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67928F79-2687-4AC6-BA16-2A3092B66E71}" xr6:coauthVersionLast="47" xr6:coauthVersionMax="47" xr10:uidLastSave="{00000000-0000-0000-0000-000000000000}"/>
  <workbookProtection workbookAlgorithmName="SHA-512" workbookHashValue="qq5/x9G4Amk7C7e5bX7+lV1R4+hbgoFSTNj2qhQkob+tHoyK3aGNT8N1f4U7aY6DLO92vqBwdb4JxwOAKiMwNQ==" workbookSaltValue="rXMEZvjsxGBp7EJbcwDdBw==" workbookSpinCount="100000" lockStructure="1"/>
  <bookViews>
    <workbookView xWindow="-120" yWindow="-120" windowWidth="20730" windowHeight="11040" tabRatio="783" xr2:uid="{00000000-000D-0000-FFFF-FFFF00000000}"/>
  </bookViews>
  <sheets>
    <sheet name="①入力シート" sheetId="91" r:id="rId1"/>
    <sheet name="②入力シート２" sheetId="97" r:id="rId2"/>
    <sheet name="③入力シート３" sheetId="98" r:id="rId3"/>
    <sheet name="④平均年齢別児童数計算表" sheetId="96" r:id="rId4"/>
    <sheet name="⑤積算表（区分３）" sheetId="87" r:id="rId5"/>
    <sheet name="⑥第４号様式" sheetId="73" r:id="rId6"/>
    <sheet name="施設情報" sheetId="100" state="hidden" r:id="rId7"/>
    <sheet name="計算式等" sheetId="99" state="hidden" r:id="rId8"/>
  </sheets>
  <definedNames>
    <definedName name="_Fill" localSheetId="0" hidden="1">#REF!</definedName>
    <definedName name="_Fill" localSheetId="4" hidden="1">#REF!</definedName>
    <definedName name="_Fill" hidden="1">#REF!</definedName>
    <definedName name="_xlnm._FilterDatabase" localSheetId="4" hidden="1">'⑤積算表（区分３）'!$C$14:$L$14</definedName>
    <definedName name="_xlnm._FilterDatabase" localSheetId="6" hidden="1">施設情報!$A$1:$G$779</definedName>
    <definedName name="_Key1" localSheetId="0" hidden="1">#REF!</definedName>
    <definedName name="_Key1" localSheetId="4" hidden="1">#REF!</definedName>
    <definedName name="_Key1" hidden="1">#REF!</definedName>
    <definedName name="_Order1" hidden="1">255</definedName>
    <definedName name="_Qr228" localSheetId="5">#REF!</definedName>
    <definedName name="_Qr228">#REF!</definedName>
    <definedName name="_Sort" localSheetId="0" hidden="1">#REF!</definedName>
    <definedName name="_Sort" localSheetId="4" hidden="1">#REF!</definedName>
    <definedName name="_Sort" hidden="1">#REF!</definedName>
    <definedName name="_xlnm.Print_Area" localSheetId="0">①入力シート!$A$1:$J$56</definedName>
    <definedName name="_xlnm.Print_Area" localSheetId="1">②入力シート２!$A$1:$AG$305</definedName>
    <definedName name="_xlnm.Print_Area" localSheetId="2">③入力シート３!$A$1:$T$305</definedName>
    <definedName name="_xlnm.Print_Area" localSheetId="3">④平均年齢別児童数計算表!$A$1:$Q$56</definedName>
    <definedName name="_xlnm.Print_Area" localSheetId="4">'⑤積算表（区分３）'!$A$1:$AF$64</definedName>
    <definedName name="_xlnm.Print_Area" localSheetId="5">⑥第４号様式!$A$1:$AM$37</definedName>
    <definedName name="その他">#REF!</definedName>
    <definedName name="っっｗ" localSheetId="5">#REF!,#REF!,#REF!,#REF!</definedName>
    <definedName name="っっｗ">#REF!,#REF!,#REF!,#REF!</definedName>
    <definedName name="引上率">#REF!</definedName>
    <definedName name="教育単価表">#REF!</definedName>
    <definedName name="教育定員">#REF!</definedName>
    <definedName name="教育定員Ⅱ">#REF!</definedName>
    <definedName name="第7号様式" localSheetId="5">#REF!</definedName>
    <definedName name="第7号様式">#REF!</definedName>
    <definedName name="単価表" localSheetId="4">#REF!</definedName>
    <definedName name="単価表">#REF!</definedName>
    <definedName name="定員" localSheetId="4">#REF!</definedName>
    <definedName name="定員">#REF!</definedName>
    <definedName name="定員Ⅱ" localSheetId="4">#REF!</definedName>
    <definedName name="定員Ⅱ">#REF!</definedName>
    <definedName name="入力欄②００１">#REF!,#REF!,#REF!,#REF!,#REF!,#REF!,#REF!,#REF!,#REF!,#REF!,#REF!,#REF!,#REF!,#REF!,#REF!,#REF!,#REF!,#REF!,#REF!,#REF!,#REF!,#REF!</definedName>
    <definedName name="入力欄②０１">#REF!,#REF!,#REF!,#REF!,#REF!,#REF!,#REF!,#REF!,#REF!,#REF!,#REF!,#REF!,#REF!,#REF!,#REF!,#REF!,#REF!,#REF!,#REF!,#REF!,#REF!,#REF!</definedName>
    <definedName name="入力欄②１" localSheetId="5">#REF!,#REF!,#REF!,#REF!,#REF!,#REF!,#REF!,#REF!,#REF!,#REF!,#REF!,#REF!,#REF!,#REF!,#REF!,#REF!,#REF!,#REF!,#REF!,#REF!,#REF!,#REF!</definedName>
    <definedName name="入力欄②１">#REF!,#REF!,#REF!,#REF!,#REF!,#REF!,#REF!,#REF!,#REF!,#REF!,#REF!,#REF!,#REF!,#REF!,#REF!,#REF!,#REF!,#REF!,#REF!,#REF!,#REF!,#REF!</definedName>
    <definedName name="入力欄②Ａ">#REF!,#REF!,#REF!,#REF!,#REF!,#REF!,#REF!,#REF!,#REF!,#REF!,#REF!,#REF!,#REF!,#REF!,#REF!,#REF!,#REF!,#REF!,#REF!,#REF!,#REF!,#REF!</definedName>
    <definedName name="入力欄③０１" localSheetId="5">#REF!,#REF!,#REF!,#REF!,#REF!,#REF!,#REF!,#REF!,#REF!,#REF!,#REF!,#REF!,#REF!,#REF!</definedName>
    <definedName name="入力欄③０１">#REF!,#REF!,#REF!,#REF!,#REF!,#REF!,#REF!,#REF!,#REF!,#REF!,#REF!,#REF!,#REF!,#REF!</definedName>
    <definedName name="入力欄③０２">#REF!,#REF!,#REF!,#REF!</definedName>
    <definedName name="入力欄③１" localSheetId="5">#REF!,#REF!,#REF!,#REF!,#REF!,#REF!,#REF!,#REF!,#REF!,#REF!,#REF!,#REF!,#REF!,#REF!</definedName>
    <definedName name="入力欄③１">#REF!,#REF!,#REF!,#REF!,#REF!,#REF!,#REF!,#REF!,#REF!,#REF!,#REF!,#REF!,#REF!,#REF!</definedName>
    <definedName name="入力欄③２">#REF!,#REF!,#REF!,#REF!</definedName>
    <definedName name="入力欄③Ａ" localSheetId="5">#REF!,#REF!,#REF!,#REF!,#REF!,#REF!,#REF!,#REF!,#REF!,#REF!,#REF!,#REF!,#REF!,#REF!</definedName>
    <definedName name="入力欄③Ａ">#REF!,#REF!,#REF!,#REF!,#REF!,#REF!,#REF!,#REF!,#REF!,#REF!,#REF!,#REF!,#REF!,#REF!</definedName>
    <definedName name="入力欄③Ｂ">#REF!,#REF!,#REF!,#REF!</definedName>
    <definedName name="平均勤続年数" localSheetId="4">#REF!</definedName>
    <definedName name="平均勤続年数">#REF!</definedName>
    <definedName name="保育単価表">#REF!</definedName>
    <definedName name="保育定員">#REF!</definedName>
    <definedName name="保育定員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91" l="1"/>
  <c r="E5" i="91"/>
  <c r="BG4" i="98"/>
  <c r="I9" i="98"/>
  <c r="J9" i="98" s="1"/>
  <c r="K9" i="98" s="1"/>
  <c r="L9" i="98" s="1"/>
  <c r="M9" i="98" s="1"/>
  <c r="N9" i="98" s="1"/>
  <c r="O9" i="98" s="1"/>
  <c r="P9" i="98" s="1"/>
  <c r="Q9" i="98" s="1"/>
  <c r="R9" i="98" s="1"/>
  <c r="S9" i="98" s="1"/>
  <c r="I10" i="98"/>
  <c r="J10" i="98" s="1"/>
  <c r="K10" i="98" s="1"/>
  <c r="L10" i="98" s="1"/>
  <c r="M10" i="98" s="1"/>
  <c r="N10" i="98" s="1"/>
  <c r="O10" i="98" s="1"/>
  <c r="P10" i="98" s="1"/>
  <c r="Q10" i="98" s="1"/>
  <c r="R10" i="98" s="1"/>
  <c r="S10" i="98" s="1"/>
  <c r="T11" i="98"/>
  <c r="I12" i="98"/>
  <c r="J12" i="98" s="1"/>
  <c r="K12" i="98" s="1"/>
  <c r="L12" i="98" s="1"/>
  <c r="M12" i="98" s="1"/>
  <c r="N12" i="98" s="1"/>
  <c r="O12" i="98" s="1"/>
  <c r="P12" i="98" s="1"/>
  <c r="Q12" i="98" s="1"/>
  <c r="R12" i="98" s="1"/>
  <c r="S12" i="98" s="1"/>
  <c r="I13" i="98"/>
  <c r="J13" i="98" s="1"/>
  <c r="K13" i="98" s="1"/>
  <c r="L13" i="98" s="1"/>
  <c r="M13" i="98" s="1"/>
  <c r="N13" i="98" s="1"/>
  <c r="O13" i="98" s="1"/>
  <c r="P13" i="98" s="1"/>
  <c r="Q13" i="98" s="1"/>
  <c r="R13" i="98" s="1"/>
  <c r="S13" i="98" s="1"/>
  <c r="T14" i="98"/>
  <c r="I15" i="98"/>
  <c r="J15" i="98" s="1"/>
  <c r="I16" i="98"/>
  <c r="J16" i="98" s="1"/>
  <c r="T17" i="98"/>
  <c r="I18" i="98"/>
  <c r="I19" i="98"/>
  <c r="T20" i="98"/>
  <c r="I21" i="98"/>
  <c r="J21" i="98" s="1"/>
  <c r="I22" i="98"/>
  <c r="J22" i="98" s="1"/>
  <c r="T23" i="98"/>
  <c r="I24" i="98"/>
  <c r="J24" i="98" s="1"/>
  <c r="I25" i="98"/>
  <c r="J25" i="98" s="1"/>
  <c r="T26" i="98"/>
  <c r="I27" i="98"/>
  <c r="J27" i="98" s="1"/>
  <c r="I28" i="98"/>
  <c r="J28" i="98" s="1"/>
  <c r="T29" i="98"/>
  <c r="I30" i="98"/>
  <c r="I31" i="98"/>
  <c r="T32" i="98"/>
  <c r="I33" i="98"/>
  <c r="J33" i="98" s="1"/>
  <c r="K33" i="98" s="1"/>
  <c r="L33" i="98" s="1"/>
  <c r="M33" i="98" s="1"/>
  <c r="N33" i="98" s="1"/>
  <c r="O33" i="98" s="1"/>
  <c r="P33" i="98" s="1"/>
  <c r="Q33" i="98" s="1"/>
  <c r="R33" i="98" s="1"/>
  <c r="S33" i="98" s="1"/>
  <c r="I34" i="98"/>
  <c r="J34" i="98" s="1"/>
  <c r="K34" i="98" s="1"/>
  <c r="L34" i="98" s="1"/>
  <c r="M34" i="98" s="1"/>
  <c r="N34" i="98" s="1"/>
  <c r="O34" i="98" s="1"/>
  <c r="P34" i="98" s="1"/>
  <c r="Q34" i="98" s="1"/>
  <c r="R34" i="98" s="1"/>
  <c r="S34" i="98" s="1"/>
  <c r="T35" i="98"/>
  <c r="I36" i="98"/>
  <c r="J36" i="98" s="1"/>
  <c r="K36" i="98" s="1"/>
  <c r="L36" i="98" s="1"/>
  <c r="M36" i="98" s="1"/>
  <c r="N36" i="98" s="1"/>
  <c r="O36" i="98" s="1"/>
  <c r="P36" i="98" s="1"/>
  <c r="Q36" i="98" s="1"/>
  <c r="R36" i="98" s="1"/>
  <c r="S36" i="98" s="1"/>
  <c r="I37" i="98"/>
  <c r="J37" i="98" s="1"/>
  <c r="K37" i="98" s="1"/>
  <c r="L37" i="98" s="1"/>
  <c r="M37" i="98" s="1"/>
  <c r="N37" i="98" s="1"/>
  <c r="O37" i="98" s="1"/>
  <c r="P37" i="98" s="1"/>
  <c r="Q37" i="98" s="1"/>
  <c r="R37" i="98" s="1"/>
  <c r="S37" i="98" s="1"/>
  <c r="T38" i="98"/>
  <c r="I39" i="98"/>
  <c r="J39" i="98" s="1"/>
  <c r="I40" i="98"/>
  <c r="J40" i="98" s="1"/>
  <c r="T41" i="98"/>
  <c r="I42" i="98"/>
  <c r="I43" i="98"/>
  <c r="T44" i="98"/>
  <c r="I45" i="98"/>
  <c r="J45" i="98" s="1"/>
  <c r="K45" i="98" s="1"/>
  <c r="L45" i="98" s="1"/>
  <c r="M45" i="98" s="1"/>
  <c r="N45" i="98" s="1"/>
  <c r="O45" i="98" s="1"/>
  <c r="P45" i="98" s="1"/>
  <c r="Q45" i="98" s="1"/>
  <c r="R45" i="98" s="1"/>
  <c r="S45" i="98" s="1"/>
  <c r="I46" i="98"/>
  <c r="J46" i="98" s="1"/>
  <c r="K46" i="98" s="1"/>
  <c r="L46" i="98" s="1"/>
  <c r="M46" i="98" s="1"/>
  <c r="N46" i="98" s="1"/>
  <c r="O46" i="98" s="1"/>
  <c r="P46" i="98" s="1"/>
  <c r="Q46" i="98" s="1"/>
  <c r="R46" i="98" s="1"/>
  <c r="S46" i="98" s="1"/>
  <c r="T47" i="98"/>
  <c r="I48" i="98"/>
  <c r="I49" i="98"/>
  <c r="T50" i="98"/>
  <c r="I51" i="98"/>
  <c r="J51" i="98" s="1"/>
  <c r="K51" i="98" s="1"/>
  <c r="L51" i="98" s="1"/>
  <c r="M51" i="98" s="1"/>
  <c r="N51" i="98" s="1"/>
  <c r="I52" i="98"/>
  <c r="J52" i="98" s="1"/>
  <c r="K52" i="98" s="1"/>
  <c r="T53" i="98"/>
  <c r="I54" i="98"/>
  <c r="J54" i="98" s="1"/>
  <c r="K54" i="98" s="1"/>
  <c r="L54" i="98" s="1"/>
  <c r="M54" i="98" s="1"/>
  <c r="N54" i="98" s="1"/>
  <c r="O54" i="98" s="1"/>
  <c r="P54" i="98" s="1"/>
  <c r="Q54" i="98" s="1"/>
  <c r="R54" i="98" s="1"/>
  <c r="S54" i="98" s="1"/>
  <c r="I55" i="98"/>
  <c r="J55" i="98" s="1"/>
  <c r="K55" i="98" s="1"/>
  <c r="L55" i="98" s="1"/>
  <c r="M55" i="98" s="1"/>
  <c r="N55" i="98" s="1"/>
  <c r="O55" i="98" s="1"/>
  <c r="P55" i="98" s="1"/>
  <c r="Q55" i="98" s="1"/>
  <c r="R55" i="98" s="1"/>
  <c r="S55" i="98" s="1"/>
  <c r="T56" i="98"/>
  <c r="I57" i="98"/>
  <c r="J57" i="98" s="1"/>
  <c r="K57" i="98" s="1"/>
  <c r="I58" i="98"/>
  <c r="J58" i="98" s="1"/>
  <c r="K58" i="98" s="1"/>
  <c r="T59" i="98"/>
  <c r="I60" i="98"/>
  <c r="J60" i="98" s="1"/>
  <c r="K60" i="98" s="1"/>
  <c r="L60" i="98" s="1"/>
  <c r="M60" i="98" s="1"/>
  <c r="N60" i="98" s="1"/>
  <c r="O60" i="98" s="1"/>
  <c r="P60" i="98" s="1"/>
  <c r="Q60" i="98" s="1"/>
  <c r="R60" i="98" s="1"/>
  <c r="S60" i="98" s="1"/>
  <c r="I61" i="98"/>
  <c r="J61" i="98" s="1"/>
  <c r="K61" i="98" s="1"/>
  <c r="L61" i="98" s="1"/>
  <c r="M61" i="98" s="1"/>
  <c r="N61" i="98" s="1"/>
  <c r="O61" i="98" s="1"/>
  <c r="P61" i="98" s="1"/>
  <c r="Q61" i="98" s="1"/>
  <c r="R61" i="98" s="1"/>
  <c r="S61" i="98" s="1"/>
  <c r="T62" i="98"/>
  <c r="I63" i="98"/>
  <c r="J63" i="98" s="1"/>
  <c r="K63" i="98" s="1"/>
  <c r="L63" i="98" s="1"/>
  <c r="M63" i="98" s="1"/>
  <c r="N63" i="98" s="1"/>
  <c r="O63" i="98" s="1"/>
  <c r="P63" i="98" s="1"/>
  <c r="Q63" i="98" s="1"/>
  <c r="R63" i="98" s="1"/>
  <c r="S63" i="98" s="1"/>
  <c r="I64" i="98"/>
  <c r="T65" i="98"/>
  <c r="I66" i="98"/>
  <c r="J66" i="98" s="1"/>
  <c r="K66" i="98" s="1"/>
  <c r="L66" i="98" s="1"/>
  <c r="M66" i="98" s="1"/>
  <c r="N66" i="98" s="1"/>
  <c r="O66" i="98" s="1"/>
  <c r="P66" i="98" s="1"/>
  <c r="Q66" i="98" s="1"/>
  <c r="R66" i="98" s="1"/>
  <c r="S66" i="98" s="1"/>
  <c r="I67" i="98"/>
  <c r="J67" i="98" s="1"/>
  <c r="K67" i="98" s="1"/>
  <c r="L67" i="98" s="1"/>
  <c r="M67" i="98" s="1"/>
  <c r="N67" i="98" s="1"/>
  <c r="O67" i="98" s="1"/>
  <c r="P67" i="98" s="1"/>
  <c r="Q67" i="98" s="1"/>
  <c r="R67" i="98" s="1"/>
  <c r="S67" i="98" s="1"/>
  <c r="T68" i="98"/>
  <c r="I69" i="98"/>
  <c r="J69" i="98" s="1"/>
  <c r="K69" i="98" s="1"/>
  <c r="L69" i="98" s="1"/>
  <c r="M69" i="98" s="1"/>
  <c r="N69" i="98" s="1"/>
  <c r="O69" i="98" s="1"/>
  <c r="I70" i="98"/>
  <c r="J70" i="98" s="1"/>
  <c r="K70" i="98" s="1"/>
  <c r="L70" i="98" s="1"/>
  <c r="M70" i="98" s="1"/>
  <c r="N70" i="98" s="1"/>
  <c r="O70" i="98" s="1"/>
  <c r="T71" i="98"/>
  <c r="I72" i="98"/>
  <c r="J72" i="98" s="1"/>
  <c r="K72" i="98" s="1"/>
  <c r="L72" i="98" s="1"/>
  <c r="M72" i="98" s="1"/>
  <c r="N72" i="98" s="1"/>
  <c r="O72" i="98" s="1"/>
  <c r="P72" i="98" s="1"/>
  <c r="Q72" i="98" s="1"/>
  <c r="R72" i="98" s="1"/>
  <c r="S72" i="98" s="1"/>
  <c r="I73" i="98"/>
  <c r="J73" i="98" s="1"/>
  <c r="K73" i="98" s="1"/>
  <c r="L73" i="98" s="1"/>
  <c r="M73" i="98" s="1"/>
  <c r="N73" i="98" s="1"/>
  <c r="O73" i="98" s="1"/>
  <c r="P73" i="98" s="1"/>
  <c r="Q73" i="98" s="1"/>
  <c r="R73" i="98" s="1"/>
  <c r="S73" i="98" s="1"/>
  <c r="T74" i="98"/>
  <c r="I75" i="98"/>
  <c r="I76" i="98"/>
  <c r="J76" i="98" s="1"/>
  <c r="K76" i="98" s="1"/>
  <c r="L76" i="98" s="1"/>
  <c r="M76" i="98" s="1"/>
  <c r="N76" i="98" s="1"/>
  <c r="O76" i="98" s="1"/>
  <c r="P76" i="98" s="1"/>
  <c r="Q76" i="98" s="1"/>
  <c r="R76" i="98" s="1"/>
  <c r="S76" i="98" s="1"/>
  <c r="T77" i="98"/>
  <c r="I78" i="98"/>
  <c r="J78" i="98" s="1"/>
  <c r="K78" i="98" s="1"/>
  <c r="L78" i="98" s="1"/>
  <c r="M78" i="98" s="1"/>
  <c r="N78" i="98" s="1"/>
  <c r="O78" i="98" s="1"/>
  <c r="P78" i="98" s="1"/>
  <c r="Q78" i="98" s="1"/>
  <c r="R78" i="98" s="1"/>
  <c r="S78" i="98" s="1"/>
  <c r="I79" i="98"/>
  <c r="J79" i="98" s="1"/>
  <c r="K79" i="98" s="1"/>
  <c r="L79" i="98" s="1"/>
  <c r="M79" i="98" s="1"/>
  <c r="N79" i="98" s="1"/>
  <c r="O79" i="98" s="1"/>
  <c r="P79" i="98" s="1"/>
  <c r="Q79" i="98" s="1"/>
  <c r="R79" i="98" s="1"/>
  <c r="S79" i="98" s="1"/>
  <c r="T80" i="98"/>
  <c r="I81" i="98"/>
  <c r="J81" i="98" s="1"/>
  <c r="K81" i="98" s="1"/>
  <c r="I82" i="98"/>
  <c r="J82" i="98" s="1"/>
  <c r="K82" i="98" s="1"/>
  <c r="T83" i="98"/>
  <c r="I84" i="98"/>
  <c r="J84" i="98" s="1"/>
  <c r="K84" i="98" s="1"/>
  <c r="L84" i="98" s="1"/>
  <c r="M84" i="98" s="1"/>
  <c r="N84" i="98" s="1"/>
  <c r="O84" i="98" s="1"/>
  <c r="P84" i="98" s="1"/>
  <c r="Q84" i="98" s="1"/>
  <c r="R84" i="98" s="1"/>
  <c r="S84" i="98" s="1"/>
  <c r="I85" i="98"/>
  <c r="J85" i="98" s="1"/>
  <c r="K85" i="98" s="1"/>
  <c r="L85" i="98" s="1"/>
  <c r="M85" i="98" s="1"/>
  <c r="N85" i="98" s="1"/>
  <c r="O85" i="98" s="1"/>
  <c r="P85" i="98" s="1"/>
  <c r="Q85" i="98" s="1"/>
  <c r="R85" i="98" s="1"/>
  <c r="S85" i="98" s="1"/>
  <c r="T86" i="98"/>
  <c r="I87" i="98"/>
  <c r="J87" i="98" s="1"/>
  <c r="K87" i="98" s="1"/>
  <c r="L87" i="98" s="1"/>
  <c r="M87" i="98" s="1"/>
  <c r="I88" i="98"/>
  <c r="T89" i="98"/>
  <c r="I90" i="98"/>
  <c r="J90" i="98" s="1"/>
  <c r="K90" i="98" s="1"/>
  <c r="I91" i="98"/>
  <c r="J91" i="98" s="1"/>
  <c r="K91" i="98" s="1"/>
  <c r="T92" i="98"/>
  <c r="I93" i="98"/>
  <c r="J93" i="98" s="1"/>
  <c r="K93" i="98" s="1"/>
  <c r="L93" i="98" s="1"/>
  <c r="M93" i="98" s="1"/>
  <c r="N93" i="98" s="1"/>
  <c r="O93" i="98" s="1"/>
  <c r="P93" i="98" s="1"/>
  <c r="Q93" i="98" s="1"/>
  <c r="R93" i="98" s="1"/>
  <c r="S93" i="98" s="1"/>
  <c r="I94" i="98"/>
  <c r="J94" i="98" s="1"/>
  <c r="K94" i="98" s="1"/>
  <c r="L94" i="98" s="1"/>
  <c r="M94" i="98" s="1"/>
  <c r="N94" i="98" s="1"/>
  <c r="O94" i="98" s="1"/>
  <c r="P94" i="98" s="1"/>
  <c r="Q94" i="98" s="1"/>
  <c r="R94" i="98" s="1"/>
  <c r="S94" i="98" s="1"/>
  <c r="T95" i="98"/>
  <c r="I96" i="98"/>
  <c r="J96" i="98" s="1"/>
  <c r="K96" i="98" s="1"/>
  <c r="L96" i="98" s="1"/>
  <c r="M96" i="98" s="1"/>
  <c r="N96" i="98" s="1"/>
  <c r="O96" i="98" s="1"/>
  <c r="P96" i="98" s="1"/>
  <c r="Q96" i="98" s="1"/>
  <c r="R96" i="98" s="1"/>
  <c r="S96" i="98" s="1"/>
  <c r="I97" i="98"/>
  <c r="J97" i="98" s="1"/>
  <c r="K97" i="98" s="1"/>
  <c r="L97" i="98" s="1"/>
  <c r="M97" i="98" s="1"/>
  <c r="N97" i="98" s="1"/>
  <c r="O97" i="98" s="1"/>
  <c r="P97" i="98" s="1"/>
  <c r="Q97" i="98" s="1"/>
  <c r="R97" i="98" s="1"/>
  <c r="S97" i="98" s="1"/>
  <c r="T98" i="98"/>
  <c r="I99" i="98"/>
  <c r="J99" i="98" s="1"/>
  <c r="K99" i="98" s="1"/>
  <c r="I100" i="98"/>
  <c r="T101" i="98"/>
  <c r="I102" i="98"/>
  <c r="J102" i="98" s="1"/>
  <c r="K102" i="98" s="1"/>
  <c r="I103" i="98"/>
  <c r="J103" i="98" s="1"/>
  <c r="K103" i="98" s="1"/>
  <c r="T104" i="98"/>
  <c r="I105" i="98"/>
  <c r="J105" i="98" s="1"/>
  <c r="K105" i="98" s="1"/>
  <c r="L105" i="98" s="1"/>
  <c r="M105" i="98" s="1"/>
  <c r="N105" i="98" s="1"/>
  <c r="O105" i="98" s="1"/>
  <c r="P105" i="98" s="1"/>
  <c r="Q105" i="98" s="1"/>
  <c r="R105" i="98" s="1"/>
  <c r="S105" i="98" s="1"/>
  <c r="I106" i="98"/>
  <c r="T107" i="98"/>
  <c r="I108" i="98"/>
  <c r="J108" i="98" s="1"/>
  <c r="I109" i="98"/>
  <c r="J109" i="98" s="1"/>
  <c r="K109" i="98" s="1"/>
  <c r="L109" i="98" s="1"/>
  <c r="M109" i="98" s="1"/>
  <c r="N109" i="98" s="1"/>
  <c r="O109" i="98" s="1"/>
  <c r="P109" i="98" s="1"/>
  <c r="Q109" i="98" s="1"/>
  <c r="R109" i="98" s="1"/>
  <c r="S109" i="98" s="1"/>
  <c r="T110" i="98"/>
  <c r="I111" i="98"/>
  <c r="J111" i="98" s="1"/>
  <c r="I112" i="98"/>
  <c r="J112" i="98" s="1"/>
  <c r="T113" i="98"/>
  <c r="I114" i="98"/>
  <c r="I115" i="98"/>
  <c r="T116" i="98"/>
  <c r="I117" i="98"/>
  <c r="J117" i="98" s="1"/>
  <c r="K117" i="98" s="1"/>
  <c r="I118" i="98"/>
  <c r="J118" i="98" s="1"/>
  <c r="K118" i="98" s="1"/>
  <c r="L118" i="98" s="1"/>
  <c r="T119" i="98"/>
  <c r="I120" i="98"/>
  <c r="I121" i="98"/>
  <c r="T122" i="98"/>
  <c r="I123" i="98"/>
  <c r="J123" i="98" s="1"/>
  <c r="I124" i="98"/>
  <c r="J124" i="98" s="1"/>
  <c r="T125" i="98"/>
  <c r="I126" i="98"/>
  <c r="I127" i="98"/>
  <c r="T128" i="98"/>
  <c r="I129" i="98"/>
  <c r="J129" i="98" s="1"/>
  <c r="K129" i="98" s="1"/>
  <c r="I130" i="98"/>
  <c r="J130" i="98" s="1"/>
  <c r="K130" i="98" s="1"/>
  <c r="L130" i="98" s="1"/>
  <c r="T131" i="98"/>
  <c r="I132" i="98"/>
  <c r="I133" i="98"/>
  <c r="T134" i="98"/>
  <c r="I135" i="98"/>
  <c r="J135" i="98" s="1"/>
  <c r="I136" i="98"/>
  <c r="J136" i="98" s="1"/>
  <c r="T137" i="98"/>
  <c r="I138" i="98"/>
  <c r="I139" i="98"/>
  <c r="T140" i="98"/>
  <c r="I141" i="98"/>
  <c r="J141" i="98" s="1"/>
  <c r="K141" i="98" s="1"/>
  <c r="I142" i="98"/>
  <c r="J142" i="98" s="1"/>
  <c r="K142" i="98" s="1"/>
  <c r="L142" i="98" s="1"/>
  <c r="T143" i="98"/>
  <c r="I144" i="98"/>
  <c r="I145" i="98"/>
  <c r="T146" i="98"/>
  <c r="I147" i="98"/>
  <c r="J147" i="98" s="1"/>
  <c r="I148" i="98"/>
  <c r="J148" i="98" s="1"/>
  <c r="T149" i="98"/>
  <c r="I150" i="98"/>
  <c r="I151" i="98"/>
  <c r="T152" i="98"/>
  <c r="I153" i="98"/>
  <c r="J153" i="98" s="1"/>
  <c r="K153" i="98" s="1"/>
  <c r="I154" i="98"/>
  <c r="J154" i="98" s="1"/>
  <c r="K154" i="98" s="1"/>
  <c r="L154" i="98" s="1"/>
  <c r="T155" i="98"/>
  <c r="I156" i="98"/>
  <c r="I157" i="98"/>
  <c r="T158" i="98"/>
  <c r="I159" i="98"/>
  <c r="J159" i="98" s="1"/>
  <c r="I160" i="98"/>
  <c r="J160" i="98" s="1"/>
  <c r="T161" i="98"/>
  <c r="I162" i="98"/>
  <c r="I163" i="98"/>
  <c r="T164" i="98"/>
  <c r="I165" i="98"/>
  <c r="J165" i="98" s="1"/>
  <c r="K165" i="98" s="1"/>
  <c r="I166" i="98"/>
  <c r="J166" i="98" s="1"/>
  <c r="K166" i="98" s="1"/>
  <c r="L166" i="98" s="1"/>
  <c r="T167" i="98"/>
  <c r="I168" i="98"/>
  <c r="I169" i="98"/>
  <c r="T170" i="98"/>
  <c r="I171" i="98"/>
  <c r="J171" i="98" s="1"/>
  <c r="K171" i="98" s="1"/>
  <c r="L171" i="98" s="1"/>
  <c r="M171" i="98" s="1"/>
  <c r="N171" i="98" s="1"/>
  <c r="O171" i="98" s="1"/>
  <c r="P171" i="98" s="1"/>
  <c r="Q171" i="98" s="1"/>
  <c r="R171" i="98" s="1"/>
  <c r="S171" i="98" s="1"/>
  <c r="I172" i="98"/>
  <c r="J172" i="98" s="1"/>
  <c r="K172" i="98" s="1"/>
  <c r="L172" i="98" s="1"/>
  <c r="M172" i="98" s="1"/>
  <c r="N172" i="98" s="1"/>
  <c r="T173" i="98"/>
  <c r="I174" i="98"/>
  <c r="I175" i="98"/>
  <c r="T176" i="98"/>
  <c r="I177" i="98"/>
  <c r="J177" i="98" s="1"/>
  <c r="K177" i="98" s="1"/>
  <c r="L177" i="98" s="1"/>
  <c r="M177" i="98" s="1"/>
  <c r="N177" i="98" s="1"/>
  <c r="O177" i="98" s="1"/>
  <c r="P177" i="98" s="1"/>
  <c r="Q177" i="98" s="1"/>
  <c r="R177" i="98" s="1"/>
  <c r="S177" i="98" s="1"/>
  <c r="I178" i="98"/>
  <c r="J178" i="98" s="1"/>
  <c r="K178" i="98" s="1"/>
  <c r="L178" i="98" s="1"/>
  <c r="M178" i="98" s="1"/>
  <c r="N178" i="98" s="1"/>
  <c r="O178" i="98" s="1"/>
  <c r="P178" i="98" s="1"/>
  <c r="Q178" i="98" s="1"/>
  <c r="R178" i="98" s="1"/>
  <c r="S178" i="98" s="1"/>
  <c r="T179" i="98"/>
  <c r="I180" i="98"/>
  <c r="I181" i="98"/>
  <c r="J181" i="98" s="1"/>
  <c r="K181" i="98" s="1"/>
  <c r="L181" i="98" s="1"/>
  <c r="M181" i="98" s="1"/>
  <c r="N181" i="98" s="1"/>
  <c r="O181" i="98" s="1"/>
  <c r="P181" i="98" s="1"/>
  <c r="Q181" i="98" s="1"/>
  <c r="R181" i="98" s="1"/>
  <c r="S181" i="98" s="1"/>
  <c r="T182" i="98"/>
  <c r="I183" i="98"/>
  <c r="J183" i="98" s="1"/>
  <c r="K183" i="98" s="1"/>
  <c r="L183" i="98" s="1"/>
  <c r="I184" i="98"/>
  <c r="J184" i="98" s="1"/>
  <c r="K184" i="98" s="1"/>
  <c r="L184" i="98" s="1"/>
  <c r="M184" i="98" s="1"/>
  <c r="N184" i="98" s="1"/>
  <c r="O184" i="98" s="1"/>
  <c r="P184" i="98" s="1"/>
  <c r="Q184" i="98" s="1"/>
  <c r="R184" i="98" s="1"/>
  <c r="S184" i="98" s="1"/>
  <c r="T185" i="98"/>
  <c r="I186" i="98"/>
  <c r="I187" i="98"/>
  <c r="T188" i="98"/>
  <c r="I189" i="98"/>
  <c r="J189" i="98" s="1"/>
  <c r="K189" i="98" s="1"/>
  <c r="L189" i="98" s="1"/>
  <c r="M189" i="98" s="1"/>
  <c r="N189" i="98" s="1"/>
  <c r="I190" i="98"/>
  <c r="J190" i="98" s="1"/>
  <c r="T191" i="98"/>
  <c r="I192" i="98"/>
  <c r="I193" i="98"/>
  <c r="T194" i="98"/>
  <c r="I195" i="98"/>
  <c r="J195" i="98" s="1"/>
  <c r="K195" i="98" s="1"/>
  <c r="L195" i="98" s="1"/>
  <c r="M195" i="98" s="1"/>
  <c r="N195" i="98" s="1"/>
  <c r="O195" i="98" s="1"/>
  <c r="P195" i="98" s="1"/>
  <c r="Q195" i="98" s="1"/>
  <c r="R195" i="98" s="1"/>
  <c r="S195" i="98" s="1"/>
  <c r="I196" i="98"/>
  <c r="J196" i="98" s="1"/>
  <c r="T197" i="98"/>
  <c r="I198" i="98"/>
  <c r="I199" i="98"/>
  <c r="T200" i="98"/>
  <c r="I201" i="98"/>
  <c r="J201" i="98" s="1"/>
  <c r="K201" i="98" s="1"/>
  <c r="L201" i="98" s="1"/>
  <c r="M201" i="98" s="1"/>
  <c r="N201" i="98" s="1"/>
  <c r="O201" i="98" s="1"/>
  <c r="P201" i="98" s="1"/>
  <c r="Q201" i="98" s="1"/>
  <c r="R201" i="98" s="1"/>
  <c r="S201" i="98" s="1"/>
  <c r="I202" i="98"/>
  <c r="J202" i="98" s="1"/>
  <c r="T203" i="98"/>
  <c r="I204" i="98"/>
  <c r="I205" i="98"/>
  <c r="T206" i="98"/>
  <c r="I207" i="98"/>
  <c r="J207" i="98" s="1"/>
  <c r="K207" i="98" s="1"/>
  <c r="L207" i="98" s="1"/>
  <c r="M207" i="98" s="1"/>
  <c r="N207" i="98" s="1"/>
  <c r="O207" i="98" s="1"/>
  <c r="P207" i="98" s="1"/>
  <c r="Q207" i="98" s="1"/>
  <c r="R207" i="98" s="1"/>
  <c r="S207" i="98" s="1"/>
  <c r="I208" i="98"/>
  <c r="J208" i="98" s="1"/>
  <c r="T209" i="98"/>
  <c r="I210" i="98"/>
  <c r="I211" i="98"/>
  <c r="T212" i="98"/>
  <c r="I213" i="98"/>
  <c r="J213" i="98" s="1"/>
  <c r="K213" i="98" s="1"/>
  <c r="L213" i="98" s="1"/>
  <c r="M213" i="98" s="1"/>
  <c r="N213" i="98" s="1"/>
  <c r="O213" i="98" s="1"/>
  <c r="P213" i="98" s="1"/>
  <c r="Q213" i="98" s="1"/>
  <c r="R213" i="98" s="1"/>
  <c r="S213" i="98" s="1"/>
  <c r="I214" i="98"/>
  <c r="J214" i="98" s="1"/>
  <c r="T215" i="98"/>
  <c r="I216" i="98"/>
  <c r="I217" i="98"/>
  <c r="T218" i="98"/>
  <c r="I219" i="98"/>
  <c r="J219" i="98" s="1"/>
  <c r="K219" i="98" s="1"/>
  <c r="L219" i="98" s="1"/>
  <c r="M219" i="98" s="1"/>
  <c r="N219" i="98" s="1"/>
  <c r="O219" i="98" s="1"/>
  <c r="P219" i="98" s="1"/>
  <c r="Q219" i="98" s="1"/>
  <c r="R219" i="98" s="1"/>
  <c r="S219" i="98" s="1"/>
  <c r="I220" i="98"/>
  <c r="J220" i="98" s="1"/>
  <c r="T221" i="98"/>
  <c r="I222" i="98"/>
  <c r="I223" i="98"/>
  <c r="T224" i="98"/>
  <c r="I225" i="98"/>
  <c r="J225" i="98" s="1"/>
  <c r="K225" i="98" s="1"/>
  <c r="L225" i="98" s="1"/>
  <c r="M225" i="98" s="1"/>
  <c r="N225" i="98" s="1"/>
  <c r="O225" i="98" s="1"/>
  <c r="P225" i="98" s="1"/>
  <c r="Q225" i="98" s="1"/>
  <c r="R225" i="98" s="1"/>
  <c r="S225" i="98" s="1"/>
  <c r="I226" i="98"/>
  <c r="J226" i="98" s="1"/>
  <c r="T227" i="98"/>
  <c r="I228" i="98"/>
  <c r="I229" i="98"/>
  <c r="T230" i="98"/>
  <c r="I231" i="98"/>
  <c r="J231" i="98" s="1"/>
  <c r="K231" i="98" s="1"/>
  <c r="L231" i="98" s="1"/>
  <c r="M231" i="98" s="1"/>
  <c r="N231" i="98" s="1"/>
  <c r="O231" i="98" s="1"/>
  <c r="P231" i="98" s="1"/>
  <c r="Q231" i="98" s="1"/>
  <c r="R231" i="98" s="1"/>
  <c r="S231" i="98" s="1"/>
  <c r="I232" i="98"/>
  <c r="J232" i="98" s="1"/>
  <c r="T233" i="98"/>
  <c r="I234" i="98"/>
  <c r="I235" i="98"/>
  <c r="T236" i="98"/>
  <c r="I237" i="98"/>
  <c r="J237" i="98" s="1"/>
  <c r="K237" i="98" s="1"/>
  <c r="L237" i="98" s="1"/>
  <c r="M237" i="98" s="1"/>
  <c r="N237" i="98" s="1"/>
  <c r="O237" i="98" s="1"/>
  <c r="P237" i="98" s="1"/>
  <c r="Q237" i="98" s="1"/>
  <c r="R237" i="98" s="1"/>
  <c r="S237" i="98" s="1"/>
  <c r="I238" i="98"/>
  <c r="J238" i="98" s="1"/>
  <c r="T239" i="98"/>
  <c r="I240" i="98"/>
  <c r="I241" i="98"/>
  <c r="J241" i="98" s="1"/>
  <c r="K241" i="98" s="1"/>
  <c r="L241" i="98" s="1"/>
  <c r="M241" i="98" s="1"/>
  <c r="N241" i="98" s="1"/>
  <c r="O241" i="98" s="1"/>
  <c r="P241" i="98" s="1"/>
  <c r="Q241" i="98" s="1"/>
  <c r="R241" i="98" s="1"/>
  <c r="S241" i="98" s="1"/>
  <c r="T242" i="98"/>
  <c r="I243" i="98"/>
  <c r="I244" i="98"/>
  <c r="T245" i="98"/>
  <c r="I246" i="98"/>
  <c r="J246" i="98" s="1"/>
  <c r="K246" i="98" s="1"/>
  <c r="L246" i="98" s="1"/>
  <c r="M246" i="98" s="1"/>
  <c r="N246" i="98" s="1"/>
  <c r="O246" i="98" s="1"/>
  <c r="P246" i="98" s="1"/>
  <c r="Q246" i="98" s="1"/>
  <c r="R246" i="98" s="1"/>
  <c r="S246" i="98" s="1"/>
  <c r="I247" i="98"/>
  <c r="J247" i="98" s="1"/>
  <c r="K247" i="98" s="1"/>
  <c r="L247" i="98" s="1"/>
  <c r="M247" i="98" s="1"/>
  <c r="N247" i="98" s="1"/>
  <c r="O247" i="98" s="1"/>
  <c r="P247" i="98" s="1"/>
  <c r="Q247" i="98" s="1"/>
  <c r="R247" i="98" s="1"/>
  <c r="S247" i="98" s="1"/>
  <c r="T248" i="98"/>
  <c r="I249" i="98"/>
  <c r="J249" i="98" s="1"/>
  <c r="K249" i="98" s="1"/>
  <c r="L249" i="98" s="1"/>
  <c r="M249" i="98" s="1"/>
  <c r="N249" i="98" s="1"/>
  <c r="O249" i="98" s="1"/>
  <c r="P249" i="98" s="1"/>
  <c r="Q249" i="98" s="1"/>
  <c r="R249" i="98" s="1"/>
  <c r="S249" i="98" s="1"/>
  <c r="I250" i="98"/>
  <c r="J250" i="98" s="1"/>
  <c r="K250" i="98" s="1"/>
  <c r="L250" i="98" s="1"/>
  <c r="M250" i="98" s="1"/>
  <c r="N250" i="98" s="1"/>
  <c r="O250" i="98" s="1"/>
  <c r="P250" i="98" s="1"/>
  <c r="Q250" i="98" s="1"/>
  <c r="R250" i="98" s="1"/>
  <c r="S250" i="98" s="1"/>
  <c r="T251" i="98"/>
  <c r="I252" i="98"/>
  <c r="J252" i="98" s="1"/>
  <c r="I253" i="98"/>
  <c r="J253" i="98" s="1"/>
  <c r="K253" i="98" s="1"/>
  <c r="L253" i="98" s="1"/>
  <c r="M253" i="98" s="1"/>
  <c r="N253" i="98" s="1"/>
  <c r="O253" i="98" s="1"/>
  <c r="P253" i="98" s="1"/>
  <c r="Q253" i="98" s="1"/>
  <c r="R253" i="98" s="1"/>
  <c r="S253" i="98" s="1"/>
  <c r="T254" i="98"/>
  <c r="I255" i="98"/>
  <c r="I256" i="98"/>
  <c r="T257" i="98"/>
  <c r="I258" i="98"/>
  <c r="J258" i="98" s="1"/>
  <c r="K258" i="98" s="1"/>
  <c r="L258" i="98" s="1"/>
  <c r="M258" i="98" s="1"/>
  <c r="N258" i="98" s="1"/>
  <c r="O258" i="98" s="1"/>
  <c r="I259" i="98"/>
  <c r="J259" i="98" s="1"/>
  <c r="K259" i="98" s="1"/>
  <c r="L259" i="98" s="1"/>
  <c r="M259" i="98" s="1"/>
  <c r="N259" i="98" s="1"/>
  <c r="O259" i="98" s="1"/>
  <c r="P259" i="98" s="1"/>
  <c r="Q259" i="98" s="1"/>
  <c r="R259" i="98" s="1"/>
  <c r="S259" i="98" s="1"/>
  <c r="T260" i="98"/>
  <c r="I261" i="98"/>
  <c r="J261" i="98" s="1"/>
  <c r="K261" i="98" s="1"/>
  <c r="L261" i="98" s="1"/>
  <c r="M261" i="98" s="1"/>
  <c r="N261" i="98" s="1"/>
  <c r="O261" i="98" s="1"/>
  <c r="P261" i="98" s="1"/>
  <c r="Q261" i="98" s="1"/>
  <c r="R261" i="98" s="1"/>
  <c r="S261" i="98" s="1"/>
  <c r="I262" i="98"/>
  <c r="J262" i="98" s="1"/>
  <c r="K262" i="98" s="1"/>
  <c r="L262" i="98" s="1"/>
  <c r="M262" i="98" s="1"/>
  <c r="N262" i="98" s="1"/>
  <c r="O262" i="98" s="1"/>
  <c r="P262" i="98" s="1"/>
  <c r="Q262" i="98" s="1"/>
  <c r="R262" i="98" s="1"/>
  <c r="S262" i="98" s="1"/>
  <c r="T263" i="98"/>
  <c r="I264" i="98"/>
  <c r="J264" i="98" s="1"/>
  <c r="I265" i="98"/>
  <c r="J265" i="98" s="1"/>
  <c r="T266" i="98"/>
  <c r="I267" i="98"/>
  <c r="I268" i="98"/>
  <c r="T269" i="98"/>
  <c r="I270" i="98"/>
  <c r="J270" i="98" s="1"/>
  <c r="K270" i="98" s="1"/>
  <c r="L270" i="98" s="1"/>
  <c r="M270" i="98" s="1"/>
  <c r="N270" i="98" s="1"/>
  <c r="O270" i="98" s="1"/>
  <c r="P270" i="98" s="1"/>
  <c r="Q270" i="98" s="1"/>
  <c r="R270" i="98" s="1"/>
  <c r="S270" i="98" s="1"/>
  <c r="I271" i="98"/>
  <c r="J271" i="98" s="1"/>
  <c r="K271" i="98" s="1"/>
  <c r="L271" i="98" s="1"/>
  <c r="M271" i="98" s="1"/>
  <c r="N271" i="98" s="1"/>
  <c r="O271" i="98" s="1"/>
  <c r="P271" i="98" s="1"/>
  <c r="Q271" i="98" s="1"/>
  <c r="R271" i="98" s="1"/>
  <c r="S271" i="98" s="1"/>
  <c r="T272" i="98"/>
  <c r="I273" i="98"/>
  <c r="J273" i="98" s="1"/>
  <c r="K273" i="98" s="1"/>
  <c r="I274" i="98"/>
  <c r="J274" i="98" s="1"/>
  <c r="K274" i="98" s="1"/>
  <c r="L274" i="98" s="1"/>
  <c r="M274" i="98" s="1"/>
  <c r="N274" i="98" s="1"/>
  <c r="O274" i="98" s="1"/>
  <c r="P274" i="98" s="1"/>
  <c r="Q274" i="98" s="1"/>
  <c r="R274" i="98" s="1"/>
  <c r="S274" i="98" s="1"/>
  <c r="T275" i="98"/>
  <c r="I276" i="98"/>
  <c r="J276" i="98" s="1"/>
  <c r="K276" i="98" s="1"/>
  <c r="L276" i="98" s="1"/>
  <c r="M276" i="98" s="1"/>
  <c r="N276" i="98" s="1"/>
  <c r="O276" i="98" s="1"/>
  <c r="P276" i="98" s="1"/>
  <c r="Q276" i="98" s="1"/>
  <c r="R276" i="98" s="1"/>
  <c r="S276" i="98" s="1"/>
  <c r="I277" i="98"/>
  <c r="J277" i="98" s="1"/>
  <c r="T278" i="98"/>
  <c r="I279" i="98"/>
  <c r="J279" i="98" s="1"/>
  <c r="K279" i="98" s="1"/>
  <c r="L279" i="98" s="1"/>
  <c r="M279" i="98" s="1"/>
  <c r="N279" i="98" s="1"/>
  <c r="O279" i="98" s="1"/>
  <c r="P279" i="98" s="1"/>
  <c r="Q279" i="98" s="1"/>
  <c r="R279" i="98" s="1"/>
  <c r="S279" i="98" s="1"/>
  <c r="I280" i="98"/>
  <c r="J280" i="98" s="1"/>
  <c r="K280" i="98" s="1"/>
  <c r="L280" i="98" s="1"/>
  <c r="M280" i="98" s="1"/>
  <c r="N280" i="98" s="1"/>
  <c r="O280" i="98" s="1"/>
  <c r="P280" i="98" s="1"/>
  <c r="Q280" i="98" s="1"/>
  <c r="R280" i="98" s="1"/>
  <c r="S280" i="98" s="1"/>
  <c r="T281" i="98"/>
  <c r="I282" i="98"/>
  <c r="J282" i="98" s="1"/>
  <c r="K282" i="98" s="1"/>
  <c r="L282" i="98" s="1"/>
  <c r="M282" i="98" s="1"/>
  <c r="N282" i="98" s="1"/>
  <c r="O282" i="98" s="1"/>
  <c r="P282" i="98" s="1"/>
  <c r="Q282" i="98" s="1"/>
  <c r="R282" i="98" s="1"/>
  <c r="S282" i="98" s="1"/>
  <c r="I283" i="98"/>
  <c r="J283" i="98" s="1"/>
  <c r="K283" i="98" s="1"/>
  <c r="L283" i="98" s="1"/>
  <c r="M283" i="98" s="1"/>
  <c r="N283" i="98" s="1"/>
  <c r="O283" i="98" s="1"/>
  <c r="P283" i="98" s="1"/>
  <c r="Q283" i="98" s="1"/>
  <c r="R283" i="98" s="1"/>
  <c r="S283" i="98" s="1"/>
  <c r="T284" i="98"/>
  <c r="I285" i="98"/>
  <c r="J285" i="98" s="1"/>
  <c r="K285" i="98" s="1"/>
  <c r="L285" i="98" s="1"/>
  <c r="M285" i="98" s="1"/>
  <c r="N285" i="98" s="1"/>
  <c r="O285" i="98" s="1"/>
  <c r="P285" i="98" s="1"/>
  <c r="Q285" i="98" s="1"/>
  <c r="R285" i="98" s="1"/>
  <c r="S285" i="98" s="1"/>
  <c r="I286" i="98"/>
  <c r="J286" i="98" s="1"/>
  <c r="K286" i="98" s="1"/>
  <c r="L286" i="98" s="1"/>
  <c r="M286" i="98" s="1"/>
  <c r="N286" i="98" s="1"/>
  <c r="O286" i="98" s="1"/>
  <c r="P286" i="98" s="1"/>
  <c r="Q286" i="98" s="1"/>
  <c r="R286" i="98" s="1"/>
  <c r="S286" i="98" s="1"/>
  <c r="T287" i="98"/>
  <c r="I288" i="98"/>
  <c r="J288" i="98" s="1"/>
  <c r="K288" i="98" s="1"/>
  <c r="L288" i="98" s="1"/>
  <c r="M288" i="98" s="1"/>
  <c r="N288" i="98" s="1"/>
  <c r="O288" i="98" s="1"/>
  <c r="P288" i="98" s="1"/>
  <c r="Q288" i="98" s="1"/>
  <c r="R288" i="98" s="1"/>
  <c r="S288" i="98" s="1"/>
  <c r="I289" i="98"/>
  <c r="J289" i="98" s="1"/>
  <c r="T290" i="98"/>
  <c r="I291" i="98"/>
  <c r="J291" i="98" s="1"/>
  <c r="K291" i="98" s="1"/>
  <c r="L291" i="98" s="1"/>
  <c r="M291" i="98" s="1"/>
  <c r="N291" i="98" s="1"/>
  <c r="O291" i="98" s="1"/>
  <c r="P291" i="98" s="1"/>
  <c r="Q291" i="98" s="1"/>
  <c r="R291" i="98" s="1"/>
  <c r="S291" i="98" s="1"/>
  <c r="I292" i="98"/>
  <c r="J292" i="98" s="1"/>
  <c r="K292" i="98" s="1"/>
  <c r="L292" i="98" s="1"/>
  <c r="M292" i="98" s="1"/>
  <c r="N292" i="98" s="1"/>
  <c r="O292" i="98" s="1"/>
  <c r="P292" i="98" s="1"/>
  <c r="Q292" i="98" s="1"/>
  <c r="R292" i="98" s="1"/>
  <c r="S292" i="98" s="1"/>
  <c r="T293" i="98"/>
  <c r="I294" i="98"/>
  <c r="J294" i="98" s="1"/>
  <c r="K294" i="98" s="1"/>
  <c r="L294" i="98" s="1"/>
  <c r="M294" i="98" s="1"/>
  <c r="N294" i="98" s="1"/>
  <c r="O294" i="98" s="1"/>
  <c r="P294" i="98" s="1"/>
  <c r="Q294" i="98" s="1"/>
  <c r="R294" i="98" s="1"/>
  <c r="S294" i="98" s="1"/>
  <c r="I295" i="98"/>
  <c r="J295" i="98" s="1"/>
  <c r="K295" i="98" s="1"/>
  <c r="L295" i="98" s="1"/>
  <c r="M295" i="98" s="1"/>
  <c r="N295" i="98" s="1"/>
  <c r="O295" i="98" s="1"/>
  <c r="P295" i="98" s="1"/>
  <c r="Q295" i="98" s="1"/>
  <c r="R295" i="98" s="1"/>
  <c r="S295" i="98" s="1"/>
  <c r="T296" i="98"/>
  <c r="I297" i="98"/>
  <c r="I298" i="98"/>
  <c r="J298" i="98" s="1"/>
  <c r="K298" i="98" s="1"/>
  <c r="L298" i="98" s="1"/>
  <c r="M298" i="98" s="1"/>
  <c r="N298" i="98" s="1"/>
  <c r="O298" i="98" s="1"/>
  <c r="P298" i="98" s="1"/>
  <c r="Q298" i="98" s="1"/>
  <c r="R298" i="98" s="1"/>
  <c r="S298" i="98" s="1"/>
  <c r="T299" i="98"/>
  <c r="I300" i="98"/>
  <c r="J300" i="98" s="1"/>
  <c r="K300" i="98" s="1"/>
  <c r="L300" i="98" s="1"/>
  <c r="M300" i="98" s="1"/>
  <c r="N300" i="98" s="1"/>
  <c r="O300" i="98" s="1"/>
  <c r="P300" i="98" s="1"/>
  <c r="Q300" i="98" s="1"/>
  <c r="R300" i="98" s="1"/>
  <c r="S300" i="98" s="1"/>
  <c r="I301" i="98"/>
  <c r="J301" i="98" s="1"/>
  <c r="K301" i="98" s="1"/>
  <c r="L301" i="98" s="1"/>
  <c r="M301" i="98" s="1"/>
  <c r="N301" i="98" s="1"/>
  <c r="O301" i="98" s="1"/>
  <c r="P301" i="98" s="1"/>
  <c r="Q301" i="98" s="1"/>
  <c r="R301" i="98" s="1"/>
  <c r="S301" i="98" s="1"/>
  <c r="T302" i="98"/>
  <c r="I303" i="98"/>
  <c r="J303" i="98" s="1"/>
  <c r="I304" i="98"/>
  <c r="J304" i="98" s="1"/>
  <c r="T305" i="98"/>
  <c r="I9" i="97"/>
  <c r="J9" i="97" s="1"/>
  <c r="K9" i="97" s="1"/>
  <c r="L9" i="97" s="1"/>
  <c r="M9" i="97" s="1"/>
  <c r="N9" i="97" s="1"/>
  <c r="O9" i="97" s="1"/>
  <c r="P9" i="97" s="1"/>
  <c r="Q9" i="97" s="1"/>
  <c r="R9" i="97" s="1"/>
  <c r="S9" i="97" s="1"/>
  <c r="V9" i="97"/>
  <c r="W9" i="97" s="1"/>
  <c r="I10" i="97"/>
  <c r="J10" i="97" s="1"/>
  <c r="K10" i="97" s="1"/>
  <c r="L10" i="97" s="1"/>
  <c r="M10" i="97" s="1"/>
  <c r="N10" i="97" s="1"/>
  <c r="O10" i="97" s="1"/>
  <c r="P10" i="97" s="1"/>
  <c r="Q10" i="97" s="1"/>
  <c r="R10" i="97" s="1"/>
  <c r="S10" i="97" s="1"/>
  <c r="V10" i="97"/>
  <c r="W10" i="97" s="1"/>
  <c r="X10" i="97"/>
  <c r="Y10" i="97"/>
  <c r="Z10" i="97" s="1"/>
  <c r="AA10" i="97" s="1"/>
  <c r="AB10" i="97" s="1"/>
  <c r="AC10" i="97" s="1"/>
  <c r="AD10" i="97" s="1"/>
  <c r="AE10" i="97" s="1"/>
  <c r="AF10" i="97" s="1"/>
  <c r="T11" i="97"/>
  <c r="AG11" i="97"/>
  <c r="I12" i="97"/>
  <c r="V12" i="97"/>
  <c r="W12" i="97" s="1"/>
  <c r="X12" i="97" s="1"/>
  <c r="Y12" i="97" s="1"/>
  <c r="Z12" i="97" s="1"/>
  <c r="AA12" i="97"/>
  <c r="AB12" i="97" s="1"/>
  <c r="AC12" i="97" s="1"/>
  <c r="AD12" i="97" s="1"/>
  <c r="AE12" i="97" s="1"/>
  <c r="AF12" i="97" s="1"/>
  <c r="I13" i="97"/>
  <c r="V13" i="97"/>
  <c r="W13" i="97" s="1"/>
  <c r="X13" i="97" s="1"/>
  <c r="Y13" i="97" s="1"/>
  <c r="Z13" i="97"/>
  <c r="AA13" i="97"/>
  <c r="AB13" i="97" s="1"/>
  <c r="AC13" i="97" s="1"/>
  <c r="AD13" i="97" s="1"/>
  <c r="AE13" i="97" s="1"/>
  <c r="AF13" i="97" s="1"/>
  <c r="T14" i="97"/>
  <c r="AG14" i="97"/>
  <c r="I15" i="97"/>
  <c r="J15" i="97" s="1"/>
  <c r="K15" i="97" s="1"/>
  <c r="L15" i="97" s="1"/>
  <c r="V15" i="97"/>
  <c r="W15" i="97" s="1"/>
  <c r="I16" i="97"/>
  <c r="J16" i="97" s="1"/>
  <c r="K16" i="97" s="1"/>
  <c r="L16" i="97" s="1"/>
  <c r="M16" i="97" s="1"/>
  <c r="N16" i="97" s="1"/>
  <c r="O16" i="97" s="1"/>
  <c r="P16" i="97" s="1"/>
  <c r="Q16" i="97" s="1"/>
  <c r="R16" i="97" s="1"/>
  <c r="S16" i="97" s="1"/>
  <c r="V16" i="97"/>
  <c r="W16" i="97" s="1"/>
  <c r="X16" i="97"/>
  <c r="T17" i="97"/>
  <c r="AG17" i="97"/>
  <c r="I18" i="97"/>
  <c r="J18" i="97" s="1"/>
  <c r="K18" i="97" s="1"/>
  <c r="L18" i="97" s="1"/>
  <c r="M18" i="97" s="1"/>
  <c r="N18" i="97" s="1"/>
  <c r="O18" i="97" s="1"/>
  <c r="P18" i="97" s="1"/>
  <c r="Q18" i="97" s="1"/>
  <c r="R18" i="97" s="1"/>
  <c r="S18" i="97" s="1"/>
  <c r="V18" i="97"/>
  <c r="W18" i="97"/>
  <c r="X18" i="97" s="1"/>
  <c r="Y18" i="97" s="1"/>
  <c r="Z18" i="97"/>
  <c r="AA18" i="97"/>
  <c r="AB18" i="97" s="1"/>
  <c r="AC18" i="97" s="1"/>
  <c r="AD18" i="97" s="1"/>
  <c r="AE18" i="97" s="1"/>
  <c r="AF18" i="97" s="1"/>
  <c r="I19" i="97"/>
  <c r="J19" i="97" s="1"/>
  <c r="K19" i="97" s="1"/>
  <c r="L19" i="97" s="1"/>
  <c r="M19" i="97" s="1"/>
  <c r="N19" i="97" s="1"/>
  <c r="O19" i="97" s="1"/>
  <c r="P19" i="97" s="1"/>
  <c r="Q19" i="97" s="1"/>
  <c r="R19" i="97" s="1"/>
  <c r="S19" i="97" s="1"/>
  <c r="V19" i="97"/>
  <c r="W19" i="97"/>
  <c r="X19" i="97" s="1"/>
  <c r="Y19" i="97" s="1"/>
  <c r="Z19" i="97"/>
  <c r="AA19" i="97" s="1"/>
  <c r="AB19" i="97" s="1"/>
  <c r="AC19" i="97" s="1"/>
  <c r="AD19" i="97" s="1"/>
  <c r="AE19" i="97" s="1"/>
  <c r="AF19" i="97" s="1"/>
  <c r="T20" i="97"/>
  <c r="AG20" i="97"/>
  <c r="I21" i="97"/>
  <c r="J21" i="97" s="1"/>
  <c r="K21" i="97" s="1"/>
  <c r="L21" i="97" s="1"/>
  <c r="M21" i="97" s="1"/>
  <c r="N21" i="97" s="1"/>
  <c r="O21" i="97" s="1"/>
  <c r="P21" i="97" s="1"/>
  <c r="Q21" i="97" s="1"/>
  <c r="R21" i="97" s="1"/>
  <c r="S21" i="97" s="1"/>
  <c r="V21" i="97"/>
  <c r="W21" i="97" s="1"/>
  <c r="I22" i="97"/>
  <c r="J22" i="97" s="1"/>
  <c r="V22" i="97"/>
  <c r="T23" i="97"/>
  <c r="AG23" i="97"/>
  <c r="I24" i="97"/>
  <c r="J24" i="97" s="1"/>
  <c r="K24" i="97" s="1"/>
  <c r="L24" i="97" s="1"/>
  <c r="M24" i="97" s="1"/>
  <c r="N24" i="97" s="1"/>
  <c r="O24" i="97" s="1"/>
  <c r="P24" i="97" s="1"/>
  <c r="Q24" i="97" s="1"/>
  <c r="R24" i="97" s="1"/>
  <c r="S24" i="97" s="1"/>
  <c r="V24" i="97"/>
  <c r="W24" i="97"/>
  <c r="X24" i="97" s="1"/>
  <c r="Y24" i="97" s="1"/>
  <c r="Z24" i="97" s="1"/>
  <c r="AA24" i="97" s="1"/>
  <c r="AB24" i="97" s="1"/>
  <c r="AC24" i="97" s="1"/>
  <c r="AD24" i="97" s="1"/>
  <c r="AE24" i="97" s="1"/>
  <c r="AF24" i="97" s="1"/>
  <c r="I25" i="97"/>
  <c r="J25" i="97" s="1"/>
  <c r="K25" i="97" s="1"/>
  <c r="L25" i="97" s="1"/>
  <c r="M25" i="97" s="1"/>
  <c r="N25" i="97" s="1"/>
  <c r="O25" i="97" s="1"/>
  <c r="P25" i="97" s="1"/>
  <c r="Q25" i="97" s="1"/>
  <c r="R25" i="97" s="1"/>
  <c r="S25" i="97" s="1"/>
  <c r="V25" i="97"/>
  <c r="W25" i="97" s="1"/>
  <c r="X25" i="97" s="1"/>
  <c r="Y25" i="97" s="1"/>
  <c r="Z25" i="97" s="1"/>
  <c r="AA25" i="97" s="1"/>
  <c r="AB25" i="97" s="1"/>
  <c r="AC25" i="97" s="1"/>
  <c r="AD25" i="97" s="1"/>
  <c r="AE25" i="97" s="1"/>
  <c r="AF25" i="97" s="1"/>
  <c r="T26" i="97"/>
  <c r="AG26" i="97"/>
  <c r="I27" i="97"/>
  <c r="J27" i="97" s="1"/>
  <c r="K27" i="97" s="1"/>
  <c r="L27" i="97" s="1"/>
  <c r="M27" i="97" s="1"/>
  <c r="N27" i="97" s="1"/>
  <c r="O27" i="97" s="1"/>
  <c r="P27" i="97" s="1"/>
  <c r="Q27" i="97" s="1"/>
  <c r="R27" i="97" s="1"/>
  <c r="S27" i="97" s="1"/>
  <c r="V27" i="97"/>
  <c r="W27" i="97" s="1"/>
  <c r="X27" i="97" s="1"/>
  <c r="Y27" i="97"/>
  <c r="Z27" i="97" s="1"/>
  <c r="AA27" i="97" s="1"/>
  <c r="AB27" i="97" s="1"/>
  <c r="AC27" i="97" s="1"/>
  <c r="AD27" i="97" s="1"/>
  <c r="AE27" i="97" s="1"/>
  <c r="AF27" i="97" s="1"/>
  <c r="I28" i="97"/>
  <c r="V28" i="97"/>
  <c r="T29" i="97"/>
  <c r="AG29" i="97"/>
  <c r="I30" i="97"/>
  <c r="V30" i="97"/>
  <c r="I31" i="97"/>
  <c r="J31" i="97" s="1"/>
  <c r="K31" i="97" s="1"/>
  <c r="L31" i="97" s="1"/>
  <c r="M31" i="97" s="1"/>
  <c r="N31" i="97" s="1"/>
  <c r="O31" i="97" s="1"/>
  <c r="P31" i="97" s="1"/>
  <c r="Q31" i="97" s="1"/>
  <c r="R31" i="97" s="1"/>
  <c r="S31" i="97" s="1"/>
  <c r="V31" i="97"/>
  <c r="W31" i="97"/>
  <c r="X31" i="97" s="1"/>
  <c r="Y31" i="97" s="1"/>
  <c r="Z31" i="97" s="1"/>
  <c r="AA31" i="97" s="1"/>
  <c r="AB31" i="97" s="1"/>
  <c r="AC31" i="97" s="1"/>
  <c r="AD31" i="97" s="1"/>
  <c r="AE31" i="97" s="1"/>
  <c r="AF31" i="97" s="1"/>
  <c r="T32" i="97"/>
  <c r="AG32" i="97"/>
  <c r="I33" i="97"/>
  <c r="J33" i="97" s="1"/>
  <c r="K33" i="97" s="1"/>
  <c r="L33" i="97" s="1"/>
  <c r="M33" i="97" s="1"/>
  <c r="N33" i="97" s="1"/>
  <c r="O33" i="97" s="1"/>
  <c r="P33" i="97" s="1"/>
  <c r="Q33" i="97" s="1"/>
  <c r="R33" i="97" s="1"/>
  <c r="S33" i="97" s="1"/>
  <c r="V33" i="97"/>
  <c r="W33" i="97" s="1"/>
  <c r="X33" i="97" s="1"/>
  <c r="I34" i="97"/>
  <c r="J34" i="97" s="1"/>
  <c r="K34" i="97" s="1"/>
  <c r="L34" i="97" s="1"/>
  <c r="M34" i="97" s="1"/>
  <c r="N34" i="97" s="1"/>
  <c r="O34" i="97" s="1"/>
  <c r="P34" i="97" s="1"/>
  <c r="Q34" i="97" s="1"/>
  <c r="R34" i="97" s="1"/>
  <c r="S34" i="97" s="1"/>
  <c r="V34" i="97"/>
  <c r="W34" i="97" s="1"/>
  <c r="X34" i="97" s="1"/>
  <c r="Y34" i="97" s="1"/>
  <c r="Z34" i="97" s="1"/>
  <c r="T35" i="97"/>
  <c r="AG35" i="97"/>
  <c r="I36" i="97"/>
  <c r="V36" i="97"/>
  <c r="I37" i="97"/>
  <c r="J37" i="97" s="1"/>
  <c r="K37" i="97" s="1"/>
  <c r="L37" i="97" s="1"/>
  <c r="M37" i="97" s="1"/>
  <c r="N37" i="97" s="1"/>
  <c r="O37" i="97" s="1"/>
  <c r="P37" i="97" s="1"/>
  <c r="Q37" i="97" s="1"/>
  <c r="R37" i="97" s="1"/>
  <c r="S37" i="97" s="1"/>
  <c r="V37" i="97"/>
  <c r="W37" i="97" s="1"/>
  <c r="X37" i="97" s="1"/>
  <c r="Y37" i="97" s="1"/>
  <c r="Z37" i="97" s="1"/>
  <c r="AA37" i="97" s="1"/>
  <c r="AB37" i="97" s="1"/>
  <c r="AC37" i="97" s="1"/>
  <c r="AD37" i="97" s="1"/>
  <c r="AE37" i="97" s="1"/>
  <c r="AF37" i="97" s="1"/>
  <c r="T38" i="97"/>
  <c r="AG38" i="97"/>
  <c r="I39" i="97"/>
  <c r="J39" i="97" s="1"/>
  <c r="K39" i="97" s="1"/>
  <c r="L39" i="97" s="1"/>
  <c r="M39" i="97" s="1"/>
  <c r="N39" i="97" s="1"/>
  <c r="O39" i="97" s="1"/>
  <c r="P39" i="97" s="1"/>
  <c r="Q39" i="97" s="1"/>
  <c r="R39" i="97" s="1"/>
  <c r="S39" i="97" s="1"/>
  <c r="V39" i="97"/>
  <c r="W39" i="97" s="1"/>
  <c r="X39" i="97" s="1"/>
  <c r="Y39" i="97" s="1"/>
  <c r="Z39" i="97" s="1"/>
  <c r="AA39" i="97" s="1"/>
  <c r="AB39" i="97" s="1"/>
  <c r="AC39" i="97"/>
  <c r="AD39" i="97" s="1"/>
  <c r="AE39" i="97" s="1"/>
  <c r="AF39" i="97" s="1"/>
  <c r="I40" i="97"/>
  <c r="V40" i="97"/>
  <c r="W40" i="97" s="1"/>
  <c r="X40" i="97" s="1"/>
  <c r="Y40" i="97" s="1"/>
  <c r="Z40" i="97" s="1"/>
  <c r="AA40" i="97" s="1"/>
  <c r="AB40" i="97" s="1"/>
  <c r="AC40" i="97"/>
  <c r="AD40" i="97" s="1"/>
  <c r="AE40" i="97" s="1"/>
  <c r="AF40" i="97" s="1"/>
  <c r="T41" i="97"/>
  <c r="AG41" i="97"/>
  <c r="I42" i="97"/>
  <c r="J42" i="97" s="1"/>
  <c r="K42" i="97" s="1"/>
  <c r="L42" i="97" s="1"/>
  <c r="M42" i="97" s="1"/>
  <c r="N42" i="97" s="1"/>
  <c r="O42" i="97" s="1"/>
  <c r="P42" i="97" s="1"/>
  <c r="Q42" i="97" s="1"/>
  <c r="R42" i="97" s="1"/>
  <c r="S42" i="97" s="1"/>
  <c r="V42" i="97"/>
  <c r="W42" i="97" s="1"/>
  <c r="X42" i="97" s="1"/>
  <c r="Y42" i="97" s="1"/>
  <c r="Z42" i="97" s="1"/>
  <c r="AA42" i="97" s="1"/>
  <c r="AB42" i="97" s="1"/>
  <c r="AC42" i="97" s="1"/>
  <c r="AD42" i="97" s="1"/>
  <c r="AE42" i="97" s="1"/>
  <c r="AF42" i="97" s="1"/>
  <c r="I43" i="97"/>
  <c r="J43" i="97" s="1"/>
  <c r="K43" i="97" s="1"/>
  <c r="L43" i="97" s="1"/>
  <c r="M43" i="97" s="1"/>
  <c r="N43" i="97" s="1"/>
  <c r="O43" i="97" s="1"/>
  <c r="P43" i="97" s="1"/>
  <c r="Q43" i="97" s="1"/>
  <c r="R43" i="97" s="1"/>
  <c r="S43" i="97" s="1"/>
  <c r="V43" i="97"/>
  <c r="W43" i="97" s="1"/>
  <c r="X43" i="97" s="1"/>
  <c r="Y43" i="97" s="1"/>
  <c r="Z43" i="97" s="1"/>
  <c r="AA43" i="97" s="1"/>
  <c r="AB43" i="97" s="1"/>
  <c r="AC43" i="97" s="1"/>
  <c r="AD43" i="97" s="1"/>
  <c r="AE43" i="97" s="1"/>
  <c r="AF43" i="97" s="1"/>
  <c r="T44" i="97"/>
  <c r="AG44" i="97"/>
  <c r="I45" i="97"/>
  <c r="V45" i="97"/>
  <c r="W45" i="97" s="1"/>
  <c r="X45" i="97" s="1"/>
  <c r="Y45" i="97" s="1"/>
  <c r="Z45" i="97" s="1"/>
  <c r="AA45" i="97" s="1"/>
  <c r="AB45" i="97" s="1"/>
  <c r="AC45" i="97" s="1"/>
  <c r="AD45" i="97" s="1"/>
  <c r="AE45" i="97" s="1"/>
  <c r="AF45" i="97" s="1"/>
  <c r="I46" i="97"/>
  <c r="J46" i="97" s="1"/>
  <c r="K46" i="97" s="1"/>
  <c r="L46" i="97" s="1"/>
  <c r="M46" i="97" s="1"/>
  <c r="N46" i="97" s="1"/>
  <c r="O46" i="97" s="1"/>
  <c r="P46" i="97" s="1"/>
  <c r="Q46" i="97" s="1"/>
  <c r="R46" i="97" s="1"/>
  <c r="S46" i="97" s="1"/>
  <c r="V46" i="97"/>
  <c r="W46" i="97" s="1"/>
  <c r="X46" i="97" s="1"/>
  <c r="Y46" i="97" s="1"/>
  <c r="Z46" i="97" s="1"/>
  <c r="AA46" i="97" s="1"/>
  <c r="AB46" i="97" s="1"/>
  <c r="AC46" i="97" s="1"/>
  <c r="AD46" i="97" s="1"/>
  <c r="AE46" i="97" s="1"/>
  <c r="AF46" i="97" s="1"/>
  <c r="T47" i="97"/>
  <c r="AG47" i="97"/>
  <c r="I48" i="97"/>
  <c r="J48" i="97" s="1"/>
  <c r="K48" i="97" s="1"/>
  <c r="L48" i="97" s="1"/>
  <c r="M48" i="97" s="1"/>
  <c r="N48" i="97" s="1"/>
  <c r="O48" i="97" s="1"/>
  <c r="P48" i="97" s="1"/>
  <c r="Q48" i="97" s="1"/>
  <c r="R48" i="97" s="1"/>
  <c r="S48" i="97" s="1"/>
  <c r="V48" i="97"/>
  <c r="W48" i="97" s="1"/>
  <c r="X48" i="97"/>
  <c r="Y48" i="97" s="1"/>
  <c r="Z48" i="97" s="1"/>
  <c r="AA48" i="97" s="1"/>
  <c r="AB48" i="97" s="1"/>
  <c r="AC48" i="97" s="1"/>
  <c r="AD48" i="97" s="1"/>
  <c r="AE48" i="97" s="1"/>
  <c r="AF48" i="97" s="1"/>
  <c r="I49" i="97"/>
  <c r="J49" i="97" s="1"/>
  <c r="K49" i="97" s="1"/>
  <c r="L49" i="97" s="1"/>
  <c r="M49" i="97" s="1"/>
  <c r="N49" i="97" s="1"/>
  <c r="O49" i="97" s="1"/>
  <c r="P49" i="97" s="1"/>
  <c r="Q49" i="97" s="1"/>
  <c r="R49" i="97" s="1"/>
  <c r="S49" i="97" s="1"/>
  <c r="V49" i="97"/>
  <c r="W49" i="97"/>
  <c r="X49" i="97" s="1"/>
  <c r="Y49" i="97" s="1"/>
  <c r="Z49" i="97" s="1"/>
  <c r="AA49" i="97" s="1"/>
  <c r="AB49" i="97" s="1"/>
  <c r="AC49" i="97" s="1"/>
  <c r="AD49" i="97" s="1"/>
  <c r="AE49" i="97" s="1"/>
  <c r="AF49" i="97" s="1"/>
  <c r="T50" i="97"/>
  <c r="AG50" i="97"/>
  <c r="I51" i="97"/>
  <c r="J51" i="97" s="1"/>
  <c r="K51" i="97" s="1"/>
  <c r="L51" i="97" s="1"/>
  <c r="M51" i="97" s="1"/>
  <c r="N51" i="97" s="1"/>
  <c r="O51" i="97" s="1"/>
  <c r="P51" i="97" s="1"/>
  <c r="Q51" i="97" s="1"/>
  <c r="R51" i="97" s="1"/>
  <c r="S51" i="97" s="1"/>
  <c r="V51" i="97"/>
  <c r="W51" i="97" s="1"/>
  <c r="X51" i="97" s="1"/>
  <c r="Y51" i="97" s="1"/>
  <c r="Z51" i="97" s="1"/>
  <c r="AA51" i="97" s="1"/>
  <c r="AB51" i="97" s="1"/>
  <c r="AC51" i="97" s="1"/>
  <c r="AD51" i="97" s="1"/>
  <c r="AE51" i="97" s="1"/>
  <c r="AF51" i="97" s="1"/>
  <c r="I52" i="97"/>
  <c r="J52" i="97" s="1"/>
  <c r="K52" i="97" s="1"/>
  <c r="L52" i="97" s="1"/>
  <c r="M52" i="97" s="1"/>
  <c r="V52" i="97"/>
  <c r="W52" i="97" s="1"/>
  <c r="X52" i="97" s="1"/>
  <c r="Y52" i="97" s="1"/>
  <c r="Z52" i="97" s="1"/>
  <c r="AA52" i="97" s="1"/>
  <c r="AB52" i="97" s="1"/>
  <c r="AC52" i="97" s="1"/>
  <c r="AD52" i="97" s="1"/>
  <c r="AE52" i="97" s="1"/>
  <c r="AF52" i="97" s="1"/>
  <c r="T53" i="97"/>
  <c r="AG53" i="97"/>
  <c r="I54" i="97"/>
  <c r="V54" i="97"/>
  <c r="W54" i="97" s="1"/>
  <c r="X54" i="97"/>
  <c r="Y54" i="97" s="1"/>
  <c r="Z54" i="97" s="1"/>
  <c r="AA54" i="97" s="1"/>
  <c r="AB54" i="97" s="1"/>
  <c r="AC54" i="97" s="1"/>
  <c r="AD54" i="97" s="1"/>
  <c r="AE54" i="97" s="1"/>
  <c r="AF54" i="97" s="1"/>
  <c r="I55" i="97"/>
  <c r="J55" i="97" s="1"/>
  <c r="K55" i="97" s="1"/>
  <c r="L55" i="97" s="1"/>
  <c r="M55" i="97" s="1"/>
  <c r="N55" i="97" s="1"/>
  <c r="O55" i="97" s="1"/>
  <c r="P55" i="97" s="1"/>
  <c r="Q55" i="97" s="1"/>
  <c r="R55" i="97" s="1"/>
  <c r="S55" i="97" s="1"/>
  <c r="V55" i="97"/>
  <c r="W55" i="97" s="1"/>
  <c r="X55" i="97" s="1"/>
  <c r="Y55" i="97" s="1"/>
  <c r="Z55" i="97" s="1"/>
  <c r="AA55" i="97"/>
  <c r="AB55" i="97" s="1"/>
  <c r="AC55" i="97" s="1"/>
  <c r="AD55" i="97" s="1"/>
  <c r="AE55" i="97" s="1"/>
  <c r="AF55" i="97" s="1"/>
  <c r="T56" i="97"/>
  <c r="AG56" i="97"/>
  <c r="I57" i="97"/>
  <c r="J57" i="97" s="1"/>
  <c r="K57" i="97" s="1"/>
  <c r="L57" i="97" s="1"/>
  <c r="M57" i="97" s="1"/>
  <c r="N57" i="97" s="1"/>
  <c r="O57" i="97" s="1"/>
  <c r="P57" i="97" s="1"/>
  <c r="Q57" i="97" s="1"/>
  <c r="R57" i="97" s="1"/>
  <c r="S57" i="97" s="1"/>
  <c r="V57" i="97"/>
  <c r="W57" i="97" s="1"/>
  <c r="X57" i="97"/>
  <c r="Y57" i="97" s="1"/>
  <c r="Z57" i="97" s="1"/>
  <c r="AA57" i="97" s="1"/>
  <c r="AB57" i="97" s="1"/>
  <c r="AC57" i="97" s="1"/>
  <c r="AD57" i="97" s="1"/>
  <c r="AE57" i="97" s="1"/>
  <c r="AF57" i="97" s="1"/>
  <c r="I58" i="97"/>
  <c r="J58" i="97" s="1"/>
  <c r="K58" i="97" s="1"/>
  <c r="L58" i="97" s="1"/>
  <c r="M58" i="97" s="1"/>
  <c r="V58" i="97"/>
  <c r="W58" i="97" s="1"/>
  <c r="X58" i="97" s="1"/>
  <c r="Y58" i="97" s="1"/>
  <c r="Z58" i="97" s="1"/>
  <c r="AA58" i="97" s="1"/>
  <c r="AB58" i="97" s="1"/>
  <c r="AC58" i="97" s="1"/>
  <c r="AD58" i="97" s="1"/>
  <c r="AE58" i="97" s="1"/>
  <c r="AF58" i="97" s="1"/>
  <c r="T59" i="97"/>
  <c r="AG59" i="97"/>
  <c r="I60" i="97"/>
  <c r="V60" i="97"/>
  <c r="W60" i="97" s="1"/>
  <c r="X60" i="97" s="1"/>
  <c r="Y60" i="97" s="1"/>
  <c r="Z60" i="97" s="1"/>
  <c r="AA60" i="97" s="1"/>
  <c r="AB60" i="97" s="1"/>
  <c r="AC60" i="97" s="1"/>
  <c r="AD60" i="97" s="1"/>
  <c r="AE60" i="97" s="1"/>
  <c r="AF60" i="97" s="1"/>
  <c r="I61" i="97"/>
  <c r="J61" i="97" s="1"/>
  <c r="K61" i="97" s="1"/>
  <c r="L61" i="97" s="1"/>
  <c r="M61" i="97" s="1"/>
  <c r="N61" i="97" s="1"/>
  <c r="O61" i="97" s="1"/>
  <c r="P61" i="97" s="1"/>
  <c r="Q61" i="97" s="1"/>
  <c r="R61" i="97" s="1"/>
  <c r="S61" i="97" s="1"/>
  <c r="V61" i="97"/>
  <c r="W61" i="97"/>
  <c r="X61" i="97" s="1"/>
  <c r="Y61" i="97" s="1"/>
  <c r="Z61" i="97" s="1"/>
  <c r="AA61" i="97" s="1"/>
  <c r="AB61" i="97"/>
  <c r="AC61" i="97" s="1"/>
  <c r="AD61" i="97" s="1"/>
  <c r="AE61" i="97" s="1"/>
  <c r="AF61" i="97" s="1"/>
  <c r="T62" i="97"/>
  <c r="AG62" i="97"/>
  <c r="I63" i="97"/>
  <c r="J63" i="97" s="1"/>
  <c r="K63" i="97" s="1"/>
  <c r="L63" i="97" s="1"/>
  <c r="M63" i="97" s="1"/>
  <c r="N63" i="97" s="1"/>
  <c r="O63" i="97" s="1"/>
  <c r="P63" i="97" s="1"/>
  <c r="Q63" i="97" s="1"/>
  <c r="R63" i="97" s="1"/>
  <c r="S63" i="97" s="1"/>
  <c r="V63" i="97"/>
  <c r="W63" i="97" s="1"/>
  <c r="X63" i="97"/>
  <c r="Y63" i="97" s="1"/>
  <c r="Z63" i="97" s="1"/>
  <c r="AA63" i="97" s="1"/>
  <c r="AB63" i="97" s="1"/>
  <c r="AC63" i="97" s="1"/>
  <c r="AD63" i="97" s="1"/>
  <c r="AE63" i="97" s="1"/>
  <c r="AF63" i="97" s="1"/>
  <c r="I64" i="97"/>
  <c r="J64" i="97" s="1"/>
  <c r="K64" i="97" s="1"/>
  <c r="L64" i="97" s="1"/>
  <c r="M64" i="97" s="1"/>
  <c r="V64" i="97"/>
  <c r="W64" i="97" s="1"/>
  <c r="X64" i="97" s="1"/>
  <c r="Y64" i="97"/>
  <c r="Z64" i="97" s="1"/>
  <c r="AA64" i="97" s="1"/>
  <c r="AB64" i="97" s="1"/>
  <c r="AC64" i="97" s="1"/>
  <c r="AD64" i="97" s="1"/>
  <c r="AE64" i="97" s="1"/>
  <c r="AF64" i="97" s="1"/>
  <c r="T65" i="97"/>
  <c r="AG65" i="97"/>
  <c r="I66" i="97"/>
  <c r="V66" i="97"/>
  <c r="W66" i="97" s="1"/>
  <c r="X66" i="97" s="1"/>
  <c r="Y66" i="97" s="1"/>
  <c r="Z66" i="97" s="1"/>
  <c r="AA66" i="97" s="1"/>
  <c r="AB66" i="97" s="1"/>
  <c r="AC66" i="97" s="1"/>
  <c r="AD66" i="97" s="1"/>
  <c r="AE66" i="97" s="1"/>
  <c r="AF66" i="97" s="1"/>
  <c r="I67" i="97"/>
  <c r="J67" i="97" s="1"/>
  <c r="K67" i="97" s="1"/>
  <c r="L67" i="97" s="1"/>
  <c r="M67" i="97" s="1"/>
  <c r="N67" i="97" s="1"/>
  <c r="O67" i="97" s="1"/>
  <c r="P67" i="97" s="1"/>
  <c r="Q67" i="97" s="1"/>
  <c r="R67" i="97" s="1"/>
  <c r="S67" i="97" s="1"/>
  <c r="V67" i="97"/>
  <c r="W67" i="97"/>
  <c r="X67" i="97" s="1"/>
  <c r="Y67" i="97" s="1"/>
  <c r="Z67" i="97" s="1"/>
  <c r="AA67" i="97"/>
  <c r="AB67" i="97" s="1"/>
  <c r="AC67" i="97" s="1"/>
  <c r="AD67" i="97" s="1"/>
  <c r="AE67" i="97" s="1"/>
  <c r="AF67" i="97" s="1"/>
  <c r="T68" i="97"/>
  <c r="AG68" i="97"/>
  <c r="I69" i="97"/>
  <c r="J69" i="97" s="1"/>
  <c r="K69" i="97" s="1"/>
  <c r="L69" i="97" s="1"/>
  <c r="M69" i="97" s="1"/>
  <c r="N69" i="97" s="1"/>
  <c r="O69" i="97" s="1"/>
  <c r="P69" i="97" s="1"/>
  <c r="Q69" i="97" s="1"/>
  <c r="R69" i="97" s="1"/>
  <c r="S69" i="97" s="1"/>
  <c r="V69" i="97"/>
  <c r="W69" i="97" s="1"/>
  <c r="I70" i="97"/>
  <c r="J70" i="97" s="1"/>
  <c r="K70" i="97" s="1"/>
  <c r="V70" i="97"/>
  <c r="W70" i="97" s="1"/>
  <c r="X70" i="97"/>
  <c r="Y70" i="97" s="1"/>
  <c r="Z70" i="97" s="1"/>
  <c r="AA70" i="97" s="1"/>
  <c r="AB70" i="97" s="1"/>
  <c r="AC70" i="97" s="1"/>
  <c r="AD70" i="97" s="1"/>
  <c r="AE70" i="97" s="1"/>
  <c r="AF70" i="97" s="1"/>
  <c r="T71" i="97"/>
  <c r="AG71" i="97"/>
  <c r="I72" i="97"/>
  <c r="J72" i="97" s="1"/>
  <c r="K72" i="97" s="1"/>
  <c r="L72" i="97" s="1"/>
  <c r="M72" i="97" s="1"/>
  <c r="N72" i="97" s="1"/>
  <c r="O72" i="97" s="1"/>
  <c r="P72" i="97" s="1"/>
  <c r="Q72" i="97" s="1"/>
  <c r="R72" i="97" s="1"/>
  <c r="S72" i="97" s="1"/>
  <c r="V72" i="97"/>
  <c r="I73" i="97"/>
  <c r="J73" i="97" s="1"/>
  <c r="K73" i="97" s="1"/>
  <c r="L73" i="97" s="1"/>
  <c r="M73" i="97" s="1"/>
  <c r="N73" i="97" s="1"/>
  <c r="O73" i="97" s="1"/>
  <c r="P73" i="97" s="1"/>
  <c r="Q73" i="97" s="1"/>
  <c r="R73" i="97" s="1"/>
  <c r="S73" i="97" s="1"/>
  <c r="V73" i="97"/>
  <c r="T74" i="97"/>
  <c r="AG74" i="97"/>
  <c r="I75" i="97"/>
  <c r="J75" i="97" s="1"/>
  <c r="K75" i="97" s="1"/>
  <c r="L75" i="97" s="1"/>
  <c r="M75" i="97" s="1"/>
  <c r="N75" i="97" s="1"/>
  <c r="O75" i="97" s="1"/>
  <c r="P75" i="97" s="1"/>
  <c r="Q75" i="97" s="1"/>
  <c r="R75" i="97" s="1"/>
  <c r="S75" i="97" s="1"/>
  <c r="V75" i="97"/>
  <c r="W75" i="97" s="1"/>
  <c r="X75" i="97"/>
  <c r="Y75" i="97"/>
  <c r="Z75" i="97" s="1"/>
  <c r="AA75" i="97" s="1"/>
  <c r="AB75" i="97" s="1"/>
  <c r="AC75" i="97" s="1"/>
  <c r="AD75" i="97" s="1"/>
  <c r="AE75" i="97" s="1"/>
  <c r="AF75" i="97" s="1"/>
  <c r="I76" i="97"/>
  <c r="J76" i="97" s="1"/>
  <c r="K76" i="97" s="1"/>
  <c r="V76" i="97"/>
  <c r="W76" i="97" s="1"/>
  <c r="X76" i="97" s="1"/>
  <c r="Y76" i="97" s="1"/>
  <c r="Z76" i="97" s="1"/>
  <c r="AA76" i="97" s="1"/>
  <c r="AB76" i="97" s="1"/>
  <c r="AC76" i="97" s="1"/>
  <c r="AD76" i="97" s="1"/>
  <c r="AE76" i="97" s="1"/>
  <c r="AF76" i="97" s="1"/>
  <c r="T77" i="97"/>
  <c r="AG77" i="97"/>
  <c r="I78" i="97"/>
  <c r="J78" i="97" s="1"/>
  <c r="K78" i="97" s="1"/>
  <c r="L78" i="97" s="1"/>
  <c r="M78" i="97" s="1"/>
  <c r="N78" i="97" s="1"/>
  <c r="O78" i="97" s="1"/>
  <c r="P78" i="97" s="1"/>
  <c r="Q78" i="97" s="1"/>
  <c r="R78" i="97" s="1"/>
  <c r="S78" i="97" s="1"/>
  <c r="V78" i="97"/>
  <c r="I79" i="97"/>
  <c r="V79" i="97"/>
  <c r="W79" i="97"/>
  <c r="X79" i="97" s="1"/>
  <c r="Y79" i="97" s="1"/>
  <c r="Z79" i="97" s="1"/>
  <c r="AA79" i="97" s="1"/>
  <c r="AB79" i="97" s="1"/>
  <c r="AC79" i="97" s="1"/>
  <c r="AD79" i="97" s="1"/>
  <c r="AE79" i="97" s="1"/>
  <c r="AF79" i="97" s="1"/>
  <c r="T80" i="97"/>
  <c r="AG80" i="97"/>
  <c r="I81" i="97"/>
  <c r="J81" i="97" s="1"/>
  <c r="K81" i="97" s="1"/>
  <c r="L81" i="97" s="1"/>
  <c r="M81" i="97" s="1"/>
  <c r="V81" i="97"/>
  <c r="W81" i="97" s="1"/>
  <c r="X81" i="97" s="1"/>
  <c r="Y81" i="97"/>
  <c r="Z81" i="97"/>
  <c r="AA81" i="97" s="1"/>
  <c r="AB81" i="97" s="1"/>
  <c r="AC81" i="97" s="1"/>
  <c r="AD81" i="97" s="1"/>
  <c r="AE81" i="97" s="1"/>
  <c r="AF81" i="97" s="1"/>
  <c r="I82" i="97"/>
  <c r="J82" i="97" s="1"/>
  <c r="K82" i="97" s="1"/>
  <c r="V82" i="97"/>
  <c r="W82" i="97" s="1"/>
  <c r="X82" i="97" s="1"/>
  <c r="Y82" i="97" s="1"/>
  <c r="Z82" i="97" s="1"/>
  <c r="AA82" i="97" s="1"/>
  <c r="AB82" i="97"/>
  <c r="AC82" i="97" s="1"/>
  <c r="AD82" i="97" s="1"/>
  <c r="AE82" i="97" s="1"/>
  <c r="AF82" i="97" s="1"/>
  <c r="AG82" i="97"/>
  <c r="T83" i="97"/>
  <c r="AG83" i="97"/>
  <c r="I84" i="97"/>
  <c r="J84" i="97" s="1"/>
  <c r="K84" i="97" s="1"/>
  <c r="L84" i="97" s="1"/>
  <c r="M84" i="97" s="1"/>
  <c r="N84" i="97" s="1"/>
  <c r="O84" i="97" s="1"/>
  <c r="P84" i="97" s="1"/>
  <c r="Q84" i="97" s="1"/>
  <c r="R84" i="97" s="1"/>
  <c r="S84" i="97" s="1"/>
  <c r="V84" i="97"/>
  <c r="I85" i="97"/>
  <c r="V85" i="97"/>
  <c r="W85" i="97"/>
  <c r="X85" i="97" s="1"/>
  <c r="Y85" i="97" s="1"/>
  <c r="Z85" i="97" s="1"/>
  <c r="AA85" i="97" s="1"/>
  <c r="AB85" i="97" s="1"/>
  <c r="AC85" i="97" s="1"/>
  <c r="AD85" i="97"/>
  <c r="AE85" i="97" s="1"/>
  <c r="AF85" i="97" s="1"/>
  <c r="T86" i="97"/>
  <c r="AG86" i="97"/>
  <c r="I87" i="97"/>
  <c r="J87" i="97" s="1"/>
  <c r="K87" i="97" s="1"/>
  <c r="L87" i="97" s="1"/>
  <c r="M87" i="97" s="1"/>
  <c r="N87" i="97" s="1"/>
  <c r="O87" i="97" s="1"/>
  <c r="V87" i="97"/>
  <c r="W87" i="97" s="1"/>
  <c r="X87" i="97" s="1"/>
  <c r="Y87" i="97"/>
  <c r="Z87" i="97"/>
  <c r="AA87" i="97" s="1"/>
  <c r="AB87" i="97" s="1"/>
  <c r="AC87" i="97" s="1"/>
  <c r="AD87" i="97" s="1"/>
  <c r="AE87" i="97" s="1"/>
  <c r="AF87" i="97" s="1"/>
  <c r="I88" i="97"/>
  <c r="J88" i="97" s="1"/>
  <c r="K88" i="97" s="1"/>
  <c r="L88" i="97" s="1"/>
  <c r="M88" i="97" s="1"/>
  <c r="N88" i="97" s="1"/>
  <c r="O88" i="97" s="1"/>
  <c r="P88" i="97" s="1"/>
  <c r="Q88" i="97" s="1"/>
  <c r="R88" i="97" s="1"/>
  <c r="S88" i="97" s="1"/>
  <c r="V88" i="97"/>
  <c r="W88" i="97"/>
  <c r="X88" i="97" s="1"/>
  <c r="Y88" i="97" s="1"/>
  <c r="Z88" i="97" s="1"/>
  <c r="AA88" i="97" s="1"/>
  <c r="AB88" i="97" s="1"/>
  <c r="AC88" i="97" s="1"/>
  <c r="AD88" i="97" s="1"/>
  <c r="AE88" i="97" s="1"/>
  <c r="AF88" i="97" s="1"/>
  <c r="T89" i="97"/>
  <c r="AG89" i="97"/>
  <c r="I90" i="97"/>
  <c r="J90" i="97" s="1"/>
  <c r="K90" i="97" s="1"/>
  <c r="L90" i="97" s="1"/>
  <c r="M90" i="97" s="1"/>
  <c r="N90" i="97" s="1"/>
  <c r="O90" i="97" s="1"/>
  <c r="P90" i="97" s="1"/>
  <c r="Q90" i="97" s="1"/>
  <c r="R90" i="97" s="1"/>
  <c r="S90" i="97" s="1"/>
  <c r="V90" i="97"/>
  <c r="W90" i="97" s="1"/>
  <c r="X90" i="97" s="1"/>
  <c r="Y90" i="97" s="1"/>
  <c r="Z90" i="97" s="1"/>
  <c r="AA90" i="97" s="1"/>
  <c r="AB90" i="97" s="1"/>
  <c r="AC90" i="97"/>
  <c r="AD90" i="97" s="1"/>
  <c r="AE90" i="97" s="1"/>
  <c r="AF90" i="97" s="1"/>
  <c r="AG90" i="97"/>
  <c r="I91" i="97"/>
  <c r="J91" i="97" s="1"/>
  <c r="K91" i="97" s="1"/>
  <c r="L91" i="97" s="1"/>
  <c r="M91" i="97" s="1"/>
  <c r="N91" i="97" s="1"/>
  <c r="O91" i="97" s="1"/>
  <c r="P91" i="97" s="1"/>
  <c r="Q91" i="97" s="1"/>
  <c r="R91" i="97" s="1"/>
  <c r="S91" i="97" s="1"/>
  <c r="V91" i="97"/>
  <c r="T92" i="97"/>
  <c r="AG92" i="97"/>
  <c r="I93" i="97"/>
  <c r="J93" i="97" s="1"/>
  <c r="K93" i="97" s="1"/>
  <c r="L93" i="97" s="1"/>
  <c r="M93" i="97" s="1"/>
  <c r="N93" i="97" s="1"/>
  <c r="O93" i="97" s="1"/>
  <c r="P93" i="97" s="1"/>
  <c r="Q93" i="97" s="1"/>
  <c r="R93" i="97" s="1"/>
  <c r="S93" i="97" s="1"/>
  <c r="V93" i="97"/>
  <c r="W93" i="97" s="1"/>
  <c r="X93" i="97"/>
  <c r="Y93" i="97" s="1"/>
  <c r="Z93" i="97" s="1"/>
  <c r="AA93" i="97" s="1"/>
  <c r="AB93" i="97" s="1"/>
  <c r="AC93" i="97" s="1"/>
  <c r="AD93" i="97" s="1"/>
  <c r="AE93" i="97" s="1"/>
  <c r="AF93" i="97" s="1"/>
  <c r="I94" i="97"/>
  <c r="J94" i="97" s="1"/>
  <c r="K94" i="97" s="1"/>
  <c r="L94" i="97" s="1"/>
  <c r="M94" i="97" s="1"/>
  <c r="N94" i="97" s="1"/>
  <c r="O94" i="97" s="1"/>
  <c r="P94" i="97" s="1"/>
  <c r="Q94" i="97" s="1"/>
  <c r="R94" i="97" s="1"/>
  <c r="S94" i="97" s="1"/>
  <c r="V94" i="97"/>
  <c r="W94" i="97"/>
  <c r="X94" i="97" s="1"/>
  <c r="Y94" i="97" s="1"/>
  <c r="Z94" i="97" s="1"/>
  <c r="AA94" i="97" s="1"/>
  <c r="AB94" i="97" s="1"/>
  <c r="AC94" i="97" s="1"/>
  <c r="AD94" i="97" s="1"/>
  <c r="AE94" i="97" s="1"/>
  <c r="AF94" i="97" s="1"/>
  <c r="T95" i="97"/>
  <c r="AG95" i="97"/>
  <c r="I96" i="97"/>
  <c r="J96" i="97" s="1"/>
  <c r="K96" i="97" s="1"/>
  <c r="L96" i="97" s="1"/>
  <c r="V96" i="97"/>
  <c r="W96" i="97" s="1"/>
  <c r="X96" i="97" s="1"/>
  <c r="Y96" i="97"/>
  <c r="I97" i="97"/>
  <c r="J97" i="97" s="1"/>
  <c r="K97" i="97" s="1"/>
  <c r="L97" i="97" s="1"/>
  <c r="V97" i="97"/>
  <c r="W97" i="97" s="1"/>
  <c r="X97" i="97" s="1"/>
  <c r="Y97" i="97"/>
  <c r="T98" i="97"/>
  <c r="AG98" i="97"/>
  <c r="I99" i="97"/>
  <c r="J99" i="97" s="1"/>
  <c r="K99" i="97" s="1"/>
  <c r="L99" i="97" s="1"/>
  <c r="M99" i="97" s="1"/>
  <c r="N99" i="97" s="1"/>
  <c r="O99" i="97" s="1"/>
  <c r="P99" i="97" s="1"/>
  <c r="Q99" i="97" s="1"/>
  <c r="R99" i="97" s="1"/>
  <c r="S99" i="97" s="1"/>
  <c r="V99" i="97"/>
  <c r="W99" i="97" s="1"/>
  <c r="X99" i="97" s="1"/>
  <c r="Y99" i="97" s="1"/>
  <c r="Z99" i="97" s="1"/>
  <c r="AA99" i="97" s="1"/>
  <c r="AB99" i="97" s="1"/>
  <c r="AC99" i="97" s="1"/>
  <c r="AD99" i="97" s="1"/>
  <c r="AE99" i="97" s="1"/>
  <c r="AF99" i="97" s="1"/>
  <c r="I100" i="97"/>
  <c r="J100" i="97" s="1"/>
  <c r="K100" i="97" s="1"/>
  <c r="L100" i="97" s="1"/>
  <c r="M100" i="97" s="1"/>
  <c r="N100" i="97" s="1"/>
  <c r="O100" i="97" s="1"/>
  <c r="P100" i="97" s="1"/>
  <c r="Q100" i="97" s="1"/>
  <c r="R100" i="97" s="1"/>
  <c r="S100" i="97" s="1"/>
  <c r="V100" i="97"/>
  <c r="W100" i="97"/>
  <c r="X100" i="97"/>
  <c r="Y100" i="97" s="1"/>
  <c r="Z100" i="97" s="1"/>
  <c r="AA100" i="97" s="1"/>
  <c r="AB100" i="97" s="1"/>
  <c r="AC100" i="97" s="1"/>
  <c r="AD100" i="97" s="1"/>
  <c r="AE100" i="97" s="1"/>
  <c r="AF100" i="97" s="1"/>
  <c r="T101" i="97"/>
  <c r="AG101" i="97"/>
  <c r="I102" i="97"/>
  <c r="V102" i="97"/>
  <c r="I103" i="97"/>
  <c r="V103" i="97"/>
  <c r="T104" i="97"/>
  <c r="AG104" i="97"/>
  <c r="I105" i="97"/>
  <c r="J105" i="97" s="1"/>
  <c r="K105" i="97" s="1"/>
  <c r="L105" i="97" s="1"/>
  <c r="M105" i="97" s="1"/>
  <c r="N105" i="97" s="1"/>
  <c r="O105" i="97" s="1"/>
  <c r="P105" i="97" s="1"/>
  <c r="Q105" i="97" s="1"/>
  <c r="R105" i="97" s="1"/>
  <c r="S105" i="97" s="1"/>
  <c r="V105" i="97"/>
  <c r="W105" i="97"/>
  <c r="X105" i="97" s="1"/>
  <c r="Y105" i="97" s="1"/>
  <c r="Z105" i="97" s="1"/>
  <c r="AA105" i="97" s="1"/>
  <c r="AB105" i="97" s="1"/>
  <c r="AC105" i="97" s="1"/>
  <c r="AD105" i="97" s="1"/>
  <c r="AE105" i="97" s="1"/>
  <c r="AF105" i="97" s="1"/>
  <c r="I106" i="97"/>
  <c r="J106" i="97" s="1"/>
  <c r="K106" i="97" s="1"/>
  <c r="L106" i="97" s="1"/>
  <c r="M106" i="97" s="1"/>
  <c r="N106" i="97" s="1"/>
  <c r="O106" i="97" s="1"/>
  <c r="P106" i="97" s="1"/>
  <c r="Q106" i="97" s="1"/>
  <c r="R106" i="97" s="1"/>
  <c r="S106" i="97" s="1"/>
  <c r="V106" i="97"/>
  <c r="W106" i="97"/>
  <c r="X106" i="97" s="1"/>
  <c r="Y106" i="97" s="1"/>
  <c r="Z106" i="97" s="1"/>
  <c r="AA106" i="97" s="1"/>
  <c r="AB106" i="97"/>
  <c r="AC106" i="97" s="1"/>
  <c r="AD106" i="97" s="1"/>
  <c r="AE106" i="97" s="1"/>
  <c r="AF106" i="97"/>
  <c r="T107" i="97"/>
  <c r="AG107" i="97"/>
  <c r="I108" i="97"/>
  <c r="J108" i="97" s="1"/>
  <c r="K108" i="97" s="1"/>
  <c r="L108" i="97" s="1"/>
  <c r="V108" i="97"/>
  <c r="W108" i="97" s="1"/>
  <c r="X108" i="97" s="1"/>
  <c r="Y108" i="97" s="1"/>
  <c r="I109" i="97"/>
  <c r="J109" i="97" s="1"/>
  <c r="K109" i="97" s="1"/>
  <c r="L109" i="97" s="1"/>
  <c r="V109" i="97"/>
  <c r="W109" i="97" s="1"/>
  <c r="X109" i="97" s="1"/>
  <c r="Y109" i="97" s="1"/>
  <c r="T110" i="97"/>
  <c r="AG110" i="97"/>
  <c r="I111" i="97"/>
  <c r="J111" i="97" s="1"/>
  <c r="K111" i="97" s="1"/>
  <c r="L111" i="97" s="1"/>
  <c r="M111" i="97" s="1"/>
  <c r="N111" i="97" s="1"/>
  <c r="O111" i="97" s="1"/>
  <c r="P111" i="97" s="1"/>
  <c r="Q111" i="97" s="1"/>
  <c r="R111" i="97" s="1"/>
  <c r="S111" i="97" s="1"/>
  <c r="V111" i="97"/>
  <c r="W111" i="97" s="1"/>
  <c r="X111" i="97"/>
  <c r="Y111" i="97" s="1"/>
  <c r="Z111" i="97" s="1"/>
  <c r="AA111" i="97" s="1"/>
  <c r="AB111" i="97"/>
  <c r="AC111" i="97" s="1"/>
  <c r="AD111" i="97" s="1"/>
  <c r="AE111" i="97" s="1"/>
  <c r="AF111" i="97" s="1"/>
  <c r="I112" i="97"/>
  <c r="J112" i="97" s="1"/>
  <c r="K112" i="97" s="1"/>
  <c r="L112" i="97" s="1"/>
  <c r="M112" i="97" s="1"/>
  <c r="N112" i="97" s="1"/>
  <c r="O112" i="97" s="1"/>
  <c r="P112" i="97" s="1"/>
  <c r="Q112" i="97" s="1"/>
  <c r="R112" i="97" s="1"/>
  <c r="S112" i="97" s="1"/>
  <c r="V112" i="97"/>
  <c r="W112" i="97"/>
  <c r="X112" i="97" s="1"/>
  <c r="Y112" i="97" s="1"/>
  <c r="Z112" i="97" s="1"/>
  <c r="AA112" i="97" s="1"/>
  <c r="AB112" i="97" s="1"/>
  <c r="AC112" i="97" s="1"/>
  <c r="AD112" i="97" s="1"/>
  <c r="AE112" i="97" s="1"/>
  <c r="AF112" i="97" s="1"/>
  <c r="T113" i="97"/>
  <c r="AG113" i="97"/>
  <c r="I114" i="97"/>
  <c r="V114" i="97"/>
  <c r="W114" i="97" s="1"/>
  <c r="X114" i="97" s="1"/>
  <c r="Y114" i="97" s="1"/>
  <c r="Z114" i="97" s="1"/>
  <c r="AA114" i="97" s="1"/>
  <c r="AB114" i="97" s="1"/>
  <c r="AC114" i="97"/>
  <c r="AD114" i="97" s="1"/>
  <c r="AE114" i="97" s="1"/>
  <c r="AF114" i="97" s="1"/>
  <c r="AG114" i="97"/>
  <c r="I115" i="97"/>
  <c r="J115" i="97" s="1"/>
  <c r="K115" i="97" s="1"/>
  <c r="L115" i="97" s="1"/>
  <c r="M115" i="97" s="1"/>
  <c r="N115" i="97" s="1"/>
  <c r="O115" i="97" s="1"/>
  <c r="P115" i="97" s="1"/>
  <c r="Q115" i="97" s="1"/>
  <c r="R115" i="97" s="1"/>
  <c r="S115" i="97" s="1"/>
  <c r="V115" i="97"/>
  <c r="T116" i="97"/>
  <c r="AG116" i="97"/>
  <c r="I117" i="97"/>
  <c r="J117" i="97" s="1"/>
  <c r="K117" i="97" s="1"/>
  <c r="L117" i="97" s="1"/>
  <c r="M117" i="97" s="1"/>
  <c r="N117" i="97" s="1"/>
  <c r="O117" i="97" s="1"/>
  <c r="P117" i="97" s="1"/>
  <c r="Q117" i="97" s="1"/>
  <c r="R117" i="97" s="1"/>
  <c r="S117" i="97" s="1"/>
  <c r="V117" i="97"/>
  <c r="W117" i="97" s="1"/>
  <c r="X117" i="97"/>
  <c r="Y117" i="97" s="1"/>
  <c r="Z117" i="97" s="1"/>
  <c r="AA117" i="97" s="1"/>
  <c r="AB117" i="97" s="1"/>
  <c r="AC117" i="97" s="1"/>
  <c r="AD117" i="97" s="1"/>
  <c r="AE117" i="97" s="1"/>
  <c r="AF117" i="97" s="1"/>
  <c r="I118" i="97"/>
  <c r="J118" i="97" s="1"/>
  <c r="K118" i="97" s="1"/>
  <c r="L118" i="97" s="1"/>
  <c r="M118" i="97" s="1"/>
  <c r="N118" i="97" s="1"/>
  <c r="O118" i="97" s="1"/>
  <c r="P118" i="97" s="1"/>
  <c r="Q118" i="97" s="1"/>
  <c r="R118" i="97" s="1"/>
  <c r="S118" i="97" s="1"/>
  <c r="V118" i="97"/>
  <c r="T119" i="97"/>
  <c r="AG119" i="97"/>
  <c r="I120" i="97"/>
  <c r="J120" i="97" s="1"/>
  <c r="K120" i="97" s="1"/>
  <c r="L120" i="97" s="1"/>
  <c r="M120" i="97" s="1"/>
  <c r="V120" i="97"/>
  <c r="W120" i="97" s="1"/>
  <c r="X120" i="97" s="1"/>
  <c r="Y120" i="97" s="1"/>
  <c r="Z120" i="97"/>
  <c r="AA120" i="97" s="1"/>
  <c r="AB120" i="97"/>
  <c r="I121" i="97"/>
  <c r="J121" i="97" s="1"/>
  <c r="K121" i="97" s="1"/>
  <c r="L121" i="97" s="1"/>
  <c r="M121" i="97" s="1"/>
  <c r="N121" i="97" s="1"/>
  <c r="O121" i="97" s="1"/>
  <c r="P121" i="97" s="1"/>
  <c r="Q121" i="97" s="1"/>
  <c r="R121" i="97" s="1"/>
  <c r="S121" i="97" s="1"/>
  <c r="V121" i="97"/>
  <c r="W121" i="97" s="1"/>
  <c r="X121" i="97"/>
  <c r="Y121" i="97" s="1"/>
  <c r="Z121" i="97" s="1"/>
  <c r="AA121" i="97" s="1"/>
  <c r="AB121" i="97" s="1"/>
  <c r="AC121" i="97" s="1"/>
  <c r="AD121" i="97" s="1"/>
  <c r="AE121" i="97" s="1"/>
  <c r="AF121" i="97" s="1"/>
  <c r="T122" i="97"/>
  <c r="AG122" i="97"/>
  <c r="I123" i="97"/>
  <c r="J123" i="97" s="1"/>
  <c r="K123" i="97" s="1"/>
  <c r="L123" i="97" s="1"/>
  <c r="M123" i="97" s="1"/>
  <c r="N123" i="97" s="1"/>
  <c r="O123" i="97" s="1"/>
  <c r="P123" i="97" s="1"/>
  <c r="Q123" i="97" s="1"/>
  <c r="R123" i="97" s="1"/>
  <c r="S123" i="97" s="1"/>
  <c r="V123" i="97"/>
  <c r="I124" i="97"/>
  <c r="J124" i="97" s="1"/>
  <c r="K124" i="97" s="1"/>
  <c r="L124" i="97" s="1"/>
  <c r="M124" i="97" s="1"/>
  <c r="N124" i="97" s="1"/>
  <c r="O124" i="97" s="1"/>
  <c r="P124" i="97" s="1"/>
  <c r="Q124" i="97" s="1"/>
  <c r="R124" i="97" s="1"/>
  <c r="S124" i="97" s="1"/>
  <c r="V124" i="97"/>
  <c r="W124" i="97" s="1"/>
  <c r="X124" i="97"/>
  <c r="Y124" i="97" s="1"/>
  <c r="Z124" i="97" s="1"/>
  <c r="AA124" i="97" s="1"/>
  <c r="AB124" i="97" s="1"/>
  <c r="AC124" i="97" s="1"/>
  <c r="AD124" i="97"/>
  <c r="AE124" i="97" s="1"/>
  <c r="AF124" i="97" s="1"/>
  <c r="T125" i="97"/>
  <c r="AG125" i="97"/>
  <c r="I126" i="97"/>
  <c r="J126" i="97" s="1"/>
  <c r="K126" i="97" s="1"/>
  <c r="L126" i="97" s="1"/>
  <c r="M126" i="97" s="1"/>
  <c r="N126" i="97" s="1"/>
  <c r="O126" i="97" s="1"/>
  <c r="P126" i="97" s="1"/>
  <c r="Q126" i="97" s="1"/>
  <c r="R126" i="97" s="1"/>
  <c r="S126" i="97" s="1"/>
  <c r="V126" i="97"/>
  <c r="W126" i="97" s="1"/>
  <c r="X126" i="97"/>
  <c r="Y126" i="97" s="1"/>
  <c r="Z126" i="97" s="1"/>
  <c r="AA126" i="97" s="1"/>
  <c r="AB126" i="97" s="1"/>
  <c r="AC126" i="97" s="1"/>
  <c r="AD126" i="97" s="1"/>
  <c r="AE126" i="97" s="1"/>
  <c r="AF126" i="97" s="1"/>
  <c r="I127" i="97"/>
  <c r="J127" i="97" s="1"/>
  <c r="K127" i="97" s="1"/>
  <c r="V127" i="97"/>
  <c r="W127" i="97" s="1"/>
  <c r="X127" i="97" s="1"/>
  <c r="Y127" i="97" s="1"/>
  <c r="Z127" i="97" s="1"/>
  <c r="AA127" i="97" s="1"/>
  <c r="AB127" i="97"/>
  <c r="AC127" i="97" s="1"/>
  <c r="AD127" i="97" s="1"/>
  <c r="AE127" i="97" s="1"/>
  <c r="AF127" i="97" s="1"/>
  <c r="T128" i="97"/>
  <c r="AG128" i="97"/>
  <c r="I129" i="97"/>
  <c r="J129" i="97" s="1"/>
  <c r="K129" i="97" s="1"/>
  <c r="L129" i="97" s="1"/>
  <c r="M129" i="97" s="1"/>
  <c r="N129" i="97" s="1"/>
  <c r="O129" i="97" s="1"/>
  <c r="P129" i="97" s="1"/>
  <c r="Q129" i="97" s="1"/>
  <c r="R129" i="97" s="1"/>
  <c r="S129" i="97" s="1"/>
  <c r="V129" i="97"/>
  <c r="I130" i="97"/>
  <c r="J130" i="97" s="1"/>
  <c r="K130" i="97" s="1"/>
  <c r="L130" i="97" s="1"/>
  <c r="M130" i="97" s="1"/>
  <c r="N130" i="97" s="1"/>
  <c r="O130" i="97" s="1"/>
  <c r="P130" i="97" s="1"/>
  <c r="Q130" i="97" s="1"/>
  <c r="R130" i="97" s="1"/>
  <c r="S130" i="97" s="1"/>
  <c r="V130" i="97"/>
  <c r="W130" i="97"/>
  <c r="X130" i="97" s="1"/>
  <c r="Y130" i="97" s="1"/>
  <c r="Z130" i="97" s="1"/>
  <c r="AA130" i="97" s="1"/>
  <c r="AB130" i="97" s="1"/>
  <c r="AC130" i="97" s="1"/>
  <c r="AD130" i="97" s="1"/>
  <c r="AE130" i="97" s="1"/>
  <c r="AF130" i="97" s="1"/>
  <c r="T131" i="97"/>
  <c r="AG131" i="97"/>
  <c r="I132" i="97"/>
  <c r="J132" i="97" s="1"/>
  <c r="K132" i="97" s="1"/>
  <c r="L132" i="97" s="1"/>
  <c r="M132" i="97" s="1"/>
  <c r="N132" i="97" s="1"/>
  <c r="O132" i="97" s="1"/>
  <c r="P132" i="97" s="1"/>
  <c r="Q132" i="97" s="1"/>
  <c r="R132" i="97" s="1"/>
  <c r="S132" i="97" s="1"/>
  <c r="V132" i="97"/>
  <c r="W132" i="97" s="1"/>
  <c r="X132" i="97" s="1"/>
  <c r="Y132" i="97"/>
  <c r="Z132" i="97" s="1"/>
  <c r="AA132" i="97" s="1"/>
  <c r="AB132" i="97" s="1"/>
  <c r="AC132" i="97" s="1"/>
  <c r="AD132" i="97" s="1"/>
  <c r="AE132" i="97" s="1"/>
  <c r="AF132" i="97" s="1"/>
  <c r="I133" i="97"/>
  <c r="J133" i="97" s="1"/>
  <c r="K133" i="97" s="1"/>
  <c r="V133" i="97"/>
  <c r="W133" i="97" s="1"/>
  <c r="X133" i="97" s="1"/>
  <c r="Y133" i="97" s="1"/>
  <c r="Z133" i="97" s="1"/>
  <c r="AA133" i="97" s="1"/>
  <c r="AB133" i="97"/>
  <c r="T134" i="97"/>
  <c r="AG134" i="97"/>
  <c r="I135" i="97"/>
  <c r="J135" i="97" s="1"/>
  <c r="K135" i="97" s="1"/>
  <c r="L135" i="97" s="1"/>
  <c r="M135" i="97" s="1"/>
  <c r="N135" i="97" s="1"/>
  <c r="O135" i="97" s="1"/>
  <c r="P135" i="97" s="1"/>
  <c r="Q135" i="97" s="1"/>
  <c r="R135" i="97" s="1"/>
  <c r="S135" i="97" s="1"/>
  <c r="V135" i="97"/>
  <c r="I136" i="97"/>
  <c r="J136" i="97" s="1"/>
  <c r="K136" i="97" s="1"/>
  <c r="L136" i="97" s="1"/>
  <c r="M136" i="97" s="1"/>
  <c r="N136" i="97" s="1"/>
  <c r="O136" i="97" s="1"/>
  <c r="P136" i="97" s="1"/>
  <c r="Q136" i="97" s="1"/>
  <c r="R136" i="97" s="1"/>
  <c r="S136" i="97" s="1"/>
  <c r="V136" i="97"/>
  <c r="W136" i="97" s="1"/>
  <c r="X136" i="97" s="1"/>
  <c r="Y136" i="97" s="1"/>
  <c r="Z136" i="97" s="1"/>
  <c r="AA136" i="97" s="1"/>
  <c r="AB136" i="97" s="1"/>
  <c r="AC136" i="97" s="1"/>
  <c r="AD136" i="97" s="1"/>
  <c r="AE136" i="97" s="1"/>
  <c r="AF136" i="97" s="1"/>
  <c r="T137" i="97"/>
  <c r="AG137" i="97"/>
  <c r="I138" i="97"/>
  <c r="J138" i="97" s="1"/>
  <c r="K138" i="97" s="1"/>
  <c r="L138" i="97" s="1"/>
  <c r="M138" i="97" s="1"/>
  <c r="N138" i="97" s="1"/>
  <c r="O138" i="97" s="1"/>
  <c r="P138" i="97" s="1"/>
  <c r="Q138" i="97" s="1"/>
  <c r="R138" i="97" s="1"/>
  <c r="S138" i="97" s="1"/>
  <c r="V138" i="97"/>
  <c r="W138" i="97" s="1"/>
  <c r="X138" i="97"/>
  <c r="Y138" i="97"/>
  <c r="Z138" i="97" s="1"/>
  <c r="AA138" i="97" s="1"/>
  <c r="AB138" i="97" s="1"/>
  <c r="AC138" i="97" s="1"/>
  <c r="AD138" i="97" s="1"/>
  <c r="AE138" i="97" s="1"/>
  <c r="AF138" i="97" s="1"/>
  <c r="I139" i="97"/>
  <c r="J139" i="97" s="1"/>
  <c r="K139" i="97" s="1"/>
  <c r="V139" i="97"/>
  <c r="W139" i="97" s="1"/>
  <c r="X139" i="97" s="1"/>
  <c r="Y139" i="97" s="1"/>
  <c r="Z139" i="97" s="1"/>
  <c r="AA139" i="97" s="1"/>
  <c r="AB139" i="97" s="1"/>
  <c r="AC139" i="97" s="1"/>
  <c r="AD139" i="97" s="1"/>
  <c r="AE139" i="97" s="1"/>
  <c r="AF139" i="97" s="1"/>
  <c r="T140" i="97"/>
  <c r="AG140" i="97"/>
  <c r="I141" i="97"/>
  <c r="J141" i="97" s="1"/>
  <c r="K141" i="97" s="1"/>
  <c r="L141" i="97" s="1"/>
  <c r="M141" i="97" s="1"/>
  <c r="N141" i="97" s="1"/>
  <c r="O141" i="97" s="1"/>
  <c r="P141" i="97" s="1"/>
  <c r="Q141" i="97" s="1"/>
  <c r="R141" i="97" s="1"/>
  <c r="S141" i="97" s="1"/>
  <c r="V141" i="97"/>
  <c r="I142" i="97"/>
  <c r="J142" i="97" s="1"/>
  <c r="K142" i="97" s="1"/>
  <c r="L142" i="97" s="1"/>
  <c r="M142" i="97" s="1"/>
  <c r="N142" i="97" s="1"/>
  <c r="O142" i="97" s="1"/>
  <c r="P142" i="97" s="1"/>
  <c r="Q142" i="97" s="1"/>
  <c r="R142" i="97" s="1"/>
  <c r="S142" i="97" s="1"/>
  <c r="V142" i="97"/>
  <c r="W142" i="97" s="1"/>
  <c r="X142" i="97" s="1"/>
  <c r="Y142" i="97" s="1"/>
  <c r="Z142" i="97" s="1"/>
  <c r="AA142" i="97" s="1"/>
  <c r="AB142" i="97" s="1"/>
  <c r="AC142" i="97" s="1"/>
  <c r="AD142" i="97" s="1"/>
  <c r="AE142" i="97" s="1"/>
  <c r="AF142" i="97" s="1"/>
  <c r="T143" i="97"/>
  <c r="AG143" i="97"/>
  <c r="I144" i="97"/>
  <c r="J144" i="97" s="1"/>
  <c r="K144" i="97" s="1"/>
  <c r="L144" i="97" s="1"/>
  <c r="M144" i="97" s="1"/>
  <c r="N144" i="97" s="1"/>
  <c r="O144" i="97" s="1"/>
  <c r="P144" i="97" s="1"/>
  <c r="Q144" i="97" s="1"/>
  <c r="R144" i="97" s="1"/>
  <c r="S144" i="97" s="1"/>
  <c r="V144" i="97"/>
  <c r="W144" i="97" s="1"/>
  <c r="X144" i="97" s="1"/>
  <c r="Y144" i="97" s="1"/>
  <c r="Z144" i="97" s="1"/>
  <c r="AA144" i="97" s="1"/>
  <c r="AB144" i="97" s="1"/>
  <c r="AC144" i="97" s="1"/>
  <c r="AD144" i="97" s="1"/>
  <c r="AE144" i="97" s="1"/>
  <c r="AF144" i="97" s="1"/>
  <c r="I145" i="97"/>
  <c r="J145" i="97" s="1"/>
  <c r="K145" i="97" s="1"/>
  <c r="V145" i="97"/>
  <c r="W145" i="97" s="1"/>
  <c r="X145" i="97" s="1"/>
  <c r="Y145" i="97" s="1"/>
  <c r="Z145" i="97" s="1"/>
  <c r="AA145" i="97" s="1"/>
  <c r="AB145" i="97"/>
  <c r="AC145" i="97" s="1"/>
  <c r="AD145" i="97" s="1"/>
  <c r="AE145" i="97" s="1"/>
  <c r="AF145" i="97" s="1"/>
  <c r="AG145" i="97"/>
  <c r="T146" i="97"/>
  <c r="AG146" i="97"/>
  <c r="I147" i="97"/>
  <c r="J147" i="97" s="1"/>
  <c r="K147" i="97" s="1"/>
  <c r="L147" i="97" s="1"/>
  <c r="M147" i="97" s="1"/>
  <c r="N147" i="97" s="1"/>
  <c r="O147" i="97" s="1"/>
  <c r="P147" i="97" s="1"/>
  <c r="Q147" i="97" s="1"/>
  <c r="R147" i="97" s="1"/>
  <c r="S147" i="97" s="1"/>
  <c r="V147" i="97"/>
  <c r="I148" i="97"/>
  <c r="J148" i="97" s="1"/>
  <c r="K148" i="97" s="1"/>
  <c r="L148" i="97" s="1"/>
  <c r="M148" i="97" s="1"/>
  <c r="N148" i="97" s="1"/>
  <c r="O148" i="97" s="1"/>
  <c r="P148" i="97" s="1"/>
  <c r="Q148" i="97" s="1"/>
  <c r="R148" i="97" s="1"/>
  <c r="S148" i="97" s="1"/>
  <c r="V148" i="97"/>
  <c r="W148" i="97"/>
  <c r="X148" i="97" s="1"/>
  <c r="Y148" i="97" s="1"/>
  <c r="Z148" i="97" s="1"/>
  <c r="AA148" i="97" s="1"/>
  <c r="AB148" i="97" s="1"/>
  <c r="AC148" i="97" s="1"/>
  <c r="AD148" i="97"/>
  <c r="AE148" i="97" s="1"/>
  <c r="AF148" i="97" s="1"/>
  <c r="T149" i="97"/>
  <c r="AG149" i="97"/>
  <c r="I150" i="97"/>
  <c r="J150" i="97" s="1"/>
  <c r="K150" i="97" s="1"/>
  <c r="L150" i="97" s="1"/>
  <c r="M150" i="97" s="1"/>
  <c r="N150" i="97" s="1"/>
  <c r="O150" i="97" s="1"/>
  <c r="P150" i="97" s="1"/>
  <c r="Q150" i="97" s="1"/>
  <c r="R150" i="97" s="1"/>
  <c r="S150" i="97" s="1"/>
  <c r="V150" i="97"/>
  <c r="W150" i="97" s="1"/>
  <c r="X150" i="97"/>
  <c r="Y150" i="97"/>
  <c r="Z150" i="97" s="1"/>
  <c r="AA150" i="97" s="1"/>
  <c r="AB150" i="97" s="1"/>
  <c r="AC150" i="97" s="1"/>
  <c r="AD150" i="97" s="1"/>
  <c r="AE150" i="97" s="1"/>
  <c r="AF150" i="97" s="1"/>
  <c r="I151" i="97"/>
  <c r="J151" i="97" s="1"/>
  <c r="K151" i="97" s="1"/>
  <c r="L151" i="97" s="1"/>
  <c r="M151" i="97" s="1"/>
  <c r="N151" i="97" s="1"/>
  <c r="O151" i="97" s="1"/>
  <c r="P151" i="97" s="1"/>
  <c r="Q151" i="97" s="1"/>
  <c r="R151" i="97" s="1"/>
  <c r="S151" i="97" s="1"/>
  <c r="V151" i="97"/>
  <c r="T152" i="97"/>
  <c r="AG152" i="97"/>
  <c r="I153" i="97"/>
  <c r="V153" i="97"/>
  <c r="W153" i="97"/>
  <c r="X153" i="97"/>
  <c r="Y153" i="97" s="1"/>
  <c r="Z153" i="97" s="1"/>
  <c r="AA153" i="97" s="1"/>
  <c r="AB153" i="97" s="1"/>
  <c r="AC153" i="97"/>
  <c r="AD153" i="97" s="1"/>
  <c r="AE153" i="97" s="1"/>
  <c r="AF153" i="97" s="1"/>
  <c r="I154" i="97"/>
  <c r="J154" i="97" s="1"/>
  <c r="K154" i="97" s="1"/>
  <c r="L154" i="97" s="1"/>
  <c r="M154" i="97" s="1"/>
  <c r="N154" i="97" s="1"/>
  <c r="O154" i="97" s="1"/>
  <c r="P154" i="97" s="1"/>
  <c r="Q154" i="97" s="1"/>
  <c r="R154" i="97" s="1"/>
  <c r="S154" i="97" s="1"/>
  <c r="V154" i="97"/>
  <c r="W154" i="97"/>
  <c r="X154" i="97"/>
  <c r="Y154" i="97" s="1"/>
  <c r="Z154" i="97" s="1"/>
  <c r="AA154" i="97" s="1"/>
  <c r="AB154" i="97" s="1"/>
  <c r="AC154" i="97" s="1"/>
  <c r="AD154" i="97" s="1"/>
  <c r="AE154" i="97" s="1"/>
  <c r="AF154" i="97" s="1"/>
  <c r="T155" i="97"/>
  <c r="AG155" i="97"/>
  <c r="I156" i="97"/>
  <c r="V156" i="97"/>
  <c r="I157" i="97"/>
  <c r="V157" i="97"/>
  <c r="T158" i="97"/>
  <c r="AG158" i="97"/>
  <c r="I159" i="97"/>
  <c r="J159" i="97" s="1"/>
  <c r="K159" i="97" s="1"/>
  <c r="L159" i="97" s="1"/>
  <c r="M159" i="97" s="1"/>
  <c r="N159" i="97" s="1"/>
  <c r="O159" i="97" s="1"/>
  <c r="P159" i="97" s="1"/>
  <c r="Q159" i="97" s="1"/>
  <c r="R159" i="97" s="1"/>
  <c r="S159" i="97" s="1"/>
  <c r="V159" i="97"/>
  <c r="W159" i="97" s="1"/>
  <c r="X159" i="97"/>
  <c r="Y159" i="97" s="1"/>
  <c r="Z159" i="97" s="1"/>
  <c r="AA159" i="97" s="1"/>
  <c r="AB159" i="97" s="1"/>
  <c r="AC159" i="97" s="1"/>
  <c r="AD159" i="97" s="1"/>
  <c r="AE159" i="97" s="1"/>
  <c r="AF159" i="97" s="1"/>
  <c r="I160" i="97"/>
  <c r="J160" i="97" s="1"/>
  <c r="K160" i="97" s="1"/>
  <c r="L160" i="97" s="1"/>
  <c r="M160" i="97" s="1"/>
  <c r="N160" i="97" s="1"/>
  <c r="O160" i="97" s="1"/>
  <c r="P160" i="97" s="1"/>
  <c r="Q160" i="97" s="1"/>
  <c r="R160" i="97" s="1"/>
  <c r="S160" i="97" s="1"/>
  <c r="V160" i="97"/>
  <c r="W160" i="97" s="1"/>
  <c r="X160" i="97" s="1"/>
  <c r="Y160" i="97" s="1"/>
  <c r="Z160" i="97" s="1"/>
  <c r="AA160" i="97" s="1"/>
  <c r="AB160" i="97" s="1"/>
  <c r="AC160" i="97" s="1"/>
  <c r="AD160" i="97" s="1"/>
  <c r="AE160" i="97" s="1"/>
  <c r="AF160" i="97" s="1"/>
  <c r="T161" i="97"/>
  <c r="AG161" i="97"/>
  <c r="I162" i="97"/>
  <c r="J162" i="97" s="1"/>
  <c r="K162" i="97" s="1"/>
  <c r="L162" i="97" s="1"/>
  <c r="M162" i="97" s="1"/>
  <c r="N162" i="97" s="1"/>
  <c r="O162" i="97" s="1"/>
  <c r="P162" i="97" s="1"/>
  <c r="Q162" i="97" s="1"/>
  <c r="R162" i="97" s="1"/>
  <c r="S162" i="97" s="1"/>
  <c r="V162" i="97"/>
  <c r="W162" i="97"/>
  <c r="X162" i="97" s="1"/>
  <c r="Y162" i="97" s="1"/>
  <c r="Z162" i="97" s="1"/>
  <c r="AA162" i="97"/>
  <c r="AB162" i="97" s="1"/>
  <c r="AC162" i="97" s="1"/>
  <c r="AD162" i="97" s="1"/>
  <c r="AE162" i="97" s="1"/>
  <c r="AF162" i="97" s="1"/>
  <c r="I163" i="97"/>
  <c r="V163" i="97"/>
  <c r="W163" i="97"/>
  <c r="X163" i="97" s="1"/>
  <c r="Y163" i="97" s="1"/>
  <c r="Z163" i="97" s="1"/>
  <c r="AA163" i="97" s="1"/>
  <c r="AB163" i="97" s="1"/>
  <c r="AC163" i="97" s="1"/>
  <c r="AD163" i="97" s="1"/>
  <c r="AE163" i="97" s="1"/>
  <c r="AF163" i="97" s="1"/>
  <c r="T164" i="97"/>
  <c r="AG164" i="97"/>
  <c r="I165" i="97"/>
  <c r="V165" i="97"/>
  <c r="W165" i="97" s="1"/>
  <c r="X165" i="97" s="1"/>
  <c r="Y165" i="97" s="1"/>
  <c r="Z165" i="97" s="1"/>
  <c r="AA165" i="97" s="1"/>
  <c r="AB165" i="97" s="1"/>
  <c r="AC165" i="97" s="1"/>
  <c r="AD165" i="97" s="1"/>
  <c r="AE165" i="97" s="1"/>
  <c r="AF165" i="97" s="1"/>
  <c r="I166" i="97"/>
  <c r="J166" i="97" s="1"/>
  <c r="V166" i="97"/>
  <c r="W166" i="97"/>
  <c r="X166" i="97"/>
  <c r="Y166" i="97"/>
  <c r="Z166" i="97" s="1"/>
  <c r="AA166" i="97" s="1"/>
  <c r="AB166" i="97" s="1"/>
  <c r="AC166" i="97" s="1"/>
  <c r="AD166" i="97" s="1"/>
  <c r="AE166" i="97" s="1"/>
  <c r="AF166" i="97" s="1"/>
  <c r="T167" i="97"/>
  <c r="AG167" i="97"/>
  <c r="I168" i="97"/>
  <c r="V168" i="97"/>
  <c r="W168" i="97"/>
  <c r="X168" i="97" s="1"/>
  <c r="Y168" i="97" s="1"/>
  <c r="Z168" i="97" s="1"/>
  <c r="AA168" i="97"/>
  <c r="AB168" i="97" s="1"/>
  <c r="AC168" i="97" s="1"/>
  <c r="AD168" i="97" s="1"/>
  <c r="AE168" i="97" s="1"/>
  <c r="AF168" i="97" s="1"/>
  <c r="I169" i="97"/>
  <c r="J169" i="97" s="1"/>
  <c r="K169" i="97" s="1"/>
  <c r="L169" i="97" s="1"/>
  <c r="M169" i="97" s="1"/>
  <c r="N169" i="97" s="1"/>
  <c r="O169" i="97" s="1"/>
  <c r="P169" i="97" s="1"/>
  <c r="Q169" i="97" s="1"/>
  <c r="R169" i="97" s="1"/>
  <c r="S169" i="97" s="1"/>
  <c r="V169" i="97"/>
  <c r="W169" i="97"/>
  <c r="X169" i="97" s="1"/>
  <c r="Y169" i="97" s="1"/>
  <c r="Z169" i="97" s="1"/>
  <c r="AA169" i="97"/>
  <c r="AB169" i="97" s="1"/>
  <c r="AC169" i="97" s="1"/>
  <c r="AD169" i="97" s="1"/>
  <c r="AE169" i="97" s="1"/>
  <c r="AF169" i="97" s="1"/>
  <c r="T170" i="97"/>
  <c r="AG170" i="97"/>
  <c r="I171" i="97"/>
  <c r="J171" i="97" s="1"/>
  <c r="K171" i="97" s="1"/>
  <c r="L171" i="97" s="1"/>
  <c r="M171" i="97" s="1"/>
  <c r="N171" i="97" s="1"/>
  <c r="O171" i="97" s="1"/>
  <c r="P171" i="97" s="1"/>
  <c r="Q171" i="97" s="1"/>
  <c r="R171" i="97" s="1"/>
  <c r="S171" i="97" s="1"/>
  <c r="V171" i="97"/>
  <c r="W171" i="97"/>
  <c r="X171" i="97"/>
  <c r="Y171" i="97" s="1"/>
  <c r="Z171" i="97" s="1"/>
  <c r="AA171" i="97" s="1"/>
  <c r="AB171" i="97" s="1"/>
  <c r="AC171" i="97" s="1"/>
  <c r="AD171" i="97" s="1"/>
  <c r="AE171" i="97" s="1"/>
  <c r="AF171" i="97" s="1"/>
  <c r="I172" i="97"/>
  <c r="J172" i="97" s="1"/>
  <c r="K172" i="97" s="1"/>
  <c r="L172" i="97" s="1"/>
  <c r="M172" i="97" s="1"/>
  <c r="N172" i="97" s="1"/>
  <c r="O172" i="97" s="1"/>
  <c r="P172" i="97" s="1"/>
  <c r="Q172" i="97" s="1"/>
  <c r="R172" i="97" s="1"/>
  <c r="S172" i="97" s="1"/>
  <c r="V172" i="97"/>
  <c r="W172" i="97"/>
  <c r="X172" i="97"/>
  <c r="Y172" i="97"/>
  <c r="Z172" i="97" s="1"/>
  <c r="AA172" i="97" s="1"/>
  <c r="AB172" i="97" s="1"/>
  <c r="AC172" i="97" s="1"/>
  <c r="AD172" i="97" s="1"/>
  <c r="AE172" i="97" s="1"/>
  <c r="AF172" i="97" s="1"/>
  <c r="T173" i="97"/>
  <c r="AG173" i="97"/>
  <c r="I174" i="97"/>
  <c r="V174" i="97"/>
  <c r="I175" i="97"/>
  <c r="V175" i="97"/>
  <c r="T176" i="97"/>
  <c r="AG176" i="97"/>
  <c r="I177" i="97"/>
  <c r="J177" i="97" s="1"/>
  <c r="K177" i="97" s="1"/>
  <c r="L177" i="97" s="1"/>
  <c r="M177" i="97" s="1"/>
  <c r="N177" i="97" s="1"/>
  <c r="O177" i="97" s="1"/>
  <c r="P177" i="97" s="1"/>
  <c r="V177" i="97"/>
  <c r="W177" i="97"/>
  <c r="X177" i="97"/>
  <c r="Y177" i="97" s="1"/>
  <c r="Z177" i="97" s="1"/>
  <c r="AA177" i="97" s="1"/>
  <c r="AB177" i="97" s="1"/>
  <c r="AC177" i="97" s="1"/>
  <c r="AD177" i="97" s="1"/>
  <c r="AE177" i="97" s="1"/>
  <c r="AF177" i="97" s="1"/>
  <c r="I178" i="97"/>
  <c r="J178" i="97" s="1"/>
  <c r="K178" i="97" s="1"/>
  <c r="L178" i="97" s="1"/>
  <c r="M178" i="97" s="1"/>
  <c r="N178" i="97" s="1"/>
  <c r="O178" i="97" s="1"/>
  <c r="P178" i="97" s="1"/>
  <c r="V178" i="97"/>
  <c r="W178" i="97"/>
  <c r="X178" i="97" s="1"/>
  <c r="Y178" i="97" s="1"/>
  <c r="Z178" i="97" s="1"/>
  <c r="AA178" i="97" s="1"/>
  <c r="AB178" i="97" s="1"/>
  <c r="AC178" i="97" s="1"/>
  <c r="AD178" i="97" s="1"/>
  <c r="AE178" i="97" s="1"/>
  <c r="AF178" i="97" s="1"/>
  <c r="T179" i="97"/>
  <c r="AG179" i="97"/>
  <c r="I180" i="97"/>
  <c r="J180" i="97" s="1"/>
  <c r="K180" i="97" s="1"/>
  <c r="L180" i="97" s="1"/>
  <c r="M180" i="97" s="1"/>
  <c r="N180" i="97" s="1"/>
  <c r="O180" i="97" s="1"/>
  <c r="P180" i="97" s="1"/>
  <c r="Q180" i="97" s="1"/>
  <c r="R180" i="97" s="1"/>
  <c r="S180" i="97" s="1"/>
  <c r="V180" i="97"/>
  <c r="W180" i="97" s="1"/>
  <c r="X180" i="97" s="1"/>
  <c r="Y180" i="97" s="1"/>
  <c r="Z180" i="97" s="1"/>
  <c r="AA180" i="97" s="1"/>
  <c r="AB180" i="97" s="1"/>
  <c r="AC180" i="97" s="1"/>
  <c r="AD180" i="97" s="1"/>
  <c r="AE180" i="97" s="1"/>
  <c r="AF180" i="97" s="1"/>
  <c r="I181" i="97"/>
  <c r="J181" i="97" s="1"/>
  <c r="K181" i="97" s="1"/>
  <c r="L181" i="97" s="1"/>
  <c r="M181" i="97" s="1"/>
  <c r="N181" i="97" s="1"/>
  <c r="O181" i="97" s="1"/>
  <c r="P181" i="97" s="1"/>
  <c r="Q181" i="97" s="1"/>
  <c r="R181" i="97" s="1"/>
  <c r="S181" i="97" s="1"/>
  <c r="V181" i="97"/>
  <c r="W181" i="97" s="1"/>
  <c r="X181" i="97" s="1"/>
  <c r="Y181" i="97" s="1"/>
  <c r="Z181" i="97" s="1"/>
  <c r="AA181" i="97" s="1"/>
  <c r="AB181" i="97" s="1"/>
  <c r="AC181" i="97" s="1"/>
  <c r="AD181" i="97" s="1"/>
  <c r="AE181" i="97" s="1"/>
  <c r="AF181" i="97" s="1"/>
  <c r="T182" i="97"/>
  <c r="AG182" i="97"/>
  <c r="I183" i="97"/>
  <c r="J183" i="97" s="1"/>
  <c r="K183" i="97" s="1"/>
  <c r="L183" i="97" s="1"/>
  <c r="M183" i="97" s="1"/>
  <c r="N183" i="97" s="1"/>
  <c r="O183" i="97" s="1"/>
  <c r="P183" i="97" s="1"/>
  <c r="V183" i="97"/>
  <c r="W183" i="97" s="1"/>
  <c r="X183" i="97" s="1"/>
  <c r="Y183" i="97" s="1"/>
  <c r="Z183" i="97" s="1"/>
  <c r="AA183" i="97" s="1"/>
  <c r="AB183" i="97" s="1"/>
  <c r="AC183" i="97" s="1"/>
  <c r="AD183" i="97" s="1"/>
  <c r="AE183" i="97" s="1"/>
  <c r="AF183" i="97" s="1"/>
  <c r="I184" i="97"/>
  <c r="J184" i="97" s="1"/>
  <c r="K184" i="97" s="1"/>
  <c r="L184" i="97" s="1"/>
  <c r="M184" i="97" s="1"/>
  <c r="N184" i="97" s="1"/>
  <c r="O184" i="97" s="1"/>
  <c r="P184" i="97" s="1"/>
  <c r="V184" i="97"/>
  <c r="W184" i="97"/>
  <c r="X184" i="97"/>
  <c r="Y184" i="97"/>
  <c r="Z184" i="97" s="1"/>
  <c r="AA184" i="97" s="1"/>
  <c r="AB184" i="97" s="1"/>
  <c r="AC184" i="97" s="1"/>
  <c r="AD184" i="97" s="1"/>
  <c r="AE184" i="97" s="1"/>
  <c r="AF184" i="97" s="1"/>
  <c r="T185" i="97"/>
  <c r="AG185" i="97"/>
  <c r="I186" i="97"/>
  <c r="J186" i="97" s="1"/>
  <c r="K186" i="97" s="1"/>
  <c r="L186" i="97" s="1"/>
  <c r="M186" i="97" s="1"/>
  <c r="N186" i="97" s="1"/>
  <c r="O186" i="97" s="1"/>
  <c r="P186" i="97" s="1"/>
  <c r="Q186" i="97" s="1"/>
  <c r="R186" i="97" s="1"/>
  <c r="S186" i="97" s="1"/>
  <c r="V186" i="97"/>
  <c r="W186" i="97"/>
  <c r="X186" i="97" s="1"/>
  <c r="Y186" i="97" s="1"/>
  <c r="Z186" i="97" s="1"/>
  <c r="AA186" i="97" s="1"/>
  <c r="AB186" i="97" s="1"/>
  <c r="AC186" i="97" s="1"/>
  <c r="AD186" i="97" s="1"/>
  <c r="AE186" i="97" s="1"/>
  <c r="AF186" i="97" s="1"/>
  <c r="I187" i="97"/>
  <c r="J187" i="97" s="1"/>
  <c r="K187" i="97" s="1"/>
  <c r="L187" i="97" s="1"/>
  <c r="M187" i="97" s="1"/>
  <c r="N187" i="97" s="1"/>
  <c r="O187" i="97" s="1"/>
  <c r="P187" i="97" s="1"/>
  <c r="Q187" i="97" s="1"/>
  <c r="R187" i="97" s="1"/>
  <c r="S187" i="97" s="1"/>
  <c r="V187" i="97"/>
  <c r="W187" i="97"/>
  <c r="X187" i="97" s="1"/>
  <c r="Y187" i="97" s="1"/>
  <c r="Z187" i="97" s="1"/>
  <c r="AA187" i="97" s="1"/>
  <c r="AB187" i="97" s="1"/>
  <c r="AC187" i="97" s="1"/>
  <c r="AD187" i="97" s="1"/>
  <c r="AE187" i="97" s="1"/>
  <c r="AF187" i="97" s="1"/>
  <c r="T188" i="97"/>
  <c r="AG188" i="97"/>
  <c r="I189" i="97"/>
  <c r="J189" i="97" s="1"/>
  <c r="K189" i="97" s="1"/>
  <c r="V189" i="97"/>
  <c r="W189" i="97"/>
  <c r="X189" i="97"/>
  <c r="I190" i="97"/>
  <c r="J190" i="97" s="1"/>
  <c r="K190" i="97" s="1"/>
  <c r="V190" i="97"/>
  <c r="W190" i="97"/>
  <c r="X190" i="97" s="1"/>
  <c r="T191" i="97"/>
  <c r="AG191" i="97"/>
  <c r="I192" i="97"/>
  <c r="V192" i="97"/>
  <c r="W192" i="97"/>
  <c r="X192" i="97" s="1"/>
  <c r="Y192" i="97" s="1"/>
  <c r="Z192" i="97"/>
  <c r="AA192" i="97" s="1"/>
  <c r="AB192" i="97" s="1"/>
  <c r="AC192" i="97" s="1"/>
  <c r="AD192" i="97" s="1"/>
  <c r="AE192" i="97" s="1"/>
  <c r="AF192" i="97" s="1"/>
  <c r="I193" i="97"/>
  <c r="V193" i="97"/>
  <c r="W193" i="97"/>
  <c r="X193" i="97" s="1"/>
  <c r="Y193" i="97" s="1"/>
  <c r="Z193" i="97"/>
  <c r="AA193" i="97" s="1"/>
  <c r="AB193" i="97" s="1"/>
  <c r="AC193" i="97" s="1"/>
  <c r="AD193" i="97" s="1"/>
  <c r="AE193" i="97" s="1"/>
  <c r="AF193" i="97" s="1"/>
  <c r="T194" i="97"/>
  <c r="AG194" i="97"/>
  <c r="I195" i="97"/>
  <c r="J195" i="97" s="1"/>
  <c r="K195" i="97" s="1"/>
  <c r="V195" i="97"/>
  <c r="W195" i="97"/>
  <c r="X195" i="97"/>
  <c r="I196" i="97"/>
  <c r="J196" i="97" s="1"/>
  <c r="K196" i="97" s="1"/>
  <c r="V196" i="97"/>
  <c r="W196" i="97"/>
  <c r="X196" i="97" s="1"/>
  <c r="T197" i="97"/>
  <c r="AG197" i="97"/>
  <c r="I198" i="97"/>
  <c r="V198" i="97"/>
  <c r="W198" i="97"/>
  <c r="X198" i="97" s="1"/>
  <c r="Y198" i="97" s="1"/>
  <c r="Z198" i="97"/>
  <c r="AA198" i="97" s="1"/>
  <c r="AB198" i="97" s="1"/>
  <c r="AC198" i="97" s="1"/>
  <c r="AD198" i="97" s="1"/>
  <c r="AE198" i="97" s="1"/>
  <c r="AF198" i="97" s="1"/>
  <c r="I199" i="97"/>
  <c r="J199" i="97" s="1"/>
  <c r="K199" i="97" s="1"/>
  <c r="L199" i="97" s="1"/>
  <c r="M199" i="97" s="1"/>
  <c r="N199" i="97" s="1"/>
  <c r="O199" i="97" s="1"/>
  <c r="P199" i="97" s="1"/>
  <c r="Q199" i="97" s="1"/>
  <c r="R199" i="97" s="1"/>
  <c r="S199" i="97" s="1"/>
  <c r="V199" i="97"/>
  <c r="W199" i="97" s="1"/>
  <c r="T200" i="97"/>
  <c r="AG200" i="97"/>
  <c r="I201" i="97"/>
  <c r="J201" i="97" s="1"/>
  <c r="K201" i="97" s="1"/>
  <c r="V201" i="97"/>
  <c r="W201" i="97" s="1"/>
  <c r="X201" i="97" s="1"/>
  <c r="I202" i="97"/>
  <c r="J202" i="97" s="1"/>
  <c r="K202" i="97" s="1"/>
  <c r="V202" i="97"/>
  <c r="W202" i="97"/>
  <c r="X202" i="97"/>
  <c r="T203" i="97"/>
  <c r="AG203" i="97"/>
  <c r="I204" i="97"/>
  <c r="J204" i="97" s="1"/>
  <c r="K204" i="97" s="1"/>
  <c r="L204" i="97" s="1"/>
  <c r="M204" i="97" s="1"/>
  <c r="N204" i="97" s="1"/>
  <c r="O204" i="97" s="1"/>
  <c r="P204" i="97" s="1"/>
  <c r="Q204" i="97" s="1"/>
  <c r="R204" i="97" s="1"/>
  <c r="S204" i="97" s="1"/>
  <c r="V204" i="97"/>
  <c r="W204" i="97"/>
  <c r="I205" i="97"/>
  <c r="J205" i="97" s="1"/>
  <c r="K205" i="97" s="1"/>
  <c r="L205" i="97" s="1"/>
  <c r="M205" i="97" s="1"/>
  <c r="N205" i="97" s="1"/>
  <c r="O205" i="97" s="1"/>
  <c r="P205" i="97" s="1"/>
  <c r="Q205" i="97" s="1"/>
  <c r="R205" i="97" s="1"/>
  <c r="S205" i="97" s="1"/>
  <c r="V205" i="97"/>
  <c r="W205" i="97" s="1"/>
  <c r="T206" i="97"/>
  <c r="AG206" i="97"/>
  <c r="I207" i="97"/>
  <c r="J207" i="97" s="1"/>
  <c r="K207" i="97" s="1"/>
  <c r="V207" i="97"/>
  <c r="W207" i="97" s="1"/>
  <c r="X207" i="97" s="1"/>
  <c r="I208" i="97"/>
  <c r="J208" i="97" s="1"/>
  <c r="K208" i="97" s="1"/>
  <c r="V208" i="97"/>
  <c r="W208" i="97"/>
  <c r="X208" i="97"/>
  <c r="T209" i="97"/>
  <c r="AG209" i="97"/>
  <c r="I210" i="97"/>
  <c r="J210" i="97" s="1"/>
  <c r="K210" i="97" s="1"/>
  <c r="L210" i="97" s="1"/>
  <c r="M210" i="97" s="1"/>
  <c r="N210" i="97" s="1"/>
  <c r="O210" i="97" s="1"/>
  <c r="P210" i="97" s="1"/>
  <c r="Q210" i="97" s="1"/>
  <c r="R210" i="97" s="1"/>
  <c r="S210" i="97" s="1"/>
  <c r="V210" i="97"/>
  <c r="W210" i="97"/>
  <c r="I211" i="97"/>
  <c r="J211" i="97" s="1"/>
  <c r="K211" i="97" s="1"/>
  <c r="L211" i="97" s="1"/>
  <c r="M211" i="97" s="1"/>
  <c r="N211" i="97" s="1"/>
  <c r="O211" i="97" s="1"/>
  <c r="P211" i="97" s="1"/>
  <c r="Q211" i="97" s="1"/>
  <c r="R211" i="97" s="1"/>
  <c r="S211" i="97" s="1"/>
  <c r="V211" i="97"/>
  <c r="W211" i="97" s="1"/>
  <c r="T212" i="97"/>
  <c r="AG212" i="97"/>
  <c r="I213" i="97"/>
  <c r="J213" i="97" s="1"/>
  <c r="K213" i="97" s="1"/>
  <c r="V213" i="97"/>
  <c r="W213" i="97"/>
  <c r="X213" i="97" s="1"/>
  <c r="I214" i="97"/>
  <c r="J214" i="97" s="1"/>
  <c r="K214" i="97" s="1"/>
  <c r="V214" i="97"/>
  <c r="W214" i="97" s="1"/>
  <c r="X214" i="97" s="1"/>
  <c r="T215" i="97"/>
  <c r="AG215" i="97"/>
  <c r="I216" i="97"/>
  <c r="J216" i="97" s="1"/>
  <c r="K216" i="97" s="1"/>
  <c r="L216" i="97" s="1"/>
  <c r="M216" i="97" s="1"/>
  <c r="N216" i="97" s="1"/>
  <c r="O216" i="97" s="1"/>
  <c r="P216" i="97" s="1"/>
  <c r="Q216" i="97" s="1"/>
  <c r="R216" i="97" s="1"/>
  <c r="S216" i="97" s="1"/>
  <c r="V216" i="97"/>
  <c r="W216" i="97"/>
  <c r="I217" i="97"/>
  <c r="J217" i="97" s="1"/>
  <c r="K217" i="97" s="1"/>
  <c r="L217" i="97" s="1"/>
  <c r="M217" i="97" s="1"/>
  <c r="N217" i="97" s="1"/>
  <c r="O217" i="97" s="1"/>
  <c r="P217" i="97" s="1"/>
  <c r="Q217" i="97" s="1"/>
  <c r="R217" i="97" s="1"/>
  <c r="S217" i="97" s="1"/>
  <c r="V217" i="97"/>
  <c r="W217" i="97" s="1"/>
  <c r="T218" i="97"/>
  <c r="AG218" i="97"/>
  <c r="I219" i="97"/>
  <c r="J219" i="97" s="1"/>
  <c r="K219" i="97" s="1"/>
  <c r="V219" i="97"/>
  <c r="W219" i="97"/>
  <c r="X219" i="97"/>
  <c r="I220" i="97"/>
  <c r="J220" i="97" s="1"/>
  <c r="K220" i="97" s="1"/>
  <c r="V220" i="97"/>
  <c r="W220" i="97"/>
  <c r="X220" i="97"/>
  <c r="T221" i="97"/>
  <c r="AG221" i="97"/>
  <c r="I222" i="97"/>
  <c r="J222" i="97" s="1"/>
  <c r="K222" i="97" s="1"/>
  <c r="L222" i="97" s="1"/>
  <c r="M222" i="97" s="1"/>
  <c r="N222" i="97" s="1"/>
  <c r="O222" i="97" s="1"/>
  <c r="P222" i="97" s="1"/>
  <c r="Q222" i="97" s="1"/>
  <c r="R222" i="97" s="1"/>
  <c r="S222" i="97" s="1"/>
  <c r="V222" i="97"/>
  <c r="W222" i="97"/>
  <c r="I223" i="97"/>
  <c r="J223" i="97" s="1"/>
  <c r="K223" i="97" s="1"/>
  <c r="L223" i="97" s="1"/>
  <c r="M223" i="97" s="1"/>
  <c r="N223" i="97" s="1"/>
  <c r="O223" i="97" s="1"/>
  <c r="P223" i="97" s="1"/>
  <c r="Q223" i="97" s="1"/>
  <c r="R223" i="97" s="1"/>
  <c r="S223" i="97" s="1"/>
  <c r="V223" i="97"/>
  <c r="W223" i="97" s="1"/>
  <c r="T224" i="97"/>
  <c r="AG224" i="97"/>
  <c r="I225" i="97"/>
  <c r="J225" i="97" s="1"/>
  <c r="K225" i="97" s="1"/>
  <c r="V225" i="97"/>
  <c r="W225" i="97" s="1"/>
  <c r="X225" i="97" s="1"/>
  <c r="I226" i="97"/>
  <c r="J226" i="97" s="1"/>
  <c r="K226" i="97" s="1"/>
  <c r="V226" i="97"/>
  <c r="W226" i="97"/>
  <c r="X226" i="97"/>
  <c r="T227" i="97"/>
  <c r="AG227" i="97"/>
  <c r="I228" i="97"/>
  <c r="J228" i="97" s="1"/>
  <c r="K228" i="97" s="1"/>
  <c r="L228" i="97" s="1"/>
  <c r="M228" i="97" s="1"/>
  <c r="N228" i="97" s="1"/>
  <c r="O228" i="97" s="1"/>
  <c r="P228" i="97" s="1"/>
  <c r="Q228" i="97" s="1"/>
  <c r="R228" i="97" s="1"/>
  <c r="S228" i="97" s="1"/>
  <c r="V228" i="97"/>
  <c r="W228" i="97"/>
  <c r="I229" i="97"/>
  <c r="V229" i="97"/>
  <c r="W229" i="97"/>
  <c r="X229" i="97"/>
  <c r="Y229" i="97" s="1"/>
  <c r="Z229" i="97" s="1"/>
  <c r="AA229" i="97" s="1"/>
  <c r="AB229" i="97"/>
  <c r="AC229" i="97" s="1"/>
  <c r="AD229" i="97" s="1"/>
  <c r="AE229" i="97" s="1"/>
  <c r="AF229" i="97" s="1"/>
  <c r="T230" i="97"/>
  <c r="AG230" i="97"/>
  <c r="I231" i="97"/>
  <c r="V231" i="97"/>
  <c r="I232" i="97"/>
  <c r="V232" i="97"/>
  <c r="T233" i="97"/>
  <c r="AG233" i="97"/>
  <c r="I234" i="97"/>
  <c r="J234" i="97" s="1"/>
  <c r="K234" i="97" s="1"/>
  <c r="L234" i="97" s="1"/>
  <c r="M234" i="97" s="1"/>
  <c r="N234" i="97" s="1"/>
  <c r="O234" i="97" s="1"/>
  <c r="P234" i="97" s="1"/>
  <c r="Q234" i="97" s="1"/>
  <c r="R234" i="97" s="1"/>
  <c r="S234" i="97" s="1"/>
  <c r="V234" i="97"/>
  <c r="W234" i="97" s="1"/>
  <c r="X234" i="97" s="1"/>
  <c r="Y234" i="97" s="1"/>
  <c r="Z234" i="97" s="1"/>
  <c r="AA234" i="97" s="1"/>
  <c r="AB234" i="97" s="1"/>
  <c r="AC234" i="97" s="1"/>
  <c r="AD234" i="97" s="1"/>
  <c r="AE234" i="97" s="1"/>
  <c r="AF234" i="97" s="1"/>
  <c r="I235" i="97"/>
  <c r="J235" i="97" s="1"/>
  <c r="K235" i="97" s="1"/>
  <c r="L235" i="97" s="1"/>
  <c r="M235" i="97" s="1"/>
  <c r="N235" i="97" s="1"/>
  <c r="O235" i="97" s="1"/>
  <c r="P235" i="97" s="1"/>
  <c r="Q235" i="97" s="1"/>
  <c r="R235" i="97" s="1"/>
  <c r="S235" i="97" s="1"/>
  <c r="V235" i="97"/>
  <c r="W235" i="97"/>
  <c r="T236" i="97"/>
  <c r="AG236" i="97"/>
  <c r="I237" i="97"/>
  <c r="J237" i="97" s="1"/>
  <c r="K237" i="97" s="1"/>
  <c r="L237" i="97" s="1"/>
  <c r="M237" i="97" s="1"/>
  <c r="N237" i="97" s="1"/>
  <c r="O237" i="97" s="1"/>
  <c r="P237" i="97" s="1"/>
  <c r="Q237" i="97" s="1"/>
  <c r="R237" i="97" s="1"/>
  <c r="S237" i="97" s="1"/>
  <c r="V237" i="97"/>
  <c r="W237" i="97" s="1"/>
  <c r="X237" i="97" s="1"/>
  <c r="Y237" i="97"/>
  <c r="Z237" i="97"/>
  <c r="AA237" i="97" s="1"/>
  <c r="AB237" i="97" s="1"/>
  <c r="AC237" i="97" s="1"/>
  <c r="AD237" i="97" s="1"/>
  <c r="AE237" i="97" s="1"/>
  <c r="AF237" i="97" s="1"/>
  <c r="I238" i="97"/>
  <c r="J238" i="97" s="1"/>
  <c r="K238" i="97" s="1"/>
  <c r="L238" i="97" s="1"/>
  <c r="M238" i="97" s="1"/>
  <c r="N238" i="97" s="1"/>
  <c r="O238" i="97" s="1"/>
  <c r="P238" i="97" s="1"/>
  <c r="Q238" i="97" s="1"/>
  <c r="R238" i="97" s="1"/>
  <c r="S238" i="97" s="1"/>
  <c r="V238" i="97"/>
  <c r="W238" i="97" s="1"/>
  <c r="X238" i="97" s="1"/>
  <c r="Y238" i="97"/>
  <c r="Z238" i="97"/>
  <c r="AA238" i="97" s="1"/>
  <c r="AB238" i="97" s="1"/>
  <c r="AC238" i="97" s="1"/>
  <c r="AD238" i="97" s="1"/>
  <c r="AE238" i="97" s="1"/>
  <c r="AF238" i="97" s="1"/>
  <c r="T239" i="97"/>
  <c r="AG239" i="97"/>
  <c r="I240" i="97"/>
  <c r="J240" i="97" s="1"/>
  <c r="K240" i="97" s="1"/>
  <c r="L240" i="97" s="1"/>
  <c r="M240" i="97" s="1"/>
  <c r="N240" i="97" s="1"/>
  <c r="O240" i="97" s="1"/>
  <c r="P240" i="97" s="1"/>
  <c r="Q240" i="97" s="1"/>
  <c r="R240" i="97" s="1"/>
  <c r="S240" i="97" s="1"/>
  <c r="V240" i="97"/>
  <c r="W240" i="97"/>
  <c r="X240" i="97"/>
  <c r="Y240" i="97" s="1"/>
  <c r="Z240" i="97" s="1"/>
  <c r="AA240" i="97" s="1"/>
  <c r="AB240" i="97" s="1"/>
  <c r="AC240" i="97" s="1"/>
  <c r="AD240" i="97" s="1"/>
  <c r="AE240" i="97" s="1"/>
  <c r="AF240" i="97" s="1"/>
  <c r="I241" i="97"/>
  <c r="J241" i="97" s="1"/>
  <c r="K241" i="97" s="1"/>
  <c r="L241" i="97" s="1"/>
  <c r="M241" i="97" s="1"/>
  <c r="N241" i="97" s="1"/>
  <c r="O241" i="97" s="1"/>
  <c r="P241" i="97" s="1"/>
  <c r="Q241" i="97" s="1"/>
  <c r="R241" i="97" s="1"/>
  <c r="S241" i="97" s="1"/>
  <c r="V241" i="97"/>
  <c r="W241" i="97"/>
  <c r="T242" i="97"/>
  <c r="AG242" i="97"/>
  <c r="I243" i="97"/>
  <c r="J243" i="97" s="1"/>
  <c r="K243" i="97" s="1"/>
  <c r="L243" i="97" s="1"/>
  <c r="M243" i="97" s="1"/>
  <c r="N243" i="97" s="1"/>
  <c r="O243" i="97" s="1"/>
  <c r="P243" i="97" s="1"/>
  <c r="Q243" i="97" s="1"/>
  <c r="R243" i="97" s="1"/>
  <c r="S243" i="97" s="1"/>
  <c r="V243" i="97"/>
  <c r="W243" i="97" s="1"/>
  <c r="X243" i="97" s="1"/>
  <c r="Y243" i="97" s="1"/>
  <c r="I244" i="97"/>
  <c r="J244" i="97" s="1"/>
  <c r="K244" i="97" s="1"/>
  <c r="L244" i="97" s="1"/>
  <c r="M244" i="97" s="1"/>
  <c r="N244" i="97" s="1"/>
  <c r="O244" i="97" s="1"/>
  <c r="P244" i="97" s="1"/>
  <c r="Q244" i="97" s="1"/>
  <c r="R244" i="97" s="1"/>
  <c r="S244" i="97" s="1"/>
  <c r="V244" i="97"/>
  <c r="W244" i="97" s="1"/>
  <c r="X244" i="97" s="1"/>
  <c r="Y244" i="97" s="1"/>
  <c r="T245" i="97"/>
  <c r="AG245" i="97"/>
  <c r="I246" i="97"/>
  <c r="J246" i="97" s="1"/>
  <c r="K246" i="97" s="1"/>
  <c r="L246" i="97" s="1"/>
  <c r="M246" i="97" s="1"/>
  <c r="N246" i="97" s="1"/>
  <c r="O246" i="97" s="1"/>
  <c r="P246" i="97" s="1"/>
  <c r="Q246" i="97" s="1"/>
  <c r="R246" i="97" s="1"/>
  <c r="S246" i="97" s="1"/>
  <c r="V246" i="97"/>
  <c r="W246" i="97" s="1"/>
  <c r="X246" i="97" s="1"/>
  <c r="Y246" i="97" s="1"/>
  <c r="Z246" i="97" s="1"/>
  <c r="AA246" i="97" s="1"/>
  <c r="AB246" i="97" s="1"/>
  <c r="AC246" i="97" s="1"/>
  <c r="AD246" i="97" s="1"/>
  <c r="AE246" i="97" s="1"/>
  <c r="AF246" i="97" s="1"/>
  <c r="I247" i="97"/>
  <c r="J247" i="97" s="1"/>
  <c r="K247" i="97" s="1"/>
  <c r="L247" i="97" s="1"/>
  <c r="M247" i="97" s="1"/>
  <c r="N247" i="97" s="1"/>
  <c r="O247" i="97" s="1"/>
  <c r="P247" i="97" s="1"/>
  <c r="Q247" i="97" s="1"/>
  <c r="R247" i="97" s="1"/>
  <c r="S247" i="97" s="1"/>
  <c r="V247" i="97"/>
  <c r="W247" i="97"/>
  <c r="T248" i="97"/>
  <c r="AG248" i="97"/>
  <c r="I249" i="97"/>
  <c r="J249" i="97" s="1"/>
  <c r="K249" i="97" s="1"/>
  <c r="L249" i="97" s="1"/>
  <c r="M249" i="97" s="1"/>
  <c r="N249" i="97" s="1"/>
  <c r="O249" i="97" s="1"/>
  <c r="P249" i="97" s="1"/>
  <c r="Q249" i="97" s="1"/>
  <c r="R249" i="97" s="1"/>
  <c r="S249" i="97" s="1"/>
  <c r="V249" i="97"/>
  <c r="W249" i="97" s="1"/>
  <c r="X249" i="97" s="1"/>
  <c r="Y249" i="97"/>
  <c r="Z249" i="97"/>
  <c r="AA249" i="97" s="1"/>
  <c r="AB249" i="97" s="1"/>
  <c r="AC249" i="97" s="1"/>
  <c r="AD249" i="97" s="1"/>
  <c r="AE249" i="97" s="1"/>
  <c r="AF249" i="97" s="1"/>
  <c r="I250" i="97"/>
  <c r="J250" i="97" s="1"/>
  <c r="K250" i="97" s="1"/>
  <c r="L250" i="97" s="1"/>
  <c r="M250" i="97" s="1"/>
  <c r="N250" i="97" s="1"/>
  <c r="O250" i="97" s="1"/>
  <c r="P250" i="97" s="1"/>
  <c r="Q250" i="97" s="1"/>
  <c r="R250" i="97" s="1"/>
  <c r="S250" i="97" s="1"/>
  <c r="V250" i="97"/>
  <c r="W250" i="97" s="1"/>
  <c r="X250" i="97" s="1"/>
  <c r="Y250" i="97"/>
  <c r="Z250" i="97"/>
  <c r="AA250" i="97" s="1"/>
  <c r="AB250" i="97" s="1"/>
  <c r="AC250" i="97" s="1"/>
  <c r="AD250" i="97" s="1"/>
  <c r="AE250" i="97" s="1"/>
  <c r="AF250" i="97" s="1"/>
  <c r="T251" i="97"/>
  <c r="AG251" i="97"/>
  <c r="I252" i="97"/>
  <c r="J252" i="97" s="1"/>
  <c r="K252" i="97" s="1"/>
  <c r="L252" i="97" s="1"/>
  <c r="M252" i="97" s="1"/>
  <c r="N252" i="97" s="1"/>
  <c r="O252" i="97" s="1"/>
  <c r="P252" i="97" s="1"/>
  <c r="Q252" i="97" s="1"/>
  <c r="R252" i="97" s="1"/>
  <c r="S252" i="97" s="1"/>
  <c r="V252" i="97"/>
  <c r="W252" i="97"/>
  <c r="X252" i="97"/>
  <c r="Y252" i="97" s="1"/>
  <c r="Z252" i="97" s="1"/>
  <c r="AA252" i="97" s="1"/>
  <c r="AB252" i="97" s="1"/>
  <c r="AC252" i="97" s="1"/>
  <c r="AD252" i="97" s="1"/>
  <c r="AE252" i="97" s="1"/>
  <c r="AF252" i="97" s="1"/>
  <c r="I253" i="97"/>
  <c r="J253" i="97" s="1"/>
  <c r="K253" i="97" s="1"/>
  <c r="L253" i="97" s="1"/>
  <c r="M253" i="97" s="1"/>
  <c r="N253" i="97" s="1"/>
  <c r="O253" i="97" s="1"/>
  <c r="P253" i="97" s="1"/>
  <c r="Q253" i="97" s="1"/>
  <c r="R253" i="97" s="1"/>
  <c r="S253" i="97" s="1"/>
  <c r="V253" i="97"/>
  <c r="W253" i="97"/>
  <c r="T254" i="97"/>
  <c r="AG254" i="97"/>
  <c r="I255" i="97"/>
  <c r="J255" i="97" s="1"/>
  <c r="K255" i="97" s="1"/>
  <c r="L255" i="97" s="1"/>
  <c r="M255" i="97" s="1"/>
  <c r="N255" i="97" s="1"/>
  <c r="O255" i="97" s="1"/>
  <c r="P255" i="97" s="1"/>
  <c r="Q255" i="97" s="1"/>
  <c r="R255" i="97" s="1"/>
  <c r="S255" i="97" s="1"/>
  <c r="V255" i="97"/>
  <c r="W255" i="97" s="1"/>
  <c r="X255" i="97" s="1"/>
  <c r="Y255" i="97" s="1"/>
  <c r="I256" i="97"/>
  <c r="J256" i="97" s="1"/>
  <c r="K256" i="97" s="1"/>
  <c r="L256" i="97" s="1"/>
  <c r="M256" i="97" s="1"/>
  <c r="N256" i="97" s="1"/>
  <c r="O256" i="97" s="1"/>
  <c r="P256" i="97" s="1"/>
  <c r="Q256" i="97" s="1"/>
  <c r="R256" i="97" s="1"/>
  <c r="S256" i="97" s="1"/>
  <c r="V256" i="97"/>
  <c r="W256" i="97" s="1"/>
  <c r="X256" i="97" s="1"/>
  <c r="Y256" i="97" s="1"/>
  <c r="T257" i="97"/>
  <c r="AG257" i="97"/>
  <c r="I258" i="97"/>
  <c r="J258" i="97" s="1"/>
  <c r="K258" i="97" s="1"/>
  <c r="L258" i="97" s="1"/>
  <c r="M258" i="97" s="1"/>
  <c r="N258" i="97" s="1"/>
  <c r="O258" i="97" s="1"/>
  <c r="P258" i="97" s="1"/>
  <c r="Q258" i="97" s="1"/>
  <c r="R258" i="97" s="1"/>
  <c r="S258" i="97" s="1"/>
  <c r="V258" i="97"/>
  <c r="W258" i="97" s="1"/>
  <c r="X258" i="97" s="1"/>
  <c r="Y258" i="97" s="1"/>
  <c r="Z258" i="97" s="1"/>
  <c r="AA258" i="97" s="1"/>
  <c r="AB258" i="97" s="1"/>
  <c r="AC258" i="97" s="1"/>
  <c r="AD258" i="97" s="1"/>
  <c r="AE258" i="97" s="1"/>
  <c r="AF258" i="97" s="1"/>
  <c r="I259" i="97"/>
  <c r="J259" i="97" s="1"/>
  <c r="K259" i="97" s="1"/>
  <c r="L259" i="97" s="1"/>
  <c r="M259" i="97" s="1"/>
  <c r="N259" i="97" s="1"/>
  <c r="O259" i="97" s="1"/>
  <c r="P259" i="97" s="1"/>
  <c r="Q259" i="97" s="1"/>
  <c r="R259" i="97" s="1"/>
  <c r="S259" i="97" s="1"/>
  <c r="V259" i="97"/>
  <c r="W259" i="97"/>
  <c r="T260" i="97"/>
  <c r="AG260" i="97"/>
  <c r="I261" i="97"/>
  <c r="J261" i="97" s="1"/>
  <c r="K261" i="97" s="1"/>
  <c r="L261" i="97" s="1"/>
  <c r="M261" i="97" s="1"/>
  <c r="N261" i="97" s="1"/>
  <c r="O261" i="97" s="1"/>
  <c r="P261" i="97" s="1"/>
  <c r="Q261" i="97" s="1"/>
  <c r="R261" i="97" s="1"/>
  <c r="S261" i="97" s="1"/>
  <c r="V261" i="97"/>
  <c r="W261" i="97" s="1"/>
  <c r="X261" i="97" s="1"/>
  <c r="Y261" i="97"/>
  <c r="Z261" i="97"/>
  <c r="AA261" i="97" s="1"/>
  <c r="AB261" i="97" s="1"/>
  <c r="AC261" i="97" s="1"/>
  <c r="AD261" i="97" s="1"/>
  <c r="AE261" i="97" s="1"/>
  <c r="AF261" i="97" s="1"/>
  <c r="I262" i="97"/>
  <c r="J262" i="97" s="1"/>
  <c r="K262" i="97" s="1"/>
  <c r="L262" i="97" s="1"/>
  <c r="M262" i="97" s="1"/>
  <c r="N262" i="97" s="1"/>
  <c r="O262" i="97" s="1"/>
  <c r="P262" i="97" s="1"/>
  <c r="Q262" i="97" s="1"/>
  <c r="R262" i="97" s="1"/>
  <c r="S262" i="97" s="1"/>
  <c r="V262" i="97"/>
  <c r="W262" i="97" s="1"/>
  <c r="X262" i="97" s="1"/>
  <c r="Y262" i="97"/>
  <c r="Z262" i="97"/>
  <c r="AA262" i="97" s="1"/>
  <c r="AB262" i="97" s="1"/>
  <c r="AC262" i="97" s="1"/>
  <c r="AD262" i="97" s="1"/>
  <c r="AE262" i="97" s="1"/>
  <c r="AF262" i="97" s="1"/>
  <c r="T263" i="97"/>
  <c r="AG263" i="97"/>
  <c r="I264" i="97"/>
  <c r="J264" i="97" s="1"/>
  <c r="K264" i="97" s="1"/>
  <c r="L264" i="97" s="1"/>
  <c r="M264" i="97" s="1"/>
  <c r="N264" i="97" s="1"/>
  <c r="O264" i="97" s="1"/>
  <c r="P264" i="97" s="1"/>
  <c r="Q264" i="97" s="1"/>
  <c r="R264" i="97" s="1"/>
  <c r="S264" i="97" s="1"/>
  <c r="V264" i="97"/>
  <c r="W264" i="97"/>
  <c r="X264" i="97"/>
  <c r="Y264" i="97" s="1"/>
  <c r="Z264" i="97" s="1"/>
  <c r="AA264" i="97" s="1"/>
  <c r="AB264" i="97" s="1"/>
  <c r="AC264" i="97" s="1"/>
  <c r="AD264" i="97" s="1"/>
  <c r="AE264" i="97" s="1"/>
  <c r="AF264" i="97" s="1"/>
  <c r="I265" i="97"/>
  <c r="J265" i="97" s="1"/>
  <c r="K265" i="97" s="1"/>
  <c r="L265" i="97" s="1"/>
  <c r="M265" i="97" s="1"/>
  <c r="N265" i="97" s="1"/>
  <c r="O265" i="97" s="1"/>
  <c r="P265" i="97" s="1"/>
  <c r="Q265" i="97" s="1"/>
  <c r="R265" i="97" s="1"/>
  <c r="S265" i="97" s="1"/>
  <c r="V265" i="97"/>
  <c r="W265" i="97"/>
  <c r="T266" i="97"/>
  <c r="AG266" i="97"/>
  <c r="I267" i="97"/>
  <c r="J267" i="97" s="1"/>
  <c r="K267" i="97" s="1"/>
  <c r="L267" i="97" s="1"/>
  <c r="M267" i="97" s="1"/>
  <c r="N267" i="97" s="1"/>
  <c r="O267" i="97" s="1"/>
  <c r="P267" i="97" s="1"/>
  <c r="Q267" i="97" s="1"/>
  <c r="R267" i="97" s="1"/>
  <c r="S267" i="97" s="1"/>
  <c r="V267" i="97"/>
  <c r="W267" i="97" s="1"/>
  <c r="X267" i="97" s="1"/>
  <c r="Y267" i="97" s="1"/>
  <c r="I268" i="97"/>
  <c r="J268" i="97" s="1"/>
  <c r="K268" i="97" s="1"/>
  <c r="L268" i="97" s="1"/>
  <c r="M268" i="97" s="1"/>
  <c r="N268" i="97" s="1"/>
  <c r="O268" i="97" s="1"/>
  <c r="P268" i="97" s="1"/>
  <c r="Q268" i="97" s="1"/>
  <c r="R268" i="97" s="1"/>
  <c r="S268" i="97" s="1"/>
  <c r="V268" i="97"/>
  <c r="W268" i="97" s="1"/>
  <c r="X268" i="97" s="1"/>
  <c r="Y268" i="97" s="1"/>
  <c r="T269" i="97"/>
  <c r="AG269" i="97"/>
  <c r="I270" i="97"/>
  <c r="J270" i="97" s="1"/>
  <c r="K270" i="97" s="1"/>
  <c r="L270" i="97" s="1"/>
  <c r="M270" i="97" s="1"/>
  <c r="N270" i="97" s="1"/>
  <c r="O270" i="97" s="1"/>
  <c r="P270" i="97" s="1"/>
  <c r="Q270" i="97" s="1"/>
  <c r="R270" i="97" s="1"/>
  <c r="S270" i="97" s="1"/>
  <c r="V270" i="97"/>
  <c r="W270" i="97" s="1"/>
  <c r="X270" i="97" s="1"/>
  <c r="Y270" i="97" s="1"/>
  <c r="Z270" i="97" s="1"/>
  <c r="AA270" i="97" s="1"/>
  <c r="AB270" i="97" s="1"/>
  <c r="AC270" i="97" s="1"/>
  <c r="AD270" i="97" s="1"/>
  <c r="AE270" i="97" s="1"/>
  <c r="AF270" i="97" s="1"/>
  <c r="I271" i="97"/>
  <c r="J271" i="97" s="1"/>
  <c r="K271" i="97" s="1"/>
  <c r="L271" i="97" s="1"/>
  <c r="M271" i="97" s="1"/>
  <c r="N271" i="97" s="1"/>
  <c r="O271" i="97" s="1"/>
  <c r="P271" i="97" s="1"/>
  <c r="Q271" i="97" s="1"/>
  <c r="R271" i="97" s="1"/>
  <c r="S271" i="97" s="1"/>
  <c r="V271" i="97"/>
  <c r="W271" i="97"/>
  <c r="T272" i="97"/>
  <c r="AG272" i="97"/>
  <c r="I273" i="97"/>
  <c r="J273" i="97" s="1"/>
  <c r="K273" i="97" s="1"/>
  <c r="L273" i="97" s="1"/>
  <c r="M273" i="97" s="1"/>
  <c r="N273" i="97" s="1"/>
  <c r="O273" i="97" s="1"/>
  <c r="P273" i="97" s="1"/>
  <c r="Q273" i="97" s="1"/>
  <c r="R273" i="97" s="1"/>
  <c r="S273" i="97" s="1"/>
  <c r="V273" i="97"/>
  <c r="W273" i="97" s="1"/>
  <c r="X273" i="97" s="1"/>
  <c r="Y273" i="97"/>
  <c r="Z273" i="97"/>
  <c r="AA273" i="97" s="1"/>
  <c r="AB273" i="97" s="1"/>
  <c r="AC273" i="97" s="1"/>
  <c r="AD273" i="97" s="1"/>
  <c r="AE273" i="97" s="1"/>
  <c r="AF273" i="97" s="1"/>
  <c r="I274" i="97"/>
  <c r="J274" i="97" s="1"/>
  <c r="K274" i="97" s="1"/>
  <c r="L274" i="97" s="1"/>
  <c r="M274" i="97" s="1"/>
  <c r="N274" i="97" s="1"/>
  <c r="O274" i="97" s="1"/>
  <c r="P274" i="97" s="1"/>
  <c r="Q274" i="97" s="1"/>
  <c r="R274" i="97" s="1"/>
  <c r="S274" i="97" s="1"/>
  <c r="V274" i="97"/>
  <c r="W274" i="97" s="1"/>
  <c r="X274" i="97" s="1"/>
  <c r="Y274" i="97"/>
  <c r="Z274" i="97"/>
  <c r="AA274" i="97" s="1"/>
  <c r="AB274" i="97" s="1"/>
  <c r="AC274" i="97" s="1"/>
  <c r="AD274" i="97" s="1"/>
  <c r="AE274" i="97" s="1"/>
  <c r="AF274" i="97" s="1"/>
  <c r="T275" i="97"/>
  <c r="AG275" i="97"/>
  <c r="I276" i="97"/>
  <c r="J276" i="97" s="1"/>
  <c r="K276" i="97" s="1"/>
  <c r="L276" i="97" s="1"/>
  <c r="M276" i="97" s="1"/>
  <c r="N276" i="97" s="1"/>
  <c r="O276" i="97" s="1"/>
  <c r="P276" i="97" s="1"/>
  <c r="Q276" i="97" s="1"/>
  <c r="R276" i="97" s="1"/>
  <c r="S276" i="97" s="1"/>
  <c r="V276" i="97"/>
  <c r="W276" i="97"/>
  <c r="X276" i="97"/>
  <c r="Y276" i="97" s="1"/>
  <c r="Z276" i="97" s="1"/>
  <c r="AA276" i="97" s="1"/>
  <c r="AB276" i="97" s="1"/>
  <c r="AC276" i="97" s="1"/>
  <c r="AD276" i="97" s="1"/>
  <c r="AE276" i="97" s="1"/>
  <c r="AF276" i="97" s="1"/>
  <c r="I277" i="97"/>
  <c r="J277" i="97" s="1"/>
  <c r="K277" i="97" s="1"/>
  <c r="L277" i="97" s="1"/>
  <c r="M277" i="97" s="1"/>
  <c r="N277" i="97" s="1"/>
  <c r="O277" i="97" s="1"/>
  <c r="P277" i="97" s="1"/>
  <c r="Q277" i="97" s="1"/>
  <c r="R277" i="97" s="1"/>
  <c r="S277" i="97" s="1"/>
  <c r="V277" i="97"/>
  <c r="W277" i="97"/>
  <c r="T278" i="97"/>
  <c r="AG278" i="97"/>
  <c r="I279" i="97"/>
  <c r="J279" i="97" s="1"/>
  <c r="K279" i="97" s="1"/>
  <c r="L279" i="97" s="1"/>
  <c r="M279" i="97" s="1"/>
  <c r="N279" i="97" s="1"/>
  <c r="O279" i="97" s="1"/>
  <c r="P279" i="97" s="1"/>
  <c r="Q279" i="97" s="1"/>
  <c r="R279" i="97" s="1"/>
  <c r="S279" i="97" s="1"/>
  <c r="V279" i="97"/>
  <c r="W279" i="97" s="1"/>
  <c r="X279" i="97" s="1"/>
  <c r="Y279" i="97" s="1"/>
  <c r="Z279" i="97" s="1"/>
  <c r="AA279" i="97" s="1"/>
  <c r="AB279" i="97" s="1"/>
  <c r="AC279" i="97" s="1"/>
  <c r="AD279" i="97" s="1"/>
  <c r="AE279" i="97" s="1"/>
  <c r="AF279" i="97" s="1"/>
  <c r="I280" i="97"/>
  <c r="J280" i="97" s="1"/>
  <c r="K280" i="97" s="1"/>
  <c r="L280" i="97" s="1"/>
  <c r="M280" i="97" s="1"/>
  <c r="N280" i="97" s="1"/>
  <c r="O280" i="97" s="1"/>
  <c r="P280" i="97" s="1"/>
  <c r="Q280" i="97" s="1"/>
  <c r="R280" i="97" s="1"/>
  <c r="S280" i="97" s="1"/>
  <c r="V280" i="97"/>
  <c r="W280" i="97" s="1"/>
  <c r="X280" i="97" s="1"/>
  <c r="Y280" i="97" s="1"/>
  <c r="Z280" i="97" s="1"/>
  <c r="AA280" i="97" s="1"/>
  <c r="AB280" i="97" s="1"/>
  <c r="AC280" i="97" s="1"/>
  <c r="AD280" i="97" s="1"/>
  <c r="AE280" i="97" s="1"/>
  <c r="AF280" i="97" s="1"/>
  <c r="T281" i="97"/>
  <c r="AG281" i="97"/>
  <c r="I282" i="97"/>
  <c r="J282" i="97" s="1"/>
  <c r="K282" i="97" s="1"/>
  <c r="L282" i="97" s="1"/>
  <c r="M282" i="97" s="1"/>
  <c r="N282" i="97" s="1"/>
  <c r="O282" i="97" s="1"/>
  <c r="P282" i="97" s="1"/>
  <c r="Q282" i="97" s="1"/>
  <c r="R282" i="97" s="1"/>
  <c r="S282" i="97" s="1"/>
  <c r="V282" i="97"/>
  <c r="W282" i="97" s="1"/>
  <c r="X282" i="97" s="1"/>
  <c r="Y282" i="97" s="1"/>
  <c r="Z282" i="97" s="1"/>
  <c r="AA282" i="97" s="1"/>
  <c r="AB282" i="97" s="1"/>
  <c r="AC282" i="97" s="1"/>
  <c r="AD282" i="97" s="1"/>
  <c r="AE282" i="97" s="1"/>
  <c r="AF282" i="97" s="1"/>
  <c r="I283" i="97"/>
  <c r="J283" i="97" s="1"/>
  <c r="K283" i="97" s="1"/>
  <c r="L283" i="97" s="1"/>
  <c r="M283" i="97" s="1"/>
  <c r="N283" i="97" s="1"/>
  <c r="O283" i="97" s="1"/>
  <c r="P283" i="97" s="1"/>
  <c r="Q283" i="97" s="1"/>
  <c r="R283" i="97" s="1"/>
  <c r="S283" i="97" s="1"/>
  <c r="V283" i="97"/>
  <c r="W283" i="97"/>
  <c r="T284" i="97"/>
  <c r="AG284" i="97"/>
  <c r="I285" i="97"/>
  <c r="J285" i="97" s="1"/>
  <c r="K285" i="97" s="1"/>
  <c r="L285" i="97" s="1"/>
  <c r="M285" i="97" s="1"/>
  <c r="N285" i="97" s="1"/>
  <c r="O285" i="97" s="1"/>
  <c r="P285" i="97" s="1"/>
  <c r="Q285" i="97" s="1"/>
  <c r="R285" i="97" s="1"/>
  <c r="S285" i="97" s="1"/>
  <c r="V285" i="97"/>
  <c r="W285" i="97" s="1"/>
  <c r="X285" i="97" s="1"/>
  <c r="Y285" i="97"/>
  <c r="Z285" i="97"/>
  <c r="AA285" i="97" s="1"/>
  <c r="AB285" i="97" s="1"/>
  <c r="AC285" i="97" s="1"/>
  <c r="AD285" i="97" s="1"/>
  <c r="AE285" i="97" s="1"/>
  <c r="AF285" i="97" s="1"/>
  <c r="I286" i="97"/>
  <c r="J286" i="97" s="1"/>
  <c r="K286" i="97" s="1"/>
  <c r="L286" i="97" s="1"/>
  <c r="M286" i="97" s="1"/>
  <c r="N286" i="97" s="1"/>
  <c r="O286" i="97" s="1"/>
  <c r="P286" i="97" s="1"/>
  <c r="Q286" i="97" s="1"/>
  <c r="R286" i="97" s="1"/>
  <c r="S286" i="97" s="1"/>
  <c r="V286" i="97"/>
  <c r="W286" i="97" s="1"/>
  <c r="X286" i="97" s="1"/>
  <c r="Y286" i="97"/>
  <c r="Z286" i="97"/>
  <c r="AA286" i="97" s="1"/>
  <c r="AB286" i="97" s="1"/>
  <c r="AC286" i="97" s="1"/>
  <c r="AD286" i="97" s="1"/>
  <c r="AE286" i="97" s="1"/>
  <c r="AF286" i="97" s="1"/>
  <c r="T287" i="97"/>
  <c r="AG287" i="97"/>
  <c r="I288" i="97"/>
  <c r="J288" i="97" s="1"/>
  <c r="K288" i="97" s="1"/>
  <c r="L288" i="97" s="1"/>
  <c r="M288" i="97" s="1"/>
  <c r="N288" i="97" s="1"/>
  <c r="O288" i="97" s="1"/>
  <c r="P288" i="97" s="1"/>
  <c r="Q288" i="97" s="1"/>
  <c r="R288" i="97" s="1"/>
  <c r="S288" i="97" s="1"/>
  <c r="V288" i="97"/>
  <c r="W288" i="97"/>
  <c r="X288" i="97"/>
  <c r="Y288" i="97" s="1"/>
  <c r="Z288" i="97" s="1"/>
  <c r="AA288" i="97" s="1"/>
  <c r="AB288" i="97" s="1"/>
  <c r="AC288" i="97" s="1"/>
  <c r="AD288" i="97" s="1"/>
  <c r="AE288" i="97" s="1"/>
  <c r="AF288" i="97" s="1"/>
  <c r="I289" i="97"/>
  <c r="J289" i="97" s="1"/>
  <c r="K289" i="97" s="1"/>
  <c r="L289" i="97" s="1"/>
  <c r="M289" i="97" s="1"/>
  <c r="N289" i="97" s="1"/>
  <c r="O289" i="97" s="1"/>
  <c r="P289" i="97" s="1"/>
  <c r="Q289" i="97" s="1"/>
  <c r="R289" i="97" s="1"/>
  <c r="S289" i="97" s="1"/>
  <c r="V289" i="97"/>
  <c r="W289" i="97"/>
  <c r="T290" i="97"/>
  <c r="AG290" i="97"/>
  <c r="I291" i="97"/>
  <c r="J291" i="97" s="1"/>
  <c r="K291" i="97" s="1"/>
  <c r="L291" i="97" s="1"/>
  <c r="M291" i="97" s="1"/>
  <c r="N291" i="97" s="1"/>
  <c r="O291" i="97" s="1"/>
  <c r="P291" i="97" s="1"/>
  <c r="Q291" i="97" s="1"/>
  <c r="R291" i="97" s="1"/>
  <c r="S291" i="97" s="1"/>
  <c r="V291" i="97"/>
  <c r="W291" i="97" s="1"/>
  <c r="X291" i="97" s="1"/>
  <c r="Y291" i="97" s="1"/>
  <c r="I292" i="97"/>
  <c r="J292" i="97" s="1"/>
  <c r="K292" i="97" s="1"/>
  <c r="L292" i="97" s="1"/>
  <c r="M292" i="97" s="1"/>
  <c r="N292" i="97" s="1"/>
  <c r="O292" i="97" s="1"/>
  <c r="P292" i="97" s="1"/>
  <c r="Q292" i="97" s="1"/>
  <c r="R292" i="97" s="1"/>
  <c r="S292" i="97" s="1"/>
  <c r="V292" i="97"/>
  <c r="W292" i="97" s="1"/>
  <c r="X292" i="97" s="1"/>
  <c r="Y292" i="97" s="1"/>
  <c r="Z292" i="97" s="1"/>
  <c r="AA292" i="97" s="1"/>
  <c r="AB292" i="97" s="1"/>
  <c r="AC292" i="97" s="1"/>
  <c r="AD292" i="97" s="1"/>
  <c r="AE292" i="97" s="1"/>
  <c r="AF292" i="97" s="1"/>
  <c r="T293" i="97"/>
  <c r="AG293" i="97"/>
  <c r="I294" i="97"/>
  <c r="J294" i="97" s="1"/>
  <c r="K294" i="97" s="1"/>
  <c r="L294" i="97" s="1"/>
  <c r="M294" i="97" s="1"/>
  <c r="N294" i="97" s="1"/>
  <c r="O294" i="97" s="1"/>
  <c r="P294" i="97" s="1"/>
  <c r="Q294" i="97" s="1"/>
  <c r="R294" i="97" s="1"/>
  <c r="S294" i="97" s="1"/>
  <c r="V294" i="97"/>
  <c r="W294" i="97" s="1"/>
  <c r="X294" i="97" s="1"/>
  <c r="Y294" i="97" s="1"/>
  <c r="Z294" i="97" s="1"/>
  <c r="AA294" i="97" s="1"/>
  <c r="AB294" i="97" s="1"/>
  <c r="AC294" i="97" s="1"/>
  <c r="AD294" i="97" s="1"/>
  <c r="AE294" i="97" s="1"/>
  <c r="AF294" i="97" s="1"/>
  <c r="I295" i="97"/>
  <c r="J295" i="97" s="1"/>
  <c r="K295" i="97" s="1"/>
  <c r="L295" i="97" s="1"/>
  <c r="M295" i="97" s="1"/>
  <c r="N295" i="97" s="1"/>
  <c r="O295" i="97" s="1"/>
  <c r="P295" i="97" s="1"/>
  <c r="Q295" i="97" s="1"/>
  <c r="R295" i="97" s="1"/>
  <c r="S295" i="97" s="1"/>
  <c r="V295" i="97"/>
  <c r="W295" i="97" s="1"/>
  <c r="T296" i="97"/>
  <c r="AG296" i="97"/>
  <c r="I297" i="97"/>
  <c r="J297" i="97" s="1"/>
  <c r="K297" i="97" s="1"/>
  <c r="L297" i="97" s="1"/>
  <c r="M297" i="97" s="1"/>
  <c r="N297" i="97" s="1"/>
  <c r="O297" i="97" s="1"/>
  <c r="P297" i="97" s="1"/>
  <c r="Q297" i="97" s="1"/>
  <c r="R297" i="97" s="1"/>
  <c r="S297" i="97" s="1"/>
  <c r="V297" i="97"/>
  <c r="W297" i="97"/>
  <c r="X297" i="97" s="1"/>
  <c r="Y297" i="97" s="1"/>
  <c r="Z297" i="97" s="1"/>
  <c r="AA297" i="97" s="1"/>
  <c r="AB297" i="97" s="1"/>
  <c r="AC297" i="97" s="1"/>
  <c r="AD297" i="97" s="1"/>
  <c r="AE297" i="97" s="1"/>
  <c r="AF297" i="97" s="1"/>
  <c r="I298" i="97"/>
  <c r="J298" i="97" s="1"/>
  <c r="K298" i="97" s="1"/>
  <c r="L298" i="97" s="1"/>
  <c r="M298" i="97" s="1"/>
  <c r="N298" i="97" s="1"/>
  <c r="O298" i="97" s="1"/>
  <c r="P298" i="97" s="1"/>
  <c r="Q298" i="97" s="1"/>
  <c r="R298" i="97" s="1"/>
  <c r="S298" i="97" s="1"/>
  <c r="V298" i="97"/>
  <c r="W298" i="97"/>
  <c r="X298" i="97" s="1"/>
  <c r="Y298" i="97" s="1"/>
  <c r="Z298" i="97" s="1"/>
  <c r="AA298" i="97" s="1"/>
  <c r="AB298" i="97" s="1"/>
  <c r="AC298" i="97" s="1"/>
  <c r="AD298" i="97" s="1"/>
  <c r="AE298" i="97" s="1"/>
  <c r="AF298" i="97" s="1"/>
  <c r="T299" i="97"/>
  <c r="AG299" i="97"/>
  <c r="I300" i="97"/>
  <c r="J300" i="97" s="1"/>
  <c r="K300" i="97" s="1"/>
  <c r="L300" i="97" s="1"/>
  <c r="M300" i="97" s="1"/>
  <c r="V300" i="97"/>
  <c r="W300" i="97"/>
  <c r="X300" i="97"/>
  <c r="Y300" i="97" s="1"/>
  <c r="Z300" i="97" s="1"/>
  <c r="I301" i="97"/>
  <c r="J301" i="97" s="1"/>
  <c r="K301" i="97" s="1"/>
  <c r="L301" i="97" s="1"/>
  <c r="M301" i="97" s="1"/>
  <c r="V301" i="97"/>
  <c r="W301" i="97"/>
  <c r="X301" i="97"/>
  <c r="Y301" i="97" s="1"/>
  <c r="Z301" i="97" s="1"/>
  <c r="AA301" i="97" s="1"/>
  <c r="AB301" i="97" s="1"/>
  <c r="AC301" i="97" s="1"/>
  <c r="AD301" i="97" s="1"/>
  <c r="AE301" i="97" s="1"/>
  <c r="AF301" i="97" s="1"/>
  <c r="T302" i="97"/>
  <c r="AG302" i="97"/>
  <c r="I303" i="97"/>
  <c r="J303" i="97" s="1"/>
  <c r="K303" i="97" s="1"/>
  <c r="L303" i="97" s="1"/>
  <c r="M303" i="97" s="1"/>
  <c r="N303" i="97" s="1"/>
  <c r="O303" i="97" s="1"/>
  <c r="P303" i="97" s="1"/>
  <c r="Q303" i="97" s="1"/>
  <c r="R303" i="97" s="1"/>
  <c r="S303" i="97" s="1"/>
  <c r="V303" i="97"/>
  <c r="W303" i="97" s="1"/>
  <c r="X303" i="97" s="1"/>
  <c r="Y303" i="97" s="1"/>
  <c r="Z303" i="97" s="1"/>
  <c r="AA303" i="97" s="1"/>
  <c r="AB303" i="97" s="1"/>
  <c r="AC303" i="97" s="1"/>
  <c r="AD303" i="97" s="1"/>
  <c r="AE303" i="97" s="1"/>
  <c r="AF303" i="97" s="1"/>
  <c r="I304" i="97"/>
  <c r="J304" i="97" s="1"/>
  <c r="K304" i="97" s="1"/>
  <c r="L304" i="97" s="1"/>
  <c r="M304" i="97" s="1"/>
  <c r="N304" i="97" s="1"/>
  <c r="O304" i="97" s="1"/>
  <c r="P304" i="97" s="1"/>
  <c r="Q304" i="97" s="1"/>
  <c r="R304" i="97" s="1"/>
  <c r="S304" i="97" s="1"/>
  <c r="V304" i="97"/>
  <c r="W304" i="97" s="1"/>
  <c r="X304" i="97" s="1"/>
  <c r="Y304" i="97" s="1"/>
  <c r="Z304" i="97" s="1"/>
  <c r="AA304" i="97" s="1"/>
  <c r="AB304" i="97" s="1"/>
  <c r="AC304" i="97" s="1"/>
  <c r="AD304" i="97" s="1"/>
  <c r="AE304" i="97" s="1"/>
  <c r="AF304" i="97" s="1"/>
  <c r="T305" i="97"/>
  <c r="AG305" i="97"/>
  <c r="T55" i="98" l="1"/>
  <c r="T91" i="97"/>
  <c r="T34" i="97"/>
  <c r="T115" i="97"/>
  <c r="L52" i="98"/>
  <c r="M52" i="98" s="1"/>
  <c r="N52" i="98" s="1"/>
  <c r="O52" i="98" s="1"/>
  <c r="P52" i="98" s="1"/>
  <c r="Q52" i="98" s="1"/>
  <c r="R52" i="98" s="1"/>
  <c r="S52" i="98" s="1"/>
  <c r="P258" i="98"/>
  <c r="Q258" i="98" s="1"/>
  <c r="R258" i="98" s="1"/>
  <c r="S258" i="98" s="1"/>
  <c r="J88" i="98"/>
  <c r="K88" i="98" s="1"/>
  <c r="L88" i="98" s="1"/>
  <c r="M88" i="98" s="1"/>
  <c r="N88" i="98" s="1"/>
  <c r="O88" i="98" s="1"/>
  <c r="P88" i="98" s="1"/>
  <c r="Q88" i="98" s="1"/>
  <c r="R88" i="98" s="1"/>
  <c r="S88" i="98" s="1"/>
  <c r="J297" i="98"/>
  <c r="K297" i="98" s="1"/>
  <c r="L297" i="98" s="1"/>
  <c r="M297" i="98" s="1"/>
  <c r="N297" i="98" s="1"/>
  <c r="O297" i="98" s="1"/>
  <c r="P297" i="98" s="1"/>
  <c r="Q297" i="98" s="1"/>
  <c r="R297" i="98" s="1"/>
  <c r="S297" i="98" s="1"/>
  <c r="T184" i="98"/>
  <c r="T159" i="97"/>
  <c r="T109" i="98"/>
  <c r="T21" i="97"/>
  <c r="T10" i="98"/>
  <c r="Z291" i="97"/>
  <c r="AA291" i="97" s="1"/>
  <c r="AB291" i="97" s="1"/>
  <c r="AC291" i="97" s="1"/>
  <c r="AD291" i="97" s="1"/>
  <c r="AE291" i="97" s="1"/>
  <c r="AF291" i="97" s="1"/>
  <c r="Z268" i="97"/>
  <c r="AA268" i="97" s="1"/>
  <c r="AB268" i="97" s="1"/>
  <c r="AC268" i="97" s="1"/>
  <c r="AD268" i="97" s="1"/>
  <c r="AE268" i="97" s="1"/>
  <c r="AF268" i="97" s="1"/>
  <c r="Z243" i="97"/>
  <c r="AA243" i="97" s="1"/>
  <c r="AB243" i="97" s="1"/>
  <c r="AC243" i="97" s="1"/>
  <c r="AD243" i="97" s="1"/>
  <c r="AE243" i="97" s="1"/>
  <c r="AF243" i="97" s="1"/>
  <c r="Z256" i="97"/>
  <c r="AA256" i="97" s="1"/>
  <c r="AB256" i="97" s="1"/>
  <c r="AC256" i="97" s="1"/>
  <c r="AD256" i="97" s="1"/>
  <c r="AE256" i="97" s="1"/>
  <c r="AF256" i="97" s="1"/>
  <c r="K166" i="97"/>
  <c r="L166" i="97" s="1"/>
  <c r="M166" i="97" s="1"/>
  <c r="N166" i="97" s="1"/>
  <c r="O166" i="97" s="1"/>
  <c r="P166" i="97" s="1"/>
  <c r="Q166" i="97" s="1"/>
  <c r="R166" i="97" s="1"/>
  <c r="S166" i="97" s="1"/>
  <c r="T166" i="97" s="1"/>
  <c r="Z255" i="97"/>
  <c r="AA255" i="97" s="1"/>
  <c r="AB255" i="97" s="1"/>
  <c r="AC255" i="97" s="1"/>
  <c r="AD255" i="97" s="1"/>
  <c r="AE255" i="97" s="1"/>
  <c r="AF255" i="97" s="1"/>
  <c r="Z267" i="97"/>
  <c r="AA267" i="97" s="1"/>
  <c r="AB267" i="97" s="1"/>
  <c r="AC267" i="97" s="1"/>
  <c r="AD267" i="97" s="1"/>
  <c r="AE267" i="97" s="1"/>
  <c r="AF267" i="97" s="1"/>
  <c r="Z244" i="97"/>
  <c r="AA244" i="97" s="1"/>
  <c r="AB244" i="97" s="1"/>
  <c r="AC244" i="97" s="1"/>
  <c r="AD244" i="97" s="1"/>
  <c r="AE244" i="97" s="1"/>
  <c r="AF244" i="97" s="1"/>
  <c r="T172" i="97"/>
  <c r="J165" i="97"/>
  <c r="K165" i="97" s="1"/>
  <c r="L165" i="97" s="1"/>
  <c r="M165" i="97" s="1"/>
  <c r="N165" i="97" s="1"/>
  <c r="O165" i="97" s="1"/>
  <c r="P165" i="97" s="1"/>
  <c r="Q165" i="97" s="1"/>
  <c r="R165" i="97" s="1"/>
  <c r="S165" i="97" s="1"/>
  <c r="AG286" i="97"/>
  <c r="AG262" i="97"/>
  <c r="J168" i="97"/>
  <c r="K168" i="97" s="1"/>
  <c r="L168" i="97" s="1"/>
  <c r="M168" i="97" s="1"/>
  <c r="N168" i="97" s="1"/>
  <c r="O168" i="97" s="1"/>
  <c r="P168" i="97" s="1"/>
  <c r="Q168" i="97" s="1"/>
  <c r="R168" i="97" s="1"/>
  <c r="S168" i="97" s="1"/>
  <c r="T160" i="97"/>
  <c r="W156" i="97"/>
  <c r="X156" i="97" s="1"/>
  <c r="Y156" i="97" s="1"/>
  <c r="Z156" i="97" s="1"/>
  <c r="AA156" i="97" s="1"/>
  <c r="AB156" i="97" s="1"/>
  <c r="AC156" i="97" s="1"/>
  <c r="AD156" i="97" s="1"/>
  <c r="AE156" i="97" s="1"/>
  <c r="AF156" i="97" s="1"/>
  <c r="T150" i="97"/>
  <c r="AC133" i="97"/>
  <c r="AD133" i="97" s="1"/>
  <c r="AE133" i="97" s="1"/>
  <c r="AF133" i="97" s="1"/>
  <c r="AG133" i="97"/>
  <c r="W103" i="97"/>
  <c r="X103" i="97" s="1"/>
  <c r="Y103" i="97" s="1"/>
  <c r="Z103" i="97" s="1"/>
  <c r="AA103" i="97" s="1"/>
  <c r="AB103" i="97" s="1"/>
  <c r="AC103" i="97" s="1"/>
  <c r="AD103" i="97" s="1"/>
  <c r="AE103" i="97" s="1"/>
  <c r="AF103" i="97" s="1"/>
  <c r="P87" i="97"/>
  <c r="Q87" i="97" s="1"/>
  <c r="R87" i="97" s="1"/>
  <c r="S87" i="97" s="1"/>
  <c r="J45" i="97"/>
  <c r="K45" i="97" s="1"/>
  <c r="L45" i="97" s="1"/>
  <c r="M45" i="97" s="1"/>
  <c r="N45" i="97" s="1"/>
  <c r="O45" i="97" s="1"/>
  <c r="P45" i="97" s="1"/>
  <c r="Q45" i="97" s="1"/>
  <c r="R45" i="97" s="1"/>
  <c r="S45" i="97" s="1"/>
  <c r="AG174" i="97"/>
  <c r="J156" i="97"/>
  <c r="K156" i="97" s="1"/>
  <c r="L156" i="97" s="1"/>
  <c r="M156" i="97" s="1"/>
  <c r="N156" i="97" s="1"/>
  <c r="O156" i="97" s="1"/>
  <c r="P156" i="97" s="1"/>
  <c r="Q156" i="97" s="1"/>
  <c r="R156" i="97" s="1"/>
  <c r="S156" i="97" s="1"/>
  <c r="AG285" i="97"/>
  <c r="AG273" i="97"/>
  <c r="AG261" i="97"/>
  <c r="AG250" i="97"/>
  <c r="AG237" i="97"/>
  <c r="AG163" i="97"/>
  <c r="T223" i="97"/>
  <c r="T205" i="97"/>
  <c r="T199" i="97"/>
  <c r="AG187" i="97"/>
  <c r="AG186" i="97"/>
  <c r="T181" i="97"/>
  <c r="T180" i="97"/>
  <c r="AG169" i="97"/>
  <c r="T169" i="97"/>
  <c r="AG168" i="97"/>
  <c r="T162" i="97"/>
  <c r="J157" i="97"/>
  <c r="K157" i="97" s="1"/>
  <c r="L157" i="97" s="1"/>
  <c r="M157" i="97" s="1"/>
  <c r="N157" i="97" s="1"/>
  <c r="O157" i="97" s="1"/>
  <c r="P157" i="97" s="1"/>
  <c r="Q157" i="97" s="1"/>
  <c r="R157" i="97" s="1"/>
  <c r="S157" i="97" s="1"/>
  <c r="W115" i="97"/>
  <c r="X115" i="97" s="1"/>
  <c r="Y115" i="97" s="1"/>
  <c r="Z115" i="97" s="1"/>
  <c r="AA115" i="97" s="1"/>
  <c r="AB115" i="97" s="1"/>
  <c r="AC115" i="97" s="1"/>
  <c r="AD115" i="97" s="1"/>
  <c r="AE115" i="97" s="1"/>
  <c r="AF115" i="97" s="1"/>
  <c r="AG115" i="97"/>
  <c r="J114" i="97"/>
  <c r="K114" i="97" s="1"/>
  <c r="L114" i="97" s="1"/>
  <c r="M114" i="97" s="1"/>
  <c r="N114" i="97" s="1"/>
  <c r="O114" i="97" s="1"/>
  <c r="P114" i="97" s="1"/>
  <c r="Q114" i="97" s="1"/>
  <c r="R114" i="97" s="1"/>
  <c r="S114" i="97" s="1"/>
  <c r="L70" i="97"/>
  <c r="M70" i="97" s="1"/>
  <c r="N70" i="97" s="1"/>
  <c r="O70" i="97" s="1"/>
  <c r="P70" i="97" s="1"/>
  <c r="Q70" i="97" s="1"/>
  <c r="R70" i="97" s="1"/>
  <c r="S70" i="97" s="1"/>
  <c r="AG274" i="97"/>
  <c r="AG249" i="97"/>
  <c r="AG238" i="97"/>
  <c r="W175" i="97"/>
  <c r="X175" i="97" s="1"/>
  <c r="Y175" i="97" s="1"/>
  <c r="Z175" i="97" s="1"/>
  <c r="AA175" i="97" s="1"/>
  <c r="AB175" i="97" s="1"/>
  <c r="AC175" i="97" s="1"/>
  <c r="AD175" i="97" s="1"/>
  <c r="AE175" i="97" s="1"/>
  <c r="AF175" i="97" s="1"/>
  <c r="J175" i="97"/>
  <c r="K175" i="97" s="1"/>
  <c r="L175" i="97" s="1"/>
  <c r="M175" i="97" s="1"/>
  <c r="N175" i="97" s="1"/>
  <c r="O175" i="97" s="1"/>
  <c r="P175" i="97" s="1"/>
  <c r="Q175" i="97" s="1"/>
  <c r="R175" i="97" s="1"/>
  <c r="S175" i="97" s="1"/>
  <c r="W174" i="97"/>
  <c r="X174" i="97" s="1"/>
  <c r="Y174" i="97" s="1"/>
  <c r="Z174" i="97" s="1"/>
  <c r="AA174" i="97" s="1"/>
  <c r="AB174" i="97" s="1"/>
  <c r="AC174" i="97" s="1"/>
  <c r="AD174" i="97" s="1"/>
  <c r="AE174" i="97" s="1"/>
  <c r="AF174" i="97" s="1"/>
  <c r="J174" i="97"/>
  <c r="K174" i="97" s="1"/>
  <c r="L174" i="97" s="1"/>
  <c r="M174" i="97" s="1"/>
  <c r="N174" i="97" s="1"/>
  <c r="O174" i="97" s="1"/>
  <c r="P174" i="97" s="1"/>
  <c r="Q174" i="97" s="1"/>
  <c r="R174" i="97" s="1"/>
  <c r="S174" i="97" s="1"/>
  <c r="T171" i="97"/>
  <c r="J163" i="97"/>
  <c r="K163" i="97" s="1"/>
  <c r="L163" i="97" s="1"/>
  <c r="M163" i="97" s="1"/>
  <c r="N163" i="97" s="1"/>
  <c r="O163" i="97" s="1"/>
  <c r="P163" i="97" s="1"/>
  <c r="Q163" i="97" s="1"/>
  <c r="R163" i="97" s="1"/>
  <c r="S163" i="97" s="1"/>
  <c r="AG162" i="97"/>
  <c r="W157" i="97"/>
  <c r="X157" i="97" s="1"/>
  <c r="Y157" i="97" s="1"/>
  <c r="Z157" i="97" s="1"/>
  <c r="AA157" i="97" s="1"/>
  <c r="AB157" i="97" s="1"/>
  <c r="AC157" i="97" s="1"/>
  <c r="AD157" i="97" s="1"/>
  <c r="AE157" i="97" s="1"/>
  <c r="AF157" i="97" s="1"/>
  <c r="T154" i="97"/>
  <c r="J153" i="97"/>
  <c r="K153" i="97" s="1"/>
  <c r="L153" i="97" s="1"/>
  <c r="M153" i="97" s="1"/>
  <c r="N153" i="97" s="1"/>
  <c r="O153" i="97" s="1"/>
  <c r="P153" i="97" s="1"/>
  <c r="Q153" i="97" s="1"/>
  <c r="R153" i="97" s="1"/>
  <c r="S153" i="97" s="1"/>
  <c r="W151" i="97"/>
  <c r="X151" i="97" s="1"/>
  <c r="Y151" i="97" s="1"/>
  <c r="Z151" i="97" s="1"/>
  <c r="AA151" i="97" s="1"/>
  <c r="AB151" i="97" s="1"/>
  <c r="AC151" i="97" s="1"/>
  <c r="AD151" i="97" s="1"/>
  <c r="AE151" i="97" s="1"/>
  <c r="AF151" i="97" s="1"/>
  <c r="T151" i="97"/>
  <c r="T126" i="97"/>
  <c r="W91" i="97"/>
  <c r="X91" i="97" s="1"/>
  <c r="Y91" i="97" s="1"/>
  <c r="Z91" i="97" s="1"/>
  <c r="AA91" i="97" s="1"/>
  <c r="AB91" i="97" s="1"/>
  <c r="AC91" i="97" s="1"/>
  <c r="AD91" i="97" s="1"/>
  <c r="AE91" i="97" s="1"/>
  <c r="AF91" i="97" s="1"/>
  <c r="AG91" i="97"/>
  <c r="J102" i="97"/>
  <c r="K102" i="97" s="1"/>
  <c r="L102" i="97" s="1"/>
  <c r="M102" i="97" s="1"/>
  <c r="N102" i="97" s="1"/>
  <c r="O102" i="97" s="1"/>
  <c r="P102" i="97" s="1"/>
  <c r="Q102" i="97" s="1"/>
  <c r="R102" i="97" s="1"/>
  <c r="S102" i="97" s="1"/>
  <c r="T138" i="97"/>
  <c r="W102" i="97"/>
  <c r="X102" i="97" s="1"/>
  <c r="Y102" i="97" s="1"/>
  <c r="Z102" i="97" s="1"/>
  <c r="AA102" i="97" s="1"/>
  <c r="AB102" i="97" s="1"/>
  <c r="AC102" i="97" s="1"/>
  <c r="AD102" i="97" s="1"/>
  <c r="AE102" i="97" s="1"/>
  <c r="AF102" i="97" s="1"/>
  <c r="W22" i="97"/>
  <c r="X22" i="97" s="1"/>
  <c r="Y22" i="97" s="1"/>
  <c r="Z22" i="97" s="1"/>
  <c r="AA22" i="97" s="1"/>
  <c r="AB22" i="97" s="1"/>
  <c r="AC22" i="97" s="1"/>
  <c r="AD22" i="97" s="1"/>
  <c r="AE22" i="97" s="1"/>
  <c r="AF22" i="97" s="1"/>
  <c r="AG22" i="97"/>
  <c r="J103" i="97"/>
  <c r="K103" i="97" s="1"/>
  <c r="L103" i="97" s="1"/>
  <c r="M103" i="97" s="1"/>
  <c r="N103" i="97" s="1"/>
  <c r="O103" i="97" s="1"/>
  <c r="P103" i="97" s="1"/>
  <c r="Q103" i="97" s="1"/>
  <c r="R103" i="97" s="1"/>
  <c r="S103" i="97" s="1"/>
  <c r="T90" i="97"/>
  <c r="J40" i="97"/>
  <c r="K40" i="97" s="1"/>
  <c r="L40" i="97" s="1"/>
  <c r="M40" i="97" s="1"/>
  <c r="N40" i="97" s="1"/>
  <c r="O40" i="97" s="1"/>
  <c r="P40" i="97" s="1"/>
  <c r="Q40" i="97" s="1"/>
  <c r="R40" i="97" s="1"/>
  <c r="S40" i="97" s="1"/>
  <c r="K303" i="98"/>
  <c r="L303" i="98" s="1"/>
  <c r="M303" i="98" s="1"/>
  <c r="N303" i="98" s="1"/>
  <c r="O303" i="98" s="1"/>
  <c r="P303" i="98" s="1"/>
  <c r="Q303" i="98" s="1"/>
  <c r="R303" i="98" s="1"/>
  <c r="S303" i="98" s="1"/>
  <c r="T298" i="98"/>
  <c r="L273" i="98"/>
  <c r="M273" i="98" s="1"/>
  <c r="N273" i="98" s="1"/>
  <c r="O273" i="98" s="1"/>
  <c r="P273" i="98" s="1"/>
  <c r="Q273" i="98" s="1"/>
  <c r="R273" i="98" s="1"/>
  <c r="S273" i="98" s="1"/>
  <c r="K304" i="98"/>
  <c r="L304" i="98" s="1"/>
  <c r="M304" i="98" s="1"/>
  <c r="N304" i="98" s="1"/>
  <c r="O304" i="98" s="1"/>
  <c r="P304" i="98" s="1"/>
  <c r="Q304" i="98" s="1"/>
  <c r="R304" i="98" s="1"/>
  <c r="S304" i="98" s="1"/>
  <c r="T304" i="98" s="1"/>
  <c r="K220" i="98"/>
  <c r="L220" i="98" s="1"/>
  <c r="M220" i="98" s="1"/>
  <c r="N220" i="98" s="1"/>
  <c r="O220" i="98" s="1"/>
  <c r="P220" i="98" s="1"/>
  <c r="Q220" i="98" s="1"/>
  <c r="R220" i="98" s="1"/>
  <c r="S220" i="98" s="1"/>
  <c r="J100" i="98"/>
  <c r="K100" i="98" s="1"/>
  <c r="L100" i="98" s="1"/>
  <c r="M100" i="98" s="1"/>
  <c r="N100" i="98" s="1"/>
  <c r="O100" i="98" s="1"/>
  <c r="P100" i="98" s="1"/>
  <c r="Q100" i="98" s="1"/>
  <c r="R100" i="98" s="1"/>
  <c r="S100" i="98" s="1"/>
  <c r="L57" i="98"/>
  <c r="M57" i="98" s="1"/>
  <c r="N57" i="98" s="1"/>
  <c r="O57" i="98" s="1"/>
  <c r="P57" i="98" s="1"/>
  <c r="Q57" i="98" s="1"/>
  <c r="R57" i="98" s="1"/>
  <c r="S57" i="98" s="1"/>
  <c r="T301" i="98"/>
  <c r="T300" i="98"/>
  <c r="T291" i="98"/>
  <c r="T285" i="98"/>
  <c r="T283" i="98"/>
  <c r="T279" i="98"/>
  <c r="T271" i="98"/>
  <c r="T270" i="98"/>
  <c r="T262" i="98"/>
  <c r="T261" i="98"/>
  <c r="J255" i="98"/>
  <c r="K255" i="98" s="1"/>
  <c r="L255" i="98" s="1"/>
  <c r="M255" i="98" s="1"/>
  <c r="N255" i="98" s="1"/>
  <c r="O255" i="98" s="1"/>
  <c r="P255" i="98" s="1"/>
  <c r="Q255" i="98" s="1"/>
  <c r="R255" i="98" s="1"/>
  <c r="S255" i="98" s="1"/>
  <c r="K252" i="98"/>
  <c r="L252" i="98" s="1"/>
  <c r="M252" i="98" s="1"/>
  <c r="N252" i="98" s="1"/>
  <c r="O252" i="98" s="1"/>
  <c r="P252" i="98" s="1"/>
  <c r="Q252" i="98" s="1"/>
  <c r="R252" i="98" s="1"/>
  <c r="S252" i="98" s="1"/>
  <c r="T247" i="98"/>
  <c r="T246" i="98"/>
  <c r="K238" i="98"/>
  <c r="L238" i="98" s="1"/>
  <c r="M238" i="98" s="1"/>
  <c r="N238" i="98" s="1"/>
  <c r="O238" i="98" s="1"/>
  <c r="P238" i="98" s="1"/>
  <c r="Q238" i="98" s="1"/>
  <c r="R238" i="98" s="1"/>
  <c r="S238" i="98" s="1"/>
  <c r="K214" i="98"/>
  <c r="L214" i="98" s="1"/>
  <c r="M214" i="98" s="1"/>
  <c r="N214" i="98" s="1"/>
  <c r="O214" i="98" s="1"/>
  <c r="P214" i="98" s="1"/>
  <c r="Q214" i="98" s="1"/>
  <c r="R214" i="98" s="1"/>
  <c r="S214" i="98" s="1"/>
  <c r="K190" i="98"/>
  <c r="L190" i="98" s="1"/>
  <c r="M190" i="98" s="1"/>
  <c r="N190" i="98" s="1"/>
  <c r="O190" i="98" s="1"/>
  <c r="P190" i="98" s="1"/>
  <c r="Q190" i="98" s="1"/>
  <c r="R190" i="98" s="1"/>
  <c r="S190" i="98" s="1"/>
  <c r="J268" i="98"/>
  <c r="K268" i="98" s="1"/>
  <c r="L268" i="98" s="1"/>
  <c r="M268" i="98" s="1"/>
  <c r="N268" i="98" s="1"/>
  <c r="O268" i="98" s="1"/>
  <c r="P268" i="98" s="1"/>
  <c r="Q268" i="98" s="1"/>
  <c r="R268" i="98" s="1"/>
  <c r="S268" i="98" s="1"/>
  <c r="O189" i="98"/>
  <c r="P189" i="98" s="1"/>
  <c r="Q189" i="98" s="1"/>
  <c r="R189" i="98" s="1"/>
  <c r="S189" i="98" s="1"/>
  <c r="T286" i="98"/>
  <c r="T274" i="98"/>
  <c r="J256" i="98"/>
  <c r="K256" i="98" s="1"/>
  <c r="L256" i="98" s="1"/>
  <c r="M256" i="98" s="1"/>
  <c r="N256" i="98" s="1"/>
  <c r="O256" i="98" s="1"/>
  <c r="P256" i="98" s="1"/>
  <c r="Q256" i="98" s="1"/>
  <c r="R256" i="98" s="1"/>
  <c r="S256" i="98" s="1"/>
  <c r="T253" i="98"/>
  <c r="K232" i="98"/>
  <c r="L232" i="98" s="1"/>
  <c r="M232" i="98" s="1"/>
  <c r="N232" i="98" s="1"/>
  <c r="O232" i="98" s="1"/>
  <c r="P232" i="98" s="1"/>
  <c r="Q232" i="98" s="1"/>
  <c r="R232" i="98" s="1"/>
  <c r="S232" i="98" s="1"/>
  <c r="K208" i="98"/>
  <c r="L208" i="98" s="1"/>
  <c r="M208" i="98" s="1"/>
  <c r="N208" i="98" s="1"/>
  <c r="O208" i="98" s="1"/>
  <c r="P208" i="98" s="1"/>
  <c r="Q208" i="98" s="1"/>
  <c r="R208" i="98" s="1"/>
  <c r="S208" i="98" s="1"/>
  <c r="M183" i="98"/>
  <c r="N183" i="98" s="1"/>
  <c r="O183" i="98" s="1"/>
  <c r="P183" i="98" s="1"/>
  <c r="Q183" i="98" s="1"/>
  <c r="R183" i="98" s="1"/>
  <c r="S183" i="98" s="1"/>
  <c r="T181" i="98"/>
  <c r="O172" i="98"/>
  <c r="P172" i="98" s="1"/>
  <c r="Q172" i="98" s="1"/>
  <c r="R172" i="98" s="1"/>
  <c r="S172" i="98" s="1"/>
  <c r="J244" i="98"/>
  <c r="K244" i="98" s="1"/>
  <c r="L244" i="98" s="1"/>
  <c r="M244" i="98" s="1"/>
  <c r="N244" i="98" s="1"/>
  <c r="O244" i="98" s="1"/>
  <c r="P244" i="98" s="1"/>
  <c r="Q244" i="98" s="1"/>
  <c r="R244" i="98" s="1"/>
  <c r="S244" i="98" s="1"/>
  <c r="K196" i="98"/>
  <c r="L196" i="98" s="1"/>
  <c r="M196" i="98" s="1"/>
  <c r="N196" i="98" s="1"/>
  <c r="O196" i="98" s="1"/>
  <c r="P196" i="98" s="1"/>
  <c r="Q196" i="98" s="1"/>
  <c r="R196" i="98" s="1"/>
  <c r="S196" i="98" s="1"/>
  <c r="T295" i="98"/>
  <c r="T294" i="98"/>
  <c r="T292" i="98"/>
  <c r="K289" i="98"/>
  <c r="L289" i="98" s="1"/>
  <c r="M289" i="98" s="1"/>
  <c r="N289" i="98" s="1"/>
  <c r="O289" i="98" s="1"/>
  <c r="P289" i="98" s="1"/>
  <c r="Q289" i="98" s="1"/>
  <c r="R289" i="98" s="1"/>
  <c r="S289" i="98" s="1"/>
  <c r="T288" i="98"/>
  <c r="T282" i="98"/>
  <c r="T280" i="98"/>
  <c r="K277" i="98"/>
  <c r="L277" i="98" s="1"/>
  <c r="M277" i="98" s="1"/>
  <c r="N277" i="98" s="1"/>
  <c r="O277" i="98" s="1"/>
  <c r="P277" i="98" s="1"/>
  <c r="Q277" i="98" s="1"/>
  <c r="R277" i="98" s="1"/>
  <c r="S277" i="98" s="1"/>
  <c r="T276" i="98"/>
  <c r="J267" i="98"/>
  <c r="K267" i="98" s="1"/>
  <c r="L267" i="98" s="1"/>
  <c r="M267" i="98" s="1"/>
  <c r="N267" i="98" s="1"/>
  <c r="O267" i="98" s="1"/>
  <c r="P267" i="98" s="1"/>
  <c r="Q267" i="98" s="1"/>
  <c r="R267" i="98" s="1"/>
  <c r="S267" i="98" s="1"/>
  <c r="K265" i="98"/>
  <c r="L265" i="98" s="1"/>
  <c r="M265" i="98" s="1"/>
  <c r="N265" i="98" s="1"/>
  <c r="O265" i="98" s="1"/>
  <c r="P265" i="98" s="1"/>
  <c r="Q265" i="98" s="1"/>
  <c r="R265" i="98" s="1"/>
  <c r="S265" i="98" s="1"/>
  <c r="K264" i="98"/>
  <c r="L264" i="98" s="1"/>
  <c r="M264" i="98" s="1"/>
  <c r="N264" i="98" s="1"/>
  <c r="O264" i="98" s="1"/>
  <c r="P264" i="98" s="1"/>
  <c r="Q264" i="98" s="1"/>
  <c r="R264" i="98" s="1"/>
  <c r="S264" i="98" s="1"/>
  <c r="T259" i="98"/>
  <c r="T250" i="98"/>
  <c r="T249" i="98"/>
  <c r="J243" i="98"/>
  <c r="K243" i="98" s="1"/>
  <c r="L243" i="98" s="1"/>
  <c r="M243" i="98" s="1"/>
  <c r="N243" i="98" s="1"/>
  <c r="O243" i="98" s="1"/>
  <c r="P243" i="98" s="1"/>
  <c r="Q243" i="98" s="1"/>
  <c r="R243" i="98" s="1"/>
  <c r="S243" i="98" s="1"/>
  <c r="K226" i="98"/>
  <c r="L226" i="98" s="1"/>
  <c r="M226" i="98" s="1"/>
  <c r="N226" i="98" s="1"/>
  <c r="O226" i="98" s="1"/>
  <c r="P226" i="98" s="1"/>
  <c r="Q226" i="98" s="1"/>
  <c r="R226" i="98" s="1"/>
  <c r="S226" i="98" s="1"/>
  <c r="K202" i="98"/>
  <c r="L202" i="98" s="1"/>
  <c r="M202" i="98" s="1"/>
  <c r="N202" i="98" s="1"/>
  <c r="O202" i="98" s="1"/>
  <c r="P202" i="98" s="1"/>
  <c r="Q202" i="98" s="1"/>
  <c r="R202" i="98" s="1"/>
  <c r="S202" i="98" s="1"/>
  <c r="M166" i="98"/>
  <c r="N166" i="98" s="1"/>
  <c r="O166" i="98" s="1"/>
  <c r="P166" i="98" s="1"/>
  <c r="Q166" i="98" s="1"/>
  <c r="R166" i="98" s="1"/>
  <c r="S166" i="98" s="1"/>
  <c r="M118" i="98"/>
  <c r="N118" i="98" s="1"/>
  <c r="O118" i="98" s="1"/>
  <c r="P118" i="98" s="1"/>
  <c r="Q118" i="98" s="1"/>
  <c r="R118" i="98" s="1"/>
  <c r="S118" i="98" s="1"/>
  <c r="J240" i="98"/>
  <c r="K240" i="98" s="1"/>
  <c r="L240" i="98" s="1"/>
  <c r="M240" i="98" s="1"/>
  <c r="N240" i="98" s="1"/>
  <c r="O240" i="98" s="1"/>
  <c r="P240" i="98" s="1"/>
  <c r="Q240" i="98" s="1"/>
  <c r="R240" i="98" s="1"/>
  <c r="S240" i="98" s="1"/>
  <c r="J234" i="98"/>
  <c r="K234" i="98" s="1"/>
  <c r="L234" i="98" s="1"/>
  <c r="M234" i="98" s="1"/>
  <c r="N234" i="98" s="1"/>
  <c r="O234" i="98" s="1"/>
  <c r="P234" i="98" s="1"/>
  <c r="Q234" i="98" s="1"/>
  <c r="R234" i="98" s="1"/>
  <c r="S234" i="98" s="1"/>
  <c r="J228" i="98"/>
  <c r="K228" i="98" s="1"/>
  <c r="L228" i="98" s="1"/>
  <c r="M228" i="98" s="1"/>
  <c r="N228" i="98" s="1"/>
  <c r="O228" i="98" s="1"/>
  <c r="P228" i="98" s="1"/>
  <c r="Q228" i="98" s="1"/>
  <c r="R228" i="98" s="1"/>
  <c r="S228" i="98" s="1"/>
  <c r="J222" i="98"/>
  <c r="K222" i="98" s="1"/>
  <c r="L222" i="98" s="1"/>
  <c r="M222" i="98" s="1"/>
  <c r="N222" i="98" s="1"/>
  <c r="O222" i="98" s="1"/>
  <c r="P222" i="98" s="1"/>
  <c r="Q222" i="98" s="1"/>
  <c r="R222" i="98" s="1"/>
  <c r="S222" i="98" s="1"/>
  <c r="J216" i="98"/>
  <c r="K216" i="98" s="1"/>
  <c r="L216" i="98" s="1"/>
  <c r="M216" i="98" s="1"/>
  <c r="N216" i="98" s="1"/>
  <c r="O216" i="98" s="1"/>
  <c r="P216" i="98" s="1"/>
  <c r="Q216" i="98" s="1"/>
  <c r="R216" i="98" s="1"/>
  <c r="S216" i="98" s="1"/>
  <c r="J210" i="98"/>
  <c r="K210" i="98" s="1"/>
  <c r="L210" i="98" s="1"/>
  <c r="M210" i="98" s="1"/>
  <c r="N210" i="98" s="1"/>
  <c r="O210" i="98" s="1"/>
  <c r="P210" i="98" s="1"/>
  <c r="Q210" i="98" s="1"/>
  <c r="R210" i="98" s="1"/>
  <c r="S210" i="98" s="1"/>
  <c r="J204" i="98"/>
  <c r="K204" i="98" s="1"/>
  <c r="L204" i="98" s="1"/>
  <c r="M204" i="98" s="1"/>
  <c r="N204" i="98" s="1"/>
  <c r="O204" i="98" s="1"/>
  <c r="P204" i="98" s="1"/>
  <c r="Q204" i="98" s="1"/>
  <c r="R204" i="98" s="1"/>
  <c r="S204" i="98" s="1"/>
  <c r="J198" i="98"/>
  <c r="K198" i="98" s="1"/>
  <c r="L198" i="98" s="1"/>
  <c r="M198" i="98" s="1"/>
  <c r="N198" i="98" s="1"/>
  <c r="O198" i="98" s="1"/>
  <c r="P198" i="98" s="1"/>
  <c r="Q198" i="98" s="1"/>
  <c r="R198" i="98" s="1"/>
  <c r="S198" i="98" s="1"/>
  <c r="J192" i="98"/>
  <c r="K192" i="98" s="1"/>
  <c r="L192" i="98" s="1"/>
  <c r="M192" i="98" s="1"/>
  <c r="N192" i="98" s="1"/>
  <c r="O192" i="98" s="1"/>
  <c r="P192" i="98" s="1"/>
  <c r="Q192" i="98" s="1"/>
  <c r="R192" i="98" s="1"/>
  <c r="S192" i="98" s="1"/>
  <c r="T177" i="98"/>
  <c r="J174" i="98"/>
  <c r="K174" i="98" s="1"/>
  <c r="L174" i="98" s="1"/>
  <c r="M174" i="98" s="1"/>
  <c r="N174" i="98" s="1"/>
  <c r="O174" i="98" s="1"/>
  <c r="P174" i="98" s="1"/>
  <c r="Q174" i="98" s="1"/>
  <c r="R174" i="98" s="1"/>
  <c r="S174" i="98" s="1"/>
  <c r="M154" i="98"/>
  <c r="N154" i="98" s="1"/>
  <c r="O154" i="98" s="1"/>
  <c r="P154" i="98" s="1"/>
  <c r="Q154" i="98" s="1"/>
  <c r="R154" i="98" s="1"/>
  <c r="S154" i="98" s="1"/>
  <c r="T241" i="98"/>
  <c r="T237" i="98"/>
  <c r="T231" i="98"/>
  <c r="T225" i="98"/>
  <c r="T219" i="98"/>
  <c r="T213" i="98"/>
  <c r="T207" i="98"/>
  <c r="T201" i="98"/>
  <c r="T195" i="98"/>
  <c r="J168" i="98"/>
  <c r="K168" i="98" s="1"/>
  <c r="L168" i="98" s="1"/>
  <c r="M168" i="98" s="1"/>
  <c r="N168" i="98" s="1"/>
  <c r="O168" i="98" s="1"/>
  <c r="P168" i="98" s="1"/>
  <c r="Q168" i="98" s="1"/>
  <c r="R168" i="98" s="1"/>
  <c r="S168" i="98" s="1"/>
  <c r="M142" i="98"/>
  <c r="N142" i="98" s="1"/>
  <c r="O142" i="98" s="1"/>
  <c r="P142" i="98" s="1"/>
  <c r="Q142" i="98" s="1"/>
  <c r="R142" i="98" s="1"/>
  <c r="S142" i="98" s="1"/>
  <c r="J235" i="98"/>
  <c r="K235" i="98" s="1"/>
  <c r="L235" i="98" s="1"/>
  <c r="M235" i="98" s="1"/>
  <c r="N235" i="98" s="1"/>
  <c r="O235" i="98" s="1"/>
  <c r="P235" i="98" s="1"/>
  <c r="Q235" i="98" s="1"/>
  <c r="R235" i="98" s="1"/>
  <c r="S235" i="98" s="1"/>
  <c r="J229" i="98"/>
  <c r="K229" i="98" s="1"/>
  <c r="L229" i="98" s="1"/>
  <c r="M229" i="98" s="1"/>
  <c r="N229" i="98" s="1"/>
  <c r="O229" i="98" s="1"/>
  <c r="P229" i="98" s="1"/>
  <c r="Q229" i="98" s="1"/>
  <c r="R229" i="98" s="1"/>
  <c r="S229" i="98" s="1"/>
  <c r="J223" i="98"/>
  <c r="K223" i="98" s="1"/>
  <c r="L223" i="98" s="1"/>
  <c r="M223" i="98" s="1"/>
  <c r="N223" i="98" s="1"/>
  <c r="O223" i="98" s="1"/>
  <c r="P223" i="98" s="1"/>
  <c r="Q223" i="98" s="1"/>
  <c r="R223" i="98" s="1"/>
  <c r="S223" i="98" s="1"/>
  <c r="J217" i="98"/>
  <c r="K217" i="98" s="1"/>
  <c r="L217" i="98" s="1"/>
  <c r="M217" i="98" s="1"/>
  <c r="N217" i="98" s="1"/>
  <c r="O217" i="98" s="1"/>
  <c r="P217" i="98" s="1"/>
  <c r="Q217" i="98" s="1"/>
  <c r="R217" i="98" s="1"/>
  <c r="S217" i="98" s="1"/>
  <c r="J211" i="98"/>
  <c r="K211" i="98" s="1"/>
  <c r="L211" i="98" s="1"/>
  <c r="M211" i="98" s="1"/>
  <c r="N211" i="98" s="1"/>
  <c r="O211" i="98" s="1"/>
  <c r="P211" i="98" s="1"/>
  <c r="Q211" i="98" s="1"/>
  <c r="R211" i="98" s="1"/>
  <c r="S211" i="98" s="1"/>
  <c r="J205" i="98"/>
  <c r="K205" i="98" s="1"/>
  <c r="L205" i="98" s="1"/>
  <c r="M205" i="98" s="1"/>
  <c r="N205" i="98" s="1"/>
  <c r="O205" i="98" s="1"/>
  <c r="P205" i="98" s="1"/>
  <c r="Q205" i="98" s="1"/>
  <c r="R205" i="98" s="1"/>
  <c r="S205" i="98" s="1"/>
  <c r="J199" i="98"/>
  <c r="K199" i="98" s="1"/>
  <c r="L199" i="98" s="1"/>
  <c r="M199" i="98" s="1"/>
  <c r="N199" i="98" s="1"/>
  <c r="O199" i="98" s="1"/>
  <c r="P199" i="98" s="1"/>
  <c r="Q199" i="98" s="1"/>
  <c r="R199" i="98" s="1"/>
  <c r="S199" i="98" s="1"/>
  <c r="J193" i="98"/>
  <c r="K193" i="98" s="1"/>
  <c r="L193" i="98" s="1"/>
  <c r="M193" i="98" s="1"/>
  <c r="N193" i="98" s="1"/>
  <c r="O193" i="98" s="1"/>
  <c r="P193" i="98" s="1"/>
  <c r="Q193" i="98" s="1"/>
  <c r="R193" i="98" s="1"/>
  <c r="S193" i="98" s="1"/>
  <c r="J180" i="98"/>
  <c r="K180" i="98" s="1"/>
  <c r="L180" i="98" s="1"/>
  <c r="M180" i="98" s="1"/>
  <c r="N180" i="98" s="1"/>
  <c r="O180" i="98" s="1"/>
  <c r="P180" i="98" s="1"/>
  <c r="Q180" i="98" s="1"/>
  <c r="R180" i="98" s="1"/>
  <c r="S180" i="98" s="1"/>
  <c r="T178" i="98"/>
  <c r="M130" i="98"/>
  <c r="N130" i="98" s="1"/>
  <c r="O130" i="98" s="1"/>
  <c r="P130" i="98" s="1"/>
  <c r="Q130" i="98" s="1"/>
  <c r="R130" i="98" s="1"/>
  <c r="S130" i="98" s="1"/>
  <c r="J187" i="98"/>
  <c r="K187" i="98" s="1"/>
  <c r="L187" i="98" s="1"/>
  <c r="M187" i="98" s="1"/>
  <c r="N187" i="98" s="1"/>
  <c r="O187" i="98" s="1"/>
  <c r="P187" i="98" s="1"/>
  <c r="Q187" i="98" s="1"/>
  <c r="R187" i="98" s="1"/>
  <c r="S187" i="98" s="1"/>
  <c r="J186" i="98"/>
  <c r="K186" i="98" s="1"/>
  <c r="L186" i="98" s="1"/>
  <c r="M186" i="98" s="1"/>
  <c r="N186" i="98" s="1"/>
  <c r="O186" i="98" s="1"/>
  <c r="P186" i="98" s="1"/>
  <c r="Q186" i="98" s="1"/>
  <c r="R186" i="98" s="1"/>
  <c r="S186" i="98" s="1"/>
  <c r="T171" i="98"/>
  <c r="L165" i="98"/>
  <c r="M165" i="98" s="1"/>
  <c r="N165" i="98" s="1"/>
  <c r="O165" i="98" s="1"/>
  <c r="P165" i="98" s="1"/>
  <c r="Q165" i="98" s="1"/>
  <c r="R165" i="98" s="1"/>
  <c r="S165" i="98" s="1"/>
  <c r="L153" i="98"/>
  <c r="M153" i="98" s="1"/>
  <c r="N153" i="98" s="1"/>
  <c r="O153" i="98" s="1"/>
  <c r="P153" i="98" s="1"/>
  <c r="Q153" i="98" s="1"/>
  <c r="R153" i="98" s="1"/>
  <c r="S153" i="98" s="1"/>
  <c r="L141" i="98"/>
  <c r="M141" i="98" s="1"/>
  <c r="N141" i="98" s="1"/>
  <c r="O141" i="98" s="1"/>
  <c r="P141" i="98" s="1"/>
  <c r="Q141" i="98" s="1"/>
  <c r="R141" i="98" s="1"/>
  <c r="S141" i="98" s="1"/>
  <c r="L129" i="98"/>
  <c r="M129" i="98" s="1"/>
  <c r="N129" i="98" s="1"/>
  <c r="O129" i="98" s="1"/>
  <c r="P129" i="98" s="1"/>
  <c r="Q129" i="98" s="1"/>
  <c r="R129" i="98" s="1"/>
  <c r="S129" i="98" s="1"/>
  <c r="L117" i="98"/>
  <c r="M117" i="98" s="1"/>
  <c r="N117" i="98" s="1"/>
  <c r="O117" i="98" s="1"/>
  <c r="P117" i="98" s="1"/>
  <c r="Q117" i="98" s="1"/>
  <c r="R117" i="98" s="1"/>
  <c r="S117" i="98" s="1"/>
  <c r="T96" i="98"/>
  <c r="L58" i="98"/>
  <c r="M58" i="98" s="1"/>
  <c r="N58" i="98" s="1"/>
  <c r="O58" i="98" s="1"/>
  <c r="P58" i="98" s="1"/>
  <c r="Q58" i="98" s="1"/>
  <c r="R58" i="98" s="1"/>
  <c r="S58" i="98" s="1"/>
  <c r="J175" i="98"/>
  <c r="K175" i="98" s="1"/>
  <c r="L175" i="98" s="1"/>
  <c r="M175" i="98" s="1"/>
  <c r="N175" i="98" s="1"/>
  <c r="O175" i="98" s="1"/>
  <c r="P175" i="98" s="1"/>
  <c r="Q175" i="98" s="1"/>
  <c r="R175" i="98" s="1"/>
  <c r="S175" i="98" s="1"/>
  <c r="J169" i="98"/>
  <c r="K169" i="98" s="1"/>
  <c r="L169" i="98" s="1"/>
  <c r="M169" i="98" s="1"/>
  <c r="N169" i="98" s="1"/>
  <c r="O169" i="98" s="1"/>
  <c r="P169" i="98" s="1"/>
  <c r="Q169" i="98" s="1"/>
  <c r="R169" i="98" s="1"/>
  <c r="S169" i="98" s="1"/>
  <c r="J162" i="98"/>
  <c r="K162" i="98" s="1"/>
  <c r="L162" i="98" s="1"/>
  <c r="M162" i="98" s="1"/>
  <c r="N162" i="98" s="1"/>
  <c r="O162" i="98" s="1"/>
  <c r="P162" i="98" s="1"/>
  <c r="Q162" i="98" s="1"/>
  <c r="R162" i="98" s="1"/>
  <c r="S162" i="98" s="1"/>
  <c r="K160" i="98"/>
  <c r="L160" i="98" s="1"/>
  <c r="M160" i="98" s="1"/>
  <c r="N160" i="98" s="1"/>
  <c r="O160" i="98" s="1"/>
  <c r="P160" i="98" s="1"/>
  <c r="Q160" i="98" s="1"/>
  <c r="R160" i="98" s="1"/>
  <c r="S160" i="98" s="1"/>
  <c r="K159" i="98"/>
  <c r="L159" i="98" s="1"/>
  <c r="M159" i="98" s="1"/>
  <c r="N159" i="98" s="1"/>
  <c r="O159" i="98" s="1"/>
  <c r="P159" i="98" s="1"/>
  <c r="Q159" i="98" s="1"/>
  <c r="R159" i="98" s="1"/>
  <c r="S159" i="98" s="1"/>
  <c r="J150" i="98"/>
  <c r="K150" i="98" s="1"/>
  <c r="L150" i="98" s="1"/>
  <c r="M150" i="98" s="1"/>
  <c r="N150" i="98" s="1"/>
  <c r="O150" i="98" s="1"/>
  <c r="P150" i="98" s="1"/>
  <c r="Q150" i="98" s="1"/>
  <c r="R150" i="98" s="1"/>
  <c r="S150" i="98" s="1"/>
  <c r="K148" i="98"/>
  <c r="L148" i="98" s="1"/>
  <c r="M148" i="98" s="1"/>
  <c r="N148" i="98" s="1"/>
  <c r="O148" i="98" s="1"/>
  <c r="P148" i="98" s="1"/>
  <c r="Q148" i="98" s="1"/>
  <c r="R148" i="98" s="1"/>
  <c r="S148" i="98" s="1"/>
  <c r="K147" i="98"/>
  <c r="L147" i="98" s="1"/>
  <c r="M147" i="98" s="1"/>
  <c r="N147" i="98" s="1"/>
  <c r="O147" i="98" s="1"/>
  <c r="P147" i="98" s="1"/>
  <c r="Q147" i="98" s="1"/>
  <c r="R147" i="98" s="1"/>
  <c r="S147" i="98" s="1"/>
  <c r="J138" i="98"/>
  <c r="K138" i="98" s="1"/>
  <c r="L138" i="98" s="1"/>
  <c r="M138" i="98" s="1"/>
  <c r="N138" i="98" s="1"/>
  <c r="O138" i="98" s="1"/>
  <c r="P138" i="98" s="1"/>
  <c r="Q138" i="98" s="1"/>
  <c r="R138" i="98" s="1"/>
  <c r="S138" i="98" s="1"/>
  <c r="K136" i="98"/>
  <c r="L136" i="98" s="1"/>
  <c r="M136" i="98" s="1"/>
  <c r="N136" i="98" s="1"/>
  <c r="O136" i="98" s="1"/>
  <c r="P136" i="98" s="1"/>
  <c r="Q136" i="98" s="1"/>
  <c r="R136" i="98" s="1"/>
  <c r="S136" i="98" s="1"/>
  <c r="K135" i="98"/>
  <c r="L135" i="98" s="1"/>
  <c r="M135" i="98" s="1"/>
  <c r="N135" i="98" s="1"/>
  <c r="O135" i="98" s="1"/>
  <c r="P135" i="98" s="1"/>
  <c r="Q135" i="98" s="1"/>
  <c r="R135" i="98" s="1"/>
  <c r="S135" i="98" s="1"/>
  <c r="J126" i="98"/>
  <c r="K126" i="98" s="1"/>
  <c r="L126" i="98" s="1"/>
  <c r="M126" i="98" s="1"/>
  <c r="N126" i="98" s="1"/>
  <c r="O126" i="98" s="1"/>
  <c r="P126" i="98" s="1"/>
  <c r="Q126" i="98" s="1"/>
  <c r="R126" i="98" s="1"/>
  <c r="S126" i="98" s="1"/>
  <c r="K124" i="98"/>
  <c r="L124" i="98" s="1"/>
  <c r="M124" i="98" s="1"/>
  <c r="N124" i="98" s="1"/>
  <c r="O124" i="98" s="1"/>
  <c r="P124" i="98" s="1"/>
  <c r="Q124" i="98" s="1"/>
  <c r="R124" i="98" s="1"/>
  <c r="S124" i="98" s="1"/>
  <c r="K123" i="98"/>
  <c r="L123" i="98" s="1"/>
  <c r="M123" i="98" s="1"/>
  <c r="N123" i="98" s="1"/>
  <c r="O123" i="98" s="1"/>
  <c r="P123" i="98" s="1"/>
  <c r="Q123" i="98" s="1"/>
  <c r="R123" i="98" s="1"/>
  <c r="S123" i="98" s="1"/>
  <c r="J114" i="98"/>
  <c r="K114" i="98" s="1"/>
  <c r="L114" i="98" s="1"/>
  <c r="M114" i="98" s="1"/>
  <c r="N114" i="98" s="1"/>
  <c r="O114" i="98" s="1"/>
  <c r="P114" i="98" s="1"/>
  <c r="Q114" i="98" s="1"/>
  <c r="R114" i="98" s="1"/>
  <c r="S114" i="98" s="1"/>
  <c r="K112" i="98"/>
  <c r="L112" i="98" s="1"/>
  <c r="M112" i="98" s="1"/>
  <c r="N112" i="98" s="1"/>
  <c r="O112" i="98" s="1"/>
  <c r="P112" i="98" s="1"/>
  <c r="Q112" i="98" s="1"/>
  <c r="R112" i="98" s="1"/>
  <c r="S112" i="98" s="1"/>
  <c r="K111" i="98"/>
  <c r="L111" i="98" s="1"/>
  <c r="M111" i="98" s="1"/>
  <c r="N111" i="98" s="1"/>
  <c r="O111" i="98" s="1"/>
  <c r="P111" i="98" s="1"/>
  <c r="Q111" i="98" s="1"/>
  <c r="R111" i="98" s="1"/>
  <c r="S111" i="98" s="1"/>
  <c r="L102" i="98"/>
  <c r="M102" i="98" s="1"/>
  <c r="N102" i="98" s="1"/>
  <c r="O102" i="98" s="1"/>
  <c r="P102" i="98" s="1"/>
  <c r="Q102" i="98" s="1"/>
  <c r="R102" i="98" s="1"/>
  <c r="S102" i="98" s="1"/>
  <c r="L99" i="98"/>
  <c r="M99" i="98" s="1"/>
  <c r="N99" i="98" s="1"/>
  <c r="O99" i="98" s="1"/>
  <c r="P99" i="98" s="1"/>
  <c r="Q99" i="98" s="1"/>
  <c r="R99" i="98" s="1"/>
  <c r="S99" i="98" s="1"/>
  <c r="L91" i="98"/>
  <c r="M91" i="98" s="1"/>
  <c r="N91" i="98" s="1"/>
  <c r="O91" i="98" s="1"/>
  <c r="P91" i="98" s="1"/>
  <c r="Q91" i="98" s="1"/>
  <c r="R91" i="98" s="1"/>
  <c r="S91" i="98" s="1"/>
  <c r="L90" i="98"/>
  <c r="M90" i="98" s="1"/>
  <c r="N90" i="98" s="1"/>
  <c r="O90" i="98" s="1"/>
  <c r="P90" i="98" s="1"/>
  <c r="Q90" i="98" s="1"/>
  <c r="R90" i="98" s="1"/>
  <c r="S90" i="98" s="1"/>
  <c r="J163" i="98"/>
  <c r="K163" i="98" s="1"/>
  <c r="L163" i="98" s="1"/>
  <c r="M163" i="98" s="1"/>
  <c r="N163" i="98" s="1"/>
  <c r="O163" i="98" s="1"/>
  <c r="P163" i="98" s="1"/>
  <c r="Q163" i="98" s="1"/>
  <c r="R163" i="98" s="1"/>
  <c r="S163" i="98" s="1"/>
  <c r="J151" i="98"/>
  <c r="K151" i="98" s="1"/>
  <c r="L151" i="98" s="1"/>
  <c r="M151" i="98" s="1"/>
  <c r="N151" i="98" s="1"/>
  <c r="O151" i="98" s="1"/>
  <c r="P151" i="98" s="1"/>
  <c r="Q151" i="98" s="1"/>
  <c r="R151" i="98" s="1"/>
  <c r="S151" i="98" s="1"/>
  <c r="J139" i="98"/>
  <c r="K139" i="98" s="1"/>
  <c r="L139" i="98" s="1"/>
  <c r="M139" i="98" s="1"/>
  <c r="N139" i="98" s="1"/>
  <c r="O139" i="98" s="1"/>
  <c r="P139" i="98" s="1"/>
  <c r="Q139" i="98" s="1"/>
  <c r="R139" i="98" s="1"/>
  <c r="S139" i="98" s="1"/>
  <c r="J127" i="98"/>
  <c r="K127" i="98" s="1"/>
  <c r="L127" i="98" s="1"/>
  <c r="M127" i="98" s="1"/>
  <c r="N127" i="98" s="1"/>
  <c r="O127" i="98" s="1"/>
  <c r="P127" i="98" s="1"/>
  <c r="Q127" i="98" s="1"/>
  <c r="R127" i="98" s="1"/>
  <c r="S127" i="98" s="1"/>
  <c r="J115" i="98"/>
  <c r="K115" i="98" s="1"/>
  <c r="L115" i="98" s="1"/>
  <c r="M115" i="98" s="1"/>
  <c r="N115" i="98" s="1"/>
  <c r="O115" i="98" s="1"/>
  <c r="P115" i="98" s="1"/>
  <c r="Q115" i="98" s="1"/>
  <c r="R115" i="98" s="1"/>
  <c r="S115" i="98" s="1"/>
  <c r="K108" i="98"/>
  <c r="L108" i="98" s="1"/>
  <c r="M108" i="98" s="1"/>
  <c r="N108" i="98" s="1"/>
  <c r="O108" i="98" s="1"/>
  <c r="P108" i="98" s="1"/>
  <c r="Q108" i="98" s="1"/>
  <c r="R108" i="98" s="1"/>
  <c r="S108" i="98" s="1"/>
  <c r="J106" i="98"/>
  <c r="K106" i="98" s="1"/>
  <c r="L106" i="98" s="1"/>
  <c r="M106" i="98" s="1"/>
  <c r="N106" i="98" s="1"/>
  <c r="O106" i="98" s="1"/>
  <c r="P106" i="98" s="1"/>
  <c r="Q106" i="98" s="1"/>
  <c r="R106" i="98" s="1"/>
  <c r="S106" i="98" s="1"/>
  <c r="J157" i="98"/>
  <c r="K157" i="98" s="1"/>
  <c r="L157" i="98" s="1"/>
  <c r="M157" i="98" s="1"/>
  <c r="N157" i="98" s="1"/>
  <c r="O157" i="98" s="1"/>
  <c r="P157" i="98" s="1"/>
  <c r="Q157" i="98" s="1"/>
  <c r="R157" i="98" s="1"/>
  <c r="S157" i="98" s="1"/>
  <c r="J156" i="98"/>
  <c r="K156" i="98" s="1"/>
  <c r="L156" i="98" s="1"/>
  <c r="M156" i="98" s="1"/>
  <c r="N156" i="98" s="1"/>
  <c r="O156" i="98" s="1"/>
  <c r="P156" i="98" s="1"/>
  <c r="Q156" i="98" s="1"/>
  <c r="R156" i="98" s="1"/>
  <c r="S156" i="98" s="1"/>
  <c r="J145" i="98"/>
  <c r="K145" i="98" s="1"/>
  <c r="L145" i="98" s="1"/>
  <c r="M145" i="98" s="1"/>
  <c r="N145" i="98" s="1"/>
  <c r="O145" i="98" s="1"/>
  <c r="P145" i="98" s="1"/>
  <c r="Q145" i="98" s="1"/>
  <c r="R145" i="98" s="1"/>
  <c r="S145" i="98" s="1"/>
  <c r="J144" i="98"/>
  <c r="K144" i="98" s="1"/>
  <c r="L144" i="98" s="1"/>
  <c r="M144" i="98" s="1"/>
  <c r="N144" i="98" s="1"/>
  <c r="O144" i="98" s="1"/>
  <c r="P144" i="98" s="1"/>
  <c r="Q144" i="98" s="1"/>
  <c r="R144" i="98" s="1"/>
  <c r="S144" i="98" s="1"/>
  <c r="J133" i="98"/>
  <c r="K133" i="98" s="1"/>
  <c r="L133" i="98" s="1"/>
  <c r="M133" i="98" s="1"/>
  <c r="N133" i="98" s="1"/>
  <c r="O133" i="98" s="1"/>
  <c r="P133" i="98" s="1"/>
  <c r="Q133" i="98" s="1"/>
  <c r="R133" i="98" s="1"/>
  <c r="S133" i="98" s="1"/>
  <c r="J132" i="98"/>
  <c r="K132" i="98" s="1"/>
  <c r="L132" i="98" s="1"/>
  <c r="M132" i="98" s="1"/>
  <c r="N132" i="98" s="1"/>
  <c r="O132" i="98" s="1"/>
  <c r="P132" i="98" s="1"/>
  <c r="Q132" i="98" s="1"/>
  <c r="R132" i="98" s="1"/>
  <c r="S132" i="98" s="1"/>
  <c r="J121" i="98"/>
  <c r="K121" i="98" s="1"/>
  <c r="L121" i="98" s="1"/>
  <c r="M121" i="98" s="1"/>
  <c r="N121" i="98" s="1"/>
  <c r="O121" i="98" s="1"/>
  <c r="P121" i="98" s="1"/>
  <c r="Q121" i="98" s="1"/>
  <c r="R121" i="98" s="1"/>
  <c r="S121" i="98" s="1"/>
  <c r="J120" i="98"/>
  <c r="K120" i="98" s="1"/>
  <c r="L120" i="98" s="1"/>
  <c r="M120" i="98" s="1"/>
  <c r="N120" i="98" s="1"/>
  <c r="O120" i="98" s="1"/>
  <c r="P120" i="98" s="1"/>
  <c r="Q120" i="98" s="1"/>
  <c r="R120" i="98" s="1"/>
  <c r="S120" i="98" s="1"/>
  <c r="T105" i="98"/>
  <c r="L103" i="98"/>
  <c r="M103" i="98" s="1"/>
  <c r="N103" i="98" s="1"/>
  <c r="O103" i="98" s="1"/>
  <c r="P103" i="98" s="1"/>
  <c r="Q103" i="98" s="1"/>
  <c r="R103" i="98" s="1"/>
  <c r="S103" i="98" s="1"/>
  <c r="N87" i="98"/>
  <c r="O87" i="98" s="1"/>
  <c r="P87" i="98" s="1"/>
  <c r="Q87" i="98" s="1"/>
  <c r="R87" i="98" s="1"/>
  <c r="S87" i="98" s="1"/>
  <c r="L82" i="98"/>
  <c r="M82" i="98" s="1"/>
  <c r="N82" i="98" s="1"/>
  <c r="O82" i="98" s="1"/>
  <c r="P82" i="98" s="1"/>
  <c r="Q82" i="98" s="1"/>
  <c r="R82" i="98" s="1"/>
  <c r="S82" i="98" s="1"/>
  <c r="L81" i="98"/>
  <c r="M81" i="98" s="1"/>
  <c r="N81" i="98" s="1"/>
  <c r="O81" i="98" s="1"/>
  <c r="P81" i="98" s="1"/>
  <c r="Q81" i="98" s="1"/>
  <c r="R81" i="98" s="1"/>
  <c r="S81" i="98" s="1"/>
  <c r="T79" i="98"/>
  <c r="P70" i="98"/>
  <c r="Q70" i="98" s="1"/>
  <c r="R70" i="98" s="1"/>
  <c r="S70" i="98" s="1"/>
  <c r="K16" i="98"/>
  <c r="L16" i="98" s="1"/>
  <c r="M16" i="98" s="1"/>
  <c r="N16" i="98" s="1"/>
  <c r="O16" i="98" s="1"/>
  <c r="P16" i="98" s="1"/>
  <c r="Q16" i="98" s="1"/>
  <c r="R16" i="98" s="1"/>
  <c r="S16" i="98" s="1"/>
  <c r="T94" i="98"/>
  <c r="P69" i="98"/>
  <c r="Q69" i="98" s="1"/>
  <c r="R69" i="98" s="1"/>
  <c r="S69" i="98" s="1"/>
  <c r="T66" i="98"/>
  <c r="K22" i="98"/>
  <c r="L22" i="98" s="1"/>
  <c r="M22" i="98" s="1"/>
  <c r="N22" i="98" s="1"/>
  <c r="O22" i="98" s="1"/>
  <c r="P22" i="98" s="1"/>
  <c r="Q22" i="98" s="1"/>
  <c r="R22" i="98" s="1"/>
  <c r="S22" i="98" s="1"/>
  <c r="T97" i="98"/>
  <c r="T93" i="98"/>
  <c r="J75" i="98"/>
  <c r="K75" i="98" s="1"/>
  <c r="L75" i="98" s="1"/>
  <c r="M75" i="98" s="1"/>
  <c r="N75" i="98" s="1"/>
  <c r="O75" i="98" s="1"/>
  <c r="P75" i="98" s="1"/>
  <c r="Q75" i="98" s="1"/>
  <c r="R75" i="98" s="1"/>
  <c r="S75" i="98" s="1"/>
  <c r="T73" i="98"/>
  <c r="J64" i="98"/>
  <c r="K64" i="98" s="1"/>
  <c r="L64" i="98" s="1"/>
  <c r="M64" i="98" s="1"/>
  <c r="N64" i="98" s="1"/>
  <c r="O64" i="98" s="1"/>
  <c r="P64" i="98" s="1"/>
  <c r="Q64" i="98" s="1"/>
  <c r="R64" i="98" s="1"/>
  <c r="S64" i="98" s="1"/>
  <c r="O51" i="98"/>
  <c r="P51" i="98" s="1"/>
  <c r="Q51" i="98" s="1"/>
  <c r="R51" i="98" s="1"/>
  <c r="S51" i="98" s="1"/>
  <c r="J42" i="98"/>
  <c r="K42" i="98" s="1"/>
  <c r="L42" i="98" s="1"/>
  <c r="M42" i="98" s="1"/>
  <c r="N42" i="98" s="1"/>
  <c r="O42" i="98" s="1"/>
  <c r="P42" i="98" s="1"/>
  <c r="Q42" i="98" s="1"/>
  <c r="R42" i="98" s="1"/>
  <c r="S42" i="98" s="1"/>
  <c r="K39" i="98"/>
  <c r="L39" i="98" s="1"/>
  <c r="M39" i="98" s="1"/>
  <c r="N39" i="98" s="1"/>
  <c r="O39" i="98" s="1"/>
  <c r="P39" i="98" s="1"/>
  <c r="Q39" i="98" s="1"/>
  <c r="R39" i="98" s="1"/>
  <c r="S39" i="98" s="1"/>
  <c r="T85" i="98"/>
  <c r="T84" i="98"/>
  <c r="T60" i="98"/>
  <c r="T46" i="98"/>
  <c r="K24" i="98"/>
  <c r="L24" i="98" s="1"/>
  <c r="M24" i="98" s="1"/>
  <c r="N24" i="98" s="1"/>
  <c r="O24" i="98" s="1"/>
  <c r="P24" i="98" s="1"/>
  <c r="Q24" i="98" s="1"/>
  <c r="R24" i="98" s="1"/>
  <c r="S24" i="98" s="1"/>
  <c r="J19" i="98"/>
  <c r="K19" i="98" s="1"/>
  <c r="L19" i="98" s="1"/>
  <c r="M19" i="98" s="1"/>
  <c r="N19" i="98" s="1"/>
  <c r="O19" i="98" s="1"/>
  <c r="P19" i="98" s="1"/>
  <c r="Q19" i="98" s="1"/>
  <c r="R19" i="98" s="1"/>
  <c r="S19" i="98" s="1"/>
  <c r="T78" i="98"/>
  <c r="T76" i="98"/>
  <c r="T67" i="98"/>
  <c r="T63" i="98"/>
  <c r="T61" i="98"/>
  <c r="T54" i="98"/>
  <c r="T45" i="98"/>
  <c r="K40" i="98"/>
  <c r="L40" i="98" s="1"/>
  <c r="M40" i="98" s="1"/>
  <c r="N40" i="98" s="1"/>
  <c r="O40" i="98" s="1"/>
  <c r="P40" i="98" s="1"/>
  <c r="Q40" i="98" s="1"/>
  <c r="R40" i="98" s="1"/>
  <c r="S40" i="98" s="1"/>
  <c r="T34" i="98"/>
  <c r="T33" i="98"/>
  <c r="K21" i="98"/>
  <c r="L21" i="98" s="1"/>
  <c r="M21" i="98" s="1"/>
  <c r="N21" i="98" s="1"/>
  <c r="O21" i="98" s="1"/>
  <c r="P21" i="98" s="1"/>
  <c r="Q21" i="98" s="1"/>
  <c r="R21" i="98" s="1"/>
  <c r="S21" i="98" s="1"/>
  <c r="J18" i="98"/>
  <c r="K18" i="98" s="1"/>
  <c r="L18" i="98" s="1"/>
  <c r="M18" i="98" s="1"/>
  <c r="N18" i="98" s="1"/>
  <c r="O18" i="98" s="1"/>
  <c r="P18" i="98" s="1"/>
  <c r="Q18" i="98" s="1"/>
  <c r="R18" i="98" s="1"/>
  <c r="S18" i="98" s="1"/>
  <c r="K15" i="98"/>
  <c r="L15" i="98" s="1"/>
  <c r="M15" i="98" s="1"/>
  <c r="N15" i="98" s="1"/>
  <c r="O15" i="98" s="1"/>
  <c r="P15" i="98" s="1"/>
  <c r="Q15" i="98" s="1"/>
  <c r="R15" i="98" s="1"/>
  <c r="S15" i="98" s="1"/>
  <c r="T9" i="98"/>
  <c r="T72" i="98"/>
  <c r="J43" i="98"/>
  <c r="K43" i="98" s="1"/>
  <c r="L43" i="98" s="1"/>
  <c r="M43" i="98" s="1"/>
  <c r="N43" i="98" s="1"/>
  <c r="O43" i="98" s="1"/>
  <c r="P43" i="98" s="1"/>
  <c r="Q43" i="98" s="1"/>
  <c r="R43" i="98" s="1"/>
  <c r="S43" i="98" s="1"/>
  <c r="K25" i="98"/>
  <c r="L25" i="98" s="1"/>
  <c r="M25" i="98" s="1"/>
  <c r="N25" i="98" s="1"/>
  <c r="O25" i="98" s="1"/>
  <c r="P25" i="98" s="1"/>
  <c r="Q25" i="98" s="1"/>
  <c r="R25" i="98" s="1"/>
  <c r="S25" i="98" s="1"/>
  <c r="T37" i="98"/>
  <c r="T36" i="98"/>
  <c r="J30" i="98"/>
  <c r="K30" i="98" s="1"/>
  <c r="L30" i="98" s="1"/>
  <c r="M30" i="98" s="1"/>
  <c r="N30" i="98" s="1"/>
  <c r="O30" i="98" s="1"/>
  <c r="P30" i="98" s="1"/>
  <c r="Q30" i="98" s="1"/>
  <c r="R30" i="98" s="1"/>
  <c r="S30" i="98" s="1"/>
  <c r="K28" i="98"/>
  <c r="L28" i="98" s="1"/>
  <c r="M28" i="98" s="1"/>
  <c r="N28" i="98" s="1"/>
  <c r="O28" i="98" s="1"/>
  <c r="P28" i="98" s="1"/>
  <c r="Q28" i="98" s="1"/>
  <c r="R28" i="98" s="1"/>
  <c r="S28" i="98" s="1"/>
  <c r="K27" i="98"/>
  <c r="L27" i="98" s="1"/>
  <c r="M27" i="98" s="1"/>
  <c r="N27" i="98" s="1"/>
  <c r="O27" i="98" s="1"/>
  <c r="P27" i="98" s="1"/>
  <c r="Q27" i="98" s="1"/>
  <c r="R27" i="98" s="1"/>
  <c r="S27" i="98" s="1"/>
  <c r="T13" i="98"/>
  <c r="T12" i="98"/>
  <c r="J31" i="98"/>
  <c r="K31" i="98" s="1"/>
  <c r="L31" i="98" s="1"/>
  <c r="M31" i="98" s="1"/>
  <c r="N31" i="98" s="1"/>
  <c r="O31" i="98" s="1"/>
  <c r="P31" i="98" s="1"/>
  <c r="Q31" i="98" s="1"/>
  <c r="R31" i="98" s="1"/>
  <c r="S31" i="98" s="1"/>
  <c r="J49" i="98"/>
  <c r="K49" i="98" s="1"/>
  <c r="L49" i="98" s="1"/>
  <c r="M49" i="98" s="1"/>
  <c r="N49" i="98" s="1"/>
  <c r="O49" i="98" s="1"/>
  <c r="P49" i="98" s="1"/>
  <c r="Q49" i="98" s="1"/>
  <c r="R49" i="98" s="1"/>
  <c r="S49" i="98" s="1"/>
  <c r="J48" i="98"/>
  <c r="K48" i="98" s="1"/>
  <c r="L48" i="98" s="1"/>
  <c r="M48" i="98" s="1"/>
  <c r="N48" i="98" s="1"/>
  <c r="O48" i="98" s="1"/>
  <c r="P48" i="98" s="1"/>
  <c r="Q48" i="98" s="1"/>
  <c r="R48" i="98" s="1"/>
  <c r="S48" i="98" s="1"/>
  <c r="AG304" i="97"/>
  <c r="AG303" i="97"/>
  <c r="AG298" i="97"/>
  <c r="AG297" i="97"/>
  <c r="N301" i="97"/>
  <c r="O301" i="97" s="1"/>
  <c r="P301" i="97" s="1"/>
  <c r="Q301" i="97" s="1"/>
  <c r="R301" i="97" s="1"/>
  <c r="S301" i="97" s="1"/>
  <c r="AA300" i="97"/>
  <c r="AB300" i="97" s="1"/>
  <c r="AC300" i="97" s="1"/>
  <c r="AD300" i="97" s="1"/>
  <c r="AE300" i="97" s="1"/>
  <c r="AF300" i="97" s="1"/>
  <c r="N300" i="97"/>
  <c r="O300" i="97" s="1"/>
  <c r="P300" i="97" s="1"/>
  <c r="Q300" i="97" s="1"/>
  <c r="R300" i="97" s="1"/>
  <c r="S300" i="97" s="1"/>
  <c r="T304" i="97"/>
  <c r="T303" i="97"/>
  <c r="T298" i="97"/>
  <c r="X223" i="97"/>
  <c r="Y223" i="97" s="1"/>
  <c r="Z223" i="97" s="1"/>
  <c r="AA223" i="97" s="1"/>
  <c r="AB223" i="97" s="1"/>
  <c r="AC223" i="97" s="1"/>
  <c r="AD223" i="97" s="1"/>
  <c r="AE223" i="97" s="1"/>
  <c r="AF223" i="97" s="1"/>
  <c r="X204" i="97"/>
  <c r="Y204" i="97" s="1"/>
  <c r="Z204" i="97" s="1"/>
  <c r="AA204" i="97" s="1"/>
  <c r="AB204" i="97" s="1"/>
  <c r="AC204" i="97" s="1"/>
  <c r="AD204" i="97" s="1"/>
  <c r="AE204" i="97" s="1"/>
  <c r="AF204" i="97" s="1"/>
  <c r="AG204" i="97"/>
  <c r="J198" i="97"/>
  <c r="K198" i="97" s="1"/>
  <c r="L198" i="97" s="1"/>
  <c r="M198" i="97" s="1"/>
  <c r="N198" i="97" s="1"/>
  <c r="O198" i="97" s="1"/>
  <c r="P198" i="97" s="1"/>
  <c r="Q198" i="97" s="1"/>
  <c r="R198" i="97" s="1"/>
  <c r="S198" i="97" s="1"/>
  <c r="L196" i="97"/>
  <c r="M196" i="97" s="1"/>
  <c r="N196" i="97" s="1"/>
  <c r="O196" i="97" s="1"/>
  <c r="P196" i="97" s="1"/>
  <c r="Q196" i="97" s="1"/>
  <c r="R196" i="97" s="1"/>
  <c r="S196" i="97" s="1"/>
  <c r="T294" i="97"/>
  <c r="T282" i="97"/>
  <c r="AG279" i="97"/>
  <c r="T264" i="97"/>
  <c r="T252" i="97"/>
  <c r="T246" i="97"/>
  <c r="Y201" i="97"/>
  <c r="Z201" i="97" s="1"/>
  <c r="AA201" i="97" s="1"/>
  <c r="AB201" i="97" s="1"/>
  <c r="AC201" i="97" s="1"/>
  <c r="AD201" i="97" s="1"/>
  <c r="AE201" i="97" s="1"/>
  <c r="AF201" i="97" s="1"/>
  <c r="AG201" i="97"/>
  <c r="Q177" i="97"/>
  <c r="R177" i="97" s="1"/>
  <c r="S177" i="97" s="1"/>
  <c r="L76" i="97"/>
  <c r="M76" i="97" s="1"/>
  <c r="N76" i="97" s="1"/>
  <c r="O76" i="97" s="1"/>
  <c r="P76" i="97" s="1"/>
  <c r="Q76" i="97" s="1"/>
  <c r="R76" i="97" s="1"/>
  <c r="S76" i="97" s="1"/>
  <c r="AG301" i="97"/>
  <c r="J231" i="97"/>
  <c r="K231" i="97" s="1"/>
  <c r="L231" i="97" s="1"/>
  <c r="M231" i="97" s="1"/>
  <c r="N231" i="97" s="1"/>
  <c r="O231" i="97" s="1"/>
  <c r="P231" i="97" s="1"/>
  <c r="Q231" i="97" s="1"/>
  <c r="R231" i="97" s="1"/>
  <c r="S231" i="97" s="1"/>
  <c r="L213" i="97"/>
  <c r="M213" i="97" s="1"/>
  <c r="N213" i="97" s="1"/>
  <c r="O213" i="97" s="1"/>
  <c r="P213" i="97" s="1"/>
  <c r="Q213" i="97" s="1"/>
  <c r="R213" i="97" s="1"/>
  <c r="S213" i="97" s="1"/>
  <c r="Y207" i="97"/>
  <c r="Z207" i="97" s="1"/>
  <c r="AA207" i="97" s="1"/>
  <c r="AB207" i="97" s="1"/>
  <c r="AC207" i="97" s="1"/>
  <c r="AD207" i="97" s="1"/>
  <c r="AE207" i="97" s="1"/>
  <c r="AF207" i="97" s="1"/>
  <c r="AG207" i="97"/>
  <c r="X199" i="97"/>
  <c r="Y199" i="97" s="1"/>
  <c r="Z199" i="97" s="1"/>
  <c r="AA199" i="97" s="1"/>
  <c r="AB199" i="97" s="1"/>
  <c r="AC199" i="97" s="1"/>
  <c r="AD199" i="97" s="1"/>
  <c r="AE199" i="97" s="1"/>
  <c r="AF199" i="97" s="1"/>
  <c r="Y196" i="97"/>
  <c r="Z196" i="97" s="1"/>
  <c r="AA196" i="97" s="1"/>
  <c r="AB196" i="97" s="1"/>
  <c r="AC196" i="97" s="1"/>
  <c r="AD196" i="97" s="1"/>
  <c r="AE196" i="97" s="1"/>
  <c r="AF196" i="97" s="1"/>
  <c r="AG196" i="97"/>
  <c r="L195" i="97"/>
  <c r="M195" i="97" s="1"/>
  <c r="N195" i="97" s="1"/>
  <c r="O195" i="97" s="1"/>
  <c r="P195" i="97" s="1"/>
  <c r="Q195" i="97" s="1"/>
  <c r="R195" i="97" s="1"/>
  <c r="S195" i="97" s="1"/>
  <c r="Q178" i="97"/>
  <c r="R178" i="97" s="1"/>
  <c r="S178" i="97" s="1"/>
  <c r="N120" i="97"/>
  <c r="O120" i="97" s="1"/>
  <c r="P120" i="97" s="1"/>
  <c r="Q120" i="97" s="1"/>
  <c r="R120" i="97" s="1"/>
  <c r="S120" i="97" s="1"/>
  <c r="AG292" i="97"/>
  <c r="T288" i="97"/>
  <c r="AG280" i="97"/>
  <c r="T270" i="97"/>
  <c r="T240" i="97"/>
  <c r="Y225" i="97"/>
  <c r="Z225" i="97" s="1"/>
  <c r="AA225" i="97" s="1"/>
  <c r="AB225" i="97" s="1"/>
  <c r="AC225" i="97" s="1"/>
  <c r="AD225" i="97" s="1"/>
  <c r="AE225" i="97" s="1"/>
  <c r="AF225" i="97" s="1"/>
  <c r="AG225" i="97"/>
  <c r="X222" i="97"/>
  <c r="Y222" i="97" s="1"/>
  <c r="Z222" i="97" s="1"/>
  <c r="AA222" i="97" s="1"/>
  <c r="AB222" i="97" s="1"/>
  <c r="AC222" i="97" s="1"/>
  <c r="AD222" i="97" s="1"/>
  <c r="AE222" i="97" s="1"/>
  <c r="AF222" i="97" s="1"/>
  <c r="X217" i="97"/>
  <c r="Y217" i="97" s="1"/>
  <c r="Z217" i="97" s="1"/>
  <c r="AA217" i="97" s="1"/>
  <c r="AB217" i="97" s="1"/>
  <c r="AC217" i="97" s="1"/>
  <c r="AD217" i="97" s="1"/>
  <c r="AE217" i="97" s="1"/>
  <c r="AF217" i="97" s="1"/>
  <c r="J193" i="97"/>
  <c r="K193" i="97" s="1"/>
  <c r="L193" i="97" s="1"/>
  <c r="M193" i="97" s="1"/>
  <c r="N193" i="97" s="1"/>
  <c r="O193" i="97" s="1"/>
  <c r="P193" i="97" s="1"/>
  <c r="Q193" i="97" s="1"/>
  <c r="R193" i="97" s="1"/>
  <c r="S193" i="97" s="1"/>
  <c r="AG294" i="97"/>
  <c r="AG276" i="97"/>
  <c r="AG264" i="97"/>
  <c r="AG258" i="97"/>
  <c r="AG240" i="97"/>
  <c r="AG234" i="97"/>
  <c r="AG229" i="97"/>
  <c r="J229" i="97"/>
  <c r="K229" i="97" s="1"/>
  <c r="L229" i="97" s="1"/>
  <c r="M229" i="97" s="1"/>
  <c r="N229" i="97" s="1"/>
  <c r="O229" i="97" s="1"/>
  <c r="P229" i="97" s="1"/>
  <c r="Q229" i="97" s="1"/>
  <c r="R229" i="97" s="1"/>
  <c r="S229" i="97" s="1"/>
  <c r="L226" i="97"/>
  <c r="M226" i="97" s="1"/>
  <c r="N226" i="97" s="1"/>
  <c r="O226" i="97" s="1"/>
  <c r="P226" i="97" s="1"/>
  <c r="Q226" i="97" s="1"/>
  <c r="R226" i="97" s="1"/>
  <c r="S226" i="97" s="1"/>
  <c r="Y220" i="97"/>
  <c r="Z220" i="97" s="1"/>
  <c r="AA220" i="97" s="1"/>
  <c r="AB220" i="97" s="1"/>
  <c r="AC220" i="97" s="1"/>
  <c r="AD220" i="97" s="1"/>
  <c r="AE220" i="97" s="1"/>
  <c r="AF220" i="97" s="1"/>
  <c r="AG220" i="97"/>
  <c r="Y219" i="97"/>
  <c r="Z219" i="97" s="1"/>
  <c r="AA219" i="97" s="1"/>
  <c r="AB219" i="97" s="1"/>
  <c r="AC219" i="97" s="1"/>
  <c r="AD219" i="97" s="1"/>
  <c r="AE219" i="97" s="1"/>
  <c r="AF219" i="97" s="1"/>
  <c r="T217" i="97"/>
  <c r="X216" i="97"/>
  <c r="Y216" i="97" s="1"/>
  <c r="Z216" i="97" s="1"/>
  <c r="AA216" i="97" s="1"/>
  <c r="AB216" i="97" s="1"/>
  <c r="AC216" i="97" s="1"/>
  <c r="AD216" i="97" s="1"/>
  <c r="AE216" i="97" s="1"/>
  <c r="AF216" i="97" s="1"/>
  <c r="AG216" i="97"/>
  <c r="X211" i="97"/>
  <c r="Y211" i="97" s="1"/>
  <c r="Z211" i="97" s="1"/>
  <c r="AA211" i="97" s="1"/>
  <c r="AB211" i="97" s="1"/>
  <c r="AC211" i="97" s="1"/>
  <c r="AD211" i="97" s="1"/>
  <c r="AE211" i="97" s="1"/>
  <c r="AF211" i="97" s="1"/>
  <c r="L202" i="97"/>
  <c r="M202" i="97" s="1"/>
  <c r="N202" i="97" s="1"/>
  <c r="O202" i="97" s="1"/>
  <c r="P202" i="97" s="1"/>
  <c r="Q202" i="97" s="1"/>
  <c r="R202" i="97" s="1"/>
  <c r="S202" i="97" s="1"/>
  <c r="L201" i="97"/>
  <c r="M201" i="97" s="1"/>
  <c r="N201" i="97" s="1"/>
  <c r="O201" i="97" s="1"/>
  <c r="P201" i="97" s="1"/>
  <c r="Q201" i="97" s="1"/>
  <c r="R201" i="97" s="1"/>
  <c r="S201" i="97" s="1"/>
  <c r="J192" i="97"/>
  <c r="K192" i="97" s="1"/>
  <c r="L192" i="97" s="1"/>
  <c r="M192" i="97" s="1"/>
  <c r="N192" i="97" s="1"/>
  <c r="O192" i="97" s="1"/>
  <c r="P192" i="97" s="1"/>
  <c r="Q192" i="97" s="1"/>
  <c r="R192" i="97" s="1"/>
  <c r="S192" i="97" s="1"/>
  <c r="Y190" i="97"/>
  <c r="Z190" i="97" s="1"/>
  <c r="AA190" i="97" s="1"/>
  <c r="AB190" i="97" s="1"/>
  <c r="AC190" i="97" s="1"/>
  <c r="AD190" i="97" s="1"/>
  <c r="AE190" i="97" s="1"/>
  <c r="AF190" i="97" s="1"/>
  <c r="AG190" i="97"/>
  <c r="L190" i="97"/>
  <c r="M190" i="97" s="1"/>
  <c r="N190" i="97" s="1"/>
  <c r="O190" i="97" s="1"/>
  <c r="P190" i="97" s="1"/>
  <c r="Q190" i="97" s="1"/>
  <c r="R190" i="97" s="1"/>
  <c r="S190" i="97" s="1"/>
  <c r="Y189" i="97"/>
  <c r="Z189" i="97" s="1"/>
  <c r="AA189" i="97" s="1"/>
  <c r="AB189" i="97" s="1"/>
  <c r="AC189" i="97" s="1"/>
  <c r="AD189" i="97" s="1"/>
  <c r="AE189" i="97" s="1"/>
  <c r="AF189" i="97" s="1"/>
  <c r="L189" i="97"/>
  <c r="M189" i="97" s="1"/>
  <c r="N189" i="97" s="1"/>
  <c r="O189" i="97" s="1"/>
  <c r="P189" i="97" s="1"/>
  <c r="Q189" i="97" s="1"/>
  <c r="R189" i="97" s="1"/>
  <c r="S189" i="97" s="1"/>
  <c r="T187" i="97"/>
  <c r="T186" i="97"/>
  <c r="Q184" i="97"/>
  <c r="R184" i="97" s="1"/>
  <c r="S184" i="97" s="1"/>
  <c r="AG181" i="97"/>
  <c r="AG180" i="97"/>
  <c r="L82" i="97"/>
  <c r="M82" i="97" s="1"/>
  <c r="N82" i="97" s="1"/>
  <c r="O82" i="97" s="1"/>
  <c r="P82" i="97" s="1"/>
  <c r="Q82" i="97" s="1"/>
  <c r="R82" i="97" s="1"/>
  <c r="S82" i="97" s="1"/>
  <c r="X228" i="97"/>
  <c r="Y228" i="97" s="1"/>
  <c r="Z228" i="97" s="1"/>
  <c r="AA228" i="97" s="1"/>
  <c r="AB228" i="97" s="1"/>
  <c r="AC228" i="97" s="1"/>
  <c r="AD228" i="97" s="1"/>
  <c r="AE228" i="97" s="1"/>
  <c r="AF228" i="97" s="1"/>
  <c r="L214" i="97"/>
  <c r="M214" i="97" s="1"/>
  <c r="N214" i="97" s="1"/>
  <c r="O214" i="97" s="1"/>
  <c r="P214" i="97" s="1"/>
  <c r="Q214" i="97" s="1"/>
  <c r="R214" i="97" s="1"/>
  <c r="S214" i="97" s="1"/>
  <c r="Y208" i="97"/>
  <c r="Z208" i="97" s="1"/>
  <c r="AA208" i="97" s="1"/>
  <c r="AB208" i="97" s="1"/>
  <c r="AC208" i="97" s="1"/>
  <c r="AD208" i="97" s="1"/>
  <c r="AE208" i="97" s="1"/>
  <c r="AF208" i="97" s="1"/>
  <c r="Y195" i="97"/>
  <c r="Z195" i="97" s="1"/>
  <c r="AA195" i="97" s="1"/>
  <c r="AB195" i="97" s="1"/>
  <c r="AC195" i="97" s="1"/>
  <c r="AD195" i="97" s="1"/>
  <c r="AE195" i="97" s="1"/>
  <c r="AF195" i="97" s="1"/>
  <c r="AG195" i="97"/>
  <c r="T276" i="97"/>
  <c r="T258" i="97"/>
  <c r="T234" i="97"/>
  <c r="W231" i="97"/>
  <c r="X231" i="97" s="1"/>
  <c r="Y231" i="97" s="1"/>
  <c r="Z231" i="97" s="1"/>
  <c r="AA231" i="97" s="1"/>
  <c r="AB231" i="97" s="1"/>
  <c r="AC231" i="97" s="1"/>
  <c r="AD231" i="97" s="1"/>
  <c r="AE231" i="97" s="1"/>
  <c r="AF231" i="97" s="1"/>
  <c r="Y226" i="97"/>
  <c r="Z226" i="97" s="1"/>
  <c r="AA226" i="97" s="1"/>
  <c r="AB226" i="97" s="1"/>
  <c r="AC226" i="97" s="1"/>
  <c r="AD226" i="97" s="1"/>
  <c r="AE226" i="97" s="1"/>
  <c r="AF226" i="97" s="1"/>
  <c r="L208" i="97"/>
  <c r="M208" i="97" s="1"/>
  <c r="N208" i="97" s="1"/>
  <c r="O208" i="97" s="1"/>
  <c r="P208" i="97" s="1"/>
  <c r="Q208" i="97" s="1"/>
  <c r="R208" i="97" s="1"/>
  <c r="S208" i="97" s="1"/>
  <c r="L207" i="97"/>
  <c r="M207" i="97" s="1"/>
  <c r="N207" i="97" s="1"/>
  <c r="O207" i="97" s="1"/>
  <c r="P207" i="97" s="1"/>
  <c r="Q207" i="97" s="1"/>
  <c r="R207" i="97" s="1"/>
  <c r="S207" i="97" s="1"/>
  <c r="Y202" i="97"/>
  <c r="Z202" i="97" s="1"/>
  <c r="AA202" i="97" s="1"/>
  <c r="AB202" i="97" s="1"/>
  <c r="AC202" i="97" s="1"/>
  <c r="AD202" i="97" s="1"/>
  <c r="AE202" i="97" s="1"/>
  <c r="AF202" i="97" s="1"/>
  <c r="T297" i="97"/>
  <c r="AG288" i="97"/>
  <c r="AG282" i="97"/>
  <c r="AG270" i="97"/>
  <c r="AG252" i="97"/>
  <c r="AG246" i="97"/>
  <c r="J232" i="97"/>
  <c r="K232" i="97" s="1"/>
  <c r="L232" i="97" s="1"/>
  <c r="M232" i="97" s="1"/>
  <c r="N232" i="97" s="1"/>
  <c r="O232" i="97" s="1"/>
  <c r="P232" i="97" s="1"/>
  <c r="Q232" i="97" s="1"/>
  <c r="R232" i="97" s="1"/>
  <c r="S232" i="97" s="1"/>
  <c r="L225" i="97"/>
  <c r="M225" i="97" s="1"/>
  <c r="N225" i="97" s="1"/>
  <c r="O225" i="97" s="1"/>
  <c r="P225" i="97" s="1"/>
  <c r="Q225" i="97" s="1"/>
  <c r="R225" i="97" s="1"/>
  <c r="S225" i="97" s="1"/>
  <c r="X295" i="97"/>
  <c r="Y295" i="97" s="1"/>
  <c r="Z295" i="97" s="1"/>
  <c r="AA295" i="97" s="1"/>
  <c r="AB295" i="97" s="1"/>
  <c r="AC295" i="97" s="1"/>
  <c r="AD295" i="97" s="1"/>
  <c r="AE295" i="97" s="1"/>
  <c r="AF295" i="97" s="1"/>
  <c r="T295" i="97"/>
  <c r="T292" i="97"/>
  <c r="T291" i="97"/>
  <c r="X289" i="97"/>
  <c r="Y289" i="97" s="1"/>
  <c r="Z289" i="97" s="1"/>
  <c r="AA289" i="97" s="1"/>
  <c r="AB289" i="97" s="1"/>
  <c r="AC289" i="97" s="1"/>
  <c r="AD289" i="97" s="1"/>
  <c r="AE289" i="97" s="1"/>
  <c r="AF289" i="97" s="1"/>
  <c r="T289" i="97"/>
  <c r="T286" i="97"/>
  <c r="T285" i="97"/>
  <c r="X283" i="97"/>
  <c r="Y283" i="97" s="1"/>
  <c r="Z283" i="97" s="1"/>
  <c r="AA283" i="97" s="1"/>
  <c r="AB283" i="97" s="1"/>
  <c r="AC283" i="97" s="1"/>
  <c r="AD283" i="97" s="1"/>
  <c r="AE283" i="97" s="1"/>
  <c r="AF283" i="97" s="1"/>
  <c r="T283" i="97"/>
  <c r="T280" i="97"/>
  <c r="T279" i="97"/>
  <c r="X277" i="97"/>
  <c r="Y277" i="97" s="1"/>
  <c r="Z277" i="97" s="1"/>
  <c r="AA277" i="97" s="1"/>
  <c r="AB277" i="97" s="1"/>
  <c r="AC277" i="97" s="1"/>
  <c r="AD277" i="97" s="1"/>
  <c r="AE277" i="97" s="1"/>
  <c r="AF277" i="97" s="1"/>
  <c r="T277" i="97"/>
  <c r="T274" i="97"/>
  <c r="T273" i="97"/>
  <c r="X271" i="97"/>
  <c r="Y271" i="97" s="1"/>
  <c r="Z271" i="97" s="1"/>
  <c r="AA271" i="97" s="1"/>
  <c r="AB271" i="97" s="1"/>
  <c r="AC271" i="97" s="1"/>
  <c r="AD271" i="97" s="1"/>
  <c r="AE271" i="97" s="1"/>
  <c r="AF271" i="97" s="1"/>
  <c r="T271" i="97"/>
  <c r="T268" i="97"/>
  <c r="T267" i="97"/>
  <c r="X265" i="97"/>
  <c r="Y265" i="97" s="1"/>
  <c r="Z265" i="97" s="1"/>
  <c r="AA265" i="97" s="1"/>
  <c r="AB265" i="97" s="1"/>
  <c r="AC265" i="97" s="1"/>
  <c r="AD265" i="97" s="1"/>
  <c r="AE265" i="97" s="1"/>
  <c r="AF265" i="97" s="1"/>
  <c r="T265" i="97"/>
  <c r="T262" i="97"/>
  <c r="T261" i="97"/>
  <c r="X259" i="97"/>
  <c r="Y259" i="97" s="1"/>
  <c r="Z259" i="97" s="1"/>
  <c r="AA259" i="97" s="1"/>
  <c r="AB259" i="97" s="1"/>
  <c r="AC259" i="97" s="1"/>
  <c r="AD259" i="97" s="1"/>
  <c r="AE259" i="97" s="1"/>
  <c r="AF259" i="97" s="1"/>
  <c r="T259" i="97"/>
  <c r="T256" i="97"/>
  <c r="T255" i="97"/>
  <c r="X253" i="97"/>
  <c r="Y253" i="97" s="1"/>
  <c r="Z253" i="97" s="1"/>
  <c r="AA253" i="97" s="1"/>
  <c r="AB253" i="97" s="1"/>
  <c r="AC253" i="97" s="1"/>
  <c r="AD253" i="97" s="1"/>
  <c r="AE253" i="97" s="1"/>
  <c r="AF253" i="97" s="1"/>
  <c r="T253" i="97"/>
  <c r="T250" i="97"/>
  <c r="T249" i="97"/>
  <c r="X247" i="97"/>
  <c r="Y247" i="97" s="1"/>
  <c r="Z247" i="97" s="1"/>
  <c r="AA247" i="97" s="1"/>
  <c r="AB247" i="97" s="1"/>
  <c r="AC247" i="97" s="1"/>
  <c r="AD247" i="97" s="1"/>
  <c r="AE247" i="97" s="1"/>
  <c r="AF247" i="97" s="1"/>
  <c r="T247" i="97"/>
  <c r="T244" i="97"/>
  <c r="T243" i="97"/>
  <c r="X241" i="97"/>
  <c r="Y241" i="97" s="1"/>
  <c r="Z241" i="97" s="1"/>
  <c r="AA241" i="97" s="1"/>
  <c r="AB241" i="97" s="1"/>
  <c r="AC241" i="97" s="1"/>
  <c r="AD241" i="97" s="1"/>
  <c r="AE241" i="97" s="1"/>
  <c r="AF241" i="97" s="1"/>
  <c r="T241" i="97"/>
  <c r="T238" i="97"/>
  <c r="T237" i="97"/>
  <c r="X235" i="97"/>
  <c r="Y235" i="97" s="1"/>
  <c r="Z235" i="97" s="1"/>
  <c r="AA235" i="97" s="1"/>
  <c r="AB235" i="97" s="1"/>
  <c r="AC235" i="97" s="1"/>
  <c r="AD235" i="97" s="1"/>
  <c r="AE235" i="97" s="1"/>
  <c r="AF235" i="97" s="1"/>
  <c r="T235" i="97"/>
  <c r="W232" i="97"/>
  <c r="X232" i="97" s="1"/>
  <c r="Y232" i="97" s="1"/>
  <c r="Z232" i="97" s="1"/>
  <c r="AA232" i="97" s="1"/>
  <c r="AB232" i="97" s="1"/>
  <c r="AC232" i="97" s="1"/>
  <c r="AD232" i="97" s="1"/>
  <c r="AE232" i="97" s="1"/>
  <c r="AF232" i="97" s="1"/>
  <c r="L220" i="97"/>
  <c r="M220" i="97" s="1"/>
  <c r="N220" i="97" s="1"/>
  <c r="O220" i="97" s="1"/>
  <c r="P220" i="97" s="1"/>
  <c r="Q220" i="97" s="1"/>
  <c r="R220" i="97" s="1"/>
  <c r="S220" i="97" s="1"/>
  <c r="L219" i="97"/>
  <c r="M219" i="97" s="1"/>
  <c r="N219" i="97" s="1"/>
  <c r="O219" i="97" s="1"/>
  <c r="P219" i="97" s="1"/>
  <c r="Q219" i="97" s="1"/>
  <c r="R219" i="97" s="1"/>
  <c r="S219" i="97" s="1"/>
  <c r="Y214" i="97"/>
  <c r="Z214" i="97" s="1"/>
  <c r="AA214" i="97" s="1"/>
  <c r="AB214" i="97" s="1"/>
  <c r="AC214" i="97" s="1"/>
  <c r="AD214" i="97" s="1"/>
  <c r="AE214" i="97" s="1"/>
  <c r="AF214" i="97" s="1"/>
  <c r="Y213" i="97"/>
  <c r="Z213" i="97" s="1"/>
  <c r="AA213" i="97" s="1"/>
  <c r="AB213" i="97" s="1"/>
  <c r="AC213" i="97" s="1"/>
  <c r="AD213" i="97" s="1"/>
  <c r="AE213" i="97" s="1"/>
  <c r="AF213" i="97" s="1"/>
  <c r="AG213" i="97"/>
  <c r="T211" i="97"/>
  <c r="X210" i="97"/>
  <c r="Y210" i="97" s="1"/>
  <c r="Z210" i="97" s="1"/>
  <c r="AA210" i="97" s="1"/>
  <c r="AB210" i="97" s="1"/>
  <c r="AC210" i="97" s="1"/>
  <c r="AD210" i="97" s="1"/>
  <c r="AE210" i="97" s="1"/>
  <c r="AF210" i="97" s="1"/>
  <c r="X205" i="97"/>
  <c r="Y205" i="97" s="1"/>
  <c r="Z205" i="97" s="1"/>
  <c r="AA205" i="97" s="1"/>
  <c r="AB205" i="97" s="1"/>
  <c r="AC205" i="97" s="1"/>
  <c r="AD205" i="97" s="1"/>
  <c r="AE205" i="97" s="1"/>
  <c r="AF205" i="97" s="1"/>
  <c r="AG205" i="97"/>
  <c r="Q183" i="97"/>
  <c r="R183" i="97" s="1"/>
  <c r="S183" i="97" s="1"/>
  <c r="L145" i="97"/>
  <c r="M145" i="97" s="1"/>
  <c r="N145" i="97" s="1"/>
  <c r="O145" i="97" s="1"/>
  <c r="P145" i="97" s="1"/>
  <c r="Q145" i="97" s="1"/>
  <c r="R145" i="97" s="1"/>
  <c r="S145" i="97" s="1"/>
  <c r="AG144" i="97"/>
  <c r="W141" i="97"/>
  <c r="X141" i="97" s="1"/>
  <c r="Y141" i="97" s="1"/>
  <c r="Z141" i="97" s="1"/>
  <c r="AA141" i="97" s="1"/>
  <c r="AB141" i="97" s="1"/>
  <c r="AC141" i="97" s="1"/>
  <c r="AD141" i="97" s="1"/>
  <c r="AE141" i="97" s="1"/>
  <c r="AF141" i="97" s="1"/>
  <c r="L133" i="97"/>
  <c r="M133" i="97" s="1"/>
  <c r="N133" i="97" s="1"/>
  <c r="O133" i="97" s="1"/>
  <c r="P133" i="97" s="1"/>
  <c r="Q133" i="97" s="1"/>
  <c r="R133" i="97" s="1"/>
  <c r="S133" i="97" s="1"/>
  <c r="AG132" i="97"/>
  <c r="W129" i="97"/>
  <c r="X129" i="97" s="1"/>
  <c r="Y129" i="97" s="1"/>
  <c r="Z129" i="97" s="1"/>
  <c r="AA129" i="97" s="1"/>
  <c r="AB129" i="97" s="1"/>
  <c r="AC129" i="97" s="1"/>
  <c r="AD129" i="97" s="1"/>
  <c r="AE129" i="97" s="1"/>
  <c r="AF129" i="97" s="1"/>
  <c r="M109" i="97"/>
  <c r="N109" i="97" s="1"/>
  <c r="O109" i="97" s="1"/>
  <c r="P109" i="97" s="1"/>
  <c r="Q109" i="97" s="1"/>
  <c r="R109" i="97" s="1"/>
  <c r="S109" i="97" s="1"/>
  <c r="M108" i="97"/>
  <c r="N108" i="97" s="1"/>
  <c r="O108" i="97" s="1"/>
  <c r="P108" i="97" s="1"/>
  <c r="Q108" i="97" s="1"/>
  <c r="R108" i="97" s="1"/>
  <c r="S108" i="97" s="1"/>
  <c r="AG106" i="97"/>
  <c r="Z97" i="97"/>
  <c r="AA97" i="97" s="1"/>
  <c r="AB97" i="97" s="1"/>
  <c r="AC97" i="97" s="1"/>
  <c r="AD97" i="97" s="1"/>
  <c r="AE97" i="97" s="1"/>
  <c r="AF97" i="97" s="1"/>
  <c r="Z96" i="97"/>
  <c r="AA96" i="97" s="1"/>
  <c r="AB96" i="97" s="1"/>
  <c r="AC96" i="97" s="1"/>
  <c r="AD96" i="97" s="1"/>
  <c r="AE96" i="97" s="1"/>
  <c r="AF96" i="97" s="1"/>
  <c r="T228" i="97"/>
  <c r="T222" i="97"/>
  <c r="T216" i="97"/>
  <c r="T210" i="97"/>
  <c r="T204" i="97"/>
  <c r="AG198" i="97"/>
  <c r="AG193" i="97"/>
  <c r="AG192" i="97"/>
  <c r="T144" i="97"/>
  <c r="T132" i="97"/>
  <c r="N81" i="97"/>
  <c r="O81" i="97" s="1"/>
  <c r="P81" i="97" s="1"/>
  <c r="Q81" i="97" s="1"/>
  <c r="R81" i="97" s="1"/>
  <c r="S81" i="97" s="1"/>
  <c r="X69" i="97"/>
  <c r="Y69" i="97" s="1"/>
  <c r="Z69" i="97" s="1"/>
  <c r="AA69" i="97" s="1"/>
  <c r="AB69" i="97" s="1"/>
  <c r="AC69" i="97" s="1"/>
  <c r="AD69" i="97" s="1"/>
  <c r="AE69" i="97" s="1"/>
  <c r="AF69" i="97" s="1"/>
  <c r="AG184" i="97"/>
  <c r="AG183" i="97"/>
  <c r="AG178" i="97"/>
  <c r="AG177" i="97"/>
  <c r="AG172" i="97"/>
  <c r="AG171" i="97"/>
  <c r="AG166" i="97"/>
  <c r="AG165" i="97"/>
  <c r="AG160" i="97"/>
  <c r="AG159" i="97"/>
  <c r="AG154" i="97"/>
  <c r="AG153" i="97"/>
  <c r="AG150" i="97"/>
  <c r="W147" i="97"/>
  <c r="X147" i="97" s="1"/>
  <c r="Y147" i="97" s="1"/>
  <c r="Z147" i="97" s="1"/>
  <c r="AA147" i="97" s="1"/>
  <c r="AB147" i="97" s="1"/>
  <c r="AC147" i="97" s="1"/>
  <c r="AD147" i="97" s="1"/>
  <c r="AE147" i="97" s="1"/>
  <c r="AF147" i="97" s="1"/>
  <c r="AG139" i="97"/>
  <c r="L139" i="97"/>
  <c r="M139" i="97" s="1"/>
  <c r="N139" i="97" s="1"/>
  <c r="O139" i="97" s="1"/>
  <c r="P139" i="97" s="1"/>
  <c r="Q139" i="97" s="1"/>
  <c r="R139" i="97" s="1"/>
  <c r="S139" i="97" s="1"/>
  <c r="AG138" i="97"/>
  <c r="W135" i="97"/>
  <c r="X135" i="97" s="1"/>
  <c r="Y135" i="97" s="1"/>
  <c r="Z135" i="97" s="1"/>
  <c r="AA135" i="97" s="1"/>
  <c r="AB135" i="97" s="1"/>
  <c r="AC135" i="97" s="1"/>
  <c r="AD135" i="97" s="1"/>
  <c r="AE135" i="97" s="1"/>
  <c r="AF135" i="97" s="1"/>
  <c r="AG127" i="97"/>
  <c r="L127" i="97"/>
  <c r="M127" i="97" s="1"/>
  <c r="N127" i="97" s="1"/>
  <c r="O127" i="97" s="1"/>
  <c r="P127" i="97" s="1"/>
  <c r="Q127" i="97" s="1"/>
  <c r="R127" i="97" s="1"/>
  <c r="S127" i="97" s="1"/>
  <c r="AG126" i="97"/>
  <c r="W123" i="97"/>
  <c r="X123" i="97" s="1"/>
  <c r="Y123" i="97" s="1"/>
  <c r="Z123" i="97" s="1"/>
  <c r="AA123" i="97" s="1"/>
  <c r="AB123" i="97" s="1"/>
  <c r="AC123" i="97" s="1"/>
  <c r="AD123" i="97" s="1"/>
  <c r="AE123" i="97" s="1"/>
  <c r="AF123" i="97" s="1"/>
  <c r="AC120" i="97"/>
  <c r="AD120" i="97" s="1"/>
  <c r="AE120" i="97" s="1"/>
  <c r="AF120" i="97" s="1"/>
  <c r="AG120" i="97"/>
  <c r="Z109" i="97"/>
  <c r="AA109" i="97" s="1"/>
  <c r="AB109" i="97" s="1"/>
  <c r="AC109" i="97" s="1"/>
  <c r="AD109" i="97" s="1"/>
  <c r="AE109" i="97" s="1"/>
  <c r="AF109" i="97" s="1"/>
  <c r="Z108" i="97"/>
  <c r="AA108" i="97" s="1"/>
  <c r="AB108" i="97" s="1"/>
  <c r="AC108" i="97" s="1"/>
  <c r="AD108" i="97" s="1"/>
  <c r="AE108" i="97" s="1"/>
  <c r="AF108" i="97" s="1"/>
  <c r="AG108" i="97"/>
  <c r="M97" i="97"/>
  <c r="N97" i="97" s="1"/>
  <c r="O97" i="97" s="1"/>
  <c r="P97" i="97" s="1"/>
  <c r="Q97" i="97" s="1"/>
  <c r="R97" i="97" s="1"/>
  <c r="S97" i="97" s="1"/>
  <c r="M96" i="97"/>
  <c r="N96" i="97" s="1"/>
  <c r="O96" i="97" s="1"/>
  <c r="P96" i="97" s="1"/>
  <c r="Q96" i="97" s="1"/>
  <c r="R96" i="97" s="1"/>
  <c r="S96" i="97" s="1"/>
  <c r="AG94" i="97"/>
  <c r="T147" i="97"/>
  <c r="T141" i="97"/>
  <c r="T135" i="97"/>
  <c r="T129" i="97"/>
  <c r="AG117" i="97"/>
  <c r="AG105" i="97"/>
  <c r="AG93" i="97"/>
  <c r="AG81" i="97"/>
  <c r="W78" i="97"/>
  <c r="X78" i="97" s="1"/>
  <c r="Y78" i="97" s="1"/>
  <c r="Z78" i="97" s="1"/>
  <c r="AA78" i="97" s="1"/>
  <c r="AB78" i="97" s="1"/>
  <c r="AC78" i="97" s="1"/>
  <c r="AD78" i="97" s="1"/>
  <c r="AE78" i="97" s="1"/>
  <c r="AF78" i="97" s="1"/>
  <c r="AG148" i="97"/>
  <c r="AG142" i="97"/>
  <c r="AG136" i="97"/>
  <c r="AG130" i="97"/>
  <c r="AG124" i="97"/>
  <c r="AG112" i="97"/>
  <c r="AG100" i="97"/>
  <c r="AG88" i="97"/>
  <c r="AG87" i="97"/>
  <c r="W84" i="97"/>
  <c r="X84" i="97" s="1"/>
  <c r="Y84" i="97" s="1"/>
  <c r="Z84" i="97" s="1"/>
  <c r="AA84" i="97" s="1"/>
  <c r="AB84" i="97" s="1"/>
  <c r="AC84" i="97" s="1"/>
  <c r="AD84" i="97" s="1"/>
  <c r="AE84" i="97" s="1"/>
  <c r="AF84" i="97" s="1"/>
  <c r="AG76" i="97"/>
  <c r="T75" i="97"/>
  <c r="W72" i="97"/>
  <c r="X72" i="97" s="1"/>
  <c r="Y72" i="97" s="1"/>
  <c r="Z72" i="97" s="1"/>
  <c r="AA72" i="97" s="1"/>
  <c r="AB72" i="97" s="1"/>
  <c r="AC72" i="97" s="1"/>
  <c r="AD72" i="97" s="1"/>
  <c r="AE72" i="97" s="1"/>
  <c r="AF72" i="97" s="1"/>
  <c r="J36" i="97"/>
  <c r="K36" i="97" s="1"/>
  <c r="L36" i="97" s="1"/>
  <c r="M36" i="97" s="1"/>
  <c r="N36" i="97" s="1"/>
  <c r="O36" i="97" s="1"/>
  <c r="P36" i="97" s="1"/>
  <c r="Q36" i="97" s="1"/>
  <c r="R36" i="97" s="1"/>
  <c r="S36" i="97" s="1"/>
  <c r="T148" i="97"/>
  <c r="T142" i="97"/>
  <c r="T136" i="97"/>
  <c r="T130" i="97"/>
  <c r="T124" i="97"/>
  <c r="AG121" i="97"/>
  <c r="T121" i="97"/>
  <c r="AG118" i="97"/>
  <c r="W118" i="97"/>
  <c r="X118" i="97" s="1"/>
  <c r="Y118" i="97" s="1"/>
  <c r="Z118" i="97" s="1"/>
  <c r="AA118" i="97" s="1"/>
  <c r="AB118" i="97" s="1"/>
  <c r="AC118" i="97" s="1"/>
  <c r="AD118" i="97" s="1"/>
  <c r="AE118" i="97" s="1"/>
  <c r="AF118" i="97" s="1"/>
  <c r="AG111" i="97"/>
  <c r="AG99" i="97"/>
  <c r="T118" i="97"/>
  <c r="T112" i="97"/>
  <c r="T106" i="97"/>
  <c r="T100" i="97"/>
  <c r="T94" i="97"/>
  <c r="T88" i="97"/>
  <c r="J85" i="97"/>
  <c r="K85" i="97" s="1"/>
  <c r="L85" i="97" s="1"/>
  <c r="M85" i="97" s="1"/>
  <c r="N85" i="97" s="1"/>
  <c r="O85" i="97" s="1"/>
  <c r="P85" i="97" s="1"/>
  <c r="Q85" i="97" s="1"/>
  <c r="R85" i="97" s="1"/>
  <c r="S85" i="97" s="1"/>
  <c r="W73" i="97"/>
  <c r="X73" i="97" s="1"/>
  <c r="Y73" i="97" s="1"/>
  <c r="Z73" i="97" s="1"/>
  <c r="AA73" i="97" s="1"/>
  <c r="AB73" i="97" s="1"/>
  <c r="AC73" i="97" s="1"/>
  <c r="AD73" i="97" s="1"/>
  <c r="AE73" i="97" s="1"/>
  <c r="AF73" i="97" s="1"/>
  <c r="N64" i="97"/>
  <c r="O64" i="97" s="1"/>
  <c r="P64" i="97" s="1"/>
  <c r="Q64" i="97" s="1"/>
  <c r="R64" i="97" s="1"/>
  <c r="S64" i="97" s="1"/>
  <c r="AG58" i="97"/>
  <c r="N52" i="97"/>
  <c r="O52" i="97" s="1"/>
  <c r="P52" i="97" s="1"/>
  <c r="Q52" i="97" s="1"/>
  <c r="R52" i="97" s="1"/>
  <c r="S52" i="97" s="1"/>
  <c r="T46" i="97"/>
  <c r="AG10" i="97"/>
  <c r="AG75" i="97"/>
  <c r="T69" i="97"/>
  <c r="Y16" i="97"/>
  <c r="Z16" i="97" s="1"/>
  <c r="AA16" i="97" s="1"/>
  <c r="AB16" i="97" s="1"/>
  <c r="AC16" i="97" s="1"/>
  <c r="AD16" i="97" s="1"/>
  <c r="AE16" i="97" s="1"/>
  <c r="AF16" i="97" s="1"/>
  <c r="T123" i="97"/>
  <c r="T117" i="97"/>
  <c r="T111" i="97"/>
  <c r="T105" i="97"/>
  <c r="T99" i="97"/>
  <c r="T93" i="97"/>
  <c r="J79" i="97"/>
  <c r="K79" i="97" s="1"/>
  <c r="L79" i="97" s="1"/>
  <c r="M79" i="97" s="1"/>
  <c r="N79" i="97" s="1"/>
  <c r="O79" i="97" s="1"/>
  <c r="P79" i="97" s="1"/>
  <c r="Q79" i="97" s="1"/>
  <c r="R79" i="97" s="1"/>
  <c r="S79" i="97" s="1"/>
  <c r="AG70" i="97"/>
  <c r="AG64" i="97"/>
  <c r="N58" i="97"/>
  <c r="O58" i="97" s="1"/>
  <c r="P58" i="97" s="1"/>
  <c r="Q58" i="97" s="1"/>
  <c r="R58" i="97" s="1"/>
  <c r="S58" i="97" s="1"/>
  <c r="AG52" i="97"/>
  <c r="AG42" i="97"/>
  <c r="AA34" i="97"/>
  <c r="AB34" i="97" s="1"/>
  <c r="AC34" i="97" s="1"/>
  <c r="AD34" i="97" s="1"/>
  <c r="AE34" i="97" s="1"/>
  <c r="AF34" i="97" s="1"/>
  <c r="T84" i="97"/>
  <c r="T78" i="97"/>
  <c r="T73" i="97"/>
  <c r="T72" i="97"/>
  <c r="J66" i="97"/>
  <c r="K66" i="97" s="1"/>
  <c r="L66" i="97" s="1"/>
  <c r="M66" i="97" s="1"/>
  <c r="N66" i="97" s="1"/>
  <c r="O66" i="97" s="1"/>
  <c r="P66" i="97" s="1"/>
  <c r="Q66" i="97" s="1"/>
  <c r="R66" i="97" s="1"/>
  <c r="S66" i="97" s="1"/>
  <c r="J60" i="97"/>
  <c r="K60" i="97" s="1"/>
  <c r="L60" i="97" s="1"/>
  <c r="M60" i="97" s="1"/>
  <c r="N60" i="97" s="1"/>
  <c r="O60" i="97" s="1"/>
  <c r="P60" i="97" s="1"/>
  <c r="Q60" i="97" s="1"/>
  <c r="R60" i="97" s="1"/>
  <c r="S60" i="97" s="1"/>
  <c r="J54" i="97"/>
  <c r="K54" i="97" s="1"/>
  <c r="L54" i="97" s="1"/>
  <c r="M54" i="97" s="1"/>
  <c r="N54" i="97" s="1"/>
  <c r="O54" i="97" s="1"/>
  <c r="P54" i="97" s="1"/>
  <c r="Q54" i="97" s="1"/>
  <c r="R54" i="97" s="1"/>
  <c r="S54" i="97" s="1"/>
  <c r="AG27" i="97"/>
  <c r="K22" i="97"/>
  <c r="L22" i="97" s="1"/>
  <c r="M22" i="97" s="1"/>
  <c r="N22" i="97" s="1"/>
  <c r="O22" i="97" s="1"/>
  <c r="P22" i="97" s="1"/>
  <c r="Q22" i="97" s="1"/>
  <c r="R22" i="97" s="1"/>
  <c r="S22" i="97" s="1"/>
  <c r="AG85" i="97"/>
  <c r="AG79" i="97"/>
  <c r="AG67" i="97"/>
  <c r="AG63" i="97"/>
  <c r="T63" i="97"/>
  <c r="AG61" i="97"/>
  <c r="AG57" i="97"/>
  <c r="T57" i="97"/>
  <c r="AG55" i="97"/>
  <c r="AG51" i="97"/>
  <c r="T51" i="97"/>
  <c r="AG49" i="97"/>
  <c r="T39" i="97"/>
  <c r="Y33" i="97"/>
  <c r="Z33" i="97" s="1"/>
  <c r="AA33" i="97" s="1"/>
  <c r="AB33" i="97" s="1"/>
  <c r="AC33" i="97" s="1"/>
  <c r="AD33" i="97" s="1"/>
  <c r="AE33" i="97" s="1"/>
  <c r="AF33" i="97" s="1"/>
  <c r="T43" i="97"/>
  <c r="W30" i="97"/>
  <c r="X30" i="97" s="1"/>
  <c r="Y30" i="97" s="1"/>
  <c r="Z30" i="97" s="1"/>
  <c r="AA30" i="97" s="1"/>
  <c r="AB30" i="97" s="1"/>
  <c r="AC30" i="97" s="1"/>
  <c r="AD30" i="97" s="1"/>
  <c r="AE30" i="97" s="1"/>
  <c r="AF30" i="97" s="1"/>
  <c r="J30" i="97"/>
  <c r="K30" i="97" s="1"/>
  <c r="L30" i="97" s="1"/>
  <c r="M30" i="97" s="1"/>
  <c r="N30" i="97" s="1"/>
  <c r="O30" i="97" s="1"/>
  <c r="P30" i="97" s="1"/>
  <c r="Q30" i="97" s="1"/>
  <c r="R30" i="97" s="1"/>
  <c r="S30" i="97" s="1"/>
  <c r="X21" i="97"/>
  <c r="Y21" i="97" s="1"/>
  <c r="Z21" i="97" s="1"/>
  <c r="AA21" i="97" s="1"/>
  <c r="AB21" i="97" s="1"/>
  <c r="AC21" i="97" s="1"/>
  <c r="AD21" i="97" s="1"/>
  <c r="AE21" i="97" s="1"/>
  <c r="AF21" i="97" s="1"/>
  <c r="AG21" i="97"/>
  <c r="J13" i="97"/>
  <c r="K13" i="97" s="1"/>
  <c r="L13" i="97" s="1"/>
  <c r="M13" i="97" s="1"/>
  <c r="N13" i="97" s="1"/>
  <c r="O13" i="97" s="1"/>
  <c r="P13" i="97" s="1"/>
  <c r="Q13" i="97" s="1"/>
  <c r="R13" i="97" s="1"/>
  <c r="S13" i="97" s="1"/>
  <c r="T67" i="97"/>
  <c r="T61" i="97"/>
  <c r="T55" i="97"/>
  <c r="T49" i="97"/>
  <c r="AG46" i="97"/>
  <c r="AG45" i="97"/>
  <c r="AG43" i="97"/>
  <c r="AG40" i="97"/>
  <c r="AG39" i="97"/>
  <c r="T33" i="97"/>
  <c r="J28" i="97"/>
  <c r="K28" i="97" s="1"/>
  <c r="L28" i="97" s="1"/>
  <c r="M28" i="97" s="1"/>
  <c r="N28" i="97" s="1"/>
  <c r="O28" i="97" s="1"/>
  <c r="P28" i="97" s="1"/>
  <c r="Q28" i="97" s="1"/>
  <c r="R28" i="97" s="1"/>
  <c r="S28" i="97" s="1"/>
  <c r="X15" i="97"/>
  <c r="Y15" i="97" s="1"/>
  <c r="Z15" i="97" s="1"/>
  <c r="AA15" i="97" s="1"/>
  <c r="AB15" i="97" s="1"/>
  <c r="AC15" i="97" s="1"/>
  <c r="AD15" i="97" s="1"/>
  <c r="AE15" i="97" s="1"/>
  <c r="AF15" i="97" s="1"/>
  <c r="AG66" i="97"/>
  <c r="AG60" i="97"/>
  <c r="AG54" i="97"/>
  <c r="AG48" i="97"/>
  <c r="T48" i="97"/>
  <c r="T42" i="97"/>
  <c r="W36" i="97"/>
  <c r="X36" i="97" s="1"/>
  <c r="Y36" i="97" s="1"/>
  <c r="Z36" i="97" s="1"/>
  <c r="AA36" i="97" s="1"/>
  <c r="AB36" i="97" s="1"/>
  <c r="AC36" i="97" s="1"/>
  <c r="AD36" i="97" s="1"/>
  <c r="AE36" i="97" s="1"/>
  <c r="AF36" i="97" s="1"/>
  <c r="W28" i="97"/>
  <c r="X28" i="97" s="1"/>
  <c r="Y28" i="97" s="1"/>
  <c r="Z28" i="97" s="1"/>
  <c r="AA28" i="97" s="1"/>
  <c r="AB28" i="97" s="1"/>
  <c r="AC28" i="97" s="1"/>
  <c r="AD28" i="97" s="1"/>
  <c r="AE28" i="97" s="1"/>
  <c r="AF28" i="97" s="1"/>
  <c r="M15" i="97"/>
  <c r="N15" i="97" s="1"/>
  <c r="O15" i="97" s="1"/>
  <c r="P15" i="97" s="1"/>
  <c r="Q15" i="97" s="1"/>
  <c r="R15" i="97" s="1"/>
  <c r="S15" i="97" s="1"/>
  <c r="J12" i="97"/>
  <c r="K12" i="97" s="1"/>
  <c r="L12" i="97" s="1"/>
  <c r="M12" i="97" s="1"/>
  <c r="N12" i="97" s="1"/>
  <c r="O12" i="97" s="1"/>
  <c r="P12" i="97" s="1"/>
  <c r="Q12" i="97" s="1"/>
  <c r="R12" i="97" s="1"/>
  <c r="S12" i="97" s="1"/>
  <c r="AG37" i="97"/>
  <c r="AG31" i="97"/>
  <c r="T25" i="97"/>
  <c r="T24" i="97"/>
  <c r="T16" i="97"/>
  <c r="X9" i="97"/>
  <c r="Y9" i="97" s="1"/>
  <c r="Z9" i="97" s="1"/>
  <c r="AA9" i="97" s="1"/>
  <c r="AB9" i="97" s="1"/>
  <c r="AC9" i="97" s="1"/>
  <c r="AD9" i="97" s="1"/>
  <c r="AE9" i="97" s="1"/>
  <c r="AF9" i="97" s="1"/>
  <c r="T37" i="97"/>
  <c r="T31" i="97"/>
  <c r="T27" i="97"/>
  <c r="T19" i="97"/>
  <c r="T18" i="97"/>
  <c r="T10" i="97"/>
  <c r="T9" i="97"/>
  <c r="AG25" i="97"/>
  <c r="AG24" i="97"/>
  <c r="AG19" i="97"/>
  <c r="AG18" i="97"/>
  <c r="AG13" i="97"/>
  <c r="AG12" i="97"/>
  <c r="E52" i="96"/>
  <c r="E38" i="96"/>
  <c r="E26" i="96"/>
  <c r="G6" i="91"/>
  <c r="T193" i="98" l="1"/>
  <c r="T166" i="98"/>
  <c r="T87" i="97"/>
  <c r="T13" i="97"/>
  <c r="T30" i="97"/>
  <c r="T24" i="98"/>
  <c r="T196" i="97"/>
  <c r="T21" i="98"/>
  <c r="T40" i="98"/>
  <c r="T229" i="98"/>
  <c r="T159" i="98"/>
  <c r="T243" i="98"/>
  <c r="T268" i="98"/>
  <c r="T12" i="97"/>
  <c r="T87" i="98"/>
  <c r="T148" i="98"/>
  <c r="T217" i="98"/>
  <c r="T265" i="98"/>
  <c r="T196" i="98"/>
  <c r="T220" i="98"/>
  <c r="T70" i="97"/>
  <c r="T51" i="98"/>
  <c r="T91" i="98"/>
  <c r="T124" i="98"/>
  <c r="T205" i="98"/>
  <c r="T183" i="98"/>
  <c r="T57" i="98"/>
  <c r="T127" i="97"/>
  <c r="T108" i="97"/>
  <c r="T145" i="97"/>
  <c r="T198" i="97"/>
  <c r="T64" i="98"/>
  <c r="T163" i="98"/>
  <c r="T232" i="98"/>
  <c r="T255" i="98"/>
  <c r="T163" i="97"/>
  <c r="T103" i="98"/>
  <c r="T25" i="98"/>
  <c r="T198" i="98"/>
  <c r="T210" i="98"/>
  <c r="T222" i="98"/>
  <c r="T234" i="98"/>
  <c r="T114" i="97"/>
  <c r="T15" i="97"/>
  <c r="T43" i="98"/>
  <c r="T15" i="98"/>
  <c r="T19" i="98"/>
  <c r="T39" i="98"/>
  <c r="T114" i="98"/>
  <c r="T180" i="98"/>
  <c r="T199" i="98"/>
  <c r="T211" i="98"/>
  <c r="T223" i="98"/>
  <c r="T235" i="98"/>
  <c r="T154" i="98"/>
  <c r="T192" i="98"/>
  <c r="T204" i="98"/>
  <c r="T216" i="98"/>
  <c r="T228" i="98"/>
  <c r="T240" i="98"/>
  <c r="T165" i="98"/>
  <c r="T214" i="98"/>
  <c r="T168" i="97"/>
  <c r="T297" i="98"/>
  <c r="T258" i="98"/>
  <c r="T96" i="97"/>
  <c r="T190" i="97"/>
  <c r="T229" i="97"/>
  <c r="T178" i="97"/>
  <c r="T30" i="98"/>
  <c r="T48" i="98"/>
  <c r="T75" i="98"/>
  <c r="T16" i="98"/>
  <c r="T81" i="98"/>
  <c r="T139" i="98"/>
  <c r="T111" i="98"/>
  <c r="T138" i="98"/>
  <c r="T169" i="98"/>
  <c r="T174" i="98"/>
  <c r="T202" i="98"/>
  <c r="T264" i="98"/>
  <c r="T267" i="98"/>
  <c r="T172" i="98"/>
  <c r="T190" i="98"/>
  <c r="T238" i="98"/>
  <c r="T252" i="98"/>
  <c r="T100" i="98"/>
  <c r="T289" i="98"/>
  <c r="T153" i="97"/>
  <c r="T226" i="97"/>
  <c r="T145" i="98"/>
  <c r="T184" i="97"/>
  <c r="T189" i="97"/>
  <c r="T231" i="97"/>
  <c r="T31" i="98"/>
  <c r="T27" i="98"/>
  <c r="T69" i="98"/>
  <c r="T115" i="98"/>
  <c r="T102" i="98"/>
  <c r="T135" i="98"/>
  <c r="T162" i="98"/>
  <c r="T175" i="98"/>
  <c r="T129" i="98"/>
  <c r="T244" i="98"/>
  <c r="T208" i="98"/>
  <c r="T40" i="97"/>
  <c r="T102" i="97"/>
  <c r="T88" i="98"/>
  <c r="T52" i="98"/>
  <c r="T220" i="97"/>
  <c r="T208" i="97"/>
  <c r="AG157" i="97"/>
  <c r="AG151" i="97"/>
  <c r="AG156" i="97"/>
  <c r="AG244" i="97"/>
  <c r="AG255" i="97"/>
  <c r="AG256" i="97"/>
  <c r="AG268" i="97"/>
  <c r="AG15" i="97"/>
  <c r="T22" i="97"/>
  <c r="T64" i="97"/>
  <c r="T97" i="97"/>
  <c r="AG109" i="97"/>
  <c r="AG97" i="97"/>
  <c r="AG232" i="97"/>
  <c r="AG226" i="97"/>
  <c r="AG189" i="97"/>
  <c r="T175" i="97"/>
  <c r="T174" i="97"/>
  <c r="AG73" i="97"/>
  <c r="AG9" i="97"/>
  <c r="AG34" i="97"/>
  <c r="T58" i="97"/>
  <c r="T52" i="97"/>
  <c r="AG211" i="97"/>
  <c r="AG217" i="97"/>
  <c r="T213" i="97"/>
  <c r="T103" i="97"/>
  <c r="AG102" i="97"/>
  <c r="T157" i="97"/>
  <c r="T156" i="97"/>
  <c r="T45" i="97"/>
  <c r="AG103" i="97"/>
  <c r="T165" i="97"/>
  <c r="AG175" i="97"/>
  <c r="AG267" i="97"/>
  <c r="AG243" i="97"/>
  <c r="AG291" i="97"/>
  <c r="T187" i="98"/>
  <c r="T49" i="98"/>
  <c r="T156" i="98"/>
  <c r="T120" i="98"/>
  <c r="T157" i="98"/>
  <c r="T121" i="98"/>
  <c r="T133" i="98"/>
  <c r="T186" i="98"/>
  <c r="T28" i="98"/>
  <c r="T18" i="98"/>
  <c r="T22" i="98"/>
  <c r="T70" i="98"/>
  <c r="T106" i="98"/>
  <c r="T112" i="98"/>
  <c r="T123" i="98"/>
  <c r="T126" i="98"/>
  <c r="T136" i="98"/>
  <c r="T147" i="98"/>
  <c r="T150" i="98"/>
  <c r="T160" i="98"/>
  <c r="T58" i="98"/>
  <c r="T130" i="98"/>
  <c r="T141" i="98"/>
  <c r="T132" i="98"/>
  <c r="T117" i="98"/>
  <c r="T42" i="98"/>
  <c r="T82" i="98"/>
  <c r="T108" i="98"/>
  <c r="T127" i="98"/>
  <c r="T151" i="98"/>
  <c r="T90" i="98"/>
  <c r="T99" i="98"/>
  <c r="T142" i="98"/>
  <c r="T168" i="98"/>
  <c r="T153" i="98"/>
  <c r="T118" i="98"/>
  <c r="T226" i="98"/>
  <c r="T144" i="98"/>
  <c r="T256" i="98"/>
  <c r="T189" i="98"/>
  <c r="T277" i="98"/>
  <c r="T273" i="98"/>
  <c r="T303" i="98"/>
  <c r="AG247" i="97"/>
  <c r="AG241" i="97"/>
  <c r="AG33" i="97"/>
  <c r="T60" i="97"/>
  <c r="T79" i="97"/>
  <c r="AG16" i="97"/>
  <c r="T36" i="97"/>
  <c r="AG135" i="97"/>
  <c r="AG129" i="97"/>
  <c r="T214" i="97"/>
  <c r="AG277" i="97"/>
  <c r="T82" i="97"/>
  <c r="T192" i="97"/>
  <c r="T202" i="97"/>
  <c r="AG259" i="97"/>
  <c r="T76" i="97"/>
  <c r="AG253" i="97"/>
  <c r="AG300" i="97"/>
  <c r="AG36" i="97"/>
  <c r="AG30" i="97"/>
  <c r="T85" i="97"/>
  <c r="AG78" i="97"/>
  <c r="AG69" i="97"/>
  <c r="T109" i="97"/>
  <c r="AG141" i="97"/>
  <c r="T183" i="97"/>
  <c r="AG210" i="97"/>
  <c r="T219" i="97"/>
  <c r="T225" i="97"/>
  <c r="T207" i="97"/>
  <c r="AG208" i="97"/>
  <c r="AG228" i="97"/>
  <c r="AG289" i="97"/>
  <c r="AG222" i="97"/>
  <c r="AG271" i="97"/>
  <c r="T177" i="97"/>
  <c r="AG223" i="97"/>
  <c r="AG283" i="97"/>
  <c r="T300" i="97"/>
  <c r="T301" i="97"/>
  <c r="AG265" i="97"/>
  <c r="AG28" i="97"/>
  <c r="T28" i="97"/>
  <c r="T54" i="97"/>
  <c r="T66" i="97"/>
  <c r="AG72" i="97"/>
  <c r="AG84" i="97"/>
  <c r="AG123" i="97"/>
  <c r="T139" i="97"/>
  <c r="AG147" i="97"/>
  <c r="T81" i="97"/>
  <c r="AG96" i="97"/>
  <c r="T133" i="97"/>
  <c r="AG214" i="97"/>
  <c r="T232" i="97"/>
  <c r="AG202" i="97"/>
  <c r="AG231" i="97"/>
  <c r="AG295" i="97"/>
  <c r="T201" i="97"/>
  <c r="AG219" i="97"/>
  <c r="T193" i="97"/>
  <c r="T120" i="97"/>
  <c r="T195" i="97"/>
  <c r="AG199" i="97"/>
  <c r="AG235" i="97"/>
  <c r="A3" i="99" a="1"/>
  <c r="A3" i="99" s="1"/>
  <c r="B77" i="99"/>
  <c r="B6" i="99"/>
  <c r="D102" i="99"/>
  <c r="C102" i="99" a="1"/>
  <c r="C102" i="99" s="1"/>
  <c r="H102" i="99" s="1"/>
  <c r="B102" i="99"/>
  <c r="A102" i="99" a="1"/>
  <c r="A102" i="99" s="1"/>
  <c r="D101" i="99"/>
  <c r="C101" i="99" a="1"/>
  <c r="C101" i="99" s="1"/>
  <c r="B101" i="99"/>
  <c r="A101" i="99" a="1"/>
  <c r="A101" i="99" s="1"/>
  <c r="F101" i="99" s="1"/>
  <c r="D100" i="99"/>
  <c r="C100" i="99" a="1"/>
  <c r="C100" i="99" s="1"/>
  <c r="B100" i="99"/>
  <c r="A100" i="99" a="1"/>
  <c r="A100" i="99" s="1"/>
  <c r="F100" i="99" s="1"/>
  <c r="D99" i="99"/>
  <c r="C99" i="99" a="1"/>
  <c r="C99" i="99" s="1"/>
  <c r="H99" i="99" s="1"/>
  <c r="B99" i="99"/>
  <c r="A99" i="99" a="1"/>
  <c r="A99" i="99" s="1"/>
  <c r="D98" i="99"/>
  <c r="C98" i="99" a="1"/>
  <c r="C98" i="99" s="1"/>
  <c r="B98" i="99"/>
  <c r="A98" i="99" a="1"/>
  <c r="A98" i="99" s="1"/>
  <c r="D97" i="99"/>
  <c r="C97" i="99" a="1"/>
  <c r="C97" i="99" s="1"/>
  <c r="B97" i="99"/>
  <c r="A97" i="99" a="1"/>
  <c r="A97" i="99" s="1"/>
  <c r="D96" i="99"/>
  <c r="C96" i="99" a="1"/>
  <c r="C96" i="99" s="1"/>
  <c r="B96" i="99"/>
  <c r="A96" i="99" a="1"/>
  <c r="A96" i="99" s="1"/>
  <c r="D95" i="99"/>
  <c r="C95" i="99" a="1"/>
  <c r="C95" i="99" s="1"/>
  <c r="G95" i="99" s="1"/>
  <c r="B95" i="99"/>
  <c r="A95" i="99" a="1"/>
  <c r="A95" i="99" s="1"/>
  <c r="D94" i="99"/>
  <c r="C94" i="99" a="1"/>
  <c r="C94" i="99" s="1"/>
  <c r="B94" i="99"/>
  <c r="A94" i="99" a="1"/>
  <c r="A94" i="99" s="1"/>
  <c r="D93" i="99"/>
  <c r="C93" i="99" a="1"/>
  <c r="C93" i="99" s="1"/>
  <c r="B93" i="99"/>
  <c r="A93" i="99" a="1"/>
  <c r="A93" i="99" s="1"/>
  <c r="F93" i="99" s="1"/>
  <c r="D92" i="99"/>
  <c r="C92" i="99" a="1"/>
  <c r="C92" i="99" s="1"/>
  <c r="B92" i="99"/>
  <c r="A92" i="99" a="1"/>
  <c r="A92" i="99" s="1"/>
  <c r="F92" i="99" s="1"/>
  <c r="D91" i="99"/>
  <c r="C91" i="99" a="1"/>
  <c r="C91" i="99" s="1"/>
  <c r="B91" i="99"/>
  <c r="A91" i="99" a="1"/>
  <c r="A91" i="99" s="1"/>
  <c r="D90" i="99"/>
  <c r="C90" i="99" a="1"/>
  <c r="C90" i="99" s="1"/>
  <c r="B90" i="99"/>
  <c r="A90" i="99" a="1"/>
  <c r="A90" i="99" s="1"/>
  <c r="D89" i="99"/>
  <c r="C89" i="99" a="1"/>
  <c r="C89" i="99" s="1"/>
  <c r="B89" i="99"/>
  <c r="A89" i="99" a="1"/>
  <c r="A89" i="99" s="1"/>
  <c r="F89" i="99" s="1"/>
  <c r="D88" i="99"/>
  <c r="C88" i="99" a="1"/>
  <c r="C88" i="99" s="1"/>
  <c r="B88" i="99"/>
  <c r="A88" i="99" a="1"/>
  <c r="A88" i="99" s="1"/>
  <c r="F88" i="99" s="1"/>
  <c r="D87" i="99"/>
  <c r="C87" i="99" a="1"/>
  <c r="C87" i="99" s="1"/>
  <c r="H87" i="99" s="1"/>
  <c r="B87" i="99"/>
  <c r="A87" i="99" a="1"/>
  <c r="A87" i="99" s="1"/>
  <c r="D86" i="99"/>
  <c r="C86" i="99" a="1"/>
  <c r="C86" i="99" s="1"/>
  <c r="B86" i="99"/>
  <c r="A86" i="99" a="1"/>
  <c r="A86" i="99" s="1"/>
  <c r="D85" i="99"/>
  <c r="C85" i="99" a="1"/>
  <c r="C85" i="99" s="1"/>
  <c r="B85" i="99"/>
  <c r="A85" i="99" a="1"/>
  <c r="A85" i="99" s="1"/>
  <c r="D84" i="99"/>
  <c r="C84" i="99" a="1"/>
  <c r="C84" i="99" s="1"/>
  <c r="B84" i="99"/>
  <c r="A84" i="99" a="1"/>
  <c r="A84" i="99" s="1"/>
  <c r="D83" i="99"/>
  <c r="C83" i="99" a="1"/>
  <c r="C83" i="99" s="1"/>
  <c r="B83" i="99"/>
  <c r="A83" i="99" a="1"/>
  <c r="A83" i="99" s="1"/>
  <c r="D82" i="99"/>
  <c r="C82" i="99" a="1"/>
  <c r="C82" i="99" s="1"/>
  <c r="B82" i="99"/>
  <c r="A82" i="99" a="1"/>
  <c r="A82" i="99" s="1"/>
  <c r="D81" i="99"/>
  <c r="C81" i="99" a="1"/>
  <c r="C81" i="99" s="1"/>
  <c r="B81" i="99"/>
  <c r="A81" i="99" a="1"/>
  <c r="A81" i="99" s="1"/>
  <c r="E81" i="99" s="1"/>
  <c r="D80" i="99"/>
  <c r="C80" i="99" a="1"/>
  <c r="C80" i="99" s="1"/>
  <c r="H80" i="99" s="1"/>
  <c r="B80" i="99"/>
  <c r="A80" i="99" a="1"/>
  <c r="A80" i="99" s="1"/>
  <c r="E80" i="99" s="1"/>
  <c r="D79" i="99"/>
  <c r="C79" i="99" a="1"/>
  <c r="C79" i="99" s="1"/>
  <c r="G79" i="99" s="1"/>
  <c r="B79" i="99"/>
  <c r="A79" i="99" a="1"/>
  <c r="A79" i="99" s="1"/>
  <c r="D78" i="99"/>
  <c r="C78" i="99" a="1"/>
  <c r="C78" i="99" s="1"/>
  <c r="B78" i="99"/>
  <c r="A78" i="99" a="1"/>
  <c r="A78" i="99" s="1"/>
  <c r="D77" i="99"/>
  <c r="C77" i="99" a="1"/>
  <c r="C77" i="99" s="1"/>
  <c r="A77" i="99" a="1"/>
  <c r="A77" i="99" s="1"/>
  <c r="F77" i="99" s="1"/>
  <c r="D76" i="99"/>
  <c r="C76" i="99" a="1"/>
  <c r="C76" i="99" s="1"/>
  <c r="B76" i="99"/>
  <c r="A76" i="99" a="1"/>
  <c r="A76" i="99" s="1"/>
  <c r="F76" i="99" s="1"/>
  <c r="D75" i="99"/>
  <c r="C75" i="99" a="1"/>
  <c r="C75" i="99" s="1"/>
  <c r="H75" i="99" s="1"/>
  <c r="B75" i="99"/>
  <c r="A75" i="99" a="1"/>
  <c r="A75" i="99" s="1"/>
  <c r="D74" i="99"/>
  <c r="C74" i="99" a="1"/>
  <c r="C74" i="99" s="1"/>
  <c r="B74" i="99"/>
  <c r="A74" i="99" a="1"/>
  <c r="A74" i="99" s="1"/>
  <c r="D73" i="99"/>
  <c r="C73" i="99" a="1"/>
  <c r="C73" i="99" s="1"/>
  <c r="B73" i="99"/>
  <c r="A73" i="99" a="1"/>
  <c r="A73" i="99" s="1"/>
  <c r="D72" i="99"/>
  <c r="C72" i="99" a="1"/>
  <c r="C72" i="99" s="1"/>
  <c r="B72" i="99"/>
  <c r="A72" i="99" a="1"/>
  <c r="A72" i="99" s="1"/>
  <c r="D71" i="99"/>
  <c r="C71" i="99" a="1"/>
  <c r="C71" i="99" s="1"/>
  <c r="G71" i="99" s="1"/>
  <c r="B71" i="99"/>
  <c r="A71" i="99" a="1"/>
  <c r="A71" i="99" s="1"/>
  <c r="D70" i="99"/>
  <c r="C70" i="99" a="1"/>
  <c r="C70" i="99" s="1"/>
  <c r="B70" i="99"/>
  <c r="A70" i="99" a="1"/>
  <c r="A70" i="99" s="1"/>
  <c r="D69" i="99"/>
  <c r="C69" i="99" a="1"/>
  <c r="C69" i="99" s="1"/>
  <c r="B69" i="99"/>
  <c r="A69" i="99" a="1"/>
  <c r="A69" i="99" s="1"/>
  <c r="E69" i="99" s="1"/>
  <c r="D68" i="99"/>
  <c r="C68" i="99" a="1"/>
  <c r="C68" i="99" s="1"/>
  <c r="B68" i="99"/>
  <c r="A68" i="99" a="1"/>
  <c r="A68" i="99" s="1"/>
  <c r="F68" i="99" s="1"/>
  <c r="D67" i="99"/>
  <c r="C67" i="99" a="1"/>
  <c r="C67" i="99" s="1"/>
  <c r="G67" i="99" s="1"/>
  <c r="B67" i="99"/>
  <c r="A67" i="99" a="1"/>
  <c r="A67" i="99" s="1"/>
  <c r="D66" i="99"/>
  <c r="C66" i="99" a="1"/>
  <c r="C66" i="99" s="1"/>
  <c r="B66" i="99"/>
  <c r="A66" i="99" a="1"/>
  <c r="A66" i="99" s="1"/>
  <c r="D65" i="99"/>
  <c r="C65" i="99" a="1"/>
  <c r="C65" i="99" s="1"/>
  <c r="B65" i="99"/>
  <c r="A65" i="99" a="1"/>
  <c r="A65" i="99" s="1"/>
  <c r="F65" i="99" s="1"/>
  <c r="D64" i="99"/>
  <c r="C64" i="99" a="1"/>
  <c r="C64" i="99" s="1"/>
  <c r="B64" i="99"/>
  <c r="A64" i="99" a="1"/>
  <c r="A64" i="99" s="1"/>
  <c r="D63" i="99"/>
  <c r="C63" i="99" a="1"/>
  <c r="C63" i="99" s="1"/>
  <c r="B63" i="99"/>
  <c r="A63" i="99" a="1"/>
  <c r="A63" i="99" s="1"/>
  <c r="D62" i="99"/>
  <c r="C62" i="99" a="1"/>
  <c r="C62" i="99" s="1"/>
  <c r="B62" i="99"/>
  <c r="A62" i="99" a="1"/>
  <c r="A62" i="99" s="1"/>
  <c r="D61" i="99"/>
  <c r="C61" i="99" a="1"/>
  <c r="C61" i="99" s="1"/>
  <c r="B61" i="99"/>
  <c r="A61" i="99" a="1"/>
  <c r="A61" i="99" s="1"/>
  <c r="E61" i="99" s="1"/>
  <c r="D60" i="99"/>
  <c r="C60" i="99" a="1"/>
  <c r="C60" i="99" s="1"/>
  <c r="B60" i="99"/>
  <c r="A60" i="99" a="1"/>
  <c r="A60" i="99" s="1"/>
  <c r="D59" i="99"/>
  <c r="C59" i="99" a="1"/>
  <c r="C59" i="99" s="1"/>
  <c r="H59" i="99" s="1"/>
  <c r="B59" i="99"/>
  <c r="A59" i="99" a="1"/>
  <c r="A59" i="99" s="1"/>
  <c r="D58" i="99"/>
  <c r="C58" i="99" a="1"/>
  <c r="C58" i="99" s="1"/>
  <c r="B58" i="99"/>
  <c r="A58" i="99" a="1"/>
  <c r="A58" i="99" s="1"/>
  <c r="D57" i="99"/>
  <c r="C57" i="99" a="1"/>
  <c r="C57" i="99" s="1"/>
  <c r="B57" i="99"/>
  <c r="A57" i="99" a="1"/>
  <c r="A57" i="99" s="1"/>
  <c r="E57" i="99" s="1"/>
  <c r="D56" i="99"/>
  <c r="C56" i="99" a="1"/>
  <c r="C56" i="99" s="1"/>
  <c r="B56" i="99"/>
  <c r="A56" i="99" a="1"/>
  <c r="A56" i="99" s="1"/>
  <c r="F56" i="99" s="1"/>
  <c r="D55" i="99"/>
  <c r="C55" i="99" a="1"/>
  <c r="C55" i="99" s="1"/>
  <c r="H55" i="99" s="1"/>
  <c r="B55" i="99"/>
  <c r="A55" i="99" a="1"/>
  <c r="A55" i="99" s="1"/>
  <c r="D54" i="99"/>
  <c r="C54" i="99" a="1"/>
  <c r="C54" i="99" s="1"/>
  <c r="B54" i="99"/>
  <c r="A54" i="99" a="1"/>
  <c r="A54" i="99" s="1"/>
  <c r="D53" i="99"/>
  <c r="C53" i="99" a="1"/>
  <c r="C53" i="99" s="1"/>
  <c r="B53" i="99"/>
  <c r="A53" i="99" a="1"/>
  <c r="A53" i="99" s="1"/>
  <c r="D52" i="99"/>
  <c r="C52" i="99" a="1"/>
  <c r="C52" i="99" s="1"/>
  <c r="B52" i="99"/>
  <c r="A52" i="99" a="1"/>
  <c r="A52" i="99" s="1"/>
  <c r="D51" i="99"/>
  <c r="C51" i="99" a="1"/>
  <c r="C51" i="99" s="1"/>
  <c r="B51" i="99"/>
  <c r="A51" i="99" a="1"/>
  <c r="A51" i="99" s="1"/>
  <c r="D50" i="99"/>
  <c r="C50" i="99" a="1"/>
  <c r="C50" i="99" s="1"/>
  <c r="B50" i="99"/>
  <c r="A50" i="99" a="1"/>
  <c r="A50" i="99" s="1"/>
  <c r="D49" i="99"/>
  <c r="C49" i="99" a="1"/>
  <c r="C49" i="99" s="1"/>
  <c r="B49" i="99"/>
  <c r="A49" i="99" a="1"/>
  <c r="A49" i="99" s="1"/>
  <c r="E49" i="99" s="1"/>
  <c r="D48" i="99"/>
  <c r="C48" i="99" a="1"/>
  <c r="C48" i="99" s="1"/>
  <c r="B48" i="99"/>
  <c r="A48" i="99" a="1"/>
  <c r="A48" i="99" s="1"/>
  <c r="E48" i="99" s="1"/>
  <c r="D47" i="99"/>
  <c r="C47" i="99" a="1"/>
  <c r="C47" i="99" s="1"/>
  <c r="G47" i="99" s="1"/>
  <c r="B47" i="99"/>
  <c r="A47" i="99" a="1"/>
  <c r="A47" i="99" s="1"/>
  <c r="D46" i="99"/>
  <c r="C46" i="99" a="1"/>
  <c r="C46" i="99" s="1"/>
  <c r="B46" i="99"/>
  <c r="A46" i="99" a="1"/>
  <c r="A46" i="99" s="1"/>
  <c r="D45" i="99"/>
  <c r="C45" i="99" a="1"/>
  <c r="C45" i="99" s="1"/>
  <c r="B45" i="99"/>
  <c r="A45" i="99" a="1"/>
  <c r="A45" i="99" s="1"/>
  <c r="F45" i="99" s="1"/>
  <c r="D44" i="99"/>
  <c r="C44" i="99" a="1"/>
  <c r="C44" i="99" s="1"/>
  <c r="B44" i="99"/>
  <c r="A44" i="99" a="1"/>
  <c r="A44" i="99" s="1"/>
  <c r="F44" i="99" s="1"/>
  <c r="D43" i="99"/>
  <c r="C43" i="99" a="1"/>
  <c r="C43" i="99" s="1"/>
  <c r="H43" i="99" s="1"/>
  <c r="B43" i="99"/>
  <c r="A43" i="99" a="1"/>
  <c r="A43" i="99" s="1"/>
  <c r="D42" i="99"/>
  <c r="C42" i="99" a="1"/>
  <c r="C42" i="99" s="1"/>
  <c r="B42" i="99"/>
  <c r="A42" i="99" a="1"/>
  <c r="A42" i="99" s="1"/>
  <c r="D41" i="99"/>
  <c r="C41" i="99" a="1"/>
  <c r="C41" i="99" s="1"/>
  <c r="B41" i="99"/>
  <c r="A41" i="99" a="1"/>
  <c r="A41" i="99" s="1"/>
  <c r="D40" i="99"/>
  <c r="C40" i="99" a="1"/>
  <c r="C40" i="99" s="1"/>
  <c r="B40" i="99"/>
  <c r="A40" i="99" a="1"/>
  <c r="A40" i="99" s="1"/>
  <c r="D39" i="99"/>
  <c r="C39" i="99" a="1"/>
  <c r="C39" i="99" s="1"/>
  <c r="B39" i="99"/>
  <c r="A39" i="99" a="1"/>
  <c r="A39" i="99" s="1"/>
  <c r="D38" i="99"/>
  <c r="C38" i="99" a="1"/>
  <c r="C38" i="99" s="1"/>
  <c r="B38" i="99"/>
  <c r="A38" i="99" a="1"/>
  <c r="A38" i="99" s="1"/>
  <c r="D37" i="99"/>
  <c r="C37" i="99" a="1"/>
  <c r="C37" i="99" s="1"/>
  <c r="B37" i="99"/>
  <c r="A37" i="99" a="1"/>
  <c r="A37" i="99" s="1"/>
  <c r="F37" i="99" s="1"/>
  <c r="D36" i="99"/>
  <c r="C36" i="99" a="1"/>
  <c r="C36" i="99" s="1"/>
  <c r="B36" i="99"/>
  <c r="A36" i="99" a="1"/>
  <c r="A36" i="99" s="1"/>
  <c r="D35" i="99"/>
  <c r="C35" i="99" a="1"/>
  <c r="C35" i="99" s="1"/>
  <c r="G35" i="99" s="1"/>
  <c r="B35" i="99"/>
  <c r="A35" i="99" a="1"/>
  <c r="A35" i="99" s="1"/>
  <c r="D34" i="99"/>
  <c r="C34" i="99" a="1"/>
  <c r="C34" i="99" s="1"/>
  <c r="B34" i="99"/>
  <c r="A34" i="99" a="1"/>
  <c r="A34" i="99" s="1"/>
  <c r="D33" i="99"/>
  <c r="C33" i="99" a="1"/>
  <c r="C33" i="99" s="1"/>
  <c r="B33" i="99"/>
  <c r="A33" i="99" a="1"/>
  <c r="A33" i="99" s="1"/>
  <c r="F33" i="99" s="1"/>
  <c r="D32" i="99"/>
  <c r="C32" i="99" a="1"/>
  <c r="C32" i="99" s="1"/>
  <c r="H32" i="99" s="1"/>
  <c r="B32" i="99"/>
  <c r="A32" i="99" a="1"/>
  <c r="A32" i="99" s="1"/>
  <c r="F32" i="99" s="1"/>
  <c r="D31" i="99"/>
  <c r="C31" i="99" a="1"/>
  <c r="C31" i="99" s="1"/>
  <c r="H31" i="99" s="1"/>
  <c r="B31" i="99"/>
  <c r="A31" i="99" a="1"/>
  <c r="A31" i="99" s="1"/>
  <c r="D30" i="99"/>
  <c r="C30" i="99" a="1"/>
  <c r="C30" i="99" s="1"/>
  <c r="B30" i="99"/>
  <c r="A30" i="99" a="1"/>
  <c r="A30" i="99" s="1"/>
  <c r="D29" i="99"/>
  <c r="C29" i="99" a="1"/>
  <c r="C29" i="99" s="1"/>
  <c r="B29" i="99"/>
  <c r="A29" i="99" a="1"/>
  <c r="A29" i="99" s="1"/>
  <c r="E29" i="99" s="1"/>
  <c r="D28" i="99"/>
  <c r="C28" i="99" a="1"/>
  <c r="C28" i="99" s="1"/>
  <c r="B28" i="99"/>
  <c r="A28" i="99" a="1"/>
  <c r="A28" i="99" s="1"/>
  <c r="D27" i="99"/>
  <c r="C27" i="99" a="1"/>
  <c r="C27" i="99" s="1"/>
  <c r="H27" i="99" s="1"/>
  <c r="B27" i="99"/>
  <c r="A27" i="99" a="1"/>
  <c r="A27" i="99" s="1"/>
  <c r="D26" i="99"/>
  <c r="C26" i="99" a="1"/>
  <c r="C26" i="99" s="1"/>
  <c r="B26" i="99"/>
  <c r="A26" i="99" a="1"/>
  <c r="A26" i="99" s="1"/>
  <c r="D25" i="99"/>
  <c r="C25" i="99" a="1"/>
  <c r="C25" i="99" s="1"/>
  <c r="B25" i="99"/>
  <c r="A25" i="99" a="1"/>
  <c r="A25" i="99" s="1"/>
  <c r="F25" i="99" s="1"/>
  <c r="D24" i="99"/>
  <c r="C24" i="99" a="1"/>
  <c r="C24" i="99" s="1"/>
  <c r="B24" i="99"/>
  <c r="A24" i="99" a="1"/>
  <c r="A24" i="99" s="1"/>
  <c r="F24" i="99" s="1"/>
  <c r="D23" i="99"/>
  <c r="C23" i="99" a="1"/>
  <c r="C23" i="99" s="1"/>
  <c r="G23" i="99" s="1"/>
  <c r="B23" i="99"/>
  <c r="A23" i="99" a="1"/>
  <c r="A23" i="99" s="1"/>
  <c r="D22" i="99"/>
  <c r="C22" i="99" a="1"/>
  <c r="C22" i="99" s="1"/>
  <c r="B22" i="99"/>
  <c r="A22" i="99" a="1"/>
  <c r="A22" i="99" s="1"/>
  <c r="D21" i="99"/>
  <c r="C21" i="99" a="1"/>
  <c r="C21" i="99" s="1"/>
  <c r="B21" i="99"/>
  <c r="A21" i="99" a="1"/>
  <c r="A21" i="99" s="1"/>
  <c r="D20" i="99"/>
  <c r="C20" i="99" a="1"/>
  <c r="C20" i="99" s="1"/>
  <c r="B20" i="99"/>
  <c r="A20" i="99" a="1"/>
  <c r="A20" i="99" s="1"/>
  <c r="D19" i="99"/>
  <c r="C19" i="99" a="1"/>
  <c r="C19" i="99" s="1"/>
  <c r="B19" i="99"/>
  <c r="A19" i="99" a="1"/>
  <c r="A19" i="99" s="1"/>
  <c r="D18" i="99"/>
  <c r="C18" i="99" a="1"/>
  <c r="C18" i="99" s="1"/>
  <c r="B18" i="99"/>
  <c r="A18" i="99" a="1"/>
  <c r="A18" i="99" s="1"/>
  <c r="D17" i="99"/>
  <c r="C17" i="99" a="1"/>
  <c r="C17" i="99" s="1"/>
  <c r="B17" i="99"/>
  <c r="A17" i="99" a="1"/>
  <c r="A17" i="99" s="1"/>
  <c r="E17" i="99" s="1"/>
  <c r="D16" i="99"/>
  <c r="C16" i="99" a="1"/>
  <c r="C16" i="99" s="1"/>
  <c r="G16" i="99" s="1"/>
  <c r="B16" i="99"/>
  <c r="A16" i="99" a="1"/>
  <c r="A16" i="99" s="1"/>
  <c r="D15" i="99"/>
  <c r="C15" i="99" a="1"/>
  <c r="C15" i="99" s="1"/>
  <c r="G15" i="99" s="1"/>
  <c r="B15" i="99"/>
  <c r="A15" i="99" a="1"/>
  <c r="A15" i="99" s="1"/>
  <c r="D14" i="99"/>
  <c r="C14" i="99" a="1"/>
  <c r="C14" i="99" s="1"/>
  <c r="B14" i="99"/>
  <c r="A14" i="99" a="1"/>
  <c r="A14" i="99" s="1"/>
  <c r="D13" i="99"/>
  <c r="C13" i="99" a="1"/>
  <c r="C13" i="99" s="1"/>
  <c r="B13" i="99"/>
  <c r="A13" i="99" a="1"/>
  <c r="A13" i="99" s="1"/>
  <c r="F13" i="99" s="1"/>
  <c r="D12" i="99"/>
  <c r="C12" i="99" a="1"/>
  <c r="C12" i="99" s="1"/>
  <c r="B12" i="99"/>
  <c r="A12" i="99" a="1"/>
  <c r="A12" i="99" s="1"/>
  <c r="E12" i="99" s="1"/>
  <c r="D11" i="99"/>
  <c r="C11" i="99" a="1"/>
  <c r="C11" i="99" s="1"/>
  <c r="H11" i="99" s="1"/>
  <c r="B11" i="99"/>
  <c r="A11" i="99" a="1"/>
  <c r="A11" i="99" s="1"/>
  <c r="D10" i="99"/>
  <c r="C10" i="99" a="1"/>
  <c r="C10" i="99" s="1"/>
  <c r="B10" i="99"/>
  <c r="A10" i="99" a="1"/>
  <c r="A10" i="99" s="1"/>
  <c r="D9" i="99"/>
  <c r="C9" i="99" a="1"/>
  <c r="C9" i="99" s="1"/>
  <c r="B9" i="99"/>
  <c r="A9" i="99" a="1"/>
  <c r="A9" i="99" s="1"/>
  <c r="D8" i="99"/>
  <c r="C8" i="99" a="1"/>
  <c r="C8" i="99" s="1"/>
  <c r="B8" i="99"/>
  <c r="A8" i="99" a="1"/>
  <c r="A8" i="99" s="1"/>
  <c r="D7" i="99"/>
  <c r="C7" i="99" a="1"/>
  <c r="C7" i="99" s="1"/>
  <c r="B7" i="99"/>
  <c r="A7" i="99" a="1"/>
  <c r="A7" i="99" s="1"/>
  <c r="D6" i="99"/>
  <c r="C6" i="99" a="1"/>
  <c r="C6" i="99" s="1"/>
  <c r="A6" i="99" a="1"/>
  <c r="A6" i="99" s="1"/>
  <c r="D5" i="99"/>
  <c r="C5" i="99" a="1"/>
  <c r="C5" i="99" s="1"/>
  <c r="B5" i="99"/>
  <c r="A5" i="99" a="1"/>
  <c r="A5" i="99" s="1"/>
  <c r="E5" i="99" s="1"/>
  <c r="D4" i="99"/>
  <c r="C4" i="99" a="1"/>
  <c r="C4" i="99" s="1"/>
  <c r="B4" i="99"/>
  <c r="A4" i="99" a="1"/>
  <c r="A4" i="99" s="1"/>
  <c r="D3" i="99"/>
  <c r="C3" i="99" a="1"/>
  <c r="C3" i="99" s="1"/>
  <c r="B3" i="99"/>
  <c r="CE303" i="98"/>
  <c r="CD303" i="98"/>
  <c r="CC303" i="98"/>
  <c r="CB303" i="98"/>
  <c r="CA303" i="98"/>
  <c r="BZ303" i="98"/>
  <c r="BY303" i="98"/>
  <c r="BX303" i="98"/>
  <c r="BW303" i="98"/>
  <c r="BV303" i="98"/>
  <c r="BU303" i="98"/>
  <c r="BT303" i="98"/>
  <c r="BG303" i="98"/>
  <c r="CE300" i="98"/>
  <c r="CD300" i="98"/>
  <c r="CC300" i="98"/>
  <c r="CB300" i="98"/>
  <c r="CA300" i="98"/>
  <c r="BZ300" i="98"/>
  <c r="BY300" i="98"/>
  <c r="BX300" i="98"/>
  <c r="BW300" i="98"/>
  <c r="BV300" i="98"/>
  <c r="BU300" i="98"/>
  <c r="BT300" i="98"/>
  <c r="BG300" i="98"/>
  <c r="BG301" i="98" s="1"/>
  <c r="CE297" i="98"/>
  <c r="CD297" i="98"/>
  <c r="CC297" i="98"/>
  <c r="CB297" i="98"/>
  <c r="CA297" i="98"/>
  <c r="BZ297" i="98"/>
  <c r="BY297" i="98"/>
  <c r="BX297" i="98"/>
  <c r="BW297" i="98"/>
  <c r="BV297" i="98"/>
  <c r="BU297" i="98"/>
  <c r="BT297" i="98"/>
  <c r="BG297" i="98"/>
  <c r="BG298" i="98" s="1"/>
  <c r="CE294" i="98"/>
  <c r="CD294" i="98"/>
  <c r="CC294" i="98"/>
  <c r="CB294" i="98"/>
  <c r="CA294" i="98"/>
  <c r="BZ294" i="98"/>
  <c r="BY294" i="98"/>
  <c r="BX294" i="98"/>
  <c r="BW294" i="98"/>
  <c r="BV294" i="98"/>
  <c r="BU294" i="98"/>
  <c r="BT294" i="98"/>
  <c r="BG294" i="98"/>
  <c r="BG295" i="98" s="1"/>
  <c r="CE291" i="98"/>
  <c r="CD291" i="98"/>
  <c r="CC291" i="98"/>
  <c r="CB291" i="98"/>
  <c r="CA291" i="98"/>
  <c r="BZ291" i="98"/>
  <c r="BY291" i="98"/>
  <c r="BX291" i="98"/>
  <c r="BW291" i="98"/>
  <c r="BV291" i="98"/>
  <c r="BU291" i="98"/>
  <c r="BT291" i="98"/>
  <c r="BG291" i="98"/>
  <c r="CE288" i="98"/>
  <c r="CD288" i="98"/>
  <c r="CC288" i="98"/>
  <c r="CB288" i="98"/>
  <c r="CA288" i="98"/>
  <c r="BZ288" i="98"/>
  <c r="BY288" i="98"/>
  <c r="BX288" i="98"/>
  <c r="BW288" i="98"/>
  <c r="BV288" i="98"/>
  <c r="BU288" i="98"/>
  <c r="BT288" i="98"/>
  <c r="BG288" i="98"/>
  <c r="BG289" i="98" s="1"/>
  <c r="CE285" i="98"/>
  <c r="CD285" i="98"/>
  <c r="CC285" i="98"/>
  <c r="CB285" i="98"/>
  <c r="CA285" i="98"/>
  <c r="BZ285" i="98"/>
  <c r="BY285" i="98"/>
  <c r="BX285" i="98"/>
  <c r="BW285" i="98"/>
  <c r="BV285" i="98"/>
  <c r="BU285" i="98"/>
  <c r="BT285" i="98"/>
  <c r="BG285" i="98"/>
  <c r="BG286" i="98" s="1"/>
  <c r="CE282" i="98"/>
  <c r="CD282" i="98"/>
  <c r="CC282" i="98"/>
  <c r="CB282" i="98"/>
  <c r="CA282" i="98"/>
  <c r="BZ282" i="98"/>
  <c r="BY282" i="98"/>
  <c r="BX282" i="98"/>
  <c r="BW282" i="98"/>
  <c r="BV282" i="98"/>
  <c r="BU282" i="98"/>
  <c r="BT282" i="98"/>
  <c r="BG282" i="98"/>
  <c r="BG283" i="98" s="1"/>
  <c r="CE279" i="98"/>
  <c r="CD279" i="98"/>
  <c r="CC279" i="98"/>
  <c r="CB279" i="98"/>
  <c r="CA279" i="98"/>
  <c r="BZ279" i="98"/>
  <c r="BY279" i="98"/>
  <c r="BX279" i="98"/>
  <c r="BW279" i="98"/>
  <c r="BV279" i="98"/>
  <c r="BU279" i="98"/>
  <c r="BT279" i="98"/>
  <c r="BG279" i="98"/>
  <c r="CE276" i="98"/>
  <c r="CD276" i="98"/>
  <c r="CC276" i="98"/>
  <c r="CB276" i="98"/>
  <c r="CA276" i="98"/>
  <c r="BZ276" i="98"/>
  <c r="BY276" i="98"/>
  <c r="BX276" i="98"/>
  <c r="BW276" i="98"/>
  <c r="BV276" i="98"/>
  <c r="BU276" i="98"/>
  <c r="BT276" i="98"/>
  <c r="BG276" i="98"/>
  <c r="BG277" i="98" s="1"/>
  <c r="CE273" i="98"/>
  <c r="CD273" i="98"/>
  <c r="CC273" i="98"/>
  <c r="CB273" i="98"/>
  <c r="CA273" i="98"/>
  <c r="BZ273" i="98"/>
  <c r="BY273" i="98"/>
  <c r="BX273" i="98"/>
  <c r="BW273" i="98"/>
  <c r="BV273" i="98"/>
  <c r="BU273" i="98"/>
  <c r="BT273" i="98"/>
  <c r="BG273" i="98"/>
  <c r="BG274" i="98" s="1"/>
  <c r="CE270" i="98"/>
  <c r="CD270" i="98"/>
  <c r="CC270" i="98"/>
  <c r="CB270" i="98"/>
  <c r="CA270" i="98"/>
  <c r="BZ270" i="98"/>
  <c r="BY270" i="98"/>
  <c r="BX270" i="98"/>
  <c r="BW270" i="98"/>
  <c r="BV270" i="98"/>
  <c r="BU270" i="98"/>
  <c r="BT270" i="98"/>
  <c r="BG270" i="98"/>
  <c r="BG271" i="98" s="1"/>
  <c r="CE267" i="98"/>
  <c r="CD267" i="98"/>
  <c r="CC267" i="98"/>
  <c r="CB267" i="98"/>
  <c r="CA267" i="98"/>
  <c r="BZ267" i="98"/>
  <c r="BY267" i="98"/>
  <c r="BX267" i="98"/>
  <c r="BW267" i="98"/>
  <c r="BV267" i="98"/>
  <c r="BU267" i="98"/>
  <c r="BT267" i="98"/>
  <c r="BG267" i="98"/>
  <c r="CE264" i="98"/>
  <c r="CD264" i="98"/>
  <c r="CC264" i="98"/>
  <c r="CB264" i="98"/>
  <c r="CA264" i="98"/>
  <c r="BZ264" i="98"/>
  <c r="BY264" i="98"/>
  <c r="BX264" i="98"/>
  <c r="BW264" i="98"/>
  <c r="BV264" i="98"/>
  <c r="BU264" i="98"/>
  <c r="BT264" i="98"/>
  <c r="BG264" i="98"/>
  <c r="BG265" i="98" s="1"/>
  <c r="CE261" i="98"/>
  <c r="CD261" i="98"/>
  <c r="CC261" i="98"/>
  <c r="CB261" i="98"/>
  <c r="CA261" i="98"/>
  <c r="BZ261" i="98"/>
  <c r="BY261" i="98"/>
  <c r="BX261" i="98"/>
  <c r="BW261" i="98"/>
  <c r="BV261" i="98"/>
  <c r="BU261" i="98"/>
  <c r="BT261" i="98"/>
  <c r="BG261" i="98"/>
  <c r="BG262" i="98" s="1"/>
  <c r="CE258" i="98"/>
  <c r="CD258" i="98"/>
  <c r="CC258" i="98"/>
  <c r="CB258" i="98"/>
  <c r="CA258" i="98"/>
  <c r="BZ258" i="98"/>
  <c r="BY258" i="98"/>
  <c r="BX258" i="98"/>
  <c r="BW258" i="98"/>
  <c r="BV258" i="98"/>
  <c r="BU258" i="98"/>
  <c r="BT258" i="98"/>
  <c r="BG258" i="98"/>
  <c r="BG259" i="98" s="1"/>
  <c r="CE255" i="98"/>
  <c r="CD255" i="98"/>
  <c r="CC255" i="98"/>
  <c r="CB255" i="98"/>
  <c r="CA255" i="98"/>
  <c r="BZ255" i="98"/>
  <c r="BY255" i="98"/>
  <c r="BX255" i="98"/>
  <c r="BW255" i="98"/>
  <c r="BV255" i="98"/>
  <c r="BU255" i="98"/>
  <c r="BT255" i="98"/>
  <c r="BG255" i="98"/>
  <c r="CE252" i="98"/>
  <c r="CD252" i="98"/>
  <c r="CC252" i="98"/>
  <c r="CB252" i="98"/>
  <c r="CA252" i="98"/>
  <c r="BZ252" i="98"/>
  <c r="BY252" i="98"/>
  <c r="BX252" i="98"/>
  <c r="BW252" i="98"/>
  <c r="BV252" i="98"/>
  <c r="BU252" i="98"/>
  <c r="BT252" i="98"/>
  <c r="BG252" i="98"/>
  <c r="BG253" i="98" s="1"/>
  <c r="CE249" i="98"/>
  <c r="CD249" i="98"/>
  <c r="CC249" i="98"/>
  <c r="CB249" i="98"/>
  <c r="CA249" i="98"/>
  <c r="BZ249" i="98"/>
  <c r="BY249" i="98"/>
  <c r="BX249" i="98"/>
  <c r="BW249" i="98"/>
  <c r="BV249" i="98"/>
  <c r="BU249" i="98"/>
  <c r="BT249" i="98"/>
  <c r="BG249" i="98"/>
  <c r="BG250" i="98" s="1"/>
  <c r="CE246" i="98"/>
  <c r="CD246" i="98"/>
  <c r="CC246" i="98"/>
  <c r="CB246" i="98"/>
  <c r="CA246" i="98"/>
  <c r="BZ246" i="98"/>
  <c r="BY246" i="98"/>
  <c r="BX246" i="98"/>
  <c r="BW246" i="98"/>
  <c r="BV246" i="98"/>
  <c r="BU246" i="98"/>
  <c r="BT246" i="98"/>
  <c r="BG246" i="98"/>
  <c r="BG247" i="98" s="1"/>
  <c r="CE243" i="98"/>
  <c r="CD243" i="98"/>
  <c r="CC243" i="98"/>
  <c r="CB243" i="98"/>
  <c r="CA243" i="98"/>
  <c r="BZ243" i="98"/>
  <c r="BY243" i="98"/>
  <c r="BX243" i="98"/>
  <c r="BW243" i="98"/>
  <c r="BV243" i="98"/>
  <c r="BU243" i="98"/>
  <c r="BT243" i="98"/>
  <c r="BG243" i="98"/>
  <c r="CE240" i="98"/>
  <c r="CD240" i="98"/>
  <c r="CC240" i="98"/>
  <c r="CB240" i="98"/>
  <c r="CA240" i="98"/>
  <c r="BZ240" i="98"/>
  <c r="BY240" i="98"/>
  <c r="BX240" i="98"/>
  <c r="BW240" i="98"/>
  <c r="BV240" i="98"/>
  <c r="BU240" i="98"/>
  <c r="BT240" i="98"/>
  <c r="BG240" i="98"/>
  <c r="BG241" i="98" s="1"/>
  <c r="CE237" i="98"/>
  <c r="CD237" i="98"/>
  <c r="CC237" i="98"/>
  <c r="CB237" i="98"/>
  <c r="CA237" i="98"/>
  <c r="BZ237" i="98"/>
  <c r="BY237" i="98"/>
  <c r="BX237" i="98"/>
  <c r="BW237" i="98"/>
  <c r="BV237" i="98"/>
  <c r="BU237" i="98"/>
  <c r="BT237" i="98"/>
  <c r="BG237" i="98"/>
  <c r="BG238" i="98" s="1"/>
  <c r="CE234" i="98"/>
  <c r="CD234" i="98"/>
  <c r="CC234" i="98"/>
  <c r="CB234" i="98"/>
  <c r="CA234" i="98"/>
  <c r="BZ234" i="98"/>
  <c r="BY234" i="98"/>
  <c r="BX234" i="98"/>
  <c r="BW234" i="98"/>
  <c r="BV234" i="98"/>
  <c r="BU234" i="98"/>
  <c r="BT234" i="98"/>
  <c r="BG234" i="98"/>
  <c r="BG235" i="98" s="1"/>
  <c r="CE231" i="98"/>
  <c r="CD231" i="98"/>
  <c r="CC231" i="98"/>
  <c r="CB231" i="98"/>
  <c r="CA231" i="98"/>
  <c r="BZ231" i="98"/>
  <c r="BY231" i="98"/>
  <c r="BX231" i="98"/>
  <c r="BW231" i="98"/>
  <c r="BV231" i="98"/>
  <c r="BU231" i="98"/>
  <c r="BT231" i="98"/>
  <c r="BG231" i="98"/>
  <c r="CE228" i="98"/>
  <c r="CD228" i="98"/>
  <c r="CC228" i="98"/>
  <c r="CB228" i="98"/>
  <c r="CA228" i="98"/>
  <c r="BZ228" i="98"/>
  <c r="BY228" i="98"/>
  <c r="BX228" i="98"/>
  <c r="BW228" i="98"/>
  <c r="BV228" i="98"/>
  <c r="BU228" i="98"/>
  <c r="BT228" i="98"/>
  <c r="BG228" i="98"/>
  <c r="BG229" i="98" s="1"/>
  <c r="CE225" i="98"/>
  <c r="CD225" i="98"/>
  <c r="CC225" i="98"/>
  <c r="CB225" i="98"/>
  <c r="CA225" i="98"/>
  <c r="BZ225" i="98"/>
  <c r="BY225" i="98"/>
  <c r="BX225" i="98"/>
  <c r="BW225" i="98"/>
  <c r="BV225" i="98"/>
  <c r="BU225" i="98"/>
  <c r="BT225" i="98"/>
  <c r="BG225" i="98"/>
  <c r="BG226" i="98" s="1"/>
  <c r="CE222" i="98"/>
  <c r="CD222" i="98"/>
  <c r="CC222" i="98"/>
  <c r="CB222" i="98"/>
  <c r="CA222" i="98"/>
  <c r="BZ222" i="98"/>
  <c r="BY222" i="98"/>
  <c r="BX222" i="98"/>
  <c r="BW222" i="98"/>
  <c r="BV222" i="98"/>
  <c r="BU222" i="98"/>
  <c r="BT222" i="98"/>
  <c r="BG222" i="98"/>
  <c r="BG223" i="98" s="1"/>
  <c r="CE219" i="98"/>
  <c r="CD219" i="98"/>
  <c r="CC219" i="98"/>
  <c r="CB219" i="98"/>
  <c r="CA219" i="98"/>
  <c r="BZ219" i="98"/>
  <c r="BY219" i="98"/>
  <c r="BX219" i="98"/>
  <c r="BW219" i="98"/>
  <c r="BV219" i="98"/>
  <c r="BU219" i="98"/>
  <c r="BT219" i="98"/>
  <c r="BG219" i="98"/>
  <c r="CE216" i="98"/>
  <c r="CD216" i="98"/>
  <c r="CC216" i="98"/>
  <c r="CB216" i="98"/>
  <c r="CA216" i="98"/>
  <c r="BZ216" i="98"/>
  <c r="BY216" i="98"/>
  <c r="BX216" i="98"/>
  <c r="BW216" i="98"/>
  <c r="BV216" i="98"/>
  <c r="BU216" i="98"/>
  <c r="BT216" i="98"/>
  <c r="BG216" i="98"/>
  <c r="BG217" i="98" s="1"/>
  <c r="CE213" i="98"/>
  <c r="CD213" i="98"/>
  <c r="CC213" i="98"/>
  <c r="CB213" i="98"/>
  <c r="CA213" i="98"/>
  <c r="BZ213" i="98"/>
  <c r="BY213" i="98"/>
  <c r="BX213" i="98"/>
  <c r="BW213" i="98"/>
  <c r="BV213" i="98"/>
  <c r="BU213" i="98"/>
  <c r="BT213" i="98"/>
  <c r="BG213" i="98"/>
  <c r="BG214" i="98" s="1"/>
  <c r="CE210" i="98"/>
  <c r="CD210" i="98"/>
  <c r="CC210" i="98"/>
  <c r="CB210" i="98"/>
  <c r="CA210" i="98"/>
  <c r="BZ210" i="98"/>
  <c r="BY210" i="98"/>
  <c r="BX210" i="98"/>
  <c r="BW210" i="98"/>
  <c r="BV210" i="98"/>
  <c r="BU210" i="98"/>
  <c r="BT210" i="98"/>
  <c r="BG210" i="98"/>
  <c r="BG211" i="98" s="1"/>
  <c r="CE207" i="98"/>
  <c r="CD207" i="98"/>
  <c r="CC207" i="98"/>
  <c r="CB207" i="98"/>
  <c r="CA207" i="98"/>
  <c r="BZ207" i="98"/>
  <c r="BY207" i="98"/>
  <c r="BX207" i="98"/>
  <c r="BW207" i="98"/>
  <c r="BV207" i="98"/>
  <c r="BU207" i="98"/>
  <c r="BT207" i="98"/>
  <c r="BG207" i="98"/>
  <c r="CE204" i="98"/>
  <c r="CD204" i="98"/>
  <c r="CC204" i="98"/>
  <c r="CB204" i="98"/>
  <c r="CA204" i="98"/>
  <c r="BZ204" i="98"/>
  <c r="BY204" i="98"/>
  <c r="BX204" i="98"/>
  <c r="BW204" i="98"/>
  <c r="BV204" i="98"/>
  <c r="BU204" i="98"/>
  <c r="BT204" i="98"/>
  <c r="BG204" i="98"/>
  <c r="BG205" i="98" s="1"/>
  <c r="CE201" i="98"/>
  <c r="CD201" i="98"/>
  <c r="CC201" i="98"/>
  <c r="CB201" i="98"/>
  <c r="CA201" i="98"/>
  <c r="BZ201" i="98"/>
  <c r="BY201" i="98"/>
  <c r="BX201" i="98"/>
  <c r="BW201" i="98"/>
  <c r="BV201" i="98"/>
  <c r="BU201" i="98"/>
  <c r="BT201" i="98"/>
  <c r="BG201" i="98"/>
  <c r="BG202" i="98" s="1"/>
  <c r="CE198" i="98"/>
  <c r="CD198" i="98"/>
  <c r="CC198" i="98"/>
  <c r="CB198" i="98"/>
  <c r="CA198" i="98"/>
  <c r="BZ198" i="98"/>
  <c r="BY198" i="98"/>
  <c r="BX198" i="98"/>
  <c r="BW198" i="98"/>
  <c r="BV198" i="98"/>
  <c r="BU198" i="98"/>
  <c r="BT198" i="98"/>
  <c r="BG198" i="98"/>
  <c r="BG199" i="98" s="1"/>
  <c r="CE195" i="98"/>
  <c r="CD195" i="98"/>
  <c r="CC195" i="98"/>
  <c r="CB195" i="98"/>
  <c r="CA195" i="98"/>
  <c r="BZ195" i="98"/>
  <c r="BY195" i="98"/>
  <c r="BX195" i="98"/>
  <c r="BW195" i="98"/>
  <c r="BV195" i="98"/>
  <c r="BU195" i="98"/>
  <c r="BT195" i="98"/>
  <c r="BG195" i="98"/>
  <c r="CE192" i="98"/>
  <c r="CD192" i="98"/>
  <c r="CC192" i="98"/>
  <c r="CB192" i="98"/>
  <c r="CA192" i="98"/>
  <c r="BZ192" i="98"/>
  <c r="BY192" i="98"/>
  <c r="BX192" i="98"/>
  <c r="BW192" i="98"/>
  <c r="BV192" i="98"/>
  <c r="BU192" i="98"/>
  <c r="BT192" i="98"/>
  <c r="BG192" i="98"/>
  <c r="BG193" i="98" s="1"/>
  <c r="CE189" i="98"/>
  <c r="CD189" i="98"/>
  <c r="CC189" i="98"/>
  <c r="CB189" i="98"/>
  <c r="CA189" i="98"/>
  <c r="BZ189" i="98"/>
  <c r="BY189" i="98"/>
  <c r="BX189" i="98"/>
  <c r="BW189" i="98"/>
  <c r="BV189" i="98"/>
  <c r="BU189" i="98"/>
  <c r="BT189" i="98"/>
  <c r="BG189" i="98"/>
  <c r="BG190" i="98" s="1"/>
  <c r="CE186" i="98"/>
  <c r="CD186" i="98"/>
  <c r="CC186" i="98"/>
  <c r="CB186" i="98"/>
  <c r="CA186" i="98"/>
  <c r="BZ186" i="98"/>
  <c r="BY186" i="98"/>
  <c r="BX186" i="98"/>
  <c r="BW186" i="98"/>
  <c r="BV186" i="98"/>
  <c r="BU186" i="98"/>
  <c r="BT186" i="98"/>
  <c r="BG186" i="98"/>
  <c r="BG187" i="98" s="1"/>
  <c r="CE183" i="98"/>
  <c r="CD183" i="98"/>
  <c r="CC183" i="98"/>
  <c r="CB183" i="98"/>
  <c r="CA183" i="98"/>
  <c r="BZ183" i="98"/>
  <c r="BY183" i="98"/>
  <c r="BX183" i="98"/>
  <c r="BW183" i="98"/>
  <c r="BV183" i="98"/>
  <c r="BU183" i="98"/>
  <c r="BT183" i="98"/>
  <c r="BG183" i="98"/>
  <c r="CE180" i="98"/>
  <c r="CD180" i="98"/>
  <c r="CC180" i="98"/>
  <c r="CB180" i="98"/>
  <c r="CA180" i="98"/>
  <c r="BZ180" i="98"/>
  <c r="BY180" i="98"/>
  <c r="BX180" i="98"/>
  <c r="BW180" i="98"/>
  <c r="BV180" i="98"/>
  <c r="BU180" i="98"/>
  <c r="BT180" i="98"/>
  <c r="BG180" i="98"/>
  <c r="BG181" i="98" s="1"/>
  <c r="CE177" i="98"/>
  <c r="CD177" i="98"/>
  <c r="CC177" i="98"/>
  <c r="CB177" i="98"/>
  <c r="CA177" i="98"/>
  <c r="BZ177" i="98"/>
  <c r="BY177" i="98"/>
  <c r="BX177" i="98"/>
  <c r="BW177" i="98"/>
  <c r="BV177" i="98"/>
  <c r="BU177" i="98"/>
  <c r="BT177" i="98"/>
  <c r="BG177" i="98"/>
  <c r="BG178" i="98" s="1"/>
  <c r="CE174" i="98"/>
  <c r="CD174" i="98"/>
  <c r="CC174" i="98"/>
  <c r="CB174" i="98"/>
  <c r="CA174" i="98"/>
  <c r="BZ174" i="98"/>
  <c r="BY174" i="98"/>
  <c r="BX174" i="98"/>
  <c r="BW174" i="98"/>
  <c r="BV174" i="98"/>
  <c r="BU174" i="98"/>
  <c r="BT174" i="98"/>
  <c r="BG174" i="98"/>
  <c r="BG175" i="98" s="1"/>
  <c r="CE171" i="98"/>
  <c r="CD171" i="98"/>
  <c r="CC171" i="98"/>
  <c r="CB171" i="98"/>
  <c r="CA171" i="98"/>
  <c r="BZ171" i="98"/>
  <c r="BY171" i="98"/>
  <c r="BX171" i="98"/>
  <c r="BW171" i="98"/>
  <c r="BV171" i="98"/>
  <c r="BU171" i="98"/>
  <c r="BT171" i="98"/>
  <c r="BG171" i="98"/>
  <c r="CE168" i="98"/>
  <c r="CD168" i="98"/>
  <c r="CC168" i="98"/>
  <c r="CB168" i="98"/>
  <c r="CA168" i="98"/>
  <c r="BZ168" i="98"/>
  <c r="BY168" i="98"/>
  <c r="BX168" i="98"/>
  <c r="BW168" i="98"/>
  <c r="BV168" i="98"/>
  <c r="BU168" i="98"/>
  <c r="BT168" i="98"/>
  <c r="BG168" i="98"/>
  <c r="BG169" i="98" s="1"/>
  <c r="CE165" i="98"/>
  <c r="CD165" i="98"/>
  <c r="CC165" i="98"/>
  <c r="CB165" i="98"/>
  <c r="CA165" i="98"/>
  <c r="BZ165" i="98"/>
  <c r="BY165" i="98"/>
  <c r="BX165" i="98"/>
  <c r="BW165" i="98"/>
  <c r="BV165" i="98"/>
  <c r="BU165" i="98"/>
  <c r="BT165" i="98"/>
  <c r="BG165" i="98"/>
  <c r="BG166" i="98" s="1"/>
  <c r="CE162" i="98"/>
  <c r="CD162" i="98"/>
  <c r="CC162" i="98"/>
  <c r="CB162" i="98"/>
  <c r="CA162" i="98"/>
  <c r="BZ162" i="98"/>
  <c r="BY162" i="98"/>
  <c r="BX162" i="98"/>
  <c r="BW162" i="98"/>
  <c r="BV162" i="98"/>
  <c r="BU162" i="98"/>
  <c r="BT162" i="98"/>
  <c r="BG162" i="98"/>
  <c r="BG163" i="98" s="1"/>
  <c r="CE159" i="98"/>
  <c r="CD159" i="98"/>
  <c r="CC159" i="98"/>
  <c r="CB159" i="98"/>
  <c r="CA159" i="98"/>
  <c r="BZ159" i="98"/>
  <c r="BY159" i="98"/>
  <c r="BX159" i="98"/>
  <c r="BW159" i="98"/>
  <c r="BV159" i="98"/>
  <c r="BU159" i="98"/>
  <c r="BT159" i="98"/>
  <c r="BG159" i="98"/>
  <c r="CE156" i="98"/>
  <c r="CD156" i="98"/>
  <c r="CC156" i="98"/>
  <c r="CB156" i="98"/>
  <c r="CA156" i="98"/>
  <c r="BZ156" i="98"/>
  <c r="BY156" i="98"/>
  <c r="BX156" i="98"/>
  <c r="BW156" i="98"/>
  <c r="BV156" i="98"/>
  <c r="BU156" i="98"/>
  <c r="BT156" i="98"/>
  <c r="BG156" i="98"/>
  <c r="BG157" i="98" s="1"/>
  <c r="CE153" i="98"/>
  <c r="CD153" i="98"/>
  <c r="CC153" i="98"/>
  <c r="CB153" i="98"/>
  <c r="CA153" i="98"/>
  <c r="BZ153" i="98"/>
  <c r="BY153" i="98"/>
  <c r="BX153" i="98"/>
  <c r="BW153" i="98"/>
  <c r="BV153" i="98"/>
  <c r="BU153" i="98"/>
  <c r="BT153" i="98"/>
  <c r="BG153" i="98"/>
  <c r="BG154" i="98" s="1"/>
  <c r="CE150" i="98"/>
  <c r="CD150" i="98"/>
  <c r="CC150" i="98"/>
  <c r="CB150" i="98"/>
  <c r="CA150" i="98"/>
  <c r="BZ150" i="98"/>
  <c r="BY150" i="98"/>
  <c r="BX150" i="98"/>
  <c r="BW150" i="98"/>
  <c r="BV150" i="98"/>
  <c r="BU150" i="98"/>
  <c r="BT150" i="98"/>
  <c r="BG150" i="98"/>
  <c r="BG151" i="98" s="1"/>
  <c r="CE147" i="98"/>
  <c r="CD147" i="98"/>
  <c r="CC147" i="98"/>
  <c r="CB147" i="98"/>
  <c r="CA147" i="98"/>
  <c r="BZ147" i="98"/>
  <c r="BY147" i="98"/>
  <c r="BX147" i="98"/>
  <c r="BW147" i="98"/>
  <c r="BV147" i="98"/>
  <c r="BU147" i="98"/>
  <c r="BT147" i="98"/>
  <c r="BG147" i="98"/>
  <c r="CE144" i="98"/>
  <c r="CD144" i="98"/>
  <c r="CC144" i="98"/>
  <c r="CB144" i="98"/>
  <c r="CA144" i="98"/>
  <c r="BZ144" i="98"/>
  <c r="BY144" i="98"/>
  <c r="BX144" i="98"/>
  <c r="BW144" i="98"/>
  <c r="BV144" i="98"/>
  <c r="BU144" i="98"/>
  <c r="BT144" i="98"/>
  <c r="BG144" i="98"/>
  <c r="BG145" i="98" s="1"/>
  <c r="CE141" i="98"/>
  <c r="CD141" i="98"/>
  <c r="CC141" i="98"/>
  <c r="CB141" i="98"/>
  <c r="CA141" i="98"/>
  <c r="BZ141" i="98"/>
  <c r="BY141" i="98"/>
  <c r="BX141" i="98"/>
  <c r="BW141" i="98"/>
  <c r="BV141" i="98"/>
  <c r="BU141" i="98"/>
  <c r="BT141" i="98"/>
  <c r="BG141" i="98"/>
  <c r="CE138" i="98"/>
  <c r="CD138" i="98"/>
  <c r="CC138" i="98"/>
  <c r="CB138" i="98"/>
  <c r="CA138" i="98"/>
  <c r="BZ138" i="98"/>
  <c r="BY138" i="98"/>
  <c r="BX138" i="98"/>
  <c r="BW138" i="98"/>
  <c r="BV138" i="98"/>
  <c r="BU138" i="98"/>
  <c r="BT138" i="98"/>
  <c r="BG138" i="98"/>
  <c r="BG139" i="98" s="1"/>
  <c r="CE135" i="98"/>
  <c r="CD135" i="98"/>
  <c r="CC135" i="98"/>
  <c r="CB135" i="98"/>
  <c r="CA135" i="98"/>
  <c r="BZ135" i="98"/>
  <c r="BY135" i="98"/>
  <c r="BX135" i="98"/>
  <c r="BW135" i="98"/>
  <c r="BV135" i="98"/>
  <c r="BU135" i="98"/>
  <c r="BT135" i="98"/>
  <c r="BG135" i="98"/>
  <c r="BG136" i="98" s="1"/>
  <c r="CE132" i="98"/>
  <c r="CD132" i="98"/>
  <c r="CC132" i="98"/>
  <c r="CB132" i="98"/>
  <c r="CA132" i="98"/>
  <c r="BZ132" i="98"/>
  <c r="BY132" i="98"/>
  <c r="BX132" i="98"/>
  <c r="BW132" i="98"/>
  <c r="BV132" i="98"/>
  <c r="BU132" i="98"/>
  <c r="BT132" i="98"/>
  <c r="BG132" i="98"/>
  <c r="BG133" i="98" s="1"/>
  <c r="CE129" i="98"/>
  <c r="CD129" i="98"/>
  <c r="CC129" i="98"/>
  <c r="CB129" i="98"/>
  <c r="CA129" i="98"/>
  <c r="BZ129" i="98"/>
  <c r="BY129" i="98"/>
  <c r="BX129" i="98"/>
  <c r="BW129" i="98"/>
  <c r="BV129" i="98"/>
  <c r="BU129" i="98"/>
  <c r="BT129" i="98"/>
  <c r="BG129" i="98"/>
  <c r="BG130" i="98" s="1"/>
  <c r="CE126" i="98"/>
  <c r="CD126" i="98"/>
  <c r="CC126" i="98"/>
  <c r="CB126" i="98"/>
  <c r="CA126" i="98"/>
  <c r="BZ126" i="98"/>
  <c r="BY126" i="98"/>
  <c r="BX126" i="98"/>
  <c r="BW126" i="98"/>
  <c r="BV126" i="98"/>
  <c r="BU126" i="98"/>
  <c r="BT126" i="98"/>
  <c r="BG126" i="98"/>
  <c r="CE123" i="98"/>
  <c r="CD123" i="98"/>
  <c r="CC123" i="98"/>
  <c r="CB123" i="98"/>
  <c r="CA123" i="98"/>
  <c r="BZ123" i="98"/>
  <c r="BY123" i="98"/>
  <c r="BX123" i="98"/>
  <c r="BW123" i="98"/>
  <c r="BV123" i="98"/>
  <c r="BU123" i="98"/>
  <c r="BT123" i="98"/>
  <c r="BG123" i="98"/>
  <c r="BG124" i="98" s="1"/>
  <c r="CE120" i="98"/>
  <c r="CD120" i="98"/>
  <c r="CC120" i="98"/>
  <c r="CB120" i="98"/>
  <c r="CA120" i="98"/>
  <c r="BZ120" i="98"/>
  <c r="BY120" i="98"/>
  <c r="BX120" i="98"/>
  <c r="BW120" i="98"/>
  <c r="BV120" i="98"/>
  <c r="BU120" i="98"/>
  <c r="BT120" i="98"/>
  <c r="BG120" i="98"/>
  <c r="CE117" i="98"/>
  <c r="CD117" i="98"/>
  <c r="CC117" i="98"/>
  <c r="CB117" i="98"/>
  <c r="CA117" i="98"/>
  <c r="BZ117" i="98"/>
  <c r="BY117" i="98"/>
  <c r="BX117" i="98"/>
  <c r="BW117" i="98"/>
  <c r="BV117" i="98"/>
  <c r="BU117" i="98"/>
  <c r="BT117" i="98"/>
  <c r="BG117" i="98"/>
  <c r="BG118" i="98" s="1"/>
  <c r="CE114" i="98"/>
  <c r="CD114" i="98"/>
  <c r="CC114" i="98"/>
  <c r="CB114" i="98"/>
  <c r="CA114" i="98"/>
  <c r="BZ114" i="98"/>
  <c r="BY114" i="98"/>
  <c r="BX114" i="98"/>
  <c r="BW114" i="98"/>
  <c r="BV114" i="98"/>
  <c r="BU114" i="98"/>
  <c r="BT114" i="98"/>
  <c r="BG114" i="98"/>
  <c r="CE111" i="98"/>
  <c r="CD111" i="98"/>
  <c r="CC111" i="98"/>
  <c r="CB111" i="98"/>
  <c r="CA111" i="98"/>
  <c r="BZ111" i="98"/>
  <c r="BY111" i="98"/>
  <c r="BX111" i="98"/>
  <c r="BW111" i="98"/>
  <c r="BV111" i="98"/>
  <c r="BU111" i="98"/>
  <c r="BT111" i="98"/>
  <c r="BG111" i="98"/>
  <c r="BG112" i="98" s="1"/>
  <c r="CE108" i="98"/>
  <c r="CD108" i="98"/>
  <c r="CC108" i="98"/>
  <c r="CB108" i="98"/>
  <c r="CA108" i="98"/>
  <c r="BZ108" i="98"/>
  <c r="BY108" i="98"/>
  <c r="BX108" i="98"/>
  <c r="BW108" i="98"/>
  <c r="BV108" i="98"/>
  <c r="BU108" i="98"/>
  <c r="BT108" i="98"/>
  <c r="BG108" i="98"/>
  <c r="CE105" i="98"/>
  <c r="CD105" i="98"/>
  <c r="CC105" i="98"/>
  <c r="CB105" i="98"/>
  <c r="CA105" i="98"/>
  <c r="BZ105" i="98"/>
  <c r="BY105" i="98"/>
  <c r="BX105" i="98"/>
  <c r="BW105" i="98"/>
  <c r="BV105" i="98"/>
  <c r="BU105" i="98"/>
  <c r="BT105" i="98"/>
  <c r="BG105" i="98"/>
  <c r="BG106" i="98" s="1"/>
  <c r="CE102" i="98"/>
  <c r="CD102" i="98"/>
  <c r="CC102" i="98"/>
  <c r="CB102" i="98"/>
  <c r="CA102" i="98"/>
  <c r="BZ102" i="98"/>
  <c r="BY102" i="98"/>
  <c r="BX102" i="98"/>
  <c r="BW102" i="98"/>
  <c r="BV102" i="98"/>
  <c r="BU102" i="98"/>
  <c r="BT102" i="98"/>
  <c r="BG102" i="98"/>
  <c r="BG103" i="98" s="1"/>
  <c r="CE99" i="98"/>
  <c r="CD99" i="98"/>
  <c r="CC99" i="98"/>
  <c r="CB99" i="98"/>
  <c r="CA99" i="98"/>
  <c r="BZ99" i="98"/>
  <c r="BY99" i="98"/>
  <c r="BX99" i="98"/>
  <c r="BW99" i="98"/>
  <c r="BV99" i="98"/>
  <c r="BU99" i="98"/>
  <c r="BT99" i="98"/>
  <c r="BG99" i="98"/>
  <c r="BG100" i="98" s="1"/>
  <c r="CE96" i="98"/>
  <c r="CD96" i="98"/>
  <c r="CC96" i="98"/>
  <c r="CB96" i="98"/>
  <c r="CA96" i="98"/>
  <c r="BZ96" i="98"/>
  <c r="BY96" i="98"/>
  <c r="BX96" i="98"/>
  <c r="BW96" i="98"/>
  <c r="BV96" i="98"/>
  <c r="BU96" i="98"/>
  <c r="BT96" i="98"/>
  <c r="BG96" i="98"/>
  <c r="BT303" i="97"/>
  <c r="BG303" i="97"/>
  <c r="CI303" i="97" s="1"/>
  <c r="BT300" i="97"/>
  <c r="BG300" i="97"/>
  <c r="BT297" i="97"/>
  <c r="BG297" i="97"/>
  <c r="BT294" i="97"/>
  <c r="BG294" i="97"/>
  <c r="CI294" i="97" s="1"/>
  <c r="BT291" i="97"/>
  <c r="BG291" i="97"/>
  <c r="CI291" i="97" s="1"/>
  <c r="BT288" i="97"/>
  <c r="BG288" i="97"/>
  <c r="CI288" i="97" s="1"/>
  <c r="BT285" i="97"/>
  <c r="BG285" i="97"/>
  <c r="BT282" i="97"/>
  <c r="BG282" i="97"/>
  <c r="BU282" i="97"/>
  <c r="BT279" i="97"/>
  <c r="BG279" i="97"/>
  <c r="CI279" i="97" s="1"/>
  <c r="BT276" i="97"/>
  <c r="BG276" i="97"/>
  <c r="BT273" i="97"/>
  <c r="BG273" i="97"/>
  <c r="BT270" i="97"/>
  <c r="BG270" i="97"/>
  <c r="BT267" i="97"/>
  <c r="BG267" i="97"/>
  <c r="CI267" i="97" s="1"/>
  <c r="BU264" i="97"/>
  <c r="BT264" i="97"/>
  <c r="BG264" i="97"/>
  <c r="BT261" i="97"/>
  <c r="BG261" i="97"/>
  <c r="CI261" i="97" s="1"/>
  <c r="BU261" i="97"/>
  <c r="BT258" i="97"/>
  <c r="BG258" i="97"/>
  <c r="BV255" i="97"/>
  <c r="BU255" i="97"/>
  <c r="BT255" i="97"/>
  <c r="BG255" i="97"/>
  <c r="BT252" i="97"/>
  <c r="BG252" i="97"/>
  <c r="BT249" i="97"/>
  <c r="BG249" i="97"/>
  <c r="CI249" i="97" s="1"/>
  <c r="BT246" i="97"/>
  <c r="BG246" i="97"/>
  <c r="CI246" i="97" s="1"/>
  <c r="BT243" i="97"/>
  <c r="BG243" i="97"/>
  <c r="BT240" i="97"/>
  <c r="BG240" i="97"/>
  <c r="BT237" i="97"/>
  <c r="BG237" i="97"/>
  <c r="CI237" i="97" s="1"/>
  <c r="BU237" i="97"/>
  <c r="BT234" i="97"/>
  <c r="BG234" i="97"/>
  <c r="BT231" i="97"/>
  <c r="BG231" i="97"/>
  <c r="CI231" i="97" s="1"/>
  <c r="BV228" i="97"/>
  <c r="BT228" i="97"/>
  <c r="BG228" i="97"/>
  <c r="CI228" i="97" s="1"/>
  <c r="BT225" i="97"/>
  <c r="BG225" i="97"/>
  <c r="BT222" i="97"/>
  <c r="BG222" i="97"/>
  <c r="BU222" i="97"/>
  <c r="BU219" i="97"/>
  <c r="BT219" i="97"/>
  <c r="BG219" i="97"/>
  <c r="CI219" i="97" s="1"/>
  <c r="BT216" i="97"/>
  <c r="BG216" i="97"/>
  <c r="CI216" i="97" s="1"/>
  <c r="BT213" i="97"/>
  <c r="BG213" i="97"/>
  <c r="BT210" i="97"/>
  <c r="BG210" i="97"/>
  <c r="CI210" i="97" s="1"/>
  <c r="BT207" i="97"/>
  <c r="BG207" i="97"/>
  <c r="CI207" i="97" s="1"/>
  <c r="BT204" i="97"/>
  <c r="BG204" i="97"/>
  <c r="BT201" i="97"/>
  <c r="BG201" i="97"/>
  <c r="CI201" i="97" s="1"/>
  <c r="BT198" i="97"/>
  <c r="BG198" i="97"/>
  <c r="CI198" i="97" s="1"/>
  <c r="BT195" i="97"/>
  <c r="BG195" i="97"/>
  <c r="CI195" i="97" s="1"/>
  <c r="BT192" i="97"/>
  <c r="BG192" i="97"/>
  <c r="BT189" i="97"/>
  <c r="BG189" i="97"/>
  <c r="CI189" i="97" s="1"/>
  <c r="BT186" i="97"/>
  <c r="BG186" i="97"/>
  <c r="CI186" i="97" s="1"/>
  <c r="AF2" i="97"/>
  <c r="S2" i="98"/>
  <c r="Q1" i="98"/>
  <c r="AD1" i="97"/>
  <c r="H23" i="99" l="1"/>
  <c r="BG298" i="97"/>
  <c r="BG226" i="97"/>
  <c r="BG271" i="97"/>
  <c r="BG301" i="97"/>
  <c r="F49" i="99"/>
  <c r="F5" i="99"/>
  <c r="F12" i="99"/>
  <c r="E92" i="99"/>
  <c r="F17" i="99"/>
  <c r="E56" i="99"/>
  <c r="F81" i="99"/>
  <c r="E89" i="99"/>
  <c r="BH102" i="98"/>
  <c r="BH103" i="98" s="1"/>
  <c r="BH126" i="98"/>
  <c r="BH127" i="98" s="1"/>
  <c r="BH297" i="98"/>
  <c r="BH298" i="98" s="1"/>
  <c r="BH198" i="98"/>
  <c r="BH199" i="98" s="1"/>
  <c r="BH279" i="98"/>
  <c r="BH280" i="98" s="1"/>
  <c r="BH111" i="98"/>
  <c r="BH112" i="98" s="1"/>
  <c r="BH270" i="98"/>
  <c r="BH271" i="98" s="1"/>
  <c r="BJ252" i="98"/>
  <c r="BJ253" i="98" s="1"/>
  <c r="BH189" i="98"/>
  <c r="BH190" i="98" s="1"/>
  <c r="BH201" i="98"/>
  <c r="BH202" i="98" s="1"/>
  <c r="BH135" i="98"/>
  <c r="BH136" i="98" s="1"/>
  <c r="BH114" i="98"/>
  <c r="BH115" i="98" s="1"/>
  <c r="BH162" i="98"/>
  <c r="BH163" i="98" s="1"/>
  <c r="BH264" i="98"/>
  <c r="BH265" i="98" s="1"/>
  <c r="BH288" i="98"/>
  <c r="BH289" i="98" s="1"/>
  <c r="BH147" i="98"/>
  <c r="BH148" i="98" s="1"/>
  <c r="BI132" i="98"/>
  <c r="BI133" i="98" s="1"/>
  <c r="BH165" i="98"/>
  <c r="BH166" i="98" s="1"/>
  <c r="BI228" i="98"/>
  <c r="BI229" i="98" s="1"/>
  <c r="BH282" i="98"/>
  <c r="BH283" i="98" s="1"/>
  <c r="BH291" i="98"/>
  <c r="BH292" i="98" s="1"/>
  <c r="BH168" i="98"/>
  <c r="BH169" i="98" s="1"/>
  <c r="BH231" i="98"/>
  <c r="BH232" i="98" s="1"/>
  <c r="BH261" i="98"/>
  <c r="BH262" i="98" s="1"/>
  <c r="BH120" i="98"/>
  <c r="BH121" i="98" s="1"/>
  <c r="BH159" i="98"/>
  <c r="BH160" i="98" s="1"/>
  <c r="BH252" i="98"/>
  <c r="BH253" i="98" s="1"/>
  <c r="BH105" i="98"/>
  <c r="BH106" i="98" s="1"/>
  <c r="BH129" i="98"/>
  <c r="BH130" i="98" s="1"/>
  <c r="BH225" i="98"/>
  <c r="BH226" i="98" s="1"/>
  <c r="BH294" i="98"/>
  <c r="BH295" i="98" s="1"/>
  <c r="BI120" i="98"/>
  <c r="BI121" i="98" s="1"/>
  <c r="BI252" i="98"/>
  <c r="BI253" i="98" s="1"/>
  <c r="BI234" i="98"/>
  <c r="BI235" i="98" s="1"/>
  <c r="BI246" i="97"/>
  <c r="CK246" i="97" s="1"/>
  <c r="BH246" i="97"/>
  <c r="CJ246" i="97" s="1"/>
  <c r="BI240" i="98"/>
  <c r="BI241" i="98" s="1"/>
  <c r="BI141" i="98"/>
  <c r="BI142" i="98" s="1"/>
  <c r="BI156" i="98"/>
  <c r="BI157" i="98" s="1"/>
  <c r="BH216" i="98"/>
  <c r="BH217" i="98" s="1"/>
  <c r="BI222" i="98"/>
  <c r="BI223" i="98" s="1"/>
  <c r="BI258" i="98"/>
  <c r="BI259" i="98" s="1"/>
  <c r="BH192" i="98"/>
  <c r="BH193" i="98" s="1"/>
  <c r="BH255" i="98"/>
  <c r="BH256" i="98" s="1"/>
  <c r="BI270" i="98"/>
  <c r="BI271" i="98" s="1"/>
  <c r="BH186" i="98"/>
  <c r="BH187" i="98" s="1"/>
  <c r="BL180" i="98"/>
  <c r="BL181" i="98" s="1"/>
  <c r="BJ180" i="98"/>
  <c r="BJ181" i="98" s="1"/>
  <c r="BJ120" i="98"/>
  <c r="BJ121" i="98" s="1"/>
  <c r="BH156" i="98"/>
  <c r="BH157" i="98" s="1"/>
  <c r="BI186" i="98"/>
  <c r="BI187" i="98" s="1"/>
  <c r="BH228" i="98"/>
  <c r="BH229" i="98" s="1"/>
  <c r="BL120" i="98"/>
  <c r="BL121" i="98" s="1"/>
  <c r="BH144" i="98"/>
  <c r="BH145" i="98" s="1"/>
  <c r="BH213" i="98"/>
  <c r="BH214" i="98" s="1"/>
  <c r="BH243" i="98"/>
  <c r="BH244" i="98" s="1"/>
  <c r="BH117" i="98"/>
  <c r="BH118" i="98" s="1"/>
  <c r="BK120" i="98"/>
  <c r="BK121" i="98" s="1"/>
  <c r="BH132" i="98"/>
  <c r="BH133" i="98" s="1"/>
  <c r="BH210" i="98"/>
  <c r="BH211" i="98" s="1"/>
  <c r="BH222" i="98"/>
  <c r="BH223" i="98" s="1"/>
  <c r="BH234" i="98"/>
  <c r="BH235" i="98" s="1"/>
  <c r="BH195" i="97"/>
  <c r="CJ195" i="97" s="1"/>
  <c r="BH174" i="98"/>
  <c r="BH175" i="98" s="1"/>
  <c r="BH267" i="98"/>
  <c r="BH268" i="98" s="1"/>
  <c r="BI117" i="98"/>
  <c r="BI118" i="98" s="1"/>
  <c r="BH240" i="98"/>
  <c r="BH241" i="98" s="1"/>
  <c r="BH183" i="98"/>
  <c r="BH184" i="98" s="1"/>
  <c r="BH285" i="98"/>
  <c r="BH286" i="98" s="1"/>
  <c r="BH300" i="98"/>
  <c r="BH301" i="98" s="1"/>
  <c r="BH108" i="98"/>
  <c r="BH109" i="98" s="1"/>
  <c r="BH138" i="98"/>
  <c r="BH139" i="98" s="1"/>
  <c r="BH141" i="98"/>
  <c r="BH142" i="98" s="1"/>
  <c r="BH150" i="98"/>
  <c r="BH151" i="98" s="1"/>
  <c r="BH96" i="98"/>
  <c r="BH97" i="98" s="1"/>
  <c r="BK252" i="98"/>
  <c r="BK253" i="98" s="1"/>
  <c r="BI150" i="98"/>
  <c r="BI151" i="98" s="1"/>
  <c r="BH180" i="98"/>
  <c r="BH181" i="98" s="1"/>
  <c r="BH237" i="98"/>
  <c r="BH238" i="98" s="1"/>
  <c r="BG280" i="97"/>
  <c r="BJ117" i="98"/>
  <c r="BJ118" i="98" s="1"/>
  <c r="BH258" i="98"/>
  <c r="BH259" i="98" s="1"/>
  <c r="BH303" i="98"/>
  <c r="BH304" i="98" s="1"/>
  <c r="BI180" i="98"/>
  <c r="BI181" i="98" s="1"/>
  <c r="H35" i="99"/>
  <c r="H4" i="99"/>
  <c r="E25" i="99"/>
  <c r="E44" i="99"/>
  <c r="E13" i="99"/>
  <c r="F57" i="99"/>
  <c r="E88" i="99"/>
  <c r="E93" i="99"/>
  <c r="F69" i="99"/>
  <c r="E77" i="99"/>
  <c r="H12" i="99"/>
  <c r="G12" i="99"/>
  <c r="G60" i="99"/>
  <c r="H60" i="99"/>
  <c r="H72" i="99"/>
  <c r="G72" i="99"/>
  <c r="H100" i="99"/>
  <c r="G100" i="99"/>
  <c r="H20" i="99"/>
  <c r="G20" i="99"/>
  <c r="G32" i="99"/>
  <c r="H47" i="99"/>
  <c r="H3" i="99"/>
  <c r="G48" i="99"/>
  <c r="H48" i="99"/>
  <c r="H64" i="99"/>
  <c r="G64" i="99"/>
  <c r="H68" i="99"/>
  <c r="G68" i="99"/>
  <c r="G96" i="99"/>
  <c r="H96" i="99"/>
  <c r="G4" i="99"/>
  <c r="H52" i="99"/>
  <c r="G52" i="99"/>
  <c r="G56" i="99"/>
  <c r="H56" i="99"/>
  <c r="G84" i="99"/>
  <c r="H84" i="99"/>
  <c r="H88" i="99"/>
  <c r="G88" i="99"/>
  <c r="H36" i="99"/>
  <c r="G36" i="99"/>
  <c r="H8" i="99"/>
  <c r="G8" i="99"/>
  <c r="H40" i="99"/>
  <c r="G40" i="99"/>
  <c r="H24" i="99"/>
  <c r="G24" i="99"/>
  <c r="H44" i="99"/>
  <c r="G44" i="99"/>
  <c r="H76" i="99"/>
  <c r="G76" i="99"/>
  <c r="H92" i="99"/>
  <c r="G92" i="99"/>
  <c r="G28" i="99"/>
  <c r="H28" i="99"/>
  <c r="G80" i="99"/>
  <c r="H16" i="99"/>
  <c r="H15" i="99"/>
  <c r="G55" i="99"/>
  <c r="H79" i="99"/>
  <c r="H67" i="99"/>
  <c r="G87" i="99"/>
  <c r="H95" i="99"/>
  <c r="G31" i="99"/>
  <c r="F3" i="99"/>
  <c r="E45" i="99"/>
  <c r="E76" i="99"/>
  <c r="E65" i="99"/>
  <c r="E33" i="99"/>
  <c r="E37" i="99"/>
  <c r="E68" i="99"/>
  <c r="E100" i="99"/>
  <c r="E101" i="99"/>
  <c r="F28" i="99"/>
  <c r="E28" i="99"/>
  <c r="H54" i="99"/>
  <c r="G54" i="99"/>
  <c r="F60" i="99"/>
  <c r="E60" i="99"/>
  <c r="F71" i="99"/>
  <c r="E71" i="99"/>
  <c r="H86" i="99"/>
  <c r="G86" i="99"/>
  <c r="F4" i="99"/>
  <c r="E4" i="99"/>
  <c r="F15" i="99"/>
  <c r="E15" i="99"/>
  <c r="H22" i="99"/>
  <c r="G22" i="99"/>
  <c r="H42" i="99"/>
  <c r="G42" i="99"/>
  <c r="F7" i="99"/>
  <c r="E7" i="99"/>
  <c r="F27" i="99"/>
  <c r="E27" i="99"/>
  <c r="F59" i="99"/>
  <c r="E59" i="99"/>
  <c r="H66" i="99"/>
  <c r="G66" i="99"/>
  <c r="H34" i="99"/>
  <c r="G34" i="99"/>
  <c r="F36" i="99"/>
  <c r="E36" i="99"/>
  <c r="H10" i="99"/>
  <c r="G10" i="99"/>
  <c r="E16" i="99"/>
  <c r="F16" i="99"/>
  <c r="F39" i="99"/>
  <c r="E39" i="99"/>
  <c r="F11" i="99"/>
  <c r="E11" i="99"/>
  <c r="G19" i="99"/>
  <c r="H19" i="99"/>
  <c r="H46" i="99"/>
  <c r="G46" i="99"/>
  <c r="F52" i="99"/>
  <c r="E52" i="99"/>
  <c r="F73" i="99"/>
  <c r="E73" i="99"/>
  <c r="H78" i="99"/>
  <c r="G78" i="99"/>
  <c r="F84" i="99"/>
  <c r="E84" i="99"/>
  <c r="H90" i="99"/>
  <c r="G90" i="99"/>
  <c r="F96" i="99"/>
  <c r="E96" i="99"/>
  <c r="F99" i="99"/>
  <c r="E99" i="99"/>
  <c r="H14" i="99"/>
  <c r="G14" i="99"/>
  <c r="H45" i="99"/>
  <c r="G45" i="99"/>
  <c r="H50" i="99"/>
  <c r="G50" i="99"/>
  <c r="H58" i="99"/>
  <c r="G58" i="99"/>
  <c r="F67" i="99"/>
  <c r="E67" i="99"/>
  <c r="H70" i="99"/>
  <c r="G70" i="99"/>
  <c r="F72" i="99"/>
  <c r="E72" i="99"/>
  <c r="F75" i="99"/>
  <c r="E75" i="99"/>
  <c r="H77" i="99"/>
  <c r="G77" i="99"/>
  <c r="H82" i="99"/>
  <c r="G82" i="99"/>
  <c r="F87" i="99"/>
  <c r="E87" i="99"/>
  <c r="H94" i="99"/>
  <c r="G94" i="99"/>
  <c r="H101" i="99"/>
  <c r="G101" i="99"/>
  <c r="G13" i="99"/>
  <c r="H13" i="99"/>
  <c r="H30" i="99"/>
  <c r="G30" i="99"/>
  <c r="E10" i="99"/>
  <c r="F10" i="99"/>
  <c r="H26" i="99"/>
  <c r="G26" i="99"/>
  <c r="G39" i="99"/>
  <c r="H39" i="99"/>
  <c r="G43" i="99"/>
  <c r="H57" i="99"/>
  <c r="G57" i="99"/>
  <c r="F91" i="99"/>
  <c r="E91" i="99"/>
  <c r="H93" i="99"/>
  <c r="G93" i="99"/>
  <c r="F95" i="99"/>
  <c r="E95" i="99"/>
  <c r="H7" i="99"/>
  <c r="G7" i="99"/>
  <c r="G11" i="99"/>
  <c r="H21" i="99"/>
  <c r="G21" i="99"/>
  <c r="F31" i="99"/>
  <c r="E31" i="99"/>
  <c r="H33" i="99"/>
  <c r="G33" i="99"/>
  <c r="F38" i="99"/>
  <c r="E38" i="99"/>
  <c r="F51" i="99"/>
  <c r="E51" i="99"/>
  <c r="H63" i="99"/>
  <c r="G63" i="99"/>
  <c r="F83" i="99"/>
  <c r="E83" i="99"/>
  <c r="F6" i="99"/>
  <c r="E6" i="99"/>
  <c r="F35" i="99"/>
  <c r="E35" i="99"/>
  <c r="F41" i="99"/>
  <c r="E41" i="99"/>
  <c r="F48" i="99"/>
  <c r="F61" i="99"/>
  <c r="G75" i="99"/>
  <c r="F80" i="99"/>
  <c r="H91" i="99"/>
  <c r="G91" i="99"/>
  <c r="F9" i="99"/>
  <c r="E9" i="99"/>
  <c r="F19" i="99"/>
  <c r="E19" i="99"/>
  <c r="E24" i="99"/>
  <c r="E32" i="99"/>
  <c r="H38" i="99"/>
  <c r="G38" i="99"/>
  <c r="E40" i="99"/>
  <c r="F40" i="99"/>
  <c r="H51" i="99"/>
  <c r="G51" i="99"/>
  <c r="F62" i="99"/>
  <c r="E62" i="99"/>
  <c r="F64" i="99"/>
  <c r="E64" i="99"/>
  <c r="H83" i="99"/>
  <c r="G83" i="99"/>
  <c r="F90" i="99"/>
  <c r="E90" i="99"/>
  <c r="H98" i="99"/>
  <c r="G98" i="99"/>
  <c r="G102" i="99"/>
  <c r="F30" i="99"/>
  <c r="E30" i="99"/>
  <c r="H62" i="99"/>
  <c r="G62" i="99"/>
  <c r="H65" i="99"/>
  <c r="G65" i="99"/>
  <c r="F18" i="99"/>
  <c r="E18" i="99"/>
  <c r="E21" i="99"/>
  <c r="F21" i="99"/>
  <c r="F55" i="99"/>
  <c r="E55" i="99"/>
  <c r="F20" i="99"/>
  <c r="E20" i="99"/>
  <c r="E42" i="99"/>
  <c r="F42" i="99"/>
  <c r="F47" i="99"/>
  <c r="E47" i="99"/>
  <c r="F63" i="99"/>
  <c r="E63" i="99"/>
  <c r="F79" i="99"/>
  <c r="E79" i="99"/>
  <c r="H18" i="99"/>
  <c r="G18" i="99"/>
  <c r="F23" i="99"/>
  <c r="E23" i="99"/>
  <c r="F98" i="99"/>
  <c r="E98" i="99"/>
  <c r="G99" i="99"/>
  <c r="H25" i="99"/>
  <c r="G25" i="99"/>
  <c r="F74" i="99"/>
  <c r="E74" i="99"/>
  <c r="H6" i="99"/>
  <c r="G6" i="99"/>
  <c r="F8" i="99"/>
  <c r="E8" i="99"/>
  <c r="F29" i="99"/>
  <c r="F43" i="99"/>
  <c r="E43" i="99"/>
  <c r="F50" i="99"/>
  <c r="E50" i="99"/>
  <c r="E53" i="99"/>
  <c r="F53" i="99"/>
  <c r="H74" i="99"/>
  <c r="G74" i="99"/>
  <c r="F82" i="99"/>
  <c r="E82" i="99"/>
  <c r="E85" i="99"/>
  <c r="F85" i="99"/>
  <c r="F97" i="99"/>
  <c r="E97" i="99"/>
  <c r="H53" i="99"/>
  <c r="G53" i="99"/>
  <c r="F70" i="99"/>
  <c r="E70" i="99"/>
  <c r="H85" i="99"/>
  <c r="G85" i="99"/>
  <c r="F58" i="99"/>
  <c r="E58" i="99"/>
  <c r="H73" i="99"/>
  <c r="G73" i="99"/>
  <c r="F14" i="99"/>
  <c r="E14" i="99"/>
  <c r="F34" i="99"/>
  <c r="E34" i="99"/>
  <c r="H49" i="99"/>
  <c r="G49" i="99"/>
  <c r="G59" i="99"/>
  <c r="F66" i="99"/>
  <c r="E66" i="99"/>
  <c r="H71" i="99"/>
  <c r="H81" i="99"/>
  <c r="G81" i="99"/>
  <c r="F102" i="99"/>
  <c r="E102" i="99"/>
  <c r="H9" i="99"/>
  <c r="G9" i="99"/>
  <c r="F26" i="99"/>
  <c r="E26" i="99"/>
  <c r="H41" i="99"/>
  <c r="G41" i="99"/>
  <c r="H29" i="99"/>
  <c r="G29" i="99"/>
  <c r="F46" i="99"/>
  <c r="E46" i="99"/>
  <c r="H61" i="99"/>
  <c r="G61" i="99"/>
  <c r="F78" i="99"/>
  <c r="E78" i="99"/>
  <c r="F94" i="99"/>
  <c r="E94" i="99"/>
  <c r="H97" i="99"/>
  <c r="G97" i="99"/>
  <c r="H17" i="99"/>
  <c r="G17" i="99"/>
  <c r="G27" i="99"/>
  <c r="H5" i="99"/>
  <c r="G5" i="99"/>
  <c r="F22" i="99"/>
  <c r="E22" i="99"/>
  <c r="H37" i="99"/>
  <c r="G37" i="99"/>
  <c r="F54" i="99"/>
  <c r="E54" i="99"/>
  <c r="H69" i="99"/>
  <c r="G69" i="99"/>
  <c r="F86" i="99"/>
  <c r="E86" i="99"/>
  <c r="H89" i="99"/>
  <c r="G89" i="99"/>
  <c r="BG121" i="98"/>
  <c r="BG142" i="98"/>
  <c r="BG127" i="98"/>
  <c r="BG97" i="98"/>
  <c r="BG115" i="98"/>
  <c r="BG109" i="98"/>
  <c r="BG148" i="98"/>
  <c r="BG160" i="98"/>
  <c r="BG172" i="98"/>
  <c r="BG184" i="98"/>
  <c r="BG196" i="98"/>
  <c r="BG208" i="98"/>
  <c r="BG220" i="98"/>
  <c r="BG232" i="98"/>
  <c r="BG244" i="98"/>
  <c r="BG256" i="98"/>
  <c r="BG268" i="98"/>
  <c r="BG280" i="98"/>
  <c r="BG292" i="98"/>
  <c r="BG304" i="98"/>
  <c r="BI219" i="98"/>
  <c r="BI220" i="98" s="1"/>
  <c r="BI204" i="98"/>
  <c r="BI205" i="98" s="1"/>
  <c r="BI294" i="98"/>
  <c r="BI295" i="98" s="1"/>
  <c r="BI192" i="98"/>
  <c r="BI193" i="98" s="1"/>
  <c r="BJ228" i="98"/>
  <c r="BJ229" i="98" s="1"/>
  <c r="BI207" i="98"/>
  <c r="BI208" i="98" s="1"/>
  <c r="BI231" i="98"/>
  <c r="BI232" i="98" s="1"/>
  <c r="BI168" i="98"/>
  <c r="BI169" i="98" s="1"/>
  <c r="BJ186" i="98"/>
  <c r="BJ187" i="98" s="1"/>
  <c r="BI246" i="98"/>
  <c r="BI247" i="98" s="1"/>
  <c r="BI261" i="98"/>
  <c r="BI262" i="98" s="1"/>
  <c r="BI201" i="98"/>
  <c r="BI202" i="98" s="1"/>
  <c r="BI210" i="98"/>
  <c r="BI211" i="98" s="1"/>
  <c r="BI237" i="98"/>
  <c r="BI238" i="98" s="1"/>
  <c r="BI273" i="98"/>
  <c r="BI274" i="98" s="1"/>
  <c r="BJ258" i="98"/>
  <c r="BJ259" i="98" s="1"/>
  <c r="BI102" i="98"/>
  <c r="BI103" i="98" s="1"/>
  <c r="BI138" i="98"/>
  <c r="BI139" i="98" s="1"/>
  <c r="BJ150" i="98"/>
  <c r="BJ151" i="98" s="1"/>
  <c r="BI129" i="98"/>
  <c r="BI130" i="98" s="1"/>
  <c r="BI123" i="98"/>
  <c r="BI124" i="98" s="1"/>
  <c r="BI147" i="98"/>
  <c r="BI148" i="98" s="1"/>
  <c r="BI108" i="98"/>
  <c r="BI109" i="98" s="1"/>
  <c r="BI111" i="98"/>
  <c r="BI112" i="98" s="1"/>
  <c r="BI171" i="98"/>
  <c r="BI172" i="98" s="1"/>
  <c r="BJ132" i="98"/>
  <c r="BJ133" i="98" s="1"/>
  <c r="BI159" i="98"/>
  <c r="BI160" i="98" s="1"/>
  <c r="BH198" i="97"/>
  <c r="CJ198" i="97" s="1"/>
  <c r="BG289" i="97"/>
  <c r="BH204" i="97"/>
  <c r="CJ204" i="97" s="1"/>
  <c r="BH234" i="97"/>
  <c r="CJ234" i="97" s="1"/>
  <c r="BG262" i="97"/>
  <c r="BH282" i="97"/>
  <c r="CJ282" i="97" s="1"/>
  <c r="BG247" i="97"/>
  <c r="BG292" i="97"/>
  <c r="BG295" i="97"/>
  <c r="BG304" i="97"/>
  <c r="BU189" i="97"/>
  <c r="BV237" i="97"/>
  <c r="BH255" i="97"/>
  <c r="BH256" i="97" s="1"/>
  <c r="BG187" i="97"/>
  <c r="BV222" i="97"/>
  <c r="BU192" i="97"/>
  <c r="BH201" i="97"/>
  <c r="CJ201" i="97" s="1"/>
  <c r="BH240" i="97"/>
  <c r="CJ240" i="97" s="1"/>
  <c r="BH270" i="97"/>
  <c r="CJ270" i="97" s="1"/>
  <c r="BG217" i="97"/>
  <c r="CI297" i="97"/>
  <c r="BW195" i="97"/>
  <c r="BG265" i="97"/>
  <c r="BH303" i="97"/>
  <c r="CJ303" i="97" s="1"/>
  <c r="BK198" i="97"/>
  <c r="CM198" i="97" s="1"/>
  <c r="BH267" i="97"/>
  <c r="CJ267" i="97" s="1"/>
  <c r="BH294" i="97"/>
  <c r="CJ294" i="97" s="1"/>
  <c r="CI204" i="97"/>
  <c r="BG205" i="97"/>
  <c r="BW225" i="97"/>
  <c r="BG193" i="97"/>
  <c r="BH243" i="97"/>
  <c r="BI300" i="97"/>
  <c r="CK300" i="97" s="1"/>
  <c r="BG220" i="97"/>
  <c r="BU186" i="97"/>
  <c r="BJ204" i="97"/>
  <c r="CL204" i="97" s="1"/>
  <c r="BH207" i="97"/>
  <c r="CJ207" i="97" s="1"/>
  <c r="BG211" i="97"/>
  <c r="BJ216" i="97"/>
  <c r="CL216" i="97" s="1"/>
  <c r="BG250" i="97"/>
  <c r="BU270" i="97"/>
  <c r="BV189" i="97"/>
  <c r="BV219" i="97"/>
  <c r="BH231" i="97"/>
  <c r="CJ231" i="97" s="1"/>
  <c r="BV207" i="97"/>
  <c r="BH273" i="97"/>
  <c r="CJ273" i="97" s="1"/>
  <c r="BW213" i="97"/>
  <c r="BV213" i="97"/>
  <c r="BU201" i="97"/>
  <c r="BG208" i="97"/>
  <c r="BH258" i="97"/>
  <c r="CJ258" i="97" s="1"/>
  <c r="BU198" i="97"/>
  <c r="BU207" i="97"/>
  <c r="BH222" i="97"/>
  <c r="BH223" i="97" s="1"/>
  <c r="BG190" i="97"/>
  <c r="BG196" i="97"/>
  <c r="BI282" i="97"/>
  <c r="CK282" i="97" s="1"/>
  <c r="BH237" i="97"/>
  <c r="CJ237" i="97" s="1"/>
  <c r="BG268" i="97"/>
  <c r="BU288" i="97"/>
  <c r="BI204" i="97"/>
  <c r="CK204" i="97" s="1"/>
  <c r="BH210" i="97"/>
  <c r="BI216" i="97"/>
  <c r="CK216" i="97" s="1"/>
  <c r="BH216" i="97"/>
  <c r="CJ216" i="97" s="1"/>
  <c r="BG223" i="97"/>
  <c r="BG229" i="97"/>
  <c r="BG232" i="97"/>
  <c r="BW264" i="97"/>
  <c r="BG274" i="97"/>
  <c r="BG286" i="97"/>
  <c r="BG256" i="97"/>
  <c r="BZ198" i="97"/>
  <c r="BW192" i="97"/>
  <c r="BH189" i="97"/>
  <c r="BU246" i="97"/>
  <c r="BX192" i="97"/>
  <c r="BU204" i="97"/>
  <c r="BW228" i="97"/>
  <c r="BI186" i="97"/>
  <c r="BV204" i="97"/>
  <c r="BH186" i="97"/>
  <c r="BH192" i="97"/>
  <c r="BV195" i="97"/>
  <c r="BU234" i="97"/>
  <c r="BH219" i="97"/>
  <c r="BG199" i="97"/>
  <c r="BW219" i="97"/>
  <c r="BH228" i="97"/>
  <c r="BU231" i="97"/>
  <c r="BJ198" i="97"/>
  <c r="BU213" i="97"/>
  <c r="BU225" i="97"/>
  <c r="CI225" i="97"/>
  <c r="BH249" i="97"/>
  <c r="BV192" i="97"/>
  <c r="BU195" i="97"/>
  <c r="BI198" i="97"/>
  <c r="BU210" i="97"/>
  <c r="BG214" i="97"/>
  <c r="CI213" i="97"/>
  <c r="BV216" i="97"/>
  <c r="CI222" i="97"/>
  <c r="BH252" i="97"/>
  <c r="BX198" i="97"/>
  <c r="BI213" i="97"/>
  <c r="CI234" i="97"/>
  <c r="BG235" i="97"/>
  <c r="BG244" i="97"/>
  <c r="CI243" i="97"/>
  <c r="CI192" i="97"/>
  <c r="BU252" i="97"/>
  <c r="BH225" i="97"/>
  <c r="BG202" i="97"/>
  <c r="BV225" i="97"/>
  <c r="BJ240" i="97"/>
  <c r="BU216" i="97"/>
  <c r="BG253" i="97"/>
  <c r="CI252" i="97"/>
  <c r="BH213" i="97"/>
  <c r="BG259" i="97"/>
  <c r="CI258" i="97"/>
  <c r="BU228" i="97"/>
  <c r="CI240" i="97"/>
  <c r="BG241" i="97"/>
  <c r="BU249" i="97"/>
  <c r="BV285" i="97"/>
  <c r="BG238" i="97"/>
  <c r="BI240" i="97"/>
  <c r="BH261" i="97"/>
  <c r="BU240" i="97"/>
  <c r="BU243" i="97"/>
  <c r="BH279" i="97"/>
  <c r="BU258" i="97"/>
  <c r="BI261" i="97"/>
  <c r="BU267" i="97"/>
  <c r="BV264" i="97"/>
  <c r="CI270" i="97"/>
  <c r="BX264" i="97"/>
  <c r="BU276" i="97"/>
  <c r="BW282" i="97"/>
  <c r="BY264" i="97"/>
  <c r="BU273" i="97"/>
  <c r="BV276" i="97"/>
  <c r="BV258" i="97"/>
  <c r="CI264" i="97"/>
  <c r="BH285" i="97"/>
  <c r="CI255" i="97"/>
  <c r="CI273" i="97"/>
  <c r="BG283" i="97"/>
  <c r="CI282" i="97"/>
  <c r="BH288" i="97"/>
  <c r="BH291" i="97"/>
  <c r="BH297" i="97"/>
  <c r="BU300" i="97"/>
  <c r="BH264" i="97"/>
  <c r="BG277" i="97"/>
  <c r="CI276" i="97"/>
  <c r="BV288" i="97"/>
  <c r="BU294" i="97"/>
  <c r="BU279" i="97"/>
  <c r="BV291" i="97"/>
  <c r="BU291" i="97"/>
  <c r="BH276" i="97"/>
  <c r="CI285" i="97"/>
  <c r="BU285" i="97"/>
  <c r="CI300" i="97"/>
  <c r="BU297" i="97"/>
  <c r="BU303" i="97"/>
  <c r="BH300" i="97"/>
  <c r="CE93" i="98"/>
  <c r="CD93" i="98"/>
  <c r="CC93" i="98"/>
  <c r="CB93" i="98"/>
  <c r="CA93" i="98"/>
  <c r="BZ93" i="98"/>
  <c r="BY93" i="98"/>
  <c r="BX93" i="98"/>
  <c r="BW93" i="98"/>
  <c r="BV93" i="98"/>
  <c r="BU93" i="98"/>
  <c r="BT93" i="98"/>
  <c r="BG93" i="98"/>
  <c r="CE90" i="98"/>
  <c r="CD90" i="98"/>
  <c r="CC90" i="98"/>
  <c r="CB90" i="98"/>
  <c r="CA90" i="98"/>
  <c r="BZ90" i="98"/>
  <c r="BY90" i="98"/>
  <c r="BX90" i="98"/>
  <c r="BW90" i="98"/>
  <c r="BV90" i="98"/>
  <c r="BU90" i="98"/>
  <c r="BT90" i="98"/>
  <c r="BG90" i="98"/>
  <c r="CE87" i="98"/>
  <c r="CD87" i="98"/>
  <c r="CC87" i="98"/>
  <c r="CB87" i="98"/>
  <c r="CA87" i="98"/>
  <c r="BZ87" i="98"/>
  <c r="BY87" i="98"/>
  <c r="BX87" i="98"/>
  <c r="BW87" i="98"/>
  <c r="BV87" i="98"/>
  <c r="BU87" i="98"/>
  <c r="BT87" i="98"/>
  <c r="BG87" i="98"/>
  <c r="CE84" i="98"/>
  <c r="CD84" i="98"/>
  <c r="CC84" i="98"/>
  <c r="CB84" i="98"/>
  <c r="CA84" i="98"/>
  <c r="BZ84" i="98"/>
  <c r="BY84" i="98"/>
  <c r="BX84" i="98"/>
  <c r="BW84" i="98"/>
  <c r="BV84" i="98"/>
  <c r="BU84" i="98"/>
  <c r="BT84" i="98"/>
  <c r="BG84" i="98"/>
  <c r="CE81" i="98"/>
  <c r="CD81" i="98"/>
  <c r="CC81" i="98"/>
  <c r="CB81" i="98"/>
  <c r="CA81" i="98"/>
  <c r="BZ81" i="98"/>
  <c r="BY81" i="98"/>
  <c r="BX81" i="98"/>
  <c r="BW81" i="98"/>
  <c r="BV81" i="98"/>
  <c r="BU81" i="98"/>
  <c r="BT81" i="98"/>
  <c r="BG81" i="98"/>
  <c r="CE78" i="98"/>
  <c r="CD78" i="98"/>
  <c r="CC78" i="98"/>
  <c r="CB78" i="98"/>
  <c r="CA78" i="98"/>
  <c r="BZ78" i="98"/>
  <c r="BY78" i="98"/>
  <c r="BX78" i="98"/>
  <c r="BW78" i="98"/>
  <c r="BV78" i="98"/>
  <c r="BU78" i="98"/>
  <c r="BT78" i="98"/>
  <c r="BG78" i="98"/>
  <c r="CE75" i="98"/>
  <c r="CD75" i="98"/>
  <c r="CC75" i="98"/>
  <c r="CB75" i="98"/>
  <c r="CA75" i="98"/>
  <c r="BZ75" i="98"/>
  <c r="BY75" i="98"/>
  <c r="BX75" i="98"/>
  <c r="BW75" i="98"/>
  <c r="BV75" i="98"/>
  <c r="BU75" i="98"/>
  <c r="BT75" i="98"/>
  <c r="BG75" i="98"/>
  <c r="CE72" i="98"/>
  <c r="CD72" i="98"/>
  <c r="CC72" i="98"/>
  <c r="CB72" i="98"/>
  <c r="CA72" i="98"/>
  <c r="BZ72" i="98"/>
  <c r="BY72" i="98"/>
  <c r="BX72" i="98"/>
  <c r="BW72" i="98"/>
  <c r="BV72" i="98"/>
  <c r="BU72" i="98"/>
  <c r="BT72" i="98"/>
  <c r="BG72" i="98"/>
  <c r="CE69" i="98"/>
  <c r="CD69" i="98"/>
  <c r="CC69" i="98"/>
  <c r="CB69" i="98"/>
  <c r="CA69" i="98"/>
  <c r="BZ69" i="98"/>
  <c r="BY69" i="98"/>
  <c r="BX69" i="98"/>
  <c r="BW69" i="98"/>
  <c r="BV69" i="98"/>
  <c r="BU69" i="98"/>
  <c r="BT69" i="98"/>
  <c r="BG69" i="98"/>
  <c r="CE66" i="98"/>
  <c r="CD66" i="98"/>
  <c r="CC66" i="98"/>
  <c r="CB66" i="98"/>
  <c r="CA66" i="98"/>
  <c r="BZ66" i="98"/>
  <c r="BY66" i="98"/>
  <c r="BX66" i="98"/>
  <c r="BW66" i="98"/>
  <c r="BV66" i="98"/>
  <c r="BU66" i="98"/>
  <c r="BT66" i="98"/>
  <c r="BG66" i="98"/>
  <c r="CE63" i="98"/>
  <c r="CD63" i="98"/>
  <c r="CC63" i="98"/>
  <c r="CB63" i="98"/>
  <c r="CA63" i="98"/>
  <c r="BZ63" i="98"/>
  <c r="BY63" i="98"/>
  <c r="BX63" i="98"/>
  <c r="BW63" i="98"/>
  <c r="BV63" i="98"/>
  <c r="BU63" i="98"/>
  <c r="BT63" i="98"/>
  <c r="BG63" i="98"/>
  <c r="CE60" i="98"/>
  <c r="CD60" i="98"/>
  <c r="CC60" i="98"/>
  <c r="CB60" i="98"/>
  <c r="CA60" i="98"/>
  <c r="BZ60" i="98"/>
  <c r="BY60" i="98"/>
  <c r="BX60" i="98"/>
  <c r="BW60" i="98"/>
  <c r="BV60" i="98"/>
  <c r="BU60" i="98"/>
  <c r="BT60" i="98"/>
  <c r="BG60" i="98"/>
  <c r="CE57" i="98"/>
  <c r="CD57" i="98"/>
  <c r="CC57" i="98"/>
  <c r="CB57" i="98"/>
  <c r="CA57" i="98"/>
  <c r="BZ57" i="98"/>
  <c r="BY57" i="98"/>
  <c r="BX57" i="98"/>
  <c r="BW57" i="98"/>
  <c r="BV57" i="98"/>
  <c r="BU57" i="98"/>
  <c r="BT57" i="98"/>
  <c r="BG57" i="98"/>
  <c r="CE54" i="98"/>
  <c r="CD54" i="98"/>
  <c r="CC54" i="98"/>
  <c r="CB54" i="98"/>
  <c r="CA54" i="98"/>
  <c r="BZ54" i="98"/>
  <c r="BY54" i="98"/>
  <c r="BX54" i="98"/>
  <c r="BW54" i="98"/>
  <c r="BV54" i="98"/>
  <c r="BU54" i="98"/>
  <c r="BT54" i="98"/>
  <c r="BG54" i="98"/>
  <c r="CE51" i="98"/>
  <c r="CD51" i="98"/>
  <c r="CC51" i="98"/>
  <c r="CB51" i="98"/>
  <c r="CA51" i="98"/>
  <c r="BZ51" i="98"/>
  <c r="BY51" i="98"/>
  <c r="BX51" i="98"/>
  <c r="BW51" i="98"/>
  <c r="BV51" i="98"/>
  <c r="BU51" i="98"/>
  <c r="BT51" i="98"/>
  <c r="BG51" i="98"/>
  <c r="CE48" i="98"/>
  <c r="CD48" i="98"/>
  <c r="CC48" i="98"/>
  <c r="CB48" i="98"/>
  <c r="CA48" i="98"/>
  <c r="BZ48" i="98"/>
  <c r="BY48" i="98"/>
  <c r="BX48" i="98"/>
  <c r="BW48" i="98"/>
  <c r="BV48" i="98"/>
  <c r="BU48" i="98"/>
  <c r="BT48" i="98"/>
  <c r="BG48" i="98"/>
  <c r="CE45" i="98"/>
  <c r="CD45" i="98"/>
  <c r="CC45" i="98"/>
  <c r="CB45" i="98"/>
  <c r="CA45" i="98"/>
  <c r="BZ45" i="98"/>
  <c r="BY45" i="98"/>
  <c r="BX45" i="98"/>
  <c r="BW45" i="98"/>
  <c r="BV45" i="98"/>
  <c r="BU45" i="98"/>
  <c r="BT45" i="98"/>
  <c r="BG45" i="98"/>
  <c r="CE42" i="98"/>
  <c r="CD42" i="98"/>
  <c r="CC42" i="98"/>
  <c r="CB42" i="98"/>
  <c r="CA42" i="98"/>
  <c r="BZ42" i="98"/>
  <c r="BY42" i="98"/>
  <c r="BX42" i="98"/>
  <c r="BW42" i="98"/>
  <c r="BV42" i="98"/>
  <c r="BU42" i="98"/>
  <c r="BT42" i="98"/>
  <c r="BG42" i="98"/>
  <c r="CE39" i="98"/>
  <c r="CD39" i="98"/>
  <c r="CC39" i="98"/>
  <c r="CB39" i="98"/>
  <c r="CA39" i="98"/>
  <c r="BZ39" i="98"/>
  <c r="BY39" i="98"/>
  <c r="BX39" i="98"/>
  <c r="BW39" i="98"/>
  <c r="BV39" i="98"/>
  <c r="BU39" i="98"/>
  <c r="BT39" i="98"/>
  <c r="BG39" i="98"/>
  <c r="CE36" i="98"/>
  <c r="CD36" i="98"/>
  <c r="CC36" i="98"/>
  <c r="CB36" i="98"/>
  <c r="CA36" i="98"/>
  <c r="BZ36" i="98"/>
  <c r="BY36" i="98"/>
  <c r="BX36" i="98"/>
  <c r="BW36" i="98"/>
  <c r="BV36" i="98"/>
  <c r="BU36" i="98"/>
  <c r="BT36" i="98"/>
  <c r="BG36" i="98"/>
  <c r="CE33" i="98"/>
  <c r="CD33" i="98"/>
  <c r="CC33" i="98"/>
  <c r="CB33" i="98"/>
  <c r="CA33" i="98"/>
  <c r="BZ33" i="98"/>
  <c r="BY33" i="98"/>
  <c r="BX33" i="98"/>
  <c r="BW33" i="98"/>
  <c r="BV33" i="98"/>
  <c r="BU33" i="98"/>
  <c r="BT33" i="98"/>
  <c r="BG33" i="98"/>
  <c r="CE30" i="98"/>
  <c r="CD30" i="98"/>
  <c r="CC30" i="98"/>
  <c r="CB30" i="98"/>
  <c r="CA30" i="98"/>
  <c r="BZ30" i="98"/>
  <c r="BY30" i="98"/>
  <c r="BX30" i="98"/>
  <c r="BW30" i="98"/>
  <c r="BV30" i="98"/>
  <c r="BU30" i="98"/>
  <c r="BT30" i="98"/>
  <c r="BG30" i="98"/>
  <c r="CE27" i="98"/>
  <c r="CD27" i="98"/>
  <c r="CC27" i="98"/>
  <c r="CB27" i="98"/>
  <c r="CA27" i="98"/>
  <c r="BZ27" i="98"/>
  <c r="BY27" i="98"/>
  <c r="BX27" i="98"/>
  <c r="BW27" i="98"/>
  <c r="BV27" i="98"/>
  <c r="BU27" i="98"/>
  <c r="BT27" i="98"/>
  <c r="BG27" i="98"/>
  <c r="CE24" i="98"/>
  <c r="CD24" i="98"/>
  <c r="CC24" i="98"/>
  <c r="CB24" i="98"/>
  <c r="CA24" i="98"/>
  <c r="BZ24" i="98"/>
  <c r="BY24" i="98"/>
  <c r="BX24" i="98"/>
  <c r="BW24" i="98"/>
  <c r="BV24" i="98"/>
  <c r="BU24" i="98"/>
  <c r="BT24" i="98"/>
  <c r="BG24" i="98"/>
  <c r="CE21" i="98"/>
  <c r="CD21" i="98"/>
  <c r="CC21" i="98"/>
  <c r="CB21" i="98"/>
  <c r="CA21" i="98"/>
  <c r="BZ21" i="98"/>
  <c r="BY21" i="98"/>
  <c r="BX21" i="98"/>
  <c r="BW21" i="98"/>
  <c r="BV21" i="98"/>
  <c r="BU21" i="98"/>
  <c r="BT21" i="98"/>
  <c r="BG21" i="98"/>
  <c r="CE18" i="98"/>
  <c r="CD18" i="98"/>
  <c r="CC18" i="98"/>
  <c r="CB18" i="98"/>
  <c r="CA18" i="98"/>
  <c r="BZ18" i="98"/>
  <c r="BY18" i="98"/>
  <c r="BX18" i="98"/>
  <c r="BW18" i="98"/>
  <c r="BV18" i="98"/>
  <c r="BU18" i="98"/>
  <c r="BT18" i="98"/>
  <c r="BG18" i="98"/>
  <c r="CE15" i="98"/>
  <c r="CD15" i="98"/>
  <c r="CC15" i="98"/>
  <c r="CB15" i="98"/>
  <c r="CA15" i="98"/>
  <c r="BZ15" i="98"/>
  <c r="BY15" i="98"/>
  <c r="BX15" i="98"/>
  <c r="BW15" i="98"/>
  <c r="BV15" i="98"/>
  <c r="BU15" i="98"/>
  <c r="BT15" i="98"/>
  <c r="BG15" i="98"/>
  <c r="CE12" i="98"/>
  <c r="CD12" i="98"/>
  <c r="CC12" i="98"/>
  <c r="CB12" i="98"/>
  <c r="CA12" i="98"/>
  <c r="BZ12" i="98"/>
  <c r="BY12" i="98"/>
  <c r="BX12" i="98"/>
  <c r="BW12" i="98"/>
  <c r="BV12" i="98"/>
  <c r="BU12" i="98"/>
  <c r="BT12" i="98"/>
  <c r="BG12" i="98"/>
  <c r="CE9" i="98"/>
  <c r="CD9" i="98"/>
  <c r="CC9" i="98"/>
  <c r="CB9" i="98"/>
  <c r="CA9" i="98"/>
  <c r="BZ9" i="98"/>
  <c r="BY9" i="98"/>
  <c r="BX9" i="98"/>
  <c r="BW9" i="98"/>
  <c r="BV9" i="98"/>
  <c r="BU9" i="98"/>
  <c r="BT9" i="98"/>
  <c r="BG9" i="98"/>
  <c r="BG5" i="98" s="1" a="1"/>
  <c r="BG5" i="98" s="1"/>
  <c r="T8" i="98"/>
  <c r="I7" i="98"/>
  <c r="J7" i="98" s="1"/>
  <c r="CE6" i="98"/>
  <c r="CD6" i="98"/>
  <c r="CC6" i="98"/>
  <c r="CB6" i="98"/>
  <c r="CA6" i="98"/>
  <c r="BZ6" i="98"/>
  <c r="BY6" i="98"/>
  <c r="BX6" i="98"/>
  <c r="BW6" i="98"/>
  <c r="BV6" i="98"/>
  <c r="BU6" i="98"/>
  <c r="BT6" i="98"/>
  <c r="BG6" i="98"/>
  <c r="I6" i="98"/>
  <c r="J6" i="98" s="1"/>
  <c r="BT183" i="97"/>
  <c r="BG183" i="97"/>
  <c r="CI183" i="97" s="1"/>
  <c r="BT180" i="97"/>
  <c r="BG180" i="97"/>
  <c r="CI180" i="97" s="1"/>
  <c r="BT177" i="97"/>
  <c r="BG177" i="97"/>
  <c r="BT174" i="97"/>
  <c r="BG174" i="97"/>
  <c r="CI174" i="97" s="1"/>
  <c r="BT171" i="97"/>
  <c r="BG171" i="97"/>
  <c r="CI171" i="97" s="1"/>
  <c r="BT168" i="97"/>
  <c r="BG168" i="97"/>
  <c r="CI168" i="97" s="1"/>
  <c r="BT165" i="97"/>
  <c r="BG165" i="97"/>
  <c r="BT162" i="97"/>
  <c r="BG162" i="97"/>
  <c r="CI162" i="97" s="1"/>
  <c r="BT159" i="97"/>
  <c r="BG159" i="97"/>
  <c r="BT156" i="97"/>
  <c r="BG156" i="97"/>
  <c r="CI156" i="97" s="1"/>
  <c r="BT153" i="97"/>
  <c r="BG153" i="97"/>
  <c r="CI153" i="97" s="1"/>
  <c r="BT150" i="97"/>
  <c r="BG150" i="97"/>
  <c r="CI150" i="97" s="1"/>
  <c r="BT147" i="97"/>
  <c r="BG147" i="97"/>
  <c r="BU147" i="97"/>
  <c r="BT144" i="97"/>
  <c r="BG144" i="97"/>
  <c r="CI144" i="97" s="1"/>
  <c r="BT141" i="97"/>
  <c r="BG141" i="97"/>
  <c r="BT138" i="97"/>
  <c r="BG138" i="97"/>
  <c r="BT135" i="97"/>
  <c r="BG135" i="97"/>
  <c r="BT132" i="97"/>
  <c r="BG132" i="97"/>
  <c r="CI132" i="97" s="1"/>
  <c r="BV132" i="97"/>
  <c r="BT129" i="97"/>
  <c r="BG129" i="97"/>
  <c r="CI129" i="97" s="1"/>
  <c r="BU129" i="97"/>
  <c r="BT126" i="97"/>
  <c r="BG126" i="97"/>
  <c r="CI126" i="97" s="1"/>
  <c r="BU126" i="97"/>
  <c r="BT123" i="97"/>
  <c r="BG123" i="97"/>
  <c r="CI123" i="97" s="1"/>
  <c r="BT120" i="97"/>
  <c r="BG120" i="97"/>
  <c r="CI120" i="97" s="1"/>
  <c r="BT117" i="97"/>
  <c r="BG117" i="97"/>
  <c r="BT114" i="97"/>
  <c r="BG114" i="97"/>
  <c r="CI114" i="97" s="1"/>
  <c r="BT111" i="97"/>
  <c r="BG111" i="97"/>
  <c r="CI111" i="97" s="1"/>
  <c r="BT108" i="97"/>
  <c r="BG108" i="97"/>
  <c r="CI108" i="97" s="1"/>
  <c r="BU108" i="97"/>
  <c r="BT105" i="97"/>
  <c r="BG105" i="97"/>
  <c r="CI105" i="97" s="1"/>
  <c r="BT102" i="97"/>
  <c r="BG102" i="97"/>
  <c r="CI102" i="97" s="1"/>
  <c r="BT99" i="97"/>
  <c r="BG99" i="97"/>
  <c r="BT96" i="97"/>
  <c r="BG96" i="97"/>
  <c r="BT93" i="97"/>
  <c r="BG93" i="97"/>
  <c r="CI93" i="97" s="1"/>
  <c r="BT90" i="97"/>
  <c r="BG90" i="97"/>
  <c r="CI90" i="97" s="1"/>
  <c r="BT87" i="97"/>
  <c r="BG87" i="97"/>
  <c r="CI87" i="97" s="1"/>
  <c r="BU84" i="97"/>
  <c r="BT84" i="97"/>
  <c r="BG84" i="97"/>
  <c r="BT81" i="97"/>
  <c r="BG81" i="97"/>
  <c r="BT78" i="97"/>
  <c r="BG78" i="97"/>
  <c r="BT75" i="97"/>
  <c r="BG75" i="97"/>
  <c r="BT72" i="97"/>
  <c r="BG72" i="97"/>
  <c r="CI72" i="97" s="1"/>
  <c r="BT69" i="97"/>
  <c r="BG69" i="97"/>
  <c r="CI69" i="97" s="1"/>
  <c r="BT66" i="97"/>
  <c r="BG66" i="97"/>
  <c r="CI66" i="97" s="1"/>
  <c r="BT63" i="97"/>
  <c r="BG63" i="97"/>
  <c r="BT60" i="97"/>
  <c r="BG60" i="97"/>
  <c r="BT57" i="97"/>
  <c r="BG57" i="97"/>
  <c r="CI57" i="97" s="1"/>
  <c r="BT54" i="97"/>
  <c r="BG54" i="97"/>
  <c r="BT51" i="97"/>
  <c r="BG51" i="97"/>
  <c r="CI51" i="97" s="1"/>
  <c r="BV51" i="97"/>
  <c r="BT48" i="97"/>
  <c r="BG48" i="97"/>
  <c r="BT45" i="97"/>
  <c r="BG45" i="97"/>
  <c r="BT42" i="97"/>
  <c r="BG42" i="97"/>
  <c r="CI42" i="97" s="1"/>
  <c r="BT39" i="97"/>
  <c r="BG39" i="97"/>
  <c r="BT36" i="97"/>
  <c r="BG36" i="97"/>
  <c r="CI36" i="97" s="1"/>
  <c r="BT33" i="97"/>
  <c r="BG33" i="97"/>
  <c r="CI33" i="97" s="1"/>
  <c r="BT30" i="97"/>
  <c r="BG30" i="97"/>
  <c r="CI30" i="97" s="1"/>
  <c r="BT27" i="97"/>
  <c r="BG27" i="97"/>
  <c r="CI27" i="97" s="1"/>
  <c r="BT24" i="97"/>
  <c r="BG24" i="97"/>
  <c r="CI24" i="97" s="1"/>
  <c r="BT21" i="97"/>
  <c r="BG21" i="97"/>
  <c r="CI21" i="97" s="1"/>
  <c r="BT18" i="97"/>
  <c r="BG18" i="97"/>
  <c r="BT15" i="97"/>
  <c r="BG15" i="97"/>
  <c r="BT12" i="97"/>
  <c r="BG12" i="97"/>
  <c r="CI12" i="97" s="1"/>
  <c r="BT9" i="97"/>
  <c r="BG9" i="97"/>
  <c r="AG8" i="97"/>
  <c r="T8" i="97"/>
  <c r="V7" i="97"/>
  <c r="W7" i="97" s="1"/>
  <c r="X7" i="97" s="1"/>
  <c r="Y7" i="97" s="1"/>
  <c r="Z7" i="97" s="1"/>
  <c r="AA7" i="97" s="1"/>
  <c r="AB7" i="97" s="1"/>
  <c r="AC7" i="97" s="1"/>
  <c r="AD7" i="97" s="1"/>
  <c r="AE7" i="97" s="1"/>
  <c r="AF7" i="97" s="1"/>
  <c r="I7" i="97"/>
  <c r="J7" i="97" s="1"/>
  <c r="K7" i="97" s="1"/>
  <c r="L7" i="97" s="1"/>
  <c r="M7" i="97" s="1"/>
  <c r="N7" i="97" s="1"/>
  <c r="O7" i="97" s="1"/>
  <c r="P7" i="97" s="1"/>
  <c r="Q7" i="97" s="1"/>
  <c r="R7" i="97" s="1"/>
  <c r="S7" i="97" s="1"/>
  <c r="BT6" i="97"/>
  <c r="BG6" i="97"/>
  <c r="V6" i="97"/>
  <c r="I6" i="97"/>
  <c r="BG40" i="97" l="1"/>
  <c r="AP3" i="97"/>
  <c r="Z2" i="97" s="1"/>
  <c r="BG55" i="97"/>
  <c r="BH244" i="97"/>
  <c r="BI279" i="98"/>
  <c r="BI280" i="98" s="1"/>
  <c r="BH247" i="97"/>
  <c r="CJ255" i="97"/>
  <c r="BH196" i="97"/>
  <c r="BI249" i="98"/>
  <c r="BI250" i="98" s="1"/>
  <c r="BH268" i="97"/>
  <c r="BI162" i="98"/>
  <c r="BI163" i="98" s="1"/>
  <c r="BH274" i="97"/>
  <c r="BI153" i="98"/>
  <c r="BI154" i="98" s="1"/>
  <c r="BH153" i="98"/>
  <c r="BH154" i="98" s="1"/>
  <c r="BH177" i="98"/>
  <c r="BH178" i="98" s="1"/>
  <c r="BH276" i="98"/>
  <c r="BH277" i="98" s="1"/>
  <c r="BH99" i="98"/>
  <c r="BH100" i="98" s="1"/>
  <c r="BH123" i="98"/>
  <c r="BH124" i="98" s="1"/>
  <c r="BH171" i="98"/>
  <c r="BH172" i="98" s="1"/>
  <c r="BH195" i="98"/>
  <c r="BH196" i="98" s="1"/>
  <c r="BH207" i="98"/>
  <c r="BH208" i="98" s="1"/>
  <c r="BH219" i="98"/>
  <c r="BH220" i="98" s="1"/>
  <c r="BH246" i="98"/>
  <c r="BH247" i="98" s="1"/>
  <c r="BH249" i="98"/>
  <c r="BH250" i="98" s="1"/>
  <c r="BH273" i="98"/>
  <c r="BH274" i="98" s="1"/>
  <c r="BH204" i="98"/>
  <c r="BH205" i="98" s="1"/>
  <c r="BI135" i="98"/>
  <c r="BI136" i="98" s="1"/>
  <c r="BI303" i="98"/>
  <c r="BI304" i="98" s="1"/>
  <c r="BH283" i="97"/>
  <c r="BI126" i="98"/>
  <c r="BI127" i="98" s="1"/>
  <c r="BI276" i="98"/>
  <c r="BI277" i="98" s="1"/>
  <c r="BI216" i="98"/>
  <c r="BI217" i="98" s="1"/>
  <c r="BI96" i="98"/>
  <c r="BI97" i="98" s="1"/>
  <c r="BI297" i="98"/>
  <c r="BI298" i="98" s="1"/>
  <c r="BM120" i="98"/>
  <c r="BM121" i="98" s="1"/>
  <c r="BI282" i="98"/>
  <c r="BI283" i="98" s="1"/>
  <c r="BI243" i="98"/>
  <c r="BI244" i="98" s="1"/>
  <c r="BI114" i="98"/>
  <c r="BI115" i="98" s="1"/>
  <c r="BH199" i="97"/>
  <c r="BI267" i="98"/>
  <c r="BI268" i="98" s="1"/>
  <c r="BI198" i="98"/>
  <c r="BI199" i="98" s="1"/>
  <c r="BH235" i="97"/>
  <c r="BI195" i="98"/>
  <c r="BI196" i="98" s="1"/>
  <c r="BI288" i="98"/>
  <c r="BI289" i="98" s="1"/>
  <c r="BI183" i="98"/>
  <c r="BI184" i="98" s="1"/>
  <c r="BH295" i="97"/>
  <c r="BL252" i="98"/>
  <c r="BL253" i="98" s="1"/>
  <c r="BI174" i="98"/>
  <c r="BI175" i="98" s="1"/>
  <c r="BJ156" i="98"/>
  <c r="BJ157" i="98" s="1"/>
  <c r="BH241" i="97"/>
  <c r="BJ234" i="98"/>
  <c r="BJ235" i="98" s="1"/>
  <c r="BJ141" i="98"/>
  <c r="BJ142" i="98" s="1"/>
  <c r="BH271" i="97"/>
  <c r="BI144" i="98"/>
  <c r="BI145" i="98" s="1"/>
  <c r="BI255" i="98"/>
  <c r="BI256" i="98" s="1"/>
  <c r="BJ222" i="98"/>
  <c r="BJ223" i="98" s="1"/>
  <c r="BJ240" i="98"/>
  <c r="BJ241" i="98" s="1"/>
  <c r="BK199" i="97"/>
  <c r="BI105" i="98"/>
  <c r="BI106" i="98" s="1"/>
  <c r="BI213" i="98"/>
  <c r="BI214" i="98" s="1"/>
  <c r="BI291" i="98"/>
  <c r="BI292" i="98" s="1"/>
  <c r="BI177" i="98"/>
  <c r="BI178" i="98" s="1"/>
  <c r="BK117" i="98"/>
  <c r="BK118" i="98" s="1"/>
  <c r="BI285" i="98"/>
  <c r="BI286" i="98" s="1"/>
  <c r="BK180" i="98"/>
  <c r="BK181" i="98" s="1"/>
  <c r="BJ270" i="98"/>
  <c r="BJ271" i="98" s="1"/>
  <c r="BH304" i="97"/>
  <c r="BI225" i="98"/>
  <c r="BI226" i="98" s="1"/>
  <c r="BI165" i="98"/>
  <c r="BI166" i="98" s="1"/>
  <c r="BI264" i="98"/>
  <c r="BI265" i="98" s="1"/>
  <c r="BJ246" i="97"/>
  <c r="AO3" i="97"/>
  <c r="V2" i="97" s="1"/>
  <c r="BI300" i="98"/>
  <c r="BI301" i="98" s="1"/>
  <c r="BK228" i="98"/>
  <c r="BK229" i="98" s="1"/>
  <c r="BJ246" i="98"/>
  <c r="BJ247" i="98" s="1"/>
  <c r="BJ237" i="98"/>
  <c r="BJ238" i="98" s="1"/>
  <c r="BJ261" i="98"/>
  <c r="BJ262" i="98" s="1"/>
  <c r="BJ168" i="98"/>
  <c r="BJ169" i="98" s="1"/>
  <c r="BJ231" i="98"/>
  <c r="BJ232" i="98" s="1"/>
  <c r="BJ204" i="98"/>
  <c r="BJ205" i="98" s="1"/>
  <c r="BJ273" i="98"/>
  <c r="BJ274" i="98" s="1"/>
  <c r="BJ210" i="98"/>
  <c r="BJ211" i="98" s="1"/>
  <c r="BK186" i="98"/>
  <c r="BK187" i="98" s="1"/>
  <c r="BJ207" i="98"/>
  <c r="BJ208" i="98" s="1"/>
  <c r="BJ219" i="98"/>
  <c r="BJ220" i="98" s="1"/>
  <c r="BJ294" i="98"/>
  <c r="BJ295" i="98" s="1"/>
  <c r="BJ201" i="98"/>
  <c r="BJ202" i="98" s="1"/>
  <c r="BK258" i="98"/>
  <c r="BK259" i="98" s="1"/>
  <c r="BJ303" i="98"/>
  <c r="BJ304" i="98" s="1"/>
  <c r="BJ192" i="98"/>
  <c r="BJ193" i="98" s="1"/>
  <c r="BJ171" i="98"/>
  <c r="BJ172" i="98" s="1"/>
  <c r="BJ123" i="98"/>
  <c r="BJ124" i="98" s="1"/>
  <c r="BJ102" i="98"/>
  <c r="BJ103" i="98" s="1"/>
  <c r="BJ147" i="98"/>
  <c r="BJ148" i="98" s="1"/>
  <c r="BJ138" i="98"/>
  <c r="BJ139" i="98" s="1"/>
  <c r="BJ159" i="98"/>
  <c r="BJ160" i="98" s="1"/>
  <c r="BJ111" i="98"/>
  <c r="BJ112" i="98" s="1"/>
  <c r="BK150" i="98"/>
  <c r="BK151" i="98" s="1"/>
  <c r="BM180" i="98"/>
  <c r="BM181" i="98" s="1"/>
  <c r="BK132" i="98"/>
  <c r="BK133" i="98" s="1"/>
  <c r="BJ108" i="98"/>
  <c r="BJ109" i="98" s="1"/>
  <c r="BG7" i="98"/>
  <c r="BG10" i="98"/>
  <c r="BG13" i="98"/>
  <c r="BG16" i="98"/>
  <c r="BG19" i="98"/>
  <c r="BG25" i="98"/>
  <c r="BG28" i="98"/>
  <c r="BG31" i="98"/>
  <c r="BG37" i="98"/>
  <c r="BG40" i="98"/>
  <c r="BG43" i="98"/>
  <c r="BG46" i="98"/>
  <c r="BG49" i="98"/>
  <c r="BG52" i="98"/>
  <c r="BG58" i="98"/>
  <c r="BG67" i="98"/>
  <c r="BG73" i="98"/>
  <c r="BG76" i="98"/>
  <c r="BG79" i="98"/>
  <c r="BG82" i="98"/>
  <c r="BG85" i="98"/>
  <c r="BG94" i="98"/>
  <c r="BJ129" i="98"/>
  <c r="BJ130" i="98" s="1"/>
  <c r="BJ207" i="97"/>
  <c r="BJ219" i="97"/>
  <c r="BK204" i="97"/>
  <c r="CM204" i="97" s="1"/>
  <c r="BJ264" i="97"/>
  <c r="BK282" i="97"/>
  <c r="BL216" i="97"/>
  <c r="CN216" i="97" s="1"/>
  <c r="BI205" i="97"/>
  <c r="BK300" i="97"/>
  <c r="BI294" i="97"/>
  <c r="CK294" i="97" s="1"/>
  <c r="BH205" i="97"/>
  <c r="BI255" i="97"/>
  <c r="BI256" i="97" s="1"/>
  <c r="BI303" i="97"/>
  <c r="CK303" i="97" s="1"/>
  <c r="BI243" i="97"/>
  <c r="CK243" i="97" s="1"/>
  <c r="BW189" i="97"/>
  <c r="CJ222" i="97"/>
  <c r="BH211" i="97"/>
  <c r="BV270" i="97"/>
  <c r="BH217" i="97"/>
  <c r="BU54" i="97"/>
  <c r="BU63" i="97"/>
  <c r="BJ300" i="97"/>
  <c r="CL300" i="97" s="1"/>
  <c r="BK216" i="97"/>
  <c r="CM216" i="97" s="1"/>
  <c r="CJ243" i="97"/>
  <c r="BL198" i="97"/>
  <c r="BW198" i="97"/>
  <c r="BY198" i="97"/>
  <c r="BL204" i="97"/>
  <c r="BV78" i="97"/>
  <c r="BH259" i="97"/>
  <c r="BV198" i="97"/>
  <c r="BI199" i="97" s="1"/>
  <c r="BH232" i="97"/>
  <c r="BH202" i="97"/>
  <c r="BH208" i="97"/>
  <c r="BU45" i="97"/>
  <c r="BW207" i="97"/>
  <c r="BU9" i="97"/>
  <c r="BG82" i="97"/>
  <c r="BU87" i="97"/>
  <c r="BX207" i="97"/>
  <c r="BI24" i="97"/>
  <c r="BH238" i="97"/>
  <c r="BU24" i="97"/>
  <c r="BU72" i="97"/>
  <c r="BI264" i="97"/>
  <c r="BI265" i="97" s="1"/>
  <c r="BV252" i="97"/>
  <c r="BW231" i="97"/>
  <c r="BU111" i="97"/>
  <c r="BV297" i="97"/>
  <c r="CJ210" i="97"/>
  <c r="BV186" i="97"/>
  <c r="BI187" i="97" s="1"/>
  <c r="BV111" i="97"/>
  <c r="BV231" i="97"/>
  <c r="BI217" i="97"/>
  <c r="BG64" i="97"/>
  <c r="BY207" i="97"/>
  <c r="BX225" i="97"/>
  <c r="BU36" i="97"/>
  <c r="BU48" i="97"/>
  <c r="BU51" i="97"/>
  <c r="BU78" i="97"/>
  <c r="BV114" i="97"/>
  <c r="BG136" i="97"/>
  <c r="CJ264" i="97"/>
  <c r="BH265" i="97"/>
  <c r="BI297" i="97"/>
  <c r="BH280" i="97"/>
  <c r="CJ279" i="97"/>
  <c r="BH262" i="97"/>
  <c r="CJ261" i="97"/>
  <c r="BV249" i="97"/>
  <c r="BW222" i="97"/>
  <c r="BI195" i="97"/>
  <c r="BH220" i="97"/>
  <c r="CJ219" i="97"/>
  <c r="BU138" i="97"/>
  <c r="BU15" i="97"/>
  <c r="BU69" i="97"/>
  <c r="BG139" i="97"/>
  <c r="BU141" i="97"/>
  <c r="BG160" i="97"/>
  <c r="BU165" i="97"/>
  <c r="BV300" i="97"/>
  <c r="BI301" i="97" s="1"/>
  <c r="CJ291" i="97"/>
  <c r="BH292" i="97"/>
  <c r="BV273" i="97"/>
  <c r="BW255" i="97"/>
  <c r="BW285" i="97"/>
  <c r="BI210" i="97"/>
  <c r="BI192" i="97"/>
  <c r="BX195" i="97"/>
  <c r="BU159" i="97"/>
  <c r="BV303" i="97"/>
  <c r="BI304" i="97" s="1"/>
  <c r="BI291" i="97"/>
  <c r="CJ285" i="97"/>
  <c r="BH286" i="97"/>
  <c r="BW258" i="97"/>
  <c r="BI270" i="97"/>
  <c r="BV267" i="97"/>
  <c r="CK198" i="97"/>
  <c r="CJ192" i="97"/>
  <c r="BH193" i="97"/>
  <c r="BH187" i="97"/>
  <c r="CJ186" i="97"/>
  <c r="BX228" i="97"/>
  <c r="BV63" i="97"/>
  <c r="BU12" i="97"/>
  <c r="BU6" i="97"/>
  <c r="BU21" i="97"/>
  <c r="BG19" i="97"/>
  <c r="BU39" i="97"/>
  <c r="BG142" i="97"/>
  <c r="BU177" i="97"/>
  <c r="CJ288" i="97"/>
  <c r="BH289" i="97"/>
  <c r="BI285" i="97"/>
  <c r="BW297" i="97"/>
  <c r="BI267" i="97"/>
  <c r="BV261" i="97"/>
  <c r="BI262" i="97" s="1"/>
  <c r="BJ261" i="97"/>
  <c r="BV240" i="97"/>
  <c r="BI241" i="97" s="1"/>
  <c r="BI237" i="97"/>
  <c r="BJ282" i="97"/>
  <c r="CJ213" i="97"/>
  <c r="BH214" i="97"/>
  <c r="BX237" i="97"/>
  <c r="BX213" i="97"/>
  <c r="BX219" i="97"/>
  <c r="BY192" i="97"/>
  <c r="BH190" i="97"/>
  <c r="CJ189" i="97"/>
  <c r="CA198" i="97"/>
  <c r="BI273" i="97"/>
  <c r="BW288" i="97"/>
  <c r="BI288" i="97"/>
  <c r="BX297" i="97"/>
  <c r="BX282" i="97"/>
  <c r="BV282" i="97"/>
  <c r="BI283" i="97" s="1"/>
  <c r="CK261" i="97"/>
  <c r="BI234" i="97"/>
  <c r="CL240" i="97"/>
  <c r="CJ249" i="97"/>
  <c r="BH250" i="97"/>
  <c r="BI219" i="97"/>
  <c r="BI189" i="97"/>
  <c r="BG46" i="97"/>
  <c r="BU60" i="97"/>
  <c r="BU75" i="97"/>
  <c r="BV129" i="97"/>
  <c r="BV147" i="97"/>
  <c r="BG178" i="97"/>
  <c r="BU183" i="97"/>
  <c r="CJ300" i="97"/>
  <c r="BH301" i="97"/>
  <c r="CJ276" i="97"/>
  <c r="BH277" i="97"/>
  <c r="BY282" i="97"/>
  <c r="BY237" i="97"/>
  <c r="BK240" i="97"/>
  <c r="BI252" i="97"/>
  <c r="BI249" i="97"/>
  <c r="BW216" i="97"/>
  <c r="BJ217" i="97" s="1"/>
  <c r="BV201" i="97"/>
  <c r="BI201" i="97"/>
  <c r="BI207" i="97"/>
  <c r="BW210" i="97"/>
  <c r="BV279" i="97"/>
  <c r="BI258" i="97"/>
  <c r="BW270" i="97"/>
  <c r="BZ264" i="97"/>
  <c r="BI279" i="97"/>
  <c r="BV243" i="97"/>
  <c r="CK240" i="97"/>
  <c r="BW237" i="97"/>
  <c r="BI225" i="97"/>
  <c r="CJ225" i="97"/>
  <c r="BH226" i="97"/>
  <c r="BX231" i="97"/>
  <c r="BI214" i="97"/>
  <c r="CK213" i="97"/>
  <c r="BH253" i="97"/>
  <c r="CJ252" i="97"/>
  <c r="CL198" i="97"/>
  <c r="BJ199" i="97"/>
  <c r="CJ228" i="97"/>
  <c r="BH229" i="97"/>
  <c r="BV210" i="97"/>
  <c r="BV246" i="97"/>
  <c r="BI247" i="97" s="1"/>
  <c r="BV294" i="97"/>
  <c r="BH298" i="97"/>
  <c r="CJ297" i="97"/>
  <c r="BW276" i="97"/>
  <c r="BI276" i="97"/>
  <c r="BW252" i="97"/>
  <c r="BI222" i="97"/>
  <c r="BJ213" i="97"/>
  <c r="BI231" i="97"/>
  <c r="BI228" i="97"/>
  <c r="BV234" i="97"/>
  <c r="BJ186" i="97"/>
  <c r="BW204" i="97"/>
  <c r="BJ205" i="97" s="1"/>
  <c r="CK186" i="97"/>
  <c r="BH27" i="97"/>
  <c r="CJ27" i="97" s="1"/>
  <c r="BH183" i="97"/>
  <c r="BH184" i="97" s="1"/>
  <c r="CI39" i="97"/>
  <c r="BH63" i="98"/>
  <c r="BH64" i="98" s="1"/>
  <c r="BG70" i="98"/>
  <c r="BH90" i="98"/>
  <c r="BH91" i="98" s="1"/>
  <c r="BH78" i="97"/>
  <c r="BG52" i="97"/>
  <c r="BG16" i="97"/>
  <c r="CI15" i="97"/>
  <c r="BH54" i="98"/>
  <c r="BH55" i="98" s="1"/>
  <c r="BH57" i="97"/>
  <c r="CJ57" i="97" s="1"/>
  <c r="BH18" i="98"/>
  <c r="BH19" i="98" s="1"/>
  <c r="BH75" i="98"/>
  <c r="BH76" i="98" s="1"/>
  <c r="BH45" i="98"/>
  <c r="BH46" i="98" s="1"/>
  <c r="BI84" i="98"/>
  <c r="BI85" i="98" s="1"/>
  <c r="BH84" i="98"/>
  <c r="BH85" i="98" s="1"/>
  <c r="BG76" i="97"/>
  <c r="CI75" i="97"/>
  <c r="BH57" i="98"/>
  <c r="BH58" i="98" s="1"/>
  <c r="BI57" i="98"/>
  <c r="BI58" i="98" s="1"/>
  <c r="BG61" i="98"/>
  <c r="BH66" i="98"/>
  <c r="BH67" i="98" s="1"/>
  <c r="BI66" i="98"/>
  <c r="BI67" i="98" s="1"/>
  <c r="BI87" i="97"/>
  <c r="BI75" i="98"/>
  <c r="BI76" i="98" s="1"/>
  <c r="CI84" i="97"/>
  <c r="BG85" i="97"/>
  <c r="BI30" i="98"/>
  <c r="BI31" i="98" s="1"/>
  <c r="BI72" i="98"/>
  <c r="BI73" i="98" s="1"/>
  <c r="BH72" i="98"/>
  <c r="BH73" i="98" s="1"/>
  <c r="BG130" i="97"/>
  <c r="BG112" i="97"/>
  <c r="BH177" i="97"/>
  <c r="CJ177" i="97" s="1"/>
  <c r="BG88" i="97"/>
  <c r="BH147" i="97"/>
  <c r="CJ147" i="97" s="1"/>
  <c r="BH165" i="97"/>
  <c r="BH36" i="98"/>
  <c r="BH37" i="98" s="1"/>
  <c r="BG13" i="97"/>
  <c r="BG22" i="98"/>
  <c r="BH24" i="98"/>
  <c r="BH25" i="98" s="1"/>
  <c r="BH33" i="97"/>
  <c r="CJ33" i="97" s="1"/>
  <c r="BH39" i="97"/>
  <c r="BH75" i="97"/>
  <c r="BI33" i="98"/>
  <c r="BI34" i="98" s="1"/>
  <c r="BI60" i="98"/>
  <c r="BI61" i="98" s="1"/>
  <c r="CI147" i="97"/>
  <c r="BG148" i="97"/>
  <c r="CI165" i="97"/>
  <c r="BG166" i="97"/>
  <c r="BH69" i="97"/>
  <c r="BI69" i="97"/>
  <c r="CI48" i="97"/>
  <c r="BG49" i="97"/>
  <c r="BG94" i="97"/>
  <c r="BH159" i="97"/>
  <c r="CI60" i="97"/>
  <c r="BG61" i="97"/>
  <c r="BG31" i="97"/>
  <c r="BG37" i="97"/>
  <c r="CI54" i="97"/>
  <c r="BH105" i="97"/>
  <c r="BH123" i="97"/>
  <c r="BH42" i="98"/>
  <c r="BH43" i="98" s="1"/>
  <c r="BG91" i="98"/>
  <c r="CI18" i="97"/>
  <c r="BH24" i="97"/>
  <c r="BH63" i="97"/>
  <c r="CJ63" i="97" s="1"/>
  <c r="CI63" i="97"/>
  <c r="BH111" i="97"/>
  <c r="BH129" i="97"/>
  <c r="BH42" i="97"/>
  <c r="CJ42" i="97" s="1"/>
  <c r="BG184" i="97"/>
  <c r="BI33" i="97"/>
  <c r="BG67" i="97"/>
  <c r="BG151" i="97"/>
  <c r="BH6" i="98"/>
  <c r="BH7" i="98" s="1"/>
  <c r="BI6" i="98"/>
  <c r="BI7" i="98" s="1"/>
  <c r="K6" i="98"/>
  <c r="G3" i="99"/>
  <c r="BH6" i="97"/>
  <c r="J6" i="97"/>
  <c r="BG10" i="97"/>
  <c r="CI9" i="97"/>
  <c r="BV45" i="97"/>
  <c r="BV84" i="97"/>
  <c r="BV156" i="97"/>
  <c r="BH9" i="97"/>
  <c r="BU18" i="97"/>
  <c r="BG25" i="97"/>
  <c r="BH48" i="97"/>
  <c r="BK90" i="97"/>
  <c r="BU99" i="97"/>
  <c r="W6" i="97"/>
  <c r="BU33" i="97"/>
  <c r="BI39" i="97"/>
  <c r="CI6" i="97"/>
  <c r="T7" i="97"/>
  <c r="AG7" i="97"/>
  <c r="BH12" i="97"/>
  <c r="BH21" i="97"/>
  <c r="BH36" i="97"/>
  <c r="BU57" i="97"/>
  <c r="BG79" i="97"/>
  <c r="CI78" i="97"/>
  <c r="BI93" i="97"/>
  <c r="BH102" i="97"/>
  <c r="BU30" i="97"/>
  <c r="BH60" i="97"/>
  <c r="CI96" i="97"/>
  <c r="BG97" i="97"/>
  <c r="BG73" i="97"/>
  <c r="BV90" i="97"/>
  <c r="BI129" i="97"/>
  <c r="BG22" i="97"/>
  <c r="BU42" i="97"/>
  <c r="BH45" i="97"/>
  <c r="BG58" i="97"/>
  <c r="BV69" i="97"/>
  <c r="BH72" i="97"/>
  <c r="BI90" i="97"/>
  <c r="BV96" i="97"/>
  <c r="BI111" i="97"/>
  <c r="BU123" i="97"/>
  <c r="BG34" i="97"/>
  <c r="BG43" i="97"/>
  <c r="CI45" i="97"/>
  <c r="BJ57" i="97"/>
  <c r="BG70" i="97"/>
  <c r="BV87" i="97"/>
  <c r="BJ90" i="97"/>
  <c r="BU105" i="97"/>
  <c r="BH51" i="97"/>
  <c r="BU66" i="97"/>
  <c r="CI81" i="97"/>
  <c r="BG118" i="97"/>
  <c r="BV135" i="97"/>
  <c r="BU135" i="97"/>
  <c r="BH138" i="97"/>
  <c r="BU27" i="97"/>
  <c r="BH15" i="97"/>
  <c r="BG28" i="97"/>
  <c r="BI54" i="97"/>
  <c r="BI57" i="97"/>
  <c r="BH18" i="97"/>
  <c r="BH30" i="97"/>
  <c r="BV36" i="97"/>
  <c r="BH54" i="97"/>
  <c r="BH66" i="97"/>
  <c r="BV72" i="97"/>
  <c r="BH81" i="97"/>
  <c r="BU81" i="97"/>
  <c r="BI81" i="97"/>
  <c r="BV81" i="97"/>
  <c r="BV93" i="97"/>
  <c r="BG100" i="97"/>
  <c r="BU117" i="97"/>
  <c r="BH120" i="97"/>
  <c r="BI171" i="97"/>
  <c r="BG91" i="97"/>
  <c r="CI99" i="97"/>
  <c r="BG103" i="97"/>
  <c r="BG115" i="97"/>
  <c r="CI117" i="97"/>
  <c r="BG121" i="97"/>
  <c r="BG133" i="97"/>
  <c r="CI135" i="97"/>
  <c r="BI150" i="97"/>
  <c r="BV171" i="97"/>
  <c r="BH93" i="97"/>
  <c r="BU93" i="97"/>
  <c r="BW138" i="97"/>
  <c r="BI153" i="97"/>
  <c r="BI174" i="97"/>
  <c r="BH90" i="97"/>
  <c r="BU90" i="97"/>
  <c r="BI96" i="97"/>
  <c r="BU102" i="97"/>
  <c r="BG106" i="97"/>
  <c r="BH108" i="97"/>
  <c r="BI114" i="97"/>
  <c r="BU120" i="97"/>
  <c r="BG124" i="97"/>
  <c r="BH126" i="97"/>
  <c r="BI132" i="97"/>
  <c r="BV153" i="97"/>
  <c r="BI168" i="97"/>
  <c r="BV174" i="97"/>
  <c r="BH99" i="97"/>
  <c r="BV117" i="97"/>
  <c r="BH117" i="97"/>
  <c r="BI117" i="97"/>
  <c r="BH135" i="97"/>
  <c r="BV138" i="97"/>
  <c r="CI138" i="97"/>
  <c r="BV150" i="97"/>
  <c r="BV168" i="97"/>
  <c r="CI141" i="97"/>
  <c r="BH144" i="97"/>
  <c r="BU144" i="97"/>
  <c r="BG157" i="97"/>
  <c r="CI159" i="97"/>
  <c r="BH162" i="97"/>
  <c r="BU162" i="97"/>
  <c r="BV165" i="97"/>
  <c r="BG175" i="97"/>
  <c r="CI177" i="97"/>
  <c r="BH180" i="97"/>
  <c r="BU180" i="97"/>
  <c r="BV183" i="97"/>
  <c r="BG154" i="97"/>
  <c r="BG172" i="97"/>
  <c r="BV177" i="97"/>
  <c r="BH156" i="97"/>
  <c r="BU156" i="97"/>
  <c r="BH174" i="97"/>
  <c r="BU174" i="97"/>
  <c r="BH153" i="97"/>
  <c r="BU153" i="97"/>
  <c r="BH171" i="97"/>
  <c r="BU171" i="97"/>
  <c r="BH96" i="97"/>
  <c r="BU96" i="97"/>
  <c r="BG109" i="97"/>
  <c r="BH114" i="97"/>
  <c r="BU114" i="97"/>
  <c r="BG127" i="97"/>
  <c r="BH132" i="97"/>
  <c r="BU132" i="97"/>
  <c r="BG145" i="97"/>
  <c r="BH150" i="97"/>
  <c r="BU150" i="97"/>
  <c r="BG163" i="97"/>
  <c r="BH168" i="97"/>
  <c r="BU168" i="97"/>
  <c r="BG181" i="97"/>
  <c r="BI12" i="98"/>
  <c r="BI13" i="98" s="1"/>
  <c r="K7" i="98"/>
  <c r="BH27" i="98"/>
  <c r="BH28" i="98" s="1"/>
  <c r="BI36" i="98"/>
  <c r="BI37" i="98" s="1"/>
  <c r="BH12" i="98"/>
  <c r="BH13" i="98" s="1"/>
  <c r="BH30" i="98"/>
  <c r="BH31" i="98" s="1"/>
  <c r="BH15" i="98"/>
  <c r="BH9" i="98"/>
  <c r="BG34" i="98"/>
  <c r="BH33" i="98"/>
  <c r="BH34" i="98" s="1"/>
  <c r="BJ36" i="98"/>
  <c r="BJ37" i="98" s="1"/>
  <c r="BH39" i="98"/>
  <c r="BH40" i="98" s="1"/>
  <c r="BI39" i="98"/>
  <c r="BI40" i="98" s="1"/>
  <c r="BH48" i="98"/>
  <c r="BH49" i="98" s="1"/>
  <c r="BG88" i="98"/>
  <c r="BH60" i="98"/>
  <c r="BH61" i="98" s="1"/>
  <c r="BH69" i="98"/>
  <c r="BH70" i="98" s="1"/>
  <c r="BH78" i="98"/>
  <c r="BH79" i="98" s="1"/>
  <c r="BH51" i="98"/>
  <c r="BH52" i="98" s="1"/>
  <c r="BG55" i="98"/>
  <c r="BG64" i="98"/>
  <c r="BH81" i="98"/>
  <c r="BH82" i="98" s="1"/>
  <c r="BI87" i="98"/>
  <c r="BI88" i="98" s="1"/>
  <c r="BI93" i="98"/>
  <c r="BI94" i="98" s="1"/>
  <c r="BH87" i="98"/>
  <c r="BH88" i="98" s="1"/>
  <c r="BH93" i="98"/>
  <c r="BH94" i="98" s="1"/>
  <c r="E3" i="99"/>
  <c r="E51" i="96"/>
  <c r="Q51" i="96" s="1"/>
  <c r="Q50" i="96"/>
  <c r="E50" i="96"/>
  <c r="E49" i="96"/>
  <c r="Q49" i="96" s="1"/>
  <c r="Q48" i="96"/>
  <c r="E48" i="96"/>
  <c r="E47" i="96"/>
  <c r="Q47" i="96" s="1"/>
  <c r="Q46" i="96"/>
  <c r="E46" i="96"/>
  <c r="N37" i="96"/>
  <c r="J37" i="96"/>
  <c r="F37" i="96"/>
  <c r="N34" i="96"/>
  <c r="J34" i="96"/>
  <c r="F34" i="96"/>
  <c r="Q34" i="96" s="1"/>
  <c r="N33" i="96"/>
  <c r="J33" i="96"/>
  <c r="F33" i="96"/>
  <c r="N32" i="96"/>
  <c r="J32" i="96"/>
  <c r="F32" i="96"/>
  <c r="Q32" i="96" s="1"/>
  <c r="P25" i="96"/>
  <c r="P37" i="96" s="1"/>
  <c r="O25" i="96"/>
  <c r="O37" i="96" s="1"/>
  <c r="N25" i="96"/>
  <c r="M25" i="96"/>
  <c r="M37" i="96" s="1"/>
  <c r="L25" i="96"/>
  <c r="L37" i="96" s="1"/>
  <c r="K25" i="96"/>
  <c r="K37" i="96" s="1"/>
  <c r="J25" i="96"/>
  <c r="I25" i="96"/>
  <c r="I37" i="96" s="1"/>
  <c r="H25" i="96"/>
  <c r="H37" i="96" s="1"/>
  <c r="G25" i="96"/>
  <c r="G37" i="96" s="1"/>
  <c r="F25" i="96"/>
  <c r="Q24" i="96"/>
  <c r="P23" i="96"/>
  <c r="P36" i="96" s="1"/>
  <c r="O23" i="96"/>
  <c r="O36" i="96" s="1"/>
  <c r="N23" i="96"/>
  <c r="N36" i="96" s="1"/>
  <c r="M23" i="96"/>
  <c r="M36" i="96" s="1"/>
  <c r="L23" i="96"/>
  <c r="L36" i="96" s="1"/>
  <c r="K23" i="96"/>
  <c r="K36" i="96" s="1"/>
  <c r="J23" i="96"/>
  <c r="J36" i="96" s="1"/>
  <c r="I23" i="96"/>
  <c r="I36" i="96" s="1"/>
  <c r="H23" i="96"/>
  <c r="H36" i="96" s="1"/>
  <c r="G23" i="96"/>
  <c r="G36" i="96" s="1"/>
  <c r="F23" i="96"/>
  <c r="F36" i="96" s="1"/>
  <c r="Q22" i="96"/>
  <c r="P21" i="96"/>
  <c r="P35" i="96" s="1"/>
  <c r="O21" i="96"/>
  <c r="O35" i="96" s="1"/>
  <c r="N21" i="96"/>
  <c r="N35" i="96" s="1"/>
  <c r="M21" i="96"/>
  <c r="M35" i="96" s="1"/>
  <c r="L21" i="96"/>
  <c r="L35" i="96" s="1"/>
  <c r="K21" i="96"/>
  <c r="K35" i="96" s="1"/>
  <c r="J21" i="96"/>
  <c r="J35" i="96" s="1"/>
  <c r="I21" i="96"/>
  <c r="I35" i="96" s="1"/>
  <c r="H21" i="96"/>
  <c r="H35" i="96" s="1"/>
  <c r="G21" i="96"/>
  <c r="G35" i="96" s="1"/>
  <c r="F21" i="96"/>
  <c r="F35" i="96" s="1"/>
  <c r="Q20" i="96"/>
  <c r="P19" i="96"/>
  <c r="P34" i="96" s="1"/>
  <c r="O19" i="96"/>
  <c r="O34" i="96" s="1"/>
  <c r="N19" i="96"/>
  <c r="M19" i="96"/>
  <c r="M34" i="96" s="1"/>
  <c r="L19" i="96"/>
  <c r="L34" i="96" s="1"/>
  <c r="K19" i="96"/>
  <c r="K34" i="96" s="1"/>
  <c r="J19" i="96"/>
  <c r="I19" i="96"/>
  <c r="I34" i="96" s="1"/>
  <c r="H19" i="96"/>
  <c r="H34" i="96" s="1"/>
  <c r="G19" i="96"/>
  <c r="G34" i="96" s="1"/>
  <c r="F19" i="96"/>
  <c r="Q18" i="96"/>
  <c r="P17" i="96"/>
  <c r="P33" i="96" s="1"/>
  <c r="O17" i="96"/>
  <c r="O33" i="96" s="1"/>
  <c r="N17" i="96"/>
  <c r="M17" i="96"/>
  <c r="M33" i="96" s="1"/>
  <c r="L17" i="96"/>
  <c r="L33" i="96" s="1"/>
  <c r="K17" i="96"/>
  <c r="K33" i="96" s="1"/>
  <c r="J17" i="96"/>
  <c r="I17" i="96"/>
  <c r="I33" i="96" s="1"/>
  <c r="H17" i="96"/>
  <c r="H33" i="96" s="1"/>
  <c r="G17" i="96"/>
  <c r="G33" i="96" s="1"/>
  <c r="F17" i="96"/>
  <c r="Q16" i="96"/>
  <c r="P15" i="96"/>
  <c r="P32" i="96" s="1"/>
  <c r="O15" i="96"/>
  <c r="O32" i="96" s="1"/>
  <c r="N15" i="96"/>
  <c r="M15" i="96"/>
  <c r="M32" i="96" s="1"/>
  <c r="L15" i="96"/>
  <c r="L32" i="96" s="1"/>
  <c r="K15" i="96"/>
  <c r="K32" i="96" s="1"/>
  <c r="J15" i="96"/>
  <c r="I15" i="96"/>
  <c r="I32" i="96" s="1"/>
  <c r="H15" i="96"/>
  <c r="H32" i="96" s="1"/>
  <c r="G15" i="96"/>
  <c r="G32" i="96" s="1"/>
  <c r="F15" i="96"/>
  <c r="Q14" i="96"/>
  <c r="F46" i="91"/>
  <c r="CI5" i="97" l="1"/>
  <c r="BH10" i="98"/>
  <c r="BL199" i="97"/>
  <c r="BJ237" i="97"/>
  <c r="BJ238" i="97" s="1"/>
  <c r="Q52" i="96"/>
  <c r="Q26" i="96"/>
  <c r="Q36" i="96"/>
  <c r="BJ162" i="98"/>
  <c r="BJ163" i="98" s="1"/>
  <c r="BJ279" i="98"/>
  <c r="BJ280" i="98" s="1"/>
  <c r="BJ276" i="98"/>
  <c r="BJ277" i="98" s="1"/>
  <c r="BI18" i="97"/>
  <c r="CK18" i="97" s="1"/>
  <c r="CK255" i="97"/>
  <c r="BI99" i="98"/>
  <c r="BI100" i="98" s="1"/>
  <c r="BI189" i="98"/>
  <c r="BI190" i="98" s="1"/>
  <c r="BJ153" i="98"/>
  <c r="BJ154" i="98" s="1"/>
  <c r="BJ231" i="97"/>
  <c r="BJ232" i="97" s="1"/>
  <c r="BJ177" i="98"/>
  <c r="BJ178" i="98" s="1"/>
  <c r="BJ99" i="98"/>
  <c r="BJ100" i="98" s="1"/>
  <c r="BJ267" i="97"/>
  <c r="CL267" i="97" s="1"/>
  <c r="BJ165" i="98"/>
  <c r="BJ166" i="98" s="1"/>
  <c r="BL117" i="98"/>
  <c r="BL118" i="98" s="1"/>
  <c r="BJ198" i="98"/>
  <c r="BJ199" i="98" s="1"/>
  <c r="BJ255" i="98"/>
  <c r="BJ256" i="98" s="1"/>
  <c r="BJ216" i="98"/>
  <c r="BJ217" i="98" s="1"/>
  <c r="BJ114" i="98"/>
  <c r="BJ115" i="98" s="1"/>
  <c r="BN120" i="98"/>
  <c r="BN121" i="98" s="1"/>
  <c r="BJ243" i="98"/>
  <c r="BJ244" i="98" s="1"/>
  <c r="BM252" i="98"/>
  <c r="BM253" i="98" s="1"/>
  <c r="BJ288" i="98"/>
  <c r="BJ289" i="98" s="1"/>
  <c r="BJ189" i="98"/>
  <c r="BJ190" i="98" s="1"/>
  <c r="BJ144" i="98"/>
  <c r="BJ145" i="98" s="1"/>
  <c r="BI244" i="97"/>
  <c r="BJ225" i="98"/>
  <c r="BJ226" i="98" s="1"/>
  <c r="BJ291" i="98"/>
  <c r="BJ292" i="98" s="1"/>
  <c r="BK240" i="98"/>
  <c r="BK241" i="98" s="1"/>
  <c r="BK234" i="98"/>
  <c r="BK235" i="98" s="1"/>
  <c r="BJ195" i="98"/>
  <c r="BJ196" i="98" s="1"/>
  <c r="BJ267" i="98"/>
  <c r="BJ268" i="98" s="1"/>
  <c r="BJ297" i="98"/>
  <c r="BJ298" i="98" s="1"/>
  <c r="BJ135" i="98"/>
  <c r="BJ136" i="98" s="1"/>
  <c r="BJ249" i="98"/>
  <c r="BJ250" i="98" s="1"/>
  <c r="BK246" i="97"/>
  <c r="BK156" i="98"/>
  <c r="BK157" i="98" s="1"/>
  <c r="BJ183" i="98"/>
  <c r="BJ184" i="98" s="1"/>
  <c r="BJ282" i="98"/>
  <c r="BJ283" i="98" s="1"/>
  <c r="BJ105" i="98"/>
  <c r="BJ106" i="98" s="1"/>
  <c r="BJ213" i="98"/>
  <c r="BJ214" i="98" s="1"/>
  <c r="BI295" i="97"/>
  <c r="BJ126" i="98"/>
  <c r="BJ127" i="98" s="1"/>
  <c r="BJ264" i="98"/>
  <c r="BJ265" i="98" s="1"/>
  <c r="BJ285" i="98"/>
  <c r="BJ286" i="98" s="1"/>
  <c r="BK222" i="98"/>
  <c r="BK223" i="98" s="1"/>
  <c r="BK141" i="98"/>
  <c r="BK142" i="98" s="1"/>
  <c r="BJ174" i="98"/>
  <c r="BJ175" i="98" s="1"/>
  <c r="BJ96" i="98"/>
  <c r="BJ97" i="98" s="1"/>
  <c r="BJ300" i="98"/>
  <c r="BJ301" i="98" s="1"/>
  <c r="BL186" i="98"/>
  <c r="BL187" i="98" s="1"/>
  <c r="BK294" i="98"/>
  <c r="BK295" i="98" s="1"/>
  <c r="BK210" i="98"/>
  <c r="BK211" i="98" s="1"/>
  <c r="BK261" i="98"/>
  <c r="BK262" i="98" s="1"/>
  <c r="BL258" i="98"/>
  <c r="BL259" i="98" s="1"/>
  <c r="BK168" i="98"/>
  <c r="BK169" i="98" s="1"/>
  <c r="BK192" i="98"/>
  <c r="BK193" i="98" s="1"/>
  <c r="BK204" i="98"/>
  <c r="BK205" i="98" s="1"/>
  <c r="BK237" i="98"/>
  <c r="BK238" i="98" s="1"/>
  <c r="BL228" i="98"/>
  <c r="BL229" i="98" s="1"/>
  <c r="BK219" i="98"/>
  <c r="BK220" i="98" s="1"/>
  <c r="BK201" i="98"/>
  <c r="BK202" i="98" s="1"/>
  <c r="BK207" i="98"/>
  <c r="BK208" i="98" s="1"/>
  <c r="BK273" i="98"/>
  <c r="BK274" i="98" s="1"/>
  <c r="BK231" i="98"/>
  <c r="BK232" i="98" s="1"/>
  <c r="BK246" i="98"/>
  <c r="BK247" i="98" s="1"/>
  <c r="BK108" i="98"/>
  <c r="BK109" i="98" s="1"/>
  <c r="BL132" i="98"/>
  <c r="BL133" i="98" s="1"/>
  <c r="BK102" i="98"/>
  <c r="BK103" i="98" s="1"/>
  <c r="BK171" i="98"/>
  <c r="BK172" i="98" s="1"/>
  <c r="BN180" i="98"/>
  <c r="BN181" i="98" s="1"/>
  <c r="BK159" i="98"/>
  <c r="BK160" i="98" s="1"/>
  <c r="BL150" i="98"/>
  <c r="BL151" i="98" s="1"/>
  <c r="BK138" i="98"/>
  <c r="BK139" i="98" s="1"/>
  <c r="BK147" i="98"/>
  <c r="BK148" i="98" s="1"/>
  <c r="BK123" i="98"/>
  <c r="BK124" i="98" s="1"/>
  <c r="BK129" i="98"/>
  <c r="BK130" i="98" s="1"/>
  <c r="BK111" i="98"/>
  <c r="BK112" i="98" s="1"/>
  <c r="BJ243" i="97"/>
  <c r="CL243" i="97" s="1"/>
  <c r="BJ255" i="97"/>
  <c r="BJ256" i="97" s="1"/>
  <c r="BL282" i="97"/>
  <c r="BM198" i="97"/>
  <c r="BK264" i="97"/>
  <c r="BK267" i="97"/>
  <c r="BK231" i="97"/>
  <c r="CJ183" i="97"/>
  <c r="BH28" i="97"/>
  <c r="CN198" i="97"/>
  <c r="BW147" i="97"/>
  <c r="BJ294" i="97"/>
  <c r="CL294" i="97" s="1"/>
  <c r="BJ303" i="97"/>
  <c r="CL303" i="97" s="1"/>
  <c r="BW54" i="97"/>
  <c r="BV54" i="97"/>
  <c r="BI55" i="97" s="1"/>
  <c r="BX189" i="97"/>
  <c r="BZ207" i="97"/>
  <c r="BX54" i="97"/>
  <c r="CK264" i="97"/>
  <c r="BV9" i="97"/>
  <c r="BY225" i="97"/>
  <c r="BW186" i="97"/>
  <c r="BJ187" i="97" s="1"/>
  <c r="BJ249" i="97"/>
  <c r="CL249" i="97" s="1"/>
  <c r="BW279" i="97"/>
  <c r="CL207" i="97"/>
  <c r="BJ208" i="97"/>
  <c r="BW246" i="97"/>
  <c r="BJ247" i="97" s="1"/>
  <c r="BJ225" i="97"/>
  <c r="BW243" i="97"/>
  <c r="CK252" i="97"/>
  <c r="BI253" i="97"/>
  <c r="BZ237" i="97"/>
  <c r="BI289" i="97"/>
  <c r="CK288" i="97"/>
  <c r="BW273" i="97"/>
  <c r="BJ195" i="97"/>
  <c r="BX204" i="97"/>
  <c r="BK205" i="97" s="1"/>
  <c r="BW291" i="97"/>
  <c r="CA264" i="97"/>
  <c r="CL219" i="97"/>
  <c r="BJ220" i="97"/>
  <c r="BZ192" i="97"/>
  <c r="BW300" i="97"/>
  <c r="BJ301" i="97" s="1"/>
  <c r="BJ252" i="97"/>
  <c r="CK189" i="97"/>
  <c r="BI190" i="97"/>
  <c r="BI196" i="97"/>
  <c r="CK195" i="97"/>
  <c r="BJ265" i="97"/>
  <c r="CL264" i="97"/>
  <c r="BW129" i="97"/>
  <c r="BK186" i="97"/>
  <c r="BK213" i="97"/>
  <c r="CM300" i="97"/>
  <c r="CN204" i="97"/>
  <c r="BJ279" i="97"/>
  <c r="BW201" i="97"/>
  <c r="BI220" i="97"/>
  <c r="CK219" i="97"/>
  <c r="BJ288" i="97"/>
  <c r="BW240" i="97"/>
  <c r="BJ241" i="97" s="1"/>
  <c r="CK267" i="97"/>
  <c r="BI268" i="97"/>
  <c r="BW267" i="97"/>
  <c r="BJ291" i="97"/>
  <c r="BX285" i="97"/>
  <c r="BJ228" i="97"/>
  <c r="BI232" i="97"/>
  <c r="CK231" i="97"/>
  <c r="BX270" i="97"/>
  <c r="BY195" i="97"/>
  <c r="BV21" i="97"/>
  <c r="CL186" i="97"/>
  <c r="BJ214" i="97"/>
  <c r="CL213" i="97"/>
  <c r="BX252" i="97"/>
  <c r="BY231" i="97"/>
  <c r="BI280" i="97"/>
  <c r="CK279" i="97"/>
  <c r="BX210" i="97"/>
  <c r="BZ282" i="97"/>
  <c r="BJ18" i="97"/>
  <c r="BX288" i="97"/>
  <c r="BI292" i="97"/>
  <c r="CK291" i="97"/>
  <c r="BX222" i="97"/>
  <c r="BI202" i="97"/>
  <c r="CK201" i="97"/>
  <c r="BX276" i="97"/>
  <c r="CK225" i="97"/>
  <c r="BI226" i="97"/>
  <c r="BX255" i="97"/>
  <c r="BW234" i="97"/>
  <c r="BJ222" i="97"/>
  <c r="BW294" i="97"/>
  <c r="BI259" i="97"/>
  <c r="CK258" i="97"/>
  <c r="BX216" i="97"/>
  <c r="BK217" i="97" s="1"/>
  <c r="BL240" i="97"/>
  <c r="BK283" i="97"/>
  <c r="CM282" i="97"/>
  <c r="CB198" i="97"/>
  <c r="BY219" i="97"/>
  <c r="CL282" i="97"/>
  <c r="BJ283" i="97"/>
  <c r="CK285" i="97"/>
  <c r="BI286" i="97"/>
  <c r="BV15" i="97"/>
  <c r="CK270" i="97"/>
  <c r="BI271" i="97"/>
  <c r="CK297" i="97"/>
  <c r="BI298" i="97"/>
  <c r="BJ276" i="97"/>
  <c r="BJ189" i="97"/>
  <c r="CK222" i="97"/>
  <c r="BI223" i="97"/>
  <c r="BJ258" i="97"/>
  <c r="BI250" i="97"/>
  <c r="CK249" i="97"/>
  <c r="CM240" i="97"/>
  <c r="CK273" i="97"/>
  <c r="BI274" i="97"/>
  <c r="CL261" i="97"/>
  <c r="BJ285" i="97"/>
  <c r="BY228" i="97"/>
  <c r="BJ270" i="97"/>
  <c r="BW303" i="97"/>
  <c r="BI193" i="97"/>
  <c r="CK192" i="97"/>
  <c r="BW249" i="97"/>
  <c r="BJ297" i="97"/>
  <c r="BI235" i="97"/>
  <c r="CK234" i="97"/>
  <c r="BW261" i="97"/>
  <c r="BJ262" i="97" s="1"/>
  <c r="BI211" i="97"/>
  <c r="CK210" i="97"/>
  <c r="BJ201" i="97"/>
  <c r="CL246" i="97"/>
  <c r="BI229" i="97"/>
  <c r="CK228" i="97"/>
  <c r="CK276" i="97"/>
  <c r="BI277" i="97"/>
  <c r="BI208" i="97"/>
  <c r="CK207" i="97"/>
  <c r="BJ234" i="97"/>
  <c r="BY297" i="97"/>
  <c r="BJ273" i="97"/>
  <c r="BY213" i="97"/>
  <c r="CK237" i="97"/>
  <c r="BI238" i="97"/>
  <c r="BK261" i="97"/>
  <c r="BX258" i="97"/>
  <c r="BJ192" i="97"/>
  <c r="BJ210" i="97"/>
  <c r="BK243" i="97"/>
  <c r="BH148" i="97"/>
  <c r="BH178" i="97"/>
  <c r="CJ78" i="97"/>
  <c r="BH79" i="97"/>
  <c r="BH43" i="97"/>
  <c r="BH64" i="97"/>
  <c r="BI75" i="97"/>
  <c r="CK75" i="97" s="1"/>
  <c r="BH58" i="97"/>
  <c r="BI165" i="97"/>
  <c r="BH76" i="97"/>
  <c r="CJ75" i="97"/>
  <c r="BI183" i="97"/>
  <c r="CJ111" i="97"/>
  <c r="BH112" i="97"/>
  <c r="BI159" i="97"/>
  <c r="CK159" i="97" s="1"/>
  <c r="BH84" i="97"/>
  <c r="BH141" i="97"/>
  <c r="BH87" i="97"/>
  <c r="BI18" i="98"/>
  <c r="BI19" i="98" s="1"/>
  <c r="BH21" i="98"/>
  <c r="BH22" i="98" s="1"/>
  <c r="BI27" i="98"/>
  <c r="BI28" i="98" s="1"/>
  <c r="BG7" i="97"/>
  <c r="BG169" i="97"/>
  <c r="BI69" i="98"/>
  <c r="BI70" i="98" s="1"/>
  <c r="CJ69" i="97"/>
  <c r="BH70" i="97"/>
  <c r="CJ39" i="97"/>
  <c r="BH40" i="97"/>
  <c r="CJ123" i="97"/>
  <c r="BH124" i="97"/>
  <c r="CJ165" i="97"/>
  <c r="BH166" i="97"/>
  <c r="BH34" i="97"/>
  <c r="BI177" i="97"/>
  <c r="CJ105" i="97"/>
  <c r="BH106" i="97"/>
  <c r="BJ87" i="97"/>
  <c r="BJ84" i="98"/>
  <c r="BJ85" i="98" s="1"/>
  <c r="CJ129" i="97"/>
  <c r="BH130" i="97"/>
  <c r="CJ159" i="97"/>
  <c r="BH160" i="97"/>
  <c r="BI45" i="98"/>
  <c r="BI46" i="98" s="1"/>
  <c r="BI78" i="97"/>
  <c r="CJ24" i="97"/>
  <c r="BH25" i="97"/>
  <c r="BJ30" i="98"/>
  <c r="BJ31" i="98" s="1"/>
  <c r="BJ156" i="97"/>
  <c r="BI156" i="97"/>
  <c r="CK156" i="97" s="1"/>
  <c r="BI147" i="97"/>
  <c r="BI148" i="97" s="1"/>
  <c r="BI24" i="98"/>
  <c r="BI25" i="98" s="1"/>
  <c r="BJ18" i="98"/>
  <c r="BJ19" i="98" s="1"/>
  <c r="L6" i="98"/>
  <c r="BW141" i="97"/>
  <c r="BV141" i="97"/>
  <c r="BV48" i="97"/>
  <c r="CK57" i="97"/>
  <c r="BI162" i="97"/>
  <c r="BW111" i="97"/>
  <c r="BW171" i="97"/>
  <c r="CJ81" i="97"/>
  <c r="BH82" i="97"/>
  <c r="BI63" i="97"/>
  <c r="BW33" i="97"/>
  <c r="BW36" i="97"/>
  <c r="BV33" i="97"/>
  <c r="BI34" i="97" s="1"/>
  <c r="CJ9" i="97"/>
  <c r="BH10" i="97"/>
  <c r="BW99" i="97"/>
  <c r="BV99" i="97"/>
  <c r="BH145" i="97"/>
  <c r="CJ144" i="97"/>
  <c r="CJ117" i="97"/>
  <c r="BH118" i="97"/>
  <c r="BV120" i="97"/>
  <c r="CK33" i="97"/>
  <c r="BH103" i="97"/>
  <c r="CJ102" i="97"/>
  <c r="BH49" i="97"/>
  <c r="CJ48" i="97"/>
  <c r="BJ27" i="98"/>
  <c r="BJ28" i="98" s="1"/>
  <c r="BV75" i="97"/>
  <c r="BH16" i="98"/>
  <c r="BI105" i="97"/>
  <c r="BJ60" i="98"/>
  <c r="BJ61" i="98" s="1"/>
  <c r="BI48" i="98"/>
  <c r="BI49" i="98" s="1"/>
  <c r="BV24" i="97"/>
  <c r="BI25" i="97" s="1"/>
  <c r="BW87" i="97"/>
  <c r="CJ21" i="97"/>
  <c r="BH22" i="97"/>
  <c r="BW156" i="97"/>
  <c r="BV180" i="97"/>
  <c r="CK174" i="97"/>
  <c r="BI175" i="97"/>
  <c r="BI108" i="97"/>
  <c r="CK39" i="97"/>
  <c r="CJ153" i="97"/>
  <c r="BH154" i="97"/>
  <c r="BH127" i="97"/>
  <c r="CJ126" i="97"/>
  <c r="CJ93" i="97"/>
  <c r="BH94" i="97"/>
  <c r="BW105" i="97"/>
  <c r="BV105" i="97"/>
  <c r="BJ72" i="97"/>
  <c r="BI72" i="97"/>
  <c r="BV66" i="97"/>
  <c r="BI60" i="97"/>
  <c r="BW72" i="97"/>
  <c r="BH7" i="97"/>
  <c r="CJ6" i="97"/>
  <c r="CJ90" i="97"/>
  <c r="BH91" i="97"/>
  <c r="BH19" i="97"/>
  <c r="CJ18" i="97"/>
  <c r="BV30" i="97"/>
  <c r="BJ96" i="97"/>
  <c r="CJ132" i="97"/>
  <c r="BH133" i="97"/>
  <c r="BJ147" i="97"/>
  <c r="BJ153" i="97"/>
  <c r="BW117" i="97"/>
  <c r="CK81" i="97"/>
  <c r="BI82" i="97"/>
  <c r="BI130" i="97"/>
  <c r="CK129" i="97"/>
  <c r="BI36" i="97"/>
  <c r="BJ87" i="98"/>
  <c r="BJ88" i="98" s="1"/>
  <c r="BI180" i="97"/>
  <c r="BJ141" i="97"/>
  <c r="BW150" i="97"/>
  <c r="BV126" i="97"/>
  <c r="BJ174" i="97"/>
  <c r="CK117" i="97"/>
  <c r="BI118" i="97"/>
  <c r="CK150" i="97"/>
  <c r="BI151" i="97"/>
  <c r="BV60" i="97"/>
  <c r="BK57" i="97"/>
  <c r="BI138" i="97"/>
  <c r="CK90" i="97"/>
  <c r="BI91" i="97"/>
  <c r="CJ72" i="97"/>
  <c r="BH73" i="97"/>
  <c r="BI12" i="97"/>
  <c r="BV18" i="97"/>
  <c r="BW45" i="97"/>
  <c r="BJ69" i="98"/>
  <c r="BJ70" i="98" s="1"/>
  <c r="BJ12" i="98"/>
  <c r="BJ13" i="98" s="1"/>
  <c r="CJ168" i="97"/>
  <c r="BH169" i="97"/>
  <c r="CJ96" i="97"/>
  <c r="BH97" i="97"/>
  <c r="CJ156" i="97"/>
  <c r="BH157" i="97"/>
  <c r="CJ135" i="97"/>
  <c r="BH136" i="97"/>
  <c r="BV102" i="97"/>
  <c r="BW174" i="97"/>
  <c r="CK132" i="97"/>
  <c r="BI133" i="97"/>
  <c r="BV108" i="97"/>
  <c r="CK153" i="97"/>
  <c r="BI154" i="97"/>
  <c r="CK171" i="97"/>
  <c r="BI172" i="97"/>
  <c r="BW93" i="97"/>
  <c r="BH55" i="97"/>
  <c r="CJ54" i="97"/>
  <c r="CL90" i="97"/>
  <c r="BW96" i="97"/>
  <c r="BV42" i="97"/>
  <c r="BJ129" i="97"/>
  <c r="BJ93" i="97"/>
  <c r="BH13" i="97"/>
  <c r="CJ12" i="97"/>
  <c r="BJ39" i="97"/>
  <c r="X6" i="97"/>
  <c r="BV6" i="97"/>
  <c r="CM90" i="97"/>
  <c r="BI81" i="98"/>
  <c r="BI82" i="98" s="1"/>
  <c r="BJ63" i="98"/>
  <c r="BJ64" i="98" s="1"/>
  <c r="BI63" i="98"/>
  <c r="BI64" i="98" s="1"/>
  <c r="BK36" i="98"/>
  <c r="BK37" i="98" s="1"/>
  <c r="BJ6" i="98"/>
  <c r="BI15" i="98"/>
  <c r="BI16" i="98" s="1"/>
  <c r="BW183" i="97"/>
  <c r="BW165" i="97"/>
  <c r="BH163" i="97"/>
  <c r="CJ162" i="97"/>
  <c r="BW168" i="97"/>
  <c r="BJ114" i="97"/>
  <c r="BJ99" i="97"/>
  <c r="BJ168" i="97"/>
  <c r="BX138" i="97"/>
  <c r="BI99" i="97"/>
  <c r="BW132" i="97"/>
  <c r="BJ171" i="97"/>
  <c r="BV123" i="97"/>
  <c r="BH31" i="97"/>
  <c r="CJ30" i="97"/>
  <c r="CK54" i="97"/>
  <c r="BH139" i="97"/>
  <c r="CJ138" i="97"/>
  <c r="BW63" i="97"/>
  <c r="BL90" i="97"/>
  <c r="BI15" i="97"/>
  <c r="BI51" i="97"/>
  <c r="BW9" i="97"/>
  <c r="BJ93" i="98"/>
  <c r="BJ94" i="98" s="1"/>
  <c r="BI42" i="98"/>
  <c r="BI43" i="98" s="1"/>
  <c r="BJ33" i="98"/>
  <c r="BJ34" i="98" s="1"/>
  <c r="BI9" i="98"/>
  <c r="CJ171" i="97"/>
  <c r="BH172" i="97"/>
  <c r="CJ174" i="97"/>
  <c r="BH175" i="97"/>
  <c r="BV144" i="97"/>
  <c r="CJ99" i="97"/>
  <c r="BH100" i="97"/>
  <c r="CK114" i="97"/>
  <c r="BI115" i="97"/>
  <c r="BI135" i="97"/>
  <c r="BI141" i="97"/>
  <c r="BI126" i="97"/>
  <c r="BW114" i="97"/>
  <c r="BH67" i="97"/>
  <c r="CJ66" i="97"/>
  <c r="BJ54" i="97"/>
  <c r="BV12" i="97"/>
  <c r="BV27" i="97"/>
  <c r="BI70" i="97"/>
  <c r="CK69" i="97"/>
  <c r="CJ51" i="97"/>
  <c r="BH52" i="97"/>
  <c r="CL57" i="97"/>
  <c r="BJ111" i="97"/>
  <c r="BW69" i="97"/>
  <c r="CJ45" i="97"/>
  <c r="BH46" i="97"/>
  <c r="BI102" i="97"/>
  <c r="BJ75" i="97"/>
  <c r="BW84" i="97"/>
  <c r="BI9" i="97"/>
  <c r="BJ135" i="97"/>
  <c r="BH109" i="97"/>
  <c r="CJ108" i="97"/>
  <c r="BH121" i="97"/>
  <c r="CJ120" i="97"/>
  <c r="BI30" i="97"/>
  <c r="BI66" i="97"/>
  <c r="BX72" i="97"/>
  <c r="CJ60" i="97"/>
  <c r="BH61" i="97"/>
  <c r="BI94" i="97"/>
  <c r="CK93" i="97"/>
  <c r="CJ36" i="97"/>
  <c r="BH37" i="97"/>
  <c r="BI51" i="98"/>
  <c r="BI52" i="98" s="1"/>
  <c r="BI90" i="98"/>
  <c r="BI91" i="98" s="1"/>
  <c r="BI78" i="98"/>
  <c r="BI79" i="98" s="1"/>
  <c r="BI54" i="98"/>
  <c r="BI55" i="98" s="1"/>
  <c r="BI21" i="98"/>
  <c r="BI22" i="98" s="1"/>
  <c r="L7" i="98"/>
  <c r="CJ150" i="97"/>
  <c r="BH151" i="97"/>
  <c r="CJ114" i="97"/>
  <c r="BH115" i="97"/>
  <c r="BV159" i="97"/>
  <c r="BV162" i="97"/>
  <c r="BI144" i="97"/>
  <c r="BH181" i="97"/>
  <c r="CJ180" i="97"/>
  <c r="BJ132" i="97"/>
  <c r="BJ117" i="97"/>
  <c r="CK168" i="97"/>
  <c r="BI169" i="97"/>
  <c r="BW153" i="97"/>
  <c r="BI123" i="97"/>
  <c r="CK96" i="97"/>
  <c r="BI97" i="97"/>
  <c r="BJ150" i="97"/>
  <c r="BI120" i="97"/>
  <c r="BW51" i="97"/>
  <c r="BI27" i="97"/>
  <c r="BI42" i="97"/>
  <c r="CJ15" i="97"/>
  <c r="BH16" i="97"/>
  <c r="BW135" i="97"/>
  <c r="BI88" i="97"/>
  <c r="CK87" i="97"/>
  <c r="BV39" i="97"/>
  <c r="BI40" i="97" s="1"/>
  <c r="BI112" i="97"/>
  <c r="CK111" i="97"/>
  <c r="BW90" i="97"/>
  <c r="BJ91" i="97" s="1"/>
  <c r="BW78" i="97"/>
  <c r="BI45" i="97"/>
  <c r="BV57" i="97"/>
  <c r="BI58" i="97" s="1"/>
  <c r="BI21" i="97"/>
  <c r="CK24" i="97"/>
  <c r="BI48" i="97"/>
  <c r="K6" i="97"/>
  <c r="BI6" i="97"/>
  <c r="Q35" i="96"/>
  <c r="Q33" i="96"/>
  <c r="Q37" i="96"/>
  <c r="AA45" i="87"/>
  <c r="L2" i="97" s="1"/>
  <c r="L2" i="98" s="1"/>
  <c r="L3" i="98" s="1"/>
  <c r="AA42" i="87"/>
  <c r="CL237" i="97" l="1"/>
  <c r="BH5" i="98" a="1"/>
  <c r="BH5" i="98" s="1"/>
  <c r="BI5" i="98" a="1"/>
  <c r="BI5" i="98" s="1"/>
  <c r="Q38" i="96"/>
  <c r="BK189" i="98"/>
  <c r="BK190" i="98" s="1"/>
  <c r="BK162" i="98"/>
  <c r="BK163" i="98" s="1"/>
  <c r="BK105" i="98"/>
  <c r="BK106" i="98" s="1"/>
  <c r="BI19" i="97"/>
  <c r="BK294" i="97"/>
  <c r="CM294" i="97" s="1"/>
  <c r="X43" i="87"/>
  <c r="X39" i="87"/>
  <c r="CL231" i="97"/>
  <c r="I2" i="97"/>
  <c r="I3" i="97" s="1"/>
  <c r="BK126" i="98"/>
  <c r="BK127" i="98" s="1"/>
  <c r="BJ24" i="97"/>
  <c r="CL24" i="97" s="1"/>
  <c r="BK153" i="98"/>
  <c r="BK154" i="98" s="1"/>
  <c r="BK279" i="98"/>
  <c r="BK280" i="98" s="1"/>
  <c r="BJ268" i="97"/>
  <c r="BK255" i="97"/>
  <c r="CM255" i="97" s="1"/>
  <c r="BK135" i="98"/>
  <c r="BK136" i="98" s="1"/>
  <c r="BK177" i="98"/>
  <c r="BK178" i="98" s="1"/>
  <c r="BK276" i="98"/>
  <c r="BK277" i="98" s="1"/>
  <c r="BK285" i="98"/>
  <c r="BK286" i="98" s="1"/>
  <c r="BL246" i="97"/>
  <c r="BK198" i="98"/>
  <c r="BK199" i="98" s="1"/>
  <c r="BK303" i="98"/>
  <c r="BK304" i="98" s="1"/>
  <c r="BK96" i="98"/>
  <c r="BK97" i="98" s="1"/>
  <c r="BK282" i="98"/>
  <c r="BK283" i="98" s="1"/>
  <c r="BK195" i="98"/>
  <c r="BK196" i="98" s="1"/>
  <c r="BK291" i="98"/>
  <c r="BK292" i="98" s="1"/>
  <c r="BK144" i="98"/>
  <c r="BK145" i="98" s="1"/>
  <c r="BO120" i="98"/>
  <c r="BO121" i="98" s="1"/>
  <c r="BK249" i="98"/>
  <c r="BK250" i="98" s="1"/>
  <c r="BK213" i="98"/>
  <c r="BK214" i="98" s="1"/>
  <c r="BK288" i="98"/>
  <c r="BK289" i="98" s="1"/>
  <c r="BK270" i="98"/>
  <c r="BK271" i="98" s="1"/>
  <c r="BK216" i="98"/>
  <c r="BK217" i="98" s="1"/>
  <c r="BK99" i="98"/>
  <c r="BK100" i="98" s="1"/>
  <c r="BK183" i="98"/>
  <c r="BK184" i="98" s="1"/>
  <c r="BK165" i="98"/>
  <c r="BK166" i="98" s="1"/>
  <c r="BL222" i="98"/>
  <c r="BL223" i="98" s="1"/>
  <c r="BK114" i="98"/>
  <c r="BK115" i="98" s="1"/>
  <c r="BL141" i="98"/>
  <c r="BL142" i="98" s="1"/>
  <c r="BK264" i="98"/>
  <c r="BK265" i="98" s="1"/>
  <c r="BK297" i="98"/>
  <c r="BK298" i="98" s="1"/>
  <c r="BL234" i="98"/>
  <c r="BL235" i="98" s="1"/>
  <c r="BN252" i="98"/>
  <c r="BN253" i="98" s="1"/>
  <c r="BK225" i="98"/>
  <c r="BK226" i="98" s="1"/>
  <c r="BK243" i="98"/>
  <c r="BK244" i="98" s="1"/>
  <c r="BM117" i="98"/>
  <c r="BM118" i="98" s="1"/>
  <c r="BK174" i="98"/>
  <c r="BK175" i="98" s="1"/>
  <c r="BK303" i="97"/>
  <c r="CM303" i="97" s="1"/>
  <c r="BL156" i="98"/>
  <c r="BL157" i="98" s="1"/>
  <c r="BK267" i="98"/>
  <c r="BK268" i="98" s="1"/>
  <c r="BL240" i="98"/>
  <c r="BL241" i="98" s="1"/>
  <c r="BK255" i="98"/>
  <c r="BK256" i="98" s="1"/>
  <c r="BK300" i="98"/>
  <c r="BK301" i="98" s="1"/>
  <c r="BL192" i="98"/>
  <c r="BL193" i="98" s="1"/>
  <c r="BL201" i="98"/>
  <c r="BL202" i="98" s="1"/>
  <c r="BL243" i="98"/>
  <c r="BL244" i="98" s="1"/>
  <c r="BM258" i="98"/>
  <c r="BM259" i="98" s="1"/>
  <c r="BM186" i="98"/>
  <c r="BM187" i="98" s="1"/>
  <c r="BL246" i="98"/>
  <c r="BL247" i="98" s="1"/>
  <c r="BL204" i="98"/>
  <c r="BL205" i="98" s="1"/>
  <c r="BL219" i="98"/>
  <c r="BL220" i="98" s="1"/>
  <c r="BL168" i="98"/>
  <c r="BL169" i="98" s="1"/>
  <c r="BL261" i="98"/>
  <c r="BL262" i="98" s="1"/>
  <c r="BL231" i="98"/>
  <c r="BL232" i="98" s="1"/>
  <c r="BL210" i="98"/>
  <c r="BL211" i="98" s="1"/>
  <c r="BL294" i="98"/>
  <c r="BL295" i="98" s="1"/>
  <c r="BL207" i="98"/>
  <c r="BL208" i="98" s="1"/>
  <c r="BM228" i="98"/>
  <c r="BM229" i="98" s="1"/>
  <c r="BL237" i="98"/>
  <c r="BL238" i="98" s="1"/>
  <c r="BL273" i="98"/>
  <c r="BL274" i="98" s="1"/>
  <c r="BL129" i="98"/>
  <c r="BL130" i="98" s="1"/>
  <c r="BM150" i="98"/>
  <c r="BM151" i="98" s="1"/>
  <c r="BL159" i="98"/>
  <c r="BL160" i="98" s="1"/>
  <c r="BL102" i="98"/>
  <c r="BL103" i="98" s="1"/>
  <c r="BL123" i="98"/>
  <c r="BL124" i="98" s="1"/>
  <c r="BO180" i="98"/>
  <c r="BO181" i="98" s="1"/>
  <c r="BM132" i="98"/>
  <c r="BM133" i="98" s="1"/>
  <c r="BL108" i="98"/>
  <c r="BL109" i="98" s="1"/>
  <c r="BL111" i="98"/>
  <c r="BL112" i="98" s="1"/>
  <c r="BL147" i="98"/>
  <c r="BL148" i="98" s="1"/>
  <c r="BL138" i="98"/>
  <c r="BL139" i="98" s="1"/>
  <c r="BL171" i="98"/>
  <c r="BL172" i="98" s="1"/>
  <c r="BJ244" i="97"/>
  <c r="BM282" i="97"/>
  <c r="BK237" i="97"/>
  <c r="CL255" i="97"/>
  <c r="BM216" i="97"/>
  <c r="CO216" i="97" s="1"/>
  <c r="BN198" i="97"/>
  <c r="BL267" i="97"/>
  <c r="CO198" i="97"/>
  <c r="BM199" i="97"/>
  <c r="BL249" i="97"/>
  <c r="BK219" i="97"/>
  <c r="BK249" i="97"/>
  <c r="CM249" i="97" s="1"/>
  <c r="BL300" i="97"/>
  <c r="CN300" i="97" s="1"/>
  <c r="BL231" i="97"/>
  <c r="BK207" i="97"/>
  <c r="BJ304" i="97"/>
  <c r="BY189" i="97"/>
  <c r="BW21" i="97"/>
  <c r="BJ295" i="97"/>
  <c r="BJ250" i="97"/>
  <c r="BX186" i="97"/>
  <c r="BK187" i="97" s="1"/>
  <c r="CA207" i="97"/>
  <c r="BZ225" i="97"/>
  <c r="BJ277" i="97"/>
  <c r="CL276" i="97"/>
  <c r="CA282" i="97"/>
  <c r="BX267" i="97"/>
  <c r="BK268" i="97" s="1"/>
  <c r="BJ196" i="97"/>
  <c r="CL195" i="97"/>
  <c r="BK285" i="97"/>
  <c r="BK214" i="97"/>
  <c r="CM213" i="97"/>
  <c r="CM246" i="97"/>
  <c r="BK288" i="97"/>
  <c r="BL303" i="97"/>
  <c r="BJ271" i="97"/>
  <c r="CL270" i="97"/>
  <c r="BY255" i="97"/>
  <c r="BL186" i="97"/>
  <c r="CA192" i="97"/>
  <c r="BZ213" i="97"/>
  <c r="BY204" i="97"/>
  <c r="BL205" i="97" s="1"/>
  <c r="BK273" i="97"/>
  <c r="BY288" i="97"/>
  <c r="BY285" i="97"/>
  <c r="BL213" i="97"/>
  <c r="CL225" i="97"/>
  <c r="BJ226" i="97"/>
  <c r="BY258" i="97"/>
  <c r="BK276" i="97"/>
  <c r="BY216" i="97"/>
  <c r="BL217" i="97" s="1"/>
  <c r="BY252" i="97"/>
  <c r="BX303" i="97"/>
  <c r="BJ286" i="97"/>
  <c r="CL285" i="97"/>
  <c r="BZ231" i="97"/>
  <c r="BK279" i="97"/>
  <c r="CM186" i="97"/>
  <c r="BJ211" i="97"/>
  <c r="CL210" i="97"/>
  <c r="BZ297" i="97"/>
  <c r="BY210" i="97"/>
  <c r="BJ280" i="97"/>
  <c r="CL279" i="97"/>
  <c r="BX291" i="97"/>
  <c r="BX246" i="97"/>
  <c r="BK247" i="97" s="1"/>
  <c r="BW15" i="97"/>
  <c r="BK210" i="97"/>
  <c r="BK270" i="97"/>
  <c r="CL222" i="97"/>
  <c r="BJ223" i="97"/>
  <c r="BY270" i="97"/>
  <c r="BX300" i="97"/>
  <c r="BK301" i="97" s="1"/>
  <c r="BX279" i="97"/>
  <c r="CL234" i="97"/>
  <c r="BJ235" i="97"/>
  <c r="CL258" i="97"/>
  <c r="BJ259" i="97"/>
  <c r="CC198" i="97"/>
  <c r="CN240" i="97"/>
  <c r="BK222" i="97"/>
  <c r="BL283" i="97"/>
  <c r="CN282" i="97"/>
  <c r="BJ253" i="97"/>
  <c r="CL252" i="97"/>
  <c r="BX243" i="97"/>
  <c r="BK244" i="97" s="1"/>
  <c r="BZ219" i="97"/>
  <c r="BY276" i="97"/>
  <c r="BJ229" i="97"/>
  <c r="CL228" i="97"/>
  <c r="CA237" i="97"/>
  <c r="BJ193" i="97"/>
  <c r="CL192" i="97"/>
  <c r="BK234" i="97"/>
  <c r="BX261" i="97"/>
  <c r="BK262" i="97" s="1"/>
  <c r="BK297" i="97"/>
  <c r="BZ228" i="97"/>
  <c r="CL189" i="97"/>
  <c r="BJ190" i="97"/>
  <c r="BM240" i="97"/>
  <c r="BY222" i="97"/>
  <c r="BK291" i="97"/>
  <c r="BK252" i="97"/>
  <c r="BK265" i="97"/>
  <c r="CM264" i="97"/>
  <c r="BX273" i="97"/>
  <c r="BL261" i="97"/>
  <c r="CL201" i="97"/>
  <c r="BJ202" i="97"/>
  <c r="CM267" i="97"/>
  <c r="BK228" i="97"/>
  <c r="BX201" i="97"/>
  <c r="CM243" i="97"/>
  <c r="BX249" i="97"/>
  <c r="BX294" i="97"/>
  <c r="BZ195" i="97"/>
  <c r="CL288" i="97"/>
  <c r="BJ289" i="97"/>
  <c r="BK195" i="97"/>
  <c r="BL243" i="97"/>
  <c r="BK192" i="97"/>
  <c r="CM261" i="97"/>
  <c r="CL273" i="97"/>
  <c r="BJ274" i="97"/>
  <c r="BK201" i="97"/>
  <c r="BJ298" i="97"/>
  <c r="CL297" i="97"/>
  <c r="BK258" i="97"/>
  <c r="BK189" i="97"/>
  <c r="BL294" i="97"/>
  <c r="BX234" i="97"/>
  <c r="BK18" i="97"/>
  <c r="BJ292" i="97"/>
  <c r="CL291" i="97"/>
  <c r="BX240" i="97"/>
  <c r="BK241" i="97" s="1"/>
  <c r="BK232" i="97"/>
  <c r="CM231" i="97"/>
  <c r="CB264" i="97"/>
  <c r="BL255" i="97"/>
  <c r="BK225" i="97"/>
  <c r="BI157" i="97"/>
  <c r="CK177" i="97"/>
  <c r="BI178" i="97"/>
  <c r="BI166" i="97"/>
  <c r="CK165" i="97"/>
  <c r="BI160" i="97"/>
  <c r="BJ78" i="97"/>
  <c r="BJ79" i="97" s="1"/>
  <c r="BI184" i="97"/>
  <c r="CK183" i="97"/>
  <c r="BI76" i="97"/>
  <c r="BJ183" i="97"/>
  <c r="CL183" i="97" s="1"/>
  <c r="CK147" i="97"/>
  <c r="BJ165" i="97"/>
  <c r="CL165" i="97" s="1"/>
  <c r="CJ141" i="97"/>
  <c r="BH142" i="97"/>
  <c r="BH85" i="97"/>
  <c r="CJ84" i="97"/>
  <c r="BH88" i="97"/>
  <c r="CJ87" i="97"/>
  <c r="BI84" i="97"/>
  <c r="BJ72" i="98"/>
  <c r="BJ73" i="98" s="1"/>
  <c r="BJ75" i="98"/>
  <c r="BJ76" i="98" s="1"/>
  <c r="BJ57" i="98"/>
  <c r="BJ58" i="98" s="1"/>
  <c r="BJ66" i="98"/>
  <c r="BJ67" i="98" s="1"/>
  <c r="BK18" i="98"/>
  <c r="BK19" i="98" s="1"/>
  <c r="BJ24" i="98"/>
  <c r="BJ25" i="98" s="1"/>
  <c r="BJ33" i="97"/>
  <c r="CL33" i="97" s="1"/>
  <c r="BK156" i="97"/>
  <c r="CK78" i="97"/>
  <c r="BI79" i="97"/>
  <c r="BJ69" i="97"/>
  <c r="CL69" i="97" s="1"/>
  <c r="BK30" i="98"/>
  <c r="BK31" i="98" s="1"/>
  <c r="BJ45" i="98"/>
  <c r="BJ46" i="98" s="1"/>
  <c r="M6" i="98"/>
  <c r="M7" i="98"/>
  <c r="BK6" i="98"/>
  <c r="BJ60" i="97"/>
  <c r="BJ108" i="97"/>
  <c r="BW75" i="97"/>
  <c r="BJ76" i="97" s="1"/>
  <c r="BI7" i="97"/>
  <c r="CK6" i="97"/>
  <c r="BI22" i="97"/>
  <c r="CK21" i="97"/>
  <c r="BJ45" i="97"/>
  <c r="BX90" i="97"/>
  <c r="BK91" i="97" s="1"/>
  <c r="BW39" i="97"/>
  <c r="BJ40" i="97" s="1"/>
  <c r="CL135" i="97"/>
  <c r="BJ136" i="97"/>
  <c r="BJ123" i="97"/>
  <c r="BK54" i="98"/>
  <c r="BK55" i="98" s="1"/>
  <c r="BJ66" i="97"/>
  <c r="CK9" i="97"/>
  <c r="BI10" i="97"/>
  <c r="BW27" i="97"/>
  <c r="BJ81" i="97"/>
  <c r="BJ126" i="97"/>
  <c r="BK33" i="98"/>
  <c r="BK34" i="98" s="1"/>
  <c r="BK93" i="98"/>
  <c r="BK94" i="98" s="1"/>
  <c r="BI52" i="97"/>
  <c r="CK51" i="97"/>
  <c r="BM90" i="97"/>
  <c r="BX63" i="97"/>
  <c r="BK171" i="97"/>
  <c r="BK99" i="97"/>
  <c r="BX168" i="97"/>
  <c r="BX165" i="97"/>
  <c r="BL36" i="98"/>
  <c r="BL37" i="98" s="1"/>
  <c r="Y6" i="97"/>
  <c r="BW6" i="97"/>
  <c r="BK12" i="98"/>
  <c r="BK13" i="98" s="1"/>
  <c r="BK69" i="98"/>
  <c r="BK70" i="98" s="1"/>
  <c r="CK12" i="97"/>
  <c r="BI13" i="97"/>
  <c r="BL57" i="97"/>
  <c r="CL153" i="97"/>
  <c r="BJ154" i="97"/>
  <c r="CK60" i="97"/>
  <c r="BI61" i="97"/>
  <c r="BJ54" i="98"/>
  <c r="BJ55" i="98" s="1"/>
  <c r="CK108" i="97"/>
  <c r="BI109" i="97"/>
  <c r="BX111" i="97"/>
  <c r="CK123" i="97"/>
  <c r="BI124" i="97"/>
  <c r="CK144" i="97"/>
  <c r="BI145" i="97"/>
  <c r="BX129" i="97"/>
  <c r="BJ81" i="98"/>
  <c r="BJ82" i="98" s="1"/>
  <c r="BX123" i="97"/>
  <c r="BJ138" i="97"/>
  <c r="BW120" i="97"/>
  <c r="BJ6" i="97"/>
  <c r="L6" i="97"/>
  <c r="BJ21" i="97"/>
  <c r="CK45" i="97"/>
  <c r="BI46" i="97"/>
  <c r="CK27" i="97"/>
  <c r="BI28" i="97"/>
  <c r="CL87" i="97"/>
  <c r="BJ88" i="97"/>
  <c r="BW162" i="97"/>
  <c r="BJ39" i="98"/>
  <c r="BJ40" i="98" s="1"/>
  <c r="BI31" i="97"/>
  <c r="CK30" i="97"/>
  <c r="BK135" i="97"/>
  <c r="BJ9" i="97"/>
  <c r="BI103" i="97"/>
  <c r="CK102" i="97"/>
  <c r="BJ55" i="97"/>
  <c r="CL54" i="97"/>
  <c r="CK126" i="97"/>
  <c r="BI127" i="97"/>
  <c r="BK165" i="97"/>
  <c r="BJ51" i="97"/>
  <c r="BW81" i="97"/>
  <c r="CL171" i="97"/>
  <c r="BJ172" i="97"/>
  <c r="CK99" i="97"/>
  <c r="BI100" i="97"/>
  <c r="BK114" i="97"/>
  <c r="BJ177" i="97"/>
  <c r="BK93" i="97"/>
  <c r="BY54" i="97"/>
  <c r="BW123" i="97"/>
  <c r="BX45" i="97"/>
  <c r="CM57" i="97"/>
  <c r="BW126" i="97"/>
  <c r="BW159" i="97"/>
  <c r="BJ36" i="97"/>
  <c r="BK147" i="97"/>
  <c r="CK72" i="97"/>
  <c r="BI73" i="97"/>
  <c r="BK60" i="98"/>
  <c r="BK61" i="98" s="1"/>
  <c r="CK105" i="97"/>
  <c r="BI106" i="97"/>
  <c r="BK27" i="98"/>
  <c r="BK28" i="98" s="1"/>
  <c r="BX135" i="97"/>
  <c r="BJ78" i="98"/>
  <c r="BJ79" i="98" s="1"/>
  <c r="BI10" i="98"/>
  <c r="BW102" i="97"/>
  <c r="BJ27" i="97"/>
  <c r="BJ151" i="97"/>
  <c r="CL150" i="97"/>
  <c r="BK117" i="97"/>
  <c r="BJ21" i="98"/>
  <c r="BJ22" i="98" s="1"/>
  <c r="BJ90" i="98"/>
  <c r="BJ91" i="98" s="1"/>
  <c r="BJ30" i="97"/>
  <c r="BJ102" i="97"/>
  <c r="BX69" i="97"/>
  <c r="BK54" i="97"/>
  <c r="BI142" i="97"/>
  <c r="CK141" i="97"/>
  <c r="BX9" i="97"/>
  <c r="BX132" i="97"/>
  <c r="BJ15" i="98"/>
  <c r="BJ16" i="98" s="1"/>
  <c r="BK63" i="98"/>
  <c r="BK64" i="98" s="1"/>
  <c r="CL93" i="97"/>
  <c r="BJ94" i="97"/>
  <c r="BJ73" i="97"/>
  <c r="CL72" i="97"/>
  <c r="BX147" i="97"/>
  <c r="BX21" i="97"/>
  <c r="CK180" i="97"/>
  <c r="BI181" i="97"/>
  <c r="BK87" i="98"/>
  <c r="BK88" i="98" s="1"/>
  <c r="CK36" i="97"/>
  <c r="BI37" i="97"/>
  <c r="CL147" i="97"/>
  <c r="BJ148" i="97"/>
  <c r="BK96" i="97"/>
  <c r="BK72" i="97"/>
  <c r="BW180" i="97"/>
  <c r="BJ48" i="98"/>
  <c r="BJ49" i="98" s="1"/>
  <c r="BJ105" i="97"/>
  <c r="BX36" i="97"/>
  <c r="BJ63" i="97"/>
  <c r="BX171" i="97"/>
  <c r="BW48" i="97"/>
  <c r="BI43" i="97"/>
  <c r="CK42" i="97"/>
  <c r="BJ133" i="97"/>
  <c r="CL132" i="97"/>
  <c r="BI67" i="97"/>
  <c r="CK66" i="97"/>
  <c r="CK135" i="97"/>
  <c r="BI136" i="97"/>
  <c r="CL18" i="97"/>
  <c r="BW177" i="97"/>
  <c r="BX150" i="97"/>
  <c r="BW24" i="97"/>
  <c r="CL156" i="97"/>
  <c r="BJ157" i="97"/>
  <c r="BJ48" i="97"/>
  <c r="BW57" i="97"/>
  <c r="BJ58" i="97" s="1"/>
  <c r="BI121" i="97"/>
  <c r="CK120" i="97"/>
  <c r="BK150" i="97"/>
  <c r="BK132" i="97"/>
  <c r="BK24" i="97"/>
  <c r="BJ15" i="97"/>
  <c r="BY138" i="97"/>
  <c r="BJ169" i="97"/>
  <c r="CL168" i="97"/>
  <c r="BJ115" i="97"/>
  <c r="CL114" i="97"/>
  <c r="BX183" i="97"/>
  <c r="BK39" i="97"/>
  <c r="BK129" i="97"/>
  <c r="BX96" i="97"/>
  <c r="BW108" i="97"/>
  <c r="BW18" i="97"/>
  <c r="BJ19" i="97" s="1"/>
  <c r="BW60" i="97"/>
  <c r="CL174" i="97"/>
  <c r="BJ175" i="97"/>
  <c r="BJ180" i="97"/>
  <c r="BJ97" i="97"/>
  <c r="CL96" i="97"/>
  <c r="BY72" i="97"/>
  <c r="CK63" i="97"/>
  <c r="BI64" i="97"/>
  <c r="CK162" i="97"/>
  <c r="BI163" i="97"/>
  <c r="CL75" i="97"/>
  <c r="CL111" i="97"/>
  <c r="BJ112" i="97"/>
  <c r="CN90" i="97"/>
  <c r="BW42" i="97"/>
  <c r="BJ12" i="97"/>
  <c r="BK153" i="97"/>
  <c r="BI49" i="97"/>
  <c r="CK48" i="97"/>
  <c r="BX78" i="97"/>
  <c r="BJ42" i="97"/>
  <c r="BX51" i="97"/>
  <c r="BJ120" i="97"/>
  <c r="BX153" i="97"/>
  <c r="BJ144" i="97"/>
  <c r="BJ51" i="98"/>
  <c r="BJ52" i="98" s="1"/>
  <c r="BX84" i="97"/>
  <c r="BK75" i="97"/>
  <c r="BK111" i="97"/>
  <c r="BW12" i="97"/>
  <c r="BX114" i="97"/>
  <c r="CL99" i="97"/>
  <c r="BJ100" i="97"/>
  <c r="BW144" i="97"/>
  <c r="BK183" i="97"/>
  <c r="BJ9" i="98"/>
  <c r="BJ42" i="98"/>
  <c r="BJ43" i="98" s="1"/>
  <c r="BI16" i="97"/>
  <c r="CK15" i="97"/>
  <c r="CL141" i="97"/>
  <c r="BJ142" i="97"/>
  <c r="BK168" i="97"/>
  <c r="BJ7" i="98"/>
  <c r="CL39" i="97"/>
  <c r="CL129" i="97"/>
  <c r="BJ130" i="97"/>
  <c r="BX93" i="97"/>
  <c r="CL117" i="97"/>
  <c r="BJ118" i="97"/>
  <c r="BX174" i="97"/>
  <c r="BJ159" i="97"/>
  <c r="BK39" i="98"/>
  <c r="BK40" i="98" s="1"/>
  <c r="CK138" i="97"/>
  <c r="BI139" i="97"/>
  <c r="BK174" i="97"/>
  <c r="BX117" i="97"/>
  <c r="BW30" i="97"/>
  <c r="BW66" i="97"/>
  <c r="BX156" i="97"/>
  <c r="BX87" i="97"/>
  <c r="BJ162" i="97"/>
  <c r="X57" i="87"/>
  <c r="X46" i="87"/>
  <c r="F52" i="91"/>
  <c r="T30" i="87"/>
  <c r="CJ5" i="97" l="1"/>
  <c r="BJ10" i="98"/>
  <c r="BJ5" i="98" a="1"/>
  <c r="BJ5" i="98" s="1"/>
  <c r="BK295" i="97"/>
  <c r="BK256" i="97"/>
  <c r="BK304" i="97"/>
  <c r="BM204" i="97"/>
  <c r="CO204" i="97" s="1"/>
  <c r="AO2" i="97"/>
  <c r="I2" i="98"/>
  <c r="BL189" i="98"/>
  <c r="BL190" i="98" s="1"/>
  <c r="BL105" i="98"/>
  <c r="BL106" i="98" s="1"/>
  <c r="BL276" i="98"/>
  <c r="BL277" i="98" s="1"/>
  <c r="BL153" i="98"/>
  <c r="BL154" i="98" s="1"/>
  <c r="BL126" i="98"/>
  <c r="BL127" i="98" s="1"/>
  <c r="BL279" i="98"/>
  <c r="BL280" i="98" s="1"/>
  <c r="BL177" i="98"/>
  <c r="BL178" i="98" s="1"/>
  <c r="BO252" i="98"/>
  <c r="BO253" i="98" s="1"/>
  <c r="BL270" i="98"/>
  <c r="BL271" i="98" s="1"/>
  <c r="BL99" i="98"/>
  <c r="BL100" i="98" s="1"/>
  <c r="BL267" i="98"/>
  <c r="BL268" i="98" s="1"/>
  <c r="BL297" i="98"/>
  <c r="BL298" i="98" s="1"/>
  <c r="BL114" i="98"/>
  <c r="BL115" i="98" s="1"/>
  <c r="BL303" i="98"/>
  <c r="BL304" i="98" s="1"/>
  <c r="BL174" i="98"/>
  <c r="BL175" i="98" s="1"/>
  <c r="BK87" i="97"/>
  <c r="BK88" i="97" s="1"/>
  <c r="BL144" i="98"/>
  <c r="BL145" i="98" s="1"/>
  <c r="BL255" i="98"/>
  <c r="BL256" i="98" s="1"/>
  <c r="BM156" i="98"/>
  <c r="BM157" i="98" s="1"/>
  <c r="BL225" i="98"/>
  <c r="BL226" i="98" s="1"/>
  <c r="BL198" i="98"/>
  <c r="BL199" i="98" s="1"/>
  <c r="BN117" i="98"/>
  <c r="BN118" i="98" s="1"/>
  <c r="BL264" i="98"/>
  <c r="BL265" i="98" s="1"/>
  <c r="BM222" i="98"/>
  <c r="BM223" i="98" s="1"/>
  <c r="BL213" i="98"/>
  <c r="BL214" i="98" s="1"/>
  <c r="BL291" i="98"/>
  <c r="BL292" i="98" s="1"/>
  <c r="BK250" i="97"/>
  <c r="BL135" i="98"/>
  <c r="BL136" i="98" s="1"/>
  <c r="BM240" i="98"/>
  <c r="BM241" i="98" s="1"/>
  <c r="BM234" i="98"/>
  <c r="BM235" i="98" s="1"/>
  <c r="BM141" i="98"/>
  <c r="BM142" i="98" s="1"/>
  <c r="BL165" i="98"/>
  <c r="BL166" i="98" s="1"/>
  <c r="BL216" i="98"/>
  <c r="BL217" i="98" s="1"/>
  <c r="BL195" i="98"/>
  <c r="BL196" i="98" s="1"/>
  <c r="BL96" i="98"/>
  <c r="BL97" i="98" s="1"/>
  <c r="BL285" i="98"/>
  <c r="BL286" i="98" s="1"/>
  <c r="BL249" i="98"/>
  <c r="BL250" i="98" s="1"/>
  <c r="BL183" i="98"/>
  <c r="BL184" i="98" s="1"/>
  <c r="BL288" i="98"/>
  <c r="BL289" i="98" s="1"/>
  <c r="BP120" i="98"/>
  <c r="BP121" i="98" s="1"/>
  <c r="BL282" i="98"/>
  <c r="BL283" i="98" s="1"/>
  <c r="BL300" i="98"/>
  <c r="BL301" i="98" s="1"/>
  <c r="BM237" i="98"/>
  <c r="BM238" i="98" s="1"/>
  <c r="BM261" i="98"/>
  <c r="BM262" i="98" s="1"/>
  <c r="BM246" i="98"/>
  <c r="BM247" i="98" s="1"/>
  <c r="BM201" i="98"/>
  <c r="BM202" i="98" s="1"/>
  <c r="BM207" i="98"/>
  <c r="BM208" i="98" s="1"/>
  <c r="BM168" i="98"/>
  <c r="BM169" i="98" s="1"/>
  <c r="BM219" i="98"/>
  <c r="BM220" i="98" s="1"/>
  <c r="BM192" i="98"/>
  <c r="BM193" i="98" s="1"/>
  <c r="BM294" i="98"/>
  <c r="BM295" i="98" s="1"/>
  <c r="BM210" i="98"/>
  <c r="BM211" i="98" s="1"/>
  <c r="BM204" i="98"/>
  <c r="BM205" i="98" s="1"/>
  <c r="BN186" i="98"/>
  <c r="BN187" i="98" s="1"/>
  <c r="BN258" i="98"/>
  <c r="BN259" i="98" s="1"/>
  <c r="BM243" i="98"/>
  <c r="BM244" i="98" s="1"/>
  <c r="BM273" i="98"/>
  <c r="BM274" i="98" s="1"/>
  <c r="BN228" i="98"/>
  <c r="BN229" i="98" s="1"/>
  <c r="BM231" i="98"/>
  <c r="BM232" i="98" s="1"/>
  <c r="BM111" i="98"/>
  <c r="BM112" i="98" s="1"/>
  <c r="BM129" i="98"/>
  <c r="BM130" i="98" s="1"/>
  <c r="BM171" i="98"/>
  <c r="BM172" i="98" s="1"/>
  <c r="BN132" i="98"/>
  <c r="BN133" i="98" s="1"/>
  <c r="BP180" i="98"/>
  <c r="BP181" i="98" s="1"/>
  <c r="BM108" i="98"/>
  <c r="BM109" i="98" s="1"/>
  <c r="BM138" i="98"/>
  <c r="BM139" i="98" s="1"/>
  <c r="BM102" i="98"/>
  <c r="BM103" i="98" s="1"/>
  <c r="BM147" i="98"/>
  <c r="BM148" i="98" s="1"/>
  <c r="BM123" i="98"/>
  <c r="BM124" i="98" s="1"/>
  <c r="BM159" i="98"/>
  <c r="BM160" i="98" s="1"/>
  <c r="BN150" i="98"/>
  <c r="BN151" i="98" s="1"/>
  <c r="BL264" i="97"/>
  <c r="BL265" i="97" s="1"/>
  <c r="BM231" i="97"/>
  <c r="BM249" i="97"/>
  <c r="BM267" i="97"/>
  <c r="BL237" i="97"/>
  <c r="BM300" i="97"/>
  <c r="CO300" i="97" s="1"/>
  <c r="BO198" i="97"/>
  <c r="BN300" i="97"/>
  <c r="BN199" i="97"/>
  <c r="CP198" i="97"/>
  <c r="BN282" i="97"/>
  <c r="CM207" i="97"/>
  <c r="BK208" i="97"/>
  <c r="BN216" i="97"/>
  <c r="CP216" i="97" s="1"/>
  <c r="BL207" i="97"/>
  <c r="BM264" i="97"/>
  <c r="BK220" i="97"/>
  <c r="CM219" i="97"/>
  <c r="BL219" i="97"/>
  <c r="CM237" i="97"/>
  <c r="BK238" i="97"/>
  <c r="BZ189" i="97"/>
  <c r="BY186" i="97"/>
  <c r="BL187" i="97" s="1"/>
  <c r="BK78" i="97"/>
  <c r="CM78" i="97" s="1"/>
  <c r="BJ184" i="97"/>
  <c r="CA225" i="97"/>
  <c r="CB207" i="97"/>
  <c r="BY294" i="97"/>
  <c r="BL295" i="97" s="1"/>
  <c r="CM291" i="97"/>
  <c r="BK292" i="97"/>
  <c r="BZ270" i="97"/>
  <c r="BY15" i="97"/>
  <c r="BZ285" i="97"/>
  <c r="CB192" i="97"/>
  <c r="BM255" i="97"/>
  <c r="BK190" i="97"/>
  <c r="CM189" i="97"/>
  <c r="CM195" i="97"/>
  <c r="BK196" i="97"/>
  <c r="BL297" i="97"/>
  <c r="CA219" i="97"/>
  <c r="BY243" i="97"/>
  <c r="BL244" i="97" s="1"/>
  <c r="CM222" i="97"/>
  <c r="BK223" i="97"/>
  <c r="BY246" i="97"/>
  <c r="BL247" i="97" s="1"/>
  <c r="BZ288" i="97"/>
  <c r="BL273" i="97"/>
  <c r="CN186" i="97"/>
  <c r="BY240" i="97"/>
  <c r="BL241" i="97" s="1"/>
  <c r="BY234" i="97"/>
  <c r="BL189" i="97"/>
  <c r="BK202" i="97"/>
  <c r="CM201" i="97"/>
  <c r="BL192" i="97"/>
  <c r="BL195" i="97"/>
  <c r="BY249" i="97"/>
  <c r="BL250" i="97" s="1"/>
  <c r="BY201" i="97"/>
  <c r="CN261" i="97"/>
  <c r="BY273" i="97"/>
  <c r="BK298" i="97"/>
  <c r="CM297" i="97"/>
  <c r="CB237" i="97"/>
  <c r="BL222" i="97"/>
  <c r="CA231" i="97"/>
  <c r="BZ216" i="97"/>
  <c r="BM217" i="97" s="1"/>
  <c r="BZ258" i="97"/>
  <c r="CM273" i="97"/>
  <c r="BK274" i="97"/>
  <c r="BM186" i="97"/>
  <c r="CN303" i="97"/>
  <c r="BM294" i="97"/>
  <c r="BK259" i="97"/>
  <c r="CM258" i="97"/>
  <c r="BL201" i="97"/>
  <c r="BK193" i="97"/>
  <c r="CM192" i="97"/>
  <c r="BL228" i="97"/>
  <c r="BM261" i="97"/>
  <c r="BY261" i="97"/>
  <c r="BL262" i="97" s="1"/>
  <c r="BY291" i="97"/>
  <c r="BL279" i="97"/>
  <c r="BM303" i="97"/>
  <c r="BY267" i="97"/>
  <c r="BL268" i="97" s="1"/>
  <c r="CO240" i="97"/>
  <c r="CN294" i="97"/>
  <c r="BL258" i="97"/>
  <c r="CM228" i="97"/>
  <c r="BK229" i="97"/>
  <c r="CO282" i="97"/>
  <c r="BM283" i="97"/>
  <c r="CA228" i="97"/>
  <c r="CA297" i="97"/>
  <c r="CM279" i="97"/>
  <c r="BK280" i="97"/>
  <c r="BM213" i="97"/>
  <c r="BZ204" i="97"/>
  <c r="BL288" i="97"/>
  <c r="BL210" i="97"/>
  <c r="BK277" i="97"/>
  <c r="CM276" i="97"/>
  <c r="BK289" i="97"/>
  <c r="CM288" i="97"/>
  <c r="CN231" i="97"/>
  <c r="BL232" i="97"/>
  <c r="BK226" i="97"/>
  <c r="CM225" i="97"/>
  <c r="BL256" i="97"/>
  <c r="CN255" i="97"/>
  <c r="CN243" i="97"/>
  <c r="BL252" i="97"/>
  <c r="BL234" i="97"/>
  <c r="BL214" i="97"/>
  <c r="CN213" i="97"/>
  <c r="BX15" i="97"/>
  <c r="CC264" i="97"/>
  <c r="CN267" i="97"/>
  <c r="CN249" i="97"/>
  <c r="CA195" i="97"/>
  <c r="BK253" i="97"/>
  <c r="CM252" i="97"/>
  <c r="BZ222" i="97"/>
  <c r="BK235" i="97"/>
  <c r="CM234" i="97"/>
  <c r="BZ276" i="97"/>
  <c r="CD198" i="97"/>
  <c r="CE198" i="97"/>
  <c r="BY300" i="97"/>
  <c r="BL301" i="97" s="1"/>
  <c r="BK271" i="97"/>
  <c r="CM270" i="97"/>
  <c r="CM210" i="97"/>
  <c r="BK211" i="97"/>
  <c r="BZ210" i="97"/>
  <c r="BY303" i="97"/>
  <c r="BL304" i="97" s="1"/>
  <c r="BL276" i="97"/>
  <c r="CA213" i="97"/>
  <c r="BZ255" i="97"/>
  <c r="BL285" i="97"/>
  <c r="BL225" i="97"/>
  <c r="BL18" i="97"/>
  <c r="BM243" i="97"/>
  <c r="BL291" i="97"/>
  <c r="BN240" i="97"/>
  <c r="BY279" i="97"/>
  <c r="BL270" i="97"/>
  <c r="BZ252" i="97"/>
  <c r="CN246" i="97"/>
  <c r="CM285" i="97"/>
  <c r="BK286" i="97"/>
  <c r="CB282" i="97"/>
  <c r="CL78" i="97"/>
  <c r="BJ166" i="97"/>
  <c r="CK84" i="97"/>
  <c r="CK5" i="97" s="1"/>
  <c r="BI85" i="97"/>
  <c r="BJ84" i="97"/>
  <c r="BL84" i="98"/>
  <c r="BL85" i="98" s="1"/>
  <c r="BK72" i="98"/>
  <c r="BK73" i="98" s="1"/>
  <c r="BK66" i="98"/>
  <c r="BK67" i="98" s="1"/>
  <c r="BK57" i="98"/>
  <c r="BK58" i="98" s="1"/>
  <c r="BK84" i="98"/>
  <c r="BK85" i="98" s="1"/>
  <c r="BK75" i="98"/>
  <c r="BK76" i="98" s="1"/>
  <c r="BL30" i="98"/>
  <c r="BL31" i="98" s="1"/>
  <c r="BJ34" i="97"/>
  <c r="BL18" i="98"/>
  <c r="BL19" i="98" s="1"/>
  <c r="BL156" i="97"/>
  <c r="BJ70" i="97"/>
  <c r="BK33" i="97"/>
  <c r="CM33" i="97" s="1"/>
  <c r="BK24" i="98"/>
  <c r="BK25" i="98" s="1"/>
  <c r="BK45" i="98"/>
  <c r="BK46" i="98" s="1"/>
  <c r="BK69" i="97"/>
  <c r="N6" i="98"/>
  <c r="CM99" i="97"/>
  <c r="BY33" i="97"/>
  <c r="CL159" i="97"/>
  <c r="BJ160" i="97"/>
  <c r="CM168" i="97"/>
  <c r="BK169" i="97"/>
  <c r="BX144" i="97"/>
  <c r="BK51" i="98"/>
  <c r="BK52" i="98" s="1"/>
  <c r="CL120" i="97"/>
  <c r="BJ121" i="97"/>
  <c r="CL105" i="97"/>
  <c r="BJ106" i="97"/>
  <c r="BL87" i="98"/>
  <c r="BL88" i="98" s="1"/>
  <c r="BK27" i="97"/>
  <c r="BY129" i="97"/>
  <c r="BL171" i="97"/>
  <c r="BJ82" i="97"/>
  <c r="CL81" i="97"/>
  <c r="BK66" i="97"/>
  <c r="BY156" i="97"/>
  <c r="BY93" i="97"/>
  <c r="BY84" i="97"/>
  <c r="BK136" i="97"/>
  <c r="CM135" i="97"/>
  <c r="BK105" i="97"/>
  <c r="BY132" i="97"/>
  <c r="BL114" i="97"/>
  <c r="BX66" i="97"/>
  <c r="CM174" i="97"/>
  <c r="BK175" i="97"/>
  <c r="BY174" i="97"/>
  <c r="CM183" i="97"/>
  <c r="BK184" i="97"/>
  <c r="BY153" i="97"/>
  <c r="BY51" i="97"/>
  <c r="BK118" i="97"/>
  <c r="CM117" i="97"/>
  <c r="BK15" i="97"/>
  <c r="CM24" i="97"/>
  <c r="BK133" i="97"/>
  <c r="CM132" i="97"/>
  <c r="BX48" i="97"/>
  <c r="BL96" i="97"/>
  <c r="BK15" i="98"/>
  <c r="BK16" i="98" s="1"/>
  <c r="BK21" i="98"/>
  <c r="BK22" i="98" s="1"/>
  <c r="BK115" i="97"/>
  <c r="CM114" i="97"/>
  <c r="BY111" i="97"/>
  <c r="BY63" i="97"/>
  <c r="CL60" i="97"/>
  <c r="BJ61" i="97"/>
  <c r="BY87" i="97"/>
  <c r="BK9" i="98"/>
  <c r="BK144" i="97"/>
  <c r="BX60" i="97"/>
  <c r="BK177" i="97"/>
  <c r="BJ10" i="97"/>
  <c r="CL9" i="97"/>
  <c r="BK21" i="97"/>
  <c r="CN57" i="97"/>
  <c r="BK180" i="97"/>
  <c r="CM39" i="97"/>
  <c r="CM150" i="97"/>
  <c r="BK151" i="97"/>
  <c r="CL63" i="97"/>
  <c r="BJ64" i="97"/>
  <c r="BY69" i="97"/>
  <c r="BL147" i="97"/>
  <c r="BK73" i="97"/>
  <c r="CM72" i="97"/>
  <c r="BX81" i="97"/>
  <c r="CL21" i="97"/>
  <c r="BJ22" i="97"/>
  <c r="BK81" i="98"/>
  <c r="BK82" i="98" s="1"/>
  <c r="BX6" i="97"/>
  <c r="Z6" i="97"/>
  <c r="BK108" i="97"/>
  <c r="BY117" i="97"/>
  <c r="CM18" i="97"/>
  <c r="BK42" i="98"/>
  <c r="BK43" i="98" s="1"/>
  <c r="BL183" i="97"/>
  <c r="BX12" i="97"/>
  <c r="BL75" i="97"/>
  <c r="BX18" i="97"/>
  <c r="BK19" i="97" s="1"/>
  <c r="CM129" i="97"/>
  <c r="BK130" i="97"/>
  <c r="BX141" i="97"/>
  <c r="BX177" i="97"/>
  <c r="BY36" i="97"/>
  <c r="BK48" i="98"/>
  <c r="BK49" i="98" s="1"/>
  <c r="BK97" i="97"/>
  <c r="CM96" i="97"/>
  <c r="BY147" i="97"/>
  <c r="BK78" i="98"/>
  <c r="BK79" i="98" s="1"/>
  <c r="BK36" i="97"/>
  <c r="BX159" i="97"/>
  <c r="BK94" i="97"/>
  <c r="CM93" i="97"/>
  <c r="CL51" i="97"/>
  <c r="BJ52" i="97"/>
  <c r="CL138" i="97"/>
  <c r="BJ139" i="97"/>
  <c r="BK141" i="97"/>
  <c r="CM156" i="97"/>
  <c r="BK157" i="97"/>
  <c r="BY105" i="97"/>
  <c r="BM36" i="98"/>
  <c r="BM37" i="98" s="1"/>
  <c r="BY165" i="97"/>
  <c r="BL93" i="98"/>
  <c r="BL94" i="98" s="1"/>
  <c r="CL126" i="97"/>
  <c r="BJ127" i="97"/>
  <c r="BY90" i="97"/>
  <c r="BL91" i="97" s="1"/>
  <c r="BK60" i="97"/>
  <c r="BX105" i="97"/>
  <c r="BX30" i="97"/>
  <c r="CM111" i="97"/>
  <c r="BK112" i="97"/>
  <c r="BK12" i="97"/>
  <c r="CM54" i="97"/>
  <c r="BK55" i="97"/>
  <c r="BY135" i="97"/>
  <c r="BK148" i="97"/>
  <c r="CM147" i="97"/>
  <c r="BK6" i="97"/>
  <c r="M6" i="97"/>
  <c r="BL12" i="98"/>
  <c r="BL13" i="98" s="1"/>
  <c r="BL54" i="98"/>
  <c r="BL55" i="98" s="1"/>
  <c r="CL108" i="97"/>
  <c r="BJ109" i="97"/>
  <c r="BL174" i="97"/>
  <c r="BK120" i="97"/>
  <c r="CL12" i="97"/>
  <c r="BJ13" i="97"/>
  <c r="BL24" i="97"/>
  <c r="BX57" i="97"/>
  <c r="BK58" i="97" s="1"/>
  <c r="BZ54" i="97"/>
  <c r="BJ7" i="97"/>
  <c r="CL6" i="97"/>
  <c r="BJ67" i="97"/>
  <c r="CL66" i="97"/>
  <c r="CL162" i="97"/>
  <c r="BJ163" i="97"/>
  <c r="CM75" i="97"/>
  <c r="BL129" i="97"/>
  <c r="BY141" i="97"/>
  <c r="BK48" i="97"/>
  <c r="BY21" i="97"/>
  <c r="BY9" i="97"/>
  <c r="CL102" i="97"/>
  <c r="BJ103" i="97"/>
  <c r="BL60" i="98"/>
  <c r="BL61" i="98" s="1"/>
  <c r="BJ37" i="97"/>
  <c r="CL36" i="97"/>
  <c r="BX126" i="97"/>
  <c r="BL93" i="97"/>
  <c r="CM165" i="97"/>
  <c r="BK166" i="97"/>
  <c r="BX162" i="97"/>
  <c r="BX33" i="97"/>
  <c r="BX120" i="97"/>
  <c r="BK138" i="97"/>
  <c r="BL69" i="98"/>
  <c r="BL70" i="98" s="1"/>
  <c r="CO90" i="97"/>
  <c r="BK126" i="97"/>
  <c r="BX27" i="97"/>
  <c r="CL123" i="97"/>
  <c r="BJ124" i="97"/>
  <c r="BK45" i="97"/>
  <c r="BX75" i="97"/>
  <c r="BK76" i="97" s="1"/>
  <c r="BY114" i="97"/>
  <c r="BY78" i="97"/>
  <c r="CL180" i="97"/>
  <c r="BJ181" i="97"/>
  <c r="BL39" i="97"/>
  <c r="BL150" i="97"/>
  <c r="BK63" i="97"/>
  <c r="BK30" i="97"/>
  <c r="BX102" i="97"/>
  <c r="N7" i="98"/>
  <c r="BL6" i="98"/>
  <c r="BK159" i="97"/>
  <c r="BL168" i="97"/>
  <c r="BL111" i="97"/>
  <c r="BY96" i="97"/>
  <c r="CL15" i="97"/>
  <c r="BJ16" i="97"/>
  <c r="BL132" i="97"/>
  <c r="BX180" i="97"/>
  <c r="BL135" i="97"/>
  <c r="CL42" i="97"/>
  <c r="BJ43" i="97"/>
  <c r="BK154" i="97"/>
  <c r="CM153" i="97"/>
  <c r="BY183" i="97"/>
  <c r="BX24" i="97"/>
  <c r="BK25" i="97" s="1"/>
  <c r="BK162" i="97"/>
  <c r="BJ145" i="97"/>
  <c r="CL144" i="97"/>
  <c r="BK42" i="97"/>
  <c r="BL153" i="97"/>
  <c r="BX42" i="97"/>
  <c r="BX108" i="97"/>
  <c r="BL78" i="97"/>
  <c r="BZ138" i="97"/>
  <c r="BJ49" i="97"/>
  <c r="CL48" i="97"/>
  <c r="BY150" i="97"/>
  <c r="BY171" i="97"/>
  <c r="BX99" i="97"/>
  <c r="BK100" i="97" s="1"/>
  <c r="BL54" i="97"/>
  <c r="BK102" i="97"/>
  <c r="BJ31" i="97"/>
  <c r="CL30" i="97"/>
  <c r="BK90" i="98"/>
  <c r="BK91" i="98" s="1"/>
  <c r="CL27" i="97"/>
  <c r="BJ28" i="97"/>
  <c r="BL27" i="98"/>
  <c r="BL28" i="98" s="1"/>
  <c r="BY45" i="97"/>
  <c r="CL177" i="97"/>
  <c r="BJ178" i="97"/>
  <c r="BK51" i="97"/>
  <c r="BL165" i="97"/>
  <c r="BK9" i="97"/>
  <c r="BY123" i="97"/>
  <c r="BM57" i="97"/>
  <c r="BY168" i="97"/>
  <c r="BK172" i="97"/>
  <c r="CM171" i="97"/>
  <c r="BN90" i="97"/>
  <c r="BL33" i="98"/>
  <c r="BL34" i="98" s="1"/>
  <c r="BK81" i="97"/>
  <c r="BK123" i="97"/>
  <c r="BX39" i="97"/>
  <c r="BK40" i="97" s="1"/>
  <c r="BJ46" i="97"/>
  <c r="CL45" i="97"/>
  <c r="BK7" i="98"/>
  <c r="S21" i="87"/>
  <c r="M23" i="87"/>
  <c r="S23" i="87"/>
  <c r="M22" i="87"/>
  <c r="W22" i="87" s="1"/>
  <c r="S22" i="87"/>
  <c r="M21" i="87"/>
  <c r="W21" i="87" s="1"/>
  <c r="BK10" i="98" l="1"/>
  <c r="BK5" i="98" a="1"/>
  <c r="BK5" i="98" s="1"/>
  <c r="BM205" i="97"/>
  <c r="CM87" i="97"/>
  <c r="BM177" i="98"/>
  <c r="BM178" i="98" s="1"/>
  <c r="BJ25" i="97"/>
  <c r="BL162" i="98"/>
  <c r="BL163" i="98" s="1"/>
  <c r="BN204" i="97"/>
  <c r="CP204" i="97" s="1"/>
  <c r="BM162" i="98"/>
  <c r="BM163" i="98" s="1"/>
  <c r="BM189" i="98"/>
  <c r="BM190" i="98" s="1"/>
  <c r="BM153" i="98"/>
  <c r="BM154" i="98" s="1"/>
  <c r="BM249" i="98"/>
  <c r="BM250" i="98" s="1"/>
  <c r="BM126" i="98"/>
  <c r="BM127" i="98" s="1"/>
  <c r="BM276" i="98"/>
  <c r="BM277" i="98" s="1"/>
  <c r="BN246" i="97"/>
  <c r="BM267" i="98"/>
  <c r="BM268" i="98" s="1"/>
  <c r="BM216" i="98"/>
  <c r="BM217" i="98" s="1"/>
  <c r="CN264" i="97"/>
  <c r="BM105" i="98"/>
  <c r="BM106" i="98" s="1"/>
  <c r="BQ120" i="98"/>
  <c r="BQ121" i="98" s="1"/>
  <c r="BM165" i="98"/>
  <c r="BM166" i="98" s="1"/>
  <c r="BN222" i="98"/>
  <c r="BN223" i="98" s="1"/>
  <c r="BM195" i="98"/>
  <c r="BM196" i="98" s="1"/>
  <c r="BP252" i="98"/>
  <c r="BP253" i="98" s="1"/>
  <c r="BM135" i="98"/>
  <c r="BM136" i="98" s="1"/>
  <c r="BM246" i="97"/>
  <c r="CO246" i="97" s="1"/>
  <c r="BM279" i="98"/>
  <c r="BM280" i="98" s="1"/>
  <c r="BM96" i="98"/>
  <c r="BM97" i="98" s="1"/>
  <c r="BN240" i="98"/>
  <c r="BN241" i="98" s="1"/>
  <c r="BM198" i="98"/>
  <c r="BM199" i="98" s="1"/>
  <c r="BM225" i="98"/>
  <c r="BM226" i="98" s="1"/>
  <c r="BM144" i="98"/>
  <c r="BM145" i="98" s="1"/>
  <c r="BM270" i="98"/>
  <c r="BM271" i="98" s="1"/>
  <c r="BM183" i="98"/>
  <c r="BM184" i="98" s="1"/>
  <c r="BM285" i="98"/>
  <c r="BM286" i="98" s="1"/>
  <c r="BM213" i="98"/>
  <c r="BM214" i="98" s="1"/>
  <c r="BM114" i="98"/>
  <c r="BM115" i="98" s="1"/>
  <c r="BM303" i="98"/>
  <c r="BM304" i="98" s="1"/>
  <c r="BM288" i="98"/>
  <c r="BM289" i="98" s="1"/>
  <c r="BN141" i="98"/>
  <c r="BN142" i="98" s="1"/>
  <c r="BM264" i="98"/>
  <c r="BM265" i="98" s="1"/>
  <c r="BM297" i="98"/>
  <c r="BM298" i="98" s="1"/>
  <c r="BN234" i="98"/>
  <c r="BN235" i="98" s="1"/>
  <c r="BM255" i="98"/>
  <c r="BM256" i="98" s="1"/>
  <c r="BM282" i="98"/>
  <c r="BM283" i="98" s="1"/>
  <c r="BO117" i="98"/>
  <c r="BO118" i="98" s="1"/>
  <c r="BM174" i="98"/>
  <c r="BM175" i="98" s="1"/>
  <c r="BL87" i="97"/>
  <c r="CN87" i="97" s="1"/>
  <c r="BK79" i="97"/>
  <c r="BM99" i="98"/>
  <c r="BM100" i="98" s="1"/>
  <c r="BM291" i="98"/>
  <c r="BM292" i="98" s="1"/>
  <c r="BN156" i="98"/>
  <c r="BN157" i="98" s="1"/>
  <c r="BM300" i="98"/>
  <c r="BM301" i="98" s="1"/>
  <c r="BO228" i="98"/>
  <c r="BO229" i="98" s="1"/>
  <c r="BN207" i="98"/>
  <c r="BN208" i="98" s="1"/>
  <c r="BN261" i="98"/>
  <c r="BN262" i="98" s="1"/>
  <c r="BN243" i="98"/>
  <c r="BN244" i="98" s="1"/>
  <c r="BO186" i="98"/>
  <c r="BO187" i="98" s="1"/>
  <c r="BN246" i="98"/>
  <c r="BN247" i="98" s="1"/>
  <c r="BN210" i="98"/>
  <c r="BN211" i="98" s="1"/>
  <c r="BN294" i="98"/>
  <c r="BN295" i="98" s="1"/>
  <c r="BN204" i="98"/>
  <c r="BN205" i="98" s="1"/>
  <c r="BN237" i="98"/>
  <c r="BN238" i="98" s="1"/>
  <c r="BN168" i="98"/>
  <c r="BN169" i="98" s="1"/>
  <c r="BN273" i="98"/>
  <c r="BN274" i="98" s="1"/>
  <c r="BN201" i="98"/>
  <c r="BN202" i="98" s="1"/>
  <c r="BN231" i="98"/>
  <c r="BN232" i="98" s="1"/>
  <c r="BN219" i="98"/>
  <c r="BN220" i="98" s="1"/>
  <c r="BO258" i="98"/>
  <c r="BO259" i="98" s="1"/>
  <c r="BN192" i="98"/>
  <c r="BN193" i="98" s="1"/>
  <c r="BO150" i="98"/>
  <c r="BO151" i="98" s="1"/>
  <c r="BN159" i="98"/>
  <c r="BN160" i="98" s="1"/>
  <c r="BN171" i="98"/>
  <c r="BN172" i="98" s="1"/>
  <c r="BN123" i="98"/>
  <c r="BN124" i="98" s="1"/>
  <c r="BN99" i="98"/>
  <c r="BN100" i="98" s="1"/>
  <c r="BN129" i="98"/>
  <c r="BN130" i="98" s="1"/>
  <c r="BN138" i="98"/>
  <c r="BN139" i="98" s="1"/>
  <c r="BN108" i="98"/>
  <c r="BN109" i="98" s="1"/>
  <c r="BN111" i="98"/>
  <c r="BN112" i="98" s="1"/>
  <c r="BN147" i="98"/>
  <c r="BN148" i="98" s="1"/>
  <c r="BO132" i="98"/>
  <c r="BO133" i="98" s="1"/>
  <c r="BN102" i="98"/>
  <c r="BN103" i="98" s="1"/>
  <c r="BQ180" i="98"/>
  <c r="BQ181" i="98" s="1"/>
  <c r="BN264" i="97"/>
  <c r="BL238" i="97"/>
  <c r="CN237" i="97"/>
  <c r="CN207" i="97"/>
  <c r="BL208" i="97"/>
  <c r="BM207" i="97"/>
  <c r="BO216" i="97"/>
  <c r="CQ216" i="97" s="1"/>
  <c r="BO300" i="97"/>
  <c r="BP198" i="97"/>
  <c r="BN231" i="97"/>
  <c r="CQ198" i="97"/>
  <c r="BO199" i="97"/>
  <c r="BL220" i="97"/>
  <c r="CN219" i="97"/>
  <c r="BM219" i="97"/>
  <c r="BO282" i="97"/>
  <c r="BM237" i="97"/>
  <c r="CA189" i="97"/>
  <c r="BZ186" i="97"/>
  <c r="BM187" i="97" s="1"/>
  <c r="CC207" i="97"/>
  <c r="CB225" i="97"/>
  <c r="BM291" i="97"/>
  <c r="CE264" i="97"/>
  <c r="CD264" i="97"/>
  <c r="BN261" i="97"/>
  <c r="BZ201" i="97"/>
  <c r="BZ240" i="97"/>
  <c r="BM241" i="97" s="1"/>
  <c r="CN297" i="97"/>
  <c r="BL298" i="97"/>
  <c r="BN255" i="97"/>
  <c r="CA252" i="97"/>
  <c r="BL292" i="97"/>
  <c r="CN291" i="97"/>
  <c r="CO267" i="97"/>
  <c r="BL277" i="97"/>
  <c r="CN276" i="97"/>
  <c r="CA222" i="97"/>
  <c r="BL211" i="97"/>
  <c r="CN210" i="97"/>
  <c r="CA204" i="97"/>
  <c r="BM258" i="97"/>
  <c r="BL280" i="97"/>
  <c r="CN279" i="97"/>
  <c r="BL229" i="97"/>
  <c r="CN228" i="97"/>
  <c r="BN186" i="97"/>
  <c r="CC237" i="97"/>
  <c r="BZ294" i="97"/>
  <c r="BM295" i="97" s="1"/>
  <c r="BZ279" i="97"/>
  <c r="BM276" i="97"/>
  <c r="BM252" i="97"/>
  <c r="CB297" i="97"/>
  <c r="BN303" i="97"/>
  <c r="BM279" i="97"/>
  <c r="BM228" i="97"/>
  <c r="CO186" i="97"/>
  <c r="CA216" i="97"/>
  <c r="BN217" i="97" s="1"/>
  <c r="BM189" i="97"/>
  <c r="BZ243" i="97"/>
  <c r="BM244" i="97" s="1"/>
  <c r="BZ15" i="97"/>
  <c r="BM232" i="97"/>
  <c r="CO231" i="97"/>
  <c r="BM225" i="97"/>
  <c r="CA255" i="97"/>
  <c r="BL253" i="97"/>
  <c r="CN252" i="97"/>
  <c r="CO303" i="97"/>
  <c r="BN294" i="97"/>
  <c r="CB231" i="97"/>
  <c r="BZ249" i="97"/>
  <c r="BM250" i="97" s="1"/>
  <c r="CN189" i="97"/>
  <c r="BL190" i="97"/>
  <c r="CC192" i="97"/>
  <c r="CN225" i="97"/>
  <c r="BL226" i="97"/>
  <c r="BM288" i="97"/>
  <c r="BZ261" i="97"/>
  <c r="BM262" i="97" s="1"/>
  <c r="CO294" i="97"/>
  <c r="CN195" i="97"/>
  <c r="BL196" i="97"/>
  <c r="BM273" i="97"/>
  <c r="BZ246" i="97"/>
  <c r="CB219" i="97"/>
  <c r="BZ300" i="97"/>
  <c r="BM301" i="97" s="1"/>
  <c r="BZ267" i="97"/>
  <c r="BM268" i="97" s="1"/>
  <c r="CA258" i="97"/>
  <c r="CO243" i="97"/>
  <c r="BZ303" i="97"/>
  <c r="BM304" i="97" s="1"/>
  <c r="CN288" i="97"/>
  <c r="BL289" i="97"/>
  <c r="BN213" i="97"/>
  <c r="BZ291" i="97"/>
  <c r="BM265" i="97"/>
  <c r="CO264" i="97"/>
  <c r="BM222" i="97"/>
  <c r="BZ273" i="97"/>
  <c r="BM195" i="97"/>
  <c r="CN273" i="97"/>
  <c r="BL274" i="97"/>
  <c r="CA285" i="97"/>
  <c r="BM210" i="97"/>
  <c r="BO240" i="97"/>
  <c r="CP282" i="97"/>
  <c r="BN283" i="97"/>
  <c r="BL193" i="97"/>
  <c r="CN192" i="97"/>
  <c r="BZ234" i="97"/>
  <c r="CA270" i="97"/>
  <c r="CC282" i="97"/>
  <c r="BL286" i="97"/>
  <c r="CN285" i="97"/>
  <c r="CA210" i="97"/>
  <c r="CB195" i="97"/>
  <c r="BL235" i="97"/>
  <c r="CN234" i="97"/>
  <c r="CB228" i="97"/>
  <c r="BM270" i="97"/>
  <c r="BN243" i="97"/>
  <c r="CB213" i="97"/>
  <c r="CA276" i="97"/>
  <c r="CO213" i="97"/>
  <c r="BM214" i="97"/>
  <c r="BM201" i="97"/>
  <c r="BL223" i="97"/>
  <c r="CN222" i="97"/>
  <c r="BL271" i="97"/>
  <c r="CN270" i="97"/>
  <c r="CP240" i="97"/>
  <c r="BM285" i="97"/>
  <c r="BM234" i="97"/>
  <c r="CO249" i="97"/>
  <c r="CN258" i="97"/>
  <c r="BL259" i="97"/>
  <c r="CO261" i="97"/>
  <c r="CN201" i="97"/>
  <c r="BL202" i="97"/>
  <c r="CP300" i="97"/>
  <c r="BM192" i="97"/>
  <c r="CA288" i="97"/>
  <c r="BM297" i="97"/>
  <c r="BM256" i="97"/>
  <c r="CO255" i="97"/>
  <c r="CL84" i="97"/>
  <c r="CL5" i="97" s="1"/>
  <c r="BJ85" i="97"/>
  <c r="BK84" i="97"/>
  <c r="BL57" i="98"/>
  <c r="BL58" i="98" s="1"/>
  <c r="BL75" i="98"/>
  <c r="BL76" i="98" s="1"/>
  <c r="BL66" i="98"/>
  <c r="BL67" i="98" s="1"/>
  <c r="BL72" i="98"/>
  <c r="BL73" i="98" s="1"/>
  <c r="BL24" i="98"/>
  <c r="BL25" i="98" s="1"/>
  <c r="BM156" i="97"/>
  <c r="BK34" i="97"/>
  <c r="BL69" i="97"/>
  <c r="CN69" i="97" s="1"/>
  <c r="BM18" i="98"/>
  <c r="BM19" i="98" s="1"/>
  <c r="BK70" i="97"/>
  <c r="CM69" i="97"/>
  <c r="BL33" i="97"/>
  <c r="BL45" i="98"/>
  <c r="BL46" i="98" s="1"/>
  <c r="BM30" i="98"/>
  <c r="BM31" i="98" s="1"/>
  <c r="O6" i="98"/>
  <c r="CN135" i="97"/>
  <c r="BL136" i="97"/>
  <c r="BM78" i="97"/>
  <c r="BM72" i="97"/>
  <c r="BY180" i="97"/>
  <c r="BL45" i="97"/>
  <c r="BM141" i="97"/>
  <c r="BL138" i="97"/>
  <c r="BY162" i="97"/>
  <c r="BM93" i="97"/>
  <c r="BM24" i="97"/>
  <c r="BL175" i="97"/>
  <c r="CN174" i="97"/>
  <c r="BM99" i="97"/>
  <c r="BL72" i="97"/>
  <c r="BK37" i="97"/>
  <c r="CM36" i="97"/>
  <c r="BZ36" i="97"/>
  <c r="BL108" i="97"/>
  <c r="BL81" i="98"/>
  <c r="BL82" i="98" s="1"/>
  <c r="BM147" i="97"/>
  <c r="BK22" i="97"/>
  <c r="CM21" i="97"/>
  <c r="BZ87" i="97"/>
  <c r="BY48" i="97"/>
  <c r="CM15" i="97"/>
  <c r="BK16" i="97"/>
  <c r="BZ51" i="97"/>
  <c r="BL27" i="97"/>
  <c r="BM33" i="98"/>
  <c r="BM34" i="98" s="1"/>
  <c r="BN57" i="97"/>
  <c r="CM51" i="97"/>
  <c r="BK52" i="97"/>
  <c r="BL102" i="97"/>
  <c r="BM63" i="98"/>
  <c r="BM64" i="98" s="1"/>
  <c r="BZ171" i="97"/>
  <c r="BL79" i="97"/>
  <c r="CN78" i="97"/>
  <c r="CM42" i="97"/>
  <c r="BK43" i="97"/>
  <c r="BZ96" i="97"/>
  <c r="CN168" i="97"/>
  <c r="BL169" i="97"/>
  <c r="BL7" i="98"/>
  <c r="CM63" i="97"/>
  <c r="BK64" i="97"/>
  <c r="BM39" i="97"/>
  <c r="BY27" i="97"/>
  <c r="CM138" i="97"/>
  <c r="BK139" i="97"/>
  <c r="CA54" i="97"/>
  <c r="CN24" i="97"/>
  <c r="BM174" i="97"/>
  <c r="BM12" i="98"/>
  <c r="BM13" i="98" s="1"/>
  <c r="BY30" i="97"/>
  <c r="BL60" i="97"/>
  <c r="BL78" i="98"/>
  <c r="BL79" i="98" s="1"/>
  <c r="CN183" i="97"/>
  <c r="BL184" i="97"/>
  <c r="BY6" i="97"/>
  <c r="AA6" i="97"/>
  <c r="BY81" i="97"/>
  <c r="CM180" i="97"/>
  <c r="BK181" i="97"/>
  <c r="CM144" i="97"/>
  <c r="BK145" i="97"/>
  <c r="BL15" i="97"/>
  <c r="BZ174" i="97"/>
  <c r="CM105" i="97"/>
  <c r="BK106" i="97"/>
  <c r="BZ93" i="97"/>
  <c r="BZ129" i="97"/>
  <c r="BL81" i="97"/>
  <c r="CP90" i="97"/>
  <c r="BZ168" i="97"/>
  <c r="CO57" i="97"/>
  <c r="BL51" i="97"/>
  <c r="BM117" i="97"/>
  <c r="CM102" i="97"/>
  <c r="BK103" i="97"/>
  <c r="BY42" i="97"/>
  <c r="CM162" i="97"/>
  <c r="BK163" i="97"/>
  <c r="BY24" i="97"/>
  <c r="BL25" i="97" s="1"/>
  <c r="BZ183" i="97"/>
  <c r="BM132" i="97"/>
  <c r="BL112" i="97"/>
  <c r="CN111" i="97"/>
  <c r="BM168" i="97"/>
  <c r="O7" i="98"/>
  <c r="BM6" i="98"/>
  <c r="BY102" i="97"/>
  <c r="BL63" i="97"/>
  <c r="CN39" i="97"/>
  <c r="BZ114" i="97"/>
  <c r="BK127" i="97"/>
  <c r="CM126" i="97"/>
  <c r="BY99" i="97"/>
  <c r="BL12" i="97"/>
  <c r="CM60" i="97"/>
  <c r="BK61" i="97"/>
  <c r="BZ165" i="97"/>
  <c r="BZ105" i="97"/>
  <c r="BZ147" i="97"/>
  <c r="BY177" i="97"/>
  <c r="BM183" i="97"/>
  <c r="BZ117" i="97"/>
  <c r="BL180" i="97"/>
  <c r="BL144" i="97"/>
  <c r="BM96" i="97"/>
  <c r="BM114" i="97"/>
  <c r="BL105" i="97"/>
  <c r="CN171" i="97"/>
  <c r="BL172" i="97"/>
  <c r="CM123" i="97"/>
  <c r="BK124" i="97"/>
  <c r="BM165" i="97"/>
  <c r="BL42" i="97"/>
  <c r="BL123" i="97"/>
  <c r="BO90" i="97"/>
  <c r="BZ123" i="97"/>
  <c r="BK10" i="97"/>
  <c r="CM9" i="97"/>
  <c r="BZ45" i="97"/>
  <c r="BM27" i="98"/>
  <c r="BM28" i="98" s="1"/>
  <c r="BM54" i="97"/>
  <c r="BZ150" i="97"/>
  <c r="CA138" i="97"/>
  <c r="BL162" i="97"/>
  <c r="BL133" i="97"/>
  <c r="CN132" i="97"/>
  <c r="BM111" i="97"/>
  <c r="CM159" i="97"/>
  <c r="BK160" i="97"/>
  <c r="BL151" i="97"/>
  <c r="CN150" i="97"/>
  <c r="BY75" i="97"/>
  <c r="BL76" i="97" s="1"/>
  <c r="BL126" i="97"/>
  <c r="BY120" i="97"/>
  <c r="BL48" i="97"/>
  <c r="BY57" i="97"/>
  <c r="BL58" i="97" s="1"/>
  <c r="BL6" i="97"/>
  <c r="N6" i="97"/>
  <c r="BZ135" i="97"/>
  <c r="CM12" i="97"/>
  <c r="BK13" i="97"/>
  <c r="BL117" i="97"/>
  <c r="BM75" i="97"/>
  <c r="CM177" i="97"/>
  <c r="BK178" i="97"/>
  <c r="BZ111" i="97"/>
  <c r="BL97" i="97"/>
  <c r="CN96" i="97"/>
  <c r="BZ153" i="97"/>
  <c r="BL115" i="97"/>
  <c r="CN114" i="97"/>
  <c r="CA72" i="97"/>
  <c r="BZ156" i="97"/>
  <c r="BM171" i="97"/>
  <c r="BL51" i="98"/>
  <c r="BL52" i="98" s="1"/>
  <c r="BY39" i="97"/>
  <c r="BL40" i="97" s="1"/>
  <c r="CM81" i="97"/>
  <c r="BK82" i="97"/>
  <c r="BM84" i="98"/>
  <c r="BM85" i="98" s="1"/>
  <c r="BL9" i="97"/>
  <c r="BL90" i="98"/>
  <c r="BL91" i="98" s="1"/>
  <c r="CN54" i="97"/>
  <c r="BL55" i="97"/>
  <c r="BY108" i="97"/>
  <c r="CN153" i="97"/>
  <c r="BL154" i="97"/>
  <c r="BL159" i="97"/>
  <c r="BL30" i="97"/>
  <c r="BM150" i="97"/>
  <c r="BL141" i="97"/>
  <c r="BM60" i="98"/>
  <c r="BM61" i="98" s="1"/>
  <c r="BK49" i="97"/>
  <c r="CM48" i="97"/>
  <c r="BL130" i="97"/>
  <c r="CN129" i="97"/>
  <c r="BL63" i="98"/>
  <c r="BL64" i="98" s="1"/>
  <c r="BL120" i="97"/>
  <c r="BK7" i="97"/>
  <c r="CM6" i="97"/>
  <c r="BZ90" i="97"/>
  <c r="BM91" i="97" s="1"/>
  <c r="BN36" i="98"/>
  <c r="BN37" i="98" s="1"/>
  <c r="BY159" i="97"/>
  <c r="BL48" i="98"/>
  <c r="BL49" i="98" s="1"/>
  <c r="BY18" i="97"/>
  <c r="BL19" i="97" s="1"/>
  <c r="CN75" i="97"/>
  <c r="BZ69" i="97"/>
  <c r="BL9" i="98"/>
  <c r="BZ63" i="97"/>
  <c r="BL15" i="98"/>
  <c r="BL16" i="98" s="1"/>
  <c r="CN18" i="97"/>
  <c r="BZ72" i="97"/>
  <c r="BL66" i="97"/>
  <c r="BM87" i="98"/>
  <c r="BM88" i="98" s="1"/>
  <c r="BZ33" i="97"/>
  <c r="CN165" i="97"/>
  <c r="BL166" i="97"/>
  <c r="BM153" i="97"/>
  <c r="BM87" i="97"/>
  <c r="BK31" i="97"/>
  <c r="CM30" i="97"/>
  <c r="BZ78" i="97"/>
  <c r="BK46" i="97"/>
  <c r="CM45" i="97"/>
  <c r="BL39" i="98"/>
  <c r="BL40" i="98" s="1"/>
  <c r="BM69" i="98"/>
  <c r="BM70" i="98" s="1"/>
  <c r="BL94" i="97"/>
  <c r="CN93" i="97"/>
  <c r="BY126" i="97"/>
  <c r="BZ9" i="97"/>
  <c r="BZ21" i="97"/>
  <c r="BZ141" i="97"/>
  <c r="BM129" i="97"/>
  <c r="CM120" i="97"/>
  <c r="BK121" i="97"/>
  <c r="BM93" i="98"/>
  <c r="BM94" i="98" s="1"/>
  <c r="CM141" i="97"/>
  <c r="BK142" i="97"/>
  <c r="BL36" i="97"/>
  <c r="BL99" i="97"/>
  <c r="BY12" i="97"/>
  <c r="BL42" i="98"/>
  <c r="BL43" i="98" s="1"/>
  <c r="BK109" i="97"/>
  <c r="CM108" i="97"/>
  <c r="CN147" i="97"/>
  <c r="BL148" i="97"/>
  <c r="BL21" i="97"/>
  <c r="BL177" i="97"/>
  <c r="BY60" i="97"/>
  <c r="BL157" i="97"/>
  <c r="CN156" i="97"/>
  <c r="BL21" i="98"/>
  <c r="BL22" i="98" s="1"/>
  <c r="BY66" i="97"/>
  <c r="BZ132" i="97"/>
  <c r="BZ84" i="97"/>
  <c r="BK67" i="97"/>
  <c r="CM66" i="97"/>
  <c r="CM27" i="97"/>
  <c r="BK28" i="97"/>
  <c r="BY144" i="97"/>
  <c r="X59" i="87"/>
  <c r="O2" i="97" s="1"/>
  <c r="X56" i="87"/>
  <c r="X50" i="87"/>
  <c r="AG29" i="73" s="1"/>
  <c r="AG34" i="73" s="1"/>
  <c r="T35" i="87"/>
  <c r="AC35" i="87" s="1"/>
  <c r="T36" i="87"/>
  <c r="AC36" i="87" s="1"/>
  <c r="T34" i="87"/>
  <c r="AC34" i="87" s="1"/>
  <c r="T33" i="87"/>
  <c r="AC33" i="87" s="1"/>
  <c r="T32" i="87"/>
  <c r="AC32" i="87" s="1"/>
  <c r="T31" i="87"/>
  <c r="T29" i="87"/>
  <c r="T28" i="87"/>
  <c r="S19" i="87" s="1"/>
  <c r="M24" i="87"/>
  <c r="W24" i="87" s="1"/>
  <c r="M20" i="87"/>
  <c r="M19" i="87"/>
  <c r="H14" i="87"/>
  <c r="X12" i="87"/>
  <c r="AG17" i="73" s="1"/>
  <c r="BL10" i="98" l="1"/>
  <c r="BL5" i="98" a="1"/>
  <c r="BL5" i="98" s="1"/>
  <c r="BN205" i="97"/>
  <c r="BL88" i="97"/>
  <c r="O3" i="97"/>
  <c r="AP2" i="97"/>
  <c r="O2" i="98"/>
  <c r="AC14" i="87"/>
  <c r="R14" i="87"/>
  <c r="BN162" i="98"/>
  <c r="BN163" i="98" s="1"/>
  <c r="BO204" i="97"/>
  <c r="CQ204" i="97" s="1"/>
  <c r="BN105" i="98"/>
  <c r="BN106" i="98" s="1"/>
  <c r="BN153" i="98"/>
  <c r="BN154" i="98" s="1"/>
  <c r="BN279" i="98"/>
  <c r="BN280" i="98" s="1"/>
  <c r="BM247" i="97"/>
  <c r="BN135" i="98"/>
  <c r="BN136" i="98" s="1"/>
  <c r="BN126" i="98"/>
  <c r="BN127" i="98" s="1"/>
  <c r="BN189" i="98"/>
  <c r="BN190" i="98" s="1"/>
  <c r="BN276" i="98"/>
  <c r="BN277" i="98" s="1"/>
  <c r="BN282" i="98"/>
  <c r="BN283" i="98" s="1"/>
  <c r="BN213" i="98"/>
  <c r="BN214" i="98" s="1"/>
  <c r="BN144" i="98"/>
  <c r="BN145" i="98" s="1"/>
  <c r="BO156" i="98"/>
  <c r="BO157" i="98" s="1"/>
  <c r="BN255" i="98"/>
  <c r="BN256" i="98" s="1"/>
  <c r="BN297" i="98"/>
  <c r="BN298" i="98" s="1"/>
  <c r="BN285" i="98"/>
  <c r="BN286" i="98" s="1"/>
  <c r="BN96" i="98"/>
  <c r="BN97" i="98" s="1"/>
  <c r="BO222" i="98"/>
  <c r="BO223" i="98" s="1"/>
  <c r="BN267" i="98"/>
  <c r="BN268" i="98" s="1"/>
  <c r="BN177" i="98"/>
  <c r="BN178" i="98" s="1"/>
  <c r="BN288" i="98"/>
  <c r="BN289" i="98" s="1"/>
  <c r="BN225" i="98"/>
  <c r="BN226" i="98" s="1"/>
  <c r="BQ252" i="98"/>
  <c r="BQ253" i="98" s="1"/>
  <c r="BO246" i="97"/>
  <c r="BN303" i="98"/>
  <c r="BN304" i="98" s="1"/>
  <c r="BN291" i="98"/>
  <c r="BN292" i="98" s="1"/>
  <c r="BN198" i="98"/>
  <c r="BN199" i="98" s="1"/>
  <c r="BP117" i="98"/>
  <c r="BP118" i="98" s="1"/>
  <c r="BN216" i="98"/>
  <c r="BN217" i="98" s="1"/>
  <c r="BN249" i="98"/>
  <c r="BN250" i="98" s="1"/>
  <c r="BO234" i="98"/>
  <c r="BO235" i="98" s="1"/>
  <c r="BN264" i="98"/>
  <c r="BN265" i="98" s="1"/>
  <c r="BN183" i="98"/>
  <c r="BN184" i="98" s="1"/>
  <c r="BN165" i="98"/>
  <c r="BN166" i="98" s="1"/>
  <c r="BO141" i="98"/>
  <c r="BO142" i="98" s="1"/>
  <c r="BN174" i="98"/>
  <c r="BN175" i="98" s="1"/>
  <c r="BN114" i="98"/>
  <c r="BN115" i="98" s="1"/>
  <c r="BN270" i="98"/>
  <c r="BN271" i="98" s="1"/>
  <c r="BO240" i="98"/>
  <c r="BO241" i="98" s="1"/>
  <c r="BN195" i="98"/>
  <c r="BN196" i="98" s="1"/>
  <c r="BR120" i="98"/>
  <c r="BR121" i="98" s="1"/>
  <c r="BN300" i="98"/>
  <c r="BN301" i="98" s="1"/>
  <c r="BP258" i="98"/>
  <c r="BP259" i="98" s="1"/>
  <c r="BO273" i="98"/>
  <c r="BO274" i="98" s="1"/>
  <c r="BO246" i="98"/>
  <c r="BO247" i="98" s="1"/>
  <c r="BO219" i="98"/>
  <c r="BO220" i="98" s="1"/>
  <c r="BO204" i="98"/>
  <c r="BO205" i="98" s="1"/>
  <c r="BP186" i="98"/>
  <c r="BP187" i="98" s="1"/>
  <c r="BO192" i="98"/>
  <c r="BO193" i="98" s="1"/>
  <c r="BO231" i="98"/>
  <c r="BO232" i="98" s="1"/>
  <c r="BO168" i="98"/>
  <c r="BO169" i="98" s="1"/>
  <c r="BO294" i="98"/>
  <c r="BO295" i="98" s="1"/>
  <c r="BO243" i="98"/>
  <c r="BO244" i="98" s="1"/>
  <c r="BO210" i="98"/>
  <c r="BO211" i="98" s="1"/>
  <c r="BO261" i="98"/>
  <c r="BO262" i="98" s="1"/>
  <c r="BP228" i="98"/>
  <c r="BP229" i="98" s="1"/>
  <c r="BO201" i="98"/>
  <c r="BO202" i="98" s="1"/>
  <c r="BO237" i="98"/>
  <c r="BO238" i="98" s="1"/>
  <c r="BO207" i="98"/>
  <c r="BO208" i="98" s="1"/>
  <c r="BO111" i="98"/>
  <c r="BO112" i="98" s="1"/>
  <c r="BP132" i="98"/>
  <c r="BP133" i="98" s="1"/>
  <c r="BO129" i="98"/>
  <c r="BO130" i="98" s="1"/>
  <c r="BO123" i="98"/>
  <c r="BO124" i="98" s="1"/>
  <c r="BR180" i="98"/>
  <c r="BR181" i="98" s="1"/>
  <c r="BO147" i="98"/>
  <c r="BO148" i="98" s="1"/>
  <c r="BO159" i="98"/>
  <c r="BO160" i="98" s="1"/>
  <c r="BO102" i="98"/>
  <c r="BO103" i="98" s="1"/>
  <c r="BP150" i="98"/>
  <c r="BP151" i="98" s="1"/>
  <c r="BO108" i="98"/>
  <c r="BO109" i="98" s="1"/>
  <c r="BO171" i="98"/>
  <c r="BO172" i="98" s="1"/>
  <c r="BO138" i="98"/>
  <c r="BO139" i="98" s="1"/>
  <c r="BN207" i="97"/>
  <c r="BN267" i="97"/>
  <c r="CP267" i="97" s="1"/>
  <c r="BN219" i="97"/>
  <c r="BP300" i="97"/>
  <c r="BO249" i="97"/>
  <c r="BO231" i="97"/>
  <c r="BP216" i="97"/>
  <c r="CR216" i="97" s="1"/>
  <c r="BO264" i="97"/>
  <c r="BN249" i="97"/>
  <c r="CP249" i="97" s="1"/>
  <c r="BM238" i="97"/>
  <c r="CO237" i="97"/>
  <c r="CR198" i="97"/>
  <c r="BP199" i="97"/>
  <c r="BN237" i="97"/>
  <c r="BQ198" i="97"/>
  <c r="BP282" i="97"/>
  <c r="BO267" i="97"/>
  <c r="BM220" i="97"/>
  <c r="CO219" i="97"/>
  <c r="BM208" i="97"/>
  <c r="CO207" i="97"/>
  <c r="CB189" i="97"/>
  <c r="CA186" i="97"/>
  <c r="BM18" i="97"/>
  <c r="CO18" i="97" s="1"/>
  <c r="CC225" i="97"/>
  <c r="CD207" i="97"/>
  <c r="CE207" i="97"/>
  <c r="CP246" i="97"/>
  <c r="CC213" i="97"/>
  <c r="CA234" i="97"/>
  <c r="CA273" i="97"/>
  <c r="CB258" i="97"/>
  <c r="CC219" i="97"/>
  <c r="CA249" i="97"/>
  <c r="CO225" i="97"/>
  <c r="BM226" i="97"/>
  <c r="BN228" i="97"/>
  <c r="BN252" i="97"/>
  <c r="BN187" i="97"/>
  <c r="CP186" i="97"/>
  <c r="CB204" i="97"/>
  <c r="CB288" i="97"/>
  <c r="BN285" i="97"/>
  <c r="CC228" i="97"/>
  <c r="CB285" i="97"/>
  <c r="BN222" i="97"/>
  <c r="CP213" i="97"/>
  <c r="BN214" i="97"/>
  <c r="BN225" i="97"/>
  <c r="BM280" i="97"/>
  <c r="CO279" i="97"/>
  <c r="CO252" i="97"/>
  <c r="BM253" i="97"/>
  <c r="CA279" i="97"/>
  <c r="BO186" i="97"/>
  <c r="BM292" i="97"/>
  <c r="CO291" i="97"/>
  <c r="CP243" i="97"/>
  <c r="CQ240" i="97"/>
  <c r="CO222" i="97"/>
  <c r="BM223" i="97"/>
  <c r="BO283" i="97"/>
  <c r="CQ282" i="97"/>
  <c r="BO213" i="97"/>
  <c r="CA303" i="97"/>
  <c r="BN304" i="97" s="1"/>
  <c r="CA246" i="97"/>
  <c r="BN247" i="97" s="1"/>
  <c r="CA261" i="97"/>
  <c r="BN279" i="97"/>
  <c r="BM277" i="97"/>
  <c r="CO276" i="97"/>
  <c r="CA240" i="97"/>
  <c r="BN241" i="97" s="1"/>
  <c r="BN262" i="97"/>
  <c r="CP261" i="97"/>
  <c r="BN291" i="97"/>
  <c r="BM193" i="97"/>
  <c r="CO192" i="97"/>
  <c r="BO243" i="97"/>
  <c r="BP240" i="97"/>
  <c r="BN273" i="97"/>
  <c r="CA243" i="97"/>
  <c r="BN244" i="97" s="1"/>
  <c r="CB216" i="97"/>
  <c r="BO217" i="97" s="1"/>
  <c r="BN276" i="97"/>
  <c r="CA294" i="97"/>
  <c r="BN295" i="97" s="1"/>
  <c r="BO261" i="97"/>
  <c r="BN192" i="97"/>
  <c r="BN234" i="97"/>
  <c r="CD282" i="97"/>
  <c r="CA267" i="97"/>
  <c r="CO273" i="97"/>
  <c r="BM274" i="97"/>
  <c r="CC231" i="97"/>
  <c r="CP303" i="97"/>
  <c r="CB252" i="97"/>
  <c r="CO285" i="97"/>
  <c r="BM286" i="97"/>
  <c r="CO234" i="97"/>
  <c r="BM235" i="97"/>
  <c r="BN270" i="97"/>
  <c r="BN210" i="97"/>
  <c r="BN195" i="97"/>
  <c r="CA291" i="97"/>
  <c r="CD192" i="97"/>
  <c r="BO294" i="97"/>
  <c r="BM190" i="97"/>
  <c r="CO189" i="97"/>
  <c r="BO303" i="97"/>
  <c r="CB222" i="97"/>
  <c r="CA201" i="97"/>
  <c r="CP294" i="97"/>
  <c r="CB210" i="97"/>
  <c r="CP264" i="97"/>
  <c r="BN265" i="97"/>
  <c r="CB276" i="97"/>
  <c r="BN297" i="97"/>
  <c r="CO201" i="97"/>
  <c r="BM202" i="97"/>
  <c r="BM271" i="97"/>
  <c r="CO270" i="97"/>
  <c r="CC195" i="97"/>
  <c r="CO210" i="97"/>
  <c r="BM211" i="97"/>
  <c r="BM196" i="97"/>
  <c r="CO195" i="97"/>
  <c r="CA300" i="97"/>
  <c r="BN301" i="97" s="1"/>
  <c r="BN288" i="97"/>
  <c r="CB255" i="97"/>
  <c r="BN189" i="97"/>
  <c r="CC297" i="97"/>
  <c r="BM259" i="97"/>
  <c r="CO258" i="97"/>
  <c r="BO255" i="97"/>
  <c r="CO297" i="97"/>
  <c r="BM298" i="97"/>
  <c r="BN201" i="97"/>
  <c r="CB270" i="97"/>
  <c r="BM289" i="97"/>
  <c r="CO288" i="97"/>
  <c r="CA15" i="97"/>
  <c r="CO228" i="97"/>
  <c r="BM229" i="97"/>
  <c r="CP231" i="97"/>
  <c r="BN232" i="97"/>
  <c r="CD237" i="97"/>
  <c r="BN258" i="97"/>
  <c r="BN256" i="97"/>
  <c r="CP255" i="97"/>
  <c r="CQ300" i="97"/>
  <c r="BL84" i="97"/>
  <c r="BK85" i="97"/>
  <c r="CM84" i="97"/>
  <c r="CM5" i="97" s="1"/>
  <c r="BM57" i="98"/>
  <c r="BM58" i="98" s="1"/>
  <c r="BL70" i="97"/>
  <c r="BM66" i="98"/>
  <c r="BM67" i="98" s="1"/>
  <c r="BN84" i="98"/>
  <c r="BN85" i="98" s="1"/>
  <c r="BM75" i="98"/>
  <c r="BM76" i="98" s="1"/>
  <c r="BM72" i="98"/>
  <c r="BM73" i="98" s="1"/>
  <c r="BM33" i="97"/>
  <c r="CO33" i="97" s="1"/>
  <c r="BN156" i="97"/>
  <c r="BL34" i="97"/>
  <c r="CN33" i="97"/>
  <c r="BM69" i="97"/>
  <c r="CO69" i="97" s="1"/>
  <c r="BM24" i="98"/>
  <c r="BM25" i="98" s="1"/>
  <c r="BN30" i="98"/>
  <c r="BN31" i="98" s="1"/>
  <c r="BM45" i="98"/>
  <c r="BM46" i="98" s="1"/>
  <c r="BN18" i="98"/>
  <c r="BN19" i="98" s="1"/>
  <c r="P6" i="98"/>
  <c r="CO99" i="97"/>
  <c r="BO36" i="98"/>
  <c r="BO37" i="98" s="1"/>
  <c r="BM159" i="97"/>
  <c r="CO171" i="97"/>
  <c r="BM172" i="97"/>
  <c r="BZ57" i="97"/>
  <c r="BM58" i="97" s="1"/>
  <c r="CN105" i="97"/>
  <c r="BL106" i="97"/>
  <c r="CO183" i="97"/>
  <c r="BM184" i="97"/>
  <c r="BZ102" i="97"/>
  <c r="CA36" i="97"/>
  <c r="BZ66" i="97"/>
  <c r="CN21" i="97"/>
  <c r="BL22" i="97"/>
  <c r="BM42" i="98"/>
  <c r="BM43" i="98" s="1"/>
  <c r="BM36" i="97"/>
  <c r="CN66" i="97"/>
  <c r="BL67" i="97"/>
  <c r="CA69" i="97"/>
  <c r="BN54" i="98"/>
  <c r="BN55" i="98" s="1"/>
  <c r="BN60" i="98"/>
  <c r="BN61" i="98" s="1"/>
  <c r="CN9" i="97"/>
  <c r="BL10" i="97"/>
  <c r="BN75" i="97"/>
  <c r="BN96" i="97"/>
  <c r="CN144" i="97"/>
  <c r="BL145" i="97"/>
  <c r="BN183" i="97"/>
  <c r="CA165" i="97"/>
  <c r="BM12" i="97"/>
  <c r="BM7" i="98"/>
  <c r="CO132" i="97"/>
  <c r="BM133" i="97"/>
  <c r="CA174" i="97"/>
  <c r="BM15" i="97"/>
  <c r="BM60" i="97"/>
  <c r="CA99" i="97"/>
  <c r="CA171" i="97"/>
  <c r="BM27" i="97"/>
  <c r="CN108" i="97"/>
  <c r="BL109" i="97"/>
  <c r="BM94" i="97"/>
  <c r="CO93" i="97"/>
  <c r="BN141" i="97"/>
  <c r="BZ180" i="97"/>
  <c r="CO150" i="97"/>
  <c r="BM151" i="97"/>
  <c r="CA45" i="97"/>
  <c r="CA93" i="97"/>
  <c r="CB54" i="97"/>
  <c r="BN129" i="97"/>
  <c r="BN69" i="98"/>
  <c r="BN70" i="98" s="1"/>
  <c r="CA78" i="97"/>
  <c r="BN150" i="97"/>
  <c r="BN135" i="97"/>
  <c r="BN171" i="97"/>
  <c r="BM48" i="97"/>
  <c r="BP90" i="97"/>
  <c r="CO114" i="97"/>
  <c r="BM115" i="97"/>
  <c r="BM21" i="98"/>
  <c r="BM22" i="98" s="1"/>
  <c r="BZ60" i="97"/>
  <c r="BL37" i="97"/>
  <c r="CN36" i="97"/>
  <c r="CO72" i="97"/>
  <c r="BM73" i="97"/>
  <c r="BM66" i="97"/>
  <c r="CA63" i="97"/>
  <c r="BM120" i="97"/>
  <c r="BL31" i="97"/>
  <c r="CN30" i="97"/>
  <c r="CO75" i="97"/>
  <c r="CN126" i="97"/>
  <c r="BL127" i="97"/>
  <c r="CB138" i="97"/>
  <c r="BN54" i="97"/>
  <c r="CQ90" i="97"/>
  <c r="BM42" i="97"/>
  <c r="BN114" i="97"/>
  <c r="BM144" i="97"/>
  <c r="P7" i="98"/>
  <c r="BN6" i="98"/>
  <c r="BN132" i="97"/>
  <c r="BN117" i="97"/>
  <c r="BM78" i="98"/>
  <c r="BM79" i="98" s="1"/>
  <c r="BL61" i="97"/>
  <c r="CN60" i="97"/>
  <c r="BN12" i="98"/>
  <c r="BN13" i="98" s="1"/>
  <c r="BN39" i="97"/>
  <c r="BN33" i="98"/>
  <c r="BN34" i="98" s="1"/>
  <c r="CN27" i="97"/>
  <c r="BL28" i="97"/>
  <c r="BM108" i="97"/>
  <c r="BN93" i="97"/>
  <c r="BM45" i="97"/>
  <c r="CA9" i="97"/>
  <c r="BM9" i="97"/>
  <c r="BN111" i="97"/>
  <c r="CA114" i="97"/>
  <c r="BL16" i="97"/>
  <c r="CN15" i="97"/>
  <c r="CA87" i="97"/>
  <c r="BZ126" i="97"/>
  <c r="CO153" i="97"/>
  <c r="BM154" i="97"/>
  <c r="BN87" i="98"/>
  <c r="BN88" i="98" s="1"/>
  <c r="BL121" i="97"/>
  <c r="CN120" i="97"/>
  <c r="CN141" i="97"/>
  <c r="BL142" i="97"/>
  <c r="BM30" i="97"/>
  <c r="CA156" i="97"/>
  <c r="CN117" i="97"/>
  <c r="BL118" i="97"/>
  <c r="O6" i="97"/>
  <c r="BM6" i="97"/>
  <c r="BM126" i="97"/>
  <c r="CO54" i="97"/>
  <c r="BM55" i="97"/>
  <c r="BL43" i="97"/>
  <c r="CN42" i="97"/>
  <c r="CN180" i="97"/>
  <c r="BL181" i="97"/>
  <c r="BZ177" i="97"/>
  <c r="BM63" i="97"/>
  <c r="CO168" i="97"/>
  <c r="BM169" i="97"/>
  <c r="BZ42" i="97"/>
  <c r="BL52" i="97"/>
  <c r="CN51" i="97"/>
  <c r="CA168" i="97"/>
  <c r="CN81" i="97"/>
  <c r="BL82" i="97"/>
  <c r="BZ81" i="97"/>
  <c r="BZ27" i="97"/>
  <c r="CO39" i="97"/>
  <c r="BN63" i="98"/>
  <c r="BN64" i="98" s="1"/>
  <c r="CO156" i="97"/>
  <c r="BM157" i="97"/>
  <c r="CO147" i="97"/>
  <c r="BM148" i="97"/>
  <c r="CA141" i="97"/>
  <c r="BN24" i="97"/>
  <c r="CN45" i="97"/>
  <c r="BL46" i="97"/>
  <c r="BM21" i="97"/>
  <c r="CO129" i="97"/>
  <c r="BM130" i="97"/>
  <c r="BN39" i="98"/>
  <c r="BN40" i="98" s="1"/>
  <c r="CA153" i="97"/>
  <c r="CA150" i="97"/>
  <c r="CA147" i="97"/>
  <c r="CA51" i="97"/>
  <c r="BN153" i="97"/>
  <c r="BZ159" i="97"/>
  <c r="CA90" i="97"/>
  <c r="BN91" i="97" s="1"/>
  <c r="BM39" i="98"/>
  <c r="BM40" i="98" s="1"/>
  <c r="BZ108" i="97"/>
  <c r="BM90" i="98"/>
  <c r="BM91" i="98" s="1"/>
  <c r="BM51" i="98"/>
  <c r="BM52" i="98" s="1"/>
  <c r="CA111" i="97"/>
  <c r="BL7" i="97"/>
  <c r="CN6" i="97"/>
  <c r="BZ120" i="97"/>
  <c r="CN162" i="97"/>
  <c r="BL163" i="97"/>
  <c r="BN27" i="98"/>
  <c r="BN28" i="98" s="1"/>
  <c r="CO165" i="97"/>
  <c r="BM166" i="97"/>
  <c r="BM180" i="97"/>
  <c r="CN63" i="97"/>
  <c r="BL64" i="97"/>
  <c r="BN168" i="97"/>
  <c r="CA183" i="97"/>
  <c r="BM81" i="97"/>
  <c r="CA129" i="97"/>
  <c r="BM135" i="97"/>
  <c r="AB6" i="97"/>
  <c r="BZ6" i="97"/>
  <c r="BZ30" i="97"/>
  <c r="CO174" i="97"/>
  <c r="BM175" i="97"/>
  <c r="BM102" i="97"/>
  <c r="BO57" i="97"/>
  <c r="BZ48" i="97"/>
  <c r="BN147" i="97"/>
  <c r="CO24" i="97"/>
  <c r="BZ162" i="97"/>
  <c r="CO78" i="97"/>
  <c r="BM79" i="97"/>
  <c r="BZ39" i="97"/>
  <c r="BM40" i="97" s="1"/>
  <c r="BL49" i="97"/>
  <c r="CN48" i="97"/>
  <c r="CN123" i="97"/>
  <c r="BL124" i="97"/>
  <c r="CO96" i="97"/>
  <c r="BM97" i="97"/>
  <c r="BM118" i="97"/>
  <c r="CO117" i="97"/>
  <c r="BL13" i="97"/>
  <c r="CN12" i="97"/>
  <c r="BM81" i="98"/>
  <c r="BM82" i="98" s="1"/>
  <c r="BL139" i="97"/>
  <c r="CN138" i="97"/>
  <c r="CN177" i="97"/>
  <c r="BL178" i="97"/>
  <c r="BZ12" i="97"/>
  <c r="CA21" i="97"/>
  <c r="CO87" i="97"/>
  <c r="BM88" i="97"/>
  <c r="BZ144" i="97"/>
  <c r="CA84" i="97"/>
  <c r="CA132" i="97"/>
  <c r="BM177" i="97"/>
  <c r="CN99" i="97"/>
  <c r="BL100" i="97"/>
  <c r="BN87" i="97"/>
  <c r="BM15" i="98"/>
  <c r="BM16" i="98" s="1"/>
  <c r="BM9" i="98"/>
  <c r="BZ18" i="97"/>
  <c r="BM48" i="98"/>
  <c r="BM49" i="98" s="1"/>
  <c r="CN159" i="97"/>
  <c r="BL160" i="97"/>
  <c r="BM54" i="98"/>
  <c r="BM55" i="98" s="1"/>
  <c r="BM142" i="97"/>
  <c r="CO141" i="97"/>
  <c r="BZ75" i="97"/>
  <c r="BM76" i="97" s="1"/>
  <c r="CO111" i="97"/>
  <c r="BM112" i="97"/>
  <c r="BM162" i="97"/>
  <c r="BM123" i="97"/>
  <c r="BN165" i="97"/>
  <c r="BM105" i="97"/>
  <c r="CA117" i="97"/>
  <c r="BZ24" i="97"/>
  <c r="BM25" i="97" s="1"/>
  <c r="BM51" i="97"/>
  <c r="BN174" i="97"/>
  <c r="BZ99" i="97"/>
  <c r="BM100" i="97" s="1"/>
  <c r="CA96" i="97"/>
  <c r="BL103" i="97"/>
  <c r="CN102" i="97"/>
  <c r="CP57" i="97"/>
  <c r="BL73" i="97"/>
  <c r="CN72" i="97"/>
  <c r="BM138" i="97"/>
  <c r="BN78" i="97"/>
  <c r="X61" i="87"/>
  <c r="AG25" i="73"/>
  <c r="AG24" i="73"/>
  <c r="AC31" i="87"/>
  <c r="W23" i="87"/>
  <c r="W20" i="87"/>
  <c r="X60" i="87"/>
  <c r="S20" i="87"/>
  <c r="W19" i="87"/>
  <c r="BM10" i="98" l="1"/>
  <c r="BM5" i="98" a="1"/>
  <c r="BM5" i="98" s="1"/>
  <c r="BO303" i="98"/>
  <c r="BO304" i="98" s="1"/>
  <c r="BO205" i="97"/>
  <c r="BP204" i="97"/>
  <c r="CR204" i="97" s="1"/>
  <c r="BO276" i="98"/>
  <c r="BO277" i="98" s="1"/>
  <c r="BO153" i="98"/>
  <c r="BO154" i="98" s="1"/>
  <c r="BO135" i="98"/>
  <c r="BO136" i="98" s="1"/>
  <c r="BN268" i="97"/>
  <c r="BO126" i="98"/>
  <c r="BO127" i="98" s="1"/>
  <c r="BO189" i="98"/>
  <c r="BO190" i="98" s="1"/>
  <c r="BO162" i="98"/>
  <c r="BO163" i="98" s="1"/>
  <c r="BO282" i="98"/>
  <c r="BO283" i="98" s="1"/>
  <c r="BP240" i="98"/>
  <c r="BP241" i="98" s="1"/>
  <c r="BQ117" i="98"/>
  <c r="BQ118" i="98" s="1"/>
  <c r="BO198" i="98"/>
  <c r="BO199" i="98" s="1"/>
  <c r="BO144" i="98"/>
  <c r="BO145" i="98" s="1"/>
  <c r="BO270" i="98"/>
  <c r="BO271" i="98" s="1"/>
  <c r="BP234" i="98"/>
  <c r="BP235" i="98" s="1"/>
  <c r="BO267" i="98"/>
  <c r="BO268" i="98" s="1"/>
  <c r="BO297" i="98"/>
  <c r="BO298" i="98" s="1"/>
  <c r="BO249" i="98"/>
  <c r="BO250" i="98" s="1"/>
  <c r="BO255" i="98"/>
  <c r="BO256" i="98" s="1"/>
  <c r="BO174" i="98"/>
  <c r="BO175" i="98" s="1"/>
  <c r="BP222" i="98"/>
  <c r="BP223" i="98" s="1"/>
  <c r="BO279" i="98"/>
  <c r="BO280" i="98" s="1"/>
  <c r="BO291" i="98"/>
  <c r="BO292" i="98" s="1"/>
  <c r="BO225" i="98"/>
  <c r="BO226" i="98" s="1"/>
  <c r="BO177" i="98"/>
  <c r="BO178" i="98" s="1"/>
  <c r="BO165" i="98"/>
  <c r="BO166" i="98" s="1"/>
  <c r="BO288" i="98"/>
  <c r="BO289" i="98" s="1"/>
  <c r="BO96" i="98"/>
  <c r="BO97" i="98" s="1"/>
  <c r="BP156" i="98"/>
  <c r="BP157" i="98" s="1"/>
  <c r="BO213" i="98"/>
  <c r="BO214" i="98" s="1"/>
  <c r="BO105" i="98"/>
  <c r="BO106" i="98" s="1"/>
  <c r="BO99" i="98"/>
  <c r="BO100" i="98" s="1"/>
  <c r="BO195" i="98"/>
  <c r="BO196" i="98" s="1"/>
  <c r="BO114" i="98"/>
  <c r="BO115" i="98" s="1"/>
  <c r="BO183" i="98"/>
  <c r="BO184" i="98" s="1"/>
  <c r="BP246" i="97"/>
  <c r="BO285" i="98"/>
  <c r="BO286" i="98" s="1"/>
  <c r="BO216" i="98"/>
  <c r="BO217" i="98" s="1"/>
  <c r="BP141" i="98"/>
  <c r="BP142" i="98" s="1"/>
  <c r="BO264" i="98"/>
  <c r="BO265" i="98" s="1"/>
  <c r="BR252" i="98"/>
  <c r="BR253" i="98" s="1"/>
  <c r="BO300" i="98"/>
  <c r="BO301" i="98" s="1"/>
  <c r="BP207" i="98"/>
  <c r="BP208" i="98" s="1"/>
  <c r="BP246" i="98"/>
  <c r="BP247" i="98" s="1"/>
  <c r="BP237" i="98"/>
  <c r="BP238" i="98" s="1"/>
  <c r="BQ186" i="98"/>
  <c r="BQ187" i="98" s="1"/>
  <c r="BP273" i="98"/>
  <c r="BP274" i="98" s="1"/>
  <c r="BP201" i="98"/>
  <c r="BP202" i="98" s="1"/>
  <c r="BQ228" i="98"/>
  <c r="BQ229" i="98" s="1"/>
  <c r="BP243" i="98"/>
  <c r="BP244" i="98" s="1"/>
  <c r="BP204" i="98"/>
  <c r="BP205" i="98" s="1"/>
  <c r="BP294" i="98"/>
  <c r="BP295" i="98" s="1"/>
  <c r="BP261" i="98"/>
  <c r="BP262" i="98" s="1"/>
  <c r="BP168" i="98"/>
  <c r="BP169" i="98" s="1"/>
  <c r="BP210" i="98"/>
  <c r="BP211" i="98" s="1"/>
  <c r="BP231" i="98"/>
  <c r="BP232" i="98" s="1"/>
  <c r="BP219" i="98"/>
  <c r="BP220" i="98" s="1"/>
  <c r="BQ258" i="98"/>
  <c r="BQ259" i="98" s="1"/>
  <c r="BP192" i="98"/>
  <c r="BP193" i="98" s="1"/>
  <c r="BP171" i="98"/>
  <c r="BP172" i="98" s="1"/>
  <c r="BP129" i="98"/>
  <c r="BP130" i="98" s="1"/>
  <c r="BP159" i="98"/>
  <c r="BP160" i="98" s="1"/>
  <c r="BP123" i="98"/>
  <c r="BP124" i="98" s="1"/>
  <c r="BP108" i="98"/>
  <c r="BP109" i="98" s="1"/>
  <c r="BP111" i="98"/>
  <c r="BP112" i="98" s="1"/>
  <c r="BQ132" i="98"/>
  <c r="BQ133" i="98" s="1"/>
  <c r="BP102" i="98"/>
  <c r="BP103" i="98" s="1"/>
  <c r="BP147" i="98"/>
  <c r="BP148" i="98" s="1"/>
  <c r="BP138" i="98"/>
  <c r="BP139" i="98" s="1"/>
  <c r="BQ150" i="98"/>
  <c r="BQ151" i="98" s="1"/>
  <c r="BN250" i="97"/>
  <c r="BP267" i="97"/>
  <c r="CP219" i="97"/>
  <c r="BN220" i="97"/>
  <c r="BO219" i="97"/>
  <c r="BQ282" i="97"/>
  <c r="BQ216" i="97"/>
  <c r="CS216" i="97" s="1"/>
  <c r="BR198" i="97"/>
  <c r="CP207" i="97"/>
  <c r="BN208" i="97"/>
  <c r="BQ199" i="97"/>
  <c r="CS198" i="97"/>
  <c r="BP249" i="97"/>
  <c r="BO207" i="97"/>
  <c r="BO237" i="97"/>
  <c r="CP237" i="97"/>
  <c r="BN238" i="97"/>
  <c r="BM19" i="97"/>
  <c r="CE192" i="97"/>
  <c r="CC189" i="97"/>
  <c r="BN18" i="97"/>
  <c r="CP18" i="97" s="1"/>
  <c r="CE225" i="97"/>
  <c r="CD225" i="97"/>
  <c r="CB186" i="97"/>
  <c r="BO297" i="97"/>
  <c r="BP303" i="97"/>
  <c r="CP195" i="97"/>
  <c r="BN196" i="97"/>
  <c r="BO265" i="97"/>
  <c r="CQ264" i="97"/>
  <c r="CB243" i="97"/>
  <c r="BO244" i="97" s="1"/>
  <c r="BQ240" i="97"/>
  <c r="CP291" i="97"/>
  <c r="BN292" i="97"/>
  <c r="BO279" i="97"/>
  <c r="CB246" i="97"/>
  <c r="BO247" i="97" s="1"/>
  <c r="BP186" i="97"/>
  <c r="CR300" i="97"/>
  <c r="BN229" i="97"/>
  <c r="CP228" i="97"/>
  <c r="BN259" i="97"/>
  <c r="CP258" i="97"/>
  <c r="CC270" i="97"/>
  <c r="CC255" i="97"/>
  <c r="CD195" i="97"/>
  <c r="CQ249" i="97"/>
  <c r="CP210" i="97"/>
  <c r="BN211" i="97"/>
  <c r="BO18" i="97"/>
  <c r="CB294" i="97"/>
  <c r="BO295" i="97" s="1"/>
  <c r="BP243" i="97"/>
  <c r="CP279" i="97"/>
  <c r="BN280" i="97"/>
  <c r="CB303" i="97"/>
  <c r="BO304" i="97" s="1"/>
  <c r="BN286" i="97"/>
  <c r="CP285" i="97"/>
  <c r="BO228" i="97"/>
  <c r="CC258" i="97"/>
  <c r="BO258" i="97"/>
  <c r="CD297" i="97"/>
  <c r="CC276" i="97"/>
  <c r="BO210" i="97"/>
  <c r="BO234" i="97"/>
  <c r="CP276" i="97"/>
  <c r="BN277" i="97"/>
  <c r="BN274" i="97"/>
  <c r="CP273" i="97"/>
  <c r="CQ243" i="97"/>
  <c r="CP225" i="97"/>
  <c r="BN226" i="97"/>
  <c r="CP222" i="97"/>
  <c r="BN223" i="97"/>
  <c r="BO285" i="97"/>
  <c r="CC204" i="97"/>
  <c r="CP201" i="97"/>
  <c r="BN202" i="97"/>
  <c r="BP255" i="97"/>
  <c r="BO288" i="97"/>
  <c r="BO270" i="97"/>
  <c r="CB267" i="97"/>
  <c r="BO268" i="97" s="1"/>
  <c r="BN235" i="97"/>
  <c r="CP234" i="97"/>
  <c r="BO276" i="97"/>
  <c r="BO273" i="97"/>
  <c r="BO214" i="97"/>
  <c r="CQ213" i="97"/>
  <c r="CB279" i="97"/>
  <c r="BO225" i="97"/>
  <c r="BO222" i="97"/>
  <c r="CB234" i="97"/>
  <c r="CE237" i="97"/>
  <c r="CB15" i="97"/>
  <c r="BO201" i="97"/>
  <c r="BO256" i="97"/>
  <c r="CQ255" i="97"/>
  <c r="BN289" i="97"/>
  <c r="CP288" i="97"/>
  <c r="CB201" i="97"/>
  <c r="CQ294" i="97"/>
  <c r="CP270" i="97"/>
  <c r="BN271" i="97"/>
  <c r="CE282" i="97"/>
  <c r="BO192" i="97"/>
  <c r="CB240" i="97"/>
  <c r="BO241" i="97" s="1"/>
  <c r="BP213" i="97"/>
  <c r="CB249" i="97"/>
  <c r="BO250" i="97" s="1"/>
  <c r="BN190" i="97"/>
  <c r="CP189" i="97"/>
  <c r="CB300" i="97"/>
  <c r="BO301" i="97" s="1"/>
  <c r="CC222" i="97"/>
  <c r="BP294" i="97"/>
  <c r="BN193" i="97"/>
  <c r="CP192" i="97"/>
  <c r="CC216" i="97"/>
  <c r="BP217" i="97" s="1"/>
  <c r="CR282" i="97"/>
  <c r="BP283" i="97"/>
  <c r="CB261" i="97"/>
  <c r="BO262" i="97" s="1"/>
  <c r="CC285" i="97"/>
  <c r="CQ246" i="97"/>
  <c r="BO189" i="97"/>
  <c r="CC210" i="97"/>
  <c r="CE231" i="97"/>
  <c r="CD231" i="97"/>
  <c r="BP261" i="97"/>
  <c r="BN253" i="97"/>
  <c r="CP252" i="97"/>
  <c r="CD213" i="97"/>
  <c r="CB291" i="97"/>
  <c r="CQ267" i="97"/>
  <c r="CQ231" i="97"/>
  <c r="BO232" i="97"/>
  <c r="BN298" i="97"/>
  <c r="CP297" i="97"/>
  <c r="CQ303" i="97"/>
  <c r="BO195" i="97"/>
  <c r="CC252" i="97"/>
  <c r="CQ261" i="97"/>
  <c r="CR240" i="97"/>
  <c r="BO291" i="97"/>
  <c r="BO187" i="97"/>
  <c r="CQ186" i="97"/>
  <c r="CD228" i="97"/>
  <c r="CC288" i="97"/>
  <c r="BO252" i="97"/>
  <c r="CD219" i="97"/>
  <c r="CB273" i="97"/>
  <c r="BM84" i="97"/>
  <c r="CN84" i="97"/>
  <c r="CN5" i="97" s="1"/>
  <c r="BL85" i="97"/>
  <c r="BN75" i="98"/>
  <c r="BN76" i="98" s="1"/>
  <c r="BN57" i="98"/>
  <c r="BN58" i="98" s="1"/>
  <c r="BO84" i="98"/>
  <c r="BO85" i="98" s="1"/>
  <c r="BN66" i="98"/>
  <c r="BN67" i="98" s="1"/>
  <c r="BN72" i="98"/>
  <c r="BN73" i="98" s="1"/>
  <c r="BO18" i="98"/>
  <c r="BO19" i="98" s="1"/>
  <c r="BO30" i="98"/>
  <c r="BO31" i="98" s="1"/>
  <c r="BM34" i="97"/>
  <c r="BN45" i="98"/>
  <c r="BN46" i="98" s="1"/>
  <c r="BN24" i="98"/>
  <c r="BN25" i="98" s="1"/>
  <c r="BN69" i="97"/>
  <c r="CP69" i="97" s="1"/>
  <c r="BN33" i="97"/>
  <c r="CP33" i="97" s="1"/>
  <c r="BM70" i="97"/>
  <c r="Q6" i="98"/>
  <c r="CP141" i="97"/>
  <c r="BN142" i="97"/>
  <c r="BN105" i="97"/>
  <c r="BN15" i="98"/>
  <c r="BN16" i="98" s="1"/>
  <c r="BN102" i="97"/>
  <c r="CO138" i="97"/>
  <c r="BM139" i="97"/>
  <c r="CB117" i="97"/>
  <c r="BM106" i="97"/>
  <c r="CO105" i="97"/>
  <c r="BN162" i="97"/>
  <c r="BN177" i="97"/>
  <c r="CA39" i="97"/>
  <c r="BN40" i="97" s="1"/>
  <c r="BO147" i="97"/>
  <c r="CO102" i="97"/>
  <c r="BM103" i="97"/>
  <c r="CA120" i="97"/>
  <c r="BO153" i="97"/>
  <c r="CB51" i="97"/>
  <c r="CB147" i="97"/>
  <c r="BO39" i="98"/>
  <c r="BO40" i="98" s="1"/>
  <c r="CO21" i="97"/>
  <c r="BM22" i="97"/>
  <c r="BO63" i="98"/>
  <c r="BO64" i="98" s="1"/>
  <c r="CP135" i="97"/>
  <c r="CB168" i="97"/>
  <c r="BM7" i="97"/>
  <c r="CO6" i="97"/>
  <c r="CP111" i="97"/>
  <c r="BN112" i="97"/>
  <c r="CB9" i="97"/>
  <c r="BN45" i="97"/>
  <c r="BO39" i="97"/>
  <c r="BO114" i="97"/>
  <c r="CO66" i="97"/>
  <c r="BM67" i="97"/>
  <c r="BO93" i="98"/>
  <c r="BO94" i="98" s="1"/>
  <c r="CO48" i="97"/>
  <c r="BM49" i="97"/>
  <c r="BO69" i="98"/>
  <c r="BO70" i="98" s="1"/>
  <c r="CC54" i="97"/>
  <c r="BM61" i="97"/>
  <c r="CO60" i="97"/>
  <c r="CP96" i="97"/>
  <c r="BN97" i="97"/>
  <c r="CB69" i="97"/>
  <c r="BN42" i="98"/>
  <c r="BN43" i="98" s="1"/>
  <c r="BN138" i="97"/>
  <c r="BO165" i="97"/>
  <c r="CB21" i="97"/>
  <c r="BN81" i="98"/>
  <c r="BN82" i="98" s="1"/>
  <c r="CA162" i="97"/>
  <c r="CP147" i="97"/>
  <c r="BN148" i="97"/>
  <c r="CB183" i="97"/>
  <c r="BN180" i="97"/>
  <c r="BO27" i="98"/>
  <c r="BO28" i="98" s="1"/>
  <c r="BN90" i="98"/>
  <c r="BN91" i="98" s="1"/>
  <c r="P6" i="97"/>
  <c r="BN6" i="97"/>
  <c r="CA126" i="97"/>
  <c r="CB87" i="97"/>
  <c r="BN9" i="97"/>
  <c r="BM46" i="97"/>
  <c r="CO45" i="97"/>
  <c r="CP39" i="97"/>
  <c r="CP132" i="97"/>
  <c r="BN133" i="97"/>
  <c r="BN55" i="97"/>
  <c r="CP54" i="97"/>
  <c r="CB72" i="97"/>
  <c r="CB63" i="97"/>
  <c r="CP150" i="97"/>
  <c r="BN151" i="97"/>
  <c r="CB171" i="97"/>
  <c r="BO96" i="97"/>
  <c r="CB36" i="97"/>
  <c r="BM160" i="97"/>
  <c r="CO159" i="97"/>
  <c r="BO174" i="97"/>
  <c r="CB132" i="97"/>
  <c r="CO162" i="97"/>
  <c r="BM163" i="97"/>
  <c r="BM52" i="97"/>
  <c r="CO51" i="97"/>
  <c r="BN48" i="98"/>
  <c r="BN49" i="98" s="1"/>
  <c r="BO87" i="97"/>
  <c r="CP156" i="97"/>
  <c r="BN157" i="97"/>
  <c r="BN63" i="97"/>
  <c r="CA177" i="97"/>
  <c r="BN126" i="97"/>
  <c r="BN30" i="97"/>
  <c r="CB114" i="97"/>
  <c r="BM10" i="97"/>
  <c r="CO9" i="97"/>
  <c r="CP93" i="97"/>
  <c r="BN94" i="97"/>
  <c r="BO132" i="97"/>
  <c r="BN144" i="97"/>
  <c r="BO54" i="97"/>
  <c r="BN120" i="97"/>
  <c r="CA135" i="97"/>
  <c r="BN136" i="97" s="1"/>
  <c r="BO150" i="97"/>
  <c r="BO129" i="97"/>
  <c r="CB93" i="97"/>
  <c r="BM16" i="97"/>
  <c r="CO15" i="97"/>
  <c r="BN12" i="97"/>
  <c r="BO183" i="97"/>
  <c r="BO60" i="98"/>
  <c r="BO61" i="98" s="1"/>
  <c r="BN36" i="97"/>
  <c r="BN159" i="97"/>
  <c r="CA12" i="97"/>
  <c r="CB96" i="97"/>
  <c r="CP165" i="97"/>
  <c r="BN166" i="97"/>
  <c r="CB84" i="97"/>
  <c r="CB99" i="97"/>
  <c r="CB129" i="97"/>
  <c r="CO180" i="97"/>
  <c r="BM181" i="97"/>
  <c r="CB90" i="97"/>
  <c r="BO91" i="97" s="1"/>
  <c r="BO78" i="97"/>
  <c r="BN51" i="97"/>
  <c r="BN123" i="97"/>
  <c r="CA18" i="97"/>
  <c r="BN9" i="98"/>
  <c r="CP87" i="97"/>
  <c r="BN88" i="97"/>
  <c r="CQ57" i="97"/>
  <c r="CA6" i="97"/>
  <c r="AC6" i="97"/>
  <c r="CP168" i="97"/>
  <c r="BN169" i="97"/>
  <c r="CB111" i="97"/>
  <c r="CA108" i="97"/>
  <c r="CB150" i="97"/>
  <c r="CP24" i="97"/>
  <c r="CA42" i="97"/>
  <c r="BM64" i="97"/>
  <c r="CO63" i="97"/>
  <c r="CO126" i="97"/>
  <c r="BM127" i="97"/>
  <c r="CO30" i="97"/>
  <c r="BM31" i="97"/>
  <c r="BO87" i="98"/>
  <c r="BO88" i="98" s="1"/>
  <c r="BO93" i="97"/>
  <c r="BN78" i="98"/>
  <c r="BN79" i="98" s="1"/>
  <c r="BN7" i="98"/>
  <c r="CO144" i="97"/>
  <c r="BM145" i="97"/>
  <c r="BN42" i="97"/>
  <c r="CO120" i="97"/>
  <c r="BM121" i="97"/>
  <c r="CB135" i="97"/>
  <c r="CA60" i="97"/>
  <c r="BQ90" i="97"/>
  <c r="CP171" i="97"/>
  <c r="BN172" i="97"/>
  <c r="BN93" i="98"/>
  <c r="BN94" i="98" s="1"/>
  <c r="CP129" i="97"/>
  <c r="BN130" i="97"/>
  <c r="CB105" i="97"/>
  <c r="CB45" i="97"/>
  <c r="CA180" i="97"/>
  <c r="BN15" i="97"/>
  <c r="CO12" i="97"/>
  <c r="BM13" i="97"/>
  <c r="CP183" i="97"/>
  <c r="BN184" i="97"/>
  <c r="BO75" i="97"/>
  <c r="CO36" i="97"/>
  <c r="BM37" i="97"/>
  <c r="CA57" i="97"/>
  <c r="BN58" i="97" s="1"/>
  <c r="CP78" i="97"/>
  <c r="BN79" i="97"/>
  <c r="CP174" i="97"/>
  <c r="BN175" i="97"/>
  <c r="CA24" i="97"/>
  <c r="BN25" i="97" s="1"/>
  <c r="BN118" i="97"/>
  <c r="CP117" i="97"/>
  <c r="BM124" i="97"/>
  <c r="CO123" i="97"/>
  <c r="CA75" i="97"/>
  <c r="BN76" i="97" s="1"/>
  <c r="CA144" i="97"/>
  <c r="CA48" i="97"/>
  <c r="BP57" i="97"/>
  <c r="BM82" i="97"/>
  <c r="CO81" i="97"/>
  <c r="BO168" i="97"/>
  <c r="CA33" i="97"/>
  <c r="CA159" i="97"/>
  <c r="BO24" i="97"/>
  <c r="CA27" i="97"/>
  <c r="BN108" i="97"/>
  <c r="BO33" i="98"/>
  <c r="BO34" i="98" s="1"/>
  <c r="Q7" i="98"/>
  <c r="BO6" i="98"/>
  <c r="CO42" i="97"/>
  <c r="BM43" i="97"/>
  <c r="CC138" i="97"/>
  <c r="BN99" i="97"/>
  <c r="CR90" i="97"/>
  <c r="BO171" i="97"/>
  <c r="CB78" i="97"/>
  <c r="CA105" i="97"/>
  <c r="BN27" i="97"/>
  <c r="CP75" i="97"/>
  <c r="CB123" i="97"/>
  <c r="CA66" i="97"/>
  <c r="CA102" i="97"/>
  <c r="BP36" i="98"/>
  <c r="BP37" i="98" s="1"/>
  <c r="BM178" i="97"/>
  <c r="CO177" i="97"/>
  <c r="CA30" i="97"/>
  <c r="BM136" i="97"/>
  <c r="CO135" i="97"/>
  <c r="BN81" i="97"/>
  <c r="BN51" i="98"/>
  <c r="BN52" i="98" s="1"/>
  <c r="CP153" i="97"/>
  <c r="BN154" i="97"/>
  <c r="CB153" i="97"/>
  <c r="BN21" i="97"/>
  <c r="CA81" i="97"/>
  <c r="CB156" i="97"/>
  <c r="BO111" i="97"/>
  <c r="CO108" i="97"/>
  <c r="BM109" i="97"/>
  <c r="BO12" i="98"/>
  <c r="BO13" i="98" s="1"/>
  <c r="CP114" i="97"/>
  <c r="BN115" i="97"/>
  <c r="BN66" i="97"/>
  <c r="BN21" i="98"/>
  <c r="BN22" i="98" s="1"/>
  <c r="BN48" i="97"/>
  <c r="BN72" i="97"/>
  <c r="BM28" i="97"/>
  <c r="CO27" i="97"/>
  <c r="BN60" i="97"/>
  <c r="CB174" i="97"/>
  <c r="CB165" i="97"/>
  <c r="BO54" i="98"/>
  <c r="BO55" i="98" s="1"/>
  <c r="CA123" i="97"/>
  <c r="AC25" i="87"/>
  <c r="BN10" i="98" l="1"/>
  <c r="BN5" i="98" a="1"/>
  <c r="BN5" i="98" s="1"/>
  <c r="BP205" i="97"/>
  <c r="BP303" i="98"/>
  <c r="BP304" i="98" s="1"/>
  <c r="BQ204" i="97"/>
  <c r="CS204" i="97" s="1"/>
  <c r="BP162" i="98"/>
  <c r="BP163" i="98" s="1"/>
  <c r="BP153" i="98"/>
  <c r="BP154" i="98" s="1"/>
  <c r="BP189" i="98"/>
  <c r="BP190" i="98" s="1"/>
  <c r="BP279" i="98"/>
  <c r="BP280" i="98" s="1"/>
  <c r="BP255" i="98"/>
  <c r="BP256" i="98" s="1"/>
  <c r="BP105" i="98"/>
  <c r="BP106" i="98" s="1"/>
  <c r="BP174" i="98"/>
  <c r="BP175" i="98" s="1"/>
  <c r="BP297" i="98"/>
  <c r="BP298" i="98" s="1"/>
  <c r="BP276" i="98"/>
  <c r="BP277" i="98" s="1"/>
  <c r="BQ141" i="98"/>
  <c r="BQ142" i="98" s="1"/>
  <c r="BP195" i="98"/>
  <c r="BP196" i="98" s="1"/>
  <c r="BP165" i="98"/>
  <c r="BP166" i="98" s="1"/>
  <c r="BP291" i="98"/>
  <c r="BP292" i="98" s="1"/>
  <c r="BP270" i="98"/>
  <c r="BP271" i="98" s="1"/>
  <c r="BP183" i="98"/>
  <c r="BP184" i="98" s="1"/>
  <c r="BP288" i="98"/>
  <c r="BP289" i="98" s="1"/>
  <c r="BQ234" i="98"/>
  <c r="BQ235" i="98" s="1"/>
  <c r="BP144" i="98"/>
  <c r="BP145" i="98" s="1"/>
  <c r="BQ240" i="98"/>
  <c r="BQ241" i="98" s="1"/>
  <c r="BP177" i="98"/>
  <c r="BP178" i="98" s="1"/>
  <c r="BP285" i="98"/>
  <c r="BP286" i="98" s="1"/>
  <c r="BP213" i="98"/>
  <c r="BP214" i="98" s="1"/>
  <c r="BP198" i="98"/>
  <c r="BP199" i="98" s="1"/>
  <c r="BR117" i="98"/>
  <c r="BR118" i="98" s="1"/>
  <c r="BN19" i="97"/>
  <c r="BP135" i="98"/>
  <c r="BP136" i="98" s="1"/>
  <c r="BP114" i="98"/>
  <c r="BP115" i="98" s="1"/>
  <c r="BP225" i="98"/>
  <c r="BP226" i="98" s="1"/>
  <c r="BQ222" i="98"/>
  <c r="BQ223" i="98" s="1"/>
  <c r="BP282" i="98"/>
  <c r="BP283" i="98" s="1"/>
  <c r="BP99" i="98"/>
  <c r="BP100" i="98" s="1"/>
  <c r="BP96" i="98"/>
  <c r="BP97" i="98" s="1"/>
  <c r="BP267" i="98"/>
  <c r="BP268" i="98" s="1"/>
  <c r="BP126" i="98"/>
  <c r="BP127" i="98" s="1"/>
  <c r="BP249" i="98"/>
  <c r="BP250" i="98" s="1"/>
  <c r="BP264" i="98"/>
  <c r="BP265" i="98" s="1"/>
  <c r="BP216" i="98"/>
  <c r="BP217" i="98" s="1"/>
  <c r="BQ246" i="97"/>
  <c r="BQ156" i="98"/>
  <c r="BQ157" i="98" s="1"/>
  <c r="BP300" i="98"/>
  <c r="BP301" i="98" s="1"/>
  <c r="BR258" i="98"/>
  <c r="BR259" i="98" s="1"/>
  <c r="BQ273" i="98"/>
  <c r="BQ274" i="98" s="1"/>
  <c r="BQ294" i="98"/>
  <c r="BQ295" i="98" s="1"/>
  <c r="BR186" i="98"/>
  <c r="BR187" i="98" s="1"/>
  <c r="BQ168" i="98"/>
  <c r="BQ169" i="98" s="1"/>
  <c r="BQ219" i="98"/>
  <c r="BQ220" i="98" s="1"/>
  <c r="BQ261" i="98"/>
  <c r="BQ262" i="98" s="1"/>
  <c r="BQ204" i="98"/>
  <c r="BQ205" i="98" s="1"/>
  <c r="BQ246" i="98"/>
  <c r="BQ247" i="98" s="1"/>
  <c r="BQ201" i="98"/>
  <c r="BQ202" i="98" s="1"/>
  <c r="BQ231" i="98"/>
  <c r="BQ232" i="98" s="1"/>
  <c r="BQ237" i="98"/>
  <c r="BQ238" i="98" s="1"/>
  <c r="BQ210" i="98"/>
  <c r="BQ211" i="98" s="1"/>
  <c r="BQ243" i="98"/>
  <c r="BQ244" i="98" s="1"/>
  <c r="BQ207" i="98"/>
  <c r="BQ208" i="98" s="1"/>
  <c r="BQ192" i="98"/>
  <c r="BQ193" i="98" s="1"/>
  <c r="BR228" i="98"/>
  <c r="BR229" i="98" s="1"/>
  <c r="BR150" i="98"/>
  <c r="BR151" i="98" s="1"/>
  <c r="BQ123" i="98"/>
  <c r="BQ124" i="98" s="1"/>
  <c r="BR132" i="98"/>
  <c r="BR133" i="98" s="1"/>
  <c r="BQ129" i="98"/>
  <c r="BQ130" i="98" s="1"/>
  <c r="BQ171" i="98"/>
  <c r="BQ172" i="98" s="1"/>
  <c r="BQ147" i="98"/>
  <c r="BQ148" i="98" s="1"/>
  <c r="BQ111" i="98"/>
  <c r="BQ112" i="98" s="1"/>
  <c r="BQ138" i="98"/>
  <c r="BQ139" i="98" s="1"/>
  <c r="BQ102" i="98"/>
  <c r="BQ103" i="98" s="1"/>
  <c r="BQ159" i="98"/>
  <c r="BQ160" i="98" s="1"/>
  <c r="BQ108" i="98"/>
  <c r="BQ109" i="98" s="1"/>
  <c r="BR300" i="97"/>
  <c r="CT300" i="97" s="1"/>
  <c r="BR216" i="97"/>
  <c r="CT216" i="97" s="1"/>
  <c r="BQ264" i="97"/>
  <c r="BP237" i="97"/>
  <c r="BP264" i="97"/>
  <c r="BP265" i="97" s="1"/>
  <c r="BO238" i="97"/>
  <c r="CQ237" i="97"/>
  <c r="BQ267" i="97"/>
  <c r="BP231" i="97"/>
  <c r="BP232" i="97" s="1"/>
  <c r="CQ207" i="97"/>
  <c r="BO208" i="97"/>
  <c r="BQ300" i="97"/>
  <c r="CS300" i="97" s="1"/>
  <c r="CQ219" i="97"/>
  <c r="BO220" i="97"/>
  <c r="BP207" i="97"/>
  <c r="BP219" i="97"/>
  <c r="BQ249" i="97"/>
  <c r="BR199" i="97"/>
  <c r="CT198" i="97"/>
  <c r="BO141" i="97"/>
  <c r="BO156" i="97"/>
  <c r="CQ156" i="97" s="1"/>
  <c r="CD189" i="97"/>
  <c r="CB141" i="97"/>
  <c r="CC72" i="97"/>
  <c r="BO99" i="97"/>
  <c r="CQ99" i="97" s="1"/>
  <c r="BO117" i="97"/>
  <c r="BO118" i="97" s="1"/>
  <c r="CB33" i="97"/>
  <c r="CC186" i="97"/>
  <c r="CE228" i="97"/>
  <c r="CC300" i="97"/>
  <c r="BP301" i="97" s="1"/>
  <c r="BQ283" i="97"/>
  <c r="CS282" i="97"/>
  <c r="BP201" i="97"/>
  <c r="BP222" i="97"/>
  <c r="BP285" i="97"/>
  <c r="BO211" i="97"/>
  <c r="CQ210" i="97"/>
  <c r="BP192" i="97"/>
  <c r="BO223" i="97"/>
  <c r="CQ222" i="97"/>
  <c r="CD258" i="97"/>
  <c r="CC294" i="97"/>
  <c r="BP295" i="97" s="1"/>
  <c r="CD255" i="97"/>
  <c r="BO193" i="97"/>
  <c r="CQ192" i="97"/>
  <c r="BP225" i="97"/>
  <c r="BO274" i="97"/>
  <c r="CQ273" i="97"/>
  <c r="CQ270" i="97"/>
  <c r="BO271" i="97"/>
  <c r="BP228" i="97"/>
  <c r="CC303" i="97"/>
  <c r="BP304" i="97" s="1"/>
  <c r="CD270" i="97"/>
  <c r="BP252" i="97"/>
  <c r="CC291" i="97"/>
  <c r="CR261" i="97"/>
  <c r="CD285" i="97"/>
  <c r="BQ213" i="97"/>
  <c r="BO226" i="97"/>
  <c r="CQ225" i="97"/>
  <c r="BP273" i="97"/>
  <c r="BP270" i="97"/>
  <c r="CQ228" i="97"/>
  <c r="BO229" i="97"/>
  <c r="BO253" i="97"/>
  <c r="CQ252" i="97"/>
  <c r="CD252" i="97"/>
  <c r="CE213" i="97"/>
  <c r="BQ261" i="97"/>
  <c r="CD210" i="97"/>
  <c r="BQ294" i="97"/>
  <c r="CR213" i="97"/>
  <c r="BP214" i="97"/>
  <c r="CC234" i="97"/>
  <c r="BO277" i="97"/>
  <c r="CQ276" i="97"/>
  <c r="BO289" i="97"/>
  <c r="CQ288" i="97"/>
  <c r="CR249" i="97"/>
  <c r="CE195" i="97"/>
  <c r="BQ186" i="97"/>
  <c r="CS240" i="97"/>
  <c r="BQ303" i="97"/>
  <c r="BP291" i="97"/>
  <c r="BP195" i="97"/>
  <c r="BP189" i="97"/>
  <c r="CD216" i="97"/>
  <c r="BQ217" i="97" s="1"/>
  <c r="CR294" i="97"/>
  <c r="CC279" i="97"/>
  <c r="BP276" i="97"/>
  <c r="BP288" i="97"/>
  <c r="BO235" i="97"/>
  <c r="CQ234" i="97"/>
  <c r="BP187" i="97"/>
  <c r="CR186" i="97"/>
  <c r="BR240" i="97"/>
  <c r="CR303" i="97"/>
  <c r="CR267" i="97"/>
  <c r="CD288" i="97"/>
  <c r="BO292" i="97"/>
  <c r="CQ291" i="97"/>
  <c r="CQ195" i="97"/>
  <c r="BO196" i="97"/>
  <c r="CR246" i="97"/>
  <c r="BP247" i="97"/>
  <c r="BO190" i="97"/>
  <c r="CQ189" i="97"/>
  <c r="CD222" i="97"/>
  <c r="CC240" i="97"/>
  <c r="BP241" i="97" s="1"/>
  <c r="BQ255" i="97"/>
  <c r="CD204" i="97"/>
  <c r="BP234" i="97"/>
  <c r="CD276" i="97"/>
  <c r="BO259" i="97"/>
  <c r="CQ258" i="97"/>
  <c r="BQ243" i="97"/>
  <c r="BP18" i="97"/>
  <c r="CC243" i="97"/>
  <c r="BP297" i="97"/>
  <c r="CC249" i="97"/>
  <c r="BP250" i="97" s="1"/>
  <c r="BP279" i="97"/>
  <c r="CE219" i="97"/>
  <c r="CC261" i="97"/>
  <c r="BP262" i="97" s="1"/>
  <c r="CC201" i="97"/>
  <c r="CC267" i="97"/>
  <c r="BP268" i="97" s="1"/>
  <c r="CE297" i="97"/>
  <c r="CQ279" i="97"/>
  <c r="BO280" i="97"/>
  <c r="CC273" i="97"/>
  <c r="BO202" i="97"/>
  <c r="CQ201" i="97"/>
  <c r="BP256" i="97"/>
  <c r="CR255" i="97"/>
  <c r="CQ285" i="97"/>
  <c r="BO286" i="97"/>
  <c r="BP210" i="97"/>
  <c r="BP258" i="97"/>
  <c r="BP244" i="97"/>
  <c r="CR243" i="97"/>
  <c r="CC246" i="97"/>
  <c r="CQ297" i="97"/>
  <c r="BO298" i="97"/>
  <c r="BN34" i="97"/>
  <c r="CO84" i="97"/>
  <c r="CO5" i="97" s="1"/>
  <c r="BM85" i="97"/>
  <c r="BN84" i="97"/>
  <c r="BO75" i="98"/>
  <c r="BO76" i="98" s="1"/>
  <c r="BO66" i="98"/>
  <c r="BO67" i="98" s="1"/>
  <c r="BP84" i="98"/>
  <c r="BP85" i="98" s="1"/>
  <c r="BO72" i="98"/>
  <c r="BO73" i="98" s="1"/>
  <c r="BO57" i="98"/>
  <c r="BO58" i="98" s="1"/>
  <c r="BP18" i="98"/>
  <c r="BP19" i="98" s="1"/>
  <c r="BN70" i="97"/>
  <c r="BO33" i="97"/>
  <c r="CQ33" i="97" s="1"/>
  <c r="BO24" i="98"/>
  <c r="BO25" i="98" s="1"/>
  <c r="BO69" i="97"/>
  <c r="BP30" i="98"/>
  <c r="BP31" i="98" s="1"/>
  <c r="BO45" i="98"/>
  <c r="BO46" i="98" s="1"/>
  <c r="R6" i="98"/>
  <c r="BO60" i="97"/>
  <c r="CB81" i="97"/>
  <c r="CC153" i="97"/>
  <c r="BQ36" i="98"/>
  <c r="BQ37" i="98" s="1"/>
  <c r="BO7" i="98"/>
  <c r="BO108" i="97"/>
  <c r="CB27" i="97"/>
  <c r="CQ168" i="97"/>
  <c r="BO169" i="97"/>
  <c r="CB48" i="97"/>
  <c r="CB60" i="97"/>
  <c r="CB108" i="97"/>
  <c r="CB18" i="97"/>
  <c r="BO19" i="97" s="1"/>
  <c r="CC90" i="97"/>
  <c r="BP91" i="97" s="1"/>
  <c r="CP159" i="97"/>
  <c r="BN160" i="97"/>
  <c r="BP60" i="98"/>
  <c r="BP61" i="98" s="1"/>
  <c r="BN13" i="97"/>
  <c r="CP12" i="97"/>
  <c r="BO130" i="97"/>
  <c r="CQ129" i="97"/>
  <c r="BN145" i="97"/>
  <c r="CP144" i="97"/>
  <c r="BO30" i="97"/>
  <c r="BO63" i="97"/>
  <c r="BO88" i="97"/>
  <c r="CQ87" i="97"/>
  <c r="CC63" i="97"/>
  <c r="CP9" i="97"/>
  <c r="BN10" i="97"/>
  <c r="BN181" i="97"/>
  <c r="CP180" i="97"/>
  <c r="CC21" i="97"/>
  <c r="BO166" i="97"/>
  <c r="CQ165" i="97"/>
  <c r="CD54" i="97"/>
  <c r="CC147" i="97"/>
  <c r="CB120" i="97"/>
  <c r="BO102" i="97"/>
  <c r="R7" i="98"/>
  <c r="BP6" i="98"/>
  <c r="CB180" i="97"/>
  <c r="BO42" i="97"/>
  <c r="BO78" i="98"/>
  <c r="BO79" i="98" s="1"/>
  <c r="BO159" i="97"/>
  <c r="BO12" i="97"/>
  <c r="BP129" i="97"/>
  <c r="BO144" i="97"/>
  <c r="BN31" i="97"/>
  <c r="CP30" i="97"/>
  <c r="BN64" i="97"/>
  <c r="CP63" i="97"/>
  <c r="BP87" i="97"/>
  <c r="CC87" i="97"/>
  <c r="CP6" i="97"/>
  <c r="BN7" i="97"/>
  <c r="BO90" i="98"/>
  <c r="BO91" i="98" s="1"/>
  <c r="BO180" i="97"/>
  <c r="BP165" i="97"/>
  <c r="BN139" i="97"/>
  <c r="CP138" i="97"/>
  <c r="CC168" i="97"/>
  <c r="BP63" i="98"/>
  <c r="BP64" i="98" s="1"/>
  <c r="CC51" i="97"/>
  <c r="BP54" i="98"/>
  <c r="BP55" i="98" s="1"/>
  <c r="CP60" i="97"/>
  <c r="BN61" i="97"/>
  <c r="CC165" i="97"/>
  <c r="BO21" i="98"/>
  <c r="BO22" i="98" s="1"/>
  <c r="BO112" i="97"/>
  <c r="CQ111" i="97"/>
  <c r="BN82" i="97"/>
  <c r="CP81" i="97"/>
  <c r="CQ171" i="97"/>
  <c r="BO172" i="97"/>
  <c r="BN100" i="97"/>
  <c r="CP99" i="97"/>
  <c r="BN109" i="97"/>
  <c r="CP108" i="97"/>
  <c r="CB159" i="97"/>
  <c r="CC174" i="97"/>
  <c r="CP72" i="97"/>
  <c r="BN73" i="97"/>
  <c r="BP12" i="98"/>
  <c r="BP13" i="98" s="1"/>
  <c r="BP111" i="97"/>
  <c r="BO81" i="97"/>
  <c r="BP171" i="97"/>
  <c r="CQ24" i="97"/>
  <c r="CQ75" i="97"/>
  <c r="CC45" i="97"/>
  <c r="CS90" i="97"/>
  <c r="CP42" i="97"/>
  <c r="BN43" i="97"/>
  <c r="CC141" i="97"/>
  <c r="CC111" i="97"/>
  <c r="CB6" i="97"/>
  <c r="AD6" i="97"/>
  <c r="BO9" i="98"/>
  <c r="CC96" i="97"/>
  <c r="BP132" i="97"/>
  <c r="BO126" i="97"/>
  <c r="BO6" i="97"/>
  <c r="Q6" i="97"/>
  <c r="CB162" i="97"/>
  <c r="BO138" i="97"/>
  <c r="BO45" i="97"/>
  <c r="CB39" i="97"/>
  <c r="BO40" i="97" s="1"/>
  <c r="BO15" i="98"/>
  <c r="BO16" i="98" s="1"/>
  <c r="BP135" i="97"/>
  <c r="BO66" i="97"/>
  <c r="BO21" i="97"/>
  <c r="CB102" i="97"/>
  <c r="BO27" i="97"/>
  <c r="CD138" i="97"/>
  <c r="BP24" i="97"/>
  <c r="BQ57" i="97"/>
  <c r="CB75" i="97"/>
  <c r="BO76" i="97" s="1"/>
  <c r="CB24" i="97"/>
  <c r="BO25" i="97" s="1"/>
  <c r="CB57" i="97"/>
  <c r="BO58" i="97" s="1"/>
  <c r="BP75" i="97"/>
  <c r="BR90" i="97"/>
  <c r="CC135" i="97"/>
  <c r="BO94" i="97"/>
  <c r="CQ93" i="97"/>
  <c r="BP87" i="98"/>
  <c r="BP88" i="98" s="1"/>
  <c r="CC150" i="97"/>
  <c r="BO123" i="97"/>
  <c r="CP51" i="97"/>
  <c r="BN52" i="97"/>
  <c r="CP120" i="97"/>
  <c r="BN121" i="97"/>
  <c r="BP54" i="97"/>
  <c r="CQ132" i="97"/>
  <c r="BO133" i="97"/>
  <c r="BN127" i="97"/>
  <c r="CP126" i="97"/>
  <c r="BO48" i="98"/>
  <c r="BO49" i="98" s="1"/>
  <c r="CC36" i="97"/>
  <c r="CC171" i="97"/>
  <c r="CB126" i="97"/>
  <c r="CC183" i="97"/>
  <c r="BO42" i="98"/>
  <c r="BO43" i="98" s="1"/>
  <c r="BO72" i="97"/>
  <c r="BP93" i="98"/>
  <c r="BP94" i="98" s="1"/>
  <c r="BP114" i="97"/>
  <c r="CP45" i="97"/>
  <c r="BN46" i="97"/>
  <c r="CQ153" i="97"/>
  <c r="BO154" i="97"/>
  <c r="BN163" i="97"/>
  <c r="CP162" i="97"/>
  <c r="BO48" i="97"/>
  <c r="BN67" i="97"/>
  <c r="CP66" i="97"/>
  <c r="CC156" i="97"/>
  <c r="CP21" i="97"/>
  <c r="BN22" i="97"/>
  <c r="BO51" i="98"/>
  <c r="BO52" i="98" s="1"/>
  <c r="CB66" i="97"/>
  <c r="BN28" i="97"/>
  <c r="CP27" i="97"/>
  <c r="CC78" i="97"/>
  <c r="CR57" i="97"/>
  <c r="CB144" i="97"/>
  <c r="CP15" i="97"/>
  <c r="BN16" i="97"/>
  <c r="BP93" i="97"/>
  <c r="CC33" i="97"/>
  <c r="BN124" i="97"/>
  <c r="CP123" i="97"/>
  <c r="BP78" i="97"/>
  <c r="CC129" i="97"/>
  <c r="CP36" i="97"/>
  <c r="BN37" i="97"/>
  <c r="BO184" i="97"/>
  <c r="CQ183" i="97"/>
  <c r="CC93" i="97"/>
  <c r="BP150" i="97"/>
  <c r="BO120" i="97"/>
  <c r="CQ54" i="97"/>
  <c r="BO55" i="97"/>
  <c r="CC114" i="97"/>
  <c r="CQ174" i="97"/>
  <c r="BO175" i="97"/>
  <c r="BP96" i="97"/>
  <c r="BO135" i="97"/>
  <c r="BO81" i="98"/>
  <c r="BO82" i="98" s="1"/>
  <c r="BP69" i="98"/>
  <c r="BP70" i="98" s="1"/>
  <c r="CQ114" i="97"/>
  <c r="BO115" i="97"/>
  <c r="CQ39" i="97"/>
  <c r="CC9" i="97"/>
  <c r="BP39" i="98"/>
  <c r="BP40" i="98" s="1"/>
  <c r="BP153" i="97"/>
  <c r="BO148" i="97"/>
  <c r="CQ147" i="97"/>
  <c r="CP177" i="97"/>
  <c r="BN178" i="97"/>
  <c r="BO162" i="97"/>
  <c r="BO105" i="97"/>
  <c r="BN49" i="97"/>
  <c r="CP48" i="97"/>
  <c r="CB30" i="97"/>
  <c r="BP33" i="98"/>
  <c r="BP34" i="98" s="1"/>
  <c r="BP168" i="97"/>
  <c r="BO15" i="97"/>
  <c r="CQ18" i="97"/>
  <c r="CB42" i="97"/>
  <c r="BO51" i="97"/>
  <c r="BO79" i="97"/>
  <c r="CQ78" i="97"/>
  <c r="CC84" i="97"/>
  <c r="CB12" i="97"/>
  <c r="BO36" i="97"/>
  <c r="BP183" i="97"/>
  <c r="CQ150" i="97"/>
  <c r="BO151" i="97"/>
  <c r="CB177" i="97"/>
  <c r="CC132" i="97"/>
  <c r="BP174" i="97"/>
  <c r="CQ96" i="97"/>
  <c r="BO97" i="97"/>
  <c r="BO9" i="97"/>
  <c r="BP27" i="98"/>
  <c r="BP28" i="98" s="1"/>
  <c r="CC69" i="97"/>
  <c r="BP39" i="97"/>
  <c r="BP147" i="97"/>
  <c r="BO177" i="97"/>
  <c r="CP102" i="97"/>
  <c r="BN103" i="97"/>
  <c r="BN106" i="97"/>
  <c r="CP105" i="97"/>
  <c r="V7" i="87"/>
  <c r="V5" i="87"/>
  <c r="M5" i="96" s="1"/>
  <c r="V4" i="87"/>
  <c r="Z2" i="87"/>
  <c r="BO10" i="98" l="1"/>
  <c r="BO5" i="98" a="1"/>
  <c r="BO5" i="98" s="1"/>
  <c r="BO142" i="97"/>
  <c r="BQ279" i="98"/>
  <c r="BQ280" i="98" s="1"/>
  <c r="BQ162" i="98"/>
  <c r="BQ163" i="98" s="1"/>
  <c r="BQ205" i="97"/>
  <c r="BQ105" i="98"/>
  <c r="BQ106" i="98" s="1"/>
  <c r="BR204" i="97"/>
  <c r="CT204" i="97" s="1"/>
  <c r="BQ177" i="98"/>
  <c r="BQ178" i="98" s="1"/>
  <c r="BQ153" i="98"/>
  <c r="BQ154" i="98" s="1"/>
  <c r="BQ126" i="98"/>
  <c r="BQ127" i="98" s="1"/>
  <c r="BQ189" i="98"/>
  <c r="BQ190" i="98" s="1"/>
  <c r="BQ135" i="98"/>
  <c r="BQ136" i="98" s="1"/>
  <c r="CQ117" i="97"/>
  <c r="CR264" i="97"/>
  <c r="BQ276" i="98"/>
  <c r="BQ277" i="98" s="1"/>
  <c r="BQ99" i="98"/>
  <c r="BQ100" i="98" s="1"/>
  <c r="BQ249" i="98"/>
  <c r="BQ250" i="98" s="1"/>
  <c r="BQ255" i="98"/>
  <c r="BQ256" i="98" s="1"/>
  <c r="BR156" i="98"/>
  <c r="BR157" i="98" s="1"/>
  <c r="BQ195" i="98"/>
  <c r="BQ196" i="98" s="1"/>
  <c r="BO100" i="97"/>
  <c r="BQ282" i="98"/>
  <c r="BQ283" i="98" s="1"/>
  <c r="BQ114" i="98"/>
  <c r="BQ115" i="98" s="1"/>
  <c r="BR234" i="98"/>
  <c r="BR235" i="98" s="1"/>
  <c r="BQ174" i="98"/>
  <c r="BQ175" i="98" s="1"/>
  <c r="BR246" i="97"/>
  <c r="BQ270" i="98"/>
  <c r="BQ271" i="98" s="1"/>
  <c r="BQ198" i="98"/>
  <c r="BQ199" i="98" s="1"/>
  <c r="BQ297" i="98"/>
  <c r="BQ298" i="98" s="1"/>
  <c r="CR231" i="97"/>
  <c r="BQ267" i="98"/>
  <c r="BQ268" i="98" s="1"/>
  <c r="BR222" i="98"/>
  <c r="BR223" i="98" s="1"/>
  <c r="BQ213" i="98"/>
  <c r="BQ214" i="98" s="1"/>
  <c r="BQ288" i="98"/>
  <c r="BQ289" i="98" s="1"/>
  <c r="BQ303" i="98"/>
  <c r="BQ304" i="98" s="1"/>
  <c r="BQ216" i="98"/>
  <c r="BQ217" i="98" s="1"/>
  <c r="BQ285" i="98"/>
  <c r="BQ286" i="98" s="1"/>
  <c r="BQ291" i="98"/>
  <c r="BQ292" i="98" s="1"/>
  <c r="BR141" i="98"/>
  <c r="BR142" i="98" s="1"/>
  <c r="BQ264" i="98"/>
  <c r="BQ265" i="98" s="1"/>
  <c r="BQ165" i="98"/>
  <c r="BQ166" i="98" s="1"/>
  <c r="BQ144" i="98"/>
  <c r="BQ145" i="98" s="1"/>
  <c r="BQ96" i="98"/>
  <c r="BQ97" i="98" s="1"/>
  <c r="BQ225" i="98"/>
  <c r="BQ226" i="98" s="1"/>
  <c r="BR240" i="98"/>
  <c r="BR241" i="98" s="1"/>
  <c r="BQ183" i="98"/>
  <c r="BQ184" i="98" s="1"/>
  <c r="BQ300" i="98"/>
  <c r="BQ301" i="98" s="1"/>
  <c r="BR261" i="98"/>
  <c r="BR262" i="98" s="1"/>
  <c r="BR207" i="98"/>
  <c r="BR208" i="98" s="1"/>
  <c r="BR231" i="98"/>
  <c r="BR232" i="98" s="1"/>
  <c r="BR219" i="98"/>
  <c r="BR220" i="98" s="1"/>
  <c r="BR273" i="98"/>
  <c r="BR274" i="98" s="1"/>
  <c r="BR243" i="98"/>
  <c r="BR244" i="98" s="1"/>
  <c r="BR201" i="98"/>
  <c r="BR202" i="98" s="1"/>
  <c r="BR210" i="98"/>
  <c r="BR211" i="98" s="1"/>
  <c r="BR246" i="98"/>
  <c r="BR247" i="98" s="1"/>
  <c r="BR192" i="98"/>
  <c r="BR193" i="98" s="1"/>
  <c r="BR237" i="98"/>
  <c r="BR238" i="98" s="1"/>
  <c r="BR204" i="98"/>
  <c r="BR205" i="98" s="1"/>
  <c r="BR168" i="98"/>
  <c r="BR169" i="98" s="1"/>
  <c r="BR294" i="98"/>
  <c r="BR295" i="98" s="1"/>
  <c r="BR159" i="98"/>
  <c r="BR160" i="98" s="1"/>
  <c r="BR102" i="98"/>
  <c r="BR103" i="98" s="1"/>
  <c r="BR111" i="98"/>
  <c r="BR112" i="98" s="1"/>
  <c r="BR123" i="98"/>
  <c r="BR124" i="98" s="1"/>
  <c r="BR138" i="98"/>
  <c r="BR139" i="98" s="1"/>
  <c r="BR171" i="98"/>
  <c r="BR172" i="98" s="1"/>
  <c r="BR129" i="98"/>
  <c r="BR130" i="98" s="1"/>
  <c r="BR108" i="98"/>
  <c r="BR109" i="98" s="1"/>
  <c r="BR147" i="98"/>
  <c r="BR148" i="98" s="1"/>
  <c r="CQ141" i="97"/>
  <c r="BR249" i="97"/>
  <c r="CR219" i="97"/>
  <c r="BP220" i="97"/>
  <c r="BR231" i="97"/>
  <c r="BQ219" i="97"/>
  <c r="BR267" i="97"/>
  <c r="BQ237" i="97"/>
  <c r="BP208" i="97"/>
  <c r="CR207" i="97"/>
  <c r="BP238" i="97"/>
  <c r="CR237" i="97"/>
  <c r="BQ207" i="97"/>
  <c r="BR282" i="97"/>
  <c r="CT282" i="97" s="1"/>
  <c r="BQ231" i="97"/>
  <c r="BQ232" i="97" s="1"/>
  <c r="BR264" i="97"/>
  <c r="CE189" i="97"/>
  <c r="BP141" i="97"/>
  <c r="CR141" i="97" s="1"/>
  <c r="BP156" i="97"/>
  <c r="BP157" i="97" s="1"/>
  <c r="BO157" i="97"/>
  <c r="BP72" i="97"/>
  <c r="BP73" i="97" s="1"/>
  <c r="CC123" i="97"/>
  <c r="BP117" i="97"/>
  <c r="CR117" i="97" s="1"/>
  <c r="CD186" i="97"/>
  <c r="CD72" i="97"/>
  <c r="CD273" i="97"/>
  <c r="CD267" i="97"/>
  <c r="BQ268" i="97" s="1"/>
  <c r="CD261" i="97"/>
  <c r="BQ262" i="97" s="1"/>
  <c r="BP298" i="97"/>
  <c r="CR297" i="97"/>
  <c r="BR255" i="97"/>
  <c r="BQ291" i="97"/>
  <c r="CS264" i="97"/>
  <c r="BQ265" i="97"/>
  <c r="CS294" i="97"/>
  <c r="CS213" i="97"/>
  <c r="BQ214" i="97"/>
  <c r="BQ252" i="97"/>
  <c r="BP286" i="97"/>
  <c r="CR285" i="97"/>
  <c r="CR258" i="97"/>
  <c r="BP259" i="97"/>
  <c r="BQ297" i="97"/>
  <c r="BQ288" i="97"/>
  <c r="CS267" i="97"/>
  <c r="BR294" i="97"/>
  <c r="CE252" i="97"/>
  <c r="BR213" i="97"/>
  <c r="BP253" i="97"/>
  <c r="CR252" i="97"/>
  <c r="BQ192" i="97"/>
  <c r="BQ285" i="97"/>
  <c r="BQ258" i="97"/>
  <c r="CD15" i="97"/>
  <c r="CD243" i="97"/>
  <c r="BQ244" i="97" s="1"/>
  <c r="CE276" i="97"/>
  <c r="CD240" i="97"/>
  <c r="BQ241" i="97" s="1"/>
  <c r="CR288" i="97"/>
  <c r="BP289" i="97"/>
  <c r="CE216" i="97"/>
  <c r="BR217" i="97" s="1"/>
  <c r="BR186" i="97"/>
  <c r="CE210" i="97"/>
  <c r="CR270" i="97"/>
  <c r="BP271" i="97"/>
  <c r="CE285" i="97"/>
  <c r="CE270" i="97"/>
  <c r="CE255" i="97"/>
  <c r="CR192" i="97"/>
  <c r="BP193" i="97"/>
  <c r="BQ222" i="97"/>
  <c r="CD300" i="97"/>
  <c r="BQ301" i="97" s="1"/>
  <c r="BP211" i="97"/>
  <c r="CR210" i="97"/>
  <c r="CD201" i="97"/>
  <c r="CR234" i="97"/>
  <c r="BP235" i="97"/>
  <c r="CR276" i="97"/>
  <c r="BP277" i="97"/>
  <c r="BQ189" i="97"/>
  <c r="BQ187" i="97"/>
  <c r="CS186" i="97"/>
  <c r="BQ270" i="97"/>
  <c r="CD294" i="97"/>
  <c r="BQ295" i="97" s="1"/>
  <c r="BP223" i="97"/>
  <c r="CR222" i="97"/>
  <c r="CC15" i="97"/>
  <c r="BQ210" i="97"/>
  <c r="CD249" i="97"/>
  <c r="BQ250" i="97" s="1"/>
  <c r="BQ234" i="97"/>
  <c r="CE222" i="97"/>
  <c r="BQ276" i="97"/>
  <c r="BP190" i="97"/>
  <c r="CR189" i="97"/>
  <c r="CD234" i="97"/>
  <c r="BR261" i="97"/>
  <c r="BP274" i="97"/>
  <c r="CR273" i="97"/>
  <c r="CD246" i="97"/>
  <c r="BQ279" i="97"/>
  <c r="CS243" i="97"/>
  <c r="CE204" i="97"/>
  <c r="CT240" i="97"/>
  <c r="BP196" i="97"/>
  <c r="CR195" i="97"/>
  <c r="CS261" i="97"/>
  <c r="BQ273" i="97"/>
  <c r="CD303" i="97"/>
  <c r="BQ304" i="97" s="1"/>
  <c r="BQ225" i="97"/>
  <c r="BQ201" i="97"/>
  <c r="BP280" i="97"/>
  <c r="CR279" i="97"/>
  <c r="CD279" i="97"/>
  <c r="BR303" i="97"/>
  <c r="CR228" i="97"/>
  <c r="BP229" i="97"/>
  <c r="CE258" i="97"/>
  <c r="CR201" i="97"/>
  <c r="BP202" i="97"/>
  <c r="BR243" i="97"/>
  <c r="BQ195" i="97"/>
  <c r="CR225" i="97"/>
  <c r="BP226" i="97"/>
  <c r="BQ247" i="97"/>
  <c r="CS246" i="97"/>
  <c r="CS255" i="97"/>
  <c r="BQ256" i="97"/>
  <c r="CE288" i="97"/>
  <c r="BP292" i="97"/>
  <c r="CR291" i="97"/>
  <c r="CS303" i="97"/>
  <c r="CS249" i="97"/>
  <c r="CD291" i="97"/>
  <c r="BQ228" i="97"/>
  <c r="BN85" i="97"/>
  <c r="CP84" i="97"/>
  <c r="CP5" i="97" s="1"/>
  <c r="BO84" i="97"/>
  <c r="BP57" i="98"/>
  <c r="BP58" i="98" s="1"/>
  <c r="BP75" i="98"/>
  <c r="BP76" i="98" s="1"/>
  <c r="BP72" i="98"/>
  <c r="BP73" i="98" s="1"/>
  <c r="BO34" i="97"/>
  <c r="BP66" i="98"/>
  <c r="BP67" i="98" s="1"/>
  <c r="BQ30" i="98"/>
  <c r="BQ31" i="98" s="1"/>
  <c r="BQ18" i="98"/>
  <c r="BQ19" i="98" s="1"/>
  <c r="BP33" i="97"/>
  <c r="CR33" i="97" s="1"/>
  <c r="BP69" i="97"/>
  <c r="BP45" i="98"/>
  <c r="BP46" i="98" s="1"/>
  <c r="BO70" i="97"/>
  <c r="CQ69" i="97"/>
  <c r="BP24" i="98"/>
  <c r="BP25" i="98" s="1"/>
  <c r="S6" i="98"/>
  <c r="CD9" i="97"/>
  <c r="CD93" i="97"/>
  <c r="CS57" i="97"/>
  <c r="BQ132" i="97"/>
  <c r="BQ171" i="97"/>
  <c r="CD174" i="97"/>
  <c r="BP21" i="98"/>
  <c r="BP22" i="98" s="1"/>
  <c r="BP144" i="97"/>
  <c r="BO13" i="97"/>
  <c r="CQ12" i="97"/>
  <c r="CC120" i="97"/>
  <c r="CD21" i="97"/>
  <c r="CC81" i="97"/>
  <c r="CQ177" i="97"/>
  <c r="BO178" i="97"/>
  <c r="CR39" i="97"/>
  <c r="CR135" i="97"/>
  <c r="BP136" i="97"/>
  <c r="CQ36" i="97"/>
  <c r="BO37" i="97"/>
  <c r="BQ168" i="97"/>
  <c r="CC30" i="97"/>
  <c r="CQ162" i="97"/>
  <c r="BO163" i="97"/>
  <c r="BQ153" i="97"/>
  <c r="BQ69" i="98"/>
  <c r="BQ70" i="98" s="1"/>
  <c r="CC144" i="97"/>
  <c r="BO49" i="97"/>
  <c r="CQ48" i="97"/>
  <c r="CQ72" i="97"/>
  <c r="BO73" i="97"/>
  <c r="CC24" i="97"/>
  <c r="BP25" i="97" s="1"/>
  <c r="CQ21" i="97"/>
  <c r="BO22" i="97"/>
  <c r="CR171" i="97"/>
  <c r="BP172" i="97"/>
  <c r="BP81" i="97"/>
  <c r="BQ63" i="98"/>
  <c r="BQ64" i="98" s="1"/>
  <c r="CQ180" i="97"/>
  <c r="BO181" i="97"/>
  <c r="CQ144" i="97"/>
  <c r="BO145" i="97"/>
  <c r="CQ159" i="97"/>
  <c r="BO160" i="97"/>
  <c r="BP78" i="98"/>
  <c r="BP79" i="98" s="1"/>
  <c r="BP7" i="98"/>
  <c r="CD147" i="97"/>
  <c r="BP63" i="97"/>
  <c r="BP108" i="97"/>
  <c r="CQ60" i="97"/>
  <c r="BO61" i="97"/>
  <c r="CD183" i="97"/>
  <c r="CE138" i="97"/>
  <c r="CQ45" i="97"/>
  <c r="BO46" i="97"/>
  <c r="CC108" i="97"/>
  <c r="BP177" i="97"/>
  <c r="BP9" i="97"/>
  <c r="BO52" i="97"/>
  <c r="CQ51" i="97"/>
  <c r="CC42" i="97"/>
  <c r="BP162" i="97"/>
  <c r="CR153" i="97"/>
  <c r="BP154" i="97"/>
  <c r="CD114" i="97"/>
  <c r="CQ120" i="97"/>
  <c r="BO121" i="97"/>
  <c r="CD129" i="97"/>
  <c r="CR18" i="97"/>
  <c r="CC66" i="97"/>
  <c r="BP42" i="98"/>
  <c r="BP43" i="98" s="1"/>
  <c r="CD36" i="97"/>
  <c r="BQ54" i="97"/>
  <c r="BQ75" i="97"/>
  <c r="BP27" i="97"/>
  <c r="BP21" i="97"/>
  <c r="BP9" i="98"/>
  <c r="BP180" i="97"/>
  <c r="CR87" i="97"/>
  <c r="BP88" i="97"/>
  <c r="CD135" i="97"/>
  <c r="BP159" i="97"/>
  <c r="S7" i="98"/>
  <c r="BQ6" i="98"/>
  <c r="CE54" i="97"/>
  <c r="CD63" i="97"/>
  <c r="BO64" i="97"/>
  <c r="CQ63" i="97"/>
  <c r="CD90" i="97"/>
  <c r="BQ91" i="97" s="1"/>
  <c r="CC60" i="97"/>
  <c r="CC48" i="97"/>
  <c r="CQ108" i="97"/>
  <c r="BO109" i="97"/>
  <c r="BR36" i="98"/>
  <c r="BR37" i="98" s="1"/>
  <c r="BQ39" i="97"/>
  <c r="BP36" i="97"/>
  <c r="BO106" i="97"/>
  <c r="CQ105" i="97"/>
  <c r="CQ135" i="97"/>
  <c r="BO136" i="97"/>
  <c r="CR93" i="97"/>
  <c r="BP94" i="97"/>
  <c r="CC57" i="97"/>
  <c r="BP58" i="97" s="1"/>
  <c r="CD96" i="97"/>
  <c r="CQ81" i="97"/>
  <c r="BO82" i="97"/>
  <c r="CC180" i="97"/>
  <c r="BQ147" i="97"/>
  <c r="CQ9" i="97"/>
  <c r="BO10" i="97"/>
  <c r="CR174" i="97"/>
  <c r="BP175" i="97"/>
  <c r="CC12" i="97"/>
  <c r="BP51" i="97"/>
  <c r="BO16" i="97"/>
  <c r="CQ15" i="97"/>
  <c r="BQ33" i="98"/>
  <c r="BQ34" i="98" s="1"/>
  <c r="BQ39" i="98"/>
  <c r="BQ40" i="98" s="1"/>
  <c r="BP97" i="97"/>
  <c r="CR96" i="97"/>
  <c r="BP120" i="97"/>
  <c r="CR78" i="97"/>
  <c r="BP79" i="97"/>
  <c r="CD78" i="97"/>
  <c r="CD156" i="97"/>
  <c r="BP55" i="97"/>
  <c r="CR54" i="97"/>
  <c r="CD150" i="97"/>
  <c r="CR75" i="97"/>
  <c r="CR24" i="97"/>
  <c r="BO28" i="97"/>
  <c r="CQ27" i="97"/>
  <c r="BP66" i="97"/>
  <c r="BP15" i="98"/>
  <c r="BP16" i="98" s="1"/>
  <c r="CC39" i="97"/>
  <c r="BP40" i="97" s="1"/>
  <c r="CC162" i="97"/>
  <c r="BP126" i="97"/>
  <c r="CC99" i="97"/>
  <c r="CD111" i="97"/>
  <c r="BQ111" i="97"/>
  <c r="CC159" i="97"/>
  <c r="BP90" i="98"/>
  <c r="BP91" i="98" s="1"/>
  <c r="CD87" i="97"/>
  <c r="BQ87" i="97"/>
  <c r="BQ129" i="97"/>
  <c r="BP42" i="97"/>
  <c r="BP30" i="97"/>
  <c r="CC18" i="97"/>
  <c r="BP19" i="97" s="1"/>
  <c r="CD153" i="97"/>
  <c r="CD69" i="97"/>
  <c r="BP169" i="97"/>
  <c r="CR168" i="97"/>
  <c r="BP48" i="97"/>
  <c r="CD165" i="97"/>
  <c r="BP102" i="97"/>
  <c r="BP60" i="97"/>
  <c r="CR147" i="97"/>
  <c r="BP148" i="97"/>
  <c r="BQ174" i="97"/>
  <c r="CR183" i="97"/>
  <c r="BP184" i="97"/>
  <c r="BQ96" i="97"/>
  <c r="BP151" i="97"/>
  <c r="CR150" i="97"/>
  <c r="BQ78" i="97"/>
  <c r="CC126" i="97"/>
  <c r="BP123" i="97"/>
  <c r="BQ87" i="98"/>
  <c r="BQ88" i="98" s="1"/>
  <c r="CC75" i="97"/>
  <c r="BP76" i="97" s="1"/>
  <c r="BQ24" i="97"/>
  <c r="BO67" i="97"/>
  <c r="CQ66" i="97"/>
  <c r="CQ138" i="97"/>
  <c r="BO139" i="97"/>
  <c r="BP6" i="97"/>
  <c r="R6" i="97"/>
  <c r="CQ126" i="97"/>
  <c r="BO127" i="97"/>
  <c r="CR111" i="97"/>
  <c r="BP112" i="97"/>
  <c r="CD168" i="97"/>
  <c r="CR129" i="97"/>
  <c r="BP130" i="97"/>
  <c r="BO43" i="97"/>
  <c r="CQ42" i="97"/>
  <c r="BP99" i="97"/>
  <c r="BO31" i="97"/>
  <c r="CQ30" i="97"/>
  <c r="BQ60" i="98"/>
  <c r="BQ61" i="98" s="1"/>
  <c r="CC105" i="97"/>
  <c r="BP48" i="98"/>
  <c r="BP49" i="98" s="1"/>
  <c r="CC6" i="97"/>
  <c r="AE6" i="97"/>
  <c r="BQ165" i="97"/>
  <c r="CC177" i="97"/>
  <c r="CD84" i="97"/>
  <c r="BP15" i="97"/>
  <c r="BP81" i="98"/>
  <c r="BP82" i="98" s="1"/>
  <c r="BP51" i="98"/>
  <c r="BP52" i="98" s="1"/>
  <c r="BP115" i="97"/>
  <c r="CR114" i="97"/>
  <c r="BQ27" i="98"/>
  <c r="BQ28" i="98" s="1"/>
  <c r="CD132" i="97"/>
  <c r="BQ183" i="97"/>
  <c r="BP105" i="97"/>
  <c r="BQ150" i="97"/>
  <c r="BQ93" i="97"/>
  <c r="BQ114" i="97"/>
  <c r="CD171" i="97"/>
  <c r="BO124" i="97"/>
  <c r="CQ123" i="97"/>
  <c r="CT90" i="97"/>
  <c r="BR57" i="97"/>
  <c r="CC102" i="97"/>
  <c r="BQ135" i="97"/>
  <c r="BP45" i="97"/>
  <c r="BP138" i="97"/>
  <c r="CQ6" i="97"/>
  <c r="BO7" i="97"/>
  <c r="BP133" i="97"/>
  <c r="CR132" i="97"/>
  <c r="CD141" i="97"/>
  <c r="CD45" i="97"/>
  <c r="CC117" i="97"/>
  <c r="BQ12" i="98"/>
  <c r="BQ13" i="98" s="1"/>
  <c r="CD51" i="97"/>
  <c r="CR165" i="97"/>
  <c r="BP166" i="97"/>
  <c r="BP12" i="97"/>
  <c r="CQ102" i="97"/>
  <c r="BO103" i="97"/>
  <c r="CC27" i="97"/>
  <c r="AC9" i="73"/>
  <c r="BP10" i="98" l="1"/>
  <c r="BP5" i="98" a="1"/>
  <c r="BP5" i="98" s="1"/>
  <c r="CR72" i="97"/>
  <c r="BR205" i="97"/>
  <c r="CR156" i="97"/>
  <c r="CS231" i="97"/>
  <c r="BR303" i="98"/>
  <c r="BR304" i="98" s="1"/>
  <c r="BR177" i="98"/>
  <c r="BR178" i="98" s="1"/>
  <c r="BR99" i="98"/>
  <c r="BR100" i="98" s="1"/>
  <c r="BR105" i="98"/>
  <c r="BR106" i="98" s="1"/>
  <c r="BR153" i="98"/>
  <c r="BR154" i="98" s="1"/>
  <c r="BR162" i="98"/>
  <c r="BR163" i="98" s="1"/>
  <c r="BR135" i="98"/>
  <c r="BR136" i="98" s="1"/>
  <c r="BR249" i="98"/>
  <c r="BR250" i="98" s="1"/>
  <c r="BR264" i="98"/>
  <c r="BR265" i="98" s="1"/>
  <c r="BR216" i="98"/>
  <c r="BR217" i="98" s="1"/>
  <c r="BR267" i="98"/>
  <c r="BR268" i="98" s="1"/>
  <c r="BR270" i="98"/>
  <c r="BR271" i="98" s="1"/>
  <c r="BR279" i="98"/>
  <c r="BR280" i="98" s="1"/>
  <c r="BR114" i="98"/>
  <c r="BR115" i="98" s="1"/>
  <c r="BP142" i="97"/>
  <c r="BR189" i="98"/>
  <c r="BR190" i="98" s="1"/>
  <c r="BR225" i="98"/>
  <c r="BR226" i="98" s="1"/>
  <c r="BR288" i="98"/>
  <c r="BR289" i="98" s="1"/>
  <c r="BR297" i="98"/>
  <c r="BR298" i="98" s="1"/>
  <c r="BR282" i="98"/>
  <c r="BR283" i="98" s="1"/>
  <c r="BR126" i="98"/>
  <c r="BR127" i="98" s="1"/>
  <c r="BR144" i="98"/>
  <c r="BR145" i="98" s="1"/>
  <c r="BR291" i="98"/>
  <c r="BR292" i="98" s="1"/>
  <c r="BR198" i="98"/>
  <c r="BR199" i="98" s="1"/>
  <c r="BR96" i="98"/>
  <c r="BR97" i="98" s="1"/>
  <c r="BR285" i="98"/>
  <c r="BR286" i="98" s="1"/>
  <c r="BR213" i="98"/>
  <c r="BR214" i="98" s="1"/>
  <c r="BR174" i="98"/>
  <c r="BR175" i="98" s="1"/>
  <c r="BR255" i="98"/>
  <c r="BR256" i="98" s="1"/>
  <c r="BR195" i="98"/>
  <c r="BR196" i="98" s="1"/>
  <c r="BR276" i="98"/>
  <c r="BR277" i="98" s="1"/>
  <c r="BR183" i="98"/>
  <c r="BR184" i="98" s="1"/>
  <c r="BR165" i="98"/>
  <c r="BR166" i="98" s="1"/>
  <c r="BR300" i="98"/>
  <c r="BR301" i="98" s="1"/>
  <c r="BR237" i="97"/>
  <c r="BQ208" i="97"/>
  <c r="CS207" i="97"/>
  <c r="CS237" i="97"/>
  <c r="BQ238" i="97"/>
  <c r="BR283" i="97"/>
  <c r="BR207" i="97"/>
  <c r="BQ220" i="97"/>
  <c r="CS219" i="97"/>
  <c r="BR219" i="97"/>
  <c r="BP118" i="97"/>
  <c r="BQ156" i="97"/>
  <c r="CS156" i="97" s="1"/>
  <c r="CE186" i="97"/>
  <c r="BR187" i="97" s="1"/>
  <c r="BQ99" i="97"/>
  <c r="CS99" i="97" s="1"/>
  <c r="BQ72" i="97"/>
  <c r="CS72" i="97" s="1"/>
  <c r="CD105" i="97"/>
  <c r="CD117" i="97"/>
  <c r="CD33" i="97"/>
  <c r="CE72" i="97"/>
  <c r="CD99" i="97"/>
  <c r="CD123" i="97"/>
  <c r="BQ117" i="97"/>
  <c r="CS117" i="97" s="1"/>
  <c r="CE291" i="97"/>
  <c r="CS225" i="97"/>
  <c r="BQ226" i="97"/>
  <c r="BR18" i="97"/>
  <c r="BR195" i="97"/>
  <c r="CE303" i="97"/>
  <c r="BR304" i="97" s="1"/>
  <c r="CS276" i="97"/>
  <c r="BQ277" i="97"/>
  <c r="BR189" i="97"/>
  <c r="BR192" i="97"/>
  <c r="BR288" i="97"/>
  <c r="CS252" i="97"/>
  <c r="BQ253" i="97"/>
  <c r="CS291" i="97"/>
  <c r="BQ292" i="97"/>
  <c r="CE279" i="97"/>
  <c r="BR276" i="97"/>
  <c r="CS189" i="97"/>
  <c r="BQ190" i="97"/>
  <c r="CS297" i="97"/>
  <c r="BQ298" i="97"/>
  <c r="CE273" i="97"/>
  <c r="CT243" i="97"/>
  <c r="BQ274" i="97"/>
  <c r="CS273" i="97"/>
  <c r="BQ280" i="97"/>
  <c r="CS279" i="97"/>
  <c r="CE294" i="97"/>
  <c r="BR295" i="97" s="1"/>
  <c r="CE240" i="97"/>
  <c r="BR241" i="97" s="1"/>
  <c r="CE15" i="97"/>
  <c r="CT294" i="97"/>
  <c r="BR297" i="97"/>
  <c r="BR256" i="97"/>
  <c r="CT255" i="97"/>
  <c r="BQ18" i="97"/>
  <c r="CS18" i="97" s="1"/>
  <c r="CS228" i="97"/>
  <c r="BQ229" i="97"/>
  <c r="BR273" i="97"/>
  <c r="BR279" i="97"/>
  <c r="CT261" i="97"/>
  <c r="BR210" i="97"/>
  <c r="CE300" i="97"/>
  <c r="BR301" i="97" s="1"/>
  <c r="CT186" i="97"/>
  <c r="BQ259" i="97"/>
  <c r="CS258" i="97"/>
  <c r="BR228" i="97"/>
  <c r="CT246" i="97"/>
  <c r="BQ202" i="97"/>
  <c r="CS201" i="97"/>
  <c r="CE234" i="97"/>
  <c r="BQ235" i="97"/>
  <c r="CS234" i="97"/>
  <c r="BQ211" i="97"/>
  <c r="CS210" i="97"/>
  <c r="CS270" i="97"/>
  <c r="BQ271" i="97"/>
  <c r="BR222" i="97"/>
  <c r="BR258" i="97"/>
  <c r="BR214" i="97"/>
  <c r="CT213" i="97"/>
  <c r="BR265" i="97"/>
  <c r="CT264" i="97"/>
  <c r="CT249" i="97"/>
  <c r="BR201" i="97"/>
  <c r="CE246" i="97"/>
  <c r="BR247" i="97" s="1"/>
  <c r="BR234" i="97"/>
  <c r="BR270" i="97"/>
  <c r="CS222" i="97"/>
  <c r="BQ223" i="97"/>
  <c r="CT267" i="97"/>
  <c r="BQ286" i="97"/>
  <c r="CS285" i="97"/>
  <c r="BR285" i="97"/>
  <c r="CE261" i="97"/>
  <c r="BR262" i="97" s="1"/>
  <c r="BQ196" i="97"/>
  <c r="CS195" i="97"/>
  <c r="CT303" i="97"/>
  <c r="BR225" i="97"/>
  <c r="BR232" i="97"/>
  <c r="CT231" i="97"/>
  <c r="CE249" i="97"/>
  <c r="BR250" i="97" s="1"/>
  <c r="CE201" i="97"/>
  <c r="CE243" i="97"/>
  <c r="BR244" i="97" s="1"/>
  <c r="BQ193" i="97"/>
  <c r="CS192" i="97"/>
  <c r="CS288" i="97"/>
  <c r="BQ289" i="97"/>
  <c r="BR252" i="97"/>
  <c r="BR291" i="97"/>
  <c r="CE267" i="97"/>
  <c r="BR268" i="97" s="1"/>
  <c r="CQ84" i="97"/>
  <c r="CQ5" i="97" s="1"/>
  <c r="BO85" i="97"/>
  <c r="BP84" i="97"/>
  <c r="BQ57" i="98"/>
  <c r="BQ58" i="98" s="1"/>
  <c r="BQ84" i="98"/>
  <c r="BQ85" i="98" s="1"/>
  <c r="BQ72" i="98"/>
  <c r="BQ73" i="98" s="1"/>
  <c r="BQ66" i="98"/>
  <c r="BQ67" i="98" s="1"/>
  <c r="BQ75" i="98"/>
  <c r="BQ76" i="98" s="1"/>
  <c r="CR69" i="97"/>
  <c r="BP70" i="97"/>
  <c r="BR30" i="98"/>
  <c r="BR31" i="98" s="1"/>
  <c r="BR156" i="97"/>
  <c r="BQ45" i="98"/>
  <c r="BQ46" i="98" s="1"/>
  <c r="BQ33" i="97"/>
  <c r="CS33" i="97" s="1"/>
  <c r="BP34" i="97"/>
  <c r="BQ24" i="98"/>
  <c r="BQ25" i="98" s="1"/>
  <c r="BQ69" i="97"/>
  <c r="CS69" i="97" s="1"/>
  <c r="BR18" i="98"/>
  <c r="BR19" i="98" s="1"/>
  <c r="T6" i="98"/>
  <c r="BQ136" i="97"/>
  <c r="CS135" i="97"/>
  <c r="BP13" i="97"/>
  <c r="CR12" i="97"/>
  <c r="BR27" i="98"/>
  <c r="BR28" i="98" s="1"/>
  <c r="CR105" i="97"/>
  <c r="BP106" i="97"/>
  <c r="BR141" i="97"/>
  <c r="CD27" i="97"/>
  <c r="BR12" i="98"/>
  <c r="BR13" i="98" s="1"/>
  <c r="CR45" i="97"/>
  <c r="BP46" i="97"/>
  <c r="BQ94" i="97"/>
  <c r="CS93" i="97"/>
  <c r="BQ105" i="97"/>
  <c r="CE132" i="97"/>
  <c r="CD75" i="97"/>
  <c r="BQ76" i="97" s="1"/>
  <c r="CR60" i="97"/>
  <c r="BP61" i="97"/>
  <c r="BQ48" i="97"/>
  <c r="CE69" i="97"/>
  <c r="CS129" i="97"/>
  <c r="BQ130" i="97"/>
  <c r="BQ54" i="98"/>
  <c r="BQ55" i="98" s="1"/>
  <c r="BQ66" i="97"/>
  <c r="CE78" i="97"/>
  <c r="CS39" i="97"/>
  <c r="T7" i="98"/>
  <c r="BR6" i="98"/>
  <c r="CR180" i="97"/>
  <c r="BP181" i="97"/>
  <c r="CR21" i="97"/>
  <c r="BP22" i="97"/>
  <c r="BR75" i="97"/>
  <c r="BQ162" i="97"/>
  <c r="BQ9" i="97"/>
  <c r="CD108" i="97"/>
  <c r="CR63" i="97"/>
  <c r="BP64" i="97"/>
  <c r="BP82" i="97"/>
  <c r="CR81" i="97"/>
  <c r="CD144" i="97"/>
  <c r="BQ154" i="97"/>
  <c r="CS153" i="97"/>
  <c r="CS168" i="97"/>
  <c r="BQ169" i="97"/>
  <c r="BQ172" i="97"/>
  <c r="CS171" i="97"/>
  <c r="CE9" i="97"/>
  <c r="CE84" i="97"/>
  <c r="CS165" i="97"/>
  <c r="BQ166" i="97"/>
  <c r="BR60" i="98"/>
  <c r="BR61" i="98" s="1"/>
  <c r="CE168" i="97"/>
  <c r="BQ60" i="97"/>
  <c r="CR48" i="97"/>
  <c r="BP49" i="97"/>
  <c r="CS87" i="97"/>
  <c r="BQ88" i="97"/>
  <c r="BQ126" i="97"/>
  <c r="CD39" i="97"/>
  <c r="BQ40" i="97" s="1"/>
  <c r="CR120" i="97"/>
  <c r="BP121" i="97"/>
  <c r="BR33" i="98"/>
  <c r="BR34" i="98" s="1"/>
  <c r="BQ51" i="97"/>
  <c r="CD180" i="97"/>
  <c r="BQ36" i="97"/>
  <c r="CD60" i="97"/>
  <c r="CR159" i="97"/>
  <c r="BP160" i="97"/>
  <c r="BQ180" i="97"/>
  <c r="BQ27" i="97"/>
  <c r="CS75" i="97"/>
  <c r="BQ42" i="98"/>
  <c r="BQ43" i="98" s="1"/>
  <c r="CE114" i="97"/>
  <c r="CR9" i="97"/>
  <c r="BP10" i="97"/>
  <c r="CE33" i="97"/>
  <c r="BR63" i="98"/>
  <c r="BR64" i="98" s="1"/>
  <c r="BQ81" i="97"/>
  <c r="BR153" i="97"/>
  <c r="BR168" i="97"/>
  <c r="CD120" i="97"/>
  <c r="CE117" i="97"/>
  <c r="BR171" i="97"/>
  <c r="CT57" i="97"/>
  <c r="CE171" i="97"/>
  <c r="BR93" i="97"/>
  <c r="BQ12" i="97"/>
  <c r="BR135" i="97"/>
  <c r="CS114" i="97"/>
  <c r="BQ115" i="97"/>
  <c r="BR150" i="97"/>
  <c r="BQ81" i="98"/>
  <c r="BQ82" i="98" s="1"/>
  <c r="BR165" i="97"/>
  <c r="BQ141" i="97"/>
  <c r="CS96" i="97"/>
  <c r="BQ97" i="97"/>
  <c r="BR174" i="97"/>
  <c r="CR102" i="97"/>
  <c r="BP103" i="97"/>
  <c r="BP43" i="97"/>
  <c r="CR42" i="97"/>
  <c r="BR87" i="97"/>
  <c r="CR126" i="97"/>
  <c r="BP127" i="97"/>
  <c r="BQ120" i="97"/>
  <c r="CD12" i="97"/>
  <c r="CD57" i="97"/>
  <c r="BQ58" i="97" s="1"/>
  <c r="BP37" i="97"/>
  <c r="CR36" i="97"/>
  <c r="BQ159" i="97"/>
  <c r="CR27" i="97"/>
  <c r="BP28" i="97"/>
  <c r="BR54" i="97"/>
  <c r="CE183" i="97"/>
  <c r="CE147" i="97"/>
  <c r="BQ78" i="98"/>
  <c r="BQ79" i="98" s="1"/>
  <c r="BR72" i="97"/>
  <c r="CD24" i="97"/>
  <c r="BQ25" i="97" s="1"/>
  <c r="CD81" i="97"/>
  <c r="BQ21" i="98"/>
  <c r="BQ22" i="98" s="1"/>
  <c r="CR138" i="97"/>
  <c r="BP139" i="97"/>
  <c r="BR114" i="97"/>
  <c r="CS150" i="97"/>
  <c r="BQ151" i="97"/>
  <c r="CS183" i="97"/>
  <c r="BQ184" i="97"/>
  <c r="CR15" i="97"/>
  <c r="BP16" i="97"/>
  <c r="CD177" i="97"/>
  <c r="CD6" i="97"/>
  <c r="AF6" i="97"/>
  <c r="BR87" i="98"/>
  <c r="BR88" i="98" s="1"/>
  <c r="CD126" i="97"/>
  <c r="BR96" i="97"/>
  <c r="CS174" i="97"/>
  <c r="BQ175" i="97"/>
  <c r="BQ102" i="97"/>
  <c r="CD18" i="97"/>
  <c r="BQ42" i="97"/>
  <c r="CD159" i="97"/>
  <c r="CE111" i="97"/>
  <c r="CE150" i="97"/>
  <c r="CE90" i="97"/>
  <c r="BR91" i="97" s="1"/>
  <c r="CE63" i="97"/>
  <c r="CE135" i="97"/>
  <c r="CS54" i="97"/>
  <c r="BQ55" i="97"/>
  <c r="BR117" i="97"/>
  <c r="CE129" i="97"/>
  <c r="CD42" i="97"/>
  <c r="CR177" i="97"/>
  <c r="BP178" i="97"/>
  <c r="BQ108" i="97"/>
  <c r="CE105" i="97"/>
  <c r="BQ138" i="97"/>
  <c r="BR183" i="97"/>
  <c r="BQ51" i="98"/>
  <c r="BQ52" i="98" s="1"/>
  <c r="BQ15" i="97"/>
  <c r="BQ48" i="98"/>
  <c r="BQ49" i="98" s="1"/>
  <c r="BQ6" i="97"/>
  <c r="S6" i="97"/>
  <c r="BR24" i="97"/>
  <c r="CR123" i="97"/>
  <c r="BP124" i="97"/>
  <c r="BR78" i="97"/>
  <c r="BP31" i="97"/>
  <c r="CR30" i="97"/>
  <c r="CE87" i="97"/>
  <c r="BR111" i="97"/>
  <c r="CD162" i="97"/>
  <c r="BQ15" i="98"/>
  <c r="BQ16" i="98" s="1"/>
  <c r="CE156" i="97"/>
  <c r="BQ148" i="97"/>
  <c r="CS147" i="97"/>
  <c r="BR93" i="98"/>
  <c r="BR94" i="98" s="1"/>
  <c r="CD48" i="97"/>
  <c r="BQ9" i="98"/>
  <c r="CD66" i="97"/>
  <c r="CE99" i="97"/>
  <c r="BQ177" i="97"/>
  <c r="CR108" i="97"/>
  <c r="BP109" i="97"/>
  <c r="CD30" i="97"/>
  <c r="CE21" i="97"/>
  <c r="BP145" i="97"/>
  <c r="CR144" i="97"/>
  <c r="CE174" i="97"/>
  <c r="CS132" i="97"/>
  <c r="BQ133" i="97"/>
  <c r="CE93" i="97"/>
  <c r="CE51" i="97"/>
  <c r="CD102" i="97"/>
  <c r="CE45" i="97"/>
  <c r="BQ45" i="97"/>
  <c r="CR99" i="97"/>
  <c r="BP100" i="97"/>
  <c r="BP7" i="97"/>
  <c r="CR6" i="97"/>
  <c r="CS24" i="97"/>
  <c r="BQ123" i="97"/>
  <c r="CS78" i="97"/>
  <c r="BQ79" i="97"/>
  <c r="CE165" i="97"/>
  <c r="CE153" i="97"/>
  <c r="BQ30" i="97"/>
  <c r="BR129" i="97"/>
  <c r="BQ90" i="98"/>
  <c r="BQ91" i="98" s="1"/>
  <c r="CS111" i="97"/>
  <c r="BQ112" i="97"/>
  <c r="BP67" i="97"/>
  <c r="CR66" i="97"/>
  <c r="BR39" i="98"/>
  <c r="BR40" i="98" s="1"/>
  <c r="CR51" i="97"/>
  <c r="BP52" i="97"/>
  <c r="BR147" i="97"/>
  <c r="CE96" i="97"/>
  <c r="BR39" i="97"/>
  <c r="BQ7" i="98"/>
  <c r="BQ21" i="97"/>
  <c r="CE36" i="97"/>
  <c r="CR162" i="97"/>
  <c r="BP163" i="97"/>
  <c r="BQ63" i="97"/>
  <c r="BQ93" i="98"/>
  <c r="BQ94" i="98" s="1"/>
  <c r="BR69" i="98"/>
  <c r="BR70" i="98" s="1"/>
  <c r="BQ144" i="97"/>
  <c r="BR132" i="97"/>
  <c r="AG6" i="73"/>
  <c r="BQ157" i="97" l="1"/>
  <c r="BQ10" i="98"/>
  <c r="BQ5" i="98" a="1"/>
  <c r="BQ5" i="98" s="1"/>
  <c r="BQ118" i="97"/>
  <c r="BQ100" i="97"/>
  <c r="CT207" i="97"/>
  <c r="BR208" i="97"/>
  <c r="BR238" i="97"/>
  <c r="CT237" i="97"/>
  <c r="CT219" i="97"/>
  <c r="BR220" i="97"/>
  <c r="BQ73" i="97"/>
  <c r="CT252" i="97"/>
  <c r="BR253" i="97"/>
  <c r="BR235" i="97"/>
  <c r="CT234" i="97"/>
  <c r="BR280" i="97"/>
  <c r="CT279" i="97"/>
  <c r="BR289" i="97"/>
  <c r="CT288" i="97"/>
  <c r="BR298" i="97"/>
  <c r="CT297" i="97"/>
  <c r="CT201" i="97"/>
  <c r="BR202" i="97"/>
  <c r="CT258" i="97"/>
  <c r="BR259" i="97"/>
  <c r="CT273" i="97"/>
  <c r="BR274" i="97"/>
  <c r="BR193" i="97"/>
  <c r="CT192" i="97"/>
  <c r="BR196" i="97"/>
  <c r="CT195" i="97"/>
  <c r="BQ19" i="97"/>
  <c r="BR229" i="97"/>
  <c r="CT228" i="97"/>
  <c r="BR292" i="97"/>
  <c r="CT291" i="97"/>
  <c r="BR226" i="97"/>
  <c r="CT225" i="97"/>
  <c r="BR286" i="97"/>
  <c r="CT285" i="97"/>
  <c r="BR271" i="97"/>
  <c r="CT270" i="97"/>
  <c r="BR211" i="97"/>
  <c r="CT210" i="97"/>
  <c r="CT189" i="97"/>
  <c r="BR190" i="97"/>
  <c r="BR223" i="97"/>
  <c r="CT222" i="97"/>
  <c r="CT276" i="97"/>
  <c r="BR277" i="97"/>
  <c r="BP85" i="97"/>
  <c r="CR84" i="97"/>
  <c r="CR5" i="97" s="1"/>
  <c r="BQ84" i="97"/>
  <c r="BR66" i="98"/>
  <c r="BR67" i="98" s="1"/>
  <c r="BR84" i="98"/>
  <c r="BR85" i="98" s="1"/>
  <c r="BR72" i="98"/>
  <c r="BR73" i="98" s="1"/>
  <c r="BQ34" i="97"/>
  <c r="BR75" i="98"/>
  <c r="BR76" i="98" s="1"/>
  <c r="BR57" i="98"/>
  <c r="BR58" i="98" s="1"/>
  <c r="BR24" i="98"/>
  <c r="BR25" i="98" s="1"/>
  <c r="BR45" i="98"/>
  <c r="BR46" i="98" s="1"/>
  <c r="BR69" i="97"/>
  <c r="BQ70" i="97"/>
  <c r="BR33" i="97"/>
  <c r="CE6" i="97"/>
  <c r="AG6" i="97"/>
  <c r="CE12" i="97"/>
  <c r="CS63" i="97"/>
  <c r="BQ64" i="97"/>
  <c r="CS123" i="97"/>
  <c r="BQ124" i="97"/>
  <c r="BR177" i="97"/>
  <c r="BR48" i="98"/>
  <c r="BR49" i="98" s="1"/>
  <c r="CT183" i="97"/>
  <c r="BR184" i="97"/>
  <c r="BR115" i="97"/>
  <c r="CT114" i="97"/>
  <c r="BR21" i="98"/>
  <c r="BR22" i="98" s="1"/>
  <c r="CT18" i="97"/>
  <c r="BR78" i="98"/>
  <c r="BR79" i="98" s="1"/>
  <c r="BR159" i="97"/>
  <c r="BR81" i="98"/>
  <c r="BR82" i="98" s="1"/>
  <c r="CE120" i="97"/>
  <c r="CS180" i="97"/>
  <c r="BQ181" i="97"/>
  <c r="BR36" i="97"/>
  <c r="BR51" i="97"/>
  <c r="BR60" i="97"/>
  <c r="BR162" i="97"/>
  <c r="CE27" i="97"/>
  <c r="BR30" i="97"/>
  <c r="BR45" i="97"/>
  <c r="CS177" i="97"/>
  <c r="BQ178" i="97"/>
  <c r="BR151" i="97"/>
  <c r="CT150" i="97"/>
  <c r="BR42" i="98"/>
  <c r="BR43" i="98" s="1"/>
  <c r="CE39" i="97"/>
  <c r="BR40" i="97" s="1"/>
  <c r="CE144" i="97"/>
  <c r="CS162" i="97"/>
  <c r="BQ163" i="97"/>
  <c r="BQ49" i="97"/>
  <c r="CS48" i="97"/>
  <c r="BR133" i="97"/>
  <c r="CT132" i="97"/>
  <c r="BR63" i="97"/>
  <c r="BR90" i="98"/>
  <c r="BR91" i="98" s="1"/>
  <c r="BR123" i="97"/>
  <c r="BR9" i="98"/>
  <c r="CE162" i="97"/>
  <c r="CT24" i="97"/>
  <c r="CS15" i="97"/>
  <c r="BQ16" i="97"/>
  <c r="CE18" i="97"/>
  <c r="BR19" i="97" s="1"/>
  <c r="CE24" i="97"/>
  <c r="BR25" i="97" s="1"/>
  <c r="CT54" i="97"/>
  <c r="BR55" i="97"/>
  <c r="BR120" i="97"/>
  <c r="BR12" i="97"/>
  <c r="CS81" i="97"/>
  <c r="BQ82" i="97"/>
  <c r="BR180" i="97"/>
  <c r="CS36" i="97"/>
  <c r="BQ37" i="97"/>
  <c r="CS126" i="97"/>
  <c r="BQ127" i="97"/>
  <c r="CS60" i="97"/>
  <c r="BQ61" i="97"/>
  <c r="BR7" i="98"/>
  <c r="BR66" i="97"/>
  <c r="BR99" i="97"/>
  <c r="BR21" i="97"/>
  <c r="CT147" i="97"/>
  <c r="BR148" i="97"/>
  <c r="CE48" i="97"/>
  <c r="BR6" i="97"/>
  <c r="T6" i="97"/>
  <c r="BR15" i="97"/>
  <c r="BR138" i="97"/>
  <c r="CS108" i="97"/>
  <c r="BQ109" i="97"/>
  <c r="CE42" i="97"/>
  <c r="BR97" i="97"/>
  <c r="CT96" i="97"/>
  <c r="CE177" i="97"/>
  <c r="CS120" i="97"/>
  <c r="BQ121" i="97"/>
  <c r="CS141" i="97"/>
  <c r="BQ142" i="97"/>
  <c r="BQ13" i="97"/>
  <c r="CS12" i="97"/>
  <c r="CT168" i="97"/>
  <c r="BR169" i="97"/>
  <c r="BR81" i="97"/>
  <c r="CS27" i="97"/>
  <c r="BQ28" i="97"/>
  <c r="BR126" i="97"/>
  <c r="CE108" i="97"/>
  <c r="CT75" i="97"/>
  <c r="BQ67" i="97"/>
  <c r="CS66" i="97"/>
  <c r="CE75" i="97"/>
  <c r="BR76" i="97" s="1"/>
  <c r="CE30" i="97"/>
  <c r="BR15" i="98"/>
  <c r="BR16" i="98" s="1"/>
  <c r="CS159" i="97"/>
  <c r="BQ160" i="97"/>
  <c r="CT117" i="97"/>
  <c r="BR118" i="97"/>
  <c r="CT87" i="97"/>
  <c r="BR88" i="97"/>
  <c r="BR175" i="97"/>
  <c r="CT174" i="97"/>
  <c r="BR157" i="97"/>
  <c r="CT156" i="97"/>
  <c r="CE141" i="97"/>
  <c r="BR142" i="97" s="1"/>
  <c r="CS51" i="97"/>
  <c r="BQ52" i="97"/>
  <c r="BR54" i="98"/>
  <c r="BR55" i="98" s="1"/>
  <c r="CE102" i="97"/>
  <c r="BR79" i="97"/>
  <c r="CT78" i="97"/>
  <c r="CS138" i="97"/>
  <c r="BQ139" i="97"/>
  <c r="BR108" i="97"/>
  <c r="CE159" i="97"/>
  <c r="BR102" i="97"/>
  <c r="CE81" i="97"/>
  <c r="CE57" i="97"/>
  <c r="BR58" i="97" s="1"/>
  <c r="CT171" i="97"/>
  <c r="BR172" i="97"/>
  <c r="BR27" i="97"/>
  <c r="BQ10" i="97"/>
  <c r="CS9" i="97"/>
  <c r="CS105" i="97"/>
  <c r="BQ106" i="97"/>
  <c r="CS42" i="97"/>
  <c r="BQ43" i="97"/>
  <c r="CS144" i="97"/>
  <c r="BQ145" i="97"/>
  <c r="BR144" i="97"/>
  <c r="CT135" i="97"/>
  <c r="BR136" i="97"/>
  <c r="BQ22" i="97"/>
  <c r="CS21" i="97"/>
  <c r="CT39" i="97"/>
  <c r="CT129" i="97"/>
  <c r="BR130" i="97"/>
  <c r="CE66" i="97"/>
  <c r="CT111" i="97"/>
  <c r="BR112" i="97"/>
  <c r="BQ7" i="97"/>
  <c r="CS6" i="97"/>
  <c r="CS30" i="97"/>
  <c r="BQ31" i="97"/>
  <c r="BQ46" i="97"/>
  <c r="CS45" i="97"/>
  <c r="BR51" i="98"/>
  <c r="BR52" i="98" s="1"/>
  <c r="BR73" i="97"/>
  <c r="CT72" i="97"/>
  <c r="BR42" i="97"/>
  <c r="CS102" i="97"/>
  <c r="BQ103" i="97"/>
  <c r="CE126" i="97"/>
  <c r="CT141" i="97"/>
  <c r="CT165" i="97"/>
  <c r="BR166" i="97"/>
  <c r="BR94" i="97"/>
  <c r="CT93" i="97"/>
  <c r="CT153" i="97"/>
  <c r="BR154" i="97"/>
  <c r="CE60" i="97"/>
  <c r="CE180" i="97"/>
  <c r="CE123" i="97"/>
  <c r="BR9" i="97"/>
  <c r="BR48" i="97"/>
  <c r="BR105" i="97"/>
  <c r="AC11" i="73"/>
  <c r="AC8" i="73"/>
  <c r="BR10" i="98" l="1"/>
  <c r="BR5" i="98" a="1"/>
  <c r="BR5" i="98" s="1"/>
  <c r="BR84" i="97"/>
  <c r="CS84" i="97"/>
  <c r="CS5" i="97" s="1"/>
  <c r="BQ85" i="97"/>
  <c r="CT69" i="97"/>
  <c r="BR70" i="97"/>
  <c r="CT33" i="97"/>
  <c r="BR34" i="97"/>
  <c r="BR43" i="97"/>
  <c r="CT42" i="97"/>
  <c r="BR22" i="97"/>
  <c r="CT21" i="97"/>
  <c r="CT123" i="97"/>
  <c r="BR124" i="97"/>
  <c r="CT162" i="97"/>
  <c r="BR163" i="97"/>
  <c r="BR37" i="97"/>
  <c r="CT36" i="97"/>
  <c r="CT108" i="97"/>
  <c r="BR109" i="97"/>
  <c r="CT105" i="97"/>
  <c r="BR106" i="97"/>
  <c r="CT126" i="97"/>
  <c r="BR127" i="97"/>
  <c r="BR139" i="97"/>
  <c r="CT138" i="97"/>
  <c r="CT99" i="97"/>
  <c r="BR100" i="97"/>
  <c r="BR31" i="97"/>
  <c r="CT30" i="97"/>
  <c r="BR61" i="97"/>
  <c r="CT60" i="97"/>
  <c r="BR7" i="97"/>
  <c r="CT6" i="97"/>
  <c r="AI7" i="97"/>
  <c r="AI6" i="97"/>
  <c r="CT45" i="97"/>
  <c r="BR46" i="97"/>
  <c r="BR103" i="97"/>
  <c r="CT102" i="97"/>
  <c r="CT180" i="97"/>
  <c r="BR181" i="97"/>
  <c r="CT12" i="97"/>
  <c r="BR13" i="97"/>
  <c r="CT159" i="97"/>
  <c r="BR160" i="97"/>
  <c r="BR49" i="97"/>
  <c r="CT48" i="97"/>
  <c r="CT27" i="97"/>
  <c r="BR28" i="97"/>
  <c r="CT15" i="97"/>
  <c r="BR16" i="97"/>
  <c r="BR67" i="97"/>
  <c r="CT66" i="97"/>
  <c r="CT63" i="97"/>
  <c r="BR64" i="97"/>
  <c r="CT51" i="97"/>
  <c r="BR52" i="97"/>
  <c r="CT177" i="97"/>
  <c r="BR178" i="97"/>
  <c r="CT9" i="97"/>
  <c r="BR10" i="97"/>
  <c r="CT144" i="97"/>
  <c r="BR145" i="97"/>
  <c r="CT81" i="97"/>
  <c r="BR82" i="97"/>
  <c r="BR121" i="97"/>
  <c r="CT120" i="97"/>
  <c r="AA38" i="87"/>
  <c r="AG21" i="73" s="1"/>
  <c r="BR85" i="97" l="1"/>
  <c r="CT84" i="97"/>
  <c r="CT5" i="97" s="1"/>
  <c r="AA44" i="87"/>
  <c r="AG23" i="73" s="1"/>
  <c r="AA41" i="87"/>
  <c r="AG22" i="73" s="1"/>
  <c r="D47" i="91" l="1"/>
  <c r="D48" i="91"/>
  <c r="X58" i="87"/>
  <c r="X40" i="87" l="1"/>
  <c r="AQ3240" i="97"/>
  <c r="AQ1531" i="98"/>
  <c r="AQ2587" i="98"/>
  <c r="AQ1378" i="98"/>
  <c r="AS1485" i="97"/>
  <c r="AS2563" i="97"/>
  <c r="AQ3421" i="98"/>
  <c r="AQ2147" i="98"/>
  <c r="AQ2718" i="98"/>
  <c r="AS2558" i="97"/>
  <c r="AS3233" i="97"/>
  <c r="AQ2408" i="98"/>
  <c r="AS2425" i="97"/>
  <c r="AQ3150" i="98"/>
  <c r="AQ811" i="97"/>
  <c r="AS2463" i="97"/>
  <c r="AQ1602" i="98"/>
  <c r="AQ1792" i="98"/>
  <c r="AQ2059" i="98"/>
  <c r="AQ64" i="97"/>
  <c r="AQ2950" i="98"/>
  <c r="AQ3222" i="98"/>
  <c r="AQ3343" i="97"/>
  <c r="AQ111" i="97"/>
  <c r="AQ1451" i="97"/>
  <c r="AS249" i="97"/>
  <c r="AS3346" i="97"/>
  <c r="AQ3569" i="97"/>
  <c r="AS2446" i="97"/>
  <c r="AQ2766" i="98"/>
  <c r="AQ2383" i="98"/>
  <c r="AS3593" i="97"/>
  <c r="AQ2704" i="97"/>
  <c r="AQ576" i="97"/>
  <c r="AS2957" i="97"/>
  <c r="AQ2296" i="98"/>
  <c r="AQ3388" i="98"/>
  <c r="AS3462" i="97"/>
  <c r="AQ344" i="98"/>
  <c r="AQ2742" i="97"/>
  <c r="AQ2156" i="97"/>
  <c r="AS2677" i="97"/>
  <c r="AQ2793" i="98"/>
  <c r="AS2580" i="97"/>
  <c r="AQ3105" i="98"/>
  <c r="AS3527" i="97"/>
  <c r="AQ3026" i="98"/>
  <c r="AQ2985" i="97"/>
  <c r="AQ1676" i="98"/>
  <c r="AQ2408" i="97"/>
  <c r="AQ3067" i="97"/>
  <c r="AQ2434" i="98"/>
  <c r="AS2480" i="97"/>
  <c r="AQ1406" i="97"/>
  <c r="AQ3176" i="97"/>
  <c r="AQ2913" i="97"/>
  <c r="AQ2490" i="97"/>
  <c r="AQ74" i="97"/>
  <c r="AQ1268" i="97"/>
  <c r="AS3260" i="97"/>
  <c r="AQ1935" i="98"/>
  <c r="AQ1369" i="98"/>
  <c r="AQ2779" i="97"/>
  <c r="AS3379" i="97"/>
  <c r="AQ2699" i="98"/>
  <c r="AS2572" i="97"/>
  <c r="AQ3129" i="97"/>
  <c r="AQ1892" i="98"/>
  <c r="AQ2869" i="97"/>
  <c r="AQ1119" i="97"/>
  <c r="AS1557" i="97"/>
  <c r="AQ2192" i="97"/>
  <c r="AQ2364" i="97"/>
  <c r="AS2756" i="97"/>
  <c r="AQ2563" i="97"/>
  <c r="AS3007" i="97"/>
  <c r="AQ2417" i="97"/>
  <c r="AS703" i="97"/>
  <c r="AS3446" i="97"/>
  <c r="AQ2733" i="98"/>
  <c r="AQ2724" i="98"/>
  <c r="AQ3084" i="98"/>
  <c r="AQ2305" i="98"/>
  <c r="AQ1219" i="98"/>
  <c r="AS2967" i="97"/>
  <c r="AQ3141" i="98"/>
  <c r="AQ3012" i="97"/>
  <c r="AQ2127" i="98"/>
  <c r="AS2696" i="97"/>
  <c r="AQ2342" i="97"/>
  <c r="AQ1967" i="98"/>
  <c r="AS2676" i="97"/>
  <c r="AQ3031" i="98"/>
  <c r="AS2884" i="97"/>
  <c r="AQ973" i="98"/>
  <c r="AS2680" i="97"/>
  <c r="AQ3377" i="98"/>
  <c r="AS2929" i="97"/>
  <c r="AQ2442" i="98"/>
  <c r="AQ3296" i="98"/>
  <c r="AQ2115" i="98"/>
  <c r="AQ3489" i="98"/>
  <c r="AQ1387" i="98"/>
  <c r="AQ2328" i="97"/>
  <c r="AQ644" i="98"/>
  <c r="AS2518" i="97"/>
  <c r="AQ225" i="97"/>
  <c r="AS975" i="97"/>
  <c r="AS3161" i="97"/>
  <c r="AQ3391" i="98"/>
  <c r="AS3378" i="97"/>
  <c r="AQ279" i="98"/>
  <c r="AQ2667" i="98"/>
  <c r="AQ1432" i="98"/>
  <c r="AQ3491" i="97"/>
  <c r="AS1963" i="97"/>
  <c r="AQ2960" i="97"/>
  <c r="AQ3091" i="98"/>
  <c r="AS1639" i="97"/>
  <c r="AS2601" i="97"/>
  <c r="AS1143" i="97"/>
  <c r="AQ1339" i="98"/>
  <c r="AQ3457" i="97"/>
  <c r="AQ1965" i="98"/>
  <c r="AS1927" i="97"/>
  <c r="AQ3451" i="98"/>
  <c r="AQ2956" i="97"/>
  <c r="AQ2146" i="98"/>
  <c r="AS3121" i="97"/>
  <c r="AS2326" i="97"/>
  <c r="AS3045" i="97"/>
  <c r="AS2582" i="97"/>
  <c r="AS3513" i="97"/>
  <c r="AS3479" i="97"/>
  <c r="AQ2149" i="98"/>
  <c r="AQ1153" i="98"/>
  <c r="AQ2901" i="97"/>
  <c r="AS2423" i="97"/>
  <c r="AQ1443" i="98"/>
  <c r="AQ1379" i="98"/>
  <c r="AS1195" i="97"/>
  <c r="AQ2516" i="97"/>
  <c r="AQ1591" i="98"/>
  <c r="AQ1234" i="98"/>
  <c r="AQ2976" i="98"/>
  <c r="AS246" i="97"/>
  <c r="AS1638" i="97"/>
  <c r="AS272" i="97"/>
  <c r="AQ2659" i="98"/>
  <c r="AS3219" i="97"/>
  <c r="AQ1433" i="98"/>
  <c r="AQ2168" i="97"/>
  <c r="AQ2737" i="97"/>
  <c r="AQ1438" i="98"/>
  <c r="AS2523" i="97"/>
  <c r="AS1186" i="97"/>
  <c r="AQ1306" i="97"/>
  <c r="AQ1475" i="98"/>
  <c r="AQ2153" i="98"/>
  <c r="AS3552" i="97"/>
  <c r="AS2655" i="97"/>
  <c r="AQ3565" i="97"/>
  <c r="AQ1138" i="97"/>
  <c r="AQ2294" i="98"/>
  <c r="AQ2399" i="98"/>
  <c r="AQ3035" i="97"/>
  <c r="AQ2790" i="98"/>
  <c r="AQ2528" i="98"/>
  <c r="AQ3021" i="98"/>
  <c r="AS2464" i="97"/>
  <c r="AS3504" i="97"/>
  <c r="AS1156" i="97"/>
  <c r="AQ1243" i="97"/>
  <c r="AS2411" i="97"/>
  <c r="AS1268" i="97"/>
  <c r="AQ186" i="97"/>
  <c r="AQ463" i="98"/>
  <c r="AQ1121" i="98"/>
  <c r="AQ2955" i="97"/>
  <c r="AQ2492" i="98"/>
  <c r="AS1597" i="97"/>
  <c r="AQ2133" i="98"/>
  <c r="AQ364" i="97"/>
  <c r="AQ310" i="97"/>
  <c r="AQ1665" i="98"/>
  <c r="AQ2097" i="97"/>
  <c r="AS3044" i="97"/>
  <c r="AQ3095" i="97"/>
  <c r="AQ1447" i="98"/>
  <c r="AS212" i="97"/>
  <c r="AQ1739" i="98"/>
  <c r="AQ1945" i="98"/>
  <c r="AQ1334" i="98"/>
  <c r="AQ2479" i="98"/>
  <c r="AQ2545" i="98"/>
  <c r="AS2493" i="97"/>
  <c r="AQ2663" i="98"/>
  <c r="AQ871" i="98"/>
  <c r="AQ1426" i="98"/>
  <c r="AQ3128" i="98"/>
  <c r="AQ2504" i="97"/>
  <c r="AS1902" i="97"/>
  <c r="AQ2361" i="98"/>
  <c r="AQ2431" i="98"/>
  <c r="AQ3166" i="97"/>
  <c r="AS2987" i="97"/>
  <c r="AQ2251" i="98"/>
  <c r="AS3537" i="97"/>
  <c r="AQ2987" i="98"/>
  <c r="AQ2405" i="97"/>
  <c r="AQ3101" i="97"/>
  <c r="AQ2552" i="98"/>
  <c r="AQ1157" i="98"/>
  <c r="AS3474" i="97"/>
  <c r="AQ3344" i="97"/>
  <c r="AQ3224" i="98"/>
  <c r="AQ3213" i="98"/>
  <c r="AQ2579" i="98"/>
  <c r="AS3455" i="97"/>
  <c r="AQ2490" i="98"/>
  <c r="AQ1802" i="98"/>
  <c r="AQ3049" i="98"/>
  <c r="AQ2721" i="98"/>
  <c r="AQ3457" i="98"/>
  <c r="AQ2575" i="97"/>
  <c r="AS2670" i="97"/>
  <c r="AQ2963" i="98"/>
  <c r="AQ2758" i="98"/>
  <c r="AQ1804" i="98"/>
  <c r="AQ861" i="97"/>
  <c r="AQ505" i="98"/>
  <c r="AS2992" i="97"/>
  <c r="AQ3463" i="98"/>
  <c r="AS2410" i="97"/>
  <c r="AQ1626" i="98"/>
  <c r="AQ3117" i="98"/>
  <c r="AS2482" i="97"/>
  <c r="AQ2269" i="98"/>
  <c r="AQ3526" i="98"/>
  <c r="AS3194" i="97"/>
  <c r="AQ1700" i="97"/>
  <c r="AQ3086" i="97"/>
  <c r="AQ1367" i="98"/>
  <c r="AS2547" i="97"/>
  <c r="AQ2137" i="97"/>
  <c r="AQ903" i="98"/>
  <c r="AQ1839" i="98"/>
  <c r="AS3113" i="97"/>
  <c r="AQ1664" i="98"/>
  <c r="AQ2295" i="98"/>
  <c r="AQ1136" i="98"/>
  <c r="AQ2652" i="98"/>
  <c r="AS2120" i="97"/>
  <c r="AQ2161" i="98"/>
  <c r="AQ2412" i="98"/>
  <c r="AQ2151" i="98"/>
  <c r="AS3429" i="97"/>
  <c r="AQ2744" i="98"/>
  <c r="AQ1798" i="98"/>
  <c r="AS2899" i="97"/>
  <c r="AQ416" i="97"/>
  <c r="AQ1820" i="98"/>
  <c r="AQ1906" i="98"/>
  <c r="AQ3239" i="97"/>
  <c r="AS2091" i="97"/>
  <c r="AQ2508" i="98"/>
  <c r="AQ2989" i="98"/>
  <c r="AQ1439" i="98"/>
  <c r="AS3554" i="97"/>
  <c r="AQ1496" i="97"/>
  <c r="AQ2803" i="97"/>
  <c r="AQ2904" i="98"/>
  <c r="AS2328" i="97"/>
  <c r="AS2934" i="97"/>
  <c r="AQ1876" i="98"/>
  <c r="AQ1297" i="98"/>
  <c r="AS2550" i="97"/>
  <c r="AQ1100" i="98"/>
  <c r="AQ2739" i="97"/>
  <c r="AQ3516" i="97"/>
  <c r="AQ1360" i="98"/>
  <c r="AQ1086" i="98"/>
  <c r="AQ2642" i="98"/>
  <c r="AS2624" i="97"/>
  <c r="AQ1652" i="98"/>
  <c r="AQ1939" i="98"/>
  <c r="AS3553" i="97"/>
  <c r="AQ3295" i="98"/>
  <c r="AQ192" i="98"/>
  <c r="AQ3250" i="98"/>
  <c r="AQ2491" i="98"/>
  <c r="AQ2903" i="98"/>
  <c r="AQ3118" i="97"/>
  <c r="AQ3459" i="97"/>
  <c r="AS2603" i="97"/>
  <c r="AQ2418" i="97"/>
  <c r="AQ1736" i="97"/>
  <c r="AQ2157" i="98"/>
  <c r="AQ3602" i="98"/>
  <c r="AQ2395" i="98"/>
  <c r="AS2622" i="97"/>
  <c r="AQ3273" i="97"/>
  <c r="AS273" i="97"/>
  <c r="AS3312" i="97"/>
  <c r="AS74" i="97"/>
  <c r="AS3087" i="97"/>
  <c r="AQ1431" i="98"/>
  <c r="AQ2035" i="98"/>
  <c r="AQ2515" i="97"/>
  <c r="AQ932" i="97"/>
  <c r="AQ2129" i="98"/>
  <c r="AQ1891" i="98"/>
  <c r="AQ2451" i="97"/>
  <c r="AQ2562" i="97"/>
  <c r="AQ1408" i="98"/>
  <c r="AQ1357" i="98"/>
  <c r="AQ80" i="97"/>
  <c r="AQ2574" i="97"/>
  <c r="AQ1477" i="98"/>
  <c r="AS2503" i="97"/>
  <c r="AS2549" i="97"/>
  <c r="AS3354" i="97"/>
  <c r="AS2297" i="97"/>
  <c r="AQ3355" i="97"/>
  <c r="AS2923" i="97"/>
  <c r="AS2366" i="97"/>
  <c r="AQ3332" i="98"/>
  <c r="AQ2843" i="97"/>
  <c r="AS2507" i="97"/>
  <c r="AQ2307" i="97"/>
  <c r="AS2794" i="97"/>
  <c r="AQ354" i="98"/>
  <c r="AQ2018" i="97"/>
  <c r="AS3100" i="97"/>
  <c r="AQ3512" i="97"/>
  <c r="AQ723" i="98"/>
  <c r="AQ2117" i="98"/>
  <c r="AQ333" i="97"/>
  <c r="AQ2216" i="98"/>
  <c r="AS3341" i="97"/>
  <c r="AQ1495" i="98"/>
  <c r="AQ1822" i="98"/>
  <c r="AS2420" i="97"/>
  <c r="AQ1444" i="98"/>
  <c r="AQ1806" i="98"/>
  <c r="AQ1171" i="97"/>
  <c r="AS3565" i="97"/>
  <c r="AQ3568" i="97"/>
  <c r="AS681" i="97"/>
  <c r="AQ2550" i="98"/>
  <c r="AQ1482" i="98"/>
  <c r="AQ2845" i="98"/>
  <c r="AQ1614" i="98"/>
  <c r="AQ1838" i="98"/>
  <c r="AS3376" i="97"/>
  <c r="AQ3066" i="97"/>
  <c r="AS2699" i="97"/>
  <c r="AS3071" i="97"/>
  <c r="AQ2718" i="97"/>
  <c r="AQ1392" i="98"/>
  <c r="AQ2514" i="97"/>
  <c r="AQ1174" i="98"/>
  <c r="AQ3216" i="97"/>
  <c r="AQ1120" i="97"/>
  <c r="AQ3188" i="98"/>
  <c r="AQ2310" i="98"/>
  <c r="AQ2834" i="97"/>
  <c r="AQ2754" i="97"/>
  <c r="AQ246" i="97"/>
  <c r="AQ1208" i="97"/>
  <c r="AQ1542" i="98"/>
  <c r="AQ3478" i="98"/>
  <c r="AQ78" i="98"/>
  <c r="AQ42" i="97"/>
  <c r="AQ3442" i="97"/>
  <c r="AS2718" i="97"/>
  <c r="AS366" i="97"/>
  <c r="AS2467" i="97"/>
  <c r="AQ2831" i="97"/>
  <c r="AQ379" i="97"/>
  <c r="AS2754" i="97"/>
  <c r="AQ2958" i="97"/>
  <c r="AQ2116" i="98"/>
  <c r="AS3211" i="97"/>
  <c r="AQ3426" i="98"/>
  <c r="AS2544" i="97"/>
  <c r="AQ2089" i="98"/>
  <c r="AS3032" i="97"/>
  <c r="AQ3462" i="98"/>
  <c r="AQ3386" i="98"/>
  <c r="AQ2805" i="97"/>
  <c r="AS2606" i="97"/>
  <c r="AS3227" i="97"/>
  <c r="AQ2765" i="97"/>
  <c r="AQ3529" i="98"/>
  <c r="AS3365" i="97"/>
  <c r="AS3022" i="97"/>
  <c r="AS2399" i="97"/>
  <c r="AQ2784" i="98"/>
  <c r="AS3557" i="97"/>
  <c r="AQ1242" i="98"/>
  <c r="AS2614" i="97"/>
  <c r="AQ2613" i="97"/>
  <c r="AQ1409" i="98"/>
  <c r="AS3451" i="97"/>
  <c r="AQ2880" i="98"/>
  <c r="AQ1932" i="98"/>
  <c r="AQ3096" i="97"/>
  <c r="AS2321" i="97"/>
  <c r="AQ1951" i="98"/>
  <c r="AQ2404" i="98"/>
  <c r="AQ3143" i="97"/>
  <c r="AS2800" i="97"/>
  <c r="AQ1603" i="98"/>
  <c r="AS2182" i="97"/>
  <c r="AQ2524" i="97"/>
  <c r="AQ3227" i="97"/>
  <c r="AQ1412" i="98"/>
  <c r="AQ3566" i="98"/>
  <c r="AQ3454" i="97"/>
  <c r="AQ2363" i="98"/>
  <c r="AQ580" i="98"/>
  <c r="AQ3378" i="98"/>
  <c r="AQ667" i="97"/>
  <c r="AS983" i="97"/>
  <c r="AS3139" i="97"/>
  <c r="AQ2590" i="98"/>
  <c r="AQ1584" i="98"/>
  <c r="AS1199" i="97"/>
  <c r="AQ2345" i="97"/>
  <c r="AQ3310" i="97"/>
  <c r="AS3137" i="97"/>
  <c r="AQ1300" i="98"/>
  <c r="AQ2696" i="98"/>
  <c r="AQ3332" i="97"/>
  <c r="AQ2883" i="97"/>
  <c r="AQ2387" i="97"/>
  <c r="AQ3464" i="98"/>
  <c r="AQ3179" i="98"/>
  <c r="AQ3481" i="97"/>
  <c r="AQ3562" i="97"/>
  <c r="AQ2994" i="97"/>
  <c r="AQ1748" i="98"/>
  <c r="AS3415" i="97"/>
  <c r="AS738" i="97"/>
  <c r="AS2771" i="97"/>
  <c r="AQ1428" i="98"/>
  <c r="AQ2124" i="98"/>
  <c r="AQ2366" i="97"/>
  <c r="AS2462" i="97"/>
  <c r="AQ249" i="97"/>
  <c r="AQ3162" i="97"/>
  <c r="AS2459" i="97"/>
  <c r="AQ2228" i="98"/>
  <c r="AQ931" i="97"/>
  <c r="AQ3051" i="98"/>
  <c r="AS2825" i="97"/>
  <c r="AQ1186" i="98"/>
  <c r="AQ2275" i="98"/>
  <c r="AQ3090" i="98"/>
  <c r="AQ1710" i="98"/>
  <c r="AQ3139" i="98"/>
  <c r="AQ2413" i="98"/>
  <c r="AS3057" i="97"/>
  <c r="AQ2907" i="98"/>
  <c r="AS3150" i="97"/>
  <c r="AS2695" i="97"/>
  <c r="AQ2730" i="97"/>
  <c r="AQ3007" i="98"/>
  <c r="AS1641" i="97"/>
  <c r="AQ1585" i="98"/>
  <c r="AQ3603" i="98"/>
  <c r="AS104" i="97"/>
  <c r="AS2449" i="97"/>
  <c r="AS1150" i="97"/>
  <c r="AQ2948" i="98"/>
  <c r="AQ2562" i="98"/>
  <c r="AQ655" i="97"/>
  <c r="AQ757" i="98"/>
  <c r="AQ3368" i="97"/>
  <c r="AQ1222" i="97"/>
  <c r="AS3004" i="97"/>
  <c r="AS3141" i="97"/>
  <c r="AQ2331" i="97"/>
  <c r="AQ1264" i="98"/>
  <c r="AS1912" i="97"/>
  <c r="AQ545" i="98"/>
  <c r="AQ1548" i="98"/>
  <c r="AQ1912" i="98"/>
  <c r="AQ1221" i="97"/>
  <c r="AQ2610" i="98"/>
  <c r="AQ3326" i="97"/>
  <c r="AS3169" i="97"/>
  <c r="AQ1831" i="98"/>
  <c r="AQ958" i="98"/>
  <c r="AQ2769" i="97"/>
  <c r="AS3065" i="97"/>
  <c r="AS414" i="97"/>
  <c r="AQ1937" i="98"/>
  <c r="AQ3387" i="98"/>
  <c r="AQ2881" i="98"/>
  <c r="AS3536" i="97"/>
  <c r="AQ1622" i="98"/>
  <c r="AQ3321" i="97"/>
  <c r="AQ2377" i="98"/>
  <c r="AQ2598" i="97"/>
  <c r="AS2905" i="97"/>
  <c r="AQ1807" i="98"/>
  <c r="AQ2995" i="98"/>
  <c r="AQ856" i="98"/>
  <c r="AQ633" i="98"/>
  <c r="AS1703" i="97"/>
  <c r="AQ3156" i="98"/>
  <c r="AQ2850" i="97"/>
  <c r="AQ1583" i="97"/>
  <c r="AQ2979" i="97"/>
  <c r="AQ1084" i="97"/>
  <c r="AS2763" i="97"/>
  <c r="AS1802" i="97"/>
  <c r="AQ2874" i="97"/>
  <c r="AS3028" i="97"/>
  <c r="AS2876" i="97"/>
  <c r="AQ1429" i="98"/>
  <c r="AQ3584" i="97"/>
  <c r="AQ2368" i="97"/>
  <c r="AS2562" i="97"/>
  <c r="AQ3030" i="98"/>
  <c r="AQ2421" i="97"/>
  <c r="AQ1858" i="98"/>
  <c r="AS3416" i="97"/>
  <c r="AQ3584" i="98"/>
  <c r="AS3301" i="97"/>
  <c r="AS2174" i="97"/>
  <c r="AS754" i="97"/>
  <c r="AQ2658" i="98"/>
  <c r="AS3395" i="97"/>
  <c r="AQ2877" i="98"/>
  <c r="AS1254" i="97"/>
  <c r="AQ3016" i="97"/>
  <c r="AS2180" i="97"/>
  <c r="AQ1515" i="98"/>
  <c r="AQ2851" i="97"/>
  <c r="AQ1366" i="98"/>
  <c r="AQ3427" i="98"/>
  <c r="AQ1590" i="98"/>
  <c r="AQ543" i="98"/>
  <c r="AS3185" i="97"/>
  <c r="AQ1175" i="98"/>
  <c r="AS2743" i="97"/>
  <c r="AQ803" i="97"/>
  <c r="AQ1793" i="98"/>
  <c r="AQ2171" i="98"/>
  <c r="AQ2432" i="98"/>
  <c r="AQ2196" i="98"/>
  <c r="AS750" i="97"/>
  <c r="AQ2074" i="98"/>
  <c r="AQ6" i="97"/>
  <c r="AQ1397" i="98"/>
  <c r="AQ3407" i="97"/>
  <c r="AQ103" i="97"/>
  <c r="AQ1107" i="98"/>
  <c r="AS2865" i="97"/>
  <c r="AQ2951" i="98"/>
  <c r="AS3406" i="97"/>
  <c r="AQ3354" i="97"/>
  <c r="AS2873" i="97"/>
  <c r="AQ3381" i="98"/>
  <c r="AQ349" i="97"/>
  <c r="AQ3205" i="97"/>
  <c r="AS3099" i="97"/>
  <c r="AS117" i="97"/>
  <c r="AQ2597" i="98"/>
  <c r="AS3125" i="97"/>
  <c r="AS2993" i="97"/>
  <c r="AS2845" i="97"/>
  <c r="AS3587" i="97"/>
  <c r="AQ3134" i="98"/>
  <c r="AQ2322" i="98"/>
  <c r="AQ3316" i="98"/>
  <c r="AS3165" i="97"/>
  <c r="AS332" i="97"/>
  <c r="AS3143" i="97"/>
  <c r="AQ2910" i="97"/>
  <c r="AQ3539" i="97"/>
  <c r="AQ2026" i="98"/>
  <c r="AQ77" i="98"/>
  <c r="AQ1341" i="98"/>
  <c r="AQ2599" i="97"/>
  <c r="AQ2340" i="97"/>
  <c r="AQ3094" i="98"/>
  <c r="AQ562" i="98"/>
  <c r="AQ2061" i="98"/>
  <c r="AQ1546" i="98"/>
  <c r="AS2576" i="97"/>
  <c r="AS3164" i="97"/>
  <c r="AQ3466" i="97"/>
  <c r="AQ559" i="98"/>
  <c r="AQ251" i="97"/>
  <c r="AQ3126" i="97"/>
  <c r="AS2353" i="97"/>
  <c r="AS3009" i="97"/>
  <c r="AQ2274" i="98"/>
  <c r="AQ329" i="98"/>
  <c r="AQ2877" i="97"/>
  <c r="AQ2631" i="98"/>
  <c r="AQ1692" i="97"/>
  <c r="AQ3504" i="97"/>
  <c r="AQ2672" i="98"/>
  <c r="AQ2629" i="97"/>
  <c r="AS2426" i="97"/>
  <c r="AQ1112" i="98"/>
  <c r="AQ2366" i="98"/>
  <c r="AS3029" i="97"/>
  <c r="AQ2655" i="98"/>
  <c r="AQ2695" i="98"/>
  <c r="AS2745" i="97"/>
  <c r="AS2412" i="97"/>
  <c r="AS271" i="97"/>
  <c r="AQ1127" i="98"/>
  <c r="AQ2510" i="97"/>
  <c r="AQ1567" i="98"/>
  <c r="AS3217" i="97"/>
  <c r="AQ2190" i="98"/>
  <c r="AQ3490" i="98"/>
  <c r="AQ1832" i="98"/>
  <c r="AQ2293" i="97"/>
  <c r="AQ960" i="98"/>
  <c r="AQ2547" i="97"/>
  <c r="AQ3299" i="97"/>
  <c r="AS619" i="97"/>
  <c r="AQ2651" i="98"/>
  <c r="AQ3554" i="98"/>
  <c r="AQ3227" i="98"/>
  <c r="AQ3522" i="97"/>
  <c r="AQ1030" i="97"/>
  <c r="AS3277" i="97"/>
  <c r="AS2571" i="97"/>
  <c r="AS167" i="97"/>
  <c r="AQ3449" i="97"/>
  <c r="AQ2734" i="98"/>
  <c r="AS3304" i="97"/>
  <c r="AQ2058" i="98"/>
  <c r="AQ3238" i="97"/>
  <c r="AQ1340" i="98"/>
  <c r="AS2985" i="97"/>
  <c r="AQ3417" i="97"/>
  <c r="AQ1437" i="98"/>
  <c r="AS2909" i="97"/>
  <c r="AS3458" i="97"/>
  <c r="AQ896" i="98"/>
  <c r="AQ127" i="97"/>
  <c r="AS425" i="97"/>
  <c r="AS2537" i="97"/>
  <c r="AS2672" i="97"/>
  <c r="AQ2671" i="98"/>
  <c r="AQ2095" i="98"/>
  <c r="AQ1476" i="98"/>
  <c r="AQ3236" i="97"/>
  <c r="AQ1723" i="98"/>
  <c r="AQ2778" i="97"/>
  <c r="AS3251" i="97"/>
  <c r="AQ3307" i="98"/>
  <c r="AQ439" i="97"/>
  <c r="AS142" i="97"/>
  <c r="AS3076" i="97"/>
  <c r="AQ1733" i="98"/>
  <c r="AS2991" i="97"/>
  <c r="AQ1488" i="97"/>
  <c r="AQ3279" i="97"/>
  <c r="AQ1401" i="98"/>
  <c r="AQ3098" i="98"/>
  <c r="AQ2820" i="97"/>
  <c r="AQ3534" i="98"/>
  <c r="AQ3589" i="97"/>
  <c r="AQ2885" i="97"/>
  <c r="AS3388" i="97"/>
  <c r="AQ1106" i="98"/>
  <c r="AS2351" i="97"/>
  <c r="AQ1866" i="98"/>
  <c r="AQ2832" i="97"/>
  <c r="AQ1457" i="97"/>
  <c r="AQ1625" i="98"/>
  <c r="AQ2369" i="97"/>
  <c r="AQ1359" i="98"/>
  <c r="AQ1728" i="98"/>
  <c r="AS3392" i="97"/>
  <c r="AS2688" i="97"/>
  <c r="AS3375" i="97"/>
  <c r="AQ3560" i="98"/>
  <c r="AS1000" i="97"/>
  <c r="AQ3441" i="97"/>
  <c r="AQ1372" i="98"/>
  <c r="AS2350" i="97"/>
  <c r="AQ1990" i="97"/>
  <c r="AS2383" i="97"/>
  <c r="AS739" i="97"/>
  <c r="AS3491" i="97"/>
  <c r="AQ3256" i="97"/>
  <c r="AS2731" i="97"/>
  <c r="AQ3127" i="98"/>
  <c r="AQ65" i="98"/>
  <c r="AQ1358" i="98"/>
  <c r="AS2540" i="97"/>
  <c r="AQ3099" i="98"/>
  <c r="AQ2148" i="98"/>
  <c r="AS2515" i="97"/>
  <c r="AS1063" i="97"/>
  <c r="AQ3207" i="98"/>
  <c r="AQ2524" i="98"/>
  <c r="AS2798" i="97"/>
  <c r="AQ1824" i="97"/>
  <c r="AQ1120" i="98"/>
  <c r="AS2765" i="97"/>
  <c r="AS2851" i="97"/>
  <c r="AS2740" i="97"/>
  <c r="AQ2456" i="97"/>
  <c r="AQ779" i="98"/>
  <c r="AQ1328" i="98"/>
  <c r="AQ2808" i="97"/>
  <c r="AS3114" i="97"/>
  <c r="AQ2202" i="98"/>
  <c r="AQ3447" i="97"/>
  <c r="AS993" i="97"/>
  <c r="AQ1474" i="98"/>
  <c r="AS3519" i="97"/>
  <c r="AQ1276" i="97"/>
  <c r="AQ3022" i="97"/>
  <c r="AQ1181" i="98"/>
  <c r="AQ426" i="97"/>
  <c r="AS3109" i="97"/>
  <c r="AQ1241" i="98"/>
  <c r="AQ1543" i="98"/>
  <c r="AQ1220" i="98"/>
  <c r="AQ3074" i="98"/>
  <c r="AQ1292" i="97"/>
  <c r="AQ358" i="97"/>
  <c r="AQ1411" i="98"/>
  <c r="AQ1430" i="98"/>
  <c r="AQ2299" i="98"/>
  <c r="AQ3357" i="97"/>
  <c r="AS620" i="97"/>
  <c r="AQ2669" i="97"/>
  <c r="AQ3087" i="98"/>
  <c r="AQ721" i="98"/>
  <c r="AS367" i="97"/>
  <c r="AS1091" i="97"/>
  <c r="AQ2083" i="98"/>
  <c r="AS3203" i="97"/>
  <c r="AQ2299" i="97"/>
  <c r="AS3176" i="97"/>
  <c r="AQ1395" i="98"/>
  <c r="AQ2347" i="98"/>
  <c r="AQ1928" i="98"/>
  <c r="AQ2708" i="97"/>
  <c r="AQ2350" i="97"/>
  <c r="AS225" i="97"/>
  <c r="AQ1129" i="98"/>
  <c r="AQ3496" i="98"/>
  <c r="AQ2925" i="97"/>
  <c r="AQ2761" i="97"/>
  <c r="AQ2361" i="97"/>
  <c r="AQ2002" i="98"/>
  <c r="AQ2166" i="98"/>
  <c r="AQ2595" i="98"/>
  <c r="AS3370" i="97"/>
  <c r="AQ3063" i="98"/>
  <c r="AQ3154" i="98"/>
  <c r="AS44" i="97"/>
  <c r="AS2917" i="97"/>
  <c r="AS3031" i="97"/>
  <c r="AQ2633" i="98"/>
  <c r="AS3436" i="97"/>
  <c r="AQ1266" i="98"/>
  <c r="AQ2987" i="97"/>
  <c r="AQ1582" i="98"/>
  <c r="AQ2992" i="98"/>
  <c r="AQ2763" i="97"/>
  <c r="AS2749" i="97"/>
  <c r="AQ203" i="98"/>
  <c r="AQ1982" i="98"/>
  <c r="AQ1004" i="98"/>
  <c r="AQ2623" i="97"/>
  <c r="AQ2703" i="97"/>
  <c r="AQ3135" i="98"/>
  <c r="AS1616" i="97"/>
  <c r="AQ2660" i="98"/>
  <c r="AQ3093" i="98"/>
  <c r="AS2650" i="97"/>
  <c r="AQ2565" i="97"/>
  <c r="AQ3096" i="98"/>
  <c r="AQ111" i="98"/>
  <c r="AQ2999" i="97"/>
  <c r="AS2082" i="97"/>
  <c r="AQ2693" i="98"/>
  <c r="AQ1450" i="98"/>
  <c r="AS365" i="97"/>
  <c r="AQ872" i="98"/>
  <c r="AQ3055" i="98"/>
  <c r="AQ2732" i="97"/>
  <c r="AS3207" i="97"/>
  <c r="AS2806" i="97"/>
  <c r="AQ3225" i="98"/>
  <c r="AQ2585" i="98"/>
  <c r="AQ2900" i="98"/>
  <c r="AQ2833" i="98"/>
  <c r="AQ221" i="98"/>
  <c r="AQ1134" i="98"/>
  <c r="AQ1185" i="98"/>
  <c r="AQ2015" i="97"/>
  <c r="AS40" i="97"/>
  <c r="AQ2706" i="98"/>
  <c r="AQ2664" i="98"/>
  <c r="AQ3374" i="98"/>
  <c r="AQ2401" i="98"/>
  <c r="AQ3451" i="97"/>
  <c r="AQ2688" i="98"/>
  <c r="AQ2938" i="98"/>
  <c r="AS673" i="97"/>
  <c r="AQ969" i="98"/>
  <c r="AQ2771" i="98"/>
  <c r="AQ288" i="98"/>
  <c r="AQ2365" i="98"/>
  <c r="AQ1255" i="98"/>
  <c r="AQ1734" i="98"/>
  <c r="AS2722" i="97"/>
  <c r="AQ258" i="97"/>
  <c r="AQ1946" i="98"/>
  <c r="AQ116" i="97"/>
  <c r="AQ3174" i="97"/>
  <c r="AQ1588" i="98"/>
  <c r="AQ584" i="97"/>
  <c r="AQ2590" i="97"/>
  <c r="AQ1877" i="98"/>
  <c r="AQ2242" i="97"/>
  <c r="AQ1273" i="98"/>
  <c r="AS3476" i="97"/>
  <c r="AQ2879" i="98"/>
  <c r="AQ3409" i="97"/>
  <c r="AS550" i="97"/>
  <c r="AQ1678" i="98"/>
  <c r="AQ3515" i="97"/>
  <c r="AQ379" i="98"/>
  <c r="AQ1368" i="98"/>
  <c r="AQ2949" i="97"/>
  <c r="AQ2874" i="98"/>
  <c r="AQ1246" i="98"/>
  <c r="AQ1809" i="98"/>
  <c r="AS2440" i="97"/>
  <c r="AQ3247" i="97"/>
  <c r="AQ2281" i="98"/>
  <c r="AS2349" i="97"/>
  <c r="AS318" i="97"/>
  <c r="AQ1804" i="97"/>
  <c r="AQ1734" i="97"/>
  <c r="AQ2673" i="98"/>
  <c r="AS1458" i="97"/>
  <c r="AQ2748" i="98"/>
  <c r="AS1922" i="97"/>
  <c r="AQ1404" i="98"/>
  <c r="AQ1818" i="98"/>
  <c r="AQ1298" i="98"/>
  <c r="AQ2680" i="97"/>
  <c r="AS2815" i="97"/>
  <c r="AQ2840" i="97"/>
  <c r="AS2108" i="97"/>
  <c r="AQ1210" i="98"/>
  <c r="AQ331" i="98"/>
  <c r="AQ179" i="98"/>
  <c r="AQ1873" i="97"/>
  <c r="AQ2436" i="98"/>
  <c r="AQ2492" i="97"/>
  <c r="AQ2484" i="98"/>
  <c r="AS822" i="97"/>
  <c r="AS2541" i="97"/>
  <c r="AS2675" i="97"/>
  <c r="AS3153" i="97"/>
  <c r="AS538" i="97"/>
  <c r="AQ2122" i="98"/>
  <c r="AS2319" i="97"/>
  <c r="AS3466" i="97"/>
  <c r="AQ3133" i="98"/>
  <c r="AS1008" i="97"/>
  <c r="AQ3004" i="97"/>
  <c r="AQ2692" i="98"/>
  <c r="AQ2982" i="98"/>
  <c r="AQ614" i="98"/>
  <c r="AQ1808" i="98"/>
  <c r="AQ2734" i="97"/>
  <c r="AS3110" i="97"/>
  <c r="AQ459" i="97"/>
  <c r="AS1543" i="97"/>
  <c r="AQ3060" i="97"/>
  <c r="AQ3337" i="98"/>
  <c r="AQ1369" i="97"/>
  <c r="AS3335" i="97"/>
  <c r="AS3590" i="97"/>
  <c r="AS2286" i="97"/>
  <c r="AQ1535" i="98"/>
  <c r="AS2385" i="97"/>
  <c r="AS1967" i="97"/>
  <c r="AQ2563" i="98"/>
  <c r="AQ3523" i="98"/>
  <c r="AQ1918" i="98"/>
  <c r="AQ2290" i="97"/>
  <c r="AQ1964" i="98"/>
  <c r="AS2354" i="97"/>
  <c r="AS378" i="97"/>
  <c r="AQ331" i="97"/>
  <c r="AS2863" i="97"/>
  <c r="AQ1279" i="98"/>
  <c r="AQ1679" i="98"/>
  <c r="AS3338" i="97"/>
  <c r="AQ1278" i="98"/>
  <c r="AQ1568" i="98"/>
  <c r="AQ2139" i="97"/>
  <c r="AQ3426" i="97"/>
  <c r="AQ3342" i="98"/>
  <c r="AQ798" i="98"/>
  <c r="AS3182" i="97"/>
  <c r="AQ94" i="98"/>
  <c r="AQ3484" i="97"/>
  <c r="AQ509" i="98"/>
  <c r="AQ1510" i="98"/>
  <c r="AQ2560" i="98"/>
  <c r="AQ1902" i="98"/>
  <c r="AQ3274" i="97"/>
  <c r="AQ3166" i="98"/>
  <c r="AQ2733" i="97"/>
  <c r="AS2855" i="97"/>
  <c r="AQ2959" i="98"/>
  <c r="AQ2703" i="98"/>
  <c r="AQ1403" i="98"/>
  <c r="AQ2049" i="97"/>
  <c r="AQ2973" i="98"/>
  <c r="AS3373" i="97"/>
  <c r="AQ847" i="97"/>
  <c r="AQ2847" i="97"/>
  <c r="AS3202" i="97"/>
  <c r="AS3501" i="97"/>
  <c r="AS2827" i="97"/>
  <c r="AQ1270" i="98"/>
  <c r="AS1019" i="97"/>
  <c r="AQ3249" i="97"/>
  <c r="AQ2875" i="98"/>
  <c r="AS3353" i="97"/>
  <c r="AS3410" i="97"/>
  <c r="AQ3352" i="98"/>
  <c r="AQ3242" i="97"/>
  <c r="AQ2830" i="98"/>
  <c r="AQ3456" i="97"/>
  <c r="AQ3591" i="97"/>
  <c r="AS3046" i="97"/>
  <c r="AS3348" i="97"/>
  <c r="AQ3430" i="98"/>
  <c r="AQ3597" i="97"/>
  <c r="AQ3367" i="98"/>
  <c r="AS2708" i="97"/>
  <c r="AQ1989" i="98"/>
  <c r="AS3541" i="97"/>
  <c r="AQ220" i="98"/>
  <c r="AS3595" i="97"/>
  <c r="AS2757" i="97"/>
  <c r="AS1913" i="97"/>
  <c r="AQ3190" i="97"/>
  <c r="AQ2368" i="98"/>
  <c r="AQ3151" i="97"/>
  <c r="AS2821" i="97"/>
  <c r="AS2912" i="97"/>
  <c r="AS2407" i="97"/>
  <c r="AQ3492" i="98"/>
  <c r="AQ2430" i="98"/>
  <c r="AQ1391" i="98"/>
  <c r="AS3222" i="97"/>
  <c r="AQ1948" i="98"/>
  <c r="AS3199" i="97"/>
  <c r="AS2542" i="97"/>
  <c r="AS3200" i="97"/>
  <c r="AQ2648" i="98"/>
  <c r="AQ3334" i="98"/>
  <c r="AS2488" i="97"/>
  <c r="AQ1479" i="98"/>
  <c r="AQ1090" i="98"/>
  <c r="AQ802" i="97"/>
  <c r="AQ1231" i="98"/>
  <c r="AQ2096" i="98"/>
  <c r="AQ2233" i="97"/>
  <c r="AQ2514" i="98"/>
  <c r="AS2378" i="97"/>
  <c r="AQ1837" i="98"/>
  <c r="AS3561" i="97"/>
  <c r="AQ2988" i="97"/>
  <c r="AQ1956" i="97"/>
  <c r="AS2427" i="97"/>
  <c r="AQ2430" i="97"/>
  <c r="AS2973" i="97"/>
  <c r="AS2128" i="97"/>
  <c r="AQ1370" i="98"/>
  <c r="AQ1583" i="98"/>
  <c r="AS1373" i="97"/>
  <c r="AS3209" i="97"/>
  <c r="AQ1987" i="98"/>
  <c r="AS2434" i="97"/>
  <c r="AQ1581" i="98"/>
  <c r="AQ1218" i="98"/>
  <c r="AQ730" i="97"/>
  <c r="AQ2151" i="97"/>
  <c r="AS2521" i="97"/>
  <c r="AQ2393" i="97"/>
  <c r="AS2891" i="97"/>
  <c r="AS2123" i="97"/>
  <c r="AQ1402" i="98"/>
  <c r="AS2928" i="97"/>
  <c r="AS1848" i="97"/>
  <c r="AQ2445" i="97"/>
  <c r="AQ2423" i="98"/>
  <c r="AQ2215" i="98"/>
  <c r="AS2641" i="97"/>
  <c r="AQ2360" i="98"/>
  <c r="AS3267" i="97"/>
  <c r="AQ420" i="97"/>
  <c r="AQ3558" i="98"/>
  <c r="AQ2455" i="97"/>
  <c r="AQ752" i="97"/>
  <c r="AS3550" i="97"/>
  <c r="AS3008" i="97"/>
  <c r="AS3339" i="97"/>
  <c r="AS1747" i="97"/>
  <c r="AQ1321" i="98"/>
  <c r="AQ2404" i="97"/>
  <c r="AQ2199" i="98"/>
  <c r="AQ2884" i="98"/>
  <c r="AQ2313" i="97"/>
  <c r="AS2435" i="97"/>
  <c r="AS2964" i="97"/>
  <c r="AQ33" i="97"/>
  <c r="AS2922" i="97"/>
  <c r="AQ1425" i="98"/>
  <c r="AS1524" i="97"/>
  <c r="AS513" i="97"/>
  <c r="AS1710" i="97"/>
  <c r="AQ2360" i="97"/>
  <c r="AS1125" i="97"/>
  <c r="AS3394" i="97"/>
  <c r="AS2457" i="97"/>
  <c r="AS2766" i="97"/>
  <c r="AQ1021" i="97"/>
  <c r="AS2617" i="97"/>
  <c r="AQ1383" i="97"/>
  <c r="AQ3486" i="97"/>
  <c r="AQ1875" i="98"/>
  <c r="AQ3446" i="98"/>
  <c r="AQ3551" i="97"/>
  <c r="AS714" i="97"/>
  <c r="AQ635" i="98"/>
  <c r="AS647" i="97"/>
  <c r="AQ3137" i="98"/>
  <c r="AS3332" i="97"/>
  <c r="AQ2386" i="98"/>
  <c r="AQ1859" i="98"/>
  <c r="AS2712" i="97"/>
  <c r="AQ2682" i="97"/>
  <c r="AS2662" i="97"/>
  <c r="AQ2512" i="97"/>
  <c r="AQ2325" i="97"/>
  <c r="AQ2947" i="98"/>
  <c r="AQ3046" i="97"/>
  <c r="AQ2175" i="98"/>
  <c r="AQ146" i="98"/>
  <c r="AS3050" i="97"/>
  <c r="AS812" i="97"/>
  <c r="AQ3501" i="98"/>
  <c r="AQ3202" i="97"/>
  <c r="AQ2443" i="97"/>
  <c r="AQ3008" i="97"/>
  <c r="AS2999" i="97"/>
  <c r="AS2736" i="97"/>
  <c r="AQ2338" i="97"/>
  <c r="AQ161" i="97"/>
  <c r="AS1769" i="97"/>
  <c r="AQ2962" i="97"/>
  <c r="AQ2594" i="98"/>
  <c r="AS1461" i="97"/>
  <c r="AQ2701" i="98"/>
  <c r="AS3115" i="97"/>
  <c r="AQ3316" i="97"/>
  <c r="AQ3454" i="98"/>
  <c r="AS2895" i="97"/>
  <c r="AQ1085" i="97"/>
  <c r="AQ2470" i="97"/>
  <c r="AQ3091" i="97"/>
  <c r="AS3061" i="97"/>
  <c r="AS982" i="97"/>
  <c r="AQ910" i="98"/>
  <c r="AS3174" i="97"/>
  <c r="AQ3497" i="98"/>
  <c r="AQ264" i="97"/>
  <c r="AQ803" i="98"/>
  <c r="AS3413" i="97"/>
  <c r="AS3013" i="97"/>
  <c r="AQ2452" i="98"/>
  <c r="AS3117" i="97"/>
  <c r="AQ2997" i="98"/>
  <c r="AQ1702" i="98"/>
  <c r="AS1982" i="97"/>
  <c r="AS3281" i="97"/>
  <c r="AS3177" i="97"/>
  <c r="AQ2529" i="97"/>
  <c r="AQ1377" i="98"/>
  <c r="AS479" i="97"/>
  <c r="AQ3206" i="97"/>
  <c r="AS3193" i="97"/>
  <c r="AS2728" i="97"/>
  <c r="AQ2688" i="97"/>
  <c r="AQ3301" i="97"/>
  <c r="AQ1007" i="97"/>
  <c r="AS1843" i="97"/>
  <c r="AS1873" i="97"/>
  <c r="AS2770" i="97"/>
  <c r="AS3247" i="97"/>
  <c r="AS2947" i="97"/>
  <c r="AQ745" i="97"/>
  <c r="AS537" i="97"/>
  <c r="AS78" i="97"/>
  <c r="AQ2306" i="98"/>
  <c r="AQ2649" i="98"/>
  <c r="AS3500" i="97"/>
  <c r="AQ3099" i="97"/>
  <c r="AQ2030" i="98"/>
  <c r="AS3324" i="97"/>
  <c r="AS571" i="97"/>
  <c r="AQ1670" i="97"/>
  <c r="AQ2566" i="97"/>
  <c r="AS3361" i="97"/>
  <c r="AQ2911" i="97"/>
  <c r="AQ2864" i="98"/>
  <c r="AQ2559" i="98"/>
  <c r="AQ1795" i="98"/>
  <c r="AS2154" i="97"/>
  <c r="AQ404" i="98"/>
  <c r="AQ1200" i="98"/>
  <c r="AQ3351" i="97"/>
  <c r="AS2495" i="97"/>
  <c r="AQ1471" i="98"/>
  <c r="AS2629" i="97"/>
  <c r="AQ1477" i="97"/>
  <c r="AS2379" i="97"/>
  <c r="AQ590" i="97"/>
  <c r="AS3289" i="97"/>
  <c r="AQ2857" i="97"/>
  <c r="AS832" i="97"/>
  <c r="AQ3045" i="97"/>
  <c r="AQ2626" i="98"/>
  <c r="AQ3414" i="97"/>
  <c r="AS210" i="97"/>
  <c r="AS2162" i="97"/>
  <c r="AQ2444" i="97"/>
  <c r="AQ937" i="97"/>
  <c r="AQ1843" i="98"/>
  <c r="AQ1180" i="97"/>
  <c r="AQ1791" i="97"/>
  <c r="AQ2879" i="97"/>
  <c r="AQ1999" i="98"/>
  <c r="AS3544" i="97"/>
  <c r="AQ2241" i="98"/>
  <c r="AS3317" i="97"/>
  <c r="AS2555" i="97"/>
  <c r="AQ680" i="97"/>
  <c r="AS2380" i="97"/>
  <c r="AS1299" i="97"/>
  <c r="AQ1275" i="98"/>
  <c r="AQ510" i="97"/>
  <c r="AS2497" i="97"/>
  <c r="AQ2812" i="98"/>
  <c r="AQ118" i="97"/>
  <c r="AQ1345" i="98"/>
  <c r="AS2072" i="97"/>
  <c r="AS2500" i="97"/>
  <c r="AQ532" i="97"/>
  <c r="AS1903" i="97"/>
  <c r="AS1130" i="97"/>
  <c r="AQ1176" i="98"/>
  <c r="AS3326" i="97"/>
  <c r="AQ1105" i="97"/>
  <c r="AS2988" i="97"/>
  <c r="AQ3155" i="98"/>
  <c r="AQ1267" i="98"/>
  <c r="AQ1805" i="98"/>
  <c r="AQ2443" i="98"/>
  <c r="AQ2341" i="97"/>
  <c r="AQ3399" i="98"/>
  <c r="AQ3262" i="97"/>
  <c r="AQ2690" i="98"/>
  <c r="AQ1691" i="98"/>
  <c r="AS903" i="97"/>
  <c r="AS2822" i="97"/>
  <c r="AQ3583" i="97"/>
  <c r="AS1687" i="97"/>
  <c r="AQ3530" i="98"/>
  <c r="AQ3430" i="97"/>
  <c r="AQ1732" i="98"/>
  <c r="AS3401" i="97"/>
  <c r="AS3175" i="97"/>
  <c r="AS2504" i="97"/>
  <c r="AQ1473" i="97"/>
  <c r="AQ1911" i="98"/>
  <c r="AS3364" i="97"/>
  <c r="AQ576" i="98"/>
  <c r="AQ252" i="97"/>
  <c r="AQ2548" i="97"/>
  <c r="AQ62" i="98"/>
  <c r="AS3072" i="97"/>
  <c r="AQ59" i="97"/>
  <c r="AQ1363" i="98"/>
  <c r="AQ2807" i="98"/>
  <c r="AQ771" i="97"/>
  <c r="AQ3367" i="97"/>
  <c r="AQ2685" i="98"/>
  <c r="AS3449" i="97"/>
  <c r="AS2346" i="97"/>
  <c r="AQ1180" i="98"/>
  <c r="AS1820" i="97"/>
  <c r="AQ2041" i="97"/>
  <c r="AQ606" i="97"/>
  <c r="AQ140" i="97"/>
  <c r="AQ1117" i="97"/>
  <c r="AS2566" i="97"/>
  <c r="AQ3070" i="98"/>
  <c r="AQ1189" i="98"/>
  <c r="AS3397" i="97"/>
  <c r="AS2567" i="97"/>
  <c r="AS1796" i="97"/>
  <c r="AQ2517" i="97"/>
  <c r="AQ2935" i="97"/>
  <c r="AS1472" i="97"/>
  <c r="AQ3434" i="98"/>
  <c r="AS2315" i="97"/>
  <c r="AQ3170" i="97"/>
  <c r="AS3344" i="97"/>
  <c r="AS3188" i="97"/>
  <c r="AS2889" i="97"/>
  <c r="AS1333" i="97"/>
  <c r="AS3043" i="97"/>
  <c r="AQ2123" i="98"/>
  <c r="AQ2769" i="98"/>
  <c r="AS1726" i="97"/>
  <c r="AS2294" i="97"/>
  <c r="AS1977" i="97"/>
  <c r="AS2364" i="97"/>
  <c r="AQ908" i="98"/>
  <c r="AQ2303" i="98"/>
  <c r="AQ3336" i="97"/>
  <c r="AQ3346" i="98"/>
  <c r="AQ635" i="97"/>
  <c r="AQ2772" i="98"/>
  <c r="AS2714" i="97"/>
  <c r="AQ2272" i="98"/>
  <c r="AQ984" i="98"/>
  <c r="AQ1833" i="98"/>
  <c r="AS2529" i="97"/>
  <c r="AQ3137" i="97"/>
  <c r="AQ3559" i="97"/>
  <c r="AQ3277" i="98"/>
  <c r="AQ973" i="97"/>
  <c r="AS2584" i="97"/>
  <c r="AQ3478" i="97"/>
  <c r="AQ2371" i="98"/>
  <c r="AQ575" i="97"/>
  <c r="AQ2620" i="97"/>
  <c r="AQ3028" i="98"/>
  <c r="AS3167" i="97"/>
  <c r="AQ39" i="98"/>
  <c r="AS2376" i="97"/>
  <c r="AQ346" i="97"/>
  <c r="AS3515" i="97"/>
  <c r="AS1946" i="97"/>
  <c r="AQ237" i="97"/>
  <c r="AQ1459" i="98"/>
  <c r="AS186" i="97"/>
  <c r="AQ1855" i="98"/>
  <c r="AQ3035" i="98"/>
  <c r="AQ3410" i="97"/>
  <c r="AS3387" i="97"/>
  <c r="AS2772" i="97"/>
  <c r="AS2184" i="97"/>
  <c r="AQ2554" i="98"/>
  <c r="AS1825" i="97"/>
  <c r="AQ2287" i="98"/>
  <c r="AQ2805" i="98"/>
  <c r="AQ2764" i="98"/>
  <c r="AS2600" i="97"/>
  <c r="AS2478" i="97"/>
  <c r="AQ3294" i="98"/>
  <c r="AQ2020" i="98"/>
  <c r="AQ2791" i="98"/>
  <c r="AS134" i="97"/>
  <c r="AQ2113" i="98"/>
  <c r="AS2893" i="97"/>
  <c r="AS3390" i="97"/>
  <c r="AS3345" i="97"/>
  <c r="AS824" i="97"/>
  <c r="AS3078" i="97"/>
  <c r="AQ2686" i="98"/>
  <c r="AS3457" i="97"/>
  <c r="AQ3203" i="97"/>
  <c r="AQ2191" i="98"/>
  <c r="AQ3042" i="97"/>
  <c r="AS1289" i="97"/>
  <c r="AQ2433" i="97"/>
  <c r="AS1734" i="97"/>
  <c r="AQ1233" i="98"/>
  <c r="AS1341" i="97"/>
  <c r="AQ2767" i="98"/>
  <c r="AS2460" i="97"/>
  <c r="AS277" i="97"/>
  <c r="AQ1784" i="98"/>
  <c r="AQ1761" i="98"/>
  <c r="AQ238" i="97"/>
  <c r="AQ3264" i="98"/>
  <c r="AQ3455" i="97"/>
  <c r="AS162" i="97"/>
  <c r="AQ2421" i="98"/>
  <c r="AQ1869" i="98"/>
  <c r="AQ3541" i="97"/>
  <c r="AQ2829" i="98"/>
  <c r="AQ1619" i="98"/>
  <c r="AQ106" i="97"/>
  <c r="AS2816" i="97"/>
  <c r="AQ1130" i="97"/>
  <c r="AQ1462" i="98"/>
  <c r="AQ2527" i="98"/>
  <c r="AQ3285" i="98"/>
  <c r="AQ1926" i="98"/>
  <c r="AS2866" i="97"/>
  <c r="AS2442" i="97"/>
  <c r="AQ2197" i="98"/>
  <c r="AQ2757" i="98"/>
  <c r="AQ3209" i="97"/>
  <c r="AQ3136" i="98"/>
  <c r="AS987" i="97"/>
  <c r="AQ2587" i="97"/>
  <c r="AQ2777" i="98"/>
  <c r="AQ3199" i="97"/>
  <c r="AQ3100" i="98"/>
  <c r="AS2243" i="97"/>
  <c r="AQ2318" i="98"/>
  <c r="AQ1532" i="98"/>
  <c r="AS2254" i="97"/>
  <c r="AS2014" i="97"/>
  <c r="AQ2890" i="98"/>
  <c r="AQ2757" i="97"/>
  <c r="AQ1478" i="98"/>
  <c r="AQ2145" i="98"/>
  <c r="AQ1927" i="98"/>
  <c r="AQ284" i="97"/>
  <c r="AS3275" i="97"/>
  <c r="AQ2635" i="98"/>
  <c r="AQ2944" i="97"/>
  <c r="AS1346" i="97"/>
  <c r="AQ3369" i="97"/>
  <c r="AS1025" i="97"/>
  <c r="AS2882" i="97"/>
  <c r="AQ3100" i="97"/>
  <c r="AS612" i="97"/>
  <c r="AS3023" i="97"/>
  <c r="AS310" i="97"/>
  <c r="AS2732" i="97"/>
  <c r="AQ1512" i="98"/>
  <c r="AQ2975" i="97"/>
  <c r="AS3131" i="97"/>
  <c r="AQ2111" i="98"/>
  <c r="AS3140" i="97"/>
  <c r="AQ1146" i="98"/>
  <c r="AQ1354" i="98"/>
  <c r="AQ3356" i="97"/>
  <c r="AQ3418" i="97"/>
  <c r="AQ1659" i="97"/>
  <c r="AQ1648" i="98"/>
  <c r="AS124" i="97"/>
  <c r="AQ724" i="97"/>
  <c r="AQ3547" i="98"/>
  <c r="AS1755" i="97"/>
  <c r="AQ498" i="98"/>
  <c r="AQ1203" i="98"/>
  <c r="AS3288" i="97"/>
  <c r="AQ834" i="97"/>
  <c r="AS319" i="97"/>
  <c r="AS431" i="97"/>
  <c r="AS3403" i="97"/>
  <c r="AQ677" i="98"/>
  <c r="AQ1358" i="97"/>
  <c r="AQ1640" i="98"/>
  <c r="AQ63" i="98"/>
  <c r="AS2859" i="97"/>
  <c r="AQ3375" i="98"/>
  <c r="AQ3414" i="98"/>
  <c r="AS2807" i="97"/>
  <c r="AS2358" i="97"/>
  <c r="AS948" i="97"/>
  <c r="AQ428" i="98"/>
  <c r="AS1404" i="97"/>
  <c r="AQ2741" i="97"/>
  <c r="AQ3559" i="98"/>
  <c r="AS1173" i="97"/>
  <c r="AQ185" i="98"/>
  <c r="AQ718" i="98"/>
  <c r="AQ693" i="98"/>
  <c r="AS3263" i="97"/>
  <c r="AQ1079" i="97"/>
  <c r="AS973" i="97"/>
  <c r="AQ1468" i="98"/>
  <c r="AQ1694" i="98"/>
  <c r="AS2791" i="97"/>
  <c r="AQ2712" i="97"/>
  <c r="AQ2616" i="98"/>
  <c r="AQ2313" i="98"/>
  <c r="AS2706" i="97"/>
  <c r="AS2394" i="97"/>
  <c r="AQ3330" i="97"/>
  <c r="AS1136" i="97"/>
  <c r="AQ940" i="98"/>
  <c r="AS1471" i="97"/>
  <c r="AQ3448" i="97"/>
  <c r="AS2962" i="97"/>
  <c r="AQ1406" i="98"/>
  <c r="AQ1905" i="98"/>
  <c r="AQ2964" i="98"/>
  <c r="AQ320" i="98"/>
  <c r="AS31" i="97"/>
  <c r="AQ3059" i="97"/>
  <c r="AQ1236" i="98"/>
  <c r="AS3492" i="97"/>
  <c r="AS3083" i="97"/>
  <c r="AS2454" i="97"/>
  <c r="AQ2976" i="97"/>
  <c r="AS35" i="97"/>
  <c r="AS372" i="97"/>
  <c r="AS2104" i="97"/>
  <c r="AS1605" i="97"/>
  <c r="AQ1475" i="97"/>
  <c r="AQ3526" i="97"/>
  <c r="AS1129" i="97"/>
  <c r="AQ2922" i="98"/>
  <c r="AQ2954" i="97"/>
  <c r="AQ133" i="97"/>
  <c r="AQ2777" i="97"/>
  <c r="AQ3072" i="98"/>
  <c r="AS2333" i="97"/>
  <c r="AS2465" i="97"/>
  <c r="AQ198" i="97"/>
  <c r="AQ2984" i="98"/>
  <c r="AQ1651" i="97"/>
  <c r="AQ1871" i="97"/>
  <c r="AS2802" i="97"/>
  <c r="AQ1551" i="98"/>
  <c r="AS155" i="97"/>
  <c r="AQ2160" i="97"/>
  <c r="AQ306" i="98"/>
  <c r="AQ1741" i="98"/>
  <c r="AS2707" i="97"/>
  <c r="AQ285" i="98"/>
  <c r="AS3433" i="97"/>
  <c r="AQ3032" i="98"/>
  <c r="AS2342" i="97"/>
  <c r="AQ2345" i="98"/>
  <c r="AQ1642" i="98"/>
  <c r="AQ2589" i="98"/>
  <c r="AQ2878" i="97"/>
  <c r="AS1566" i="97"/>
  <c r="AQ3025" i="97"/>
  <c r="AS2093" i="97"/>
  <c r="AS3538" i="97"/>
  <c r="AS2885" i="97"/>
  <c r="AQ1608" i="98"/>
  <c r="AS3525" i="97"/>
  <c r="AQ313" i="98"/>
  <c r="AS1397" i="97"/>
  <c r="AQ1443" i="97"/>
  <c r="AS2343" i="97"/>
  <c r="AQ1244" i="97"/>
  <c r="AQ3083" i="98"/>
  <c r="AQ41" i="98"/>
  <c r="AQ2916" i="98"/>
  <c r="AQ2599" i="98"/>
  <c r="AQ3510" i="97"/>
  <c r="AS1478" i="97"/>
  <c r="AQ1975" i="97"/>
  <c r="AQ469" i="97"/>
  <c r="AQ1173" i="98"/>
  <c r="AQ1591" i="97"/>
  <c r="AQ2900" i="97"/>
  <c r="AS2084" i="97"/>
  <c r="AQ2557" i="97"/>
  <c r="AQ955" i="98"/>
  <c r="AQ2131" i="98"/>
  <c r="AQ2955" i="98"/>
  <c r="AQ2140" i="97"/>
  <c r="AQ2229" i="98"/>
  <c r="AQ1114" i="98"/>
  <c r="AQ3080" i="98"/>
  <c r="AQ1160" i="98"/>
  <c r="AQ3558" i="97"/>
  <c r="AS357" i="97"/>
  <c r="AS2531" i="97"/>
  <c r="AQ1724" i="98"/>
  <c r="AS1564" i="97"/>
  <c r="AQ3348" i="97"/>
  <c r="AS518" i="97"/>
  <c r="AQ1812" i="97"/>
  <c r="AQ524" i="97"/>
  <c r="AS1266" i="97"/>
  <c r="AS283" i="97"/>
  <c r="AQ204" i="98"/>
  <c r="AQ2809" i="98"/>
  <c r="AQ2458" i="98"/>
  <c r="AS1074" i="97"/>
  <c r="AQ2321" i="97"/>
  <c r="AQ2833" i="97"/>
  <c r="AS3445" i="97"/>
  <c r="AQ1938" i="98"/>
  <c r="AQ2255" i="98"/>
  <c r="AS3218" i="97"/>
  <c r="AQ2503" i="98"/>
  <c r="AQ2539" i="98"/>
  <c r="AS3039" i="97"/>
  <c r="AQ2343" i="98"/>
  <c r="AQ1640" i="97"/>
  <c r="AQ2409" i="98"/>
  <c r="AS3172" i="97"/>
  <c r="AQ3564" i="97"/>
  <c r="AQ1826" i="98"/>
  <c r="AQ2886" i="97"/>
  <c r="AS2648" i="97"/>
  <c r="AS1316" i="97"/>
  <c r="AQ227" i="97"/>
  <c r="AQ3250" i="97"/>
  <c r="AQ1179" i="98"/>
  <c r="AS3124" i="97"/>
  <c r="AS3181" i="97"/>
  <c r="AQ390" i="98"/>
  <c r="AQ733" i="97"/>
  <c r="AQ2839" i="97"/>
  <c r="AQ3537" i="97"/>
  <c r="AS831" i="97"/>
  <c r="AQ2342" i="98"/>
  <c r="AS2387" i="97"/>
  <c r="AS3270" i="97"/>
  <c r="AQ1689" i="98"/>
  <c r="AQ1521" i="98"/>
  <c r="AS2585" i="97"/>
  <c r="AQ1834" i="98"/>
  <c r="AQ1051" i="98"/>
  <c r="AS2953" i="97"/>
  <c r="AQ3282" i="97"/>
  <c r="AS1342" i="97"/>
  <c r="AQ1713" i="98"/>
  <c r="AQ2039" i="97"/>
  <c r="AS1721" i="97"/>
  <c r="AQ1790" i="98"/>
  <c r="AQ2100" i="98"/>
  <c r="AQ1630" i="98"/>
  <c r="AQ2811" i="98"/>
  <c r="AQ2614" i="97"/>
  <c r="AQ1632" i="98"/>
  <c r="AS2828" i="97"/>
  <c r="AQ1555" i="98"/>
  <c r="AS3400" i="97"/>
  <c r="AS2165" i="97"/>
  <c r="AS1400" i="97"/>
  <c r="AQ128" i="98"/>
  <c r="AQ3258" i="97"/>
  <c r="AS2890" i="97"/>
  <c r="AQ2506" i="97"/>
  <c r="AS1570" i="97"/>
  <c r="AS3052" i="97"/>
  <c r="AQ2515" i="98"/>
  <c r="AQ1303" i="97"/>
  <c r="AQ898" i="97"/>
  <c r="AS3195" i="97"/>
  <c r="AQ1821" i="98"/>
  <c r="AS745" i="97"/>
  <c r="AQ1518" i="98"/>
  <c r="AQ3170" i="98"/>
  <c r="AQ3517" i="97"/>
  <c r="AQ2540" i="97"/>
  <c r="AQ323" i="98"/>
  <c r="AS1772" i="97"/>
  <c r="AQ915" i="98"/>
  <c r="AQ3152" i="97"/>
  <c r="AQ3531" i="97"/>
  <c r="AQ2109" i="98"/>
  <c r="AS344" i="97"/>
  <c r="AQ2947" i="97"/>
  <c r="AS2642" i="97"/>
  <c r="AQ2929" i="98"/>
  <c r="AQ2119" i="98"/>
  <c r="AQ3511" i="97"/>
  <c r="AQ2558" i="97"/>
  <c r="AQ2611" i="98"/>
  <c r="AQ3349" i="98"/>
  <c r="AS1036" i="97"/>
  <c r="AQ872" i="97"/>
  <c r="AQ3595" i="98"/>
  <c r="AQ3386" i="97"/>
  <c r="AQ1650" i="97"/>
  <c r="AS2965" i="97"/>
  <c r="AQ1016" i="98"/>
  <c r="AS926" i="97"/>
  <c r="AS2969" i="97"/>
  <c r="AQ3546" i="98"/>
  <c r="AS2588" i="97"/>
  <c r="AS3529" i="97"/>
  <c r="AQ697" i="97"/>
  <c r="AQ1064" i="98"/>
  <c r="AQ2251" i="97"/>
  <c r="AQ2552" i="97"/>
  <c r="AQ2808" i="98"/>
  <c r="AQ2602" i="97"/>
  <c r="AQ1725" i="98"/>
  <c r="AQ114" i="97"/>
  <c r="AS2080" i="97"/>
  <c r="AS130" i="97"/>
  <c r="AS857" i="97"/>
  <c r="AS2312" i="97"/>
  <c r="AQ1853" i="97"/>
  <c r="AQ1006" i="98"/>
  <c r="AQ1196" i="98"/>
  <c r="AQ811" i="98"/>
  <c r="AQ1701" i="97"/>
  <c r="AS2651" i="97"/>
  <c r="AQ1209" i="97"/>
  <c r="AQ2351" i="98"/>
  <c r="AQ1055" i="98"/>
  <c r="AQ522" i="98"/>
  <c r="AQ2187" i="98"/>
  <c r="AQ1140" i="98"/>
  <c r="AQ2970" i="97"/>
  <c r="AQ2005" i="98"/>
  <c r="AS1288" i="97"/>
  <c r="AS2318" i="97"/>
  <c r="AQ2268" i="98"/>
  <c r="AS2719" i="97"/>
  <c r="AQ1266" i="97"/>
  <c r="AQ1399" i="98"/>
  <c r="AS3490" i="97"/>
  <c r="AS900" i="97"/>
  <c r="AQ2077" i="98"/>
  <c r="AS3092" i="97"/>
  <c r="AQ3370" i="97"/>
  <c r="AS3448" i="97"/>
  <c r="AQ1243" i="98"/>
  <c r="AQ2634" i="97"/>
  <c r="AS1449" i="97"/>
  <c r="AQ1522" i="98"/>
  <c r="AS2477" i="97"/>
  <c r="AQ2124" i="97"/>
  <c r="AQ3299" i="98"/>
  <c r="AS2036" i="97"/>
  <c r="AQ1796" i="98"/>
  <c r="AQ2399" i="97"/>
  <c r="AQ1229" i="98"/>
  <c r="AS595" i="97"/>
  <c r="AQ94" i="97"/>
  <c r="AQ228" i="97"/>
  <c r="AQ2656" i="98"/>
  <c r="AQ2126" i="97"/>
  <c r="AQ2105" i="98"/>
  <c r="AS3322" i="97"/>
  <c r="AQ3237" i="97"/>
  <c r="AQ1628" i="98"/>
  <c r="AQ1554" i="98"/>
  <c r="AQ3210" i="98"/>
  <c r="AQ2846" i="97"/>
  <c r="AQ1217" i="97"/>
  <c r="AS2413" i="97"/>
  <c r="AQ2519" i="97"/>
  <c r="AS775" i="97"/>
  <c r="AS3274" i="97"/>
  <c r="AQ181" i="98"/>
  <c r="AQ710" i="97"/>
  <c r="AS2295" i="97"/>
  <c r="AQ790" i="98"/>
  <c r="AQ2292" i="97"/>
  <c r="AS949" i="97"/>
  <c r="AQ1627" i="98"/>
  <c r="AS740" i="97"/>
  <c r="AQ1207" i="98"/>
  <c r="AS969" i="97"/>
  <c r="AQ3537" i="98"/>
  <c r="AQ2690" i="97"/>
  <c r="AS3496" i="97"/>
  <c r="AQ2920" i="97"/>
  <c r="AS1065" i="97"/>
  <c r="AS789" i="97"/>
  <c r="AQ3469" i="97"/>
  <c r="AS2804" i="97"/>
  <c r="AQ1968" i="98"/>
  <c r="AS2204" i="97"/>
  <c r="AQ2285" i="97"/>
  <c r="AS2590" i="97"/>
  <c r="AQ3393" i="98"/>
  <c r="AQ823" i="97"/>
  <c r="AS2220" i="97"/>
  <c r="AS439" i="97"/>
  <c r="AS2309" i="97"/>
  <c r="AS1142" i="97"/>
  <c r="AQ3306" i="98"/>
  <c r="AQ2961" i="98"/>
  <c r="AQ2886" i="98"/>
  <c r="AQ487" i="97"/>
  <c r="AS1278" i="97"/>
  <c r="AQ3467" i="98"/>
  <c r="AQ2525" i="97"/>
  <c r="AQ3280" i="97"/>
  <c r="AS2338" i="97"/>
  <c r="AQ2834" i="98"/>
  <c r="AQ2334" i="97"/>
  <c r="AQ1052" i="97"/>
  <c r="AQ525" i="98"/>
  <c r="AQ2839" i="98"/>
  <c r="AS1279" i="97"/>
  <c r="AQ3476" i="97"/>
  <c r="AS1562" i="97"/>
  <c r="AQ2042" i="97"/>
  <c r="AQ2771" i="97"/>
  <c r="AQ3168" i="98"/>
  <c r="AQ2231" i="98"/>
  <c r="AQ1974" i="97"/>
  <c r="AS2158" i="97"/>
  <c r="AS2812" i="97"/>
  <c r="AQ1838" i="97"/>
  <c r="AQ129" i="98"/>
  <c r="AS3417" i="97"/>
  <c r="AS2660" i="97"/>
  <c r="AS1324" i="97"/>
  <c r="AQ1179" i="97"/>
  <c r="AS1949" i="97"/>
  <c r="AQ945" i="97"/>
  <c r="AQ972" i="97"/>
  <c r="AQ1131" i="98"/>
  <c r="AQ1318" i="98"/>
  <c r="AQ2921" i="98"/>
  <c r="AQ1221" i="98"/>
  <c r="AQ2040" i="97"/>
  <c r="AS2300" i="97"/>
  <c r="AQ1193" i="97"/>
  <c r="AQ2815" i="97"/>
  <c r="AQ1967" i="97"/>
  <c r="AQ535" i="98"/>
  <c r="AQ2165" i="98"/>
  <c r="AQ393" i="97"/>
  <c r="AS1298" i="97"/>
  <c r="AQ2214" i="98"/>
  <c r="AS3328" i="97"/>
  <c r="AQ1151" i="98"/>
  <c r="AS1128" i="97"/>
  <c r="AQ2277" i="98"/>
  <c r="AQ217" i="98"/>
  <c r="AQ702" i="97"/>
  <c r="AQ3020" i="97"/>
  <c r="AQ2630" i="97"/>
  <c r="AQ2344" i="98"/>
  <c r="AS2659" i="97"/>
  <c r="AQ3508" i="97"/>
  <c r="AS2875" i="97"/>
  <c r="AQ2347" i="97"/>
  <c r="AQ2200" i="97"/>
  <c r="AS1806" i="97"/>
  <c r="AQ2756" i="97"/>
  <c r="AQ407" i="97"/>
  <c r="AQ31" i="98"/>
  <c r="AS3472" i="97"/>
  <c r="AS2690" i="97"/>
  <c r="AS2527" i="97"/>
  <c r="AS3586" i="97"/>
  <c r="AQ3525" i="97"/>
  <c r="AQ2835" i="98"/>
  <c r="AQ2370" i="97"/>
  <c r="AS3603" i="97"/>
  <c r="AQ75" i="97"/>
  <c r="AQ651" i="98"/>
  <c r="AQ1890" i="98"/>
  <c r="AS2627" i="97"/>
  <c r="AQ3190" i="98"/>
  <c r="AQ2415" i="98"/>
  <c r="AQ1041" i="98"/>
  <c r="AQ1361" i="98"/>
  <c r="AQ2617" i="97"/>
  <c r="AQ980" i="97"/>
  <c r="AS2671" i="97"/>
  <c r="AQ2079" i="98"/>
  <c r="AQ947" i="98"/>
  <c r="AQ2230" i="98"/>
  <c r="AS3366" i="97"/>
  <c r="AQ2323" i="97"/>
  <c r="AQ825" i="97"/>
  <c r="AQ1211" i="98"/>
  <c r="AQ2110" i="98"/>
  <c r="AQ1091" i="98"/>
  <c r="AQ2263" i="97"/>
  <c r="AQ515" i="97"/>
  <c r="AQ2634" i="98"/>
  <c r="AQ2841" i="98"/>
  <c r="AS1151" i="97"/>
  <c r="AQ1586" i="97"/>
  <c r="AQ1766" i="97"/>
  <c r="AQ717" i="98"/>
  <c r="AQ1858" i="97"/>
  <c r="AQ2487" i="98"/>
  <c r="AQ2816" i="97"/>
  <c r="AQ1982" i="97"/>
  <c r="AQ934" i="97"/>
  <c r="AQ2561" i="97"/>
  <c r="AQ2226" i="98"/>
  <c r="AQ864" i="97"/>
  <c r="AQ992" i="97"/>
  <c r="AQ2446" i="98"/>
  <c r="AQ2231" i="97"/>
  <c r="AQ3412" i="97"/>
  <c r="AQ1772" i="97"/>
  <c r="AQ473" i="98"/>
  <c r="AQ1196" i="97"/>
  <c r="AQ3460" i="97"/>
  <c r="AS1172" i="97"/>
  <c r="AQ2591" i="97"/>
  <c r="AQ2023" i="98"/>
  <c r="AQ3089" i="98"/>
  <c r="AS1347" i="97"/>
  <c r="AQ1916" i="98"/>
  <c r="AQ2300" i="98"/>
  <c r="AQ1902" i="97"/>
  <c r="AQ234" i="97"/>
  <c r="AQ2802" i="97"/>
  <c r="AS1998" i="97"/>
  <c r="AQ2691" i="98"/>
  <c r="AS2649" i="97"/>
  <c r="AS1451" i="97"/>
  <c r="AQ571" i="98"/>
  <c r="AQ591" i="97"/>
  <c r="AQ2919" i="98"/>
  <c r="AQ2463" i="98"/>
  <c r="AS784" i="97"/>
  <c r="AQ1148" i="98"/>
  <c r="AS1732" i="97"/>
  <c r="AQ1031" i="97"/>
  <c r="AQ3340" i="97"/>
  <c r="AQ1115" i="98"/>
  <c r="AQ1054" i="98"/>
  <c r="AS3320" i="97"/>
  <c r="AQ2845" i="97"/>
  <c r="AS2738" i="97"/>
  <c r="AQ2689" i="98"/>
  <c r="AQ2407" i="98"/>
  <c r="AQ691" i="97"/>
  <c r="AQ1580" i="97"/>
  <c r="AQ2865" i="97"/>
  <c r="AQ320" i="97"/>
  <c r="AQ3466" i="98"/>
  <c r="AQ2311" i="98"/>
  <c r="AQ3518" i="98"/>
  <c r="AQ1882" i="97"/>
  <c r="AS875" i="97"/>
  <c r="AQ3164" i="98"/>
  <c r="AQ949" i="97"/>
  <c r="AS308" i="97"/>
  <c r="AQ1067" i="98"/>
  <c r="AQ3552" i="97"/>
  <c r="AS350" i="97"/>
  <c r="AS718" i="97"/>
  <c r="AQ3044" i="98"/>
  <c r="AQ820" i="98"/>
  <c r="AQ3270" i="98"/>
  <c r="AS1609" i="97"/>
  <c r="AS3493" i="97"/>
  <c r="AQ517" i="97"/>
  <c r="AQ582" i="98"/>
  <c r="AQ1683" i="98"/>
  <c r="AQ2142" i="98"/>
  <c r="AQ1933" i="97"/>
  <c r="AQ2888" i="98"/>
  <c r="AQ1589" i="98"/>
  <c r="AS1874" i="97"/>
  <c r="AQ3315" i="98"/>
  <c r="AS3144" i="97"/>
  <c r="AQ2294" i="97"/>
  <c r="AQ961" i="97"/>
  <c r="AQ2921" i="97"/>
  <c r="AQ1464" i="97"/>
  <c r="AS912" i="97"/>
  <c r="AQ2789" i="97"/>
  <c r="AQ1445" i="98"/>
  <c r="AS2793" i="97"/>
  <c r="AQ3230" i="97"/>
  <c r="AQ3382" i="97"/>
  <c r="AQ654" i="98"/>
  <c r="AQ3273" i="98"/>
  <c r="AS297" i="97"/>
  <c r="AS2288" i="97"/>
  <c r="AQ1633" i="97"/>
  <c r="AS1242" i="97"/>
  <c r="AQ3416" i="98"/>
  <c r="AQ3172" i="98"/>
  <c r="AQ2339" i="98"/>
  <c r="AQ2047" i="98"/>
  <c r="AS3442" i="97"/>
  <c r="AQ1350" i="98"/>
  <c r="AQ2303" i="97"/>
  <c r="AQ2120" i="98"/>
  <c r="AS250" i="97"/>
  <c r="AQ653" i="98"/>
  <c r="AQ2385" i="97"/>
  <c r="AS2476" i="97"/>
  <c r="AQ1123" i="98"/>
  <c r="AS1961" i="97"/>
  <c r="AS3290" i="97"/>
  <c r="AQ1547" i="97"/>
  <c r="AQ2485" i="97"/>
  <c r="AS2591" i="97"/>
  <c r="AQ2434" i="97"/>
  <c r="AQ2743" i="97"/>
  <c r="AS1736" i="97"/>
  <c r="AQ954" i="97"/>
  <c r="AQ2814" i="98"/>
  <c r="AS187" i="97"/>
  <c r="AQ904" i="98"/>
  <c r="AQ2164" i="98"/>
  <c r="AS402" i="97"/>
  <c r="AS1947" i="97"/>
  <c r="AS2118" i="97"/>
  <c r="AQ435" i="98"/>
  <c r="AQ3107" i="98"/>
  <c r="AQ621" i="98"/>
  <c r="AS2232" i="97"/>
  <c r="AQ678" i="97"/>
  <c r="AQ3276" i="97"/>
  <c r="AQ1517" i="98"/>
  <c r="AS1194" i="97"/>
  <c r="AQ3108" i="98"/>
  <c r="AQ315" i="98"/>
  <c r="AQ178" i="97"/>
  <c r="AS1416" i="97"/>
  <c r="AQ2709" i="97"/>
  <c r="AQ2487" i="97"/>
  <c r="AQ3476" i="98"/>
  <c r="AQ2952" i="98"/>
  <c r="AQ1726" i="98"/>
  <c r="AS3465" i="97"/>
  <c r="AS3082" i="97"/>
  <c r="AQ1046" i="97"/>
  <c r="AS2257" i="97"/>
  <c r="AQ2855" i="98"/>
  <c r="AS3407" i="97"/>
  <c r="AS1490" i="97"/>
  <c r="AS2308" i="97"/>
  <c r="AQ1099" i="97"/>
  <c r="AQ2813" i="98"/>
  <c r="AQ128" i="97"/>
  <c r="AS3562" i="97"/>
  <c r="AQ2238" i="98"/>
  <c r="AQ3499" i="98"/>
  <c r="AS2164" i="97"/>
  <c r="AQ2019" i="97"/>
  <c r="AS843" i="97"/>
  <c r="AQ1393" i="97"/>
  <c r="AS1636" i="97"/>
  <c r="AQ2065" i="98"/>
  <c r="AQ1113" i="98"/>
  <c r="AS3307" i="97"/>
  <c r="AQ3307" i="97"/>
  <c r="AQ445" i="97"/>
  <c r="AQ362" i="97"/>
  <c r="AQ3124" i="98"/>
  <c r="AQ2167" i="98"/>
  <c r="AQ1864" i="98"/>
  <c r="AS3240" i="97"/>
  <c r="AQ1711" i="98"/>
  <c r="AQ760" i="97"/>
  <c r="AS2604" i="97"/>
  <c r="AQ1374" i="98"/>
  <c r="AS3105" i="97"/>
  <c r="AQ501" i="98"/>
  <c r="AQ3313" i="97"/>
  <c r="AS2190" i="97"/>
  <c r="AS541" i="97"/>
  <c r="AS501" i="97"/>
  <c r="AQ72" i="97"/>
  <c r="AQ3110" i="97"/>
  <c r="AQ3193" i="98"/>
  <c r="AS917" i="97"/>
  <c r="AS2846" i="97"/>
  <c r="AQ3157" i="98"/>
  <c r="AS603" i="97"/>
  <c r="AQ1903" i="97"/>
  <c r="AQ2291" i="97"/>
  <c r="AQ1658" i="97"/>
  <c r="AS2141" i="97"/>
  <c r="AQ3016" i="98"/>
  <c r="AS1580" i="97"/>
  <c r="AS883" i="97"/>
  <c r="AQ881" i="97"/>
  <c r="AQ3443" i="97"/>
  <c r="AQ240" i="98"/>
  <c r="AQ1046" i="98"/>
  <c r="AQ2625" i="97"/>
  <c r="AS2936" i="97"/>
  <c r="AQ18" i="97"/>
  <c r="AQ2998" i="98"/>
  <c r="AQ3502" i="97"/>
  <c r="AQ1695" i="98"/>
  <c r="AQ115" i="97"/>
  <c r="AS462" i="97"/>
  <c r="AS2834" i="97"/>
  <c r="AQ1919" i="97"/>
  <c r="AQ3274" i="98"/>
  <c r="AQ3507" i="97"/>
  <c r="AQ967" i="97"/>
  <c r="AQ1530" i="97"/>
  <c r="AS2510" i="97"/>
  <c r="AQ838" i="97"/>
  <c r="AS2666" i="97"/>
  <c r="AQ397" i="98"/>
  <c r="AQ3599" i="98"/>
  <c r="AQ3127" i="97"/>
  <c r="AQ2618" i="97"/>
  <c r="AQ958" i="97"/>
  <c r="AS3369" i="97"/>
  <c r="AS1322" i="97"/>
  <c r="AQ2986" i="97"/>
  <c r="AQ558" i="98"/>
  <c r="AS2215" i="97"/>
  <c r="AQ1051" i="97"/>
  <c r="AQ2911" i="98"/>
  <c r="AS870" i="97"/>
  <c r="AS2330" i="97"/>
  <c r="AQ828" i="98"/>
  <c r="AQ3115" i="97"/>
  <c r="AQ280" i="97"/>
  <c r="AQ188" i="97"/>
  <c r="AS2583" i="97"/>
  <c r="AQ2410" i="98"/>
  <c r="AQ3199" i="98"/>
  <c r="AS3168" i="97"/>
  <c r="AQ2762" i="97"/>
  <c r="AQ1123" i="97"/>
  <c r="AS263" i="97"/>
  <c r="AS2255" i="97"/>
  <c r="AS2831" i="97"/>
  <c r="AS1251" i="97"/>
  <c r="AQ258" i="98"/>
  <c r="AS257" i="97"/>
  <c r="AQ1481" i="98"/>
  <c r="AQ3007" i="97"/>
  <c r="AS2015" i="97"/>
  <c r="AQ3023" i="97"/>
  <c r="AQ2728" i="97"/>
  <c r="AQ2916" i="97"/>
  <c r="AQ3164" i="97"/>
  <c r="AS3337" i="97"/>
  <c r="AS1506" i="97"/>
  <c r="AS2730" i="97"/>
  <c r="AQ2016" i="98"/>
  <c r="AS2406" i="97"/>
  <c r="AQ1138" i="98"/>
  <c r="AS2784" i="97"/>
  <c r="AS1038" i="97"/>
  <c r="AQ2019" i="98"/>
  <c r="AS3599" i="97"/>
  <c r="AS780" i="97"/>
  <c r="AQ1362" i="98"/>
  <c r="AS1509" i="97"/>
  <c r="AQ3335" i="98"/>
  <c r="AS2432" i="97"/>
  <c r="AS3151" i="97"/>
  <c r="AQ2506" i="98"/>
  <c r="AS2805" i="97"/>
  <c r="AQ1666" i="98"/>
  <c r="AQ256" i="98"/>
  <c r="AQ1676" i="97"/>
  <c r="AQ1441" i="98"/>
  <c r="AS2391" i="97"/>
  <c r="AQ3177" i="97"/>
  <c r="AS2557" i="97"/>
  <c r="AS2948" i="97"/>
  <c r="AQ434" i="97"/>
  <c r="AS506" i="97"/>
  <c r="AS974" i="97"/>
  <c r="AQ1744" i="98"/>
  <c r="AQ1022" i="97"/>
  <c r="AQ3241" i="98"/>
  <c r="AQ3018" i="98"/>
  <c r="AS3325" i="97"/>
  <c r="AS2484" i="97"/>
  <c r="AS2665" i="97"/>
  <c r="AS2907" i="97"/>
  <c r="AQ3377" i="97"/>
  <c r="AQ2969" i="97"/>
  <c r="AS2310" i="97"/>
  <c r="AQ2760" i="98"/>
  <c r="AS2908" i="97"/>
  <c r="AS1794" i="97"/>
  <c r="AQ622" i="98"/>
  <c r="AQ3383" i="97"/>
  <c r="AQ3266" i="98"/>
  <c r="AQ845" i="98"/>
  <c r="AQ366" i="97"/>
  <c r="AQ2953" i="98"/>
  <c r="AS1675" i="97"/>
  <c r="AQ2627" i="97"/>
  <c r="AQ2558" i="98"/>
  <c r="AQ3455" i="98"/>
  <c r="AQ3570" i="97"/>
  <c r="AQ1449" i="98"/>
  <c r="AQ2250" i="97"/>
  <c r="AS893" i="97"/>
  <c r="AQ2724" i="97"/>
  <c r="AS3136" i="97"/>
  <c r="AQ483" i="97"/>
  <c r="AQ2369" i="98"/>
  <c r="AQ2195" i="97"/>
  <c r="AS2374" i="97"/>
  <c r="AS1363" i="97"/>
  <c r="AQ541" i="98"/>
  <c r="AS259" i="97"/>
  <c r="AQ3056" i="97"/>
  <c r="AS1651" i="97"/>
  <c r="AQ3429" i="97"/>
  <c r="AQ3259" i="98"/>
  <c r="AS3468" i="97"/>
  <c r="AQ2297" i="98"/>
  <c r="AS2595" i="97"/>
  <c r="AS733" i="97"/>
  <c r="AQ2481" i="97"/>
  <c r="AQ1232" i="97"/>
  <c r="AQ1767" i="98"/>
  <c r="AS1937" i="97"/>
  <c r="AQ1235" i="97"/>
  <c r="AS3372" i="97"/>
  <c r="AQ2102" i="97"/>
  <c r="AS2587" i="97"/>
  <c r="AQ668" i="97"/>
  <c r="AQ1388" i="98"/>
  <c r="AS2384" i="97"/>
  <c r="AQ2308" i="98"/>
  <c r="AQ3189" i="97"/>
  <c r="AQ1604" i="98"/>
  <c r="AQ1191" i="97"/>
  <c r="AS3426" i="97"/>
  <c r="AQ850" i="97"/>
  <c r="AQ1893" i="97"/>
  <c r="AQ2312" i="98"/>
  <c r="AQ957" i="97"/>
  <c r="AQ1746" i="97"/>
  <c r="AQ3175" i="98"/>
  <c r="AQ1314" i="98"/>
  <c r="AQ2838" i="98"/>
  <c r="AQ1263" i="98"/>
  <c r="AS3284" i="97"/>
  <c r="AS1602" i="97"/>
  <c r="AS368" i="97"/>
  <c r="AS876" i="97"/>
  <c r="AQ3458" i="98"/>
  <c r="AQ1301" i="98"/>
  <c r="AQ395" i="97"/>
  <c r="AQ1078" i="98"/>
  <c r="AQ233" i="97"/>
  <c r="AQ2986" i="98"/>
  <c r="AS664" i="97"/>
  <c r="AS1330" i="97"/>
  <c r="AS2874" i="97"/>
  <c r="AQ871" i="97"/>
  <c r="AS2292" i="97"/>
  <c r="AS68" i="97"/>
  <c r="AS3423" i="97"/>
  <c r="AQ3518" i="97"/>
  <c r="AS768" i="97"/>
  <c r="AQ1680" i="98"/>
  <c r="AQ353" i="98"/>
  <c r="AQ384" i="97"/>
  <c r="AQ3392" i="98"/>
  <c r="AQ184" i="98"/>
  <c r="AS1351" i="97"/>
  <c r="AS827" i="97"/>
  <c r="AQ1440" i="98"/>
  <c r="AQ619" i="98"/>
  <c r="AS765" i="97"/>
  <c r="AQ3352" i="97"/>
  <c r="AQ453" i="98"/>
  <c r="AQ2542" i="97"/>
  <c r="AS1822" i="97"/>
  <c r="AQ672" i="97"/>
  <c r="AQ749" i="97"/>
  <c r="AQ3021" i="97"/>
  <c r="AQ705" i="97"/>
  <c r="AS331" i="97"/>
  <c r="AQ2625" i="98"/>
  <c r="AS3049" i="97"/>
  <c r="AS450" i="97"/>
  <c r="AS918" i="97"/>
  <c r="AS2417" i="97"/>
  <c r="AQ2083" i="97"/>
  <c r="AS1358" i="97"/>
  <c r="AS3555" i="97"/>
  <c r="AQ1400" i="98"/>
  <c r="AS2747" i="97"/>
  <c r="AS1071" i="97"/>
  <c r="AQ3095" i="98"/>
  <c r="AQ1438" i="97"/>
  <c r="AQ1787" i="98"/>
  <c r="AQ1029" i="98"/>
  <c r="AQ2055" i="98"/>
  <c r="AQ3295" i="97"/>
  <c r="AQ2301" i="98"/>
  <c r="AS115" i="97"/>
  <c r="AQ3173" i="97"/>
  <c r="AQ2542" i="98"/>
  <c r="AQ3536" i="97"/>
  <c r="AS107" i="97"/>
  <c r="AQ2654" i="98"/>
  <c r="AS1357" i="97"/>
  <c r="AQ2454" i="98"/>
  <c r="AQ1942" i="97"/>
  <c r="AQ3304" i="97"/>
  <c r="AQ2666" i="97"/>
  <c r="AS2265" i="97"/>
  <c r="AS1390" i="97"/>
  <c r="AQ2586" i="97"/>
  <c r="AQ751" i="97"/>
  <c r="AS2984" i="97"/>
  <c r="AQ1930" i="98"/>
  <c r="AS3003" i="97"/>
  <c r="AQ1047" i="98"/>
  <c r="AQ2533" i="98"/>
  <c r="AQ3283" i="97"/>
  <c r="AQ2905" i="98"/>
  <c r="AQ2538" i="97"/>
  <c r="AS2996" i="97"/>
  <c r="AS80" i="97"/>
  <c r="AS199" i="97"/>
  <c r="AQ2145" i="97"/>
  <c r="AQ392" i="97"/>
  <c r="AQ997" i="97"/>
  <c r="AS3540" i="97"/>
  <c r="AQ1082" i="97"/>
  <c r="AS1646" i="97"/>
  <c r="AQ1386" i="97"/>
  <c r="AQ540" i="97"/>
  <c r="AQ273" i="98"/>
  <c r="AS776" i="97"/>
  <c r="AQ1152" i="98"/>
  <c r="AQ1708" i="97"/>
  <c r="AQ764" i="97"/>
  <c r="AQ3291" i="97"/>
  <c r="AQ2890" i="97"/>
  <c r="AS463" i="97"/>
  <c r="AS811" i="97"/>
  <c r="AS3517" i="97"/>
  <c r="AS3036" i="97"/>
  <c r="AQ1940" i="97"/>
  <c r="AQ2826" i="97"/>
  <c r="AS369" i="97"/>
  <c r="AQ160" i="98"/>
  <c r="AQ1638" i="98"/>
  <c r="AQ2295" i="97"/>
  <c r="AS2857" i="97"/>
  <c r="AQ2520" i="98"/>
  <c r="AQ2543" i="98"/>
  <c r="AS3190" i="97"/>
  <c r="AQ3459" i="98"/>
  <c r="AS1474" i="97"/>
  <c r="AQ2298" i="97"/>
  <c r="AQ938" i="98"/>
  <c r="AS325" i="97"/>
  <c r="AS557" i="97"/>
  <c r="AS3526" i="97"/>
  <c r="AQ451" i="98"/>
  <c r="AQ3237" i="98"/>
  <c r="AS2395" i="97"/>
  <c r="AS2623" i="97"/>
  <c r="AQ3521" i="98"/>
  <c r="AQ598" i="97"/>
  <c r="AS648" i="97"/>
  <c r="AQ1306" i="98"/>
  <c r="AQ2630" i="98"/>
  <c r="AQ2936" i="98"/>
  <c r="AQ2333" i="97"/>
  <c r="AS866" i="97"/>
  <c r="AQ2991" i="98"/>
  <c r="AQ976" i="98"/>
  <c r="AS1441" i="97"/>
  <c r="AQ3252" i="97"/>
  <c r="AS2458" i="97"/>
  <c r="AQ19" i="97"/>
  <c r="AS219" i="97"/>
  <c r="AQ670" i="97"/>
  <c r="AQ1979" i="98"/>
  <c r="AQ2511" i="98"/>
  <c r="AQ2803" i="98"/>
  <c r="AQ2142" i="97"/>
  <c r="AS2726" i="97"/>
  <c r="AQ3132" i="97"/>
  <c r="AQ2595" i="97"/>
  <c r="AQ3450" i="97"/>
  <c r="AQ893" i="98"/>
  <c r="AS2301" i="97"/>
  <c r="AQ3522" i="98"/>
  <c r="AS2030" i="97"/>
  <c r="AQ1104" i="98"/>
  <c r="AQ1052" i="98"/>
  <c r="AQ418" i="97"/>
  <c r="AQ776" i="97"/>
  <c r="AQ2377" i="97"/>
  <c r="AS1386" i="97"/>
  <c r="AQ231" i="97"/>
  <c r="AQ1777" i="97"/>
  <c r="AQ2004" i="98"/>
  <c r="AS1222" i="97"/>
  <c r="AQ1427" i="98"/>
  <c r="AQ3600" i="97"/>
  <c r="AQ56" i="98"/>
  <c r="AQ1558" i="98"/>
  <c r="AS3123" i="97"/>
  <c r="AS1863" i="97"/>
  <c r="AQ972" i="98"/>
  <c r="AQ3246" i="98"/>
  <c r="AS1387" i="97"/>
  <c r="AQ241" i="97"/>
  <c r="AQ3329" i="98"/>
  <c r="AS2083" i="97"/>
  <c r="AQ98" i="97"/>
  <c r="AQ2041" i="98"/>
  <c r="AS2682" i="97"/>
  <c r="AQ2025" i="98"/>
  <c r="AQ3357" i="98"/>
  <c r="AQ2026" i="97"/>
  <c r="AS3062" i="97"/>
  <c r="AQ2437" i="98"/>
  <c r="AS576" i="97"/>
  <c r="AQ1688" i="97"/>
  <c r="AS1819" i="97"/>
  <c r="AS2797" i="97"/>
  <c r="AQ3079" i="97"/>
  <c r="AQ2707" i="98"/>
  <c r="AQ2048" i="97"/>
  <c r="AQ2423" i="97"/>
  <c r="AQ2993" i="97"/>
  <c r="AS3321" i="97"/>
  <c r="AQ1617" i="98"/>
  <c r="AQ2736" i="98"/>
  <c r="AS2631" i="97"/>
  <c r="AQ2419" i="97"/>
  <c r="AQ2929" i="97"/>
  <c r="AQ1857" i="98"/>
  <c r="AQ2825" i="97"/>
  <c r="AQ211" i="97"/>
  <c r="AQ2509" i="97"/>
  <c r="AQ738" i="97"/>
  <c r="AQ61" i="98"/>
  <c r="AQ493" i="98"/>
  <c r="AS3560" i="97"/>
  <c r="AQ1532" i="97"/>
  <c r="AS1085" i="97"/>
  <c r="AQ766" i="98"/>
  <c r="AQ2830" i="97"/>
  <c r="AQ1545" i="98"/>
  <c r="AQ3024" i="98"/>
  <c r="AQ1098" i="97"/>
  <c r="AS1291" i="97"/>
  <c r="AS2329" i="97"/>
  <c r="AS3351" i="97"/>
  <c r="AQ883" i="97"/>
  <c r="AS1094" i="97"/>
  <c r="AS830" i="97"/>
  <c r="AQ726" i="97"/>
  <c r="AQ2409" i="97"/>
  <c r="AS2472" i="97"/>
  <c r="AQ3106" i="97"/>
  <c r="AQ2661" i="98"/>
  <c r="AS2697" i="97"/>
  <c r="AQ3212" i="98"/>
  <c r="AQ199" i="97"/>
  <c r="AQ2459" i="98"/>
  <c r="AS2608" i="97"/>
  <c r="AS1590" i="97"/>
  <c r="AQ1274" i="98"/>
  <c r="AS886" i="97"/>
  <c r="AQ1272" i="98"/>
  <c r="AS3475" i="97"/>
  <c r="AQ2867" i="98"/>
  <c r="AQ573" i="98"/>
  <c r="AQ1027" i="97"/>
  <c r="AQ1031" i="98"/>
  <c r="AQ3450" i="98"/>
  <c r="AQ1325" i="98"/>
  <c r="AQ2677" i="97"/>
  <c r="AS489" i="97"/>
  <c r="AS691" i="97"/>
  <c r="AQ256" i="97"/>
  <c r="AQ1198" i="98"/>
  <c r="AQ2802" i="98"/>
  <c r="AS481" i="97"/>
  <c r="AQ3047" i="98"/>
  <c r="AS3547" i="97"/>
  <c r="AQ3029" i="97"/>
  <c r="AS1872" i="97"/>
  <c r="AQ1294" i="98"/>
  <c r="AQ36" i="98"/>
  <c r="AQ3397" i="97"/>
  <c r="AS3278" i="97"/>
  <c r="AQ2944" i="98"/>
  <c r="AQ3462" i="97"/>
  <c r="AS2433" i="97"/>
  <c r="AS1107" i="97"/>
  <c r="AS1854" i="97"/>
  <c r="AS3085" i="97"/>
  <c r="AQ3067" i="98"/>
  <c r="AS2067" i="97"/>
  <c r="AQ1014" i="98"/>
  <c r="AQ3524" i="98"/>
  <c r="AS3145" i="97"/>
  <c r="AQ1445" i="97"/>
  <c r="AQ455" i="97"/>
  <c r="AS819" i="97"/>
  <c r="AS1160" i="97"/>
  <c r="AQ2522" i="98"/>
  <c r="AS2932" i="97"/>
  <c r="AQ3011" i="97"/>
  <c r="AS898" i="97"/>
  <c r="AS2852" i="97"/>
  <c r="AQ1125" i="98"/>
  <c r="AQ100" i="98"/>
  <c r="AS2775" i="97"/>
  <c r="AS1535" i="97"/>
  <c r="AQ1356" i="98"/>
  <c r="AS1994" i="97"/>
  <c r="AS2842" i="97"/>
  <c r="AQ2401" i="97"/>
  <c r="AQ3230" i="98"/>
  <c r="AQ2704" i="98"/>
  <c r="AS3520" i="97"/>
  <c r="AQ2922" i="97"/>
  <c r="AQ2773" i="97"/>
  <c r="AQ1094" i="98"/>
  <c r="AS2824" i="97"/>
  <c r="AS1555" i="97"/>
  <c r="AQ227" i="98"/>
  <c r="AQ1567" i="97"/>
  <c r="AQ2662" i="97"/>
  <c r="AQ183" i="98"/>
  <c r="AS3447" i="97"/>
  <c r="AQ2087" i="98"/>
  <c r="AQ1868" i="98"/>
  <c r="AQ1895" i="98"/>
  <c r="AQ3333" i="98"/>
  <c r="AS3481" i="97"/>
  <c r="AQ3092" i="97"/>
  <c r="AQ1764" i="98"/>
  <c r="AS3386" i="97"/>
  <c r="AQ1103" i="98"/>
  <c r="AS3494" i="97"/>
  <c r="AS2494" i="97"/>
  <c r="AQ81" i="97"/>
  <c r="AQ2486" i="98"/>
  <c r="AQ2907" i="97"/>
  <c r="AQ1991" i="97"/>
  <c r="AQ3494" i="97"/>
  <c r="AQ1829" i="97"/>
  <c r="AS1308" i="97"/>
  <c r="AS2919" i="97"/>
  <c r="AQ909" i="98"/>
  <c r="AS1145" i="97"/>
  <c r="AQ2314" i="98"/>
  <c r="AQ2468" i="98"/>
  <c r="AQ2998" i="97"/>
  <c r="AS2325" i="97"/>
  <c r="AQ1392" i="97"/>
  <c r="AS3522" i="97"/>
  <c r="AS2509" i="97"/>
  <c r="AQ3278" i="98"/>
  <c r="AQ2768" i="97"/>
  <c r="AQ1986" i="98"/>
  <c r="AQ3158" i="98"/>
  <c r="AQ3114" i="98"/>
  <c r="AQ2403" i="98"/>
  <c r="AS2369" i="97"/>
  <c r="AQ573" i="97"/>
  <c r="AS2551" i="97"/>
  <c r="AQ2781" i="97"/>
  <c r="AQ2646" i="98"/>
  <c r="AS3090" i="97"/>
  <c r="AQ2787" i="97"/>
  <c r="AS3469" i="97"/>
  <c r="AQ230" i="97"/>
  <c r="AQ3147" i="98"/>
  <c r="AQ3275" i="97"/>
  <c r="AQ661" i="98"/>
  <c r="AS2594" i="97"/>
  <c r="AQ2321" i="98"/>
  <c r="AQ2837" i="97"/>
  <c r="AQ2070" i="98"/>
  <c r="AQ3054" i="97"/>
  <c r="AQ2746" i="97"/>
  <c r="AQ685" i="98"/>
  <c r="AS834" i="97"/>
  <c r="AQ3191" i="98"/>
  <c r="AQ916" i="97"/>
  <c r="AQ3343" i="98"/>
  <c r="AQ1825" i="97"/>
  <c r="AS3189" i="97"/>
  <c r="AQ3206" i="98"/>
  <c r="AQ2709" i="98"/>
  <c r="AQ1763" i="98"/>
  <c r="AQ1870" i="97"/>
  <c r="AQ1908" i="98"/>
  <c r="AQ2824" i="98"/>
  <c r="AQ2046" i="97"/>
  <c r="AS1406" i="97"/>
  <c r="AS2332" i="97"/>
  <c r="AS1067" i="97"/>
  <c r="AQ1806" i="97"/>
  <c r="AQ3601" i="97"/>
  <c r="AS2970" i="97"/>
  <c r="AS1126" i="97"/>
  <c r="AQ276" i="97"/>
  <c r="AQ2025" i="97"/>
  <c r="AQ3588" i="97"/>
  <c r="AQ354" i="97"/>
  <c r="AQ1026" i="97"/>
  <c r="AS1409" i="97"/>
  <c r="AS2724" i="97"/>
  <c r="AS2445" i="97"/>
  <c r="AQ1504" i="98"/>
  <c r="AS1434" i="97"/>
  <c r="AS885" i="97"/>
  <c r="AS728" i="97"/>
  <c r="AQ807" i="98"/>
  <c r="AQ2668" i="98"/>
  <c r="AQ262" i="98"/>
  <c r="AQ890" i="97"/>
  <c r="AS3545" i="97"/>
  <c r="AQ3117" i="97"/>
  <c r="AQ3438" i="97"/>
  <c r="AQ2190" i="97"/>
  <c r="AQ1710" i="97"/>
  <c r="AQ2162" i="98"/>
  <c r="AQ3243" i="98"/>
  <c r="AS2382" i="97"/>
  <c r="AQ1442" i="98"/>
  <c r="AQ2891" i="97"/>
  <c r="AQ2348" i="98"/>
  <c r="AQ647" i="98"/>
  <c r="AQ1733" i="97"/>
  <c r="AQ3296" i="97"/>
  <c r="AQ2355" i="98"/>
  <c r="AQ194" i="98"/>
  <c r="AQ2021" i="97"/>
  <c r="AS2216" i="97"/>
  <c r="AQ2789" i="98"/>
  <c r="AQ62" i="97"/>
  <c r="AQ1394" i="98"/>
  <c r="AQ2683" i="97"/>
  <c r="AS3399" i="97"/>
  <c r="AQ2638" i="97"/>
  <c r="AQ263" i="98"/>
  <c r="AS2359" i="97"/>
  <c r="AQ795" i="98"/>
  <c r="AS1398" i="97"/>
  <c r="AS1381" i="97"/>
  <c r="AS1204" i="97"/>
  <c r="AS2963" i="97"/>
  <c r="AQ202" i="98"/>
  <c r="AQ3320" i="97"/>
  <c r="AQ2418" i="98"/>
  <c r="AQ3198" i="97"/>
  <c r="AQ3385" i="97"/>
  <c r="AS3040" i="97"/>
  <c r="AQ900" i="97"/>
  <c r="AS3259" i="97"/>
  <c r="AS1368" i="97"/>
  <c r="AQ501" i="97"/>
  <c r="AS1748" i="97"/>
  <c r="AQ1032" i="98"/>
  <c r="AS833" i="97"/>
  <c r="AQ3171" i="98"/>
  <c r="AQ3018" i="97"/>
  <c r="AQ2774" i="97"/>
  <c r="AS3098" i="97"/>
  <c r="AQ1026" i="98"/>
  <c r="AQ3065" i="97"/>
  <c r="AQ652" i="98"/>
  <c r="AQ76" i="97"/>
  <c r="AS3456" i="97"/>
  <c r="AQ1262" i="98"/>
  <c r="AQ2105" i="97"/>
  <c r="AQ2121" i="98"/>
  <c r="AQ2575" i="98"/>
  <c r="AQ1246" i="97"/>
  <c r="AQ911" i="98"/>
  <c r="AS2489" i="97"/>
  <c r="AQ601" i="97"/>
  <c r="AS2814" i="97"/>
  <c r="AQ458" i="98"/>
  <c r="AQ1569" i="97"/>
  <c r="AQ2720" i="97"/>
  <c r="AQ2518" i="97"/>
  <c r="AS2352" i="97"/>
  <c r="AQ2739" i="98"/>
  <c r="AQ1374" i="97"/>
  <c r="AS2298" i="97"/>
  <c r="AS60" i="97"/>
  <c r="AQ484" i="97"/>
  <c r="AQ557" i="98"/>
  <c r="AQ1537" i="98"/>
  <c r="AS1950" i="97"/>
  <c r="AS3473" i="97"/>
  <c r="AS3106" i="97"/>
  <c r="AQ351" i="98"/>
  <c r="AQ1908" i="97"/>
  <c r="AS3089" i="97"/>
  <c r="AQ2029" i="97"/>
  <c r="AQ1593" i="98"/>
  <c r="AS116" i="97"/>
  <c r="AS1427" i="97"/>
  <c r="AQ2194" i="98"/>
  <c r="AQ42" i="98"/>
  <c r="AS2538" i="97"/>
  <c r="AQ2090" i="98"/>
  <c r="AQ1236" i="97"/>
  <c r="AS3558" i="97"/>
  <c r="AQ2390" i="97"/>
  <c r="AQ1448" i="98"/>
  <c r="AQ832" i="98"/>
  <c r="AQ1117" i="98"/>
  <c r="AQ2526" i="97"/>
  <c r="AS713" i="97"/>
  <c r="AS2486" i="97"/>
  <c r="AQ436" i="98"/>
  <c r="AQ2193" i="98"/>
  <c r="AS1901" i="97"/>
  <c r="AQ77" i="97"/>
  <c r="AQ1633" i="98"/>
  <c r="AQ692" i="98"/>
  <c r="AS2021" i="97"/>
  <c r="AS192" i="97"/>
  <c r="AS3333" i="97"/>
  <c r="AS1196" i="97"/>
  <c r="AQ3469" i="98"/>
  <c r="AQ3017" i="97"/>
  <c r="AS472" i="97"/>
  <c r="AS604" i="97"/>
  <c r="AQ298" i="98"/>
  <c r="AQ1484" i="97"/>
  <c r="AQ3344" i="98"/>
  <c r="AQ206" i="97"/>
  <c r="AQ1018" i="98"/>
  <c r="AQ1326" i="97"/>
  <c r="AS3214" i="97"/>
  <c r="AQ317" i="98"/>
  <c r="AQ2934" i="98"/>
  <c r="AQ2091" i="97"/>
  <c r="AS639" i="97"/>
  <c r="AQ1525" i="98"/>
  <c r="AQ3513" i="98"/>
  <c r="AQ1861" i="97"/>
  <c r="AQ2521" i="98"/>
  <c r="AS3126" i="97"/>
  <c r="AS2599" i="97"/>
  <c r="AQ2150" i="98"/>
  <c r="AQ1195" i="97"/>
  <c r="AQ3077" i="98"/>
  <c r="AS1909" i="97"/>
  <c r="AS1114" i="97"/>
  <c r="AQ3040" i="98"/>
  <c r="AQ1681" i="97"/>
  <c r="AQ1981" i="98"/>
  <c r="AQ3553" i="97"/>
  <c r="AS2888" i="97"/>
  <c r="AS1311" i="97"/>
  <c r="AS753" i="97"/>
  <c r="AQ3078" i="97"/>
  <c r="AQ2719" i="97"/>
  <c r="AQ1596" i="98"/>
  <c r="AS2147" i="97"/>
  <c r="AS228" i="97"/>
  <c r="AS2339" i="97"/>
  <c r="AQ2014" i="98"/>
  <c r="AQ1561" i="98"/>
  <c r="AQ1316" i="98"/>
  <c r="AQ3390" i="98"/>
  <c r="AQ3533" i="97"/>
  <c r="AQ1076" i="97"/>
  <c r="AS2683" i="97"/>
  <c r="AS2313" i="97"/>
  <c r="AS3248" i="97"/>
  <c r="AS2421" i="97"/>
  <c r="AQ1884" i="97"/>
  <c r="AS3461" i="97"/>
  <c r="AQ2868" i="97"/>
  <c r="AS76" i="97"/>
  <c r="AS3535" i="97"/>
  <c r="AS649" i="97"/>
  <c r="AQ2253" i="98"/>
  <c r="AS3514" i="97"/>
  <c r="AS2263" i="97"/>
  <c r="AQ1844" i="98"/>
  <c r="AQ732" i="97"/>
  <c r="AQ2233" i="98"/>
  <c r="AQ2519" i="98"/>
  <c r="AS920" i="97"/>
  <c r="AQ3097" i="97"/>
  <c r="AQ2593" i="98"/>
  <c r="AQ3481" i="98"/>
  <c r="AQ2155" i="98"/>
  <c r="AQ2602" i="98"/>
  <c r="AS2517" i="97"/>
  <c r="AS2437" i="97"/>
  <c r="AS488" i="97"/>
  <c r="AS1004" i="97"/>
  <c r="AQ2657" i="98"/>
  <c r="AS2654" i="97"/>
  <c r="AQ305" i="98"/>
  <c r="AS1405" i="97"/>
  <c r="AS2692" i="97"/>
  <c r="AQ794" i="97"/>
  <c r="AS3334" i="97"/>
  <c r="AQ2836" i="98"/>
  <c r="AQ481" i="98"/>
  <c r="AQ2902" i="98"/>
  <c r="AQ3334" i="97"/>
  <c r="AQ3111" i="97"/>
  <c r="AQ2653" i="98"/>
  <c r="AS2621" i="97"/>
  <c r="AQ3472" i="98"/>
  <c r="AQ3232" i="98"/>
  <c r="AS339" i="97"/>
  <c r="AQ3590" i="97"/>
  <c r="AQ548" i="97"/>
  <c r="AQ796" i="98"/>
  <c r="AQ382" i="98"/>
  <c r="AQ1554" i="97"/>
  <c r="AS3011" i="97"/>
  <c r="AQ1764" i="97"/>
  <c r="AS1944" i="97"/>
  <c r="AQ2631" i="97"/>
  <c r="AQ3104" i="97"/>
  <c r="AQ736" i="97"/>
  <c r="AQ2755" i="98"/>
  <c r="AQ172" i="98"/>
  <c r="AQ2851" i="98"/>
  <c r="AQ2339" i="97"/>
  <c r="AQ1490" i="97"/>
  <c r="AQ586" i="97"/>
  <c r="AQ3593" i="97"/>
  <c r="AQ3382" i="98"/>
  <c r="AQ2355" i="97"/>
  <c r="AQ1401" i="97"/>
  <c r="AS2820" i="97"/>
  <c r="AQ1511" i="98"/>
  <c r="AS2560" i="97"/>
  <c r="AQ2344" i="97"/>
  <c r="AS2245" i="97"/>
  <c r="AQ3439" i="98"/>
  <c r="AQ3380" i="97"/>
  <c r="AS1028" i="97"/>
  <c r="AQ3347" i="97"/>
  <c r="AS294" i="97"/>
  <c r="AQ2196" i="97"/>
  <c r="AQ3569" i="98"/>
  <c r="AS2115" i="97"/>
  <c r="AS1072" i="97"/>
  <c r="AS3091" i="97"/>
  <c r="AS3381" i="97"/>
  <c r="AQ3468" i="97"/>
  <c r="AQ2782" i="97"/>
  <c r="AS191" i="97"/>
  <c r="AQ1978" i="98"/>
  <c r="AQ2592" i="98"/>
  <c r="AS1527" i="97"/>
  <c r="AQ2498" i="98"/>
  <c r="AS3543" i="97"/>
  <c r="AQ3424" i="97"/>
  <c r="AQ1333" i="98"/>
  <c r="AQ151" i="98"/>
  <c r="AQ2489" i="98"/>
  <c r="AQ3302" i="97"/>
  <c r="AS2729" i="97"/>
  <c r="AS702" i="97"/>
  <c r="AQ780" i="97"/>
  <c r="AQ2804" i="98"/>
  <c r="AS653" i="97"/>
  <c r="AS42" i="97"/>
  <c r="AS1236" i="97"/>
  <c r="AQ565" i="98"/>
  <c r="AQ1937" i="97"/>
  <c r="AQ70" i="98"/>
  <c r="AQ1147" i="98"/>
  <c r="AS349" i="97"/>
  <c r="AS2112" i="97"/>
  <c r="AS613" i="97"/>
  <c r="AS627" i="97"/>
  <c r="AQ2792" i="97"/>
  <c r="AS867" i="97"/>
  <c r="AS3355" i="97"/>
  <c r="AS2508" i="97"/>
  <c r="AQ789" i="98"/>
  <c r="AQ271" i="98"/>
  <c r="AS1042" i="97"/>
  <c r="AQ3512" i="98"/>
  <c r="AQ584" i="98"/>
  <c r="AS2145" i="97"/>
  <c r="AQ1149" i="98"/>
  <c r="AS1066" i="97"/>
  <c r="AQ2924" i="98"/>
  <c r="AQ3194" i="98"/>
  <c r="AQ414" i="97"/>
  <c r="AQ1172" i="97"/>
  <c r="AQ1610" i="98"/>
  <c r="AQ171" i="98"/>
  <c r="AQ631" i="97"/>
  <c r="AQ567" i="97"/>
  <c r="AS3484" i="97"/>
  <c r="AS469" i="97"/>
  <c r="AQ648" i="97"/>
  <c r="AQ2646" i="97"/>
  <c r="AQ2567" i="97"/>
  <c r="AQ1231" i="97"/>
  <c r="AQ2650" i="98"/>
  <c r="AQ1992" i="97"/>
  <c r="AS93" i="97"/>
  <c r="AQ2203" i="98"/>
  <c r="AQ1919" i="98"/>
  <c r="AQ971" i="98"/>
  <c r="AS1775" i="97"/>
  <c r="AQ2362" i="97"/>
  <c r="AQ2699" i="97"/>
  <c r="AS2356" i="97"/>
  <c r="AS464" i="97"/>
  <c r="AQ801" i="98"/>
  <c r="AQ1520" i="97"/>
  <c r="AQ2011" i="98"/>
  <c r="AQ2764" i="97"/>
  <c r="AS1314" i="97"/>
  <c r="AQ2242" i="98"/>
  <c r="AQ821" i="97"/>
  <c r="AQ2522" i="97"/>
  <c r="AS3058" i="97"/>
  <c r="AQ224" i="98"/>
  <c r="AS3483" i="97"/>
  <c r="AQ2517" i="98"/>
  <c r="AQ3500" i="97"/>
  <c r="AS1762" i="97"/>
  <c r="AQ3089" i="97"/>
  <c r="AS3261" i="97"/>
  <c r="AQ2363" i="97"/>
  <c r="AS185" i="97"/>
  <c r="AQ3064" i="98"/>
  <c r="AQ3178" i="98"/>
  <c r="AS47" i="97"/>
  <c r="AS2856" i="97"/>
  <c r="AQ1787" i="97"/>
  <c r="AS1831" i="97"/>
  <c r="AQ1480" i="97"/>
  <c r="AQ3419" i="98"/>
  <c r="AQ985" i="98"/>
  <c r="AS1331" i="97"/>
  <c r="AS1060" i="97"/>
  <c r="AQ2623" i="98"/>
  <c r="AQ776" i="98"/>
  <c r="AQ674" i="97"/>
  <c r="AQ2469" i="97"/>
  <c r="AQ1215" i="98"/>
  <c r="AS2130" i="97"/>
  <c r="AS2169" i="97"/>
  <c r="AS3594" i="97"/>
  <c r="AS1914" i="97"/>
  <c r="AS2249" i="97"/>
  <c r="AS2592" i="97"/>
  <c r="AS2645" i="97"/>
  <c r="AQ1697" i="97"/>
  <c r="AQ1560" i="97"/>
  <c r="AS3463" i="97"/>
  <c r="AQ618" i="98"/>
  <c r="AS64" i="97"/>
  <c r="AS1208" i="97"/>
  <c r="AQ1856" i="98"/>
  <c r="AQ2237" i="98"/>
  <c r="AS940" i="97"/>
  <c r="AQ1962" i="98"/>
  <c r="AQ3043" i="97"/>
  <c r="AQ2419" i="98"/>
  <c r="AQ2632" i="97"/>
  <c r="AQ96" i="98"/>
  <c r="AS181" i="97"/>
  <c r="AQ3298" i="98"/>
  <c r="AQ3360" i="98"/>
  <c r="AQ1303" i="98"/>
  <c r="AS2418" i="97"/>
  <c r="AQ2560" i="97"/>
  <c r="AQ1762" i="98"/>
  <c r="AQ3131" i="97"/>
  <c r="AQ1164" i="97"/>
  <c r="AS347" i="97"/>
  <c r="AQ3535" i="98"/>
  <c r="AS680" i="97"/>
  <c r="AQ2573" i="98"/>
  <c r="AQ68" i="98"/>
  <c r="AQ1978" i="97"/>
  <c r="AQ1823" i="97"/>
  <c r="AQ3346" i="97"/>
  <c r="AS1158" i="97"/>
  <c r="AQ3202" i="98"/>
  <c r="AS2554" i="97"/>
  <c r="AQ2616" i="97"/>
  <c r="AQ607" i="97"/>
  <c r="AQ1376" i="98"/>
  <c r="AS38" i="97"/>
  <c r="AQ1251" i="98"/>
  <c r="AQ341" i="97"/>
  <c r="AQ1230" i="98"/>
  <c r="AQ1909" i="97"/>
  <c r="AQ924" i="98"/>
  <c r="AQ326" i="97"/>
  <c r="AQ3290" i="98"/>
  <c r="AS1754" i="97"/>
  <c r="AQ3249" i="98"/>
  <c r="AQ3369" i="98"/>
  <c r="AQ2367" i="98"/>
  <c r="AS3360" i="97"/>
  <c r="AQ2372" i="97"/>
  <c r="AS1112" i="97"/>
  <c r="AQ3205" i="98"/>
  <c r="AQ1342" i="98"/>
  <c r="AS3000" i="97"/>
  <c r="AQ2578" i="98"/>
  <c r="AQ3134" i="97"/>
  <c r="AQ1995" i="97"/>
  <c r="AS3297" i="97"/>
  <c r="AQ1941" i="98"/>
  <c r="AS1986" i="97"/>
  <c r="AS324" i="97"/>
  <c r="AS1446" i="97"/>
  <c r="AQ1157" i="97"/>
  <c r="AQ2624" i="98"/>
  <c r="AS3067" i="97"/>
  <c r="AS3173" i="97"/>
  <c r="AQ1317" i="97"/>
  <c r="AQ3032" i="97"/>
  <c r="AQ262" i="97"/>
  <c r="AS2199" i="97"/>
  <c r="AS61" i="97"/>
  <c r="AQ598" i="98"/>
  <c r="AQ1758" i="98"/>
  <c r="AQ1759" i="98"/>
  <c r="AQ2254" i="98"/>
  <c r="AS3424" i="97"/>
  <c r="AQ2382" i="97"/>
  <c r="AQ2695" i="97"/>
  <c r="AQ3261" i="98"/>
  <c r="AQ2132" i="98"/>
  <c r="AQ3223" i="97"/>
  <c r="AQ572" i="97"/>
  <c r="AQ2292" i="98"/>
  <c r="AQ3047" i="97"/>
  <c r="AQ552" i="98"/>
  <c r="AQ3223" i="98"/>
  <c r="AQ2467" i="97"/>
  <c r="AS1943" i="97"/>
  <c r="AQ1178" i="98"/>
  <c r="AS2786" i="97"/>
  <c r="AS2546" i="97"/>
  <c r="AQ1654" i="98"/>
  <c r="AQ3204" i="97"/>
  <c r="AQ3102" i="97"/>
  <c r="AS1217" i="97"/>
  <c r="AQ778" i="97"/>
  <c r="AS1320" i="97"/>
  <c r="AS2094" i="97"/>
  <c r="AQ2054" i="98"/>
  <c r="AQ3130" i="98"/>
  <c r="AQ2627" i="98"/>
  <c r="AQ1831" i="97"/>
  <c r="AQ1657" i="98"/>
  <c r="AS2577" i="97"/>
  <c r="AQ2170" i="97"/>
  <c r="AS465" i="97"/>
  <c r="AQ1514" i="98"/>
  <c r="AS3086" i="97"/>
  <c r="AQ2518" i="98"/>
  <c r="AQ2429" i="98"/>
  <c r="AQ2899" i="97"/>
  <c r="AQ1615" i="98"/>
  <c r="AQ2730" i="98"/>
  <c r="AQ1571" i="98"/>
  <c r="AS498" i="97"/>
  <c r="AQ1738" i="98"/>
  <c r="AS1440" i="97"/>
  <c r="AQ2783" i="97"/>
  <c r="AS667" i="97"/>
  <c r="AQ3602" i="97"/>
  <c r="AQ3101" i="98"/>
  <c r="AQ2799" i="98"/>
  <c r="AS2327" i="97"/>
  <c r="AQ3308" i="98"/>
  <c r="AS2526" i="97"/>
  <c r="AS3158" i="97"/>
  <c r="AQ1002" i="97"/>
  <c r="AS1862" i="97"/>
  <c r="AS1525" i="97"/>
  <c r="AQ1761" i="97"/>
  <c r="AQ1388" i="97"/>
  <c r="AQ925" i="98"/>
  <c r="AQ1631" i="97"/>
  <c r="AQ3165" i="97"/>
  <c r="AS2598" i="97"/>
  <c r="AS2473" i="97"/>
  <c r="AQ1519" i="98"/>
  <c r="AQ1621" i="98"/>
  <c r="AS1380" i="97"/>
  <c r="AQ2402" i="97"/>
  <c r="AQ925" i="97"/>
  <c r="AQ1422" i="98"/>
  <c r="AQ3598" i="97"/>
  <c r="AQ2112" i="98"/>
  <c r="AQ3280" i="98"/>
  <c r="AS3118" i="97"/>
  <c r="AQ3259" i="97"/>
  <c r="AS57" i="97"/>
  <c r="AS2230" i="97"/>
  <c r="AQ2866" i="97"/>
  <c r="AS1830" i="97"/>
  <c r="AQ1630" i="97"/>
  <c r="AQ357" i="98"/>
  <c r="AQ2505" i="98"/>
  <c r="AQ2943" i="97"/>
  <c r="AQ1222" i="98"/>
  <c r="AQ2698" i="97"/>
  <c r="AQ1351" i="98"/>
  <c r="AQ2379" i="98"/>
  <c r="AQ2082" i="98"/>
  <c r="AQ285" i="97"/>
  <c r="AQ2143" i="98"/>
  <c r="AS2111" i="97"/>
  <c r="AQ431" i="97"/>
  <c r="AS2579" i="97"/>
  <c r="AQ1972" i="97"/>
  <c r="AQ1656" i="97"/>
  <c r="AQ455" i="98"/>
  <c r="AS2933" i="97"/>
  <c r="AQ2810" i="97"/>
  <c r="AS546" i="97"/>
  <c r="AQ1390" i="98"/>
  <c r="AQ3037" i="98"/>
  <c r="AQ1381" i="98"/>
  <c r="AS3243" i="97"/>
  <c r="AQ2927" i="97"/>
  <c r="AQ3563" i="98"/>
  <c r="AQ2684" i="97"/>
  <c r="AS1227" i="97"/>
  <c r="AS850" i="97"/>
  <c r="AQ290" i="97"/>
  <c r="AQ2010" i="97"/>
  <c r="AQ1727" i="98"/>
  <c r="AS2371" i="97"/>
  <c r="AS2710" i="97"/>
  <c r="AQ2556" i="98"/>
  <c r="AS1705" i="97"/>
  <c r="AQ2373" i="98"/>
  <c r="AQ2780" i="98"/>
  <c r="AS3488" i="97"/>
  <c r="AS2830" i="97"/>
  <c r="AQ796" i="97"/>
  <c r="AQ3315" i="97"/>
  <c r="AQ1249" i="97"/>
  <c r="AQ2723" i="97"/>
  <c r="AQ2509" i="98"/>
  <c r="AS1402" i="97"/>
  <c r="AQ931" i="98"/>
  <c r="AS3331" i="97"/>
  <c r="AQ591" i="98"/>
  <c r="AQ162" i="97"/>
  <c r="AS3178" i="97"/>
  <c r="AQ3515" i="98"/>
  <c r="AS3112" i="97"/>
  <c r="AQ1531" i="97"/>
  <c r="AQ2349" i="98"/>
  <c r="AQ1111" i="98"/>
  <c r="AS1595" i="97"/>
  <c r="AQ2373" i="97"/>
  <c r="AQ833" i="97"/>
  <c r="AQ572" i="98"/>
  <c r="AQ3204" i="98"/>
  <c r="AQ1359" i="97"/>
  <c r="AS3329" i="97"/>
  <c r="AS3060" i="97"/>
  <c r="AQ268" i="97"/>
  <c r="AS3159" i="97"/>
  <c r="AQ2582" i="97"/>
  <c r="AQ2160" i="98"/>
  <c r="AS2448" i="97"/>
  <c r="AS445" i="97"/>
  <c r="AQ1639" i="98"/>
  <c r="AQ1281" i="98"/>
  <c r="AS1764" i="97"/>
  <c r="AQ1741" i="97"/>
  <c r="AQ1528" i="98"/>
  <c r="AQ1668" i="97"/>
  <c r="AQ816" i="98"/>
  <c r="AQ781" i="98"/>
  <c r="AQ2289" i="97"/>
  <c r="AQ3350" i="97"/>
  <c r="AS2612" i="97"/>
  <c r="AQ785" i="98"/>
  <c r="AS1523" i="97"/>
  <c r="AS2396" i="97"/>
  <c r="AQ2742" i="98"/>
  <c r="AQ1418" i="98"/>
  <c r="AQ291" i="97"/>
  <c r="AQ3054" i="98"/>
  <c r="AQ1996" i="97"/>
  <c r="AQ3048" i="98"/>
  <c r="AQ3129" i="98"/>
  <c r="AS1870" i="97"/>
  <c r="AQ1324" i="98"/>
  <c r="AQ1441" i="97"/>
  <c r="AQ3412" i="98"/>
  <c r="AQ2919" i="97"/>
  <c r="AQ2180" i="98"/>
  <c r="AQ1187" i="98"/>
  <c r="AQ3320" i="98"/>
  <c r="AS264" i="97"/>
  <c r="AQ2020" i="97"/>
  <c r="AQ2056" i="98"/>
  <c r="AS2375" i="97"/>
  <c r="AQ517" i="98"/>
  <c r="AQ280" i="98"/>
  <c r="AQ2993" i="98"/>
  <c r="AQ1696" i="98"/>
  <c r="AQ2523" i="98"/>
  <c r="AQ1936" i="98"/>
  <c r="AQ2781" i="98"/>
  <c r="AQ1163" i="98"/>
  <c r="AS1722" i="97"/>
  <c r="AQ2270" i="98"/>
  <c r="AQ2305" i="97"/>
  <c r="AQ1116" i="98"/>
  <c r="AQ2093" i="98"/>
  <c r="AQ2697" i="98"/>
  <c r="AS2131" i="97"/>
  <c r="AQ3043" i="98"/>
  <c r="AQ886" i="97"/>
  <c r="AS791" i="97"/>
  <c r="AQ2577" i="97"/>
  <c r="AQ1773" i="98"/>
  <c r="AQ1293" i="98"/>
  <c r="AQ2719" i="98"/>
  <c r="AQ2897" i="98"/>
  <c r="AS3597" i="97"/>
  <c r="AS1578" i="97"/>
  <c r="AS2570" i="97"/>
  <c r="AQ2073" i="98"/>
  <c r="AQ2984" i="97"/>
  <c r="AS1992" i="97"/>
  <c r="AQ3020" i="98"/>
  <c r="AQ1201" i="97"/>
  <c r="AQ1518" i="97"/>
  <c r="AQ1012" i="98"/>
  <c r="AQ2024" i="97"/>
  <c r="AS438" i="97"/>
  <c r="AQ1750" i="97"/>
  <c r="AQ108" i="98"/>
  <c r="AQ2576" i="97"/>
  <c r="AQ2424" i="98"/>
  <c r="AQ136" i="97"/>
  <c r="AQ2555" i="98"/>
  <c r="AS1338" i="97"/>
  <c r="AQ730" i="98"/>
  <c r="AQ2049" i="98"/>
  <c r="AS3349" i="97"/>
  <c r="AS977" i="97"/>
  <c r="AS2545" i="97"/>
  <c r="AS3066" i="97"/>
  <c r="AS2894" i="97"/>
  <c r="AQ1109" i="98"/>
  <c r="AS326" i="97"/>
  <c r="AS2481" i="97"/>
  <c r="AS2767" i="97"/>
  <c r="AQ579" i="97"/>
  <c r="AQ2264" i="98"/>
  <c r="AQ532" i="98"/>
  <c r="AS2735" i="97"/>
  <c r="AS2986" i="97"/>
  <c r="AQ1326" i="98"/>
  <c r="AS1875" i="97"/>
  <c r="AQ1971" i="98"/>
  <c r="AQ1663" i="98"/>
  <c r="AS2723" i="97"/>
  <c r="AQ3283" i="98"/>
  <c r="AQ3302" i="98"/>
  <c r="AQ774" i="98"/>
  <c r="AQ1674" i="98"/>
  <c r="AQ2181" i="98"/>
  <c r="AQ824" i="98"/>
  <c r="AS534" i="97"/>
  <c r="AQ515" i="98"/>
  <c r="AQ2367" i="97"/>
  <c r="AQ2022" i="98"/>
  <c r="AQ2962" i="98"/>
  <c r="AQ1508" i="98"/>
  <c r="AS2861" i="97"/>
  <c r="AQ3177" i="98"/>
  <c r="AS901" i="97"/>
  <c r="AQ2406" i="97"/>
  <c r="AQ3233" i="98"/>
  <c r="AS3524" i="97"/>
  <c r="AS2578" i="97"/>
  <c r="AS1257" i="97"/>
  <c r="AQ3583" i="98"/>
  <c r="AQ1846" i="98"/>
  <c r="AQ1284" i="97"/>
  <c r="AQ1371" i="98"/>
  <c r="AQ822" i="98"/>
  <c r="AQ1757" i="97"/>
  <c r="AQ3605" i="97"/>
  <c r="AQ3408" i="98"/>
  <c r="AS2860" i="97"/>
  <c r="AS1295" i="97"/>
  <c r="AQ2876" i="97"/>
  <c r="AQ602" i="97"/>
  <c r="AS2701" i="97"/>
  <c r="AQ2902" i="97"/>
  <c r="AQ1133" i="97"/>
  <c r="AQ3394" i="98"/>
  <c r="AQ1794" i="98"/>
  <c r="AQ2183" i="97"/>
  <c r="AQ991" i="97"/>
  <c r="AQ2878" i="98"/>
  <c r="AS2248" i="97"/>
  <c r="AQ3532" i="98"/>
  <c r="AQ2882" i="98"/>
  <c r="AQ2420" i="98"/>
  <c r="AQ1954" i="98"/>
  <c r="AQ727" i="97"/>
  <c r="AQ2896" i="97"/>
  <c r="AQ1726" i="97"/>
  <c r="AS760" i="97"/>
  <c r="AS2113" i="97"/>
  <c r="AQ2639" i="98"/>
  <c r="AQ3327" i="97"/>
  <c r="AS1265" i="97"/>
  <c r="AS2920" i="97"/>
  <c r="AS2819" i="97"/>
  <c r="AQ2965" i="98"/>
  <c r="AQ2478" i="98"/>
  <c r="AQ3402" i="97"/>
  <c r="AQ1736" i="98"/>
  <c r="AS3197" i="97"/>
  <c r="AQ1347" i="98"/>
  <c r="AQ1629" i="98"/>
  <c r="AQ2131" i="97"/>
  <c r="AQ2876" i="98"/>
  <c r="AQ1208" i="98"/>
  <c r="AQ816" i="97"/>
  <c r="AQ2687" i="98"/>
  <c r="AS3533" i="97"/>
  <c r="AQ3421" i="97"/>
  <c r="AQ2980" i="98"/>
  <c r="AQ1390" i="97"/>
  <c r="AS1426" i="97"/>
  <c r="AS838" i="97"/>
  <c r="AQ2018" i="98"/>
  <c r="AQ2650" i="97"/>
  <c r="AS3568" i="97"/>
  <c r="AQ1436" i="98"/>
  <c r="AQ986" i="98"/>
  <c r="AQ866" i="98"/>
  <c r="AQ1692" i="98"/>
  <c r="AS67" i="97"/>
  <c r="AQ343" i="97"/>
  <c r="AQ345" i="98"/>
  <c r="AS380" i="97"/>
  <c r="AQ1171" i="98"/>
  <c r="AQ3198" i="98"/>
  <c r="AQ812" i="98"/>
  <c r="AQ1226" i="97"/>
  <c r="AQ1765" i="98"/>
  <c r="AQ2374" i="97"/>
  <c r="AS1352" i="97"/>
  <c r="AQ2513" i="98"/>
  <c r="AQ1000" i="98"/>
  <c r="AQ1524" i="97"/>
  <c r="AQ2507" i="98"/>
  <c r="AS103" i="97"/>
  <c r="AS3238" i="97"/>
  <c r="AQ3567" i="97"/>
  <c r="AQ3330" i="98"/>
  <c r="AQ1098" i="98"/>
  <c r="AS2078" i="97"/>
  <c r="AQ2553" i="97"/>
  <c r="AQ440" i="97"/>
  <c r="AQ3422" i="98"/>
  <c r="AS1547" i="97"/>
  <c r="AQ3197" i="98"/>
  <c r="AQ1550" i="97"/>
  <c r="AQ2223" i="97"/>
  <c r="AQ3468" i="98"/>
  <c r="AS1024" i="97"/>
  <c r="AQ2981" i="98"/>
  <c r="AS2355" i="97"/>
  <c r="AS861" i="97"/>
  <c r="AQ3427" i="97"/>
  <c r="AS723" i="97"/>
  <c r="AS2559" i="97"/>
  <c r="AQ1101" i="98"/>
  <c r="AS2390" i="97"/>
  <c r="AS730" i="97"/>
  <c r="AQ607" i="98"/>
  <c r="AQ1749" i="97"/>
  <c r="AS999" i="97"/>
  <c r="AQ3244" i="98"/>
  <c r="AS1572" i="97"/>
  <c r="AQ3176" i="98"/>
  <c r="AQ2460" i="97"/>
  <c r="AS2429" i="97"/>
  <c r="AS921" i="97"/>
  <c r="AQ3142" i="98"/>
  <c r="AS3398" i="97"/>
  <c r="AQ2751" i="98"/>
  <c r="AS3157" i="97"/>
  <c r="AQ2405" i="98"/>
  <c r="AS1855" i="97"/>
  <c r="AQ2488" i="98"/>
  <c r="AS2906" i="97"/>
  <c r="AQ1223" i="97"/>
  <c r="AQ759" i="97"/>
  <c r="AQ3248" i="97"/>
  <c r="AQ2755" i="97"/>
  <c r="AQ1160" i="97"/>
  <c r="AQ2556" i="97"/>
  <c r="AS3438" i="97"/>
  <c r="AS2241" i="97"/>
  <c r="AS3156" i="97"/>
  <c r="AQ1883" i="97"/>
  <c r="AS3340" i="97"/>
  <c r="AQ682" i="98"/>
  <c r="AQ57" i="97"/>
  <c r="AQ978" i="97"/>
  <c r="AQ2240" i="98"/>
  <c r="AS2581" i="97"/>
  <c r="AQ1616" i="98"/>
  <c r="AQ1769" i="98"/>
  <c r="AQ2158" i="98"/>
  <c r="AQ1269" i="98"/>
  <c r="AQ2040" i="98"/>
  <c r="AQ1588" i="97"/>
  <c r="AS1942" i="97"/>
  <c r="AQ2946" i="98"/>
  <c r="AQ1854" i="98"/>
  <c r="AQ3025" i="98"/>
  <c r="AQ1072" i="98"/>
  <c r="AS3523" i="97"/>
  <c r="AQ3424" i="98"/>
  <c r="AQ3243" i="97"/>
  <c r="AQ1976" i="98"/>
  <c r="AS1442" i="97"/>
  <c r="AQ1344" i="98"/>
  <c r="AS2811" i="97"/>
  <c r="AQ2245" i="97"/>
  <c r="AQ2621" i="97"/>
  <c r="AQ182" i="97"/>
  <c r="AQ1455" i="98"/>
  <c r="AS1704" i="97"/>
  <c r="AS1773" i="97"/>
  <c r="AS1420" i="97"/>
  <c r="AS440" i="97"/>
  <c r="AS3107" i="97"/>
  <c r="AQ1495" i="97"/>
  <c r="AQ3548" i="97"/>
  <c r="AQ2376" i="97"/>
  <c r="AQ1296" i="98"/>
  <c r="AQ1658" i="98"/>
  <c r="AQ3078" i="98"/>
  <c r="AS32" i="97"/>
  <c r="AQ1220" i="97"/>
  <c r="AQ3009" i="98"/>
  <c r="AQ3234" i="98"/>
  <c r="AQ134" i="98"/>
  <c r="AQ183" i="97"/>
  <c r="AQ748" i="98"/>
  <c r="AQ847" i="98"/>
  <c r="AQ1470" i="98"/>
  <c r="AQ2417" i="98"/>
  <c r="AS2004" i="97"/>
  <c r="AS2840" i="97"/>
  <c r="AS1297" i="97"/>
  <c r="AQ1364" i="98"/>
  <c r="AQ3041" i="98"/>
  <c r="AQ2212" i="98"/>
  <c r="AQ1577" i="97"/>
  <c r="AQ2600" i="97"/>
  <c r="AQ1917" i="98"/>
  <c r="AS1057" i="97"/>
  <c r="AQ1174" i="97"/>
  <c r="AQ44" i="98"/>
  <c r="AS2455" i="97"/>
  <c r="AQ2248" i="98"/>
  <c r="AQ3600" i="98"/>
  <c r="AQ1228" i="98"/>
  <c r="AS45" i="97"/>
  <c r="AQ2942" i="97"/>
  <c r="AQ757" i="97"/>
  <c r="AQ1483" i="98"/>
  <c r="AQ651" i="97"/>
  <c r="AS677" i="97"/>
  <c r="AQ1012" i="97"/>
  <c r="AS1975" i="97"/>
  <c r="AS2776" i="97"/>
  <c r="AQ2516" i="98"/>
  <c r="AQ1865" i="97"/>
  <c r="AS2774" i="97"/>
  <c r="AQ3265" i="97"/>
  <c r="AQ3470" i="98"/>
  <c r="AQ140" i="98"/>
  <c r="AQ1574" i="98"/>
  <c r="AQ1612" i="98"/>
  <c r="AS2619" i="97"/>
  <c r="AQ2889" i="98"/>
  <c r="AQ1797" i="98"/>
  <c r="AS3095" i="97"/>
  <c r="AQ2077" i="97"/>
  <c r="AQ1860" i="97"/>
  <c r="AQ530" i="98"/>
  <c r="AQ898" i="98"/>
  <c r="AQ1861" i="98"/>
  <c r="AS2107" i="97"/>
  <c r="AS1124" i="97"/>
  <c r="AQ814" i="97"/>
  <c r="AS184" i="97"/>
  <c r="AS179" i="97"/>
  <c r="AQ2024" i="98"/>
  <c r="AS2498" i="97"/>
  <c r="AQ3284" i="97"/>
  <c r="AQ1782" i="97"/>
  <c r="AQ2992" i="97"/>
  <c r="AS322" i="97"/>
  <c r="AQ2675" i="98"/>
  <c r="AQ1848" i="98"/>
  <c r="AQ1134" i="97"/>
  <c r="AS3103" i="97"/>
  <c r="AQ1946" i="97"/>
  <c r="AS2048" i="97"/>
  <c r="AQ478" i="97"/>
  <c r="AQ1918" i="97"/>
  <c r="AS1599" i="97"/>
  <c r="AQ547" i="98"/>
  <c r="AQ1034" i="98"/>
  <c r="AQ2580" i="98"/>
  <c r="AS2950" i="97"/>
  <c r="AQ395" i="98"/>
  <c r="AQ694" i="98"/>
  <c r="AQ1519" i="97"/>
  <c r="AS1785" i="97"/>
  <c r="AQ1335" i="98"/>
  <c r="AS1823" i="97"/>
  <c r="AQ307" i="98"/>
  <c r="AQ3495" i="97"/>
  <c r="AQ1566" i="98"/>
  <c r="AQ3586" i="98"/>
  <c r="AS2809" i="97"/>
  <c r="AS2896" i="97"/>
  <c r="AQ2015" i="98"/>
  <c r="AS2461" i="97"/>
  <c r="AS1394" i="97"/>
  <c r="AQ1494" i="98"/>
  <c r="AQ213" i="98"/>
  <c r="AS3077" i="97"/>
  <c r="AQ294" i="98"/>
  <c r="AS2849" i="97"/>
  <c r="AS483" i="97"/>
  <c r="AS586" i="97"/>
  <c r="AQ2915" i="98"/>
  <c r="AQ870" i="98"/>
  <c r="AQ1023" i="98"/>
  <c r="AQ3030" i="97"/>
  <c r="AQ981" i="97"/>
  <c r="AS2799" i="97"/>
  <c r="AQ3409" i="98"/>
  <c r="AQ1706" i="98"/>
  <c r="AQ1097" i="98"/>
  <c r="AQ2788" i="98"/>
  <c r="AQ630" i="98"/>
  <c r="AQ1075" i="97"/>
  <c r="AS3081" i="97"/>
  <c r="AS2392" i="97"/>
  <c r="AQ3461" i="97"/>
  <c r="AQ623" i="98"/>
  <c r="AQ1835" i="97"/>
  <c r="AQ2428" i="97"/>
  <c r="AQ2185" i="97"/>
  <c r="AS2086" i="97"/>
  <c r="AQ1016" i="97"/>
  <c r="AS1538" i="97"/>
  <c r="AS1860" i="97"/>
  <c r="AQ1177" i="98"/>
  <c r="AQ933" i="98"/>
  <c r="AQ3228" i="97"/>
  <c r="AQ1672" i="97"/>
  <c r="AS773" i="97"/>
  <c r="AS2832" i="97"/>
  <c r="AQ278" i="97"/>
  <c r="AQ2013" i="97"/>
  <c r="AQ1497" i="97"/>
  <c r="AQ1255" i="97"/>
  <c r="AQ431" i="98"/>
  <c r="AQ2822" i="98"/>
  <c r="AQ3161" i="98"/>
  <c r="AS386" i="97"/>
  <c r="AQ1260" i="98"/>
  <c r="AS826" i="97"/>
  <c r="AS508" i="97"/>
  <c r="AQ1686" i="97"/>
  <c r="AS2983" i="97"/>
  <c r="AQ579" i="98"/>
  <c r="AQ882" i="97"/>
  <c r="AS3454" i="97"/>
  <c r="AS3059" i="97"/>
  <c r="AQ2610" i="97"/>
  <c r="AQ1888" i="98"/>
  <c r="AQ494" i="98"/>
  <c r="AQ3428" i="97"/>
  <c r="AQ731" i="98"/>
  <c r="AQ2080" i="98"/>
  <c r="AS3512" i="97"/>
  <c r="AS2206" i="97"/>
  <c r="AS2778" i="97"/>
  <c r="AQ1172" i="98"/>
  <c r="AQ438" i="97"/>
  <c r="AQ1370" i="97"/>
  <c r="AS2887" i="97"/>
  <c r="AQ429" i="98"/>
  <c r="AS2605" i="97"/>
  <c r="AQ1666" i="97"/>
  <c r="AQ2173" i="98"/>
  <c r="AQ2670" i="97"/>
  <c r="AQ3488" i="98"/>
  <c r="AS354" i="97"/>
  <c r="AQ637" i="97"/>
  <c r="AS2381" i="97"/>
  <c r="AQ2772" i="97"/>
  <c r="AQ1868" i="97"/>
  <c r="AQ2475" i="97"/>
  <c r="AQ418" i="98"/>
  <c r="AQ2957" i="98"/>
  <c r="AS837" i="97"/>
  <c r="AQ2043" i="98"/>
  <c r="AS3075" i="97"/>
  <c r="AQ2825" i="98"/>
  <c r="AQ1724" i="97"/>
  <c r="AQ1053" i="98"/>
  <c r="AQ1373" i="97"/>
  <c r="AQ336" i="97"/>
  <c r="AS346" i="97"/>
  <c r="AQ2952" i="97"/>
  <c r="AQ1986" i="97"/>
  <c r="AQ2336" i="97"/>
  <c r="AS2252" i="97"/>
  <c r="AS2625" i="97"/>
  <c r="AS2532" i="97"/>
  <c r="AQ3432" i="98"/>
  <c r="AQ1087" i="98"/>
  <c r="AQ2544" i="97"/>
  <c r="AS1240" i="97"/>
  <c r="AQ788" i="97"/>
  <c r="AQ2567" i="98"/>
  <c r="AS874" i="97"/>
  <c r="AS932" i="97"/>
  <c r="AQ78" i="97"/>
  <c r="AS742" i="97"/>
  <c r="AS336" i="97"/>
  <c r="AS3327" i="97"/>
  <c r="AS138" i="97"/>
  <c r="AQ1678" i="97"/>
  <c r="AQ2674" i="98"/>
  <c r="AQ272" i="97"/>
  <c r="AQ40" i="97"/>
  <c r="AS2626" i="97"/>
  <c r="AS1939" i="97"/>
  <c r="AS2573" i="97"/>
  <c r="AQ1904" i="98"/>
  <c r="AS3600" i="97"/>
  <c r="AS1250" i="97"/>
  <c r="AS1851" i="97"/>
  <c r="AQ2711" i="97"/>
  <c r="AQ1572" i="98"/>
  <c r="AQ2996" i="98"/>
  <c r="AS530" i="97"/>
  <c r="AQ1480" i="98"/>
  <c r="AQ2322" i="97"/>
  <c r="AS2386" i="97"/>
  <c r="AQ2312" i="97"/>
  <c r="AS254" i="97"/>
  <c r="AS3444" i="97"/>
  <c r="AS2485" i="97"/>
  <c r="AQ349" i="98"/>
  <c r="AQ3214" i="97"/>
  <c r="AS684" i="97"/>
  <c r="AQ1649" i="98"/>
  <c r="AS899" i="97"/>
  <c r="AQ704" i="97"/>
  <c r="AQ257" i="98"/>
  <c r="AQ153" i="98"/>
  <c r="AQ468" i="98"/>
  <c r="AS2790" i="97"/>
  <c r="AQ2488" i="97"/>
  <c r="AQ2433" i="98"/>
  <c r="AQ2852" i="98"/>
  <c r="AS2634" i="97"/>
  <c r="AQ878" i="97"/>
  <c r="AQ2854" i="98"/>
  <c r="AS1970" i="97"/>
  <c r="AQ3034" i="97"/>
  <c r="AQ121" i="97"/>
  <c r="AS2441" i="97"/>
  <c r="AQ2543" i="97"/>
  <c r="AQ2125" i="98"/>
  <c r="AS919" i="97"/>
  <c r="AQ476" i="97"/>
  <c r="AQ2128" i="97"/>
  <c r="AQ789" i="97"/>
  <c r="AQ2449" i="98"/>
  <c r="AQ2198" i="98"/>
  <c r="AQ3487" i="98"/>
  <c r="AQ2887" i="98"/>
  <c r="AQ2086" i="97"/>
  <c r="AQ2810" i="98"/>
  <c r="AQ3387" i="97"/>
  <c r="AQ282" i="98"/>
  <c r="AQ1914" i="98"/>
  <c r="AQ348" i="98"/>
  <c r="AS1958" i="97"/>
  <c r="AQ2589" i="97"/>
  <c r="AQ2651" i="97"/>
  <c r="AQ2094" i="98"/>
  <c r="AS1591" i="97"/>
  <c r="AQ2745" i="98"/>
  <c r="AQ1690" i="98"/>
  <c r="AQ1059" i="98"/>
  <c r="AS3362" i="97"/>
  <c r="AQ2104" i="98"/>
  <c r="AQ941" i="98"/>
  <c r="AQ1158" i="98"/>
  <c r="AQ2809" i="97"/>
  <c r="AS1193" i="97"/>
  <c r="AQ1947" i="98"/>
  <c r="AS2293" i="97"/>
  <c r="AS2227" i="97"/>
  <c r="AS1805" i="97"/>
  <c r="AQ3186" i="98"/>
  <c r="AS2705" i="97"/>
  <c r="AQ3308" i="97"/>
  <c r="AQ848" i="98"/>
  <c r="AS2643" i="97"/>
  <c r="AQ2856" i="98"/>
  <c r="AQ2350" i="98"/>
  <c r="AQ2895" i="98"/>
  <c r="AQ2744" i="97"/>
  <c r="AS3146" i="97"/>
  <c r="AS2686" i="97"/>
  <c r="AQ3310" i="98"/>
  <c r="AS2388" i="97"/>
  <c r="AS1189" i="97"/>
  <c r="AS880" i="97"/>
  <c r="AS34" i="97"/>
  <c r="AS1513" i="97"/>
  <c r="AQ1431" i="97"/>
  <c r="AQ3103" i="97"/>
  <c r="AQ2115" i="97"/>
  <c r="AQ1729" i="98"/>
  <c r="AQ690" i="97"/>
  <c r="AS1629" i="97"/>
  <c r="AQ2458" i="97"/>
  <c r="AQ3188" i="97"/>
  <c r="AQ3092" i="98"/>
  <c r="AQ1041" i="97"/>
  <c r="AS224" i="97"/>
  <c r="AQ3136" i="97"/>
  <c r="AQ1416" i="97"/>
  <c r="AQ2647" i="97"/>
  <c r="AQ1927" i="97"/>
  <c r="AQ350" i="98"/>
  <c r="AQ343" i="98"/>
  <c r="AQ1118" i="98"/>
  <c r="AQ2112" i="97"/>
  <c r="AS2126" i="97"/>
  <c r="AQ2315" i="98"/>
  <c r="AS361" i="97"/>
  <c r="AS3213" i="97"/>
  <c r="AQ99" i="97"/>
  <c r="AQ144" i="98"/>
  <c r="AQ452" i="97"/>
  <c r="AQ1449" i="97"/>
  <c r="AQ2064" i="98"/>
  <c r="AQ3208" i="97"/>
  <c r="AQ3192" i="98"/>
  <c r="AS3002" i="97"/>
  <c r="AQ571" i="97"/>
  <c r="AS370" i="97"/>
  <c r="AQ2862" i="97"/>
  <c r="AS643" i="97"/>
  <c r="AQ1286" i="97"/>
  <c r="AQ2806" i="97"/>
  <c r="AQ1550" i="98"/>
  <c r="AQ3015" i="97"/>
  <c r="AQ1944" i="98"/>
  <c r="AQ3520" i="98"/>
  <c r="AQ58" i="98"/>
  <c r="AQ3514" i="97"/>
  <c r="AQ2065" i="97"/>
  <c r="AS109" i="97"/>
  <c r="AQ2021" i="98"/>
  <c r="AQ2442" i="97"/>
  <c r="AQ3477" i="98"/>
  <c r="AQ1632" i="97"/>
  <c r="AQ858" i="98"/>
  <c r="AS2911" i="97"/>
  <c r="AQ2427" i="98"/>
  <c r="AQ2480" i="97"/>
  <c r="AQ1847" i="97"/>
  <c r="AQ464" i="97"/>
  <c r="AQ1562" i="98"/>
  <c r="AQ2570" i="98"/>
  <c r="AQ1315" i="97"/>
  <c r="AQ2814" i="97"/>
  <c r="AQ817" i="97"/>
  <c r="AS2673" i="97"/>
  <c r="AQ375" i="97"/>
  <c r="AS846" i="97"/>
  <c r="AQ684" i="98"/>
  <c r="AQ537" i="97"/>
  <c r="AQ3286" i="98"/>
  <c r="AQ2676" i="97"/>
  <c r="AQ1436" i="97"/>
  <c r="AQ1485" i="98"/>
  <c r="AQ1030" i="98"/>
  <c r="AS2124" i="97"/>
  <c r="AQ2388" i="97"/>
  <c r="AS2016" i="97"/>
  <c r="AQ335" i="98"/>
  <c r="AS970" i="97"/>
  <c r="AQ3379" i="97"/>
  <c r="AQ178" i="98"/>
  <c r="AS1955" i="97"/>
  <c r="AQ1768" i="97"/>
  <c r="AQ2276" i="98"/>
  <c r="AS2977" i="97"/>
  <c r="AQ2084" i="97"/>
  <c r="AQ1973" i="98"/>
  <c r="AS2125" i="97"/>
  <c r="AQ2272" i="97"/>
  <c r="AS2618" i="97"/>
  <c r="AQ308" i="98"/>
  <c r="AS578" i="97"/>
  <c r="AS208" i="97"/>
  <c r="AS432" i="97"/>
  <c r="AQ304" i="98"/>
  <c r="AS1611" i="97"/>
  <c r="AQ813" i="98"/>
  <c r="AQ895" i="97"/>
  <c r="AQ2130" i="98"/>
  <c r="AQ1103" i="97"/>
  <c r="AQ1985" i="98"/>
  <c r="AQ1387" i="97"/>
  <c r="AS693" i="97"/>
  <c r="AQ660" i="97"/>
  <c r="AQ3339" i="98"/>
  <c r="AQ844" i="98"/>
  <c r="AQ2862" i="98"/>
  <c r="AS575" i="97"/>
  <c r="AQ891" i="97"/>
  <c r="AS374" i="97"/>
  <c r="AQ1346" i="98"/>
  <c r="AQ3365" i="98"/>
  <c r="AS3380" i="97"/>
  <c r="AQ1746" i="98"/>
  <c r="AQ429" i="97"/>
  <c r="AQ508" i="98"/>
  <c r="AQ906" i="98"/>
  <c r="AQ457" i="98"/>
  <c r="AQ3551" i="98"/>
  <c r="AS710" i="97"/>
  <c r="AQ3364" i="98"/>
  <c r="AS1413" i="97"/>
  <c r="AQ3560" i="97"/>
  <c r="AQ2427" i="97"/>
  <c r="AS3420" i="97"/>
  <c r="AQ3498" i="98"/>
  <c r="AS547" i="97"/>
  <c r="AQ93" i="97"/>
  <c r="AQ1528" i="97"/>
  <c r="AQ1183" i="98"/>
  <c r="AS3119" i="97"/>
  <c r="AS3358" i="97"/>
  <c r="AQ542" i="98"/>
  <c r="AQ2826" i="98"/>
  <c r="AS302" i="97"/>
  <c r="AS1657" i="97"/>
  <c r="AQ32" i="97"/>
  <c r="AQ492" i="97"/>
  <c r="AQ2520" i="97"/>
  <c r="AQ2275" i="97"/>
  <c r="AQ3161" i="97"/>
  <c r="AQ1038" i="98"/>
  <c r="AS790" i="97"/>
  <c r="AQ398" i="97"/>
  <c r="AQ2017" i="97"/>
  <c r="AS3371" i="97"/>
  <c r="AQ3010" i="98"/>
  <c r="AS2593" i="97"/>
  <c r="AS1931" i="97"/>
  <c r="AQ1168" i="98"/>
  <c r="AQ1100" i="97"/>
  <c r="AQ1625" i="97"/>
  <c r="AQ831" i="97"/>
  <c r="AS1623" i="97"/>
  <c r="AS3187" i="97"/>
  <c r="AQ3064" i="97"/>
  <c r="AQ3473" i="97"/>
  <c r="AQ2503" i="97"/>
  <c r="AQ647" i="97"/>
  <c r="AS3079" i="97"/>
  <c r="AS2502" i="97"/>
  <c r="AQ2166" i="97"/>
  <c r="AS1674" i="97"/>
  <c r="AS215" i="97"/>
  <c r="AQ537" i="98"/>
  <c r="AQ2245" i="98"/>
  <c r="AQ1730" i="98"/>
  <c r="AQ2959" i="97"/>
  <c r="AQ1045" i="98"/>
  <c r="AQ3260" i="98"/>
  <c r="AS2291" i="97"/>
  <c r="AQ2107" i="98"/>
  <c r="AQ3336" i="98"/>
  <c r="AQ1783" i="98"/>
  <c r="AS828" i="97"/>
  <c r="AQ1429" i="97"/>
  <c r="AQ2483" i="98"/>
  <c r="AS3210" i="97"/>
  <c r="AQ260" i="97"/>
  <c r="AQ2205" i="98"/>
  <c r="AQ543" i="97"/>
  <c r="AQ235" i="98"/>
  <c r="AS1201" i="97"/>
  <c r="AQ1205" i="97"/>
  <c r="AQ1124" i="98"/>
  <c r="AQ2107" i="97"/>
  <c r="AQ3598" i="98"/>
  <c r="AQ2214" i="97"/>
  <c r="AS3074" i="97"/>
  <c r="AQ895" i="98"/>
  <c r="AS3377" i="97"/>
  <c r="AS2938" i="97"/>
  <c r="AQ3348" i="98"/>
  <c r="AS3192" i="97"/>
  <c r="AQ854" i="97"/>
  <c r="AS385" i="97"/>
  <c r="AS935" i="97"/>
  <c r="AQ3498" i="97"/>
  <c r="AQ750" i="97"/>
  <c r="AQ1888" i="97"/>
  <c r="AS2801" i="97"/>
  <c r="AS2644" i="97"/>
  <c r="AQ696" i="97"/>
  <c r="AQ2266" i="98"/>
  <c r="AS1916" i="97"/>
  <c r="AS3583" i="97"/>
  <c r="AQ912" i="98"/>
  <c r="AS75" i="97"/>
  <c r="AQ197" i="98"/>
  <c r="AQ805" i="97"/>
  <c r="AQ2788" i="97"/>
  <c r="AS3020" i="97"/>
  <c r="AQ3516" i="98"/>
  <c r="AS235" i="97"/>
  <c r="AS3539" i="97"/>
  <c r="AS3584" i="97"/>
  <c r="AQ3239" i="98"/>
  <c r="AS3102" i="97"/>
  <c r="AQ3485" i="97"/>
  <c r="AS2779" i="97"/>
  <c r="AQ1472" i="98"/>
  <c r="AQ2468" i="97"/>
  <c r="AQ3365" i="97"/>
  <c r="AQ1142" i="97"/>
  <c r="AQ2039" i="98"/>
  <c r="AQ1295" i="98"/>
  <c r="AQ441" i="97"/>
  <c r="AS395" i="97"/>
  <c r="AQ175" i="98"/>
  <c r="AQ1698" i="98"/>
  <c r="AQ3068" i="98"/>
  <c r="AS953" i="97"/>
  <c r="AS2762" i="97"/>
  <c r="AQ270" i="97"/>
  <c r="AQ2072" i="98"/>
  <c r="AQ539" i="97"/>
  <c r="AS2444" i="97"/>
  <c r="AQ228" i="98"/>
  <c r="AS2971" i="97"/>
  <c r="AS1246" i="97"/>
  <c r="AQ2680" i="98"/>
  <c r="AS2759" i="97"/>
  <c r="AQ427" i="98"/>
  <c r="AQ1391" i="97"/>
  <c r="AQ3408" i="97"/>
  <c r="AQ1952" i="98"/>
  <c r="AQ3287" i="98"/>
  <c r="AQ151" i="97"/>
  <c r="AQ1613" i="97"/>
  <c r="AQ2178" i="98"/>
  <c r="AQ2323" i="98"/>
  <c r="AQ2397" i="97"/>
  <c r="AQ1598" i="97"/>
  <c r="AS1054" i="97"/>
  <c r="AS1280" i="97"/>
  <c r="AQ699" i="98"/>
  <c r="AS2250" i="97"/>
  <c r="AS2035" i="97"/>
  <c r="AQ355" i="98"/>
  <c r="AQ2948" i="97"/>
  <c r="AS1336" i="97"/>
  <c r="AQ3045" i="98"/>
  <c r="AQ2217" i="97"/>
  <c r="AQ923" i="98"/>
  <c r="AQ1398" i="97"/>
  <c r="AQ1771" i="98"/>
  <c r="AQ371" i="97"/>
  <c r="AQ2438" i="97"/>
  <c r="AQ2505" i="97"/>
  <c r="AQ534" i="97"/>
  <c r="AQ1328" i="97"/>
  <c r="AQ2736" i="97"/>
  <c r="AS153" i="97"/>
  <c r="AS129" i="97"/>
  <c r="AQ3225" i="97"/>
  <c r="AQ2453" i="98"/>
  <c r="AQ2378" i="97"/>
  <c r="AQ2192" i="98"/>
  <c r="AQ1295" i="97"/>
  <c r="AS1062" i="97"/>
  <c r="AQ963" i="98"/>
  <c r="AS2901" i="97"/>
  <c r="AQ1156" i="98"/>
  <c r="AQ1024" i="98"/>
  <c r="AQ2352" i="97"/>
  <c r="AQ2497" i="97"/>
  <c r="AS3154" i="97"/>
  <c r="AS2142" i="97"/>
  <c r="AQ2607" i="98"/>
  <c r="AQ2300" i="97"/>
  <c r="AQ2364" i="98"/>
  <c r="AS2214" i="97"/>
  <c r="AS3291" i="97"/>
  <c r="AS859" i="97"/>
  <c r="AQ686" i="97"/>
  <c r="AQ3001" i="98"/>
  <c r="AQ507" i="97"/>
  <c r="AS3382" i="97"/>
  <c r="AS2274" i="97"/>
  <c r="AQ595" i="98"/>
  <c r="AQ2643" i="98"/>
  <c r="AQ413" i="98"/>
  <c r="AS3162" i="97"/>
  <c r="AQ2188" i="97"/>
  <c r="AQ189" i="98"/>
  <c r="AS1488" i="97"/>
  <c r="AQ2762" i="98"/>
  <c r="AS2927" i="97"/>
  <c r="AQ200" i="98"/>
  <c r="AQ73" i="97"/>
  <c r="AS2110" i="97"/>
  <c r="AQ3121" i="97"/>
  <c r="AQ1036" i="98"/>
  <c r="AS1656" i="97"/>
  <c r="AQ1457" i="98"/>
  <c r="AQ3217" i="97"/>
  <c r="AQ1058" i="98"/>
  <c r="AS3255" i="97"/>
  <c r="AQ2493" i="98"/>
  <c r="AQ3405" i="98"/>
  <c r="AS1412" i="97"/>
  <c r="AQ790" i="97"/>
  <c r="AS3220" i="97"/>
  <c r="AQ3507" i="98"/>
  <c r="AS1997" i="97"/>
  <c r="AQ3201" i="98"/>
  <c r="AQ250" i="98"/>
  <c r="AS2713" i="97"/>
  <c r="AS1184" i="97"/>
  <c r="AQ2036" i="98"/>
  <c r="AQ3081" i="98"/>
  <c r="AQ2534" i="97"/>
  <c r="AQ3061" i="98"/>
  <c r="AQ2545" i="97"/>
  <c r="AQ414" i="98"/>
  <c r="AS1686" i="97"/>
  <c r="AS2913" i="97"/>
  <c r="AS3439" i="97"/>
  <c r="AQ246" i="98"/>
  <c r="AS2647" i="97"/>
  <c r="AQ650" i="97"/>
  <c r="AQ3271" i="97"/>
  <c r="AS2628" i="97"/>
  <c r="AQ2554" i="97"/>
  <c r="AQ1343" i="98"/>
  <c r="AQ1143" i="97"/>
  <c r="AS3318" i="97"/>
  <c r="AQ531" i="98"/>
  <c r="AQ1039" i="97"/>
  <c r="AQ3125" i="98"/>
  <c r="AQ2936" i="97"/>
  <c r="AS1526" i="97"/>
  <c r="AQ127" i="98"/>
  <c r="AQ1715" i="98"/>
  <c r="AQ735" i="98"/>
  <c r="AS1496" i="97"/>
  <c r="AQ489" i="98"/>
  <c r="AQ1842" i="98"/>
  <c r="AQ2288" i="97"/>
  <c r="AS338" i="97"/>
  <c r="AS446" i="97"/>
  <c r="AQ2638" i="98"/>
  <c r="AS1556" i="97"/>
  <c r="AQ2643" i="97"/>
  <c r="AQ608" i="97"/>
  <c r="AS761" i="97"/>
  <c r="AQ1718" i="98"/>
  <c r="AQ708" i="97"/>
  <c r="AQ287" i="98"/>
  <c r="AS306" i="97"/>
  <c r="AQ3114" i="97"/>
  <c r="AQ2854" i="97"/>
  <c r="AQ2334" i="98"/>
  <c r="AS1484" i="97"/>
  <c r="AS532" i="97"/>
  <c r="AQ2654" i="97"/>
  <c r="AQ491" i="97"/>
  <c r="AQ2266" i="97"/>
  <c r="AQ823" i="98"/>
  <c r="AQ2880" i="97"/>
  <c r="AQ1832" i="97"/>
  <c r="AQ806" i="98"/>
  <c r="AQ2912" i="98"/>
  <c r="AQ1410" i="98"/>
  <c r="AS1255" i="97"/>
  <c r="AQ130" i="98"/>
  <c r="AS716" i="97"/>
  <c r="AS3385" i="97"/>
  <c r="AS2389" i="97"/>
  <c r="AQ2716" i="98"/>
  <c r="AS2334" i="97"/>
  <c r="AS2320" i="97"/>
  <c r="AS403" i="97"/>
  <c r="AQ2376" i="98"/>
  <c r="AQ864" i="98"/>
  <c r="AQ1573" i="98"/>
  <c r="AQ2184" i="97"/>
  <c r="AQ3048" i="97"/>
  <c r="AQ1646" i="97"/>
  <c r="AS1662" i="97"/>
  <c r="AS3556" i="97"/>
  <c r="AQ2523" i="97"/>
  <c r="AQ2977" i="98"/>
  <c r="AQ2451" i="98"/>
  <c r="AS1396" i="97"/>
  <c r="AQ2676" i="98"/>
  <c r="AQ2009" i="98"/>
  <c r="AQ1035" i="97"/>
  <c r="AQ368" i="97"/>
  <c r="AQ2391" i="97"/>
  <c r="AQ1037" i="97"/>
  <c r="AQ1959" i="97"/>
  <c r="AS1658" i="97"/>
  <c r="AQ1028" i="98"/>
  <c r="AQ1178" i="97"/>
  <c r="AQ569" i="98"/>
  <c r="AQ1209" i="98"/>
  <c r="AQ95" i="98"/>
  <c r="AQ1976" i="97"/>
  <c r="AQ2007" i="97"/>
  <c r="AQ3503" i="98"/>
  <c r="AS2479" i="97"/>
  <c r="AQ1883" i="98"/>
  <c r="AS1464" i="97"/>
  <c r="AS2785" i="97"/>
  <c r="AQ2044" i="97"/>
  <c r="AQ3520" i="97"/>
  <c r="AS3419" i="97"/>
  <c r="AQ1533" i="97"/>
  <c r="AQ1097" i="97"/>
  <c r="AS1399" i="97"/>
  <c r="AQ1849" i="97"/>
  <c r="AQ71" i="98"/>
  <c r="AQ3200" i="97"/>
  <c r="AS1652" i="97"/>
  <c r="AQ1913" i="97"/>
  <c r="AQ719" i="98"/>
  <c r="AQ2611" i="97"/>
  <c r="AQ1520" i="98"/>
  <c r="AS1735" i="97"/>
  <c r="AQ550" i="98"/>
  <c r="AQ1735" i="97"/>
  <c r="AQ2495" i="98"/>
  <c r="AQ2645" i="98"/>
  <c r="AS984" i="97"/>
  <c r="AQ2768" i="98"/>
  <c r="AS1879" i="97"/>
  <c r="AS3033" i="97"/>
  <c r="AQ1813" i="98"/>
  <c r="AQ1375" i="98"/>
  <c r="AQ2664" i="97"/>
  <c r="AQ2988" i="98"/>
  <c r="AS1701" i="97"/>
  <c r="AS1643" i="97"/>
  <c r="AQ2375" i="97"/>
  <c r="AQ382" i="97"/>
  <c r="AQ167" i="98"/>
  <c r="AS3179" i="97"/>
  <c r="AQ1958" i="98"/>
  <c r="AQ1507" i="97"/>
  <c r="AQ2604" i="97"/>
  <c r="AQ1379" i="97"/>
  <c r="AQ2584" i="98"/>
  <c r="AQ2649" i="97"/>
  <c r="AQ408" i="98"/>
  <c r="AQ821" i="98"/>
  <c r="AQ2582" i="98"/>
  <c r="AS92" i="97"/>
  <c r="AS470" i="97"/>
  <c r="AS744" i="97"/>
  <c r="AS108" i="97"/>
  <c r="AQ415" i="97"/>
  <c r="AQ385" i="97"/>
  <c r="AS2022" i="97"/>
  <c r="AQ1499" i="97"/>
  <c r="AQ1292" i="98"/>
  <c r="AS411" i="97"/>
  <c r="AS1744" i="97"/>
  <c r="AQ759" i="98"/>
  <c r="AS2456" i="97"/>
  <c r="AQ1188" i="98"/>
  <c r="AS2703" i="97"/>
  <c r="AQ334" i="97"/>
  <c r="AQ1364" i="97"/>
  <c r="AS902" i="97"/>
  <c r="AQ2612" i="97"/>
  <c r="AS2237" i="97"/>
  <c r="AQ1256" i="98"/>
  <c r="AS1115" i="97"/>
  <c r="AS1996" i="97"/>
  <c r="AQ583" i="97"/>
  <c r="AS1391" i="97"/>
  <c r="AQ147" i="98"/>
  <c r="AS3283" i="97"/>
  <c r="AQ2003" i="98"/>
  <c r="AQ3240" i="98"/>
  <c r="AQ2806" i="98"/>
  <c r="AS2436" i="97"/>
  <c r="AS3254" i="97"/>
  <c r="AQ2330" i="98"/>
  <c r="AQ3065" i="98"/>
  <c r="AQ2262" i="98"/>
  <c r="AS3253" i="97"/>
  <c r="AS118" i="97"/>
  <c r="AQ2349" i="97"/>
  <c r="AQ3433" i="98"/>
  <c r="AQ3474" i="98"/>
  <c r="AQ549" i="97"/>
  <c r="AQ2163" i="97"/>
  <c r="AQ3219" i="98"/>
  <c r="AQ2486" i="97"/>
  <c r="AS2340" i="97"/>
  <c r="AQ717" i="97"/>
  <c r="AQ112" i="98"/>
  <c r="AQ955" i="97"/>
  <c r="AS1869" i="97"/>
  <c r="AS3507" i="97"/>
  <c r="AQ3251" i="97"/>
  <c r="AQ589" i="97"/>
  <c r="AQ203" i="97"/>
  <c r="AQ1229" i="97"/>
  <c r="AS1886" i="97"/>
  <c r="AQ2614" i="98"/>
  <c r="AQ673" i="97"/>
  <c r="AS3505" i="97"/>
  <c r="AS2079" i="97"/>
  <c r="AS190" i="97"/>
  <c r="AQ3135" i="97"/>
  <c r="AQ648" i="98"/>
  <c r="AQ2800" i="98"/>
  <c r="AQ986" i="97"/>
  <c r="AS1064" i="97"/>
  <c r="AS1045" i="97"/>
  <c r="AS2474" i="97"/>
  <c r="AQ1315" i="98"/>
  <c r="AQ1265" i="98"/>
  <c r="AS120" i="97"/>
  <c r="AQ90" i="98"/>
  <c r="AS1212" i="97"/>
  <c r="AS2400" i="97"/>
  <c r="AS1013" i="97"/>
  <c r="AS1082" i="97"/>
  <c r="AQ1874" i="98"/>
  <c r="AQ247" i="97"/>
  <c r="AQ1516" i="97"/>
  <c r="AQ1177" i="97"/>
  <c r="AQ3279" i="98"/>
  <c r="AS2057" i="97"/>
  <c r="AQ1892" i="97"/>
  <c r="AS3350" i="97"/>
  <c r="AS1514" i="97"/>
  <c r="AQ1866" i="97"/>
  <c r="AS3171" i="97"/>
  <c r="AQ1698" i="97"/>
  <c r="AS1245" i="97"/>
  <c r="AQ2572" i="98"/>
  <c r="AQ1653" i="98"/>
  <c r="AQ782" i="97"/>
  <c r="AQ2935" i="98"/>
  <c r="AQ2960" i="98"/>
  <c r="AS404" i="97"/>
  <c r="AQ318" i="98"/>
  <c r="AQ361" i="97"/>
  <c r="AS2424" i="97"/>
  <c r="AQ1940" i="98"/>
  <c r="AS3589" i="97"/>
  <c r="AQ3347" i="98"/>
  <c r="AS3598" i="97"/>
  <c r="AQ1325" i="97"/>
  <c r="AQ1939" i="97"/>
  <c r="AS3313" i="97"/>
  <c r="AQ2205" i="97"/>
  <c r="AQ1368" i="97"/>
  <c r="AS558" i="97"/>
  <c r="AQ2843" i="98"/>
  <c r="AQ314" i="97"/>
  <c r="AQ3138" i="97"/>
  <c r="AS2046" i="97"/>
  <c r="AQ2235" i="98"/>
  <c r="AQ3599" i="97"/>
  <c r="AQ791" i="98"/>
  <c r="AS429" i="97"/>
  <c r="AQ3345" i="97"/>
  <c r="AS1930" i="97"/>
  <c r="AQ1355" i="98"/>
  <c r="AS1911" i="97"/>
  <c r="AS1511" i="97"/>
  <c r="AS2469" i="97"/>
  <c r="AS572" i="97"/>
  <c r="AQ1126" i="98"/>
  <c r="AQ930" i="97"/>
  <c r="AQ1964" i="97"/>
  <c r="AQ3440" i="97"/>
  <c r="AQ2941" i="98"/>
  <c r="AS1781" i="97"/>
  <c r="AQ979" i="98"/>
  <c r="AQ2644" i="98"/>
  <c r="AQ1507" i="98"/>
  <c r="AQ3566" i="97"/>
  <c r="AQ3068" i="97"/>
  <c r="AQ3401" i="98"/>
  <c r="AS1918" i="97"/>
  <c r="AQ3012" i="98"/>
  <c r="AS3070" i="97"/>
  <c r="AQ422" i="97"/>
  <c r="AS3405" i="97"/>
  <c r="AQ627" i="97"/>
  <c r="AQ2302" i="97"/>
  <c r="AS2284" i="97"/>
  <c r="AQ1933" i="98"/>
  <c r="AQ1330" i="97"/>
  <c r="AQ2028" i="97"/>
  <c r="AS2741" i="97"/>
  <c r="AS1041" i="97"/>
  <c r="AQ1691" i="97"/>
  <c r="AS1890" i="97"/>
  <c r="AS2689" i="97"/>
  <c r="AS2914" i="97"/>
  <c r="AQ1332" i="98"/>
  <c r="AQ919" i="98"/>
  <c r="AQ1709" i="97"/>
  <c r="AS1788" i="97"/>
  <c r="AQ1526" i="97"/>
  <c r="AQ1614" i="97"/>
  <c r="AQ2975" i="98"/>
  <c r="AS510" i="97"/>
  <c r="AQ1489" i="98"/>
  <c r="AQ921" i="97"/>
  <c r="AQ3432" i="97"/>
  <c r="AQ497" i="97"/>
  <c r="AQ2125" i="97"/>
  <c r="AQ2853" i="98"/>
  <c r="AQ1348" i="98"/>
  <c r="AS2739" i="97"/>
  <c r="AQ2446" i="97"/>
  <c r="AQ332" i="97"/>
  <c r="AQ1793" i="97"/>
  <c r="AS248" i="97"/>
  <c r="AQ3340" i="98"/>
  <c r="AQ2926" i="97"/>
  <c r="AS2501" i="97"/>
  <c r="AQ215" i="98"/>
  <c r="AS2768" i="97"/>
  <c r="AS842" i="97"/>
  <c r="AS1845" i="97"/>
  <c r="AQ3582" i="98"/>
  <c r="AQ3263" i="98"/>
  <c r="AQ2818" i="97"/>
  <c r="AQ443" i="98"/>
  <c r="AS589" i="97"/>
  <c r="AQ1380" i="98"/>
  <c r="AQ1557" i="98"/>
  <c r="AQ853" i="98"/>
  <c r="AQ359" i="97"/>
  <c r="AQ468" i="97"/>
  <c r="AQ2725" i="98"/>
  <c r="AQ2981" i="97"/>
  <c r="AQ3521" i="97"/>
  <c r="AS654" i="97"/>
  <c r="AQ2397" i="98"/>
  <c r="AQ3121" i="98"/>
  <c r="AQ1109" i="97"/>
  <c r="AS2443" i="97"/>
  <c r="AS1177" i="97"/>
  <c r="AS3097" i="97"/>
  <c r="AS2133" i="97"/>
  <c r="AQ2727" i="98"/>
  <c r="AQ1283" i="97"/>
  <c r="AQ905" i="98"/>
  <c r="AQ596" i="98"/>
  <c r="AQ2580" i="97"/>
  <c r="AS2266" i="97"/>
  <c r="AS2010" i="97"/>
  <c r="AQ319" i="97"/>
  <c r="AS1635" i="97"/>
  <c r="AS33" i="97"/>
  <c r="AQ527" i="97"/>
  <c r="AS3037" i="97"/>
  <c r="AQ2938" i="97"/>
  <c r="AQ1943" i="97"/>
  <c r="AS2918" i="97"/>
  <c r="AQ869" i="98"/>
  <c r="AS1617" i="97"/>
  <c r="AS2106" i="97"/>
  <c r="AQ1296" i="97"/>
  <c r="AQ3471" i="98"/>
  <c r="AQ2629" i="98"/>
  <c r="AS2138" i="97"/>
  <c r="AS3393" i="97"/>
  <c r="AS2211" i="97"/>
  <c r="AQ2324" i="98"/>
  <c r="AQ3325" i="98"/>
  <c r="AQ1547" i="98"/>
  <c r="AS3108" i="97"/>
  <c r="AQ2375" i="98"/>
  <c r="AS1700" i="97"/>
  <c r="AS1618" i="97"/>
  <c r="AQ2261" i="97"/>
  <c r="AQ265" i="98"/>
  <c r="AQ2074" i="97"/>
  <c r="AQ2462" i="97"/>
  <c r="AQ2891" i="98"/>
  <c r="AQ2990" i="97"/>
  <c r="AQ3587" i="97"/>
  <c r="AS607" i="97"/>
  <c r="AQ450" i="98"/>
  <c r="AQ1584" i="97"/>
  <c r="AQ544" i="97"/>
  <c r="AQ3500" i="98"/>
  <c r="AS1733" i="97"/>
  <c r="AQ994" i="97"/>
  <c r="AQ3505" i="97"/>
  <c r="AQ3314" i="97"/>
  <c r="AQ642" i="97"/>
  <c r="AS1653" i="97"/>
  <c r="AS1039" i="97"/>
  <c r="AQ1553" i="97"/>
  <c r="AQ3361" i="98"/>
  <c r="AQ1513" i="97"/>
  <c r="AS114" i="97"/>
  <c r="AQ3074" i="97"/>
  <c r="AQ3375" i="97"/>
  <c r="AS515" i="97"/>
  <c r="AQ1299" i="98"/>
  <c r="AS2858" i="97"/>
  <c r="AQ3413" i="97"/>
  <c r="AQ994" i="98"/>
  <c r="AQ171" i="97"/>
  <c r="AQ2218" i="98"/>
  <c r="AS376" i="97"/>
  <c r="AQ2058" i="97"/>
  <c r="AQ2122" i="97"/>
  <c r="AS848" i="97"/>
  <c r="AS3356" i="97"/>
  <c r="AQ993" i="98"/>
  <c r="AQ535" i="97"/>
  <c r="AQ1405" i="98"/>
  <c r="AQ1955" i="98"/>
  <c r="AQ3441" i="98"/>
  <c r="AS2514" i="97"/>
  <c r="AQ2535" i="97"/>
  <c r="AS2715" i="97"/>
  <c r="AQ2247" i="98"/>
  <c r="AQ1010" i="97"/>
  <c r="AQ479" i="97"/>
  <c r="AQ1411" i="97"/>
  <c r="AQ1044" i="98"/>
  <c r="AS1699" i="97"/>
  <c r="AQ3465" i="98"/>
  <c r="AQ2060" i="97"/>
  <c r="AQ754" i="97"/>
  <c r="AQ1993" i="97"/>
  <c r="AQ1154" i="98"/>
  <c r="AQ341" i="98"/>
  <c r="AQ2298" i="98"/>
  <c r="AS2373" i="97"/>
  <c r="AQ3458" i="97"/>
  <c r="AQ224" i="97"/>
  <c r="AS1121" i="97"/>
  <c r="AQ2966" i="97"/>
  <c r="AS2829" i="97"/>
  <c r="AQ3438" i="98"/>
  <c r="AS2883" i="97"/>
  <c r="AQ1009" i="97"/>
  <c r="AQ2310" i="97"/>
  <c r="AQ325" i="98"/>
  <c r="AQ2314" i="97"/>
  <c r="AQ212" i="97"/>
  <c r="AQ3486" i="98"/>
  <c r="AQ3317" i="98"/>
  <c r="AQ1727" i="97"/>
  <c r="AS1468" i="97"/>
  <c r="AQ3056" i="98"/>
  <c r="AQ1305" i="97"/>
  <c r="AS2287" i="97"/>
  <c r="AS1393" i="97"/>
  <c r="AQ2652" i="97"/>
  <c r="AQ1776" i="98"/>
  <c r="AQ529" i="98"/>
  <c r="AQ196" i="97"/>
  <c r="AQ1639" i="97"/>
  <c r="AQ1913" i="98"/>
  <c r="AQ2779" i="98"/>
  <c r="AS724" i="97"/>
  <c r="AS3383" i="97"/>
  <c r="AQ2547" i="98"/>
  <c r="AQ1624" i="98"/>
  <c r="AS2487" i="97"/>
  <c r="AQ2088" i="97"/>
  <c r="AQ2396" i="97"/>
  <c r="AQ1381" i="97"/>
  <c r="AS54" i="97"/>
  <c r="AS3588" i="97"/>
  <c r="AQ1130" i="98"/>
  <c r="AQ2178" i="97"/>
  <c r="AQ2263" i="98"/>
  <c r="AS2990" i="97"/>
  <c r="AQ1446" i="97"/>
  <c r="AQ1619" i="97"/>
  <c r="AQ2450" i="97"/>
  <c r="AQ1551" i="97"/>
  <c r="AS474" i="97"/>
  <c r="AQ3211" i="97"/>
  <c r="AQ907" i="98"/>
  <c r="AQ787" i="97"/>
  <c r="AQ3416" i="97"/>
  <c r="AQ1320" i="98"/>
  <c r="AQ3272" i="97"/>
  <c r="AQ1577" i="98"/>
  <c r="AQ2583" i="97"/>
  <c r="AQ3513" i="97"/>
  <c r="AQ2817" i="98"/>
  <c r="AQ2159" i="98"/>
  <c r="AS2172" i="97"/>
  <c r="AQ526" i="97"/>
  <c r="AS1422" i="97"/>
  <c r="AQ360" i="98"/>
  <c r="AQ2923" i="98"/>
  <c r="AQ2206" i="97"/>
  <c r="AS3282" i="97"/>
  <c r="AS2951" i="97"/>
  <c r="AQ2546" i="97"/>
  <c r="AS2089" i="97"/>
  <c r="AQ244" i="97"/>
  <c r="AS1056" i="97"/>
  <c r="AQ2949" i="98"/>
  <c r="AS577" i="97"/>
  <c r="AS656" i="97"/>
  <c r="AS295" i="97"/>
  <c r="AS521" i="97"/>
  <c r="AQ3311" i="98"/>
  <c r="AQ187" i="97"/>
  <c r="AS1171" i="97"/>
  <c r="AS1102" i="97"/>
  <c r="AQ1049" i="97"/>
  <c r="AQ480" i="98"/>
  <c r="AS1006" i="97"/>
  <c r="AQ318" i="97"/>
  <c r="AQ328" i="98"/>
  <c r="AS1163" i="97"/>
  <c r="AQ2092" i="98"/>
  <c r="AS2129" i="97"/>
  <c r="AS2023" i="97"/>
  <c r="AS240" i="97"/>
  <c r="AS3258" i="97"/>
  <c r="AQ938" i="97"/>
  <c r="AS630" i="97"/>
  <c r="AQ1278" i="97"/>
  <c r="AQ161" i="98"/>
  <c r="AQ613" i="98"/>
  <c r="AQ1108" i="97"/>
  <c r="AQ2327" i="97"/>
  <c r="AS3035" i="97"/>
  <c r="AQ2740" i="97"/>
  <c r="AQ1159" i="98"/>
  <c r="AS697" i="97"/>
  <c r="AQ2494" i="98"/>
  <c r="AQ1742" i="98"/>
  <c r="AS348" i="97"/>
  <c r="AS1162" i="97"/>
  <c r="AQ352" i="98"/>
  <c r="AS3184" i="97"/>
  <c r="AS2669" i="97"/>
  <c r="AS631" i="97"/>
  <c r="AQ367" i="97"/>
  <c r="AQ415" i="98"/>
  <c r="AQ2476" i="97"/>
  <c r="AQ2593" i="97"/>
  <c r="AQ657" i="98"/>
  <c r="AQ2254" i="97"/>
  <c r="AQ3553" i="98"/>
  <c r="AQ824" i="97"/>
  <c r="AQ2277" i="97"/>
  <c r="AQ2701" i="97"/>
  <c r="AQ2414" i="98"/>
  <c r="AQ2091" i="98"/>
  <c r="AS329" i="97"/>
  <c r="AQ1899" i="98"/>
  <c r="AQ2780" i="97"/>
  <c r="AS858" i="97"/>
  <c r="AS3478" i="97"/>
  <c r="AQ153" i="97"/>
  <c r="AQ2055" i="97"/>
  <c r="AQ1875" i="97"/>
  <c r="AQ3461" i="98"/>
  <c r="AQ2337" i="97"/>
  <c r="AS296" i="97"/>
  <c r="AQ3130" i="97"/>
  <c r="AQ2004" i="97"/>
  <c r="AQ2208" i="98"/>
  <c r="AQ84" i="97"/>
  <c r="AQ1498" i="97"/>
  <c r="AS2734" i="97"/>
  <c r="AS2136" i="97"/>
  <c r="AQ2748" i="97"/>
  <c r="AQ3524" i="97"/>
  <c r="AQ1275" i="97"/>
  <c r="AQ2908" i="98"/>
  <c r="AQ3260" i="97"/>
  <c r="AS2646" i="97"/>
  <c r="AS1625" i="97"/>
  <c r="AQ1135" i="98"/>
  <c r="AQ974" i="98"/>
  <c r="AS455" i="97"/>
  <c r="AQ1762" i="97"/>
  <c r="AQ518" i="97"/>
  <c r="AQ2647" i="98"/>
  <c r="AQ768" i="97"/>
  <c r="AQ3341" i="97"/>
  <c r="AQ376" i="97"/>
  <c r="AQ1538" i="98"/>
  <c r="AQ2252" i="97"/>
  <c r="AQ818" i="98"/>
  <c r="AQ2416" i="98"/>
  <c r="AQ2384" i="98"/>
  <c r="AQ2374" i="98"/>
  <c r="AQ1895" i="97"/>
  <c r="AQ2735" i="97"/>
  <c r="AS3088" i="97"/>
  <c r="AS77" i="97"/>
  <c r="AQ3195" i="98"/>
  <c r="AQ1775" i="98"/>
  <c r="AQ2642" i="97"/>
  <c r="AQ1183" i="97"/>
  <c r="AS3170" i="97"/>
  <c r="AS84" i="97"/>
  <c r="AQ2152" i="98"/>
  <c r="AS567" i="97"/>
  <c r="AQ2050" i="97"/>
  <c r="AQ1396" i="97"/>
  <c r="AQ2861" i="97"/>
  <c r="AS145" i="97"/>
  <c r="AQ1312" i="98"/>
  <c r="AS1034" i="97"/>
  <c r="AQ1096" i="98"/>
  <c r="AQ546" i="98"/>
  <c r="AQ3173" i="98"/>
  <c r="AS2224" i="97"/>
  <c r="AS1098" i="97"/>
  <c r="AQ3085" i="97"/>
  <c r="AQ138" i="97"/>
  <c r="AS3054" i="97"/>
  <c r="AQ1112" i="97"/>
  <c r="AS3396" i="97"/>
  <c r="AQ2457" i="97"/>
  <c r="AS2188" i="97"/>
  <c r="AS3287" i="97"/>
  <c r="AQ810" i="97"/>
  <c r="AS588" i="97"/>
  <c r="AQ2436" i="97"/>
  <c r="AS599" i="97"/>
  <c r="AQ2379" i="97"/>
  <c r="AS2054" i="97"/>
  <c r="AQ875" i="97"/>
  <c r="AS2468" i="97"/>
  <c r="AQ2939" i="98"/>
  <c r="AQ1770" i="97"/>
  <c r="AQ561" i="98"/>
  <c r="AS3585" i="97"/>
  <c r="AS884" i="97"/>
  <c r="AQ2738" i="98"/>
  <c r="AS2817" i="97"/>
  <c r="AS223" i="97"/>
  <c r="AS2323" i="97"/>
  <c r="AS2281" i="97"/>
  <c r="AQ2513" i="97"/>
  <c r="AQ1662" i="98"/>
  <c r="AS2163" i="97"/>
  <c r="AQ290" i="98"/>
  <c r="AS2520" i="97"/>
  <c r="AQ245" i="98"/>
  <c r="AQ787" i="98"/>
  <c r="AS748" i="97"/>
  <c r="AQ503" i="98"/>
  <c r="AQ902" i="98"/>
  <c r="AQ2070" i="97"/>
  <c r="AS48" i="97"/>
  <c r="AQ3244" i="97"/>
  <c r="AQ3180" i="97"/>
  <c r="AQ2224" i="97"/>
  <c r="AS663" i="97"/>
  <c r="AS1340" i="97"/>
  <c r="AS216" i="97"/>
  <c r="AQ2006" i="98"/>
  <c r="AQ412" i="97"/>
  <c r="AS1407" i="97"/>
  <c r="AQ1199" i="98"/>
  <c r="AQ1453" i="97"/>
  <c r="AQ2628" i="97"/>
  <c r="AS2258" i="97"/>
  <c r="AQ2338" i="98"/>
  <c r="AQ3263" i="97"/>
  <c r="AQ2807" i="97"/>
  <c r="AQ2228" i="97"/>
  <c r="AQ2852" i="97"/>
  <c r="AS419" i="97"/>
  <c r="AQ1704" i="98"/>
  <c r="AQ225" i="98"/>
  <c r="AQ356" i="97"/>
  <c r="AS3602" i="97"/>
  <c r="AS227" i="97"/>
  <c r="AQ1139" i="98"/>
  <c r="AS611" i="97"/>
  <c r="AQ528" i="98"/>
  <c r="AS3293" i="97"/>
  <c r="AS3292" i="97"/>
  <c r="AQ2400" i="98"/>
  <c r="AQ1470" i="97"/>
  <c r="AS2994" i="97"/>
  <c r="AS2065" i="97"/>
  <c r="AS2568" i="97"/>
  <c r="AS1771" i="97"/>
  <c r="AS270" i="97"/>
  <c r="AQ2983" i="97"/>
  <c r="AQ3297" i="98"/>
  <c r="AQ1280" i="97"/>
  <c r="AQ3169" i="97"/>
  <c r="AQ179" i="97"/>
  <c r="AQ3411" i="97"/>
  <c r="AQ3499" i="97"/>
  <c r="AQ2309" i="97"/>
  <c r="AQ56" i="97"/>
  <c r="AQ2108" i="97"/>
  <c r="AS526" i="97"/>
  <c r="AS2377" i="97"/>
  <c r="AQ1555" i="97"/>
  <c r="AQ2985" i="98"/>
  <c r="AQ1287" i="97"/>
  <c r="AQ481" i="97"/>
  <c r="AS2316" i="97"/>
  <c r="AQ1405" i="97"/>
  <c r="AS2153" i="97"/>
  <c r="AQ43" i="98"/>
  <c r="AQ3228" i="98"/>
  <c r="AQ610" i="98"/>
  <c r="AQ1048" i="97"/>
  <c r="AQ1878" i="97"/>
  <c r="AQ3594" i="98"/>
  <c r="AS2611" i="97"/>
  <c r="AQ961" i="98"/>
  <c r="AQ577" i="98"/>
  <c r="AS1633" i="97"/>
  <c r="AQ3006" i="97"/>
  <c r="AS2522" i="97"/>
  <c r="AQ2597" i="97"/>
  <c r="AS2516" i="97"/>
  <c r="AQ2495" i="97"/>
  <c r="AQ38" i="98"/>
  <c r="AS111" i="97"/>
  <c r="AS3250" i="97"/>
  <c r="AS1403" i="97"/>
  <c r="AS3128" i="97"/>
  <c r="AQ1474" i="97"/>
  <c r="AQ3495" i="98"/>
  <c r="AQ2840" i="98"/>
  <c r="AS897" i="97"/>
  <c r="AQ248" i="98"/>
  <c r="AQ968" i="98"/>
  <c r="AS2777" i="97"/>
  <c r="AS1966" i="97"/>
  <c r="AS841" i="97"/>
  <c r="AQ769" i="98"/>
  <c r="AS2414" i="97"/>
  <c r="AQ2381" i="98"/>
  <c r="AS2155" i="97"/>
  <c r="AQ222" i="97"/>
  <c r="AQ900" i="98"/>
  <c r="AQ1598" i="98"/>
  <c r="AQ2528" i="97"/>
  <c r="AQ2844" i="98"/>
  <c r="AS1439" i="97"/>
  <c r="AQ1923" i="97"/>
  <c r="AQ1842" i="97"/>
  <c r="AQ1286" i="98"/>
  <c r="AQ54" i="97"/>
  <c r="AQ2330" i="97"/>
  <c r="AQ3241" i="97"/>
  <c r="AQ3400" i="97"/>
  <c r="AQ1158" i="97"/>
  <c r="AQ1610" i="97"/>
  <c r="AQ2211" i="98"/>
  <c r="AQ508" i="97"/>
  <c r="AQ1993" i="98"/>
  <c r="AQ2469" i="98"/>
  <c r="AQ2910" i="98"/>
  <c r="AQ1200" i="97"/>
  <c r="AQ1559" i="97"/>
  <c r="AS1637" i="97"/>
  <c r="AQ2072" i="97"/>
  <c r="AQ929" i="97"/>
  <c r="AQ1962" i="97"/>
  <c r="AQ1867" i="98"/>
  <c r="AQ213" i="97"/>
  <c r="AQ891" i="98"/>
  <c r="AQ1094" i="97"/>
  <c r="AQ2097" i="98"/>
  <c r="AS412" i="97"/>
  <c r="AS2602" i="97"/>
  <c r="AS398" i="97"/>
  <c r="AQ2109" i="97"/>
  <c r="AS1871" i="97"/>
  <c r="AQ2337" i="98"/>
  <c r="AQ358" i="98"/>
  <c r="AQ1701" i="98"/>
  <c r="AQ3017" i="98"/>
  <c r="AQ2588" i="98"/>
  <c r="AQ889" i="97"/>
  <c r="AQ2352" i="98"/>
  <c r="AQ1682" i="98"/>
  <c r="AQ201" i="97"/>
  <c r="AQ3267" i="98"/>
  <c r="AQ1896" i="97"/>
  <c r="AQ1137" i="98"/>
  <c r="AQ209" i="98"/>
  <c r="AS1501" i="97"/>
  <c r="AQ1210" i="97"/>
  <c r="AQ1931" i="98"/>
  <c r="AS3542" i="97"/>
  <c r="AS2262" i="97"/>
  <c r="AQ3110" i="98"/>
  <c r="AQ2147" i="97"/>
  <c r="AQ2504" i="98"/>
  <c r="AQ1148" i="97"/>
  <c r="AQ2727" i="97"/>
  <c r="AQ1163" i="97"/>
  <c r="AQ1061" i="98"/>
  <c r="AS2028" i="97"/>
  <c r="AS204" i="97"/>
  <c r="AQ2234" i="98"/>
  <c r="AQ1008" i="98"/>
  <c r="AQ755" i="97"/>
  <c r="AQ124" i="97"/>
  <c r="AQ1248" i="97"/>
  <c r="AQ747" i="98"/>
  <c r="AS2721" i="97"/>
  <c r="AQ342" i="97"/>
  <c r="AQ3213" i="97"/>
  <c r="AS352" i="97"/>
  <c r="AQ2343" i="97"/>
  <c r="AS1985" i="97"/>
  <c r="AQ218" i="97"/>
  <c r="AQ676" i="98"/>
  <c r="AS480" i="97"/>
  <c r="AQ2706" i="97"/>
  <c r="AQ1418" i="97"/>
  <c r="AS333" i="97"/>
  <c r="AQ3413" i="98"/>
  <c r="AS2878" i="97"/>
  <c r="AS1926" i="97"/>
  <c r="AQ3385" i="98"/>
  <c r="AQ544" i="98"/>
  <c r="AQ954" i="98"/>
  <c r="AS2109" i="97"/>
  <c r="AQ1819" i="98"/>
  <c r="AQ471" i="98"/>
  <c r="AS2847" i="97"/>
  <c r="AQ243" i="97"/>
  <c r="AQ498" i="97"/>
  <c r="AS316" i="97"/>
  <c r="AS2867" i="97"/>
  <c r="AQ3293" i="98"/>
  <c r="AQ2280" i="97"/>
  <c r="AQ1279" i="97"/>
  <c r="AQ1529" i="97"/>
  <c r="AQ1573" i="97"/>
  <c r="AQ3292" i="97"/>
  <c r="AQ454" i="98"/>
  <c r="AQ1889" i="97"/>
  <c r="AQ1223" i="98"/>
  <c r="AQ3417" i="98"/>
  <c r="AS623" i="97"/>
  <c r="AQ3071" i="97"/>
  <c r="AQ2750" i="98"/>
  <c r="AQ536" i="97"/>
  <c r="AQ2239" i="98"/>
  <c r="AS2260" i="97"/>
  <c r="AQ1752" i="97"/>
  <c r="AQ1830" i="98"/>
  <c r="AQ982" i="97"/>
  <c r="AQ3503" i="97"/>
  <c r="AQ2496" i="97"/>
  <c r="AQ1544" i="98"/>
  <c r="AS2088" i="97"/>
  <c r="AS1500" i="97"/>
  <c r="AQ2320" i="97"/>
  <c r="AQ82" i="97"/>
  <c r="AQ1273" i="97"/>
  <c r="AS3389" i="97"/>
  <c r="AS1899" i="97"/>
  <c r="AS1707" i="97"/>
  <c r="AQ239" i="97"/>
  <c r="AQ2315" i="97"/>
  <c r="AQ1344" i="97"/>
  <c r="AQ879" i="97"/>
  <c r="AQ3591" i="98"/>
  <c r="AS3239" i="97"/>
  <c r="AQ2398" i="97"/>
  <c r="AQ1505" i="97"/>
  <c r="AQ3050" i="97"/>
  <c r="AQ1040" i="97"/>
  <c r="AQ1559" i="98"/>
  <c r="AS3129" i="97"/>
  <c r="AQ812" i="97"/>
  <c r="AQ1699" i="98"/>
  <c r="AS2121" i="97"/>
  <c r="AQ2869" i="98"/>
  <c r="AQ1165" i="97"/>
  <c r="AQ3395" i="98"/>
  <c r="AS2596" i="97"/>
  <c r="AQ1773" i="97"/>
  <c r="AQ3124" i="97"/>
  <c r="AS2569" i="97"/>
  <c r="AQ2917" i="98"/>
  <c r="AQ3033" i="98"/>
  <c r="AS2058" i="97"/>
  <c r="AQ2358" i="98"/>
  <c r="AQ406" i="98"/>
  <c r="AS2870" i="97"/>
  <c r="AQ1207" i="97"/>
  <c r="AS2837" i="97"/>
  <c r="AQ97" i="98"/>
  <c r="AS1123" i="97"/>
  <c r="AS1220" i="97"/>
  <c r="AS522" i="97"/>
  <c r="AS1493" i="97"/>
  <c r="AQ2237" i="97"/>
  <c r="AQ506" i="98"/>
  <c r="AQ141" i="97"/>
  <c r="AQ1428" i="97"/>
  <c r="AQ893" i="97"/>
  <c r="AQ561" i="97"/>
  <c r="AQ3217" i="98"/>
  <c r="AQ1782" i="98"/>
  <c r="AQ2861" i="98"/>
  <c r="AQ1775" i="97"/>
  <c r="AQ888" i="98"/>
  <c r="AQ1722" i="98"/>
  <c r="AS3068" i="97"/>
  <c r="AQ3285" i="97"/>
  <c r="AQ1003" i="97"/>
  <c r="AQ2657" i="97"/>
  <c r="AS2231" i="97"/>
  <c r="AQ2138" i="97"/>
  <c r="AQ2898" i="97"/>
  <c r="AQ834" i="98"/>
  <c r="AS3300" i="97"/>
  <c r="AQ2956" i="98"/>
  <c r="AQ684" i="97"/>
  <c r="AS2930" i="97"/>
  <c r="AQ2167" i="97"/>
  <c r="AQ3038" i="98"/>
  <c r="AS1138" i="97"/>
  <c r="AS2925" i="97"/>
  <c r="AS2903" i="97"/>
  <c r="AQ3353" i="97"/>
  <c r="AQ2172" i="97"/>
  <c r="AQ2722" i="98"/>
  <c r="AQ918" i="98"/>
  <c r="AQ841" i="98"/>
  <c r="AQ3059" i="98"/>
  <c r="AS1027" i="97"/>
  <c r="AQ942" i="98"/>
  <c r="AS1023" i="97"/>
  <c r="AS2438" i="97"/>
  <c r="AQ1050" i="98"/>
  <c r="AQ2525" i="98"/>
  <c r="AS2525" i="97"/>
  <c r="AQ728" i="97"/>
  <c r="AS2910" i="97"/>
  <c r="AS1423" i="97"/>
  <c r="AQ2203" i="97"/>
  <c r="AS313" i="97"/>
  <c r="AQ216" i="97"/>
  <c r="AS1315" i="97"/>
  <c r="AS644" i="97"/>
  <c r="AS821" i="97"/>
  <c r="AQ3370" i="98"/>
  <c r="AQ3284" i="98"/>
  <c r="AS1135" i="97"/>
  <c r="AQ307" i="97"/>
  <c r="AQ956" i="97"/>
  <c r="AQ2979" i="98"/>
  <c r="AQ922" i="98"/>
  <c r="AS2317" i="97"/>
  <c r="AQ2894" i="98"/>
  <c r="AQ1823" i="98"/>
  <c r="AQ3350" i="98"/>
  <c r="AQ3379" i="98"/>
  <c r="AQ2291" i="98"/>
  <c r="AQ1711" i="97"/>
  <c r="AQ563" i="97"/>
  <c r="AS2280" i="97"/>
  <c r="AQ485" i="98"/>
  <c r="AQ936" i="97"/>
  <c r="AQ2473" i="98"/>
  <c r="AQ1612" i="97"/>
  <c r="AS856" i="97"/>
  <c r="AQ2116" i="97"/>
  <c r="AQ1393" i="98"/>
  <c r="AS2871" i="97"/>
  <c r="AQ3561" i="97"/>
  <c r="AQ2776" i="97"/>
  <c r="AQ2502" i="98"/>
  <c r="AQ2932" i="98"/>
  <c r="AS1444" i="97"/>
  <c r="AQ2031" i="98"/>
  <c r="AQ3069" i="98"/>
  <c r="AQ1245" i="97"/>
  <c r="AS1270" i="97"/>
  <c r="AS2240" i="97"/>
  <c r="AQ34" i="98"/>
  <c r="AQ2720" i="98"/>
  <c r="AS1799" i="97"/>
  <c r="AS829" i="97"/>
  <c r="AS305" i="97"/>
  <c r="AQ818" i="97"/>
  <c r="AQ3423" i="97"/>
  <c r="AS1055" i="97"/>
  <c r="AS2653" i="97"/>
  <c r="AS1349" i="97"/>
  <c r="AS451" i="97"/>
  <c r="AQ2095" i="97"/>
  <c r="AQ1757" i="98"/>
  <c r="AQ106" i="98"/>
  <c r="AQ3363" i="98"/>
  <c r="AS794" i="97"/>
  <c r="AQ513" i="98"/>
  <c r="AS1306" i="97"/>
  <c r="AQ3019" i="97"/>
  <c r="AS1921" i="97"/>
  <c r="AQ906" i="97"/>
  <c r="AQ2296" i="97"/>
  <c r="AQ1000" i="97"/>
  <c r="AS2534" i="97"/>
  <c r="AS3508" i="97"/>
  <c r="AQ2559" i="97"/>
  <c r="AQ1669" i="97"/>
  <c r="AS1328" i="97"/>
  <c r="AQ827" i="98"/>
  <c r="AQ743" i="98"/>
  <c r="AQ2940" i="98"/>
  <c r="AS2978" i="97"/>
  <c r="AS674" i="97"/>
  <c r="AS2561" i="97"/>
  <c r="AS3435" i="97"/>
  <c r="AQ2606" i="98"/>
  <c r="AS928" i="97"/>
  <c r="AQ1218" i="97"/>
  <c r="AQ1232" i="98"/>
  <c r="AQ376" i="98"/>
  <c r="AQ948" i="98"/>
  <c r="AS1230" i="97"/>
  <c r="AS3093" i="97"/>
  <c r="AQ2431" i="97"/>
  <c r="AQ1712" i="98"/>
  <c r="AQ3160" i="98"/>
  <c r="AS193" i="97"/>
  <c r="AQ1204" i="98"/>
  <c r="AQ2971" i="97"/>
  <c r="AQ2050" i="98"/>
  <c r="AQ2027" i="98"/>
  <c r="AS284" i="97"/>
  <c r="AQ3147" i="97"/>
  <c r="AS493" i="97"/>
  <c r="AS1425" i="97"/>
  <c r="AS2068" i="97"/>
  <c r="AQ3108" i="97"/>
  <c r="AQ2325" i="98"/>
  <c r="AS1575" i="97"/>
  <c r="AQ2249" i="97"/>
  <c r="AQ2432" i="97"/>
  <c r="AQ3287" i="97"/>
  <c r="AQ2225" i="98"/>
  <c r="AQ1934" i="98"/>
  <c r="AQ2745" i="97"/>
  <c r="AS164" i="97"/>
  <c r="AQ2568" i="97"/>
  <c r="AQ807" i="97"/>
  <c r="AQ2001" i="97"/>
  <c r="AQ1929" i="97"/>
  <c r="AQ1014" i="97"/>
  <c r="AQ2394" i="98"/>
  <c r="AQ585" i="98"/>
  <c r="AQ1185" i="97"/>
  <c r="AQ487" i="98"/>
  <c r="AQ1504" i="97"/>
  <c r="AQ841" i="97"/>
  <c r="AS1252" i="97"/>
  <c r="AQ1654" i="97"/>
  <c r="AQ3112" i="98"/>
  <c r="AS364" i="97"/>
  <c r="AQ2574" i="98"/>
  <c r="AS1718" i="97"/>
  <c r="AQ1239" i="98"/>
  <c r="AQ442" i="98"/>
  <c r="AS1631" i="97"/>
  <c r="AS1540" i="97"/>
  <c r="AQ312" i="97"/>
  <c r="AQ3009" i="97"/>
  <c r="AS961" i="97"/>
  <c r="AS1648" i="97"/>
  <c r="AQ1064" i="97"/>
  <c r="AQ1086" i="97"/>
  <c r="AS820" i="97"/>
  <c r="AS2533" i="97"/>
  <c r="AQ1697" i="98"/>
  <c r="AS1894" i="97"/>
  <c r="AQ1549" i="97"/>
  <c r="AQ1854" i="97"/>
  <c r="AS252" i="97"/>
  <c r="AS433" i="97"/>
  <c r="AQ1498" i="98"/>
  <c r="AS638" i="97"/>
  <c r="AQ3157" i="97"/>
  <c r="AQ2857" i="98"/>
  <c r="AQ466" i="98"/>
  <c r="AS3010" i="97"/>
  <c r="AQ2184" i="98"/>
  <c r="AQ489" i="97"/>
  <c r="AS490" i="97"/>
  <c r="AS1309" i="97"/>
  <c r="AQ363" i="97"/>
  <c r="AQ1363" i="97"/>
  <c r="AQ3593" i="98"/>
  <c r="AQ240" i="97"/>
  <c r="AQ701" i="97"/>
  <c r="AS1294" i="97"/>
  <c r="AS1768" i="97"/>
  <c r="AQ75" i="98"/>
  <c r="AQ3288" i="97"/>
  <c r="AQ1575" i="98"/>
  <c r="AQ1595" i="98"/>
  <c r="AQ558" i="97"/>
  <c r="AS307" i="97"/>
  <c r="AS2171" i="97"/>
  <c r="AQ1088" i="97"/>
  <c r="AQ626" i="98"/>
  <c r="AS706" i="97"/>
  <c r="AS477" i="97"/>
  <c r="AQ214" i="97"/>
  <c r="AQ725" i="97"/>
  <c r="AQ710" i="98"/>
  <c r="AQ2139" i="98"/>
  <c r="AS1207" i="97"/>
  <c r="AQ1249" i="98"/>
  <c r="AS62" i="97"/>
  <c r="AQ1056" i="97"/>
  <c r="AQ1484" i="98"/>
  <c r="AS1761" i="97"/>
  <c r="AQ316" i="97"/>
  <c r="AQ609" i="98"/>
  <c r="AQ1966" i="98"/>
  <c r="AQ1065" i="98"/>
  <c r="AQ1716" i="98"/>
  <c r="AQ231" i="98"/>
  <c r="AQ1020" i="97"/>
  <c r="AS1670" i="97"/>
  <c r="AQ1054" i="97"/>
  <c r="AQ2279" i="98"/>
  <c r="AS1680" i="97"/>
  <c r="AS1516" i="97"/>
  <c r="AQ168" i="97"/>
  <c r="AS958" i="97"/>
  <c r="AQ191" i="97"/>
  <c r="AS70" i="97"/>
  <c r="AQ3226" i="98"/>
  <c r="AQ1991" i="98"/>
  <c r="AQ1929" i="98"/>
  <c r="AQ1643" i="98"/>
  <c r="AQ8" i="98"/>
  <c r="AQ1984" i="98"/>
  <c r="AS1876" i="97"/>
  <c r="AQ1316" i="97"/>
  <c r="AS1804" i="97"/>
  <c r="AQ114" i="98"/>
  <c r="AQ3269" i="97"/>
  <c r="AQ3005" i="97"/>
  <c r="AQ1840" i="97"/>
  <c r="AQ449" i="98"/>
  <c r="AQ2134" i="97"/>
  <c r="AS147" i="97"/>
  <c r="AS805" i="97"/>
  <c r="AQ437" i="98"/>
  <c r="AQ1104" i="97"/>
  <c r="AQ788" i="98"/>
  <c r="AS3596" i="97"/>
  <c r="AQ1311" i="98"/>
  <c r="AQ3556" i="98"/>
  <c r="AS3402" i="97"/>
  <c r="AS85" i="97"/>
  <c r="AS641" i="97"/>
  <c r="AQ1238" i="97"/>
  <c r="AQ193" i="98"/>
  <c r="AQ2256" i="98"/>
  <c r="AQ49" i="98"/>
  <c r="AQ914" i="97"/>
  <c r="AQ646" i="98"/>
  <c r="AQ399" i="97"/>
  <c r="AQ831" i="98"/>
  <c r="AQ195" i="97"/>
  <c r="AQ2546" i="98"/>
  <c r="AQ101" i="97"/>
  <c r="AS2151" i="97"/>
  <c r="AS2055" i="97"/>
  <c r="AQ135" i="97"/>
  <c r="AQ1637" i="98"/>
  <c r="AQ3436" i="98"/>
  <c r="AS1850" i="97"/>
  <c r="AQ2541" i="98"/>
  <c r="AS1965" i="97"/>
  <c r="AQ389" i="97"/>
  <c r="AQ419" i="98"/>
  <c r="AS1708" i="97"/>
  <c r="AQ1386" i="98"/>
  <c r="AQ974" i="97"/>
  <c r="AQ1735" i="98"/>
  <c r="AQ1365" i="97"/>
  <c r="AQ3245" i="98"/>
  <c r="AQ417" i="97"/>
  <c r="AQ3562" i="98"/>
  <c r="AS1900" i="97"/>
  <c r="AQ3483" i="97"/>
  <c r="AQ2000" i="97"/>
  <c r="AS889" i="97"/>
  <c r="AQ1190" i="98"/>
  <c r="AQ2472" i="98"/>
  <c r="AQ1667" i="98"/>
  <c r="AQ1337" i="98"/>
  <c r="AQ1427" i="97"/>
  <c r="AQ1785" i="98"/>
  <c r="AQ6" i="98"/>
  <c r="AS3549" i="97"/>
  <c r="AS505" i="97"/>
  <c r="AS2322" i="97"/>
  <c r="AS2027" i="97"/>
  <c r="AQ656" i="97"/>
  <c r="AQ344" i="97"/>
  <c r="AS327" i="97"/>
  <c r="AQ448" i="97"/>
  <c r="AS3516" i="97"/>
  <c r="AS2244" i="97"/>
  <c r="AS1205" i="97"/>
  <c r="AS1109" i="97"/>
  <c r="AQ1907" i="98"/>
  <c r="AS251" i="97"/>
  <c r="AS1565" i="97"/>
  <c r="AS1132" i="97"/>
  <c r="AQ2576" i="98"/>
  <c r="AS2921" i="97"/>
  <c r="AQ784" i="97"/>
  <c r="AQ37" i="97"/>
  <c r="AQ2356" i="97"/>
  <c r="AS1585" i="97"/>
  <c r="AQ2110" i="97"/>
  <c r="AQ611" i="98"/>
  <c r="AS1940" i="97"/>
  <c r="AQ3415" i="98"/>
  <c r="AS1667" i="97"/>
  <c r="AS3411" i="97"/>
  <c r="AQ2094" i="97"/>
  <c r="AS2698" i="97"/>
  <c r="AS1339" i="97"/>
  <c r="AS1898" i="97"/>
  <c r="AQ2179" i="97"/>
  <c r="AQ98" i="98"/>
  <c r="AS2119" i="97"/>
  <c r="AQ1298" i="97"/>
  <c r="AS792" i="97"/>
  <c r="AQ1785" i="97"/>
  <c r="AQ3040" i="97"/>
  <c r="AQ428" i="97"/>
  <c r="AQ793" i="97"/>
  <c r="AQ2499" i="98"/>
  <c r="AQ381" i="98"/>
  <c r="AS1148" i="97"/>
  <c r="AQ1042" i="98"/>
  <c r="AQ2316" i="97"/>
  <c r="AQ2426" i="97"/>
  <c r="AQ3289" i="98"/>
  <c r="AQ935" i="98"/>
  <c r="AQ3389" i="97"/>
  <c r="AQ1423" i="98"/>
  <c r="AQ2950" i="97"/>
  <c r="AQ3431" i="98"/>
  <c r="AS1979" i="97"/>
  <c r="AQ1330" i="98"/>
  <c r="AS2235" i="97"/>
  <c r="AS473" i="97"/>
  <c r="AQ1950" i="97"/>
  <c r="AS3026" i="97"/>
  <c r="AQ1693" i="97"/>
  <c r="AQ1849" i="98"/>
  <c r="AQ1803" i="97"/>
  <c r="AQ3006" i="98"/>
  <c r="AQ1191" i="98"/>
  <c r="AQ1136" i="97"/>
  <c r="AS1671" i="97"/>
  <c r="AQ1352" i="98"/>
  <c r="AS3421" i="97"/>
  <c r="AQ964" i="98"/>
  <c r="AQ1533" i="98"/>
  <c r="AQ2550" i="97"/>
  <c r="AQ1021" i="98"/>
  <c r="AS2958" i="97"/>
  <c r="AQ2531" i="98"/>
  <c r="AS2233" i="97"/>
  <c r="AQ1023" i="97"/>
  <c r="AS1187" i="97"/>
  <c r="AQ1127" i="97"/>
  <c r="AQ193" i="97"/>
  <c r="AS3012" i="97"/>
  <c r="AS2116" i="97"/>
  <c r="AQ3210" i="97"/>
  <c r="AQ2729" i="98"/>
  <c r="AQ369" i="97"/>
  <c r="AS1113" i="97"/>
  <c r="AS3198" i="97"/>
  <c r="AQ2527" i="97"/>
  <c r="AS1376" i="97"/>
  <c r="AS3021" i="97"/>
  <c r="AQ3313" i="98"/>
  <c r="AQ3158" i="97"/>
  <c r="AQ950" i="98"/>
  <c r="AS467" i="97"/>
  <c r="AS863" i="97"/>
  <c r="AQ302" i="97"/>
  <c r="AQ1605" i="98"/>
  <c r="AS1047" i="97"/>
  <c r="AQ855" i="97"/>
  <c r="AQ410" i="98"/>
  <c r="AQ1090" i="97"/>
  <c r="AQ402" i="98"/>
  <c r="AQ2108" i="98"/>
  <c r="AQ3194" i="97"/>
  <c r="AQ2820" i="98"/>
  <c r="AQ991" i="98"/>
  <c r="AS2974" i="97"/>
  <c r="AS1563" i="97"/>
  <c r="AS785" i="97"/>
  <c r="AQ2697" i="97"/>
  <c r="AS2959" i="97"/>
  <c r="AS53" i="97"/>
  <c r="AQ432" i="97"/>
  <c r="AQ3238" i="98"/>
  <c r="AQ2995" i="97"/>
  <c r="AQ2359" i="97"/>
  <c r="AS957" i="97"/>
  <c r="AS1929" i="97"/>
  <c r="AQ3132" i="98"/>
  <c r="AQ1039" i="98"/>
  <c r="AQ270" i="98"/>
  <c r="AS931" i="97"/>
  <c r="AQ2227" i="97"/>
  <c r="AS1097" i="97"/>
  <c r="AS243" i="97"/>
  <c r="AS844" i="97"/>
  <c r="AQ1784" i="97"/>
  <c r="AQ3073" i="98"/>
  <c r="AQ101" i="98"/>
  <c r="AQ712" i="98"/>
  <c r="AS2253" i="97"/>
  <c r="AS3133" i="97"/>
  <c r="AQ3093" i="97"/>
  <c r="AQ1512" i="97"/>
  <c r="AS3163" i="97"/>
  <c r="AQ2476" i="98"/>
  <c r="AQ3597" i="98"/>
  <c r="AS2198" i="97"/>
  <c r="AQ2477" i="98"/>
  <c r="AQ465" i="97"/>
  <c r="AQ2600" i="98"/>
  <c r="AQ85" i="97"/>
  <c r="AQ386" i="98"/>
  <c r="AQ378" i="98"/>
  <c r="AQ502" i="98"/>
  <c r="AS2637" i="97"/>
  <c r="AS1713" i="97"/>
  <c r="AQ519" i="98"/>
  <c r="AQ3406" i="98"/>
  <c r="AQ2980" i="97"/>
  <c r="AQ2439" i="97"/>
  <c r="AQ1915" i="98"/>
  <c r="AQ264" i="98"/>
  <c r="AQ966" i="97"/>
  <c r="AS1746" i="97"/>
  <c r="AQ1620" i="98"/>
  <c r="AQ3557" i="98"/>
  <c r="AS2931" i="97"/>
  <c r="AS2345" i="97"/>
  <c r="AS1077" i="97"/>
  <c r="AS1482" i="97"/>
  <c r="AQ2336" i="98"/>
  <c r="AS2208" i="97"/>
  <c r="AQ1260" i="97"/>
  <c r="AQ857" i="97"/>
  <c r="AS1945" i="97"/>
  <c r="AQ2437" i="97"/>
  <c r="AQ1521" i="97"/>
  <c r="AQ1648" i="97"/>
  <c r="AS202" i="97"/>
  <c r="AQ2425" i="97"/>
  <c r="AQ1270" i="97"/>
  <c r="AQ3371" i="98"/>
  <c r="AQ754" i="98"/>
  <c r="AS2989" i="97"/>
  <c r="AQ2042" i="98"/>
  <c r="AQ3415" i="97"/>
  <c r="AS2304" i="97"/>
  <c r="AS2788" i="97"/>
  <c r="AS1170" i="97"/>
  <c r="AQ1294" i="97"/>
  <c r="AS3480" i="97"/>
  <c r="AQ729" i="98"/>
  <c r="AQ1523" i="97"/>
  <c r="AQ880" i="98"/>
  <c r="AQ2204" i="97"/>
  <c r="AS2114" i="97"/>
  <c r="AQ3033" i="97"/>
  <c r="AQ491" i="98"/>
  <c r="AS671" i="97"/>
  <c r="AQ1057" i="97"/>
  <c r="AS804" i="97"/>
  <c r="AQ158" i="97"/>
  <c r="AQ32" i="98"/>
  <c r="AQ706" i="98"/>
  <c r="AQ2793" i="97"/>
  <c r="AS2095" i="97"/>
  <c r="AQ260" i="98"/>
  <c r="AQ663" i="97"/>
  <c r="AQ347" i="97"/>
  <c r="AS1244" i="97"/>
  <c r="AS966" i="97"/>
  <c r="AS269" i="97"/>
  <c r="AQ680" i="98"/>
  <c r="AS1808" i="97"/>
  <c r="AQ636" i="98"/>
  <c r="AS1751" i="97"/>
  <c r="AQ311" i="98"/>
  <c r="AQ1846" i="97"/>
  <c r="AQ2265" i="98"/>
  <c r="AQ88" i="97"/>
  <c r="AQ2411" i="97"/>
  <c r="AS573" i="97"/>
  <c r="AS731" i="97"/>
  <c r="AS741" i="97"/>
  <c r="AQ2346" i="97"/>
  <c r="AQ2480" i="98"/>
  <c r="AS3073" i="97"/>
  <c r="AS2506" i="97"/>
  <c r="AQ2259" i="98"/>
  <c r="AQ207" i="97"/>
  <c r="AQ1750" i="98"/>
  <c r="AQ2564" i="97"/>
  <c r="AQ3447" i="98"/>
  <c r="AQ120" i="97"/>
  <c r="AS787" i="97"/>
  <c r="AQ3044" i="97"/>
  <c r="AS722" i="97"/>
  <c r="AQ2365" i="97"/>
  <c r="AQ1631" i="98"/>
  <c r="AS2491" i="97"/>
  <c r="AQ1647" i="98"/>
  <c r="AQ2837" i="98"/>
  <c r="AQ3003" i="97"/>
  <c r="AS396" i="97"/>
  <c r="AS194" i="97"/>
  <c r="AS1803" i="97"/>
  <c r="AQ223" i="98"/>
  <c r="AQ1206" i="97"/>
  <c r="AQ1335" i="97"/>
  <c r="AS1374" i="97"/>
  <c r="AQ1950" i="98"/>
  <c r="AQ3029" i="98"/>
  <c r="AS2205" i="97"/>
  <c r="AS2100" i="97"/>
  <c r="AS959" i="97"/>
  <c r="AS1127" i="97"/>
  <c r="AQ132" i="98"/>
  <c r="AQ370" i="97"/>
  <c r="AQ2473" i="97"/>
  <c r="AQ3191" i="97"/>
  <c r="AQ605" i="98"/>
  <c r="AQ777" i="98"/>
  <c r="AQ1953" i="98"/>
  <c r="AQ3034" i="98"/>
  <c r="AQ620" i="98"/>
  <c r="AQ2903" i="97"/>
  <c r="AQ2202" i="97"/>
  <c r="AQ1645" i="97"/>
  <c r="AS2181" i="97"/>
  <c r="AQ1638" i="97"/>
  <c r="AQ3178" i="97"/>
  <c r="AQ131" i="97"/>
  <c r="AQ1602" i="97"/>
  <c r="AQ980" i="98"/>
  <c r="AS1534" i="97"/>
  <c r="AQ538" i="98"/>
  <c r="AQ1972" i="98"/>
  <c r="AS1018" i="97"/>
  <c r="AQ555" i="97"/>
  <c r="AS1683" i="97"/>
  <c r="AS2709" i="97"/>
  <c r="AS2242" i="97"/>
  <c r="AQ1194" i="98"/>
  <c r="AS2066" i="97"/>
  <c r="AS3305" i="97"/>
  <c r="AQ2198" i="97"/>
  <c r="AQ205" i="98"/>
  <c r="AQ2752" i="98"/>
  <c r="AQ2828" i="98"/>
  <c r="AS1724" i="97"/>
  <c r="AS3342" i="97"/>
  <c r="AS2783" i="97"/>
  <c r="AS615" i="97"/>
  <c r="AQ908" i="97"/>
  <c r="AS2277" i="97"/>
  <c r="AS3149" i="97"/>
  <c r="AQ725" i="98"/>
  <c r="AQ347" i="98"/>
  <c r="AQ1506" i="98"/>
  <c r="AQ3318" i="97"/>
  <c r="AQ3445" i="97"/>
  <c r="AQ645" i="97"/>
  <c r="AQ1595" i="97"/>
  <c r="AQ2581" i="97"/>
  <c r="AQ495" i="97"/>
  <c r="AQ219" i="97"/>
  <c r="AQ1576" i="97"/>
  <c r="AQ43" i="97"/>
  <c r="AQ2335" i="98"/>
  <c r="AS2219" i="97"/>
  <c r="AQ2161" i="97"/>
  <c r="AQ2297" i="97"/>
  <c r="AQ1122" i="98"/>
  <c r="AQ1084" i="98"/>
  <c r="AQ3098" i="97"/>
  <c r="AQ2176" i="97"/>
  <c r="AQ630" i="97"/>
  <c r="AS96" i="97"/>
  <c r="AQ3431" i="97"/>
  <c r="AQ2385" i="98"/>
  <c r="AS1968" i="97"/>
  <c r="AS2273" i="97"/>
  <c r="AQ2056" i="97"/>
  <c r="AQ2129" i="97"/>
  <c r="AS580" i="97"/>
  <c r="AQ2655" i="97"/>
  <c r="AS2892" i="97"/>
  <c r="AQ1106" i="97"/>
  <c r="AQ1069" i="97"/>
  <c r="AQ1651" i="98"/>
  <c r="AS1598" i="97"/>
  <c r="AQ3246" i="97"/>
  <c r="AS2195" i="97"/>
  <c r="AS3418" i="97"/>
  <c r="AQ3298" i="97"/>
  <c r="AS2144" i="97"/>
  <c r="AS2955" i="97"/>
  <c r="AQ1898" i="98"/>
  <c r="AS234" i="97"/>
  <c r="AQ3231" i="97"/>
  <c r="AS355" i="97"/>
  <c r="AQ1930" i="97"/>
  <c r="AQ863" i="97"/>
  <c r="AQ3366" i="98"/>
  <c r="AQ499" i="98"/>
  <c r="AQ554" i="97"/>
  <c r="AQ1791" i="98"/>
  <c r="AQ963" i="97"/>
  <c r="AS3570" i="97"/>
  <c r="AS1533" i="97"/>
  <c r="AQ2100" i="97"/>
  <c r="AQ1340" i="97"/>
  <c r="AQ676" i="97"/>
  <c r="AQ804" i="98"/>
  <c r="AS2737" i="97"/>
  <c r="AQ1811" i="97"/>
  <c r="AQ2885" i="98"/>
  <c r="AQ211" i="98"/>
  <c r="AS1463" i="97"/>
  <c r="AQ928" i="98"/>
  <c r="AS670" i="97"/>
  <c r="AQ2860" i="98"/>
  <c r="AQ2463" i="97"/>
  <c r="AS2663" i="97"/>
  <c r="AS514" i="97"/>
  <c r="AQ2668" i="97"/>
  <c r="AS1521" i="97"/>
  <c r="AQ1970" i="97"/>
  <c r="AS304" i="97"/>
  <c r="AQ1801" i="97"/>
  <c r="AS1715" i="97"/>
  <c r="AQ1667" i="97"/>
  <c r="AQ3103" i="98"/>
  <c r="AS1267" i="97"/>
  <c r="AQ3086" i="98"/>
  <c r="AS1447" i="97"/>
  <c r="AQ2482" i="98"/>
  <c r="AS3069" i="97"/>
  <c r="AQ1544" i="97"/>
  <c r="AQ2674" i="97"/>
  <c r="AQ1699" i="97"/>
  <c r="AS1104" i="97"/>
  <c r="AS1910" i="97"/>
  <c r="AQ731" i="97"/>
  <c r="AQ1011" i="98"/>
  <c r="AS497" i="97"/>
  <c r="AQ2930" i="98"/>
  <c r="AS925" i="97"/>
  <c r="AQ1472" i="97"/>
  <c r="AQ389" i="98"/>
  <c r="AQ3325" i="97"/>
  <c r="AS3134" i="97"/>
  <c r="AS195" i="97"/>
  <c r="AQ2812" i="97"/>
  <c r="AS825" i="97"/>
  <c r="AS3443" i="97"/>
  <c r="AQ1450" i="97"/>
  <c r="AS882" i="97"/>
  <c r="AS2471" i="97"/>
  <c r="AQ1979" i="97"/>
  <c r="AS1110" i="97"/>
  <c r="AQ1969" i="98"/>
  <c r="AS3148" i="97"/>
  <c r="AQ3167" i="97"/>
  <c r="AS1589" i="97"/>
  <c r="AQ374" i="98"/>
  <c r="AS1304" i="97"/>
  <c r="AQ1020" i="98"/>
  <c r="AQ490" i="98"/>
  <c r="AQ329" i="97"/>
  <c r="AQ1904" i="97"/>
  <c r="AQ1467" i="98"/>
  <c r="AS1957" i="97"/>
  <c r="AQ296" i="97"/>
  <c r="AQ162" i="98"/>
  <c r="AQ2579" i="97"/>
  <c r="AS1560" i="97"/>
  <c r="AQ50" i="97"/>
  <c r="AQ649" i="98"/>
  <c r="AQ1623" i="98"/>
  <c r="AS2684" i="97"/>
  <c r="AQ1452" i="97"/>
  <c r="AQ815" i="98"/>
  <c r="AQ293" i="97"/>
  <c r="AS3509" i="97"/>
  <c r="AQ3061" i="97"/>
  <c r="AS2586" i="97"/>
  <c r="AQ2132" i="97"/>
  <c r="AQ2481" i="98"/>
  <c r="AQ2994" i="98"/>
  <c r="AQ210" i="98"/>
  <c r="AQ2216" i="97"/>
  <c r="AQ2051" i="98"/>
  <c r="AS2904" i="97"/>
  <c r="AQ2036" i="97"/>
  <c r="AS3280" i="97"/>
  <c r="AQ1413" i="97"/>
  <c r="AQ2062" i="98"/>
  <c r="AS662" i="97"/>
  <c r="AQ2319" i="98"/>
  <c r="AQ1318" i="97"/>
  <c r="AQ3534" i="97"/>
  <c r="AQ388" i="97"/>
  <c r="AQ2548" i="98"/>
  <c r="AQ863" i="98"/>
  <c r="AQ2892" i="97"/>
  <c r="AQ1265" i="97"/>
  <c r="AQ3149" i="97"/>
  <c r="AS523" i="97"/>
  <c r="AS1765" i="97"/>
  <c r="AQ2753" i="98"/>
  <c r="AQ2751" i="97"/>
  <c r="AS2097" i="97"/>
  <c r="AS20" i="97"/>
  <c r="AQ609" i="97"/>
  <c r="AS1157" i="97"/>
  <c r="AS401" i="97"/>
  <c r="AQ620" i="97"/>
  <c r="AQ1324" i="97"/>
  <c r="AQ380" i="98"/>
  <c r="AS1852" i="97"/>
  <c r="AS2431" i="97"/>
  <c r="AQ1043" i="98"/>
  <c r="AS1752" i="97"/>
  <c r="AQ462" i="98"/>
  <c r="AQ1451" i="98"/>
  <c r="AQ3319" i="97"/>
  <c r="AS288" i="97"/>
  <c r="AS676" i="97"/>
  <c r="AQ3278" i="97"/>
  <c r="AQ3248" i="98"/>
  <c r="AS1367" i="97"/>
  <c r="AQ1871" i="98"/>
  <c r="AQ916" i="98"/>
  <c r="AQ3270" i="97"/>
  <c r="AQ458" i="97"/>
  <c r="AS3186" i="97"/>
  <c r="AS1608" i="97"/>
  <c r="AQ2596" i="97"/>
  <c r="AS1980" i="97"/>
  <c r="AS1688" i="97"/>
  <c r="AQ2700" i="97"/>
  <c r="AQ1907" i="97"/>
  <c r="AQ1649" i="97"/>
  <c r="AQ2928" i="97"/>
  <c r="AS1095" i="97"/>
  <c r="AQ2752" i="97"/>
  <c r="AQ522" i="97"/>
  <c r="AQ1960" i="97"/>
  <c r="AQ359" i="98"/>
  <c r="AS46" i="97"/>
  <c r="AQ538" i="97"/>
  <c r="AQ1707" i="98"/>
  <c r="AQ612" i="97"/>
  <c r="AQ996" i="98"/>
  <c r="AQ3196" i="97"/>
  <c r="AS533" i="97"/>
  <c r="AQ402" i="97"/>
  <c r="AS2810" i="97"/>
  <c r="AQ3168" i="97"/>
  <c r="AQ2215" i="97"/>
  <c r="AQ1803" i="98"/>
  <c r="AQ3318" i="98"/>
  <c r="AQ385" i="98"/>
  <c r="AS2609" i="97"/>
  <c r="AQ373" i="98"/>
  <c r="AQ2179" i="98"/>
  <c r="AQ2133" i="97"/>
  <c r="AS1053" i="97"/>
  <c r="AQ2662" i="98"/>
  <c r="AQ2784" i="97"/>
  <c r="AS752" i="97"/>
  <c r="AQ858" i="97"/>
  <c r="AQ1815" i="97"/>
  <c r="AS597" i="97"/>
  <c r="AQ1102" i="98"/>
  <c r="AS314" i="97"/>
  <c r="AS2012" i="97"/>
  <c r="AQ2053" i="97"/>
  <c r="AS151" i="97"/>
  <c r="AQ2621" i="98"/>
  <c r="AS1741" i="97"/>
  <c r="AQ1751" i="98"/>
  <c r="AS2752" i="97"/>
  <c r="AS2539" i="97"/>
  <c r="AQ2201" i="98"/>
  <c r="AS99" i="97"/>
  <c r="AQ2989" i="97"/>
  <c r="AQ66" i="97"/>
  <c r="AS3016" i="97"/>
  <c r="AQ3376" i="98"/>
  <c r="AS3347" i="97"/>
  <c r="AS808" i="97"/>
  <c r="AQ1118" i="97"/>
  <c r="AQ2068" i="97"/>
  <c r="AQ780" i="98"/>
  <c r="AQ2174" i="98"/>
  <c r="AQ1355" i="97"/>
  <c r="AQ799" i="98"/>
  <c r="AQ720" i="98"/>
  <c r="AS1049" i="97"/>
  <c r="AS399" i="97"/>
  <c r="AQ1025" i="97"/>
  <c r="AQ1703" i="98"/>
  <c r="AQ3363" i="97"/>
  <c r="AQ2362" i="98"/>
  <c r="AQ775" i="97"/>
  <c r="AS2848" i="97"/>
  <c r="AQ115" i="98"/>
  <c r="AS942" i="97"/>
  <c r="AQ3116" i="98"/>
  <c r="AQ271" i="97"/>
  <c r="AQ3490" i="97"/>
  <c r="AS3427" i="97"/>
  <c r="AQ626" i="97"/>
  <c r="AQ3218" i="98"/>
  <c r="AQ2794" i="97"/>
  <c r="AQ2530" i="98"/>
  <c r="AQ3288" i="98"/>
  <c r="AQ1856" i="97"/>
  <c r="AQ566" i="97"/>
  <c r="AQ1897" i="97"/>
  <c r="AS1116" i="97"/>
  <c r="AS3001" i="97"/>
  <c r="AQ113" i="97"/>
  <c r="AQ2737" i="98"/>
  <c r="AS1807" i="97"/>
  <c r="AQ3309" i="98"/>
  <c r="AQ800" i="98"/>
  <c r="AQ2708" i="98"/>
  <c r="AQ3351" i="98"/>
  <c r="AQ2775" i="97"/>
  <c r="AQ943" i="97"/>
  <c r="AQ1811" i="98"/>
  <c r="AQ3482" i="98"/>
  <c r="AQ274" i="98"/>
  <c r="AQ608" i="98"/>
  <c r="AQ1910" i="98"/>
  <c r="AQ2084" i="98"/>
  <c r="AQ3321" i="98"/>
  <c r="AS1146" i="97"/>
  <c r="AS2808" i="97"/>
  <c r="AQ1745" i="98"/>
  <c r="AQ679" i="97"/>
  <c r="AQ1767" i="97"/>
  <c r="AS2397" i="97"/>
  <c r="AQ3398" i="98"/>
  <c r="AS2638" i="97"/>
  <c r="AQ3311" i="97"/>
  <c r="AS1993" i="97"/>
  <c r="AQ1329" i="98"/>
  <c r="AQ2381" i="97"/>
  <c r="AQ2920" i="98"/>
  <c r="AS496" i="97"/>
  <c r="AQ1297" i="97"/>
  <c r="AQ2011" i="97"/>
  <c r="AQ1290" i="97"/>
  <c r="AQ2678" i="97"/>
  <c r="AS1684" i="97"/>
  <c r="AS2307" i="97"/>
  <c r="AQ254" i="97"/>
  <c r="AS381" i="97"/>
  <c r="AQ71" i="97"/>
  <c r="AQ2618" i="98"/>
  <c r="AQ278" i="98"/>
  <c r="AS2060" i="97"/>
  <c r="AQ1754" i="98"/>
  <c r="AS2565" i="97"/>
  <c r="AQ2847" i="98"/>
  <c r="AQ3211" i="98"/>
  <c r="AQ3540" i="97"/>
  <c r="AQ3066" i="98"/>
  <c r="AQ3341" i="98"/>
  <c r="AQ3384" i="98"/>
  <c r="AQ2836" i="97"/>
  <c r="AQ1924" i="97"/>
  <c r="AS659" i="97"/>
  <c r="AQ105" i="97"/>
  <c r="AQ1167" i="97"/>
  <c r="AQ435" i="97"/>
  <c r="AQ1996" i="98"/>
  <c r="AQ3361" i="97"/>
  <c r="AS3302" i="97"/>
  <c r="AS1263" i="97"/>
  <c r="AS3246" i="97"/>
  <c r="AQ2279" i="97"/>
  <c r="AQ177" i="98"/>
  <c r="AQ1938" i="97"/>
  <c r="AQ1378" i="97"/>
  <c r="AQ2449" i="97"/>
  <c r="AQ2412" i="97"/>
  <c r="AQ902" i="97"/>
  <c r="AQ1040" i="98"/>
  <c r="AS1462" i="97"/>
  <c r="AQ2653" i="97"/>
  <c r="AS2748" i="97"/>
  <c r="AS1932" i="97"/>
  <c r="AQ965" i="98"/>
  <c r="AQ3328" i="98"/>
  <c r="AQ791" i="97"/>
  <c r="AQ1329" i="97"/>
  <c r="AQ1149" i="97"/>
  <c r="AQ915" i="97"/>
  <c r="AQ3290" i="97"/>
  <c r="AS428" i="97"/>
  <c r="AS213" i="97"/>
  <c r="AS1453" i="97"/>
  <c r="AS1550" i="97"/>
  <c r="AQ1382" i="97"/>
  <c r="AQ2273" i="98"/>
  <c r="AS2157" i="97"/>
  <c r="AQ236" i="98"/>
  <c r="AQ3563" i="97"/>
  <c r="AS1839" i="97"/>
  <c r="AQ1906" i="97"/>
  <c r="AQ694" i="97"/>
  <c r="AQ3373" i="98"/>
  <c r="AQ1360" i="97"/>
  <c r="AQ1285" i="98"/>
  <c r="AQ615" i="97"/>
  <c r="AQ2225" i="97"/>
  <c r="AS3489" i="97"/>
  <c r="AQ333" i="98"/>
  <c r="AQ3605" i="98"/>
  <c r="AS3286" i="97"/>
  <c r="AS1164" i="97"/>
  <c r="AQ1228" i="97"/>
  <c r="AS1999" i="97"/>
  <c r="AQ1099" i="98"/>
  <c r="AS1197" i="97"/>
  <c r="AS601" i="97"/>
  <c r="AS2519" i="97"/>
  <c r="AQ3339" i="97"/>
  <c r="AQ461" i="98"/>
  <c r="AS436" i="97"/>
  <c r="AQ441" i="98"/>
  <c r="AQ959" i="98"/>
  <c r="AQ2817" i="97"/>
  <c r="AQ617" i="97"/>
  <c r="AQ2964" i="97"/>
  <c r="AQ1997" i="98"/>
  <c r="AS1277" i="97"/>
  <c r="AS1606" i="97"/>
  <c r="AQ1454" i="98"/>
  <c r="AS1430" i="97"/>
  <c r="AQ2609" i="98"/>
  <c r="AS3230" i="97"/>
  <c r="AS1016" i="97"/>
  <c r="AQ1426" i="97"/>
  <c r="AQ1259" i="98"/>
  <c r="AQ1848" i="97"/>
  <c r="AQ513" i="97"/>
  <c r="AS2945" i="97"/>
  <c r="AQ1756" i="98"/>
  <c r="AS517" i="97"/>
  <c r="AQ268" i="98"/>
  <c r="AQ1227" i="97"/>
  <c r="AQ2758" i="97"/>
  <c r="AQ2924" i="97"/>
  <c r="AQ383" i="98"/>
  <c r="AQ815" i="97"/>
  <c r="AS1864" i="97"/>
  <c r="AQ1796" i="97"/>
  <c r="AQ3252" i="98"/>
  <c r="AQ740" i="97"/>
  <c r="AQ1489" i="97"/>
  <c r="AQ483" i="98"/>
  <c r="AQ2235" i="97"/>
  <c r="AS1739" i="97"/>
  <c r="AQ1277" i="98"/>
  <c r="AQ2329" i="97"/>
  <c r="AS2170" i="97"/>
  <c r="AS1923" i="97"/>
  <c r="AQ1941" i="97"/>
  <c r="AQ1684" i="97"/>
  <c r="AQ1213" i="98"/>
  <c r="AQ3209" i="98"/>
  <c r="AS1345" i="97"/>
  <c r="AS2020" i="97"/>
  <c r="AQ520" i="98"/>
  <c r="AS3497" i="97"/>
  <c r="AQ292" i="98"/>
  <c r="AQ2085" i="97"/>
  <c r="AQ416" i="98"/>
  <c r="AS2337" i="97"/>
  <c r="AQ1043" i="97"/>
  <c r="AS2657" i="97"/>
  <c r="AQ861" i="98"/>
  <c r="AS214" i="97"/>
  <c r="AS3224" i="97"/>
  <c r="AQ1004" i="97"/>
  <c r="AS3257" i="97"/>
  <c r="AQ1192" i="97"/>
  <c r="AQ1131" i="97"/>
  <c r="AQ3272" i="98"/>
  <c r="AS1264" i="97"/>
  <c r="AQ1310" i="98"/>
  <c r="AS528" i="97"/>
  <c r="AS2239" i="97"/>
  <c r="AS206" i="97"/>
  <c r="AQ1008" i="97"/>
  <c r="AQ249" i="98"/>
  <c r="AQ707" i="98"/>
  <c r="AS1433" i="97"/>
  <c r="AQ1599" i="97"/>
  <c r="AQ2592" i="97"/>
  <c r="AQ1088" i="98"/>
  <c r="AS3051" i="97"/>
  <c r="AQ3174" i="98"/>
  <c r="AQ1199" i="97"/>
  <c r="AS637" i="97"/>
  <c r="AS614" i="97"/>
  <c r="AQ2414" i="97"/>
  <c r="AQ438" i="98"/>
  <c r="AQ1880" i="98"/>
  <c r="AQ1874" i="97"/>
  <c r="AQ977" i="97"/>
  <c r="AQ41" i="97"/>
  <c r="AQ2134" i="98"/>
  <c r="AQ718" i="97"/>
  <c r="AQ753" i="97"/>
  <c r="AQ273" i="97"/>
  <c r="AS840" i="97"/>
  <c r="AQ2143" i="97"/>
  <c r="AQ2353" i="98"/>
  <c r="AQ2928" i="98"/>
  <c r="AQ750" i="98"/>
  <c r="AS158" i="97"/>
  <c r="AQ74" i="98"/>
  <c r="AQ3233" i="97"/>
  <c r="AS971" i="97"/>
  <c r="AQ251" i="98"/>
  <c r="AQ3266" i="97"/>
  <c r="AQ1740" i="98"/>
  <c r="AQ1653" i="97"/>
  <c r="AQ423" i="97"/>
  <c r="AQ593" i="98"/>
  <c r="AS2059" i="97"/>
  <c r="AQ1715" i="97"/>
  <c r="AS499" i="97"/>
  <c r="AQ2822" i="97"/>
  <c r="AS2283" i="97"/>
  <c r="AQ2637" i="98"/>
  <c r="AQ35" i="97"/>
  <c r="AQ2991" i="97"/>
  <c r="AS769" i="97"/>
  <c r="AS1897" i="97"/>
  <c r="AQ3197" i="97"/>
  <c r="AQ2603" i="97"/>
  <c r="AQ471" i="97"/>
  <c r="AQ1384" i="98"/>
  <c r="AQ1467" i="97"/>
  <c r="AQ929" i="98"/>
  <c r="AQ2067" i="97"/>
  <c r="AQ1336" i="97"/>
  <c r="AQ1968" i="97"/>
  <c r="AQ714" i="97"/>
  <c r="AQ1997" i="97"/>
  <c r="AQ2014" i="97"/>
  <c r="AQ1005" i="97"/>
  <c r="AQ1285" i="97"/>
  <c r="AS1695" i="97"/>
  <c r="AQ1059" i="97"/>
  <c r="AQ3544" i="98"/>
  <c r="AQ472" i="97"/>
  <c r="AQ3439" i="97"/>
  <c r="AQ2093" i="97"/>
  <c r="AQ659" i="97"/>
  <c r="AS2090" i="97"/>
  <c r="AQ2474" i="97"/>
  <c r="AQ40" i="98"/>
  <c r="AS1868" i="97"/>
  <c r="AS1829" i="97"/>
  <c r="AS146" i="97"/>
  <c r="AQ1859" i="97"/>
  <c r="AQ2819" i="98"/>
  <c r="AS707" i="97"/>
  <c r="AS736" i="97"/>
  <c r="AQ2290" i="98"/>
  <c r="AQ2287" i="97"/>
  <c r="AQ3397" i="98"/>
  <c r="AQ450" i="97"/>
  <c r="AS1815" i="97"/>
  <c r="AQ427" i="97"/>
  <c r="AS2997" i="97"/>
  <c r="AQ666" i="97"/>
  <c r="AS3323" i="97"/>
  <c r="AQ1108" i="98"/>
  <c r="AQ2536" i="97"/>
  <c r="AQ109" i="98"/>
  <c r="AQ93" i="98"/>
  <c r="AQ1670" i="98"/>
  <c r="AQ1214" i="98"/>
  <c r="AQ1601" i="97"/>
  <c r="AQ1444" i="97"/>
  <c r="AQ461" i="97"/>
  <c r="AQ622" i="97"/>
  <c r="AS756" i="97"/>
  <c r="AQ241" i="98"/>
  <c r="AQ3394" i="97"/>
  <c r="AS1293" i="97"/>
  <c r="AQ2429" i="97"/>
  <c r="AS1889" i="97"/>
  <c r="AQ1073" i="97"/>
  <c r="AS1647" i="97"/>
  <c r="AS2661" i="97"/>
  <c r="AQ3002" i="97"/>
  <c r="AS143" i="97"/>
  <c r="AS553" i="97"/>
  <c r="AS256" i="97"/>
  <c r="AS2751" i="97"/>
  <c r="AQ1705" i="98"/>
  <c r="AS1272" i="97"/>
  <c r="AQ3195" i="97"/>
  <c r="AQ370" i="98"/>
  <c r="AQ763" i="98"/>
  <c r="AQ901" i="97"/>
  <c r="AQ756" i="97"/>
  <c r="AS908" i="97"/>
  <c r="AS2753" i="97"/>
  <c r="AS2146" i="97"/>
  <c r="AQ2863" i="98"/>
  <c r="AQ490" i="97"/>
  <c r="AS83" i="97"/>
  <c r="AQ588" i="97"/>
  <c r="AQ1034" i="97"/>
  <c r="AQ3337" i="97"/>
  <c r="AQ2967" i="98"/>
  <c r="AS2543" i="97"/>
  <c r="AQ2494" i="97"/>
  <c r="AS392" i="97"/>
  <c r="AQ602" i="98"/>
  <c r="AQ2863" i="97"/>
  <c r="AQ825" i="98"/>
  <c r="AQ642" i="98"/>
  <c r="AQ2197" i="97"/>
  <c r="AS1103" i="97"/>
  <c r="AQ3494" i="98"/>
  <c r="AQ3214" i="98"/>
  <c r="AQ1809" i="97"/>
  <c r="AQ1760" i="98"/>
  <c r="AS2639" i="97"/>
  <c r="AQ913" i="98"/>
  <c r="AS230" i="97"/>
  <c r="AQ305" i="97"/>
  <c r="AS426" i="97"/>
  <c r="AS3487" i="97"/>
  <c r="AS2530" i="97"/>
  <c r="AQ1114" i="97"/>
  <c r="AQ2232" i="98"/>
  <c r="AQ1801" i="98"/>
  <c r="AQ2533" i="97"/>
  <c r="AS132" i="97"/>
  <c r="AS1650" i="97"/>
  <c r="AS1679" i="97"/>
  <c r="AS1817" i="97"/>
  <c r="AS2760" i="97"/>
  <c r="AQ2053" i="98"/>
  <c r="AS437" i="97"/>
  <c r="AQ740" i="98"/>
  <c r="AS1229" i="97"/>
  <c r="AQ3444" i="98"/>
  <c r="AQ3128" i="97"/>
  <c r="AQ1111" i="97"/>
  <c r="AQ2282" i="97"/>
  <c r="AS1058" i="97"/>
  <c r="AS1603" i="97"/>
  <c r="AS299" i="97"/>
  <c r="AQ1038" i="97"/>
  <c r="AQ3215" i="97"/>
  <c r="AS1510" i="97"/>
  <c r="AQ1690" i="97"/>
  <c r="AQ968" i="97"/>
  <c r="AQ2731" i="98"/>
  <c r="AQ494" i="97"/>
  <c r="AQ198" i="98"/>
  <c r="AQ3235" i="97"/>
  <c r="AQ3042" i="98"/>
  <c r="AQ762" i="97"/>
  <c r="AQ1570" i="98"/>
  <c r="AS1389" i="97"/>
  <c r="AS3226" i="97"/>
  <c r="AS3352" i="97"/>
  <c r="AQ917" i="98"/>
  <c r="AQ421" i="98"/>
  <c r="AS452" i="97"/>
  <c r="AQ516" i="97"/>
  <c r="AQ1534" i="98"/>
  <c r="AQ1458" i="97"/>
  <c r="AQ2887" i="97"/>
  <c r="AS28" i="97"/>
  <c r="AQ1501" i="97"/>
  <c r="AQ3133" i="97"/>
  <c r="AQ2066" i="97"/>
  <c r="AQ1800" i="97"/>
  <c r="AS1210" i="97"/>
  <c r="AQ1055" i="97"/>
  <c r="AS1084" i="97"/>
  <c r="AQ2177" i="97"/>
  <c r="AQ2032" i="97"/>
  <c r="AS1450" i="97"/>
  <c r="AQ594" i="97"/>
  <c r="AQ2499" i="97"/>
  <c r="AS2750" i="97"/>
  <c r="AQ1375" i="97"/>
  <c r="AQ578" i="98"/>
  <c r="AQ2156" i="98"/>
  <c r="AQ2937" i="98"/>
  <c r="AQ419" i="97"/>
  <c r="AS157" i="97"/>
  <c r="AQ1347" i="97"/>
  <c r="AQ741" i="98"/>
  <c r="AS1052" i="97"/>
  <c r="AS456" i="97"/>
  <c r="AQ2972" i="98"/>
  <c r="AQ946" i="98"/>
  <c r="AQ732" i="98"/>
  <c r="AQ2842" i="98"/>
  <c r="AS1359" i="97"/>
  <c r="AQ852" i="98"/>
  <c r="AS3303" i="97"/>
  <c r="AQ2182" i="98"/>
  <c r="AQ3333" i="97"/>
  <c r="AQ2189" i="98"/>
  <c r="AS569" i="97"/>
  <c r="AS2324" i="97"/>
  <c r="AQ1545" i="97"/>
  <c r="AQ1552" i="97"/>
  <c r="AQ747" i="97"/>
  <c r="AS3236" i="97"/>
  <c r="AQ1709" i="98"/>
  <c r="AQ3175" i="97"/>
  <c r="AQ3327" i="98"/>
  <c r="AQ3014" i="98"/>
  <c r="AS2937" i="97"/>
  <c r="AQ1681" i="98"/>
  <c r="AQ2759" i="98"/>
  <c r="AS1814" i="97"/>
  <c r="AS2764" i="97"/>
  <c r="AS1155" i="97"/>
  <c r="AQ57" i="98"/>
  <c r="AS1117" i="97"/>
  <c r="AS2105" i="97"/>
  <c r="AS1574" i="97"/>
  <c r="AQ474" i="97"/>
  <c r="AQ1909" i="98"/>
  <c r="AQ1184" i="98"/>
  <c r="AQ3162" i="98"/>
  <c r="AQ2786" i="97"/>
  <c r="AQ169" i="98"/>
  <c r="AS1428" i="97"/>
  <c r="AQ625" i="97"/>
  <c r="AS3249" i="97"/>
  <c r="AS2370" i="97"/>
  <c r="AQ1414" i="97"/>
  <c r="AQ321" i="97"/>
  <c r="AS1859" i="97"/>
  <c r="AQ108" i="97"/>
  <c r="AQ1323" i="97"/>
  <c r="AS2238" i="97"/>
  <c r="AQ261" i="97"/>
  <c r="AQ1141" i="97"/>
  <c r="AQ1184" i="97"/>
  <c r="AS1379" i="97"/>
  <c r="AQ1313" i="97"/>
  <c r="AQ3281" i="97"/>
  <c r="AS1321" i="97"/>
  <c r="AQ930" i="98"/>
  <c r="AQ1817" i="98"/>
  <c r="AQ1963" i="98"/>
  <c r="AS1469" i="97"/>
  <c r="AS233" i="97"/>
  <c r="AQ3406" i="97"/>
  <c r="AS2674" i="97"/>
  <c r="AQ499" i="97"/>
  <c r="AS3521" i="97"/>
  <c r="AQ3082" i="98"/>
  <c r="AS3316" i="97"/>
  <c r="AQ985" i="97"/>
  <c r="AS3196" i="97"/>
  <c r="AQ511" i="98"/>
  <c r="AS3235" i="97"/>
  <c r="AQ143" i="97"/>
  <c r="AQ2531" i="97"/>
  <c r="AQ2909" i="97"/>
  <c r="AQ688" i="98"/>
  <c r="AQ1810" i="97"/>
  <c r="AQ3167" i="98"/>
  <c r="AQ1765" i="97"/>
  <c r="AQ309" i="98"/>
  <c r="AQ1506" i="97"/>
  <c r="AS1974" i="97"/>
  <c r="AQ422" i="98"/>
  <c r="AS3225" i="97"/>
  <c r="AS1984" i="97"/>
  <c r="AQ500" i="97"/>
  <c r="AQ737" i="97"/>
  <c r="AS1483" i="97"/>
  <c r="AS2404" i="97"/>
  <c r="AS3041" i="97"/>
  <c r="AS1183" i="97"/>
  <c r="AQ1394" i="97"/>
  <c r="AS1232" i="97"/>
  <c r="AQ439" i="98"/>
  <c r="AQ3179" i="97"/>
  <c r="AQ1434" i="98"/>
  <c r="AQ2031" i="97"/>
  <c r="AQ3075" i="98"/>
  <c r="AQ1068" i="98"/>
  <c r="AS177" i="97"/>
  <c r="AQ1568" i="97"/>
  <c r="AQ3300" i="98"/>
  <c r="AS1159" i="97"/>
  <c r="AS1758" i="97"/>
  <c r="AQ342" i="98"/>
  <c r="AQ962" i="97"/>
  <c r="AQ1668" i="98"/>
  <c r="AQ1458" i="98"/>
  <c r="AQ1675" i="97"/>
  <c r="AS1134" i="97"/>
  <c r="AS65" i="97"/>
  <c r="AQ2467" i="98"/>
  <c r="AS2341" i="97"/>
  <c r="AS1310" i="97"/>
  <c r="AQ66" i="98"/>
  <c r="AQ1479" i="97"/>
  <c r="AQ3557" i="97"/>
  <c r="AQ1002" i="98"/>
  <c r="AQ1827" i="98"/>
  <c r="AS2179" i="97"/>
  <c r="AS1505" i="97"/>
  <c r="AQ1617" i="97"/>
  <c r="AQ3151" i="98"/>
  <c r="AQ3502" i="98"/>
  <c r="AQ882" i="98"/>
  <c r="AQ3388" i="97"/>
  <c r="AQ2086" i="98"/>
  <c r="AQ95" i="97"/>
  <c r="AQ55" i="98"/>
  <c r="AS2839" i="97"/>
  <c r="AQ527" i="98"/>
  <c r="AQ3026" i="97"/>
  <c r="AS1645" i="97"/>
  <c r="AQ1609" i="97"/>
  <c r="AQ1182" i="97"/>
  <c r="AQ3181" i="98"/>
  <c r="AS2314" i="97"/>
  <c r="AQ3491" i="98"/>
  <c r="AQ928" i="97"/>
  <c r="AQ102" i="98"/>
  <c r="AS2451" i="97"/>
  <c r="AQ2128" i="98"/>
  <c r="AS2635" i="97"/>
  <c r="AQ2354" i="97"/>
  <c r="AQ745" i="98"/>
  <c r="AQ1683" i="97"/>
  <c r="AS1953" i="97"/>
  <c r="AQ520" i="97"/>
  <c r="AS3363" i="97"/>
  <c r="AQ434" i="98"/>
  <c r="AQ2244" i="97"/>
  <c r="AS755" i="97"/>
  <c r="AS1615" i="97"/>
  <c r="AQ1548" i="97"/>
  <c r="AS751" i="97"/>
  <c r="AQ2212" i="97"/>
  <c r="AS500" i="97"/>
  <c r="AQ2136" i="97"/>
  <c r="AQ297" i="98"/>
  <c r="AQ1010" i="98"/>
  <c r="AS1369" i="97"/>
  <c r="AQ739" i="97"/>
  <c r="AS149" i="97"/>
  <c r="AS209" i="97"/>
  <c r="AS1261" i="97"/>
  <c r="AQ2892" i="98"/>
  <c r="AQ3087" i="97"/>
  <c r="AQ1665" i="97"/>
  <c r="AQ2782" i="98"/>
  <c r="AS207" i="97"/>
  <c r="AS2975" i="97"/>
  <c r="AQ1044" i="97"/>
  <c r="AQ551" i="98"/>
  <c r="AQ2912" i="97"/>
  <c r="AQ1380" i="97"/>
  <c r="AS2117" i="97"/>
  <c r="AQ2551" i="97"/>
  <c r="AQ2641" i="98"/>
  <c r="AQ1252" i="97"/>
  <c r="AQ33" i="98"/>
  <c r="AQ639" i="98"/>
  <c r="AS1816" i="97"/>
  <c r="AQ1974" i="98"/>
  <c r="AQ2471" i="98"/>
  <c r="AQ876" i="97"/>
  <c r="AQ840" i="97"/>
  <c r="AS487" i="97"/>
  <c r="AS237" i="97"/>
  <c r="AQ2939" i="97"/>
  <c r="AS1621" i="97"/>
  <c r="AQ1202" i="97"/>
  <c r="AS815" i="97"/>
  <c r="AS907" i="97"/>
  <c r="AS1838" i="97"/>
  <c r="AQ1197" i="97"/>
  <c r="AS1682" i="97"/>
  <c r="AQ3235" i="98"/>
  <c r="AQ1440" i="97"/>
  <c r="AQ24" i="97"/>
  <c r="AQ357" i="97"/>
  <c r="AQ741" i="97"/>
  <c r="AQ1089" i="98"/>
  <c r="AS1377" i="97"/>
  <c r="AQ3475" i="97"/>
  <c r="AQ2064" i="97"/>
  <c r="AQ2535" i="98"/>
  <c r="AS1626" i="97"/>
  <c r="AQ3189" i="98"/>
  <c r="AQ1308" i="98"/>
  <c r="AQ3482" i="97"/>
  <c r="AQ3023" i="98"/>
  <c r="AQ1493" i="98"/>
  <c r="AQ2778" i="98"/>
  <c r="AQ3349" i="97"/>
  <c r="AQ1549" i="98"/>
  <c r="AQ1680" i="97"/>
  <c r="AQ1783" i="97"/>
  <c r="AQ3187" i="98"/>
  <c r="AQ3552" i="98"/>
  <c r="AQ150" i="97"/>
  <c r="AQ2462" i="98"/>
  <c r="AS1335" i="97"/>
  <c r="AQ1872" i="97"/>
  <c r="AS712" i="97"/>
  <c r="AS49" i="97"/>
  <c r="AS1663" i="97"/>
  <c r="AS1290" i="97"/>
  <c r="AS1259" i="97"/>
  <c r="AQ2283" i="98"/>
  <c r="AQ397" i="97"/>
  <c r="AS852" i="97"/>
  <c r="AS554" i="97"/>
  <c r="AQ3049" i="97"/>
  <c r="AQ104" i="97"/>
  <c r="AQ2941" i="97"/>
  <c r="AS1659" i="97"/>
  <c r="AS1180" i="97"/>
  <c r="AQ3590" i="98"/>
  <c r="AQ1597" i="98"/>
  <c r="AQ1216" i="98"/>
  <c r="AQ2501" i="97"/>
  <c r="AQ1203" i="97"/>
  <c r="AQ1145" i="98"/>
  <c r="AQ80" i="98"/>
  <c r="AQ3073" i="97"/>
  <c r="AQ44" i="97"/>
  <c r="AS1583" i="97"/>
  <c r="AQ1096" i="97"/>
  <c r="AQ1893" i="98"/>
  <c r="AS2251" i="97"/>
  <c r="AS2939" i="97"/>
  <c r="AS105" i="97"/>
  <c r="AQ1992" i="98"/>
  <c r="AQ568" i="98"/>
  <c r="AQ218" i="98"/>
  <c r="AQ1779" i="97"/>
  <c r="AQ1642" i="97"/>
  <c r="AS1375" i="97"/>
  <c r="AS1408" i="97"/>
  <c r="AQ734" i="98"/>
  <c r="AQ3181" i="97"/>
  <c r="AQ3149" i="98"/>
  <c r="AQ1646" i="98"/>
  <c r="AQ2034" i="98"/>
  <c r="AS87" i="97"/>
  <c r="AQ3519" i="98"/>
  <c r="AS635" i="97"/>
  <c r="AS2272" i="97"/>
  <c r="AQ194" i="97"/>
  <c r="AQ756" i="98"/>
  <c r="AQ2422" i="98"/>
  <c r="AS869" i="97"/>
  <c r="AS1915" i="97"/>
  <c r="AQ1641" i="98"/>
  <c r="AQ1499" i="98"/>
  <c r="AQ201" i="98"/>
  <c r="AQ978" i="98"/>
  <c r="AQ989" i="97"/>
  <c r="AS423" i="97"/>
  <c r="AS2005" i="97"/>
  <c r="AQ511" i="97"/>
  <c r="AQ2456" i="98"/>
  <c r="AQ1615" i="97"/>
  <c r="AQ1753" i="97"/>
  <c r="AS1960" i="97"/>
  <c r="AQ1465" i="97"/>
  <c r="AS1594" i="97"/>
  <c r="AS407" i="97"/>
  <c r="AS1498" i="97"/>
  <c r="AS1727" i="97"/>
  <c r="AQ3052" i="97"/>
  <c r="AQ1078" i="97"/>
  <c r="AS817" i="97"/>
  <c r="AS197" i="97"/>
  <c r="AQ1033" i="97"/>
  <c r="AQ1430" i="97"/>
  <c r="AQ3485" i="98"/>
  <c r="AQ207" i="98"/>
  <c r="AQ1027" i="98"/>
  <c r="AS2063" i="97"/>
  <c r="AQ2154" i="98"/>
  <c r="AQ886" i="98"/>
  <c r="AQ3574" i="98"/>
  <c r="AS434" i="97"/>
  <c r="AQ2244" i="98"/>
  <c r="AQ79" i="97"/>
  <c r="AS2880" i="97"/>
  <c r="AS475" i="97"/>
  <c r="AS3005" i="97"/>
  <c r="AQ2489" i="97"/>
  <c r="AS1080" i="97"/>
  <c r="AS2039" i="97"/>
  <c r="AQ671" i="97"/>
  <c r="AQ3396" i="98"/>
  <c r="AS1835" i="97"/>
  <c r="AS996" i="97"/>
  <c r="AQ2170" i="98"/>
  <c r="AQ673" i="98"/>
  <c r="AS2186" i="97"/>
  <c r="AS2972" i="97"/>
  <c r="AQ3142" i="97"/>
  <c r="AS1214" i="97"/>
  <c r="AQ3062" i="98"/>
  <c r="AQ951" i="98"/>
  <c r="AQ1500" i="98"/>
  <c r="AS2616" i="97"/>
  <c r="AQ214" i="98"/>
  <c r="AQ654" i="97"/>
  <c r="AQ953" i="97"/>
  <c r="AQ1337" i="97"/>
  <c r="AS1093" i="97"/>
  <c r="AS242" i="97"/>
  <c r="AQ1305" i="98"/>
  <c r="AS2372" i="97"/>
  <c r="AQ2617" i="98"/>
  <c r="AQ2130" i="97"/>
  <c r="AS909" i="97"/>
  <c r="AS1655" i="97"/>
  <c r="AQ559" i="97"/>
  <c r="AS1702" i="97"/>
  <c r="AQ1673" i="98"/>
  <c r="AQ2969" i="98"/>
  <c r="AS1327" i="97"/>
  <c r="AQ1556" i="97"/>
  <c r="AS2633" i="97"/>
  <c r="AQ202" i="97"/>
  <c r="AS798" i="97"/>
  <c r="AQ2155" i="97"/>
  <c r="AQ1916" i="97"/>
  <c r="AQ782" i="98"/>
  <c r="AS1302" i="97"/>
  <c r="AQ597" i="97"/>
  <c r="AQ2756" i="98"/>
  <c r="AS1075" i="97"/>
  <c r="AS1763" i="97"/>
  <c r="AQ1003" i="98"/>
  <c r="AQ1241" i="97"/>
  <c r="AQ2581" i="98"/>
  <c r="AQ553" i="98"/>
  <c r="AQ243" i="98"/>
  <c r="AQ1206" i="98"/>
  <c r="AS3268" i="97"/>
  <c r="AQ3251" i="98"/>
  <c r="AS3111" i="97"/>
  <c r="AQ1188" i="97"/>
  <c r="AQ619" i="97"/>
  <c r="AS1664" i="97"/>
  <c r="AQ1271" i="97"/>
  <c r="AS188" i="97"/>
  <c r="AQ1502" i="98"/>
  <c r="AQ3403" i="98"/>
  <c r="AQ1766" i="98"/>
  <c r="AS174" i="97"/>
  <c r="AQ1259" i="97"/>
  <c r="AS1253" i="97"/>
  <c r="AS1491" i="97"/>
  <c r="AS2217" i="97"/>
  <c r="AS1182" i="97"/>
  <c r="AQ979" i="97"/>
  <c r="AS2347" i="97"/>
  <c r="AS2311" i="97"/>
  <c r="AS568" i="97"/>
  <c r="AQ3407" i="98"/>
  <c r="AQ2710" i="98"/>
  <c r="AQ3145" i="98"/>
  <c r="AS3498" i="97"/>
  <c r="AS1891" i="97"/>
  <c r="AQ758" i="98"/>
  <c r="AQ2226" i="97"/>
  <c r="AS1275" i="97"/>
  <c r="AQ1395" i="97"/>
  <c r="AS3252" i="97"/>
  <c r="AQ2888" i="97"/>
  <c r="AQ3262" i="98"/>
  <c r="AS2019" i="97"/>
  <c r="AQ2906" i="98"/>
  <c r="AS2409" i="97"/>
  <c r="AQ137" i="98"/>
  <c r="AQ2770" i="98"/>
  <c r="AS853" i="97"/>
  <c r="AS774" i="97"/>
  <c r="AS2103" i="97"/>
  <c r="AQ170" i="98"/>
  <c r="AQ523" i="98"/>
  <c r="AQ820" i="97"/>
  <c r="AQ1637" i="97"/>
  <c r="AS3018" i="97"/>
  <c r="AQ2798" i="97"/>
  <c r="AS2926" i="97"/>
  <c r="AQ770" i="97"/>
  <c r="AQ3603" i="97"/>
  <c r="AQ2714" i="98"/>
  <c r="AQ842" i="97"/>
  <c r="AQ2471" i="97"/>
  <c r="AS930" i="97"/>
  <c r="AS1262" i="97"/>
  <c r="AQ2400" i="97"/>
  <c r="AS1300" i="97"/>
  <c r="AS2401" i="97"/>
  <c r="AQ2759" i="97"/>
  <c r="AQ819" i="97"/>
  <c r="AQ675" i="97"/>
  <c r="AQ2794" i="98"/>
  <c r="AQ2211" i="97"/>
  <c r="AS3034" i="97"/>
  <c r="AQ3471" i="97"/>
  <c r="AS448" i="97"/>
  <c r="AS362" i="97"/>
  <c r="AQ3504" i="98"/>
  <c r="AQ3192" i="97"/>
  <c r="AS2838" i="97"/>
  <c r="AS2761" i="97"/>
  <c r="AQ3514" i="98"/>
  <c r="AQ315" i="97"/>
  <c r="AS2070" i="97"/>
  <c r="AS1431" i="97"/>
  <c r="AS2610" i="97"/>
  <c r="AS91" i="97"/>
  <c r="AS417" i="97"/>
  <c r="AS642" i="97"/>
  <c r="AS125" i="97"/>
  <c r="AQ79" i="98"/>
  <c r="AS956" i="97"/>
  <c r="AQ2555" i="97"/>
  <c r="AQ709" i="97"/>
  <c r="AQ100" i="97"/>
  <c r="AQ65" i="97"/>
  <c r="AQ2141" i="98"/>
  <c r="AQ484" i="98"/>
  <c r="AS1477" i="97"/>
  <c r="AQ2716" i="97"/>
  <c r="AQ1187" i="97"/>
  <c r="AS2044" i="97"/>
  <c r="AQ3554" i="97"/>
  <c r="AS3310" i="97"/>
  <c r="AQ2478" i="97"/>
  <c r="AQ3184" i="98"/>
  <c r="AQ2943" i="98"/>
  <c r="AS36" i="97"/>
  <c r="AS1228" i="97"/>
  <c r="AQ2681" i="97"/>
  <c r="AQ3125" i="97"/>
  <c r="AQ1988" i="98"/>
  <c r="AQ2735" i="98"/>
  <c r="AS356" i="97"/>
  <c r="AS278" i="97"/>
  <c r="AQ870" i="97"/>
  <c r="AQ586" i="98"/>
  <c r="AS1040" i="97"/>
  <c r="AQ2114" i="97"/>
  <c r="AS1073" i="97"/>
  <c r="AQ309" i="97"/>
  <c r="AQ987" i="98"/>
  <c r="AQ149" i="97"/>
  <c r="AQ3319" i="98"/>
  <c r="AS1303" i="97"/>
  <c r="AQ3036" i="97"/>
  <c r="AQ1282" i="97"/>
  <c r="AQ2899" i="98"/>
  <c r="AQ479" i="98"/>
  <c r="AQ1921" i="98"/>
  <c r="AQ3572" i="97"/>
  <c r="AQ615" i="98"/>
  <c r="AQ592" i="98"/>
  <c r="AS2139" i="97"/>
  <c r="AQ2057" i="97"/>
  <c r="AQ139" i="98"/>
  <c r="AS1211" i="97"/>
  <c r="AQ3010" i="97"/>
  <c r="AS13" i="97"/>
  <c r="AQ533" i="98"/>
  <c r="AQ223" i="97"/>
  <c r="AQ226" i="98"/>
  <c r="AQ188" i="98"/>
  <c r="AQ180" i="97"/>
  <c r="AQ1102" i="97"/>
  <c r="AS737" i="97"/>
  <c r="AQ2461" i="97"/>
  <c r="AQ2358" i="97"/>
  <c r="AQ2150" i="97"/>
  <c r="AQ1959" i="98"/>
  <c r="AQ1072" i="97"/>
  <c r="AS1017" i="97"/>
  <c r="AQ687" i="97"/>
  <c r="AQ2493" i="97"/>
  <c r="AQ1254" i="97"/>
  <c r="AQ3120" i="98"/>
  <c r="AQ149" i="98"/>
  <c r="AS406" i="97"/>
  <c r="AS1759" i="97"/>
  <c r="AQ3224" i="97"/>
  <c r="AQ956" i="98"/>
  <c r="AQ2728" i="98"/>
  <c r="AQ131" i="98"/>
  <c r="AQ1091" i="97"/>
  <c r="AS679" i="97"/>
  <c r="AS2367" i="97"/>
  <c r="AS2403" i="97"/>
  <c r="AQ545" i="97"/>
  <c r="AQ401" i="97"/>
  <c r="AQ1768" i="98"/>
  <c r="AQ2801" i="97"/>
  <c r="AQ1576" i="98"/>
  <c r="AS3084" i="97"/>
  <c r="AQ603" i="97"/>
  <c r="AS2282" i="97"/>
  <c r="AQ164" i="97"/>
  <c r="AQ2792" i="98"/>
  <c r="AQ918" i="97"/>
  <c r="AQ2223" i="98"/>
  <c r="AQ3268" i="98"/>
  <c r="AQ3547" i="97"/>
  <c r="AS3269" i="97"/>
  <c r="AQ387" i="98"/>
  <c r="AS265" i="97"/>
  <c r="AQ113" i="98"/>
  <c r="AQ3585" i="98"/>
  <c r="AS3104" i="97"/>
  <c r="AQ1082" i="98"/>
  <c r="AQ3153" i="97"/>
  <c r="AQ3222" i="97"/>
  <c r="AQ3342" i="97"/>
  <c r="AQ947" i="97"/>
  <c r="AQ862" i="98"/>
  <c r="AQ2648" i="97"/>
  <c r="AQ430" i="98"/>
  <c r="AS1020" i="97"/>
  <c r="AS823" i="97"/>
  <c r="AS3308" i="97"/>
  <c r="AQ3264" i="97"/>
  <c r="AQ492" i="98"/>
  <c r="AS3160" i="97"/>
  <c r="AS3116" i="97"/>
  <c r="AS2076" i="97"/>
  <c r="AQ2596" i="98"/>
  <c r="AQ3493" i="97"/>
  <c r="AQ3549" i="97"/>
  <c r="AS1821" i="97"/>
  <c r="AS992" i="97"/>
  <c r="AQ2511" i="97"/>
  <c r="AS2826" i="97"/>
  <c r="AQ1686" i="98"/>
  <c r="AQ277" i="97"/>
  <c r="AQ3038" i="97"/>
  <c r="AQ141" i="98"/>
  <c r="AS735" i="97"/>
  <c r="AQ1237" i="97"/>
  <c r="AQ410" i="97"/>
  <c r="AS1141" i="97"/>
  <c r="AQ3171" i="97"/>
  <c r="AQ1439" i="97"/>
  <c r="AQ3411" i="98"/>
  <c r="AS980" i="97"/>
  <c r="AQ330" i="97"/>
  <c r="AQ1580" i="98"/>
  <c r="AQ103" i="98"/>
  <c r="AQ702" i="98"/>
  <c r="AQ2222" i="98"/>
  <c r="AS3285" i="97"/>
  <c r="AQ1288" i="98"/>
  <c r="AQ1663" i="97"/>
  <c r="AQ2435" i="98"/>
  <c r="AQ1706" i="97"/>
  <c r="AQ2461" i="98"/>
  <c r="AS715" i="97"/>
  <c r="AQ1161" i="97"/>
  <c r="AQ31" i="97"/>
  <c r="AQ1755" i="97"/>
  <c r="AQ765" i="98"/>
  <c r="AS163" i="97"/>
  <c r="AS1086" i="97"/>
  <c r="AQ3169" i="98"/>
  <c r="AQ1920" i="97"/>
  <c r="AQ1079" i="98"/>
  <c r="AS2877" i="97"/>
  <c r="AQ403" i="97"/>
  <c r="AQ2500" i="97"/>
  <c r="AQ2046" i="98"/>
  <c r="AQ3509" i="97"/>
  <c r="AQ2033" i="97"/>
  <c r="AQ2163" i="98"/>
  <c r="AQ763" i="97"/>
  <c r="AS2043" i="97"/>
  <c r="AQ802" i="98"/>
  <c r="AS2428" i="97"/>
  <c r="AQ2538" i="98"/>
  <c r="AQ3002" i="98"/>
  <c r="AS2228" i="97"/>
  <c r="AS1837" i="97"/>
  <c r="AQ744" i="98"/>
  <c r="AQ767" i="98"/>
  <c r="AQ523" i="97"/>
  <c r="AS466" i="97"/>
  <c r="AS1877" i="97"/>
  <c r="AS1665" i="97"/>
  <c r="AQ3506" i="97"/>
  <c r="AQ417" i="98"/>
  <c r="AQ3159" i="98"/>
  <c r="AQ275" i="98"/>
  <c r="AQ117" i="98"/>
  <c r="AQ1233" i="97"/>
  <c r="AS1517" i="97"/>
  <c r="AQ2702" i="97"/>
  <c r="AQ3215" i="98"/>
  <c r="AS72" i="97"/>
  <c r="AQ1465" i="98"/>
  <c r="AS337" i="97"/>
  <c r="AQ2144" i="97"/>
  <c r="AS621" i="97"/>
  <c r="AQ2448" i="97"/>
  <c r="AS3228" i="97"/>
  <c r="AS1551" i="97"/>
  <c r="AQ1900" i="98"/>
  <c r="AQ699" i="97"/>
  <c r="AS2416" i="97"/>
  <c r="AQ3216" i="98"/>
  <c r="AQ3024" i="97"/>
  <c r="AS1756" i="97"/>
  <c r="AQ267" i="98"/>
  <c r="AS2331" i="97"/>
  <c r="AQ1166" i="97"/>
  <c r="AQ3053" i="97"/>
  <c r="AS995" i="97"/>
  <c r="AQ2076" i="98"/>
  <c r="AQ1399" i="97"/>
  <c r="AQ910" i="97"/>
  <c r="AS260" i="97"/>
  <c r="AQ493" i="97"/>
  <c r="AS1778" i="97"/>
  <c r="AQ186" i="98"/>
  <c r="AS1414" i="97"/>
  <c r="AS2795" i="97"/>
  <c r="AQ509" i="97"/>
  <c r="AS3581" i="97"/>
  <c r="AQ2931" i="97"/>
  <c r="AQ3141" i="97"/>
  <c r="AQ3596" i="97"/>
  <c r="AQ2071" i="97"/>
  <c r="AQ1622" i="97"/>
  <c r="AS2575" i="97"/>
  <c r="AQ2753" i="97"/>
  <c r="AS1973" i="97"/>
  <c r="AQ3019" i="98"/>
  <c r="AQ1092" i="98"/>
  <c r="AQ369" i="98"/>
  <c r="AQ1881" i="98"/>
  <c r="AS2161" i="97"/>
  <c r="AQ2824" i="97"/>
  <c r="AQ373" i="97"/>
  <c r="AQ1242" i="97"/>
  <c r="AQ2484" i="97"/>
  <c r="AQ1162" i="97"/>
  <c r="AQ296" i="98"/>
  <c r="AS1731" i="97"/>
  <c r="AS1861" i="97"/>
  <c r="AQ1605" i="97"/>
  <c r="AS552" i="97"/>
  <c r="AS2201" i="97"/>
  <c r="AQ2640" i="98"/>
  <c r="AS2143" i="97"/>
  <c r="AQ887" i="97"/>
  <c r="AQ2965" i="97"/>
  <c r="AS482" i="97"/>
  <c r="AS1175" i="97"/>
  <c r="AQ2881" i="97"/>
  <c r="AQ2217" i="98"/>
  <c r="AQ1415" i="98"/>
  <c r="AQ3542" i="98"/>
  <c r="AS2869" i="97"/>
  <c r="AQ899" i="98"/>
  <c r="AQ2977" i="97"/>
  <c r="AS1697" i="97"/>
  <c r="AQ3120" i="97"/>
  <c r="AQ3317" i="97"/>
  <c r="AQ643" i="97"/>
  <c r="AQ2689" i="97"/>
  <c r="AS1287" i="97"/>
  <c r="AQ2261" i="98"/>
  <c r="AS1832" i="97"/>
  <c r="AS1438" i="97"/>
  <c r="AQ2615" i="97"/>
  <c r="AS758" i="97"/>
  <c r="AS1026" i="97"/>
  <c r="AS777" i="97"/>
  <c r="AS2693" i="97"/>
  <c r="AQ1083" i="97"/>
  <c r="AS2656" i="97"/>
  <c r="AQ1135" i="97"/>
  <c r="AQ597" i="98"/>
  <c r="AS944" i="97"/>
  <c r="AS1576" i="97"/>
  <c r="AS135" i="97"/>
  <c r="AQ257" i="97"/>
  <c r="AQ3139" i="97"/>
  <c r="AQ1644" i="97"/>
  <c r="AQ2173" i="97"/>
  <c r="AS1068" i="97"/>
  <c r="AQ1928" i="97"/>
  <c r="AQ1969" i="97"/>
  <c r="AQ3437" i="98"/>
  <c r="AQ563" i="98"/>
  <c r="AS524" i="97"/>
  <c r="AQ1844" i="97"/>
  <c r="AS231" i="97"/>
  <c r="AQ1299" i="97"/>
  <c r="AQ1204" i="97"/>
  <c r="AQ666" i="98"/>
  <c r="AS694" i="97"/>
  <c r="AS276" i="97"/>
  <c r="AQ408" i="97"/>
  <c r="AQ945" i="98"/>
  <c r="AS1166" i="97"/>
  <c r="AQ3039" i="97"/>
  <c r="AS1419" i="97"/>
  <c r="AQ48" i="97"/>
  <c r="AS1988" i="97"/>
  <c r="AQ665" i="97"/>
  <c r="AQ242" i="97"/>
  <c r="AS1689" i="97"/>
  <c r="AQ600" i="98"/>
  <c r="AQ1931" i="97"/>
  <c r="AQ859" i="97"/>
  <c r="AQ2068" i="98"/>
  <c r="AQ3463" i="97"/>
  <c r="AQ1308" i="97"/>
  <c r="AS3272" i="97"/>
  <c r="AQ686" i="98"/>
  <c r="AQ761" i="98"/>
  <c r="AS2098" i="97"/>
  <c r="AS3374" i="97"/>
  <c r="AQ1352" i="97"/>
  <c r="AS3311" i="97"/>
  <c r="AQ942" i="97"/>
  <c r="AQ1024" i="97"/>
  <c r="AS3464" i="97"/>
  <c r="AQ551" i="97"/>
  <c r="AS3014" i="97"/>
  <c r="AQ877" i="97"/>
  <c r="AS2536" i="97"/>
  <c r="AQ1341" i="97"/>
  <c r="AQ990" i="98"/>
  <c r="AS2159" i="97"/>
  <c r="AQ1852" i="97"/>
  <c r="AQ184" i="97"/>
  <c r="AQ2868" i="98"/>
  <c r="AQ698" i="98"/>
  <c r="AS56" i="97"/>
  <c r="AQ922" i="97"/>
  <c r="AQ3531" i="98"/>
  <c r="AQ2692" i="97"/>
  <c r="AS527" i="97"/>
  <c r="AS1634" i="97"/>
  <c r="AQ3184" i="97"/>
  <c r="AS1418" i="97"/>
  <c r="AQ3104" i="98"/>
  <c r="AS1613" i="97"/>
  <c r="AQ3536" i="98"/>
  <c r="AQ2633" i="97"/>
  <c r="AS63" i="97"/>
  <c r="AS1372" i="97"/>
  <c r="AQ2148" i="97"/>
  <c r="AQ2624" i="97"/>
  <c r="AQ2191" i="97"/>
  <c r="AQ219" i="98"/>
  <c r="AQ2698" i="98"/>
  <c r="AS1010" i="97"/>
  <c r="AQ2440" i="98"/>
  <c r="AS762" i="97"/>
  <c r="AQ2715" i="97"/>
  <c r="AQ860" i="98"/>
  <c r="AS2000" i="97"/>
  <c r="AS1628" i="97"/>
  <c r="AQ2316" i="98"/>
  <c r="AQ2973" i="97"/>
  <c r="AS400" i="97"/>
  <c r="AQ1857" i="97"/>
  <c r="AQ3433" i="97"/>
  <c r="AQ1437" i="97"/>
  <c r="AQ3150" i="97"/>
  <c r="AQ299" i="97"/>
  <c r="AS1221" i="97"/>
  <c r="AQ1142" i="98"/>
  <c r="AQ1433" i="97"/>
  <c r="AS3309" i="97"/>
  <c r="AQ1384" i="97"/>
  <c r="AS2483" i="97"/>
  <c r="AQ867" i="98"/>
  <c r="AS2003" i="97"/>
  <c r="AQ2485" i="98"/>
  <c r="AQ39" i="97"/>
  <c r="AQ2126" i="98"/>
  <c r="AQ2799" i="97"/>
  <c r="AQ888" i="97"/>
  <c r="AS3132" i="97"/>
  <c r="AQ1530" i="98"/>
  <c r="AQ719" i="97"/>
  <c r="AQ3088" i="97"/>
  <c r="AQ2257" i="97"/>
  <c r="AS3038" i="97"/>
  <c r="AQ72" i="98"/>
  <c r="AQ826" i="98"/>
  <c r="AQ526" i="98"/>
  <c r="AQ1283" i="98"/>
  <c r="AQ2659" i="97"/>
  <c r="AQ1471" i="97"/>
  <c r="AS1522" i="97"/>
  <c r="AS2193" i="97"/>
  <c r="AS2029" i="97"/>
  <c r="AS1925" i="97"/>
  <c r="AS1489" i="97"/>
  <c r="AQ1424" i="98"/>
  <c r="AQ325" i="97"/>
  <c r="AQ728" i="98"/>
  <c r="AS991" i="97"/>
  <c r="AQ1860" i="98"/>
  <c r="AQ1346" i="97"/>
  <c r="AQ1068" i="97"/>
  <c r="AQ3160" i="97"/>
  <c r="AS636" i="97"/>
  <c r="AS686" i="97"/>
  <c r="AS2285" i="97"/>
  <c r="AQ1071" i="97"/>
  <c r="AQ3585" i="97"/>
  <c r="AQ3041" i="97"/>
  <c r="AS2069" i="97"/>
  <c r="AS2597" i="97"/>
  <c r="AQ2867" i="97"/>
  <c r="AQ660" i="98"/>
  <c r="AQ208" i="97"/>
  <c r="AS3127" i="97"/>
  <c r="AS945" i="97"/>
  <c r="AS669" i="97"/>
  <c r="AS1388" i="97"/>
  <c r="AS2047" i="97"/>
  <c r="AQ2999" i="98"/>
  <c r="AQ1994" i="97"/>
  <c r="AQ1398" i="98"/>
  <c r="AQ1707" i="97"/>
  <c r="AQ265" i="97"/>
  <c r="AQ3208" i="98"/>
  <c r="AS770" i="97"/>
  <c r="AQ1365" i="98"/>
  <c r="AQ2435" i="97"/>
  <c r="AQ897" i="98"/>
  <c r="AS1959" i="97"/>
  <c r="AQ2135" i="97"/>
  <c r="AS1140" i="97"/>
  <c r="AS2613" i="97"/>
  <c r="AQ3057" i="98"/>
  <c r="AS972" i="97"/>
  <c r="AS2185" i="97"/>
  <c r="AS1015" i="97"/>
  <c r="AQ1170" i="97"/>
  <c r="AQ2932" i="97"/>
  <c r="AS178" i="97"/>
  <c r="AQ655" i="98"/>
  <c r="AS165" i="97"/>
  <c r="AQ486" i="97"/>
  <c r="AQ282" i="97"/>
  <c r="AQ378" i="97"/>
  <c r="AQ546" i="97"/>
  <c r="AQ2382" i="98"/>
  <c r="AQ1509" i="97"/>
  <c r="AS1079" i="97"/>
  <c r="AQ1932" i="97"/>
  <c r="AQ1144" i="97"/>
  <c r="AS916" i="97"/>
  <c r="AQ1536" i="97"/>
  <c r="AQ204" i="97"/>
  <c r="AQ3483" i="98"/>
  <c r="AQ396" i="98"/>
  <c r="AS1385" i="97"/>
  <c r="AQ1876" i="97"/>
  <c r="AS802" i="97"/>
  <c r="AQ2898" i="98"/>
  <c r="AS119" i="97"/>
  <c r="AQ135" i="98"/>
  <c r="AQ1788" i="98"/>
  <c r="AQ3294" i="97"/>
  <c r="AS570" i="97"/>
  <c r="AS2813" i="97"/>
  <c r="AQ2441" i="97"/>
  <c r="AS1119" i="97"/>
  <c r="AS2018" i="97"/>
  <c r="AQ1416" i="98"/>
  <c r="AS180" i="97"/>
  <c r="AQ828" i="97"/>
  <c r="AQ1752" i="98"/>
  <c r="AQ1129" i="97"/>
  <c r="AQ1716" i="97"/>
  <c r="AS933" i="97"/>
  <c r="AS628" i="97"/>
  <c r="AQ2945" i="97"/>
  <c r="AQ670" i="98"/>
  <c r="AQ3511" i="98"/>
  <c r="AQ2081" i="97"/>
  <c r="AQ38" i="97"/>
  <c r="AQ3085" i="98"/>
  <c r="AS2836" i="97"/>
  <c r="AS994" i="97"/>
  <c r="AQ1731" i="97"/>
  <c r="AQ2811" i="97"/>
  <c r="AQ3257" i="98"/>
  <c r="AS634" i="97"/>
  <c r="AS520" i="97"/>
  <c r="AQ289" i="97"/>
  <c r="AQ244" i="98"/>
  <c r="AS764" i="97"/>
  <c r="AQ1331" i="97"/>
  <c r="AQ1718" i="97"/>
  <c r="AS1301" i="97"/>
  <c r="AQ2791" i="97"/>
  <c r="AQ1128" i="98"/>
  <c r="AQ1396" i="98"/>
  <c r="AQ1944" i="97"/>
  <c r="AQ524" i="98"/>
  <c r="AS2630" i="97"/>
  <c r="AS896" i="97"/>
  <c r="AQ263" i="97"/>
  <c r="AQ1419" i="98"/>
  <c r="AQ967" i="98"/>
  <c r="AS3215" i="97"/>
  <c r="AQ748" i="97"/>
  <c r="AQ2765" i="98"/>
  <c r="AS1101" i="97"/>
  <c r="AS2781" i="97"/>
  <c r="AS1285" i="97"/>
  <c r="AQ2406" i="98"/>
  <c r="AQ1920" i="98"/>
  <c r="AS2191" i="97"/>
  <c r="AQ91" i="98"/>
  <c r="AS2854" i="97"/>
  <c r="AS2979" i="97"/>
  <c r="AQ337" i="98"/>
  <c r="AQ301" i="98"/>
  <c r="AQ433" i="98"/>
  <c r="AQ248" i="97"/>
  <c r="AQ589" i="98"/>
  <c r="AS2075" i="97"/>
  <c r="AQ677" i="97"/>
  <c r="AS2995" i="97"/>
  <c r="AQ2372" i="98"/>
  <c r="AQ3180" i="98"/>
  <c r="AQ848" i="97"/>
  <c r="AQ762" i="98"/>
  <c r="AQ3404" i="97"/>
  <c r="AS2758" i="97"/>
  <c r="AQ2158" i="97"/>
  <c r="AQ477" i="97"/>
  <c r="AQ2394" i="97"/>
  <c r="AS964" i="97"/>
  <c r="AQ2038" i="98"/>
  <c r="AS1573" i="97"/>
  <c r="AQ583" i="98"/>
  <c r="AS1545" i="97"/>
  <c r="AQ3071" i="98"/>
  <c r="AQ533" i="97"/>
  <c r="AS1749" i="97"/>
  <c r="AQ2893" i="97"/>
  <c r="AQ1742" i="97"/>
  <c r="AS1842" i="97"/>
  <c r="AQ2502" i="97"/>
  <c r="AS1392" i="97"/>
  <c r="AQ182" i="98"/>
  <c r="AQ1125" i="97"/>
  <c r="AQ1652" i="97"/>
  <c r="AQ2052" i="97"/>
  <c r="AQ2864" i="97"/>
  <c r="AQ1981" i="97"/>
  <c r="AQ631" i="98"/>
  <c r="AQ2700" i="98"/>
  <c r="AQ1424" i="97"/>
  <c r="AQ3212" i="97"/>
  <c r="AQ3140" i="97"/>
  <c r="AQ456" i="98"/>
  <c r="AQ2252" i="98"/>
  <c r="AQ2982" i="97"/>
  <c r="AQ3371" i="97"/>
  <c r="AS268" i="97"/>
  <c r="AS2439" i="97"/>
  <c r="AQ921" i="98"/>
  <c r="AS2915" i="97"/>
  <c r="AQ3508" i="98"/>
  <c r="AQ1126" i="97"/>
  <c r="AS3441" i="97"/>
  <c r="AQ1818" i="97"/>
  <c r="AS133" i="97"/>
  <c r="AQ3236" i="98"/>
  <c r="AS2902" i="97"/>
  <c r="AQ3105" i="97"/>
  <c r="AS2589" i="97"/>
  <c r="AQ2328" i="98"/>
  <c r="AQ744" i="97"/>
  <c r="AQ1060" i="97"/>
  <c r="AS645" i="97"/>
  <c r="AQ2243" i="98"/>
  <c r="AQ1313" i="98"/>
  <c r="AQ672" i="98"/>
  <c r="AQ1687" i="97"/>
  <c r="AQ987" i="97"/>
  <c r="AQ1624" i="97"/>
  <c r="AS610" i="97"/>
  <c r="AQ433" i="97"/>
  <c r="AS2496" i="97"/>
  <c r="AS3534" i="97"/>
  <c r="AS2664" i="97"/>
  <c r="AS457" i="97"/>
  <c r="AQ2370" i="98"/>
  <c r="AS340" i="97"/>
  <c r="AQ2038" i="97"/>
  <c r="AS2137" i="97"/>
  <c r="AQ2177" i="98"/>
  <c r="AQ2009" i="97"/>
  <c r="AQ1420" i="98"/>
  <c r="AQ1473" i="98"/>
  <c r="AS666" i="97"/>
  <c r="AQ2606" i="97"/>
  <c r="AS2499" i="97"/>
  <c r="AS1106" i="97"/>
  <c r="AQ2858" i="97"/>
  <c r="AQ3579" i="98"/>
  <c r="AQ944" i="98"/>
  <c r="AQ1956" i="98"/>
  <c r="AQ3374" i="97"/>
  <c r="AS1907" i="97"/>
  <c r="AQ2169" i="98"/>
  <c r="AQ1885" i="98"/>
  <c r="AS675" i="97"/>
  <c r="AQ2717" i="98"/>
  <c r="AQ486" i="98"/>
  <c r="AQ1110" i="98"/>
  <c r="AQ581" i="98"/>
  <c r="AQ844" i="97"/>
  <c r="AQ1101" i="97"/>
  <c r="AQ2849" i="97"/>
  <c r="AS3404" i="97"/>
  <c r="AQ142" i="97"/>
  <c r="AS616" i="97"/>
  <c r="AS3530" i="97"/>
  <c r="AQ3422" i="97"/>
  <c r="AS150" i="97"/>
  <c r="AQ3022" i="98"/>
  <c r="AQ1737" i="97"/>
  <c r="AQ1621" i="97"/>
  <c r="AQ3356" i="98"/>
  <c r="AQ2787" i="98"/>
  <c r="AQ432" i="98"/>
  <c r="AQ715" i="97"/>
  <c r="AQ1327" i="98"/>
  <c r="AS1774" i="97"/>
  <c r="AQ1618" i="98"/>
  <c r="AQ45" i="97"/>
  <c r="AQ1013" i="97"/>
  <c r="AS516" i="97"/>
  <c r="AQ3410" i="98"/>
  <c r="AQ640" i="98"/>
  <c r="AS1624" i="97"/>
  <c r="AQ2380" i="97"/>
  <c r="AQ226" i="97"/>
  <c r="AS652" i="97"/>
  <c r="AS341" i="97"/>
  <c r="AQ1092" i="97"/>
  <c r="AQ301" i="97"/>
  <c r="AQ849" i="98"/>
  <c r="AS1951" i="97"/>
  <c r="AQ1189" i="97"/>
  <c r="AQ2968" i="98"/>
  <c r="AQ629" i="98"/>
  <c r="AS282" i="97"/>
  <c r="AQ1922" i="97"/>
  <c r="AS871" i="97"/>
  <c r="AS976" i="97"/>
  <c r="AS2998" i="97"/>
  <c r="AQ1087" i="97"/>
  <c r="AS409" i="97"/>
  <c r="AQ665" i="98"/>
  <c r="AQ1166" i="98"/>
  <c r="AQ1274" i="97"/>
  <c r="AQ653" i="97"/>
  <c r="AS418" i="97"/>
  <c r="AQ401" i="98"/>
  <c r="AS2900" i="97"/>
  <c r="AQ3271" i="98"/>
  <c r="AQ2213" i="98"/>
  <c r="AS1529" i="97"/>
  <c r="AQ120" i="98"/>
  <c r="AQ1159" i="97"/>
  <c r="AS1672" i="97"/>
  <c r="AS3430" i="97"/>
  <c r="AS1225" i="97"/>
  <c r="AQ297" i="97"/>
  <c r="AQ326" i="98"/>
  <c r="AQ1847" i="98"/>
  <c r="AS427" i="97"/>
  <c r="AS759" i="97"/>
  <c r="AQ1258" i="98"/>
  <c r="AQ988" i="98"/>
  <c r="AQ1853" i="98"/>
  <c r="AS2886" i="97"/>
  <c r="AQ2644" i="97"/>
  <c r="AQ2761" i="98"/>
  <c r="AQ998" i="98"/>
  <c r="AS222" i="97"/>
  <c r="AS1767" i="97"/>
  <c r="AS2362" i="97"/>
  <c r="AS1087" i="97"/>
  <c r="AS1867" i="97"/>
  <c r="AS511" i="97"/>
  <c r="AS1465" i="97"/>
  <c r="AQ292" i="97"/>
  <c r="AQ1523" i="98"/>
  <c r="AQ2206" i="98"/>
  <c r="AS587" i="97"/>
  <c r="AQ1570" i="97"/>
  <c r="AQ1291" i="98"/>
  <c r="AQ1230" i="97"/>
  <c r="AS89" i="97"/>
  <c r="AQ512" i="98"/>
  <c r="AS2398" i="97"/>
  <c r="AQ709" i="98"/>
  <c r="AQ3565" i="98"/>
  <c r="AQ1911" i="97"/>
  <c r="AS2681" i="97"/>
  <c r="AS2140" i="97"/>
  <c r="AQ2842" i="97"/>
  <c r="AQ338" i="98"/>
  <c r="AQ3592" i="97"/>
  <c r="AQ1789" i="97"/>
  <c r="AS3563" i="97"/>
  <c r="AQ2619" i="97"/>
  <c r="AQ2224" i="98"/>
  <c r="AQ2188" i="98"/>
  <c r="AS1147" i="97"/>
  <c r="AS2941" i="97"/>
  <c r="AQ1957" i="97"/>
  <c r="AQ1704" i="97"/>
  <c r="AQ693" i="97"/>
  <c r="AS2017" i="97"/>
  <c r="AQ2002" i="97"/>
  <c r="AS182" i="97"/>
  <c r="AS3532" i="97"/>
  <c r="AQ936" i="98"/>
  <c r="AS1343" i="97"/>
  <c r="AS1167" i="97"/>
  <c r="AQ3604" i="98"/>
  <c r="AS52" i="97"/>
  <c r="AS2040" i="97"/>
  <c r="AQ2221" i="97"/>
  <c r="AQ190" i="97"/>
  <c r="AS3204" i="97"/>
  <c r="AS632" i="97"/>
  <c r="AS285" i="97"/>
  <c r="AQ1702" i="97"/>
  <c r="AS2505" i="97"/>
  <c r="AS1676" i="97"/>
  <c r="AQ866" i="97"/>
  <c r="AS1480" i="97"/>
  <c r="AQ2613" i="98"/>
  <c r="AQ2029" i="98"/>
  <c r="AS50" i="97"/>
  <c r="AQ1245" i="98"/>
  <c r="AQ196" i="98"/>
  <c r="AS2192" i="97"/>
  <c r="AQ317" i="97"/>
  <c r="AQ1262" i="97"/>
  <c r="AS873" i="97"/>
  <c r="AQ2685" i="97"/>
  <c r="AQ1291" i="97"/>
  <c r="AQ700" i="97"/>
  <c r="AS10" i="97"/>
  <c r="AS1313" i="97"/>
  <c r="AQ2804" i="97"/>
  <c r="AQ2309" i="98"/>
  <c r="AQ875" i="98"/>
  <c r="AS2197" i="97"/>
  <c r="AQ775" i="98"/>
  <c r="AQ1307" i="97"/>
  <c r="AQ391" i="97"/>
  <c r="AQ1679" i="97"/>
  <c r="AQ1534" i="97"/>
  <c r="AQ352" i="97"/>
  <c r="AQ640" i="97"/>
  <c r="AQ2818" i="98"/>
  <c r="AQ697" i="98"/>
  <c r="AS682" i="97"/>
  <c r="AQ2307" i="98"/>
  <c r="AS1546" i="97"/>
  <c r="AQ3525" i="98"/>
  <c r="AQ1075" i="98"/>
  <c r="AQ247" i="98"/>
  <c r="AS484" i="97"/>
  <c r="AQ1006" i="97"/>
  <c r="AQ187" i="98"/>
  <c r="AQ68" i="97"/>
  <c r="AQ440" i="98"/>
  <c r="AS564" i="97"/>
  <c r="AQ165" i="97"/>
  <c r="AQ1527" i="97"/>
  <c r="AS3205" i="97"/>
  <c r="AQ1197" i="98"/>
  <c r="AQ1910" i="97"/>
  <c r="AQ1655" i="98"/>
  <c r="AQ3115" i="98"/>
  <c r="AQ2001" i="98"/>
  <c r="AS922" i="97"/>
  <c r="AQ60" i="97"/>
  <c r="AS709" i="97"/>
  <c r="AQ1366" i="97"/>
  <c r="AS701" i="97"/>
  <c r="AS23" i="97"/>
  <c r="AS2949" i="97"/>
  <c r="AQ2978" i="98"/>
  <c r="AS551" i="97"/>
  <c r="AQ209" i="97"/>
  <c r="AQ1049" i="98"/>
  <c r="AS950" i="97"/>
  <c r="AQ704" i="98"/>
  <c r="AS1118" i="97"/>
  <c r="AQ13" i="98"/>
  <c r="AQ1656" i="98"/>
  <c r="AQ133" i="98"/>
  <c r="AQ1608" i="97"/>
  <c r="AQ125" i="98"/>
  <c r="AS2278" i="97"/>
  <c r="AS606" i="97"/>
  <c r="AQ716" i="98"/>
  <c r="AQ840" i="98"/>
  <c r="AQ346" i="98"/>
  <c r="AQ1001" i="97"/>
  <c r="AQ1339" i="97"/>
  <c r="AQ2942" i="98"/>
  <c r="AS3122" i="97"/>
  <c r="AQ1721" i="98"/>
  <c r="AS1935" i="97"/>
  <c r="AS415" i="97"/>
  <c r="AQ2829" i="97"/>
  <c r="AS1470" i="97"/>
  <c r="AQ1606" i="97"/>
  <c r="AQ3008" i="98"/>
  <c r="AS492" i="97"/>
  <c r="AS121" i="97"/>
  <c r="AQ222" i="98"/>
  <c r="AS1337" i="97"/>
  <c r="AS2658" i="97"/>
  <c r="AQ1816" i="97"/>
  <c r="AQ1896" i="98"/>
  <c r="AS1432" i="97"/>
  <c r="AS3546" i="97"/>
  <c r="AQ497" i="98"/>
  <c r="AS170" i="97"/>
  <c r="AQ2906" i="97"/>
  <c r="AS2687" i="97"/>
  <c r="AS799" i="97"/>
  <c r="AS1059" i="97"/>
  <c r="AS1415" i="97"/>
  <c r="AQ932" i="98"/>
  <c r="AQ2978" i="97"/>
  <c r="AS1858" i="97"/>
  <c r="AS1365" i="97"/>
  <c r="AQ446" i="98"/>
  <c r="AQ833" i="98"/>
  <c r="AS1642" i="97"/>
  <c r="AQ568" i="97"/>
  <c r="AS2952" i="97"/>
  <c r="AS1323" i="97"/>
  <c r="AQ1840" i="98"/>
  <c r="AS2552" i="97"/>
  <c r="AS2218" i="97"/>
  <c r="AS1691" i="97"/>
  <c r="AQ1147" i="97"/>
  <c r="AQ2044" i="98"/>
  <c r="AS1273" i="97"/>
  <c r="AQ3376" i="97"/>
  <c r="AQ2619" i="98"/>
  <c r="AQ574" i="98"/>
  <c r="AS2156" i="97"/>
  <c r="AQ3419" i="97"/>
  <c r="AQ174" i="98"/>
  <c r="AQ2016" i="97"/>
  <c r="AQ2057" i="98"/>
  <c r="AQ514" i="98"/>
  <c r="AQ2207" i="98"/>
  <c r="AS1784" i="97"/>
  <c r="AQ581" i="97"/>
  <c r="AQ758" i="97"/>
  <c r="AS1673" i="97"/>
  <c r="AQ482" i="98"/>
  <c r="AS3548" i="97"/>
  <c r="AQ726" i="98"/>
  <c r="AS2221" i="97"/>
  <c r="AQ1569" i="98"/>
  <c r="AQ1833" i="97"/>
  <c r="AS245" i="97"/>
  <c r="AQ842" i="98"/>
  <c r="AQ1965" i="97"/>
  <c r="AS1568" i="97"/>
  <c r="AS1249" i="97"/>
  <c r="AQ1240" i="98"/>
  <c r="AQ1469" i="98"/>
  <c r="AQ564" i="98"/>
  <c r="AS291" i="97"/>
  <c r="AS3295" i="97"/>
  <c r="AQ1144" i="98"/>
  <c r="AS2755" i="97"/>
  <c r="AS502" i="97"/>
  <c r="AQ659" i="98"/>
  <c r="AS747" i="97"/>
  <c r="AS1730" i="97"/>
  <c r="AS2007" i="97"/>
  <c r="AS786" i="97"/>
  <c r="AS2944" i="97"/>
  <c r="AQ1952" i="97"/>
  <c r="AQ3539" i="98"/>
  <c r="AQ2082" i="97"/>
  <c r="AQ952" i="98"/>
  <c r="AQ1173" i="97"/>
  <c r="AQ2681" i="98"/>
  <c r="AS1612" i="97"/>
  <c r="AQ708" i="98"/>
  <c r="AS509" i="97"/>
  <c r="AQ667" i="98"/>
  <c r="AQ2827" i="98"/>
  <c r="AQ914" i="98"/>
  <c r="AQ2149" i="97"/>
  <c r="AQ1802" i="97"/>
  <c r="AQ470" i="97"/>
  <c r="AQ112" i="97"/>
  <c r="AQ55" i="97"/>
  <c r="AQ2918" i="98"/>
  <c r="AQ1769" i="97"/>
  <c r="AQ510" i="98"/>
  <c r="AS1919" i="97"/>
  <c r="AS95" i="97"/>
  <c r="AQ772" i="98"/>
  <c r="AS1269" i="97"/>
  <c r="AS2045" i="97"/>
  <c r="AQ624" i="97"/>
  <c r="AS998" i="97"/>
  <c r="AQ1073" i="98"/>
  <c r="AQ1879" i="97"/>
  <c r="AQ1319" i="98"/>
  <c r="AS175" i="97"/>
  <c r="AQ2731" i="97"/>
  <c r="AQ2118" i="98"/>
  <c r="AQ1887" i="97"/>
  <c r="AQ3366" i="97"/>
  <c r="AS2132" i="97"/>
  <c r="AQ1168" i="97"/>
  <c r="AS3030" i="97"/>
  <c r="AQ939" i="98"/>
  <c r="AQ681" i="97"/>
  <c r="AQ993" i="97"/>
  <c r="AQ878" i="98"/>
  <c r="AS2720" i="97"/>
  <c r="AQ462" i="97"/>
  <c r="AS3437" i="97"/>
  <c r="AQ1825" i="98"/>
  <c r="AS801" i="97"/>
  <c r="AQ1845" i="98"/>
  <c r="AQ351" i="97"/>
  <c r="AS2289" i="97"/>
  <c r="AS2009" i="97"/>
  <c r="AQ1830" i="97"/>
  <c r="AS323" i="97"/>
  <c r="AS1716" i="97"/>
  <c r="AQ234" i="98"/>
  <c r="AQ1280" i="98"/>
  <c r="AQ1685" i="98"/>
  <c r="AS491" i="97"/>
  <c r="AS343" i="97"/>
  <c r="AQ2248" i="97"/>
  <c r="AQ2284" i="98"/>
  <c r="AQ76" i="98"/>
  <c r="AQ2537" i="98"/>
  <c r="AQ3538" i="97"/>
  <c r="AQ1435" i="97"/>
  <c r="AQ1261" i="98"/>
  <c r="AS2102" i="97"/>
  <c r="AS3452" i="97"/>
  <c r="AQ3300" i="97"/>
  <c r="AQ873" i="97"/>
  <c r="AS2960" i="97"/>
  <c r="AQ1852" i="98"/>
  <c r="AQ2319" i="97"/>
  <c r="AS782" i="97"/>
  <c r="AS287" i="97"/>
  <c r="AQ2466" i="98"/>
  <c r="AQ259" i="97"/>
  <c r="AS100" i="97"/>
  <c r="AQ507" i="98"/>
  <c r="AS757" i="97"/>
  <c r="AQ536" i="98"/>
  <c r="AQ405" i="97"/>
  <c r="AS236" i="97"/>
  <c r="AQ1894" i="97"/>
  <c r="AS3499" i="97"/>
  <c r="AS1857" i="97"/>
  <c r="AQ2832" i="98"/>
  <c r="AQ2447" i="97"/>
  <c r="AS566" i="97"/>
  <c r="AQ3081" i="97"/>
  <c r="AQ1224" i="98"/>
  <c r="AQ154" i="97"/>
  <c r="AQ447" i="97"/>
  <c r="AQ1634" i="97"/>
  <c r="AS3459" i="97"/>
  <c r="AS3572" i="97"/>
  <c r="AS923" i="97"/>
  <c r="AQ1983" i="97"/>
  <c r="AQ836" i="98"/>
  <c r="AQ2551" i="98"/>
  <c r="AS1443" i="97"/>
  <c r="AQ3219" i="97"/>
  <c r="AS3511" i="97"/>
  <c r="AQ1636" i="98"/>
  <c r="AS416" i="97"/>
  <c r="AQ2510" i="98"/>
  <c r="AQ1560" i="98"/>
  <c r="AS3273" i="97"/>
  <c r="AQ1263" i="97"/>
  <c r="AQ1905" i="97"/>
  <c r="AQ269" i="98"/>
  <c r="AQ1541" i="98"/>
  <c r="AS2150" i="97"/>
  <c r="AQ24" i="98"/>
  <c r="AS608" i="97"/>
  <c r="AS3101" i="97"/>
  <c r="AQ3596" i="98"/>
  <c r="AQ2448" i="98"/>
  <c r="AQ3581" i="98"/>
  <c r="AQ1829" i="98"/>
  <c r="AS1586" i="97"/>
  <c r="AQ3144" i="98"/>
  <c r="AQ742" i="98"/>
  <c r="AS88" i="97"/>
  <c r="AQ724" i="98"/>
  <c r="AQ504" i="97"/>
  <c r="AQ892" i="97"/>
  <c r="AQ3070" i="97"/>
  <c r="AQ303" i="98"/>
  <c r="AS1105" i="97"/>
  <c r="AS1841" i="97"/>
  <c r="AQ1301" i="97"/>
  <c r="AQ259" i="98"/>
  <c r="AS238" i="97"/>
  <c r="AQ2136" i="98"/>
  <c r="AS1745" i="97"/>
  <c r="AQ2371" i="97"/>
  <c r="AQ1557" i="97"/>
  <c r="AS1579" i="97"/>
  <c r="AS1371" i="97"/>
  <c r="AS200" i="97"/>
  <c r="AQ1452" i="98"/>
  <c r="AQ1503" i="98"/>
  <c r="AS2864" i="97"/>
  <c r="AQ3253" i="97"/>
  <c r="AS839" i="97"/>
  <c r="AQ2076" i="97"/>
  <c r="AS1790" i="97"/>
  <c r="AQ2931" i="98"/>
  <c r="AQ336" i="98"/>
  <c r="AQ1463" i="98"/>
  <c r="AS2261" i="97"/>
  <c r="AQ2356" i="98"/>
  <c r="AQ837" i="97"/>
  <c r="AQ2398" i="98"/>
  <c r="AQ643" i="98"/>
  <c r="AS3531" i="97"/>
  <c r="AQ1319" i="97"/>
  <c r="AS2916" i="97"/>
  <c r="AQ467" i="98"/>
  <c r="AQ2913" i="98"/>
  <c r="AQ1836" i="98"/>
  <c r="AQ2968" i="97"/>
  <c r="AQ2821" i="98"/>
  <c r="AQ3528" i="98"/>
  <c r="AS1383" i="97"/>
  <c r="AQ210" i="97"/>
  <c r="AS678" i="97"/>
  <c r="AQ3242" i="98"/>
  <c r="AQ3156" i="97"/>
  <c r="AQ2795" i="97"/>
  <c r="AS878" i="97"/>
  <c r="AQ809" i="98"/>
  <c r="AQ2022" i="97"/>
  <c r="AQ2796" i="98"/>
  <c r="AQ1947" i="97"/>
  <c r="AQ1643" i="97"/>
  <c r="AS927" i="97"/>
  <c r="AQ1155" i="98"/>
  <c r="AQ3193" i="97"/>
  <c r="AS3130" i="97"/>
  <c r="AQ25" i="97"/>
  <c r="AS1497" i="97"/>
  <c r="AQ242" i="98"/>
  <c r="AS890" i="97"/>
  <c r="AQ1371" i="97"/>
  <c r="AS353" i="97"/>
  <c r="AQ30" i="98"/>
  <c r="AQ362" i="98"/>
  <c r="AS2024" i="97"/>
  <c r="AQ3527" i="98"/>
  <c r="AQ1971" i="97"/>
  <c r="AS315" i="97"/>
  <c r="AQ2265" i="97"/>
  <c r="AQ1579" i="97"/>
  <c r="AQ3543" i="97"/>
  <c r="AS1620" i="97"/>
  <c r="AS3336" i="97"/>
  <c r="AQ2675" i="97"/>
  <c r="AQ3057" i="97"/>
  <c r="AQ2673" i="97"/>
  <c r="AQ3501" i="97"/>
  <c r="AQ601" i="98"/>
  <c r="AQ2740" i="98"/>
  <c r="AS1770" i="97"/>
  <c r="AQ935" i="97"/>
  <c r="AS3135" i="97"/>
  <c r="AQ1795" i="97"/>
  <c r="AQ37" i="98"/>
  <c r="AQ2766" i="97"/>
  <c r="AQ2098" i="98"/>
  <c r="AQ2479" i="97"/>
  <c r="AQ2113" i="97"/>
  <c r="AQ1508" i="97"/>
  <c r="AQ1935" i="97"/>
  <c r="AS860" i="97"/>
  <c r="AQ105" i="98"/>
  <c r="AS2246" i="97"/>
  <c r="AQ2012" i="97"/>
  <c r="AQ1490" i="98"/>
  <c r="AQ778" i="98"/>
  <c r="AQ3475" i="98"/>
  <c r="AQ1186" i="97"/>
  <c r="AQ977" i="98"/>
  <c r="AS2073" i="97"/>
  <c r="AQ668" i="98"/>
  <c r="AQ2320" i="98"/>
  <c r="AS3242" i="97"/>
  <c r="AQ365" i="97"/>
  <c r="AQ618" i="97"/>
  <c r="AQ2101" i="97"/>
  <c r="AQ3234" i="97"/>
  <c r="AS169" i="97"/>
  <c r="AQ2346" i="98"/>
  <c r="AQ154" i="98"/>
  <c r="AQ283" i="97"/>
  <c r="AS2306" i="97"/>
  <c r="AS3319" i="97"/>
  <c r="AQ2395" i="97"/>
  <c r="AQ230" i="98"/>
  <c r="AS1281" i="97"/>
  <c r="AQ525" i="97"/>
  <c r="AS2818" i="97"/>
  <c r="AQ1225" i="97"/>
  <c r="AQ2066" i="98"/>
  <c r="AQ822" i="97"/>
  <c r="AQ53" i="98"/>
  <c r="AS1640" i="97"/>
  <c r="AQ1057" i="98"/>
  <c r="AS384" i="97"/>
  <c r="AQ1845" i="97"/>
  <c r="AQ322" i="98"/>
  <c r="AS1542" i="97"/>
  <c r="AS1282" i="97"/>
  <c r="AQ3107" i="97"/>
  <c r="AQ2951" i="97"/>
  <c r="AS3206" i="97"/>
  <c r="AQ772" i="97"/>
  <c r="AQ1737" i="98"/>
  <c r="AS600" i="97"/>
  <c r="AQ67" i="97"/>
  <c r="AQ2882" i="97"/>
  <c r="AS3314" i="97"/>
  <c r="AQ2671" i="97"/>
  <c r="AQ2187" i="97"/>
  <c r="AQ881" i="98"/>
  <c r="AQ1730" i="97"/>
  <c r="AS290" i="97"/>
  <c r="AQ2705" i="98"/>
  <c r="AQ1894" i="98"/>
  <c r="AQ83" i="97"/>
  <c r="AS582" i="97"/>
  <c r="AQ1454" i="97"/>
  <c r="AQ971" i="97"/>
  <c r="AS687" i="97"/>
  <c r="AQ1170" i="98"/>
  <c r="AQ3258" i="98"/>
  <c r="AQ2785" i="97"/>
  <c r="AS1154" i="97"/>
  <c r="AQ2037" i="98"/>
  <c r="AQ2213" i="97"/>
  <c r="AQ1572" i="97"/>
  <c r="AQ2937" i="97"/>
  <c r="AS3047" i="97"/>
  <c r="AQ2770" i="97"/>
  <c r="AQ3187" i="97"/>
  <c r="AQ2896" i="98"/>
  <c r="AS2823" i="97"/>
  <c r="AQ2850" i="98"/>
  <c r="AQ1402" i="97"/>
  <c r="AQ3145" i="97"/>
  <c r="AQ2063" i="98"/>
  <c r="AS1169" i="97"/>
  <c r="AS471" i="97"/>
  <c r="AQ1033" i="98"/>
  <c r="AS2148" i="97"/>
  <c r="AQ1334" i="97"/>
  <c r="AS1185" i="97"/>
  <c r="AS123" i="97"/>
  <c r="AQ1677" i="98"/>
  <c r="AS1429" i="97"/>
  <c r="AQ2598" i="98"/>
  <c r="AQ2946" i="97"/>
  <c r="AQ2815" i="98"/>
  <c r="AQ874" i="97"/>
  <c r="AQ377" i="98"/>
  <c r="AS2305" i="97"/>
  <c r="AQ2746" i="98"/>
  <c r="AQ711" i="98"/>
  <c r="AS131" i="97"/>
  <c r="AS3048" i="97"/>
  <c r="AQ2774" i="98"/>
  <c r="AS1789" i="97"/>
  <c r="AQ1056" i="98"/>
  <c r="AQ1890" i="97"/>
  <c r="AQ311" i="97"/>
  <c r="AQ1192" i="98"/>
  <c r="AS1153" i="97"/>
  <c r="AS1395" i="97"/>
  <c r="AQ3604" i="97"/>
  <c r="AQ2872" i="98"/>
  <c r="AQ420" i="98"/>
  <c r="AQ192" i="97"/>
  <c r="AS382" i="97"/>
  <c r="AS3264" i="97"/>
  <c r="AS507" i="97"/>
  <c r="AQ769" i="97"/>
  <c r="AQ905" i="97"/>
  <c r="AQ785" i="97"/>
  <c r="AQ1497" i="98"/>
  <c r="AS320" i="97"/>
  <c r="AQ650" i="98"/>
  <c r="AQ2605" i="98"/>
  <c r="AS2034" i="97"/>
  <c r="AQ3323" i="97"/>
  <c r="AQ3075" i="97"/>
  <c r="AQ2393" i="98"/>
  <c r="AS1962" i="97"/>
  <c r="AQ2246" i="97"/>
  <c r="AQ3548" i="98"/>
  <c r="AS113" i="97"/>
  <c r="AQ200" i="97"/>
  <c r="AQ894" i="97"/>
  <c r="AS3080" i="97"/>
  <c r="AQ2544" i="98"/>
  <c r="AS2006" i="97"/>
  <c r="AQ1898" i="97"/>
  <c r="AS727" i="97"/>
  <c r="AQ3550" i="97"/>
  <c r="AQ2193" i="97"/>
  <c r="AS449" i="97"/>
  <c r="AQ578" i="97"/>
  <c r="AQ3530" i="97"/>
  <c r="AS1558" i="97"/>
  <c r="AS1990" i="97"/>
  <c r="AS1076" i="97"/>
  <c r="AS1846" i="97"/>
  <c r="AS535" i="97"/>
  <c r="AQ1722" i="97"/>
  <c r="AQ380" i="97"/>
  <c r="AQ176" i="98"/>
  <c r="AQ2415" i="97"/>
  <c r="AQ2207" i="97"/>
  <c r="AS1348" i="97"/>
  <c r="AS3579" i="97"/>
  <c r="AQ781" i="97"/>
  <c r="AS1448" i="97"/>
  <c r="AQ2501" i="98"/>
  <c r="AS1528" i="97"/>
  <c r="AQ714" i="98"/>
  <c r="AQ2465" i="97"/>
  <c r="AQ715" i="98"/>
  <c r="AQ287" i="97"/>
  <c r="AQ627" i="98"/>
  <c r="AQ565" i="97"/>
  <c r="AQ678" i="98"/>
  <c r="AQ2326" i="98"/>
  <c r="AQ356" i="98"/>
  <c r="AQ150" i="98"/>
  <c r="AQ1705" i="97"/>
  <c r="AQ1915" i="97"/>
  <c r="AS2368" i="97"/>
  <c r="AQ2278" i="98"/>
  <c r="AQ2497" i="98"/>
  <c r="AQ805" i="98"/>
  <c r="AS2268" i="97"/>
  <c r="AS1797" i="97"/>
  <c r="AQ2189" i="97"/>
  <c r="AQ761" i="97"/>
  <c r="AQ3155" i="97"/>
  <c r="AS454" i="97"/>
  <c r="AQ505" i="97"/>
  <c r="AS1989" i="97"/>
  <c r="AQ3126" i="98"/>
  <c r="AQ2221" i="98"/>
  <c r="AQ683" i="98"/>
  <c r="AQ3277" i="97"/>
  <c r="AQ746" i="97"/>
  <c r="AQ1693" i="98"/>
  <c r="AS161" i="97"/>
  <c r="AQ460" i="98"/>
  <c r="AQ1053" i="97"/>
  <c r="AQ2264" i="97"/>
  <c r="AS1569" i="97"/>
  <c r="AQ1826" i="97"/>
  <c r="AQ1269" i="97"/>
  <c r="AQ148" i="98"/>
  <c r="AQ1607" i="98"/>
  <c r="AQ1719" i="97"/>
  <c r="AQ2573" i="97"/>
  <c r="AQ2153" i="97"/>
  <c r="AQ652" i="97"/>
  <c r="AQ2271" i="98"/>
  <c r="AQ291" i="98"/>
  <c r="AS171" i="97"/>
  <c r="AQ700" i="98"/>
  <c r="AS3019" i="97"/>
  <c r="AQ2033" i="98"/>
  <c r="AQ3496" i="97"/>
  <c r="AQ1382" i="98"/>
  <c r="AQ604" i="98"/>
  <c r="AQ411" i="97"/>
  <c r="AS1231" i="97"/>
  <c r="AQ146" i="97"/>
  <c r="AQ3359" i="98"/>
  <c r="AS1421" i="97"/>
  <c r="AS189" i="97"/>
  <c r="AS2422" i="97"/>
  <c r="AQ3568" i="98"/>
  <c r="AQ3301" i="98"/>
  <c r="AQ1272" i="97"/>
  <c r="AQ2457" i="98"/>
  <c r="AQ518" i="98"/>
  <c r="AQ275" i="97"/>
  <c r="AS3591" i="97"/>
  <c r="AQ2054" i="97"/>
  <c r="AQ988" i="97"/>
  <c r="AQ424" i="98"/>
  <c r="AQ391" i="98"/>
  <c r="AQ2286" i="97"/>
  <c r="AQ1331" i="98"/>
  <c r="AQ2114" i="98"/>
  <c r="AQ1657" i="97"/>
  <c r="AQ407" i="98"/>
  <c r="AQ3362" i="98"/>
  <c r="AQ454" i="97"/>
  <c r="AQ2010" i="98"/>
  <c r="AQ2934" i="97"/>
  <c r="AQ3140" i="98"/>
  <c r="AQ1623" i="97"/>
  <c r="AQ2185" i="98"/>
  <c r="AQ3303" i="97"/>
  <c r="AQ2119" i="97"/>
  <c r="AQ2210" i="98"/>
  <c r="AS2490" i="97"/>
  <c r="AQ2713" i="97"/>
  <c r="AQ529" i="97"/>
  <c r="AQ3391" i="97"/>
  <c r="AQ1193" i="98"/>
  <c r="AQ1886" i="97"/>
  <c r="AQ695" i="98"/>
  <c r="AQ1150" i="97"/>
  <c r="AQ1190" i="97"/>
  <c r="AS954" i="97"/>
  <c r="AQ1778" i="97"/>
  <c r="AQ1828" i="97"/>
  <c r="AS2335" i="97"/>
  <c r="AQ3305" i="97"/>
  <c r="AQ577" i="97"/>
  <c r="AQ664" i="97"/>
  <c r="AQ312" i="98"/>
  <c r="AQ826" i="97"/>
  <c r="AQ2904" i="97"/>
  <c r="AQ1181" i="97"/>
  <c r="AQ2327" i="98"/>
  <c r="AS542" i="97"/>
  <c r="AQ2255" i="97"/>
  <c r="AQ3146" i="98"/>
  <c r="AS2780" i="97"/>
  <c r="AS1561" i="97"/>
  <c r="AS939" i="97"/>
  <c r="AQ2466" i="97"/>
  <c r="AQ3293" i="97"/>
  <c r="AQ1367" i="97"/>
  <c r="AQ1792" i="97"/>
  <c r="AQ657" i="97"/>
  <c r="AQ3111" i="98"/>
  <c r="AQ91" i="97"/>
  <c r="AQ1994" i="98"/>
  <c r="AQ3581" i="97"/>
  <c r="AQ1047" i="97"/>
  <c r="AQ774" i="97"/>
  <c r="AS2679" i="97"/>
  <c r="AQ1247" i="97"/>
  <c r="AQ3449" i="98"/>
  <c r="AQ96" i="97"/>
  <c r="AQ1119" i="98"/>
  <c r="AQ2101" i="98"/>
  <c r="AQ1250" i="97"/>
  <c r="AS3017" i="97"/>
  <c r="AQ3555" i="97"/>
  <c r="AS924" i="97"/>
  <c r="AS529" i="97"/>
  <c r="AQ1213" i="97"/>
  <c r="AQ1586" i="98"/>
  <c r="AQ950" i="97"/>
  <c r="AQ1212" i="98"/>
  <c r="AS2189" i="97"/>
  <c r="AQ159" i="98"/>
  <c r="AQ2844" i="97"/>
  <c r="AQ713" i="97"/>
  <c r="AQ742" i="97"/>
  <c r="AQ1045" i="97"/>
  <c r="AQ1422" i="97"/>
  <c r="AS1809" i="97"/>
  <c r="AS1203" i="97"/>
  <c r="AS1035" i="97"/>
  <c r="AQ1850" i="97"/>
  <c r="AQ1348" i="97"/>
  <c r="AQ2620" i="98"/>
  <c r="AS2203" i="97"/>
  <c r="AS1801" i="97"/>
  <c r="AQ381" i="97"/>
  <c r="AQ3031" i="97"/>
  <c r="AQ768" i="98"/>
  <c r="AQ1488" i="98"/>
  <c r="AQ1774" i="97"/>
  <c r="AQ2240" i="97"/>
  <c r="AQ587" i="97"/>
  <c r="AQ3083" i="97"/>
  <c r="AS1512" i="97"/>
  <c r="AQ1951" i="97"/>
  <c r="AQ2997" i="97"/>
  <c r="AS126" i="97"/>
  <c r="AQ303" i="97"/>
  <c r="AQ1597" i="97"/>
  <c r="AQ279" i="97"/>
  <c r="AQ281" i="97"/>
  <c r="AQ1613" i="98"/>
  <c r="AQ2498" i="97"/>
  <c r="AQ2335" i="97"/>
  <c r="AQ3381" i="97"/>
  <c r="AQ1977" i="98"/>
  <c r="AQ2284" i="97"/>
  <c r="AQ692" i="97"/>
  <c r="AQ946" i="97"/>
  <c r="AQ1015" i="97"/>
  <c r="AS915" i="97"/>
  <c r="AQ3080" i="97"/>
  <c r="AQ2884" i="97"/>
  <c r="AQ1903" i="98"/>
  <c r="AQ1332" i="97"/>
  <c r="AQ2637" i="97"/>
  <c r="AQ2773" i="98"/>
  <c r="AQ1514" i="97"/>
  <c r="AS3237" i="97"/>
  <c r="AQ2722" i="97"/>
  <c r="AS221" i="97"/>
  <c r="AS3482" i="97"/>
  <c r="AQ2754" i="98"/>
  <c r="AQ3404" i="98"/>
  <c r="AQ808" i="97"/>
  <c r="AQ132" i="97"/>
  <c r="AS1417" i="97"/>
  <c r="AQ3196" i="98"/>
  <c r="AQ1511" i="97"/>
  <c r="AQ3523" i="97"/>
  <c r="AS1271" i="97"/>
  <c r="AQ885" i="98"/>
  <c r="AS3138" i="97"/>
  <c r="AQ656" i="98"/>
  <c r="AQ1413" i="98"/>
  <c r="AQ1703" i="97"/>
  <c r="AS1495" i="97"/>
  <c r="AS3212" i="97"/>
  <c r="AS73" i="97"/>
  <c r="AQ274" i="97"/>
  <c r="AQ3480" i="97"/>
  <c r="AQ1492" i="98"/>
  <c r="AS1029" i="97"/>
  <c r="AQ239" i="98"/>
  <c r="AS3580" i="97"/>
  <c r="AS729" i="97"/>
  <c r="AS3601" i="97"/>
  <c r="AS2031" i="97"/>
  <c r="AS3495" i="97"/>
  <c r="AQ877" i="98"/>
  <c r="AQ121" i="98"/>
  <c r="AS1834" i="97"/>
  <c r="AQ2767" i="97"/>
  <c r="AQ2234" i="97"/>
  <c r="AQ169" i="97"/>
  <c r="AQ2103" i="98"/>
  <c r="AQ2453" i="97"/>
  <c r="AQ1389" i="97"/>
  <c r="AS3191" i="97"/>
  <c r="AS892" i="97"/>
  <c r="AS1840" i="97"/>
  <c r="AQ2711" i="98"/>
  <c r="AQ729" i="97"/>
  <c r="AQ1195" i="98"/>
  <c r="AS1274" i="97"/>
  <c r="AS97" i="97"/>
  <c r="AS3055" i="97"/>
  <c r="AS1827" i="97"/>
  <c r="AQ1261" i="97"/>
  <c r="AQ3231" i="98"/>
  <c r="AQ2222" i="97"/>
  <c r="AQ2821" i="97"/>
  <c r="AQ399" i="98"/>
  <c r="AQ797" i="97"/>
  <c r="AQ1574" i="97"/>
  <c r="AQ26" i="98"/>
  <c r="AS734" i="97"/>
  <c r="AS2511" i="97"/>
  <c r="AQ2043" i="97"/>
  <c r="AQ3203" i="98"/>
  <c r="AQ2120" i="97"/>
  <c r="AQ2341" i="98"/>
  <c r="AS1811" i="97"/>
  <c r="AQ17" i="98"/>
  <c r="AQ3013" i="97"/>
  <c r="AS3460" i="97"/>
  <c r="AQ34" i="97"/>
  <c r="AQ1822" i="97"/>
  <c r="AQ1739" i="97"/>
  <c r="AQ662" i="98"/>
  <c r="AS598" i="97"/>
  <c r="AQ1695" i="97"/>
  <c r="AQ3072" i="97"/>
  <c r="AQ3062" i="97"/>
  <c r="AS2694" i="97"/>
  <c r="AS2492" i="97"/>
  <c r="AS1284" i="97"/>
  <c r="AQ2601" i="98"/>
  <c r="AQ2162" i="97"/>
  <c r="AS943" i="97"/>
  <c r="AQ2389" i="98"/>
  <c r="AS2210" i="97"/>
  <c r="AQ3586" i="97"/>
  <c r="AQ1564" i="98"/>
  <c r="AQ3282" i="98"/>
  <c r="AQ3027" i="97"/>
  <c r="AS2961" i="97"/>
  <c r="AQ3360" i="97"/>
  <c r="AQ2106" i="98"/>
  <c r="AQ1998" i="98"/>
  <c r="AQ174" i="97"/>
  <c r="AQ669" i="98"/>
  <c r="AQ739" i="98"/>
  <c r="AQ1464" i="98"/>
  <c r="AQ1671" i="98"/>
  <c r="AQ2725" i="97"/>
  <c r="AQ1869" i="97"/>
  <c r="AQ1227" i="98"/>
  <c r="AS3245" i="97"/>
  <c r="AQ1925" i="97"/>
  <c r="AS2207" i="97"/>
  <c r="AQ1751" i="97"/>
  <c r="AQ3335" i="97"/>
  <c r="AQ1662" i="97"/>
  <c r="AQ2440" i="97"/>
  <c r="AQ2210" i="97"/>
  <c r="AQ1539" i="97"/>
  <c r="AQ2454" i="97"/>
  <c r="AQ1238" i="98"/>
  <c r="AS2841" i="97"/>
  <c r="AS1826" i="97"/>
  <c r="AQ2425" i="98"/>
  <c r="AQ3492" i="97"/>
  <c r="AS58" i="97"/>
  <c r="AS1544" i="97"/>
  <c r="AQ390" i="97"/>
  <c r="AQ899" i="97"/>
  <c r="AQ3595" i="97"/>
  <c r="AQ766" i="97"/>
  <c r="AS3229" i="97"/>
  <c r="AQ2507" i="97"/>
  <c r="AS2704" i="97"/>
  <c r="AS1120" i="97"/>
  <c r="AQ130" i="97"/>
  <c r="AQ1988" i="97"/>
  <c r="AQ3575" i="97"/>
  <c r="AQ1749" i="98"/>
  <c r="AS3567" i="97"/>
  <c r="AS3506" i="97"/>
  <c r="AS2302" i="97"/>
  <c r="AQ1434" i="97"/>
  <c r="AQ1257" i="97"/>
  <c r="AS198" i="97"/>
  <c r="AS887" i="97"/>
  <c r="AQ567" i="98"/>
  <c r="AQ2470" i="98"/>
  <c r="AS1009" i="97"/>
  <c r="AQ542" i="97"/>
  <c r="AQ3113" i="97"/>
  <c r="AQ1921" i="97"/>
  <c r="AS1685" i="97"/>
  <c r="AQ2601" i="97"/>
  <c r="AS41" i="97"/>
  <c r="AQ1164" i="98"/>
  <c r="AQ716" i="97"/>
  <c r="AQ2702" i="98"/>
  <c r="AQ1116" i="97"/>
  <c r="AQ696" i="98"/>
  <c r="AQ585" i="97"/>
  <c r="AS1783" i="97"/>
  <c r="AQ3574" i="97"/>
  <c r="AS172" i="97"/>
  <c r="AS3306" i="97"/>
  <c r="AS2101" i="97"/>
  <c r="AQ1760" i="97"/>
  <c r="AQ625" i="98"/>
  <c r="AS1677" i="97"/>
  <c r="AS2279" i="97"/>
  <c r="AS1627" i="97"/>
  <c r="AQ1151" i="97"/>
  <c r="AQ1011" i="97"/>
  <c r="AS1693" i="97"/>
  <c r="AQ216" i="98"/>
  <c r="AS3575" i="97"/>
  <c r="AQ1447" i="97"/>
  <c r="AQ2569" i="98"/>
  <c r="AQ23" i="97"/>
  <c r="AS2196" i="97"/>
  <c r="AS1798" i="97"/>
  <c r="AS3053" i="97"/>
  <c r="AQ1700" i="98"/>
  <c r="AS152" i="97"/>
  <c r="AS3569" i="97"/>
  <c r="AQ267" i="97"/>
  <c r="AQ3355" i="98"/>
  <c r="AQ496" i="98"/>
  <c r="AS2363" i="97"/>
  <c r="AQ827" i="97"/>
  <c r="AQ646" i="97"/>
  <c r="AS698" i="97"/>
  <c r="AQ1050" i="97"/>
  <c r="AQ1455" i="97"/>
  <c r="AS2267" i="97"/>
  <c r="AQ3221" i="98"/>
  <c r="AQ229" i="98"/>
  <c r="AQ323" i="97"/>
  <c r="AQ1685" i="97"/>
  <c r="AQ324" i="97"/>
  <c r="AS872" i="97"/>
  <c r="AQ23" i="98"/>
  <c r="AQ939" i="97"/>
  <c r="AS2271" i="97"/>
  <c r="AS2632" i="97"/>
  <c r="AQ3601" i="98"/>
  <c r="AQ3037" i="97"/>
  <c r="AQ521" i="97"/>
  <c r="AQ3131" i="98"/>
  <c r="AQ1779" i="98"/>
  <c r="AS1081" i="97"/>
  <c r="AQ2088" i="98"/>
  <c r="AQ2496" i="98"/>
  <c r="AS442" i="97"/>
  <c r="AQ355" i="97"/>
  <c r="AQ2410" i="97"/>
  <c r="AQ1062" i="98"/>
  <c r="AQ3473" i="98"/>
  <c r="AQ1587" i="97"/>
  <c r="AS1880" i="97"/>
  <c r="AQ473" i="97"/>
  <c r="AS946" i="97"/>
  <c r="AQ2553" i="98"/>
  <c r="AS2513" i="97"/>
  <c r="AQ148" i="97"/>
  <c r="AS397" i="97"/>
  <c r="AS810" i="97"/>
  <c r="AQ1592" i="98"/>
  <c r="AS25" i="97"/>
  <c r="AS1740" i="97"/>
  <c r="AQ3535" i="97"/>
  <c r="AS309" i="97"/>
  <c r="AQ2420" i="97"/>
  <c r="AQ669" i="97"/>
  <c r="AQ2967" i="97"/>
  <c r="AS160" i="97"/>
  <c r="AQ2957" i="97"/>
  <c r="AQ3185" i="97"/>
  <c r="AS565" i="97"/>
  <c r="AS247" i="97"/>
  <c r="AQ10" i="98"/>
  <c r="AS388" i="97"/>
  <c r="AS2968" i="97"/>
  <c r="AS1361" i="97"/>
  <c r="AQ2052" i="98"/>
  <c r="AS1878" i="97"/>
  <c r="AQ2392" i="97"/>
  <c r="AQ2220" i="98"/>
  <c r="AQ1989" i="97"/>
  <c r="AS655" i="97"/>
  <c r="AS2408" i="97"/>
  <c r="AQ2306" i="97"/>
  <c r="AS1644" i="97"/>
  <c r="AQ3118" i="98"/>
  <c r="AS1437" i="97"/>
  <c r="AQ614" i="97"/>
  <c r="AQ1304" i="98"/>
  <c r="AQ2445" i="98"/>
  <c r="AQ632" i="98"/>
  <c r="AS668" i="97"/>
  <c r="AQ3112" i="97"/>
  <c r="AQ2954" i="98"/>
  <c r="AQ3058" i="97"/>
  <c r="AQ2540" i="98"/>
  <c r="AQ2561" i="98"/>
  <c r="AQ1600" i="97"/>
  <c r="AS6" i="97"/>
  <c r="AS622" i="97"/>
  <c r="AS1976" i="97"/>
  <c r="AQ1407" i="98"/>
  <c r="AQ1137" i="97"/>
  <c r="AQ125" i="97"/>
  <c r="AS3477" i="97"/>
  <c r="AQ2357" i="97"/>
  <c r="AS342" i="97"/>
  <c r="AS363" i="97"/>
  <c r="AQ2278" i="97"/>
  <c r="AQ1886" i="98"/>
  <c r="AS3299" i="97"/>
  <c r="AS2173" i="97"/>
  <c r="AS3510" i="97"/>
  <c r="AQ865" i="97"/>
  <c r="AQ1758" i="97"/>
  <c r="AQ1770" i="98"/>
  <c r="AQ295" i="97"/>
  <c r="AS1882" i="97"/>
  <c r="AQ2933" i="98"/>
  <c r="AQ3172" i="97"/>
  <c r="AQ2127" i="97"/>
  <c r="AQ8" i="97"/>
  <c r="AS913" i="97"/>
  <c r="AS24" i="97"/>
  <c r="AQ962" i="98"/>
  <c r="AQ2996" i="97"/>
  <c r="AQ3464" i="97"/>
  <c r="AQ180" i="98"/>
  <c r="AQ862" i="97"/>
  <c r="AQ2971" i="98"/>
  <c r="AS1956" i="97"/>
  <c r="AS12" i="97"/>
  <c r="AQ920" i="98"/>
  <c r="AQ839" i="98"/>
  <c r="AS2001" i="97"/>
  <c r="AS788" i="97"/>
  <c r="AQ467" i="97"/>
  <c r="AQ1794" i="97"/>
  <c r="AS2052" i="97"/>
  <c r="AQ1839" i="97"/>
  <c r="AQ276" i="98"/>
  <c r="AS1487" i="97"/>
  <c r="AS3422" i="97"/>
  <c r="AQ1069" i="98"/>
  <c r="AQ3058" i="98"/>
  <c r="AS721" i="97"/>
  <c r="AQ2304" i="98"/>
  <c r="AS2299" i="97"/>
  <c r="AS1728" i="97"/>
  <c r="AS665" i="97"/>
  <c r="AS3431" i="97"/>
  <c r="AQ3434" i="97"/>
  <c r="AQ2241" i="97"/>
  <c r="AQ172" i="97"/>
  <c r="AQ52" i="97"/>
  <c r="AQ1320" i="97"/>
  <c r="AQ1581" i="97"/>
  <c r="AQ779" i="97"/>
  <c r="AQ1797" i="97"/>
  <c r="AQ2260" i="98"/>
  <c r="AS1619" i="97"/>
  <c r="AQ703" i="97"/>
  <c r="AQ1571" i="97"/>
  <c r="AQ2194" i="97"/>
  <c r="AQ2280" i="98"/>
  <c r="AS2898" i="97"/>
  <c r="AQ2159" i="97"/>
  <c r="AS3453" i="97"/>
  <c r="AQ1277" i="97"/>
  <c r="AS2796" i="97"/>
  <c r="AS82" i="97"/>
  <c r="AS1666" i="97"/>
  <c r="AQ3082" i="97"/>
  <c r="AS459" i="97"/>
  <c r="AQ2444" i="98"/>
  <c r="AQ272" i="98"/>
  <c r="AQ773" i="97"/>
  <c r="AS1720" i="97"/>
  <c r="AQ1345" i="97"/>
  <c r="AS1499" i="97"/>
  <c r="AQ2953" i="97"/>
  <c r="AS1786" i="97"/>
  <c r="AQ2713" i="98"/>
  <c r="AQ3256" i="98"/>
  <c r="AQ2267" i="98"/>
  <c r="AS536" i="97"/>
  <c r="AS303" i="97"/>
  <c r="AQ2154" i="97"/>
  <c r="AQ2827" i="97"/>
  <c r="AQ2990" i="98"/>
  <c r="AQ2078" i="98"/>
  <c r="AS2064" i="97"/>
  <c r="AQ364" i="98"/>
  <c r="AQ2383" i="97"/>
  <c r="AQ843" i="98"/>
  <c r="AQ334" i="98"/>
  <c r="AQ3390" i="97"/>
  <c r="AQ3182" i="97"/>
  <c r="AQ313" i="97"/>
  <c r="AQ868" i="97"/>
  <c r="AS783" i="97"/>
  <c r="AQ2186" i="98"/>
  <c r="AS561" i="97"/>
  <c r="AS633" i="97"/>
  <c r="AQ1353" i="97"/>
  <c r="AQ3255" i="98"/>
  <c r="AQ129" i="97"/>
  <c r="AS1866" i="97"/>
  <c r="AQ3113" i="98"/>
  <c r="AS1630" i="97"/>
  <c r="AS144" i="97"/>
  <c r="AQ1535" i="97"/>
  <c r="AS1248" i="97"/>
  <c r="AQ327" i="97"/>
  <c r="AQ3567" i="98"/>
  <c r="AQ926" i="97"/>
  <c r="AQ2326" i="97"/>
  <c r="AS1717" i="97"/>
  <c r="AQ1425" i="97"/>
  <c r="AQ145" i="97"/>
  <c r="AQ1293" i="97"/>
  <c r="AS2275" i="97"/>
  <c r="AQ859" i="98"/>
  <c r="AQ368" i="98"/>
  <c r="AQ3106" i="98"/>
  <c r="AS422" i="97"/>
  <c r="AQ1565" i="98"/>
  <c r="AQ2047" i="97"/>
  <c r="AQ2626" i="97"/>
  <c r="AS746" i="97"/>
  <c r="AQ367" i="98"/>
  <c r="AQ488" i="98"/>
  <c r="AS55" i="97"/>
  <c r="AQ485" i="97"/>
  <c r="AQ1836" i="97"/>
  <c r="AQ2034" i="97"/>
  <c r="AS978" i="97"/>
  <c r="AQ2332" i="97"/>
  <c r="AS71" i="97"/>
  <c r="AQ475" i="98"/>
  <c r="AQ1977" i="97"/>
  <c r="AS851" i="97"/>
  <c r="AQ832" i="97"/>
  <c r="AQ236" i="97"/>
  <c r="AQ2236" i="97"/>
  <c r="AS196" i="97"/>
  <c r="AS1729" i="97"/>
  <c r="AS503" i="97"/>
  <c r="AQ1824" i="98"/>
  <c r="AQ119" i="98"/>
  <c r="AQ1019" i="98"/>
  <c r="AQ3345" i="98"/>
  <c r="AQ2229" i="97"/>
  <c r="AS3271" i="97"/>
  <c r="AQ661" i="97"/>
  <c r="AQ1723" i="97"/>
  <c r="AQ2331" i="98"/>
  <c r="AQ1132" i="97"/>
  <c r="AS1787" i="97"/>
  <c r="AQ2273" i="97"/>
  <c r="AQ1949" i="97"/>
  <c r="AQ1081" i="98"/>
  <c r="AQ2594" i="97"/>
  <c r="AQ3116" i="97"/>
  <c r="AQ2227" i="98"/>
  <c r="AS1445" i="97"/>
  <c r="AQ966" i="98"/>
  <c r="AQ3185" i="98"/>
  <c r="AS3503" i="97"/>
  <c r="AS1610" i="97"/>
  <c r="AQ1502" i="97"/>
  <c r="AQ457" i="97"/>
  <c r="AQ1139" i="97"/>
  <c r="AS460" i="97"/>
  <c r="AS1494" i="97"/>
  <c r="AQ3323" i="98"/>
  <c r="AQ1524" i="98"/>
  <c r="AS2032" i="97"/>
  <c r="AQ3444" i="97"/>
  <c r="AQ232" i="98"/>
  <c r="AQ1731" i="98"/>
  <c r="AS2844" i="97"/>
  <c r="AS311" i="97"/>
  <c r="AQ1085" i="98"/>
  <c r="AQ460" i="97"/>
  <c r="AQ838" i="98"/>
  <c r="AS139" i="97"/>
  <c r="AQ30" i="97"/>
  <c r="AS548" i="97"/>
  <c r="AQ1058" i="97"/>
  <c r="AQ2860" i="97"/>
  <c r="AQ2679" i="98"/>
  <c r="AQ1575" i="97"/>
  <c r="AS3450" i="97"/>
  <c r="AQ3165" i="98"/>
  <c r="AQ2635" i="97"/>
  <c r="AS1813" i="97"/>
  <c r="AQ2858" i="98"/>
  <c r="AQ3297" i="97"/>
  <c r="AS2782" i="97"/>
  <c r="AQ1383" i="98"/>
  <c r="AS2872" i="97"/>
  <c r="AS1213" i="97"/>
  <c r="AQ3435" i="98"/>
  <c r="AQ959" i="97"/>
  <c r="AQ332" i="98"/>
  <c r="AQ1162" i="98"/>
  <c r="AQ632" i="97"/>
  <c r="AQ1132" i="98"/>
  <c r="AS127" i="97"/>
  <c r="AS1895" i="97"/>
  <c r="AS444" i="97"/>
  <c r="AQ1009" i="98"/>
  <c r="AS1844" i="97"/>
  <c r="AQ2539" i="97"/>
  <c r="AQ637" i="98"/>
  <c r="AS1022" i="97"/>
  <c r="AQ2140" i="98"/>
  <c r="AQ2030" i="97"/>
  <c r="AQ2870" i="97"/>
  <c r="AQ89" i="97"/>
  <c r="AQ663" i="98"/>
  <c r="AS1972" i="97"/>
  <c r="AS2769" i="97"/>
  <c r="AQ2388" i="98"/>
  <c r="AQ1677" i="97"/>
  <c r="AQ2738" i="97"/>
  <c r="AS1743" i="97"/>
  <c r="AQ3372" i="97"/>
  <c r="AQ712" i="97"/>
  <c r="AQ1338" i="98"/>
  <c r="AQ340" i="98"/>
  <c r="AQ713" i="98"/>
  <c r="AS1738" i="97"/>
  <c r="AS1987" i="97"/>
  <c r="AS3485" i="97"/>
  <c r="AQ2183" i="98"/>
  <c r="AQ2045" i="98"/>
  <c r="AQ361" i="98"/>
  <c r="AQ2317" i="97"/>
  <c r="AS1411" i="97"/>
  <c r="AQ1708" i="98"/>
  <c r="AQ1412" i="97"/>
  <c r="AS292" i="97"/>
  <c r="AQ3578" i="97"/>
  <c r="AS1370" i="97"/>
  <c r="AS2135" i="97"/>
  <c r="AQ237" i="98"/>
  <c r="AQ2500" i="98"/>
  <c r="AS3467" i="97"/>
  <c r="AQ2080" i="97"/>
  <c r="AQ629" i="97"/>
  <c r="AQ159" i="97"/>
  <c r="AQ14" i="97"/>
  <c r="AQ2008" i="98"/>
  <c r="AS3471" i="97"/>
  <c r="AQ856" i="97"/>
  <c r="AQ1936" i="97"/>
  <c r="AQ254" i="98"/>
  <c r="AQ658" i="97"/>
  <c r="AS2168" i="97"/>
  <c r="AS3262" i="97"/>
  <c r="AS3232" i="97"/>
  <c r="AQ2181" i="97"/>
  <c r="AQ340" i="97"/>
  <c r="AS220" i="97"/>
  <c r="AQ1899" i="97"/>
  <c r="AQ2578" i="97"/>
  <c r="AS2430" i="97"/>
  <c r="AQ1786" i="97"/>
  <c r="AQ2482" i="97"/>
  <c r="AQ2380" i="98"/>
  <c r="AQ3090" i="97"/>
  <c r="AQ1594" i="97"/>
  <c r="AQ599" i="97"/>
  <c r="AQ767" i="97"/>
  <c r="AQ1945" i="97"/>
  <c r="AQ2636" i="97"/>
  <c r="AQ3378" i="97"/>
  <c r="AQ2785" i="98"/>
  <c r="AQ1841" i="97"/>
  <c r="AQ885" i="97"/>
  <c r="AQ3477" i="97"/>
  <c r="AQ1407" i="97"/>
  <c r="AQ85" i="98"/>
  <c r="AS1917" i="97"/>
  <c r="AQ1469" i="97"/>
  <c r="AQ1601" i="98"/>
  <c r="AS3216" i="97"/>
  <c r="AQ2678" i="98"/>
  <c r="AQ628" i="98"/>
  <c r="AQ737" i="98"/>
  <c r="AQ235" i="97"/>
  <c r="AQ472" i="98"/>
  <c r="AS836" i="97"/>
  <c r="AS1318" i="97"/>
  <c r="AQ1961" i="98"/>
  <c r="AQ1077" i="98"/>
  <c r="AQ569" i="97"/>
  <c r="AS3486" i="97"/>
  <c r="AQ2447" i="98"/>
  <c r="AQ69" i="97"/>
  <c r="AQ1684" i="98"/>
  <c r="AS605" i="97"/>
  <c r="AS2556" i="97"/>
  <c r="AQ400" i="98"/>
  <c r="AQ1589" i="97"/>
  <c r="AQ3479" i="97"/>
  <c r="AQ989" i="98"/>
  <c r="AS1518" i="97"/>
  <c r="AQ746" i="98"/>
  <c r="AQ1644" i="98"/>
  <c r="AS2175" i="97"/>
  <c r="AS1795" i="97"/>
  <c r="AQ695" i="97"/>
  <c r="AQ734" i="97"/>
  <c r="AS1887" i="97"/>
  <c r="AS979" i="97"/>
  <c r="AS447" i="97"/>
  <c r="AS1828" i="97"/>
  <c r="AS1099" i="97"/>
  <c r="AQ124" i="98"/>
  <c r="AS1793" i="97"/>
  <c r="AQ409" i="97"/>
  <c r="AQ3331" i="98"/>
  <c r="AQ1748" i="97"/>
  <c r="AQ1635" i="97"/>
  <c r="AQ2966" i="98"/>
  <c r="AQ3322" i="97"/>
  <c r="AQ594" i="98"/>
  <c r="AQ1926" i="97"/>
  <c r="AS1021" i="97"/>
  <c r="AQ1487" i="97"/>
  <c r="AQ1385" i="98"/>
  <c r="AQ829" i="97"/>
  <c r="AS625" i="97"/>
  <c r="AQ3460" i="98"/>
  <c r="AQ1349" i="97"/>
  <c r="AS1978" i="97"/>
  <c r="AQ1182" i="98"/>
  <c r="AQ104" i="98"/>
  <c r="AQ2003" i="97"/>
  <c r="AQ90" i="97"/>
  <c r="AQ2660" i="97"/>
  <c r="AQ1373" i="98"/>
  <c r="AQ122" i="98"/>
  <c r="AQ736" i="98"/>
  <c r="AQ2172" i="98"/>
  <c r="AS895" i="97"/>
  <c r="AQ1505" i="98"/>
  <c r="AQ2763" i="98"/>
  <c r="AQ883" i="98"/>
  <c r="AS3276" i="97"/>
  <c r="AS726" i="97"/>
  <c r="AQ1517" i="97"/>
  <c r="AQ1478" i="97"/>
  <c r="AS555" i="97"/>
  <c r="AS393" i="97"/>
  <c r="AS749" i="97"/>
  <c r="AQ2508" i="97"/>
  <c r="AQ2141" i="97"/>
  <c r="AS1791" i="97"/>
  <c r="AQ452" i="98"/>
  <c r="AQ3470" i="97"/>
  <c r="AQ3487" i="97"/>
  <c r="AQ2622" i="97"/>
  <c r="AS1567" i="97"/>
  <c r="AQ3392" i="97"/>
  <c r="AQ806" i="97"/>
  <c r="AS591" i="97"/>
  <c r="AQ2797" i="97"/>
  <c r="AS2167" i="97"/>
  <c r="AS618" i="97"/>
  <c r="AS2528" i="97"/>
  <c r="AQ15" i="98"/>
  <c r="AQ3265" i="98"/>
  <c r="AQ1501" i="98"/>
  <c r="AQ87" i="98"/>
  <c r="AQ2859" i="97"/>
  <c r="AS2270" i="97"/>
  <c r="AQ884" i="97"/>
  <c r="AS3528" i="97"/>
  <c r="AS1191" i="97"/>
  <c r="AS371" i="97"/>
  <c r="AQ2677" i="98"/>
  <c r="AQ482" i="97"/>
  <c r="AQ639" i="97"/>
  <c r="AQ675" i="98"/>
  <c r="AQ2332" i="98"/>
  <c r="AQ2914" i="97"/>
  <c r="AQ530" i="97"/>
  <c r="AQ733" i="98"/>
  <c r="AQ570" i="97"/>
  <c r="AS626" i="97"/>
  <c r="AQ2000" i="98"/>
  <c r="AS1581" i="97"/>
  <c r="AQ1080" i="98"/>
  <c r="AQ2883" i="98"/>
  <c r="AS3064" i="97"/>
  <c r="AQ253" i="98"/>
  <c r="AQ2411" i="98"/>
  <c r="AS1144" i="97"/>
  <c r="AS1938" i="97"/>
  <c r="AQ2146" i="97"/>
  <c r="AS2746" i="97"/>
  <c r="AQ1743" i="97"/>
  <c r="AQ753" i="98"/>
  <c r="AS796" i="97"/>
  <c r="AQ3153" i="98"/>
  <c r="AQ951" i="97"/>
  <c r="AQ3435" i="97"/>
  <c r="AQ1814" i="98"/>
  <c r="AQ142" i="98"/>
  <c r="AQ1354" i="97"/>
  <c r="AQ3304" i="98"/>
  <c r="AS1226" i="97"/>
  <c r="AQ2974" i="97"/>
  <c r="AS2087" i="97"/>
  <c r="AQ2144" i="98"/>
  <c r="AQ2908" i="97"/>
  <c r="AS2881" i="97"/>
  <c r="AS660" i="97"/>
  <c r="AQ2008" i="97"/>
  <c r="AQ46" i="97"/>
  <c r="AQ3063" i="97"/>
  <c r="AQ451" i="97"/>
  <c r="AQ801" i="97"/>
  <c r="AS81" i="97"/>
  <c r="AQ1494" i="97"/>
  <c r="AQ2565" i="98"/>
  <c r="AQ145" i="98"/>
  <c r="AQ286" i="97"/>
  <c r="AQ783" i="98"/>
  <c r="AQ54" i="98"/>
  <c r="AQ1606" i="98"/>
  <c r="AQ168" i="98"/>
  <c r="AS2229" i="97"/>
  <c r="AQ469" i="98"/>
  <c r="AQ500" i="98"/>
  <c r="AQ339" i="98"/>
  <c r="AQ3506" i="98"/>
  <c r="AQ158" i="98"/>
  <c r="AQ1963" i="97"/>
  <c r="AS2574" i="97"/>
  <c r="AQ2933" i="97"/>
  <c r="AQ1754" i="97"/>
  <c r="AS1964" i="97"/>
  <c r="AQ1626" i="97"/>
  <c r="AQ156" i="97"/>
  <c r="AS2717" i="97"/>
  <c r="AQ1491" i="98"/>
  <c r="AS1326" i="97"/>
  <c r="AQ873" i="98"/>
  <c r="AQ964" i="97"/>
  <c r="AS797" i="97"/>
  <c r="AS963" i="97"/>
  <c r="AQ817" i="98"/>
  <c r="AS2393" i="97"/>
  <c r="AS2636" i="97"/>
  <c r="AQ2849" i="98"/>
  <c r="AQ289" i="98"/>
  <c r="AQ3493" i="98"/>
  <c r="AQ2387" i="98"/>
  <c r="AQ943" i="98"/>
  <c r="AQ564" i="97"/>
  <c r="AQ337" i="97"/>
  <c r="AQ1812" i="98"/>
  <c r="AS2470" i="97"/>
  <c r="AQ889" i="98"/>
  <c r="AQ1442" i="97"/>
  <c r="AQ1446" i="98"/>
  <c r="AS229" i="97"/>
  <c r="AS1810" i="97"/>
  <c r="AQ281" i="98"/>
  <c r="AQ1417" i="98"/>
  <c r="AQ1456" i="98"/>
  <c r="AQ3014" i="97"/>
  <c r="AQ3403" i="97"/>
  <c r="AS1467" i="97"/>
  <c r="AS253" i="97"/>
  <c r="AQ830" i="98"/>
  <c r="AS66" i="97"/>
  <c r="AS3428" i="97"/>
  <c r="AQ411" i="98"/>
  <c r="AQ3291" i="98"/>
  <c r="AQ949" i="98"/>
  <c r="AQ3000" i="97"/>
  <c r="AQ521" i="98"/>
  <c r="AQ2238" i="97"/>
  <c r="AQ1873" i="98"/>
  <c r="AQ995" i="97"/>
  <c r="AQ869" i="97"/>
  <c r="AQ2230" i="97"/>
  <c r="AQ1271" i="98"/>
  <c r="AS1424" i="97"/>
  <c r="AS1223" i="97"/>
  <c r="AQ3592" i="98"/>
  <c r="AQ606" i="98"/>
  <c r="AS3241" i="97"/>
  <c r="AQ1476" i="97"/>
  <c r="AQ2749" i="97"/>
  <c r="AS424" i="97"/>
  <c r="AQ2639" i="97"/>
  <c r="AQ819" i="98"/>
  <c r="AQ1128" i="97"/>
  <c r="AQ705" i="98"/>
  <c r="AQ1901" i="97"/>
  <c r="AQ1019" i="97"/>
  <c r="AS779" i="97"/>
  <c r="AQ1953" i="97"/>
  <c r="AS1541" i="97"/>
  <c r="AQ3384" i="97"/>
  <c r="AQ1558" i="97"/>
  <c r="AQ623" i="97"/>
  <c r="AQ923" i="97"/>
  <c r="AS1012" i="97"/>
  <c r="AQ3400" i="98"/>
  <c r="AQ2930" i="97"/>
  <c r="AQ1611" i="97"/>
  <c r="AQ1466" i="97"/>
  <c r="AS2071" i="97"/>
  <c r="AS1818" i="97"/>
  <c r="AQ250" i="97"/>
  <c r="AQ2459" i="97"/>
  <c r="AS732" i="97"/>
  <c r="AQ363" i="98"/>
  <c r="AQ1786" i="98"/>
  <c r="AS2742" i="97"/>
  <c r="AS2050" i="97"/>
  <c r="AQ1042" i="97"/>
  <c r="AS1692" i="97"/>
  <c r="AQ3509" i="98"/>
  <c r="AS274" i="97"/>
  <c r="AS593" i="97"/>
  <c r="AQ1083" i="98"/>
  <c r="AQ366" i="98"/>
  <c r="AQ1169" i="98"/>
  <c r="AS3343" i="97"/>
  <c r="AS3604" i="97"/>
  <c r="AS1824" i="97"/>
  <c r="AQ1999" i="97"/>
  <c r="AS3432" i="97"/>
  <c r="AQ2838" i="97"/>
  <c r="AQ570" i="98"/>
  <c r="AQ1745" i="97"/>
  <c r="AQ514" i="97"/>
  <c r="AQ1862" i="98"/>
  <c r="AQ1855" i="97"/>
  <c r="AQ126" i="98"/>
  <c r="AS2524" i="97"/>
  <c r="AQ547" i="97"/>
  <c r="AQ215" i="97"/>
  <c r="AS106" i="97"/>
  <c r="AQ3418" i="98"/>
  <c r="AQ1650" i="98"/>
  <c r="AQ1525" i="97"/>
  <c r="AQ1376" i="97"/>
  <c r="AQ2609" i="97"/>
  <c r="AS2303" i="97"/>
  <c r="AQ348" i="97"/>
  <c r="AQ860" i="97"/>
  <c r="AS2981" i="97"/>
  <c r="AQ2209" i="98"/>
  <c r="AQ1327" i="97"/>
  <c r="AQ2608" i="97"/>
  <c r="AQ2075" i="98"/>
  <c r="AQ206" i="98"/>
  <c r="AQ2037" i="97"/>
  <c r="AQ436" i="97"/>
  <c r="AS2176" i="97"/>
  <c r="AQ2329" i="98"/>
  <c r="AS2264" i="97"/>
  <c r="AQ1728" i="97"/>
  <c r="AS2236" i="97"/>
  <c r="AQ3588" i="98"/>
  <c r="AQ897" i="97"/>
  <c r="AS3564" i="97"/>
  <c r="AS166" i="97"/>
  <c r="AS1475" i="97"/>
  <c r="AQ1481" i="97"/>
  <c r="AQ314" i="98"/>
  <c r="AS2711" i="97"/>
  <c r="AQ3550" i="98"/>
  <c r="AQ835" i="98"/>
  <c r="AQ2186" i="97"/>
  <c r="AS2744" i="97"/>
  <c r="AQ1995" i="98"/>
  <c r="AS962" i="97"/>
  <c r="AQ3519" i="97"/>
  <c r="AQ1070" i="97"/>
  <c r="AQ1133" i="98"/>
  <c r="AS2843" i="97"/>
  <c r="AQ1603" i="97"/>
  <c r="AQ1080" i="97"/>
  <c r="AS26" i="97"/>
  <c r="AQ1491" i="97"/>
  <c r="AQ2270" i="97"/>
  <c r="AS1649" i="97"/>
  <c r="AS1100" i="97"/>
  <c r="AQ1282" i="98"/>
  <c r="AQ11" i="97"/>
  <c r="AQ575" i="98"/>
  <c r="AQ1738" i="97"/>
  <c r="AS1559" i="97"/>
  <c r="AS461" i="97"/>
  <c r="AS1584" i="97"/>
  <c r="AQ2622" i="98"/>
  <c r="AQ2710" i="97"/>
  <c r="AQ835" i="97"/>
  <c r="AQ3480" i="98"/>
  <c r="AQ217" i="97"/>
  <c r="AQ465" i="98"/>
  <c r="AQ2577" i="98"/>
  <c r="AS911" i="97"/>
  <c r="AQ1867" i="97"/>
  <c r="AQ795" i="97"/>
  <c r="AQ3183" i="98"/>
  <c r="AQ612" i="98"/>
  <c r="AS855" i="97"/>
  <c r="AQ2268" i="97"/>
  <c r="AQ1037" i="98"/>
  <c r="AS140" i="97"/>
  <c r="AS865" i="97"/>
  <c r="AS468" i="97"/>
  <c r="AQ459" i="98"/>
  <c r="AQ1808" i="97"/>
  <c r="AQ1314" i="97"/>
  <c r="AQ1487" i="98"/>
  <c r="AQ603" i="98"/>
  <c r="AQ2679" i="97"/>
  <c r="AQ2472" i="97"/>
  <c r="AQ2796" i="97"/>
  <c r="AS2678" i="97"/>
  <c r="AQ850" i="98"/>
  <c r="AQ3201" i="97"/>
  <c r="AS1750" i="97"/>
  <c r="AQ445" i="98"/>
  <c r="AS1780" i="97"/>
  <c r="AS1678" i="97"/>
  <c r="AQ2696" i="97"/>
  <c r="AQ3420" i="98"/>
  <c r="AQ59" i="98"/>
  <c r="AQ1343" i="97"/>
  <c r="AQ599" i="98"/>
  <c r="AQ3573" i="98"/>
  <c r="AQ374" i="97"/>
  <c r="AS3024" i="97"/>
  <c r="AQ3324" i="98"/>
  <c r="AQ1756" i="97"/>
  <c r="AS2365" i="97"/>
  <c r="AS3279" i="97"/>
  <c r="AS1530" i="97"/>
  <c r="AS793" i="97"/>
  <c r="AS358" i="97"/>
  <c r="AS818" i="97"/>
  <c r="AQ3579" i="97"/>
  <c r="AQ1878" i="98"/>
  <c r="AS1856" i="97"/>
  <c r="AQ3528" i="97"/>
  <c r="AS725" i="97"/>
  <c r="AS1661" i="97"/>
  <c r="AQ1712" i="97"/>
  <c r="AQ3159" i="97"/>
  <c r="AQ470" i="98"/>
  <c r="AS289" i="97"/>
  <c r="AQ1486" i="98"/>
  <c r="AQ1592" i="97"/>
  <c r="AS1050" i="97"/>
  <c r="AQ1660" i="98"/>
  <c r="AQ2465" i="98"/>
  <c r="AQ157" i="98"/>
  <c r="AQ2390" i="98"/>
  <c r="AQ360" i="97"/>
  <c r="AS1258" i="97"/>
  <c r="AS244" i="97"/>
  <c r="AQ1015" i="98"/>
  <c r="AQ1980" i="98"/>
  <c r="AS3015" i="97"/>
  <c r="AQ88" i="98"/>
  <c r="AQ3076" i="97"/>
  <c r="AQ691" i="98"/>
  <c r="AS596" i="97"/>
  <c r="AQ3324" i="97"/>
  <c r="AS1069" i="97"/>
  <c r="AS767" i="97"/>
  <c r="AQ1772" i="98"/>
  <c r="AS590" i="97"/>
  <c r="AQ1257" i="98"/>
  <c r="AQ2005" i="97"/>
  <c r="AS1111" i="97"/>
  <c r="AQ3109" i="98"/>
  <c r="AQ1561" i="97"/>
  <c r="AS1292" i="97"/>
  <c r="AS1800" i="97"/>
  <c r="AS1435" i="97"/>
  <c r="AQ1924" i="98"/>
  <c r="AQ3484" i="98"/>
  <c r="AQ3286" i="97"/>
  <c r="AS1668" i="97"/>
  <c r="AQ284" i="98"/>
  <c r="AQ3488" i="97"/>
  <c r="AQ372" i="98"/>
  <c r="AQ252" i="98"/>
  <c r="AS592" i="97"/>
  <c r="AQ2694" i="97"/>
  <c r="AQ166" i="97"/>
  <c r="AQ1017" i="98"/>
  <c r="AS39" i="97"/>
  <c r="AS1364" i="97"/>
  <c r="AQ995" i="98"/>
  <c r="AQ1778" i="98"/>
  <c r="AQ1468" i="97"/>
  <c r="AQ2917" i="97"/>
  <c r="AQ1687" i="98"/>
  <c r="AQ2632" i="98"/>
  <c r="AS3315" i="97"/>
  <c r="AQ1153" i="97"/>
  <c r="AQ2384" i="97"/>
  <c r="AQ2923" i="97"/>
  <c r="AS1948" i="97"/>
  <c r="AS781" i="97"/>
  <c r="AS2081" i="97"/>
  <c r="AQ2317" i="98"/>
  <c r="AQ430" i="97"/>
  <c r="AS1853" i="97"/>
  <c r="AQ1542" i="97"/>
  <c r="AS1531" i="97"/>
  <c r="AS1454" i="97"/>
  <c r="AS3592" i="97"/>
  <c r="AQ1934" i="97"/>
  <c r="AQ299" i="98"/>
  <c r="AS1991" i="97"/>
  <c r="AQ375" i="98"/>
  <c r="AS3359" i="97"/>
  <c r="AQ3312" i="98"/>
  <c r="AS1812" i="97"/>
  <c r="AQ3226" i="97"/>
  <c r="AQ1421" i="97"/>
  <c r="AQ1942" i="98"/>
  <c r="AQ2870" i="98"/>
  <c r="AQ1537" i="97"/>
  <c r="AQ321" i="98"/>
  <c r="AS3142" i="97"/>
  <c r="AQ810" i="98"/>
  <c r="AS2360" i="97"/>
  <c r="AQ1885" i="97"/>
  <c r="AQ1350" i="97"/>
  <c r="AQ3154" i="97"/>
  <c r="AQ1076" i="98"/>
  <c r="AQ1361" i="97"/>
  <c r="AS478" i="97"/>
  <c r="AQ2007" i="98"/>
  <c r="AQ804" i="97"/>
  <c r="AS2620" i="97"/>
  <c r="AQ406" i="97"/>
  <c r="AS435" i="97"/>
  <c r="AS543" i="97"/>
  <c r="AQ3542" i="97"/>
  <c r="AQ1556" i="98"/>
  <c r="AQ2871" i="97"/>
  <c r="AQ952" i="97"/>
  <c r="AQ3003" i="98"/>
  <c r="AS1924" i="97"/>
  <c r="AS300" i="97"/>
  <c r="AS421" i="97"/>
  <c r="AQ116" i="98"/>
  <c r="AS719" i="97"/>
  <c r="AQ849" i="97"/>
  <c r="AS847" i="97"/>
  <c r="AQ3046" i="98"/>
  <c r="AS888" i="97"/>
  <c r="AQ89" i="98"/>
  <c r="AQ1244" i="98"/>
  <c r="AQ2532" i="97"/>
  <c r="AQ255" i="98"/>
  <c r="AQ1713" i="97"/>
  <c r="AS232" i="97"/>
  <c r="AQ965" i="97"/>
  <c r="AQ3594" i="97"/>
  <c r="AQ1611" i="98"/>
  <c r="AQ1165" i="98"/>
  <c r="AS486" i="97"/>
  <c r="AS1502" i="97"/>
  <c r="AS1455" i="97"/>
  <c r="AQ2747" i="98"/>
  <c r="AQ63" i="97"/>
  <c r="AQ2067" i="98"/>
  <c r="AS778" i="97"/>
  <c r="AS1179" i="97"/>
  <c r="AQ997" i="98"/>
  <c r="AS1014" i="97"/>
  <c r="AQ2683" i="98"/>
  <c r="AQ836" i="97"/>
  <c r="AQ797" i="98"/>
  <c r="AQ2831" i="98"/>
  <c r="AQ3541" i="98"/>
  <c r="AQ1599" i="98"/>
  <c r="AS661" i="97"/>
  <c r="AQ624" i="98"/>
  <c r="AQ1659" i="98"/>
  <c r="AQ110" i="97"/>
  <c r="AQ2894" i="97"/>
  <c r="AQ3218" i="97"/>
  <c r="AQ1409" i="97"/>
  <c r="AQ2483" i="97"/>
  <c r="AQ2333" i="98"/>
  <c r="AQ560" i="98"/>
  <c r="AQ641" i="98"/>
  <c r="AQ641" i="97"/>
  <c r="AS1753" i="97"/>
  <c r="AS1216" i="97"/>
  <c r="AQ3544" i="97"/>
  <c r="AS1256" i="97"/>
  <c r="AS3409" i="97"/>
  <c r="AQ3200" i="98"/>
  <c r="AQ49" i="97"/>
  <c r="AQ1539" i="98"/>
  <c r="AQ102" i="97"/>
  <c r="AQ1311" i="97"/>
  <c r="AQ3582" i="97"/>
  <c r="AQ2604" i="98"/>
  <c r="AQ189" i="97"/>
  <c r="AQ2970" i="98"/>
  <c r="AQ976" i="97"/>
  <c r="AS1234" i="97"/>
  <c r="AS2405" i="97"/>
  <c r="AQ322" i="97"/>
  <c r="AQ2726" i="98"/>
  <c r="AQ996" i="97"/>
  <c r="AQ185" i="97"/>
  <c r="AQ2121" i="97"/>
  <c r="AQ48" i="98"/>
  <c r="AS1202" i="97"/>
  <c r="AQ1492" i="97"/>
  <c r="AS1005" i="97"/>
  <c r="AQ927" i="97"/>
  <c r="AS512" i="97"/>
  <c r="AQ617" i="98"/>
  <c r="AS3147" i="97"/>
  <c r="AS2200" i="97"/>
  <c r="AQ3331" i="97"/>
  <c r="AS1366" i="97"/>
  <c r="AQ2925" i="98"/>
  <c r="AQ1317" i="98"/>
  <c r="AQ176" i="97"/>
  <c r="AQ1516" i="98"/>
  <c r="AQ1215" i="97"/>
  <c r="AS1224" i="97"/>
  <c r="AQ152" i="98"/>
  <c r="AS2160" i="97"/>
  <c r="AQ1815" i="98"/>
  <c r="AQ20" i="98"/>
  <c r="AQ2027" i="97"/>
  <c r="AS2943" i="97"/>
  <c r="AQ1740" i="97"/>
  <c r="AS1515" i="97"/>
  <c r="AQ917" i="97"/>
  <c r="AQ87" i="97"/>
  <c r="AS1928" i="97"/>
  <c r="AQ1048" i="98"/>
  <c r="AQ152" i="97"/>
  <c r="AS936" i="97"/>
  <c r="AQ2856" i="97"/>
  <c r="AQ1694" i="97"/>
  <c r="AS947" i="97"/>
  <c r="AQ1863" i="97"/>
  <c r="AS2733" i="97"/>
  <c r="AS1896" i="97"/>
  <c r="AQ403" i="98"/>
  <c r="AQ2588" i="97"/>
  <c r="AQ528" i="97"/>
  <c r="AQ383" i="97"/>
  <c r="AS1714" i="97"/>
  <c r="AS1696" i="97"/>
  <c r="AQ7" i="97"/>
  <c r="AQ1807" i="97"/>
  <c r="AQ1201" i="98"/>
  <c r="AS1181" i="97"/>
  <c r="AS868" i="97"/>
  <c r="AQ3532" i="97"/>
  <c r="AS1571" i="97"/>
  <c r="AQ2670" i="98"/>
  <c r="AS800" i="97"/>
  <c r="AQ1789" i="98"/>
  <c r="AQ1333" i="97"/>
  <c r="AS3183" i="97"/>
  <c r="AQ770" i="98"/>
  <c r="AQ2308" i="97"/>
  <c r="AS2716" i="97"/>
  <c r="AS377" i="97"/>
  <c r="AQ1587" i="98"/>
  <c r="AQ894" i="98"/>
  <c r="AQ1582" i="97"/>
  <c r="AQ711" i="97"/>
  <c r="AQ504" i="98"/>
  <c r="AQ1267" i="97"/>
  <c r="AQ1781" i="97"/>
  <c r="AS345" i="97"/>
  <c r="AQ984" i="97"/>
  <c r="AS2269" i="97"/>
  <c r="AQ855" i="98"/>
  <c r="AQ377" i="97"/>
  <c r="AQ1281" i="97"/>
  <c r="AQ2905" i="97"/>
  <c r="AQ496" i="97"/>
  <c r="AQ1647" i="97"/>
  <c r="AQ99" i="98"/>
  <c r="AS101" i="97"/>
  <c r="AQ3245" i="97"/>
  <c r="AS1070" i="97"/>
  <c r="AS86" i="97"/>
  <c r="AQ3393" i="97"/>
  <c r="AQ512" i="97"/>
  <c r="AS772" i="97"/>
  <c r="AS3577" i="97"/>
  <c r="AQ2801" i="98"/>
  <c r="AQ190" i="98"/>
  <c r="AS602" i="97"/>
  <c r="AS960" i="97"/>
  <c r="AQ2102" i="98"/>
  <c r="AQ3429" i="98"/>
  <c r="AS1048" i="97"/>
  <c r="AS405" i="97"/>
  <c r="AS2773" i="97"/>
  <c r="AS965" i="97"/>
  <c r="AQ3257" i="97"/>
  <c r="AS1286" i="97"/>
  <c r="AQ339" i="97"/>
  <c r="AS98" i="97"/>
  <c r="AS1032" i="97"/>
  <c r="AQ1403" i="97"/>
  <c r="AS241" i="97"/>
  <c r="AQ2705" i="97"/>
  <c r="AS816" i="97"/>
  <c r="AQ3053" i="98"/>
  <c r="AS1436" i="97"/>
  <c r="AQ556" i="97"/>
  <c r="AQ1400" i="97"/>
  <c r="AS168" i="97"/>
  <c r="AS581" i="97"/>
  <c r="AQ70" i="97"/>
  <c r="AS1632" i="97"/>
  <c r="AS985" i="97"/>
  <c r="AQ3589" i="98"/>
  <c r="AQ1234" i="97"/>
  <c r="AQ843" i="97"/>
  <c r="AQ3143" i="98"/>
  <c r="AQ2340" i="98"/>
  <c r="AQ3253" i="98"/>
  <c r="AQ2281" i="97"/>
  <c r="AQ20" i="97"/>
  <c r="AQ3247" i="98"/>
  <c r="AS11" i="97"/>
  <c r="AS763" i="97"/>
  <c r="AQ948" i="97"/>
  <c r="AQ2526" i="98"/>
  <c r="AQ2566" i="98"/>
  <c r="AS2051" i="97"/>
  <c r="AS672" i="97"/>
  <c r="AQ2835" i="97"/>
  <c r="AQ233" i="98"/>
  <c r="AQ92" i="98"/>
  <c r="AQ2749" i="98"/>
  <c r="AQ662" i="97"/>
  <c r="AQ212" i="98"/>
  <c r="AQ3039" i="98"/>
  <c r="AS2127" i="97"/>
  <c r="AS1883" i="97"/>
  <c r="AQ1169" i="97"/>
  <c r="AQ2391" i="98"/>
  <c r="AQ1486" i="97"/>
  <c r="AQ2396" i="98"/>
  <c r="AQ2918" i="97"/>
  <c r="AS2053" i="97"/>
  <c r="AQ1819" i="97"/>
  <c r="AQ1983" i="98"/>
  <c r="AQ957" i="98"/>
  <c r="AQ2693" i="97"/>
  <c r="AQ1714" i="98"/>
  <c r="AQ616" i="97"/>
  <c r="AQ2236" i="98"/>
  <c r="AS280" i="97"/>
  <c r="AQ794" i="98"/>
  <c r="AQ1202" i="98"/>
  <c r="AS2685" i="97"/>
  <c r="AQ3186" i="97"/>
  <c r="AQ553" i="97"/>
  <c r="AQ1224" i="97"/>
  <c r="AQ2239" i="97"/>
  <c r="AQ1212" i="97"/>
  <c r="AQ3571" i="97"/>
  <c r="AS2607" i="97"/>
  <c r="AS525" i="97"/>
  <c r="AQ1338" i="97"/>
  <c r="AQ1732" i="97"/>
  <c r="AS330" i="97"/>
  <c r="AS700" i="97"/>
  <c r="AQ1776" i="97"/>
  <c r="AQ3517" i="98"/>
  <c r="AQ2893" i="98"/>
  <c r="AQ476" i="98"/>
  <c r="AQ1404" i="97"/>
  <c r="AQ1984" i="97"/>
  <c r="AQ3452" i="97"/>
  <c r="AS2234" i="97"/>
  <c r="AQ587" i="98"/>
  <c r="AQ1835" i="98"/>
  <c r="AQ2586" i="98"/>
  <c r="AQ554" i="98"/>
  <c r="AS1995" i="97"/>
  <c r="AQ1747" i="97"/>
  <c r="AS3152" i="97"/>
  <c r="AQ792" i="98"/>
  <c r="AS967" i="97"/>
  <c r="AQ1013" i="98"/>
  <c r="AS2038" i="97"/>
  <c r="AQ46" i="98"/>
  <c r="AQ1629" i="97"/>
  <c r="AQ2658" i="97"/>
  <c r="AQ221" i="97"/>
  <c r="AQ2760" i="97"/>
  <c r="AQ1063" i="98"/>
  <c r="AS205" i="97"/>
  <c r="AS2225" i="97"/>
  <c r="AS1078" i="97"/>
  <c r="AQ2282" i="98"/>
  <c r="AQ1362" i="97"/>
  <c r="AQ969" i="97"/>
  <c r="AS2013" i="97"/>
  <c r="AS3425" i="97"/>
  <c r="AQ2422" i="97"/>
  <c r="AS708" i="97"/>
  <c r="AQ752" i="98"/>
  <c r="AS1892" i="97"/>
  <c r="AS1554" i="97"/>
  <c r="AS375" i="97"/>
  <c r="AQ2846" i="98"/>
  <c r="AQ3276" i="98"/>
  <c r="AQ1461" i="97"/>
  <c r="AQ2096" i="97"/>
  <c r="AQ35" i="98"/>
  <c r="AQ1827" i="97"/>
  <c r="AQ3182" i="98"/>
  <c r="AS1332" i="97"/>
  <c r="AQ1578" i="97"/>
  <c r="AQ2402" i="98"/>
  <c r="AQ3220" i="97"/>
  <c r="AS2553" i="97"/>
  <c r="AQ1001" i="98"/>
  <c r="AQ350" i="97"/>
  <c r="AS1188" i="97"/>
  <c r="AQ1071" i="98"/>
  <c r="AQ3055" i="97"/>
  <c r="AQ1563" i="97"/>
  <c r="AS2256" i="97"/>
  <c r="AS1350" i="97"/>
  <c r="AQ1093" i="97"/>
  <c r="AQ444" i="97"/>
  <c r="AQ2220" i="97"/>
  <c r="AQ1788" i="97"/>
  <c r="AQ1482" i="97"/>
  <c r="AS1215" i="97"/>
  <c r="AS3391" i="97"/>
  <c r="AS1233" i="97"/>
  <c r="AQ1377" i="97"/>
  <c r="AQ477" i="98"/>
  <c r="AS2564" i="97"/>
  <c r="AS262" i="97"/>
  <c r="AS2725" i="97"/>
  <c r="AQ2283" i="97"/>
  <c r="AQ1066" i="97"/>
  <c r="AQ3076" i="98"/>
  <c r="AS594" i="97"/>
  <c r="AQ1620" i="97"/>
  <c r="AS3027" i="97"/>
  <c r="AS1168" i="97"/>
  <c r="AS1459" i="97"/>
  <c r="AQ2549" i="98"/>
  <c r="AS2450" i="97"/>
  <c r="AS1983" i="97"/>
  <c r="AQ122" i="97"/>
  <c r="AS226" i="97"/>
  <c r="AS1003" i="97"/>
  <c r="AQ261" i="98"/>
  <c r="AQ2816" i="98"/>
  <c r="AQ3050" i="98"/>
  <c r="AQ2180" i="97"/>
  <c r="AQ3570" i="98"/>
  <c r="AQ1538" i="97"/>
  <c r="AQ86" i="97"/>
  <c r="AQ2474" i="98"/>
  <c r="AQ2168" i="98"/>
  <c r="AQ1526" i="98"/>
  <c r="AQ2636" i="98"/>
  <c r="AS239" i="97"/>
  <c r="AQ3545" i="97"/>
  <c r="AS387" i="97"/>
  <c r="AS298" i="97"/>
  <c r="AQ1590" i="97"/>
  <c r="AS2296" i="97"/>
  <c r="AQ160" i="97"/>
  <c r="AS2002" i="97"/>
  <c r="AQ2568" i="98"/>
  <c r="AQ593" i="97"/>
  <c r="AQ2171" i="97"/>
  <c r="AQ2712" i="98"/>
  <c r="AQ2775" i="98"/>
  <c r="AQ919" i="97"/>
  <c r="AQ1029" i="97"/>
  <c r="AQ388" i="98"/>
  <c r="AS854" i="97"/>
  <c r="AQ2541" i="97"/>
  <c r="AQ1140" i="97"/>
  <c r="AS989" i="97"/>
  <c r="AS2700" i="97"/>
  <c r="AS1031" i="97"/>
  <c r="AS1378" i="97"/>
  <c r="AQ2208" i="97"/>
  <c r="AQ2182" i="97"/>
  <c r="AS286" i="97"/>
  <c r="AS1481" i="97"/>
  <c r="AQ1851" i="97"/>
  <c r="AS795" i="97"/>
  <c r="AQ2288" i="98"/>
  <c r="AQ2848" i="98"/>
  <c r="AS2982" i="97"/>
  <c r="AQ3060" i="98"/>
  <c r="AS2187" i="97"/>
  <c r="AQ2428" i="98"/>
  <c r="AS559" i="97"/>
  <c r="AQ904" i="97"/>
  <c r="AQ2569" i="97"/>
  <c r="AQ2797" i="98"/>
  <c r="AQ2078" i="97"/>
  <c r="AQ548" i="98"/>
  <c r="AQ1258" i="97"/>
  <c r="AQ1720" i="98"/>
  <c r="AQ764" i="98"/>
  <c r="AQ3428" i="98"/>
  <c r="AQ147" i="97"/>
  <c r="AQ664" i="98"/>
  <c r="AQ2855" i="97"/>
  <c r="AQ2895" i="97"/>
  <c r="AQ1604" i="97"/>
  <c r="AQ3448" i="98"/>
  <c r="AQ2157" i="97"/>
  <c r="AS1088" i="97"/>
  <c r="AS3231" i="97"/>
  <c r="AQ464" i="98"/>
  <c r="AQ2286" i="98"/>
  <c r="AQ2732" i="98"/>
  <c r="AS540" i="97"/>
  <c r="AS2026" i="97"/>
  <c r="AS806" i="97"/>
  <c r="AQ1814" i="97"/>
  <c r="AQ1225" i="98"/>
  <c r="AQ1688" i="98"/>
  <c r="AQ944" i="97"/>
  <c r="AQ3232" i="97"/>
  <c r="AQ727" i="98"/>
  <c r="AS1836" i="97"/>
  <c r="AQ649" i="97"/>
  <c r="AQ722" i="97"/>
  <c r="AS37" i="97"/>
  <c r="AQ2378" i="98"/>
  <c r="AQ2117" i="97"/>
  <c r="AQ1546" i="97"/>
  <c r="AQ2099" i="98"/>
  <c r="AQ1357" i="97"/>
  <c r="AQ2961" i="97"/>
  <c r="AQ2098" i="97"/>
  <c r="AQ2663" i="97"/>
  <c r="AQ1900" i="97"/>
  <c r="AQ3312" i="97"/>
  <c r="AQ2289" i="98"/>
  <c r="AS1971" i="97"/>
  <c r="AQ1017" i="97"/>
  <c r="AQ3275" i="98"/>
  <c r="AS7" i="97"/>
  <c r="AS2668" i="97"/>
  <c r="AS531" i="97"/>
  <c r="AS258" i="97"/>
  <c r="AQ2564" i="98"/>
  <c r="AQ1304" i="97"/>
  <c r="AS1007" i="97"/>
  <c r="AS3056" i="97"/>
  <c r="AQ3000" i="98"/>
  <c r="AQ3183" i="97"/>
  <c r="AS1305" i="97"/>
  <c r="AQ1958" i="97"/>
  <c r="AQ1284" i="98"/>
  <c r="AQ3564" i="98"/>
  <c r="AQ437" i="97"/>
  <c r="AQ2219" i="98"/>
  <c r="AQ1342" i="97"/>
  <c r="AQ3465" i="97"/>
  <c r="AQ3013" i="98"/>
  <c r="AQ1349" i="98"/>
  <c r="AQ1146" i="97"/>
  <c r="AQ2175" i="97"/>
  <c r="AQ1385" i="97"/>
  <c r="AQ1356" i="97"/>
  <c r="AQ755" i="98"/>
  <c r="AQ2530" i="97"/>
  <c r="AS1096" i="97"/>
  <c r="AQ29" i="97"/>
  <c r="AS1161" i="97"/>
  <c r="AQ1834" i="97"/>
  <c r="AS881" i="97"/>
  <c r="AQ2721" i="97"/>
  <c r="AQ53" i="97"/>
  <c r="AQ1110" i="97"/>
  <c r="AQ1122" i="97"/>
  <c r="AQ1817" i="97"/>
  <c r="AQ2137" i="98"/>
  <c r="AS617" i="97"/>
  <c r="AQ16" i="98"/>
  <c r="AS519" i="97"/>
  <c r="AQ424" i="97"/>
  <c r="AQ588" i="98"/>
  <c r="AQ1729" i="97"/>
  <c r="AS1209" i="97"/>
  <c r="AQ1453" i="98"/>
  <c r="AS2415" i="97"/>
  <c r="AQ2413" i="97"/>
  <c r="AS1334" i="97"/>
  <c r="AS1654" i="97"/>
  <c r="AQ2424" i="97"/>
  <c r="AQ2661" i="97"/>
  <c r="AQ722" i="98"/>
  <c r="AQ365" i="98"/>
  <c r="AS1792" i="97"/>
  <c r="AQ1415" i="97"/>
  <c r="AS1108" i="97"/>
  <c r="AQ2741" i="98"/>
  <c r="AQ1596" i="97"/>
  <c r="AQ2073" i="97"/>
  <c r="AQ1289" i="98"/>
  <c r="AS2247" i="97"/>
  <c r="AS1344" i="97"/>
  <c r="AQ2694" i="98"/>
  <c r="AQ1949" i="98"/>
  <c r="AQ912" i="97"/>
  <c r="AQ1618" i="97"/>
  <c r="AS183" i="97"/>
  <c r="AQ2841" i="97"/>
  <c r="AS2691" i="97"/>
  <c r="AQ1889" i="98"/>
  <c r="AS3518" i="97"/>
  <c r="AQ865" i="98"/>
  <c r="AQ2209" i="97"/>
  <c r="AS2222" i="97"/>
  <c r="AQ1302" i="98"/>
  <c r="AQ3254" i="98"/>
  <c r="AQ924" i="97"/>
  <c r="AQ1067" i="97"/>
  <c r="AQ2276" i="97"/>
  <c r="AQ456" i="97"/>
  <c r="AQ3015" i="98"/>
  <c r="AQ2060" i="98"/>
  <c r="AQ1074" i="98"/>
  <c r="AQ1336" i="98"/>
  <c r="AQ1145" i="97"/>
  <c r="AS3166" i="97"/>
  <c r="AQ1664" i="97"/>
  <c r="AS988" i="97"/>
  <c r="AQ1152" i="97"/>
  <c r="AQ2059" i="97"/>
  <c r="AQ2302" i="98"/>
  <c r="AS383" i="97"/>
  <c r="AQ1553" i="98"/>
  <c r="AQ2061" i="97"/>
  <c r="AQ2256" i="97"/>
  <c r="AS59" i="97"/>
  <c r="AQ1253" i="97"/>
  <c r="AQ398" i="98"/>
  <c r="AQ3533" i="98"/>
  <c r="AS19" i="97"/>
  <c r="AQ107" i="97"/>
  <c r="AQ644" i="97"/>
  <c r="AQ814" i="98"/>
  <c r="AQ1105" i="98"/>
  <c r="AQ316" i="98"/>
  <c r="AQ2035" i="97"/>
  <c r="AQ1763" i="97"/>
  <c r="AQ405" i="98"/>
  <c r="AS3330" i="97"/>
  <c r="AQ386" i="97"/>
  <c r="AS391" i="97"/>
  <c r="AS809" i="97"/>
  <c r="AS2025" i="97"/>
  <c r="AQ999" i="98"/>
  <c r="AQ73" i="98"/>
  <c r="AS266" i="97"/>
  <c r="AQ1414" i="98"/>
  <c r="AS3063" i="97"/>
  <c r="AQ447" i="98"/>
  <c r="AQ3372" i="98"/>
  <c r="AS849" i="97"/>
  <c r="AQ36" i="97"/>
  <c r="AS317" i="97"/>
  <c r="AQ2123" i="97"/>
  <c r="AQ3538" i="98"/>
  <c r="AQ1720" i="97"/>
  <c r="AQ45" i="98"/>
  <c r="AQ884" i="98"/>
  <c r="AQ3221" i="97"/>
  <c r="AS351" i="97"/>
  <c r="AQ749" i="98"/>
  <c r="AQ3152" i="98"/>
  <c r="AQ3527" i="97"/>
  <c r="AS1742" i="97"/>
  <c r="AS562" i="97"/>
  <c r="AS420" i="97"/>
  <c r="AQ9" i="97"/>
  <c r="AQ2174" i="97"/>
  <c r="AS1604" i="97"/>
  <c r="AQ3255" i="97"/>
  <c r="AQ191" i="98"/>
  <c r="AQ1864" i="97"/>
  <c r="AQ735" i="97"/>
  <c r="AQ852" i="97"/>
  <c r="AS2475" i="97"/>
  <c r="AS2935" i="97"/>
  <c r="AQ2438" i="98"/>
  <c r="AS658" i="97"/>
  <c r="AQ1496" i="98"/>
  <c r="AS2976" i="97"/>
  <c r="AQ2691" i="97"/>
  <c r="AQ685" i="97"/>
  <c r="AQ1725" i="97"/>
  <c r="AQ1211" i="97"/>
  <c r="AS3294" i="97"/>
  <c r="AS609" i="97"/>
  <c r="AS914" i="97"/>
  <c r="AQ2909" i="98"/>
  <c r="AQ1800" i="98"/>
  <c r="AQ1777" i="98"/>
  <c r="AQ173" i="98"/>
  <c r="AS3605" i="97"/>
  <c r="AQ3281" i="98"/>
  <c r="AS1325" i="97"/>
  <c r="AQ3051" i="97"/>
  <c r="AS3266" i="97"/>
  <c r="AQ2537" i="97"/>
  <c r="AQ1798" i="97"/>
  <c r="AQ3079" i="98"/>
  <c r="AQ294" i="97"/>
  <c r="AQ1627" i="97"/>
  <c r="AQ1432" i="97"/>
  <c r="AQ933" i="97"/>
  <c r="AQ1226" i="98"/>
  <c r="AQ2218" i="97"/>
  <c r="AS69" i="97"/>
  <c r="AS1933" i="97"/>
  <c r="AQ519" i="97"/>
  <c r="AQ1540" i="97"/>
  <c r="AQ566" i="98"/>
  <c r="AQ1268" i="98"/>
  <c r="AS2954" i="97"/>
  <c r="AS1833" i="97"/>
  <c r="AQ2090" i="97"/>
  <c r="AS879" i="97"/>
  <c r="AS1539" i="97"/>
  <c r="AS2447" i="97"/>
  <c r="AQ157" i="97"/>
  <c r="AS1596" i="97"/>
  <c r="AQ1841" i="98"/>
  <c r="AQ295" i="98"/>
  <c r="AQ3004" i="98"/>
  <c r="AQ3529" i="97"/>
  <c r="AQ1719" i="98"/>
  <c r="AQ2023" i="97"/>
  <c r="AQ1753" i="98"/>
  <c r="AS695" i="97"/>
  <c r="AS3578" i="97"/>
  <c r="AQ1461" i="98"/>
  <c r="AQ136" i="98"/>
  <c r="AQ1954" i="97"/>
  <c r="AQ1810" i="98"/>
  <c r="AQ255" i="97"/>
  <c r="AQ338" i="97"/>
  <c r="AS1698" i="97"/>
  <c r="AQ269" i="97"/>
  <c r="AS3025" i="97"/>
  <c r="AQ1095" i="97"/>
  <c r="AS1737" i="97"/>
  <c r="AQ1987" i="97"/>
  <c r="AQ595" i="97"/>
  <c r="AQ208" i="98"/>
  <c r="AQ2285" i="98"/>
  <c r="AQ1661" i="98"/>
  <c r="AQ1912" i="97"/>
  <c r="AQ126" i="97"/>
  <c r="AQ2012" i="98"/>
  <c r="AQ853" i="97"/>
  <c r="AS2202" i="97"/>
  <c r="AQ2051" i="97"/>
  <c r="AQ1901" i="98"/>
  <c r="AQ682" i="97"/>
  <c r="AQ1744" i="97"/>
  <c r="AQ2571" i="98"/>
  <c r="AS2897" i="97"/>
  <c r="AQ1459" i="97"/>
  <c r="AQ552" i="97"/>
  <c r="AQ2972" i="97"/>
  <c r="AQ1070" i="98"/>
  <c r="AQ1985" i="97"/>
  <c r="AQ3489" i="97"/>
  <c r="AQ1032" i="97"/>
  <c r="AS373" i="97"/>
  <c r="AQ2386" i="97"/>
  <c r="AQ345" i="97"/>
  <c r="AQ2585" i="97"/>
  <c r="AQ907" i="97"/>
  <c r="AS1601" i="97"/>
  <c r="AQ475" i="97"/>
  <c r="AQ425" i="98"/>
  <c r="AS1235" i="97"/>
  <c r="AS814" i="97"/>
  <c r="AQ658" i="98"/>
  <c r="AQ1463" i="97"/>
  <c r="AQ707" i="97"/>
  <c r="AQ2407" i="97"/>
  <c r="AQ123" i="97"/>
  <c r="AQ3123" i="98"/>
  <c r="AQ3546" i="97"/>
  <c r="AQ1645" i="98"/>
  <c r="AS705" i="97"/>
  <c r="AQ2605" i="97"/>
  <c r="AQ2521" i="97"/>
  <c r="AQ1066" i="98"/>
  <c r="AQ3576" i="97"/>
  <c r="AS937" i="97"/>
  <c r="AQ16" i="97"/>
  <c r="AS1888" i="97"/>
  <c r="AS3368" i="97"/>
  <c r="AQ1107" i="97"/>
  <c r="AQ2348" i="97"/>
  <c r="AS1133" i="97"/>
  <c r="AQ2603" i="98"/>
  <c r="AQ3440" i="98"/>
  <c r="AS154" i="97"/>
  <c r="AS1452" i="97"/>
  <c r="AQ1877" i="97"/>
  <c r="AQ2257" i="98"/>
  <c r="AQ998" i="97"/>
  <c r="AS51" i="97"/>
  <c r="AQ384" i="98"/>
  <c r="AQ2201" i="97"/>
  <c r="AS301" i="97"/>
  <c r="AS2149" i="97"/>
  <c r="AQ238" i="98"/>
  <c r="AQ2783" i="98"/>
  <c r="AS938" i="97"/>
  <c r="AS2166" i="97"/>
  <c r="AQ2608" i="98"/>
  <c r="AQ1077" i="97"/>
  <c r="AS2453" i="97"/>
  <c r="AS2419" i="97"/>
  <c r="AQ1312" i="97"/>
  <c r="AQ3510" i="98"/>
  <c r="AQ425" i="97"/>
  <c r="AS1508" i="97"/>
  <c r="AQ3545" i="98"/>
  <c r="AS2042" i="97"/>
  <c r="AQ1062" i="97"/>
  <c r="AQ556" i="98"/>
  <c r="AQ1205" i="98"/>
  <c r="AQ1254" i="98"/>
  <c r="AQ2359" i="98"/>
  <c r="AQ197" i="97"/>
  <c r="AS3566" i="97"/>
  <c r="AQ3146" i="97"/>
  <c r="AQ3267" i="97"/>
  <c r="AS3414" i="97"/>
  <c r="AQ638" i="98"/>
  <c r="AQ2591" i="98"/>
  <c r="AQ2873" i="97"/>
  <c r="AQ1879" i="98"/>
  <c r="AS2344" i="97"/>
  <c r="AQ3077" i="97"/>
  <c r="AQ2615" i="98"/>
  <c r="AQ1462" i="97"/>
  <c r="AS2452" i="97"/>
  <c r="AS1779" i="97"/>
  <c r="AS9" i="97"/>
  <c r="AQ3268" i="97"/>
  <c r="AQ1309" i="98"/>
  <c r="AS1354" i="97"/>
  <c r="AQ2455" i="98"/>
  <c r="AS1283" i="97"/>
  <c r="AS1936" i="97"/>
  <c r="AQ412" i="98"/>
  <c r="AQ1423" i="97"/>
  <c r="AQ177" i="97"/>
  <c r="AQ443" i="97"/>
  <c r="AQ1771" i="97"/>
  <c r="AQ1655" i="97"/>
  <c r="AQ940" i="97"/>
  <c r="AQ1634" i="98"/>
  <c r="AQ1881" i="97"/>
  <c r="AQ2357" i="98"/>
  <c r="AQ874" i="98"/>
  <c r="AQ2475" i="98"/>
  <c r="AQ1389" i="98"/>
  <c r="AQ1799" i="97"/>
  <c r="AQ3328" i="97"/>
  <c r="AS2727" i="97"/>
  <c r="AQ2491" i="97"/>
  <c r="AQ990" i="97"/>
  <c r="AS2122" i="97"/>
  <c r="AQ1485" i="97"/>
  <c r="AQ592" i="97"/>
  <c r="AS2652" i="97"/>
  <c r="AQ2800" i="97"/>
  <c r="AQ2873" i="98"/>
  <c r="AQ327" i="98"/>
  <c r="AS2787" i="97"/>
  <c r="AQ1028" i="97"/>
  <c r="AS30" i="97"/>
  <c r="AQ2667" i="97"/>
  <c r="AS218" i="97"/>
  <c r="AQ3122" i="98"/>
  <c r="AS413" i="97"/>
  <c r="AQ901" i="98"/>
  <c r="AQ887" i="98"/>
  <c r="AQ3425" i="98"/>
  <c r="AS990" i="97"/>
  <c r="AS3006" i="97"/>
  <c r="AQ1513" i="98"/>
  <c r="AS1757" i="97"/>
  <c r="AS1588" i="97"/>
  <c r="AQ2974" i="98"/>
  <c r="AQ394" i="97"/>
  <c r="AQ2945" i="98"/>
  <c r="AS328" i="97"/>
  <c r="AS1061" i="97"/>
  <c r="AS584" i="97"/>
  <c r="AQ3549" i="98"/>
  <c r="AQ2249" i="98"/>
  <c r="AQ1552" i="98"/>
  <c r="AS201" i="97"/>
  <c r="AS2862" i="97"/>
  <c r="AQ2301" i="97"/>
  <c r="AQ143" i="98"/>
  <c r="AS2033" i="97"/>
  <c r="AQ867" i="97"/>
  <c r="AS2956" i="97"/>
  <c r="AS1582" i="97"/>
  <c r="AQ720" i="97"/>
  <c r="AQ372" i="97"/>
  <c r="AS1952" i="97"/>
  <c r="AS3470" i="97"/>
  <c r="AQ1578" i="98"/>
  <c r="AS1607" i="97"/>
  <c r="AQ2032" i="98"/>
  <c r="AQ300" i="98"/>
  <c r="AQ2714" i="97"/>
  <c r="AQ3005" i="98"/>
  <c r="AQ2199" i="97"/>
  <c r="AQ86" i="98"/>
  <c r="AQ387" i="97"/>
  <c r="AS1893" i="97"/>
  <c r="AQ2750" i="97"/>
  <c r="AQ3401" i="97"/>
  <c r="AQ3353" i="98"/>
  <c r="AS1030" i="97"/>
  <c r="AQ2940" i="97"/>
  <c r="AQ634" i="97"/>
  <c r="AS312" i="97"/>
  <c r="AQ1408" i="97"/>
  <c r="AQ474" i="98"/>
  <c r="AS1360" i="97"/>
  <c r="AS90" i="97"/>
  <c r="AQ3561" i="98"/>
  <c r="AQ3436" i="97"/>
  <c r="AQ688" i="97"/>
  <c r="AQ1289" i="97"/>
  <c r="AS137" i="97"/>
  <c r="AQ1563" i="98"/>
  <c r="AS1033" i="97"/>
  <c r="AQ1214" i="97"/>
  <c r="AS2512" i="97"/>
  <c r="AS807" i="97"/>
  <c r="AS1317" i="97"/>
  <c r="AS15" i="97"/>
  <c r="AQ97" i="97"/>
  <c r="AQ2260" i="97"/>
  <c r="AS2348" i="97"/>
  <c r="AQ541" i="97"/>
  <c r="AQ3380" i="98"/>
  <c r="AS1694" i="97"/>
  <c r="AQ293" i="98"/>
  <c r="AS3265" i="97"/>
  <c r="AQ604" i="97"/>
  <c r="AQ3229" i="98"/>
  <c r="AQ51" i="97"/>
  <c r="AQ3453" i="97"/>
  <c r="AQ2081" i="98"/>
  <c r="AS1089" i="97"/>
  <c r="AQ302" i="98"/>
  <c r="AS441" i="97"/>
  <c r="AS1920" i="97"/>
  <c r="AQ446" i="97"/>
  <c r="AQ1593" i="97"/>
  <c r="AQ1960" i="98"/>
  <c r="AQ3402" i="98"/>
  <c r="AQ119" i="97"/>
  <c r="AQ738" i="98"/>
  <c r="AS1243" i="97"/>
  <c r="AQ3555" i="98"/>
  <c r="AQ52" i="98"/>
  <c r="AS1401" i="97"/>
  <c r="AQ175" i="97"/>
  <c r="AQ2875" i="97"/>
  <c r="AQ3364" i="97"/>
  <c r="AQ371" i="98"/>
  <c r="AS1329" i="97"/>
  <c r="AQ1661" i="97"/>
  <c r="AQ633" i="97"/>
  <c r="AS2940" i="97"/>
  <c r="AS2074" i="97"/>
  <c r="AS443" i="97"/>
  <c r="AQ9" i="98"/>
  <c r="AQ205" i="97"/>
  <c r="AQ516" i="98"/>
  <c r="AQ2726" i="97"/>
  <c r="AS3434" i="97"/>
  <c r="AQ1421" i="98"/>
  <c r="AQ2866" i="98"/>
  <c r="AQ3119" i="98"/>
  <c r="AQ2092" i="97"/>
  <c r="AS1139" i="97"/>
  <c r="AS1122" i="97"/>
  <c r="AS141" i="97"/>
  <c r="AQ941" i="97"/>
  <c r="AS16" i="97"/>
  <c r="AS1190" i="97"/>
  <c r="AS1549" i="97"/>
  <c r="AS2357" i="97"/>
  <c r="AS321" i="97"/>
  <c r="AQ1635" i="98"/>
  <c r="AQ12" i="97"/>
  <c r="AQ1372" i="97"/>
  <c r="AS545" i="97"/>
  <c r="AS21" i="97"/>
  <c r="AQ2274" i="97"/>
  <c r="AQ792" i="97"/>
  <c r="AQ2389" i="97"/>
  <c r="AQ167" i="97"/>
  <c r="AQ2269" i="97"/>
  <c r="AQ2441" i="98"/>
  <c r="AQ1529" i="98"/>
  <c r="AQ3578" i="98"/>
  <c r="AS657" i="97"/>
  <c r="AQ3207" i="97"/>
  <c r="AQ611" i="97"/>
  <c r="AQ404" i="97"/>
  <c r="AQ2557" i="98"/>
  <c r="AQ3102" i="98"/>
  <c r="AQ3452" i="98"/>
  <c r="AQ7" i="98"/>
  <c r="AQ813" i="97"/>
  <c r="AQ47" i="98"/>
  <c r="AS27" i="97"/>
  <c r="AS43" i="97"/>
  <c r="AS495" i="97"/>
  <c r="AQ992" i="98"/>
  <c r="AS3244" i="97"/>
  <c r="AQ393" i="98"/>
  <c r="AQ3303" i="98"/>
  <c r="AQ181" i="97"/>
  <c r="AS1174" i="97"/>
  <c r="AS3180" i="97"/>
  <c r="AS689" i="97"/>
  <c r="AS2259" i="97"/>
  <c r="AQ3011" i="98"/>
  <c r="AQ2176" i="98"/>
  <c r="AQ277" i="98"/>
  <c r="AQ839" i="97"/>
  <c r="AS952" i="97"/>
  <c r="AQ2853" i="97"/>
  <c r="AQ1176" i="97"/>
  <c r="AQ1628" i="97"/>
  <c r="AS3221" i="97"/>
  <c r="AS1218" i="97"/>
  <c r="AQ1540" i="98"/>
  <c r="AS563" i="97"/>
  <c r="AS3582" i="97"/>
  <c r="AS1884" i="97"/>
  <c r="AQ306" i="97"/>
  <c r="AQ220" i="97"/>
  <c r="AQ1674" i="97"/>
  <c r="AQ3292" i="98"/>
  <c r="AQ1689" i="97"/>
  <c r="AQ3326" i="98"/>
  <c r="AQ2865" i="98"/>
  <c r="AQ1562" i="97"/>
  <c r="AS583" i="97"/>
  <c r="AQ1805" i="97"/>
  <c r="AS640" i="97"/>
  <c r="AS2209" i="97"/>
  <c r="AQ1143" i="98"/>
  <c r="AQ837" i="98"/>
  <c r="AQ2641" i="97"/>
  <c r="AS2966" i="97"/>
  <c r="AQ1870" i="98"/>
  <c r="AQ50" i="98"/>
  <c r="AS360" i="97"/>
  <c r="AS394" i="97"/>
  <c r="AS476" i="97"/>
  <c r="AQ1219" i="97"/>
  <c r="AQ3420" i="97"/>
  <c r="AQ1113" i="97"/>
  <c r="AS1592" i="97"/>
  <c r="AQ426" i="98"/>
  <c r="AQ2204" i="98"/>
  <c r="AS110" i="97"/>
  <c r="AS94" i="97"/>
  <c r="AQ698" i="97"/>
  <c r="AQ1410" i="97"/>
  <c r="AS1954" i="97"/>
  <c r="AQ1717" i="97"/>
  <c r="AQ1980" i="97"/>
  <c r="AS1681" i="97"/>
  <c r="AQ621" i="97"/>
  <c r="AQ2607" i="97"/>
  <c r="AQ1522" i="97"/>
  <c r="AS683" i="97"/>
  <c r="AQ3373" i="97"/>
  <c r="AS3502" i="97"/>
  <c r="AS1532" i="97"/>
  <c r="AQ1957" i="98"/>
  <c r="AQ1872" i="98"/>
  <c r="AS453" i="97"/>
  <c r="AQ12" i="98"/>
  <c r="AQ110" i="98"/>
  <c r="AQ2164" i="97"/>
  <c r="AQ1717" i="98"/>
  <c r="AS1719" i="97"/>
  <c r="AS651" i="97"/>
  <c r="AQ2665" i="97"/>
  <c r="AQ3036" i="98"/>
  <c r="AQ701" i="98"/>
  <c r="AQ448" i="98"/>
  <c r="AQ2570" i="97"/>
  <c r="AS1011" i="97"/>
  <c r="AQ3094" i="97"/>
  <c r="AS2183" i="97"/>
  <c r="AS1239" i="97"/>
  <c r="AS2667" i="97"/>
  <c r="AS766" i="97"/>
  <c r="AQ2529" i="98"/>
  <c r="AQ857" i="98"/>
  <c r="AS379" i="97"/>
  <c r="AQ28" i="98"/>
  <c r="AQ913" i="97"/>
  <c r="AQ799" i="97"/>
  <c r="AS2361" i="97"/>
  <c r="AQ1863" i="98"/>
  <c r="AQ328" i="97"/>
  <c r="AS3559" i="97"/>
  <c r="AQ17" i="97"/>
  <c r="AQ1500" i="97"/>
  <c r="AQ18" i="98"/>
  <c r="AS951" i="97"/>
  <c r="AQ1781" i="98"/>
  <c r="AQ2247" i="97"/>
  <c r="AQ3497" i="97"/>
  <c r="AQ495" i="98"/>
  <c r="AQ1843" i="97"/>
  <c r="AQ2403" i="97"/>
  <c r="AQ636" i="97"/>
  <c r="AQ2715" i="98"/>
  <c r="AQ2612" i="98"/>
  <c r="AS2833" i="97"/>
  <c r="AS3408" i="97"/>
  <c r="AQ2426" i="98"/>
  <c r="AQ3322" i="98"/>
  <c r="AQ1397" i="97"/>
  <c r="AQ876" i="98"/>
  <c r="AS1847" i="97"/>
  <c r="AQ1081" i="97"/>
  <c r="AQ67" i="98"/>
  <c r="AQ590" i="98"/>
  <c r="AS1456" i="97"/>
  <c r="AS743" i="97"/>
  <c r="AQ926" i="98"/>
  <c r="AQ1093" i="98"/>
  <c r="AQ2464" i="97"/>
  <c r="AS1885" i="97"/>
  <c r="AS2980" i="97"/>
  <c r="AS2008" i="97"/>
  <c r="AQ1669" i="98"/>
  <c r="AQ2628" i="98"/>
  <c r="AQ28" i="97"/>
  <c r="AS156" i="97"/>
  <c r="AS3094" i="97"/>
  <c r="AS14" i="97"/>
  <c r="AS211" i="97"/>
  <c r="AQ409" i="98"/>
  <c r="AQ3587" i="98"/>
  <c r="AQ2915" i="97"/>
  <c r="AQ3474" i="97"/>
  <c r="AS1198" i="97"/>
  <c r="AS1219" i="97"/>
  <c r="AQ2138" i="98"/>
  <c r="AS1192" i="97"/>
  <c r="AQ166" i="98"/>
  <c r="AQ1007" i="98"/>
  <c r="AQ117" i="97"/>
  <c r="AS2615" i="97"/>
  <c r="AQ1061" i="97"/>
  <c r="AQ999" i="97"/>
  <c r="AQ2927" i="98"/>
  <c r="AQ1466" i="98"/>
  <c r="AS1307" i="97"/>
  <c r="AQ1799" i="98"/>
  <c r="AS835" i="97"/>
  <c r="AQ453" i="97"/>
  <c r="AQ1121" i="97"/>
  <c r="AS1660" i="97"/>
  <c r="AQ1240" i="97"/>
  <c r="AS261" i="97"/>
  <c r="AS1319" i="97"/>
  <c r="AS997" i="97"/>
  <c r="AQ2258" i="98"/>
  <c r="AQ2536" i="98"/>
  <c r="AQ2045" i="97"/>
  <c r="AS1934" i="97"/>
  <c r="AQ2795" i="98"/>
  <c r="AS685" i="97"/>
  <c r="AQ137" i="97"/>
  <c r="AQ156" i="98"/>
  <c r="AQ1541" i="97"/>
  <c r="AQ3305" i="98"/>
  <c r="AQ173" i="97"/>
  <c r="AS1486" i="97"/>
  <c r="AQ829" i="98"/>
  <c r="AQ3027" i="98"/>
  <c r="AQ2013" i="98"/>
  <c r="AQ1247" i="98"/>
  <c r="AQ1917" i="97"/>
  <c r="AS2803" i="97"/>
  <c r="AQ2062" i="97"/>
  <c r="AQ1820" i="97"/>
  <c r="AS1537" i="97"/>
  <c r="AQ1721" i="97"/>
  <c r="AQ1515" i="97"/>
  <c r="AQ721" i="97"/>
  <c r="AQ3443" i="98"/>
  <c r="AS1051" i="97"/>
  <c r="AQ1063" i="97"/>
  <c r="AQ3069" i="97"/>
  <c r="AQ970" i="98"/>
  <c r="AS22" i="97"/>
  <c r="AQ1759" i="97"/>
  <c r="AS894" i="97"/>
  <c r="AS1723" i="97"/>
  <c r="AQ442" i="97"/>
  <c r="AS2466" i="97"/>
  <c r="AQ139" i="97"/>
  <c r="AQ3088" i="98"/>
  <c r="AQ109" i="97"/>
  <c r="AS2548" i="97"/>
  <c r="AQ1925" i="98"/>
  <c r="AQ1543" i="97"/>
  <c r="AQ1998" i="97"/>
  <c r="AQ283" i="98"/>
  <c r="AQ771" i="98"/>
  <c r="AQ51" i="98"/>
  <c r="AS279" i="97"/>
  <c r="AQ3453" i="98"/>
  <c r="AQ480" i="97"/>
  <c r="AS2194" i="97"/>
  <c r="AQ2028" i="98"/>
  <c r="AQ1973" i="97"/>
  <c r="AQ580" i="97"/>
  <c r="AQ1419" i="97"/>
  <c r="AQ2165" i="97"/>
  <c r="AQ3577" i="97"/>
  <c r="AS408" i="97"/>
  <c r="AQ463" i="97"/>
  <c r="AS1520" i="97"/>
  <c r="AQ896" i="97"/>
  <c r="AQ555" i="98"/>
  <c r="AS1247" i="97"/>
  <c r="AS3571" i="97"/>
  <c r="AS1384" i="97"/>
  <c r="AQ1237" i="98"/>
  <c r="AS906" i="97"/>
  <c r="AQ3289" i="97"/>
  <c r="AQ1493" i="97"/>
  <c r="AS2096" i="97"/>
  <c r="AQ1510" i="97"/>
  <c r="AS2290" i="97"/>
  <c r="AS3298" i="97"/>
  <c r="AQ1509" i="98"/>
  <c r="AQ3314" i="98"/>
  <c r="AS159" i="97"/>
  <c r="AQ1682" i="97"/>
  <c r="AQ1025" i="98"/>
  <c r="AS102" i="97"/>
  <c r="AQ2512" i="98"/>
  <c r="AS485" i="97"/>
  <c r="AS1460" i="97"/>
  <c r="AS1044" i="97"/>
  <c r="AQ1065" i="97"/>
  <c r="AQ1310" i="97"/>
  <c r="AS3223" i="97"/>
  <c r="AQ531" i="97"/>
  <c r="AS1276" i="97"/>
  <c r="AQ784" i="98"/>
  <c r="AQ1300" i="97"/>
  <c r="AS934" i="97"/>
  <c r="AS864" i="97"/>
  <c r="AQ1865" i="98"/>
  <c r="AQ3437" i="97"/>
  <c r="AS1709" i="97"/>
  <c r="AQ927" i="98"/>
  <c r="AQ610" i="97"/>
  <c r="AQ2686" i="97"/>
  <c r="AQ723" i="97"/>
  <c r="AQ266" i="98"/>
  <c r="AQ2682" i="98"/>
  <c r="AS1046" i="97"/>
  <c r="AS458" i="97"/>
  <c r="AQ3354" i="98"/>
  <c r="AQ634" i="98"/>
  <c r="AQ703" i="98"/>
  <c r="AQ975" i="97"/>
  <c r="AS3574" i="97"/>
  <c r="AQ1579" i="98"/>
  <c r="AQ830" i="97"/>
  <c r="AQ3399" i="97"/>
  <c r="AQ1696" i="97"/>
  <c r="AS1760" i="97"/>
  <c r="AQ3359" i="97"/>
  <c r="AS771" i="97"/>
  <c r="AQ3163" i="98"/>
  <c r="AS2061" i="97"/>
  <c r="AQ911" i="97"/>
  <c r="AQ3445" i="98"/>
  <c r="AQ3573" i="97"/>
  <c r="AQ1307" i="98"/>
  <c r="AS1002" i="97"/>
  <c r="AQ2243" i="97"/>
  <c r="AQ394" i="98"/>
  <c r="AQ2311" i="97"/>
  <c r="AS690" i="97"/>
  <c r="AS2226" i="97"/>
  <c r="AS1553" i="97"/>
  <c r="AS2702" i="97"/>
  <c r="AQ1813" i="97"/>
  <c r="AS136" i="97"/>
  <c r="AQ1671" i="97"/>
  <c r="AQ1851" i="98"/>
  <c r="AS624" i="97"/>
  <c r="AQ2069" i="98"/>
  <c r="AQ1353" i="98"/>
  <c r="AQ107" i="98"/>
  <c r="AQ605" i="97"/>
  <c r="AQ3148" i="97"/>
  <c r="AQ1175" i="97"/>
  <c r="AQ324" i="98"/>
  <c r="AQ2253" i="97"/>
  <c r="AQ1565" i="97"/>
  <c r="AQ1287" i="98"/>
  <c r="AQ69" i="98"/>
  <c r="AQ846" i="98"/>
  <c r="AS494" i="97"/>
  <c r="AQ1141" i="98"/>
  <c r="AQ1943" i="98"/>
  <c r="AS1865" i="97"/>
  <c r="AS29" i="97"/>
  <c r="AS929" i="97"/>
  <c r="AQ3472" i="97"/>
  <c r="AQ786" i="97"/>
  <c r="AQ2195" i="98"/>
  <c r="AQ2571" i="97"/>
  <c r="AQ879" i="98"/>
  <c r="AQ3572" i="98"/>
  <c r="AQ2232" i="97"/>
  <c r="AQ3084" i="97"/>
  <c r="AQ3123" i="97"/>
  <c r="AQ765" i="97"/>
  <c r="AQ304" i="97"/>
  <c r="AQ2645" i="97"/>
  <c r="AS2835" i="97"/>
  <c r="AQ2687" i="97"/>
  <c r="AS539" i="97"/>
  <c r="AQ2351" i="97"/>
  <c r="AQ123" i="98"/>
  <c r="AQ3052" i="98"/>
  <c r="AQ2656" i="97"/>
  <c r="AQ2104" i="97"/>
  <c r="AS17" i="97"/>
  <c r="AQ2354" i="98"/>
  <c r="AQ81" i="98"/>
  <c r="AQ1527" i="98"/>
  <c r="AQ3001" i="97"/>
  <c r="AQ574" i="97"/>
  <c r="AQ557" i="97"/>
  <c r="AQ2786" i="98"/>
  <c r="AS803" i="97"/>
  <c r="AQ27" i="97"/>
  <c r="AS1593" i="97"/>
  <c r="AQ2075" i="97"/>
  <c r="AS1043" i="97"/>
  <c r="AQ2439" i="98"/>
  <c r="AS646" i="97"/>
  <c r="AS1457" i="97"/>
  <c r="AQ1420" i="97"/>
  <c r="AS334" i="97"/>
  <c r="AS3367" i="97"/>
  <c r="AQ1975" i="98"/>
  <c r="AS335" i="97"/>
  <c r="AS3201" i="97"/>
  <c r="AQ868" i="98"/>
  <c r="AQ683" i="97"/>
  <c r="AQ3362" i="97"/>
  <c r="AQ1239" i="97"/>
  <c r="AQ2958" i="98"/>
  <c r="AQ3389" i="98"/>
  <c r="AS2223" i="97"/>
  <c r="AQ2901" i="98"/>
  <c r="AQ809" i="97"/>
  <c r="AS968" i="97"/>
  <c r="AQ2889" i="97"/>
  <c r="AQ1322" i="97"/>
  <c r="AQ596" i="97"/>
  <c r="AQ674" i="98"/>
  <c r="AQ1503" i="97"/>
  <c r="AS1356" i="97"/>
  <c r="AS112" i="97"/>
  <c r="AQ3575" i="98"/>
  <c r="AQ1566" i="97"/>
  <c r="AQ1660" i="97"/>
  <c r="AQ846" i="97"/>
  <c r="AS2077" i="97"/>
  <c r="AQ83" i="98"/>
  <c r="AS2942" i="97"/>
  <c r="AQ2963" i="97"/>
  <c r="AQ1217" i="98"/>
  <c r="AQ1264" i="97"/>
  <c r="AQ84" i="98"/>
  <c r="AQ2672" i="97"/>
  <c r="AQ2452" i="97"/>
  <c r="AS8" i="97"/>
  <c r="AQ444" i="98"/>
  <c r="AQ1448" i="97"/>
  <c r="AQ2819" i="97"/>
  <c r="AS720" i="97"/>
  <c r="AQ3368" i="98"/>
  <c r="AQ534" i="98"/>
  <c r="AQ266" i="97"/>
  <c r="AS1725" i="97"/>
  <c r="AQ786" i="98"/>
  <c r="AS1981" i="97"/>
  <c r="AQ2106" i="97"/>
  <c r="AQ3580" i="98"/>
  <c r="AQ743" i="97"/>
  <c r="AQ1922" i="98"/>
  <c r="AQ3338" i="97"/>
  <c r="AQ777" i="97"/>
  <c r="AQ2872" i="97"/>
  <c r="AQ1248" i="98"/>
  <c r="AS1777" i="97"/>
  <c r="AS128" i="97"/>
  <c r="AQ3505" i="98"/>
  <c r="AQ1074" i="97"/>
  <c r="AS1092" i="97"/>
  <c r="AQ2006" i="97"/>
  <c r="AQ400" i="97"/>
  <c r="AS1669" i="97"/>
  <c r="AQ2262" i="97"/>
  <c r="AQ2743" i="98"/>
  <c r="AS293" i="97"/>
  <c r="AS845" i="97"/>
  <c r="AS2134" i="97"/>
  <c r="AQ2267" i="97"/>
  <c r="AS3120" i="97"/>
  <c r="AQ751" i="98"/>
  <c r="AQ2219" i="97"/>
  <c r="AQ2666" i="98"/>
  <c r="AQ2532" i="98"/>
  <c r="AQ1022" i="98"/>
  <c r="AQ1150" i="98"/>
  <c r="AQ1594" i="98"/>
  <c r="AQ2477" i="97"/>
  <c r="AQ2665" i="98"/>
  <c r="AQ2152" i="97"/>
  <c r="AS1178" i="97"/>
  <c r="AS1083" i="97"/>
  <c r="AQ170" i="97"/>
  <c r="AQ890" i="98"/>
  <c r="AS1690" i="97"/>
  <c r="AS1466" i="97"/>
  <c r="AS3357" i="97"/>
  <c r="AS148" i="97"/>
  <c r="AS1507" i="97"/>
  <c r="AQ2584" i="97"/>
  <c r="AQ1095" i="98"/>
  <c r="AS1908" i="97"/>
  <c r="AQ1600" i="98"/>
  <c r="AS2792" i="97"/>
  <c r="AQ3543" i="98"/>
  <c r="AQ25" i="98"/>
  <c r="AQ1607" i="97"/>
  <c r="AQ851" i="98"/>
  <c r="AS122" i="97"/>
  <c r="AS692" i="97"/>
  <c r="AQ14" i="98"/>
  <c r="AQ155" i="98"/>
  <c r="AQ909" i="97"/>
  <c r="AS704" i="97"/>
  <c r="AQ3442" i="98"/>
  <c r="AQ163" i="97"/>
  <c r="AQ1483" i="97"/>
  <c r="AS813" i="97"/>
  <c r="AQ892" i="98"/>
  <c r="AQ1089" i="97"/>
  <c r="AQ503" i="97"/>
  <c r="AQ970" i="97"/>
  <c r="AQ1780" i="98"/>
  <c r="AQ1747" i="98"/>
  <c r="AQ286" i="98"/>
  <c r="AS3042" i="97"/>
  <c r="AQ2250" i="98"/>
  <c r="AS650" i="97"/>
  <c r="AQ26" i="97"/>
  <c r="AQ760" i="98"/>
  <c r="AS2085" i="97"/>
  <c r="AQ540" i="98"/>
  <c r="AQ421" i="97"/>
  <c r="AQ21" i="97"/>
  <c r="AQ3148" i="98"/>
  <c r="AS275" i="97"/>
  <c r="AQ1882" i="98"/>
  <c r="AQ392" i="98"/>
  <c r="AQ687" i="98"/>
  <c r="AS2213" i="97"/>
  <c r="AQ298" i="97"/>
  <c r="AS544" i="97"/>
  <c r="AS711" i="97"/>
  <c r="AQ3395" i="97"/>
  <c r="AS2041" i="97"/>
  <c r="AQ1880" i="97"/>
  <c r="AQ1322" i="98"/>
  <c r="AS2850" i="97"/>
  <c r="AQ2017" i="98"/>
  <c r="AQ60" i="98"/>
  <c r="AS1353" i="97"/>
  <c r="AS955" i="97"/>
  <c r="AS696" i="97"/>
  <c r="AQ1536" i="98"/>
  <c r="AQ1060" i="98"/>
  <c r="AS1090" i="97"/>
  <c r="AS2037" i="97"/>
  <c r="AQ335" i="97"/>
  <c r="AQ2871" i="98"/>
  <c r="AS2056" i="97"/>
  <c r="AS1382" i="97"/>
  <c r="AS3096" i="97"/>
  <c r="AQ1321" i="97"/>
  <c r="AS2789" i="97"/>
  <c r="AQ2271" i="97"/>
  <c r="AS556" i="97"/>
  <c r="AQ138" i="98"/>
  <c r="AQ560" i="97"/>
  <c r="AQ2848" i="97"/>
  <c r="AQ2318" i="97"/>
  <c r="AQ3423" i="98"/>
  <c r="AQ1585" i="97"/>
  <c r="AQ1235" i="98"/>
  <c r="AS255" i="97"/>
  <c r="AQ2914" i="98"/>
  <c r="AQ1417" i="97"/>
  <c r="AS217" i="97"/>
  <c r="AQ851" i="97"/>
  <c r="AS891" i="97"/>
  <c r="AS910" i="97"/>
  <c r="AS2868" i="97"/>
  <c r="AQ1966" i="97"/>
  <c r="AQ3097" i="98"/>
  <c r="AQ1252" i="98"/>
  <c r="AS717" i="97"/>
  <c r="AQ1288" i="97"/>
  <c r="AQ396" i="97"/>
  <c r="AQ2259" i="97"/>
  <c r="AQ1897" i="98"/>
  <c r="AS359" i="97"/>
  <c r="AQ3261" i="97"/>
  <c r="AQ2717" i="97"/>
  <c r="AS1176" i="97"/>
  <c r="AS3384" i="97"/>
  <c r="AS1969" i="97"/>
  <c r="AQ3580" i="97"/>
  <c r="AS1712" i="97"/>
  <c r="AS877" i="97"/>
  <c r="AS1548" i="97"/>
  <c r="AQ3540" i="98"/>
  <c r="AQ1774" i="98"/>
  <c r="AS1766" i="97"/>
  <c r="AS1941" i="97"/>
  <c r="AQ3144" i="97"/>
  <c r="AQ1850" i="98"/>
  <c r="AQ3028" i="97"/>
  <c r="AQ3479" i="98"/>
  <c r="AQ1955" i="97"/>
  <c r="AS1492" i="97"/>
  <c r="AQ22" i="97"/>
  <c r="AQ1609" i="98"/>
  <c r="AQ3306" i="97"/>
  <c r="AQ3446" i="97"/>
  <c r="AS390" i="97"/>
  <c r="AQ1156" i="97"/>
  <c r="AQ423" i="98"/>
  <c r="AQ1675" i="98"/>
  <c r="AQ550" i="97"/>
  <c r="AQ199" i="98"/>
  <c r="AS1149" i="97"/>
  <c r="AQ13" i="97"/>
  <c r="AQ2823" i="98"/>
  <c r="AQ2747" i="97"/>
  <c r="AQ3425" i="97"/>
  <c r="AQ1035" i="98"/>
  <c r="AQ2169" i="97"/>
  <c r="AS1473" i="97"/>
  <c r="AQ1743" i="98"/>
  <c r="AQ1435" i="98"/>
  <c r="AQ1276" i="98"/>
  <c r="AQ1636" i="97"/>
  <c r="AQ3467" i="97"/>
  <c r="AQ1460" i="98"/>
  <c r="AS281" i="97"/>
  <c r="AQ10" i="97"/>
  <c r="AQ549" i="98"/>
  <c r="AQ2460" i="98"/>
  <c r="AS1706" i="97"/>
  <c r="AQ3122" i="97"/>
  <c r="AS2011" i="97"/>
  <c r="AS1503" i="97"/>
  <c r="AS267" i="97"/>
  <c r="AS410" i="97"/>
  <c r="AQ3329" i="97"/>
  <c r="AQ2790" i="97"/>
  <c r="AS3296" i="97"/>
  <c r="AQ1115" i="97"/>
  <c r="AS1410" i="97"/>
  <c r="AQ1167" i="98"/>
  <c r="AS430" i="97"/>
  <c r="AQ155" i="97"/>
  <c r="AQ1914" i="97"/>
  <c r="AS1355" i="97"/>
  <c r="AS389" i="97"/>
  <c r="AQ163" i="98"/>
  <c r="AQ2823" i="97"/>
  <c r="AQ2572" i="97"/>
  <c r="AQ2324" i="97"/>
  <c r="AQ2464" i="98"/>
  <c r="AS2178" i="97"/>
  <c r="AQ2048" i="98"/>
  <c r="AQ2071" i="98"/>
  <c r="AS1131" i="97"/>
  <c r="AS1552" i="97"/>
  <c r="AQ920" i="97"/>
  <c r="AQ1884" i="98"/>
  <c r="AQ783" i="97"/>
  <c r="AQ1641" i="97"/>
  <c r="AQ3338" i="98"/>
  <c r="AS79" i="97"/>
  <c r="AQ2798" i="98"/>
  <c r="AQ1251" i="97"/>
  <c r="AQ2416" i="97"/>
  <c r="AQ2729" i="97"/>
  <c r="AQ3119" i="97"/>
  <c r="AS1849" i="97"/>
  <c r="AQ3309" i="97"/>
  <c r="AQ3456" i="98"/>
  <c r="AQ539" i="98"/>
  <c r="AS2177" i="97"/>
  <c r="AQ3229" i="97"/>
  <c r="AQ1673" i="97"/>
  <c r="AS1711" i="97"/>
  <c r="AQ3109" i="97"/>
  <c r="AQ2813" i="97"/>
  <c r="AS1001" i="97"/>
  <c r="AQ3571" i="98"/>
  <c r="AQ1005" i="98"/>
  <c r="AQ2776" i="98"/>
  <c r="AQ3398" i="97"/>
  <c r="AQ689" i="98"/>
  <c r="AS549" i="97"/>
  <c r="AS3234" i="97"/>
  <c r="AS699" i="97"/>
  <c r="AQ1755" i="98"/>
  <c r="AQ628" i="97"/>
  <c r="AS1504" i="97"/>
  <c r="AS1519" i="97"/>
  <c r="AQ3577" i="98"/>
  <c r="AQ975" i="98"/>
  <c r="AQ854" i="98"/>
  <c r="AQ11" i="98"/>
  <c r="AQ1456" i="97"/>
  <c r="AS2402" i="97"/>
  <c r="AQ2828" i="97"/>
  <c r="AQ845" i="97"/>
  <c r="AQ2063" i="97"/>
  <c r="AQ1460" i="97"/>
  <c r="AQ1036" i="97"/>
  <c r="AS1152" i="97"/>
  <c r="AS173" i="97"/>
  <c r="AQ232" i="97"/>
  <c r="AQ1970" i="98"/>
  <c r="AQ880" i="97"/>
  <c r="AQ288" i="97"/>
  <c r="AQ1351" i="97"/>
  <c r="AQ2099" i="97"/>
  <c r="AQ165" i="98"/>
  <c r="AQ1018" i="97"/>
  <c r="AQ3576" i="98"/>
  <c r="AQ983" i="98"/>
  <c r="AQ798" i="97"/>
  <c r="AQ310" i="98"/>
  <c r="AS2879" i="97"/>
  <c r="AQ2079" i="97"/>
  <c r="AQ1302" i="97"/>
  <c r="AQ1891" i="97"/>
  <c r="AQ134" i="97"/>
  <c r="AS203" i="97"/>
  <c r="AQ1253" i="98"/>
  <c r="AS579" i="97"/>
  <c r="AS3551" i="97"/>
  <c r="AQ22" i="98"/>
  <c r="AS1782" i="97"/>
  <c r="AQ3163" i="97"/>
  <c r="AS905" i="97"/>
  <c r="AQ506" i="97"/>
  <c r="AQ27" i="98"/>
  <c r="AQ2111" i="97"/>
  <c r="AQ2258" i="97"/>
  <c r="AQ61" i="97"/>
  <c r="AQ645" i="98"/>
  <c r="AS688" i="97"/>
  <c r="AQ903" i="97"/>
  <c r="AS2535" i="97"/>
  <c r="AQ29" i="98"/>
  <c r="AQ690" i="98"/>
  <c r="AQ2983" i="98"/>
  <c r="AQ983" i="97"/>
  <c r="AS1260" i="97"/>
  <c r="AS585" i="97"/>
  <c r="AQ681" i="98"/>
  <c r="AS2049" i="97"/>
  <c r="AS2924" i="97"/>
  <c r="AQ1309" i="97"/>
  <c r="AQ502" i="97"/>
  <c r="AQ2669" i="98"/>
  <c r="AQ1672" i="98"/>
  <c r="AQ1198" i="97"/>
  <c r="AQ679" i="98"/>
  <c r="AQ2135" i="98"/>
  <c r="AQ934" i="98"/>
  <c r="AS3208" i="97"/>
  <c r="AQ689" i="97"/>
  <c r="AS1476" i="97"/>
  <c r="AQ2640" i="97"/>
  <c r="AS2640" i="97"/>
  <c r="AS1296" i="97"/>
  <c r="AQ2353" i="97"/>
  <c r="AS981" i="97"/>
  <c r="AQ19" i="98"/>
  <c r="AS1536" i="97"/>
  <c r="AQ1161" i="98"/>
  <c r="AQ308" i="97"/>
  <c r="AQ2200" i="98"/>
  <c r="AQ300" i="97"/>
  <c r="AQ2926" i="98"/>
  <c r="AS1881" i="97"/>
  <c r="AQ449" i="97"/>
  <c r="AQ2103" i="97"/>
  <c r="AS3440" i="97"/>
  <c r="AQ466" i="97"/>
  <c r="AQ330" i="98"/>
  <c r="AQ3358" i="98"/>
  <c r="AQ2246" i="98"/>
  <c r="AQ793" i="98"/>
  <c r="AQ1780" i="97"/>
  <c r="AQ2450" i="98"/>
  <c r="AQ118" i="98"/>
  <c r="AQ1887" i="98"/>
  <c r="AQ2723" i="98"/>
  <c r="AQ2089" i="97"/>
  <c r="AQ144" i="97"/>
  <c r="AQ613" i="97"/>
  <c r="AQ1154" i="97"/>
  <c r="AQ1923" i="98"/>
  <c r="AQ245" i="97"/>
  <c r="AS1906" i="97"/>
  <c r="AQ1290" i="98"/>
  <c r="AS1587" i="97"/>
  <c r="AS1312" i="97"/>
  <c r="AQ195" i="98"/>
  <c r="AQ2897" i="97"/>
  <c r="AQ953" i="98"/>
  <c r="AQ1862" i="97"/>
  <c r="AS941" i="97"/>
  <c r="AQ3269" i="98"/>
  <c r="AQ3138" i="98"/>
  <c r="AS1037" i="97"/>
  <c r="AS1904" i="97"/>
  <c r="AQ800" i="97"/>
  <c r="AQ2534" i="98"/>
  <c r="AS2276" i="97"/>
  <c r="AQ600" i="97"/>
  <c r="AS1614" i="97"/>
  <c r="AS1905" i="97"/>
  <c r="AQ960" i="97"/>
  <c r="AQ1155" i="97"/>
  <c r="AQ2549" i="97"/>
  <c r="AQ3556" i="97"/>
  <c r="AS1237" i="97"/>
  <c r="AQ2583" i="98"/>
  <c r="AQ1828" i="98"/>
  <c r="AQ3254" i="97"/>
  <c r="AQ2684" i="98"/>
  <c r="AS574" i="97"/>
  <c r="AQ353" i="97"/>
  <c r="AQ229" i="97"/>
  <c r="AQ488" i="97"/>
  <c r="AQ3220" i="98"/>
  <c r="AS1362" i="97"/>
  <c r="AS3412" i="97"/>
  <c r="AQ478" i="98"/>
  <c r="AS1206" i="97"/>
  <c r="AS3576" i="97"/>
  <c r="AS1241" i="97"/>
  <c r="AQ562" i="97"/>
  <c r="AS176" i="97"/>
  <c r="AQ1564" i="97"/>
  <c r="AS1577" i="97"/>
  <c r="AQ1790" i="97"/>
  <c r="AS18" i="97"/>
  <c r="AS2062" i="97"/>
  <c r="AS986" i="97"/>
  <c r="AQ1990" i="98"/>
  <c r="AS904" i="97"/>
  <c r="AQ3405" i="97"/>
  <c r="AS2152" i="97"/>
  <c r="AQ15" i="97"/>
  <c r="AQ413" i="97"/>
  <c r="AQ706" i="97"/>
  <c r="AS2099" i="97"/>
  <c r="AS2946" i="97"/>
  <c r="AQ773" i="98"/>
  <c r="AQ671" i="98"/>
  <c r="AQ319" i="98"/>
  <c r="AS504" i="97"/>
  <c r="AQ164" i="98"/>
  <c r="AQ1194" i="97"/>
  <c r="AS1137" i="97"/>
  <c r="AQ64" i="98"/>
  <c r="AS560" i="97"/>
  <c r="AQ82" i="98"/>
  <c r="AQ21" i="98"/>
  <c r="AQ1961" i="97"/>
  <c r="AS1479" i="97"/>
  <c r="AQ1250" i="98"/>
  <c r="AQ1216" i="97"/>
  <c r="AQ92" i="97"/>
  <c r="AQ253" i="97"/>
  <c r="AS2336" i="97"/>
  <c r="AS3256" i="97"/>
  <c r="AQ937" i="98"/>
  <c r="AQ981" i="98"/>
  <c r="AQ808" i="98"/>
  <c r="AQ47" i="97"/>
  <c r="AQ2304" i="97"/>
  <c r="AS1165" i="97"/>
  <c r="AQ1837" i="97"/>
  <c r="AQ2087" i="97"/>
  <c r="AS862" i="97"/>
  <c r="AQ2069" i="97"/>
  <c r="AQ616" i="98"/>
  <c r="AS1200" i="97"/>
  <c r="AQ3396" i="97"/>
  <c r="AQ1821" i="97"/>
  <c r="AQ1714" i="97"/>
  <c r="AS1238" i="97"/>
  <c r="AQ3358" i="97"/>
  <c r="AS2212" i="97"/>
  <c r="AS2853" i="97"/>
  <c r="AQ3383" i="98"/>
  <c r="AQ982" i="98"/>
  <c r="AQ1256" i="97"/>
  <c r="AQ2293" i="98"/>
  <c r="AQ1948" i="97"/>
  <c r="AQ638" i="97"/>
  <c r="AS1600" i="97"/>
  <c r="AS2092" i="97"/>
  <c r="AS629" i="97"/>
  <c r="AQ2118" i="97"/>
  <c r="AQ2085" i="98"/>
  <c r="AS1776" i="97"/>
  <c r="AQ582" i="97"/>
  <c r="AQ2859" i="98"/>
  <c r="AQ1124" i="97"/>
  <c r="AQ1616" i="97"/>
  <c r="AQ58" i="97"/>
  <c r="AQ2392" i="98"/>
  <c r="AQ1816" i="98"/>
  <c r="AQ1323" i="98"/>
  <c r="AS3573" i="97"/>
  <c r="AS3155" i="97"/>
  <c r="AS1622" i="97"/>
  <c r="AQ2707" i="97"/>
  <c r="AR2707" i="97"/>
  <c r="AT3573" i="97"/>
  <c r="AR2118" i="97"/>
  <c r="AT1600" i="97"/>
  <c r="AR1821" i="97"/>
  <c r="AT1200" i="97"/>
  <c r="AR1837" i="97"/>
  <c r="AR1961" i="97"/>
  <c r="AR82" i="98"/>
  <c r="AR164" i="98"/>
  <c r="AT904" i="97"/>
  <c r="AT2062" i="97"/>
  <c r="AT1577" i="97"/>
  <c r="AR562" i="97"/>
  <c r="AT1206" i="97"/>
  <c r="AT1362" i="97"/>
  <c r="AR3254" i="97"/>
  <c r="AR2583" i="98"/>
  <c r="AT1614" i="97"/>
  <c r="AR2534" i="98"/>
  <c r="AT1904" i="97"/>
  <c r="AR3269" i="98"/>
  <c r="AT1587" i="97"/>
  <c r="AR245" i="97"/>
  <c r="AR1154" i="97"/>
  <c r="AR144" i="97"/>
  <c r="AR2723" i="98"/>
  <c r="AR118" i="98"/>
  <c r="AR1780" i="97"/>
  <c r="AR2246" i="98"/>
  <c r="AR330" i="98"/>
  <c r="AT3440" i="97"/>
  <c r="AR300" i="97"/>
  <c r="AR308" i="97"/>
  <c r="AT1536" i="97"/>
  <c r="AR2353" i="97"/>
  <c r="AR2640" i="97"/>
  <c r="AR2135" i="98"/>
  <c r="AR1198" i="97"/>
  <c r="AR2669" i="98"/>
  <c r="AR1309" i="97"/>
  <c r="AR681" i="98"/>
  <c r="AR983" i="97"/>
  <c r="AR690" i="98"/>
  <c r="AT2535" i="97"/>
  <c r="AR645" i="98"/>
  <c r="AR2258" i="97"/>
  <c r="AR27" i="98"/>
  <c r="AT905" i="97"/>
  <c r="AR22" i="98"/>
  <c r="AR1253" i="98"/>
  <c r="AR310" i="98"/>
  <c r="AR983" i="98"/>
  <c r="AR1018" i="97"/>
  <c r="AR2099" i="97"/>
  <c r="AR288" i="97"/>
  <c r="AR1970" i="98"/>
  <c r="AT173" i="97"/>
  <c r="AR1460" i="97"/>
  <c r="AR845" i="97"/>
  <c r="AT2402" i="97"/>
  <c r="AT1504" i="97"/>
  <c r="AR689" i="98"/>
  <c r="AR2776" i="98"/>
  <c r="AR3571" i="98"/>
  <c r="AR1673" i="97"/>
  <c r="AT2177" i="97"/>
  <c r="AR3119" i="97"/>
  <c r="AR2416" i="97"/>
  <c r="AR2798" i="98"/>
  <c r="AR2464" i="98"/>
  <c r="AR2572" i="97"/>
  <c r="AR163" i="98"/>
  <c r="AR1914" i="97"/>
  <c r="AT430" i="97"/>
  <c r="AR1115" i="97"/>
  <c r="AT267" i="97"/>
  <c r="AR549" i="98"/>
  <c r="AT281" i="97"/>
  <c r="AR1035" i="98"/>
  <c r="AR2747" i="97"/>
  <c r="AR13" i="97"/>
  <c r="AR3306" i="97"/>
  <c r="AR22" i="97"/>
  <c r="AT877" i="97"/>
  <c r="AT1969" i="97"/>
  <c r="AR1897" i="98"/>
  <c r="AR396" i="97"/>
  <c r="AT717" i="97"/>
  <c r="AT910" i="97"/>
  <c r="AT217" i="97"/>
  <c r="AR1585" i="97"/>
  <c r="AR2318" i="97"/>
  <c r="AR560" i="97"/>
  <c r="AT556" i="97"/>
  <c r="AR1321" i="97"/>
  <c r="AT2056" i="97"/>
  <c r="AT955" i="97"/>
  <c r="AR2017" i="98"/>
  <c r="AR3395" i="97"/>
  <c r="AR298" i="97"/>
  <c r="AR21" i="97"/>
  <c r="AR540" i="98"/>
  <c r="AR2250" i="98"/>
  <c r="AR163" i="97"/>
  <c r="AT704" i="97"/>
  <c r="AT122" i="97"/>
  <c r="AT1908" i="97"/>
  <c r="AT1466" i="97"/>
  <c r="AR170" i="97"/>
  <c r="AR2152" i="97"/>
  <c r="AR2477" i="97"/>
  <c r="AR1150" i="98"/>
  <c r="AR2532" i="98"/>
  <c r="AR2219" i="97"/>
  <c r="AT3120" i="97"/>
  <c r="AT845" i="97"/>
  <c r="AR2262" i="97"/>
  <c r="AR1074" i="97"/>
  <c r="AT128" i="97"/>
  <c r="AR2872" i="97"/>
  <c r="AR3338" i="97"/>
  <c r="AR743" i="97"/>
  <c r="AR2106" i="97"/>
  <c r="AR534" i="98"/>
  <c r="AT720" i="97"/>
  <c r="AR2452" i="97"/>
  <c r="AR84" i="98"/>
  <c r="AR1217" i="98"/>
  <c r="AT2942" i="97"/>
  <c r="AR846" i="97"/>
  <c r="AR1566" i="97"/>
  <c r="AT112" i="97"/>
  <c r="AR674" i="98"/>
  <c r="AR1322" i="97"/>
  <c r="AT968" i="97"/>
  <c r="AR2958" i="98"/>
  <c r="AR3362" i="97"/>
  <c r="AR868" i="98"/>
  <c r="AR1975" i="98"/>
  <c r="AR1420" i="97"/>
  <c r="AR2439" i="98"/>
  <c r="AT803" i="97"/>
  <c r="AR2104" i="97"/>
  <c r="AR3052" i="98"/>
  <c r="AR2351" i="97"/>
  <c r="AR304" i="97"/>
  <c r="AR3123" i="97"/>
  <c r="AR2232" i="97"/>
  <c r="AR879" i="98"/>
  <c r="AR2195" i="98"/>
  <c r="AR3472" i="97"/>
  <c r="AT1865" i="97"/>
  <c r="AR69" i="98"/>
  <c r="AR1565" i="97"/>
  <c r="AR324" i="98"/>
  <c r="AR3148" i="97"/>
  <c r="AR107" i="98"/>
  <c r="AR2069" i="98"/>
  <c r="AR1813" i="97"/>
  <c r="AT2226" i="97"/>
  <c r="AR394" i="98"/>
  <c r="AT1002" i="97"/>
  <c r="AT771" i="97"/>
  <c r="AR1696" i="97"/>
  <c r="AR830" i="97"/>
  <c r="AT3574" i="97"/>
  <c r="AR3437" i="97"/>
  <c r="AT864" i="97"/>
  <c r="AR784" i="98"/>
  <c r="AR1065" i="97"/>
  <c r="AT485" i="97"/>
  <c r="AR1025" i="98"/>
  <c r="AT159" i="97"/>
  <c r="AR3289" i="97"/>
  <c r="AR555" i="98"/>
  <c r="AT1520" i="97"/>
  <c r="AR3577" i="97"/>
  <c r="AR1419" i="97"/>
  <c r="AR1973" i="97"/>
  <c r="AT2194" i="97"/>
  <c r="AR771" i="98"/>
  <c r="AR1998" i="97"/>
  <c r="AR1925" i="98"/>
  <c r="AT1723" i="97"/>
  <c r="AT22" i="97"/>
  <c r="AR3443" i="98"/>
  <c r="AR1515" i="97"/>
  <c r="AT1537" i="97"/>
  <c r="AR1247" i="98"/>
  <c r="AR3027" i="98"/>
  <c r="AT1486" i="97"/>
  <c r="AR2795" i="98"/>
  <c r="AR1240" i="97"/>
  <c r="AR1799" i="98"/>
  <c r="AR117" i="97"/>
  <c r="AR166" i="98"/>
  <c r="AT14" i="97"/>
  <c r="AR2464" i="97"/>
  <c r="AR926" i="98"/>
  <c r="AR590" i="98"/>
  <c r="AR1081" i="97"/>
  <c r="AT2833" i="97"/>
  <c r="AR18" i="98"/>
  <c r="AR17" i="97"/>
  <c r="AR799" i="97"/>
  <c r="AR28" i="98"/>
  <c r="AT2667" i="97"/>
  <c r="AR448" i="98"/>
  <c r="AR3036" i="98"/>
  <c r="AT651" i="97"/>
  <c r="AR2164" i="97"/>
  <c r="AR12" i="98"/>
  <c r="AT3502" i="97"/>
  <c r="AR1522" i="97"/>
  <c r="AR621" i="97"/>
  <c r="AR1410" i="97"/>
  <c r="AT94" i="97"/>
  <c r="AR426" i="98"/>
  <c r="AR50" i="98"/>
  <c r="AT2966" i="97"/>
  <c r="AT640" i="97"/>
  <c r="AR1562" i="97"/>
  <c r="AR3326" i="98"/>
  <c r="AR3292" i="98"/>
  <c r="AR220" i="97"/>
  <c r="AT1884" i="97"/>
  <c r="AR277" i="98"/>
  <c r="AR3011" i="98"/>
  <c r="AT3180" i="97"/>
  <c r="AR3303" i="98"/>
  <c r="AT3244" i="97"/>
  <c r="AT43" i="97"/>
  <c r="AR813" i="97"/>
  <c r="AR3452" i="98"/>
  <c r="AR2557" i="98"/>
  <c r="AR611" i="97"/>
  <c r="AT657" i="97"/>
  <c r="AT1190" i="97"/>
  <c r="AT141" i="97"/>
  <c r="AR2726" i="97"/>
  <c r="AR205" i="97"/>
  <c r="AT443" i="97"/>
  <c r="AR371" i="98"/>
  <c r="AR2875" i="97"/>
  <c r="AT1401" i="97"/>
  <c r="AR119" i="97"/>
  <c r="AR1960" i="98"/>
  <c r="AR446" i="97"/>
  <c r="AR302" i="98"/>
  <c r="AT1694" i="97"/>
  <c r="AR97" i="97"/>
  <c r="AT807" i="97"/>
  <c r="AT1033" i="97"/>
  <c r="AR1289" i="97"/>
  <c r="AR3436" i="97"/>
  <c r="AT90" i="97"/>
  <c r="AR1408" i="97"/>
  <c r="AR3353" i="98"/>
  <c r="AR2750" i="97"/>
  <c r="AT3470" i="97"/>
  <c r="AR720" i="97"/>
  <c r="AR867" i="97"/>
  <c r="AT201" i="97"/>
  <c r="AT1061" i="97"/>
  <c r="AR394" i="97"/>
  <c r="AT1588" i="97"/>
  <c r="AT3006" i="97"/>
  <c r="AR887" i="98"/>
  <c r="AT413" i="97"/>
  <c r="AR2667" i="97"/>
  <c r="AR2873" i="98"/>
  <c r="AT2652" i="97"/>
  <c r="AR2491" i="97"/>
  <c r="AR3268" i="97"/>
  <c r="AT2452" i="97"/>
  <c r="AR1879" i="98"/>
  <c r="AR2591" i="98"/>
  <c r="AT3414" i="97"/>
  <c r="AR2359" i="98"/>
  <c r="AR1205" i="98"/>
  <c r="AR1062" i="97"/>
  <c r="AR3510" i="98"/>
  <c r="AT2419" i="97"/>
  <c r="AR2608" i="98"/>
  <c r="AR2783" i="98"/>
  <c r="AT2149" i="97"/>
  <c r="AR384" i="98"/>
  <c r="AR2348" i="97"/>
  <c r="AT3368" i="97"/>
  <c r="AT937" i="97"/>
  <c r="AR3546" i="97"/>
  <c r="AR123" i="97"/>
  <c r="AR707" i="97"/>
  <c r="AR658" i="98"/>
  <c r="AR425" i="98"/>
  <c r="AT1601" i="97"/>
  <c r="AR3489" i="97"/>
  <c r="AR1070" i="98"/>
  <c r="AR552" i="97"/>
  <c r="AT2897" i="97"/>
  <c r="AR853" i="97"/>
  <c r="AR126" i="97"/>
  <c r="AR1661" i="98"/>
  <c r="AR208" i="98"/>
  <c r="AR1987" i="97"/>
  <c r="AT1698" i="97"/>
  <c r="AT2447" i="97"/>
  <c r="AT69" i="97"/>
  <c r="AR3051" i="97"/>
  <c r="AR1777" i="98"/>
  <c r="AR2909" i="98"/>
  <c r="AT3294" i="97"/>
  <c r="AT658" i="97"/>
  <c r="AT2475" i="97"/>
  <c r="AR2174" i="97"/>
  <c r="AT420" i="97"/>
  <c r="AR884" i="98"/>
  <c r="AR1720" i="97"/>
  <c r="AR2123" i="97"/>
  <c r="AR447" i="98"/>
  <c r="AR999" i="98"/>
  <c r="AT391" i="97"/>
  <c r="AR405" i="98"/>
  <c r="AR2035" i="97"/>
  <c r="AR1105" i="98"/>
  <c r="AR644" i="97"/>
  <c r="AT19" i="97"/>
  <c r="AR2256" i="97"/>
  <c r="AR1553" i="98"/>
  <c r="AT3166" i="97"/>
  <c r="AR2209" i="97"/>
  <c r="AT3518" i="97"/>
  <c r="AR2841" i="97"/>
  <c r="AT2247" i="97"/>
  <c r="AT1792" i="97"/>
  <c r="AT1209" i="97"/>
  <c r="AR16" i="98"/>
  <c r="AR1834" i="97"/>
  <c r="AR755" i="98"/>
  <c r="AR1385" i="97"/>
  <c r="AR1146" i="97"/>
  <c r="AR3013" i="98"/>
  <c r="AR1342" i="97"/>
  <c r="AR437" i="97"/>
  <c r="AR1284" i="98"/>
  <c r="AT1305" i="97"/>
  <c r="AT531" i="97"/>
  <c r="AR2289" i="98"/>
  <c r="AR1900" i="97"/>
  <c r="AR2098" i="97"/>
  <c r="AR1357" i="97"/>
  <c r="AR1546" i="97"/>
  <c r="AR2378" i="98"/>
  <c r="AR727" i="98"/>
  <c r="AR944" i="97"/>
  <c r="AR1225" i="98"/>
  <c r="AT806" i="97"/>
  <c r="AR2428" i="98"/>
  <c r="AR2288" i="98"/>
  <c r="AT1031" i="97"/>
  <c r="AR388" i="98"/>
  <c r="AR919" i="97"/>
  <c r="AR2712" i="98"/>
  <c r="AR593" i="97"/>
  <c r="AT2002" i="97"/>
  <c r="AR1590" i="97"/>
  <c r="AR3545" i="97"/>
  <c r="AR1620" i="97"/>
  <c r="AR477" i="98"/>
  <c r="AT1233" i="97"/>
  <c r="AR1001" i="98"/>
  <c r="AR1827" i="97"/>
  <c r="AR2096" i="97"/>
  <c r="AR3276" i="98"/>
  <c r="AT375" i="97"/>
  <c r="AT3425" i="97"/>
  <c r="AR1362" i="97"/>
  <c r="AT1078" i="97"/>
  <c r="AR1013" i="98"/>
  <c r="AT1995" i="97"/>
  <c r="AR1984" i="97"/>
  <c r="AR476" i="98"/>
  <c r="AR3517" i="98"/>
  <c r="AT700" i="97"/>
  <c r="AR1338" i="97"/>
  <c r="AR3571" i="97"/>
  <c r="AR2239" i="97"/>
  <c r="AR553" i="97"/>
  <c r="AT2685" i="97"/>
  <c r="AR616" i="97"/>
  <c r="AR2693" i="97"/>
  <c r="AR1983" i="98"/>
  <c r="AT2053" i="97"/>
  <c r="AT2127" i="97"/>
  <c r="AT2051" i="97"/>
  <c r="AT11" i="97"/>
  <c r="AT1632" i="97"/>
  <c r="AT168" i="97"/>
  <c r="AT816" i="97"/>
  <c r="AR1403" i="97"/>
  <c r="AR339" i="97"/>
  <c r="AT1048" i="97"/>
  <c r="AT772" i="97"/>
  <c r="AR1647" i="97"/>
  <c r="AR2905" i="97"/>
  <c r="AR377" i="97"/>
  <c r="AT2269" i="97"/>
  <c r="AR1781" i="97"/>
  <c r="AR504" i="98"/>
  <c r="AR1582" i="97"/>
  <c r="AR1587" i="98"/>
  <c r="AR2308" i="97"/>
  <c r="AT3183" i="97"/>
  <c r="AT1571" i="97"/>
  <c r="AT1181" i="97"/>
  <c r="AT1714" i="97"/>
  <c r="AR2856" i="97"/>
  <c r="AR87" i="97"/>
  <c r="AT1515" i="97"/>
  <c r="AR2027" i="97"/>
  <c r="AR1815" i="98"/>
  <c r="AR1516" i="98"/>
  <c r="AR1317" i="98"/>
  <c r="AT1366" i="97"/>
  <c r="AT3147" i="97"/>
  <c r="AR927" i="97"/>
  <c r="AR2121" i="97"/>
  <c r="AR996" i="97"/>
  <c r="AR322" i="97"/>
  <c r="AR976" i="97"/>
  <c r="AR189" i="97"/>
  <c r="AR3582" i="97"/>
  <c r="AR102" i="97"/>
  <c r="AR49" i="97"/>
  <c r="AT3409" i="97"/>
  <c r="AT1216" i="97"/>
  <c r="AR641" i="98"/>
  <c r="AR2333" i="98"/>
  <c r="AR1409" i="97"/>
  <c r="AR2894" i="97"/>
  <c r="AR1659" i="98"/>
  <c r="AT661" i="97"/>
  <c r="AT1179" i="97"/>
  <c r="AR63" i="97"/>
  <c r="AT1455" i="97"/>
  <c r="AR1713" i="97"/>
  <c r="AR2532" i="97"/>
  <c r="AR89" i="98"/>
  <c r="AT719" i="97"/>
  <c r="AT300" i="97"/>
  <c r="AR952" i="97"/>
  <c r="AR1556" i="98"/>
  <c r="AT543" i="97"/>
  <c r="AT2620" i="97"/>
  <c r="AR1076" i="98"/>
  <c r="AR1350" i="97"/>
  <c r="AT2360" i="97"/>
  <c r="AR321" i="98"/>
  <c r="AR2870" i="98"/>
  <c r="AR1421" i="97"/>
  <c r="AT1812" i="97"/>
  <c r="AR375" i="98"/>
  <c r="AT1454" i="97"/>
  <c r="AT1853" i="97"/>
  <c r="AR2923" i="97"/>
  <c r="AR1153" i="97"/>
  <c r="AT39" i="97"/>
  <c r="AR252" i="98"/>
  <c r="AR3488" i="97"/>
  <c r="AT1668" i="97"/>
  <c r="AT1800" i="97"/>
  <c r="AR3109" i="98"/>
  <c r="AR1772" i="98"/>
  <c r="AR3324" i="97"/>
  <c r="AR1015" i="98"/>
  <c r="AR360" i="97"/>
  <c r="AR157" i="98"/>
  <c r="AR1660" i="98"/>
  <c r="AR470" i="98"/>
  <c r="AR1712" i="97"/>
  <c r="AR3528" i="97"/>
  <c r="AT358" i="97"/>
  <c r="AT2365" i="97"/>
  <c r="AR3573" i="98"/>
  <c r="AR1343" i="97"/>
  <c r="AR3420" i="98"/>
  <c r="AT1678" i="97"/>
  <c r="AT1750" i="97"/>
  <c r="AR2472" i="97"/>
  <c r="AR603" i="98"/>
  <c r="AR1314" i="97"/>
  <c r="AR459" i="98"/>
  <c r="AT140" i="97"/>
  <c r="AR3183" i="98"/>
  <c r="AR1867" i="97"/>
  <c r="AR1738" i="97"/>
  <c r="AR11" i="97"/>
  <c r="AT1100" i="97"/>
  <c r="AR1491" i="97"/>
  <c r="AR1133" i="98"/>
  <c r="AR3519" i="97"/>
  <c r="AR835" i="98"/>
  <c r="AT2711" i="97"/>
  <c r="AR897" i="97"/>
  <c r="AT2236" i="97"/>
  <c r="AR2329" i="98"/>
  <c r="AR348" i="97"/>
  <c r="AR547" i="97"/>
  <c r="AT1824" i="97"/>
  <c r="AT2050" i="97"/>
  <c r="AR363" i="98"/>
  <c r="AT2071" i="97"/>
  <c r="AR623" i="97"/>
  <c r="AR3384" i="97"/>
  <c r="AR1901" i="97"/>
  <c r="AR1128" i="97"/>
  <c r="AR2639" i="97"/>
  <c r="AR606" i="98"/>
  <c r="AT1223" i="97"/>
  <c r="AR2230" i="97"/>
  <c r="AR995" i="97"/>
  <c r="AR2238" i="97"/>
  <c r="AR3000" i="97"/>
  <c r="AR3291" i="98"/>
  <c r="AT3428" i="97"/>
  <c r="AT253" i="97"/>
  <c r="AR3014" i="97"/>
  <c r="AR1417" i="98"/>
  <c r="AT1810" i="97"/>
  <c r="AR1442" i="97"/>
  <c r="AT2470" i="97"/>
  <c r="AR1491" i="98"/>
  <c r="AR1754" i="97"/>
  <c r="AT2574" i="97"/>
  <c r="AR1606" i="98"/>
  <c r="AR783" i="98"/>
  <c r="AR145" i="98"/>
  <c r="AR1494" i="97"/>
  <c r="AR2974" i="97"/>
  <c r="AR1743" i="97"/>
  <c r="AR2883" i="98"/>
  <c r="AT1581" i="97"/>
  <c r="AR570" i="97"/>
  <c r="AR530" i="97"/>
  <c r="AR2332" i="98"/>
  <c r="AR639" i="97"/>
  <c r="AR2677" i="98"/>
  <c r="AT3528" i="97"/>
  <c r="AR2859" i="97"/>
  <c r="AR1501" i="98"/>
  <c r="AR15" i="98"/>
  <c r="AT2167" i="97"/>
  <c r="AR806" i="97"/>
  <c r="AT1567" i="97"/>
  <c r="AR2508" i="97"/>
  <c r="AT555" i="97"/>
  <c r="AR736" i="98"/>
  <c r="AR1373" i="98"/>
  <c r="AR90" i="97"/>
  <c r="AR104" i="98"/>
  <c r="AT1978" i="97"/>
  <c r="AR1385" i="98"/>
  <c r="AT1021" i="97"/>
  <c r="AT1099" i="97"/>
  <c r="AT1887" i="97"/>
  <c r="AR989" i="98"/>
  <c r="AR1589" i="97"/>
  <c r="AT2556" i="97"/>
  <c r="AR69" i="97"/>
  <c r="AT3486" i="97"/>
  <c r="AT836" i="97"/>
  <c r="AR1601" i="98"/>
  <c r="AT1917" i="97"/>
  <c r="AR1899" i="97"/>
  <c r="AT3262" i="97"/>
  <c r="AR254" i="98"/>
  <c r="AR856" i="97"/>
  <c r="AR237" i="98"/>
  <c r="AR3578" i="97"/>
  <c r="AR2317" i="97"/>
  <c r="AR2045" i="98"/>
  <c r="AT3485" i="97"/>
  <c r="AR1677" i="97"/>
  <c r="AT2769" i="97"/>
  <c r="AR89" i="97"/>
  <c r="AR2030" i="97"/>
  <c r="AT1022" i="97"/>
  <c r="AT444" i="97"/>
  <c r="AT2872" i="97"/>
  <c r="AR3297" i="97"/>
  <c r="AT1813" i="97"/>
  <c r="AR2679" i="98"/>
  <c r="AR1058" i="97"/>
  <c r="AT139" i="97"/>
  <c r="AT2844" i="97"/>
  <c r="AR1524" i="98"/>
  <c r="AT1494" i="97"/>
  <c r="AR457" i="97"/>
  <c r="AT1610" i="97"/>
  <c r="AR966" i="98"/>
  <c r="AR1132" i="97"/>
  <c r="AR1723" i="97"/>
  <c r="AT3271" i="97"/>
  <c r="AT1729" i="97"/>
  <c r="AR236" i="97"/>
  <c r="AT851" i="97"/>
  <c r="AT978" i="97"/>
  <c r="AR488" i="98"/>
  <c r="AT746" i="97"/>
  <c r="AR3106" i="98"/>
  <c r="AR859" i="98"/>
  <c r="AR926" i="97"/>
  <c r="AR327" i="97"/>
  <c r="AR3255" i="98"/>
  <c r="AT633" i="97"/>
  <c r="AT783" i="97"/>
  <c r="AR2990" i="98"/>
  <c r="AR2154" i="97"/>
  <c r="AR2267" i="98"/>
  <c r="AR2713" i="98"/>
  <c r="AT1720" i="97"/>
  <c r="AR3082" i="97"/>
  <c r="AT2796" i="97"/>
  <c r="AR2159" i="97"/>
  <c r="AR2260" i="98"/>
  <c r="AR779" i="97"/>
  <c r="AR1320" i="97"/>
  <c r="AR172" i="97"/>
  <c r="AR3434" i="97"/>
  <c r="AT1728" i="97"/>
  <c r="AT721" i="97"/>
  <c r="AR1794" i="97"/>
  <c r="AT788" i="97"/>
  <c r="AR920" i="98"/>
  <c r="AR2971" i="98"/>
  <c r="AR180" i="98"/>
  <c r="AR2996" i="97"/>
  <c r="AT24" i="97"/>
  <c r="AR2127" i="97"/>
  <c r="AR2933" i="98"/>
  <c r="AT2173" i="97"/>
  <c r="AR2278" i="97"/>
  <c r="AR2357" i="97"/>
  <c r="AR1600" i="97"/>
  <c r="AR2540" i="98"/>
  <c r="AR2954" i="98"/>
  <c r="AT668" i="97"/>
  <c r="AT1644" i="97"/>
  <c r="AT655" i="97"/>
  <c r="AR2052" i="98"/>
  <c r="AT388" i="97"/>
  <c r="AT565" i="97"/>
  <c r="AR669" i="97"/>
  <c r="AT309" i="97"/>
  <c r="AT25" i="97"/>
  <c r="AT397" i="97"/>
  <c r="AR2553" i="98"/>
  <c r="AR3473" i="98"/>
  <c r="AR2410" i="97"/>
  <c r="AT442" i="97"/>
  <c r="AR3131" i="98"/>
  <c r="AR3037" i="97"/>
  <c r="AT2632" i="97"/>
  <c r="AR23" i="98"/>
  <c r="AR1050" i="97"/>
  <c r="AR496" i="98"/>
  <c r="AR267" i="97"/>
  <c r="AR1700" i="98"/>
  <c r="AT2196" i="97"/>
  <c r="AR216" i="98"/>
  <c r="AT2279" i="97"/>
  <c r="AR1760" i="97"/>
  <c r="AT172" i="97"/>
  <c r="AR585" i="97"/>
  <c r="AR1116" i="97"/>
  <c r="AR716" i="97"/>
  <c r="AT41" i="97"/>
  <c r="AR1921" i="97"/>
  <c r="AR542" i="97"/>
  <c r="AT198" i="97"/>
  <c r="AR1749" i="98"/>
  <c r="AR1988" i="97"/>
  <c r="AT1120" i="97"/>
  <c r="AT3229" i="97"/>
  <c r="AT2841" i="97"/>
  <c r="AT3245" i="97"/>
  <c r="AR3027" i="97"/>
  <c r="AR1564" i="98"/>
  <c r="AT2210" i="97"/>
  <c r="AR2162" i="97"/>
  <c r="AT1284" i="97"/>
  <c r="AR1739" i="97"/>
  <c r="AR34" i="97"/>
  <c r="AR2341" i="98"/>
  <c r="AR3203" i="98"/>
  <c r="AT2511" i="97"/>
  <c r="AR1574" i="97"/>
  <c r="AR399" i="98"/>
  <c r="AR2222" i="97"/>
  <c r="AR1261" i="97"/>
  <c r="AT97" i="97"/>
  <c r="AR729" i="97"/>
  <c r="AT1840" i="97"/>
  <c r="AR121" i="98"/>
  <c r="AT3495" i="97"/>
  <c r="AT3580" i="97"/>
  <c r="AR1492" i="98"/>
  <c r="AR274" i="97"/>
  <c r="AT1495" i="97"/>
  <c r="AR885" i="98"/>
  <c r="AR808" i="97"/>
  <c r="AR2754" i="98"/>
  <c r="AR2722" i="97"/>
  <c r="AR946" i="97"/>
  <c r="AR2284" i="97"/>
  <c r="AR3381" i="97"/>
  <c r="AR2498" i="97"/>
  <c r="AR281" i="97"/>
  <c r="AR1597" i="97"/>
  <c r="AT126" i="97"/>
  <c r="AR587" i="97"/>
  <c r="AR1774" i="97"/>
  <c r="AR768" i="98"/>
  <c r="AR381" i="97"/>
  <c r="AR2620" i="98"/>
  <c r="AR1850" i="97"/>
  <c r="AT1809" i="97"/>
  <c r="AR950" i="97"/>
  <c r="AR1213" i="97"/>
  <c r="AR3555" i="97"/>
  <c r="AR774" i="97"/>
  <c r="AR3581" i="97"/>
  <c r="AR91" i="97"/>
  <c r="AR657" i="97"/>
  <c r="AR1367" i="97"/>
  <c r="AR2466" i="97"/>
  <c r="AT2780" i="97"/>
  <c r="AR1181" i="97"/>
  <c r="AR826" i="97"/>
  <c r="AR664" i="97"/>
  <c r="AR3305" i="97"/>
  <c r="AR1190" i="97"/>
  <c r="AR695" i="98"/>
  <c r="AR1193" i="98"/>
  <c r="AR529" i="97"/>
  <c r="AT2490" i="97"/>
  <c r="AR275" i="97"/>
  <c r="AR2457" i="98"/>
  <c r="AR3301" i="98"/>
  <c r="AT2422" i="97"/>
  <c r="AR411" i="97"/>
  <c r="AR1382" i="98"/>
  <c r="AR2033" i="98"/>
  <c r="AR2271" i="98"/>
  <c r="AR2153" i="97"/>
  <c r="AR1719" i="97"/>
  <c r="AR148" i="98"/>
  <c r="AR1826" i="97"/>
  <c r="AR746" i="97"/>
  <c r="AR683" i="98"/>
  <c r="AR3126" i="98"/>
  <c r="AR761" i="97"/>
  <c r="AT1797" i="97"/>
  <c r="AR2497" i="98"/>
  <c r="AT2368" i="97"/>
  <c r="AT1448" i="97"/>
  <c r="AT1348" i="97"/>
  <c r="AT1846" i="97"/>
  <c r="AR3530" i="97"/>
  <c r="AT449" i="97"/>
  <c r="AT2006" i="97"/>
  <c r="AR894" i="97"/>
  <c r="AT113" i="97"/>
  <c r="AR3075" i="97"/>
  <c r="AT2034" i="97"/>
  <c r="AR785" i="97"/>
  <c r="AR769" i="97"/>
  <c r="AT382" i="97"/>
  <c r="AR2774" i="98"/>
  <c r="AR711" i="98"/>
  <c r="AT2305" i="97"/>
  <c r="AR1677" i="98"/>
  <c r="AR1334" i="97"/>
  <c r="AR2896" i="98"/>
  <c r="AR2770" i="97"/>
  <c r="AR2785" i="97"/>
  <c r="AR1170" i="98"/>
  <c r="AR83" i="97"/>
  <c r="AR2705" i="98"/>
  <c r="AR2882" i="97"/>
  <c r="AT600" i="97"/>
  <c r="AR3107" i="97"/>
  <c r="AR322" i="98"/>
  <c r="AT384" i="97"/>
  <c r="AR53" i="98"/>
  <c r="AR2066" i="98"/>
  <c r="AT2818" i="97"/>
  <c r="AR230" i="98"/>
  <c r="AT3319" i="97"/>
  <c r="AR154" i="98"/>
  <c r="AT169" i="97"/>
  <c r="AR668" i="98"/>
  <c r="AR105" i="98"/>
  <c r="AR935" i="97"/>
  <c r="AT1620" i="97"/>
  <c r="AR1971" i="97"/>
  <c r="AT2024" i="97"/>
  <c r="AT353" i="97"/>
  <c r="AR242" i="98"/>
  <c r="AR1155" i="98"/>
  <c r="AR3156" i="97"/>
  <c r="AT678" i="97"/>
  <c r="AR3528" i="98"/>
  <c r="AR2968" i="97"/>
  <c r="AR2913" i="98"/>
  <c r="AT2916" i="97"/>
  <c r="AR643" i="98"/>
  <c r="AR837" i="97"/>
  <c r="AT2261" i="97"/>
  <c r="AR2076" i="97"/>
  <c r="AR1452" i="98"/>
  <c r="AT1579" i="97"/>
  <c r="AT238" i="97"/>
  <c r="AR3144" i="98"/>
  <c r="AT608" i="97"/>
  <c r="AR1541" i="98"/>
  <c r="AR1905" i="97"/>
  <c r="AT3273" i="97"/>
  <c r="AT3511" i="97"/>
  <c r="AR2551" i="98"/>
  <c r="AR1983" i="97"/>
  <c r="AT3459" i="97"/>
  <c r="AR2447" i="97"/>
  <c r="AT1857" i="97"/>
  <c r="AT236" i="97"/>
  <c r="AT100" i="97"/>
  <c r="AR873" i="97"/>
  <c r="AT3452" i="97"/>
  <c r="AR1435" i="97"/>
  <c r="AR2537" i="98"/>
  <c r="AR2284" i="98"/>
  <c r="AT343" i="97"/>
  <c r="AR1280" i="98"/>
  <c r="AT1716" i="97"/>
  <c r="AT2009" i="97"/>
  <c r="AR1845" i="98"/>
  <c r="AT2720" i="97"/>
  <c r="AT2132" i="97"/>
  <c r="AR1879" i="97"/>
  <c r="AT998" i="97"/>
  <c r="AT1269" i="97"/>
  <c r="AT1919" i="97"/>
  <c r="AR708" i="98"/>
  <c r="AT786" i="97"/>
  <c r="AR659" i="98"/>
  <c r="AR1144" i="98"/>
  <c r="AR564" i="98"/>
  <c r="AR1240" i="98"/>
  <c r="AR1965" i="97"/>
  <c r="AT245" i="97"/>
  <c r="AT3548" i="97"/>
  <c r="AR758" i="97"/>
  <c r="AT1784" i="97"/>
  <c r="AR2619" i="98"/>
  <c r="AT1273" i="97"/>
  <c r="AR1840" i="98"/>
  <c r="AR568" i="97"/>
  <c r="AT1858" i="97"/>
  <c r="AT2687" i="97"/>
  <c r="AR497" i="98"/>
  <c r="AR1896" i="98"/>
  <c r="AT2658" i="97"/>
  <c r="AT121" i="97"/>
  <c r="AR1606" i="97"/>
  <c r="AR1339" i="97"/>
  <c r="AR346" i="98"/>
  <c r="AR716" i="98"/>
  <c r="AR125" i="98"/>
  <c r="AR133" i="98"/>
  <c r="AR13" i="98"/>
  <c r="AR209" i="97"/>
  <c r="AR1366" i="97"/>
  <c r="AR3115" i="98"/>
  <c r="AR1910" i="97"/>
  <c r="AT3205" i="97"/>
  <c r="AR68" i="97"/>
  <c r="AR1006" i="97"/>
  <c r="AT682" i="97"/>
  <c r="AR875" i="98"/>
  <c r="AR2804" i="97"/>
  <c r="AR700" i="97"/>
  <c r="AR2685" i="97"/>
  <c r="AR196" i="98"/>
  <c r="AT50" i="97"/>
  <c r="AT1676" i="97"/>
  <c r="AT285" i="97"/>
  <c r="AT52" i="97"/>
  <c r="AT1343" i="97"/>
  <c r="AT182" i="97"/>
  <c r="AR693" i="97"/>
  <c r="AR1957" i="97"/>
  <c r="AR2188" i="98"/>
  <c r="AR2619" i="97"/>
  <c r="AT2681" i="97"/>
  <c r="AR512" i="98"/>
  <c r="AR1523" i="98"/>
  <c r="AT1465" i="97"/>
  <c r="AT2362" i="97"/>
  <c r="AR988" i="98"/>
  <c r="AT759" i="97"/>
  <c r="AR326" i="98"/>
  <c r="AT1225" i="97"/>
  <c r="AR2213" i="98"/>
  <c r="AT2900" i="97"/>
  <c r="AR653" i="97"/>
  <c r="AR1166" i="98"/>
  <c r="AT409" i="97"/>
  <c r="AT976" i="97"/>
  <c r="AT282" i="97"/>
  <c r="AR849" i="98"/>
  <c r="AR1092" i="97"/>
  <c r="AR226" i="97"/>
  <c r="AT1624" i="97"/>
  <c r="AR45" i="97"/>
  <c r="AT1774" i="97"/>
  <c r="AT3530" i="97"/>
  <c r="AT3404" i="97"/>
  <c r="AR1885" i="98"/>
  <c r="AT1907" i="97"/>
  <c r="AT2499" i="97"/>
  <c r="AR1473" i="98"/>
  <c r="AR2009" i="97"/>
  <c r="AT2137" i="97"/>
  <c r="AR2370" i="98"/>
  <c r="AT3534" i="97"/>
  <c r="AT610" i="97"/>
  <c r="AR744" i="97"/>
  <c r="AT2589" i="97"/>
  <c r="AR3236" i="98"/>
  <c r="AR3508" i="98"/>
  <c r="AT1842" i="97"/>
  <c r="AR3071" i="98"/>
  <c r="AT964" i="97"/>
  <c r="AR3404" i="97"/>
  <c r="AR848" i="97"/>
  <c r="AR2372" i="98"/>
  <c r="AR248" i="97"/>
  <c r="AR301" i="98"/>
  <c r="AT2979" i="97"/>
  <c r="AT2191" i="97"/>
  <c r="AR2765" i="98"/>
  <c r="AT3215" i="97"/>
  <c r="AT2630" i="97"/>
  <c r="AR1718" i="97"/>
  <c r="AT764" i="97"/>
  <c r="AT933" i="97"/>
  <c r="AT2018" i="97"/>
  <c r="AT2813" i="97"/>
  <c r="AR1788" i="98"/>
  <c r="AT119" i="97"/>
  <c r="AR1876" i="97"/>
  <c r="AR1144" i="97"/>
  <c r="AT1079" i="97"/>
  <c r="AT178" i="97"/>
  <c r="AR3057" i="98"/>
  <c r="AR2135" i="97"/>
  <c r="AR265" i="97"/>
  <c r="AR1398" i="98"/>
  <c r="AR2999" i="98"/>
  <c r="AT669" i="97"/>
  <c r="AR3160" i="97"/>
  <c r="AR1346" i="97"/>
  <c r="AT991" i="97"/>
  <c r="AT1925" i="97"/>
  <c r="AR1471" i="97"/>
  <c r="AR1283" i="98"/>
  <c r="AR826" i="98"/>
  <c r="AT3038" i="97"/>
  <c r="AR2799" i="97"/>
  <c r="AR39" i="97"/>
  <c r="AT2003" i="97"/>
  <c r="AR1384" i="97"/>
  <c r="AR299" i="97"/>
  <c r="AR1437" i="97"/>
  <c r="AR1857" i="97"/>
  <c r="AT2000" i="97"/>
  <c r="AT1010" i="97"/>
  <c r="AT63" i="97"/>
  <c r="AT1418" i="97"/>
  <c r="AT527" i="97"/>
  <c r="AR698" i="98"/>
  <c r="AR184" i="97"/>
  <c r="AT2159" i="97"/>
  <c r="AT3014" i="97"/>
  <c r="AR1024" i="97"/>
  <c r="AT3311" i="97"/>
  <c r="AT2098" i="97"/>
  <c r="AR3463" i="97"/>
  <c r="AR859" i="97"/>
  <c r="AR600" i="98"/>
  <c r="AR48" i="97"/>
  <c r="AR408" i="97"/>
  <c r="AR666" i="98"/>
  <c r="AR1299" i="97"/>
  <c r="AR3437" i="98"/>
  <c r="AR1928" i="97"/>
  <c r="AT1576" i="97"/>
  <c r="AR1135" i="97"/>
  <c r="AT758" i="97"/>
  <c r="AT1832" i="97"/>
  <c r="AR2689" i="97"/>
  <c r="AR3317" i="97"/>
  <c r="AT1697" i="97"/>
  <c r="AR1415" i="98"/>
  <c r="AR2881" i="97"/>
  <c r="AR2965" i="97"/>
  <c r="AT2143" i="97"/>
  <c r="AT552" i="97"/>
  <c r="AT1731" i="97"/>
  <c r="AR369" i="98"/>
  <c r="AR3019" i="98"/>
  <c r="AR2071" i="97"/>
  <c r="AR3141" i="97"/>
  <c r="AT3581" i="97"/>
  <c r="AT1414" i="97"/>
  <c r="AR493" i="97"/>
  <c r="AR1166" i="97"/>
  <c r="AR3216" i="98"/>
  <c r="AT3228" i="97"/>
  <c r="AR2144" i="97"/>
  <c r="AR2702" i="97"/>
  <c r="AT1877" i="97"/>
  <c r="AR767" i="98"/>
  <c r="AT1837" i="97"/>
  <c r="AR2538" i="98"/>
  <c r="AR2163" i="98"/>
  <c r="AR3509" i="97"/>
  <c r="AR2500" i="97"/>
  <c r="AT2877" i="97"/>
  <c r="AT163" i="97"/>
  <c r="AR1706" i="97"/>
  <c r="AR1663" i="97"/>
  <c r="AT3285" i="97"/>
  <c r="AR3411" i="98"/>
  <c r="AR1323" i="98"/>
  <c r="AR2392" i="98"/>
  <c r="AR1616" i="97"/>
  <c r="AR2859" i="98"/>
  <c r="AT1776" i="97"/>
  <c r="AR638" i="97"/>
  <c r="AR2293" i="98"/>
  <c r="AR982" i="98"/>
  <c r="AT2853" i="97"/>
  <c r="AT1238" i="97"/>
  <c r="AR616" i="98"/>
  <c r="AT862" i="97"/>
  <c r="AR47" i="97"/>
  <c r="AR981" i="98"/>
  <c r="AT3256" i="97"/>
  <c r="AR92" i="97"/>
  <c r="AR1250" i="98"/>
  <c r="AT1137" i="97"/>
  <c r="AR671" i="98"/>
  <c r="AT2946" i="97"/>
  <c r="AR413" i="97"/>
  <c r="AT2152" i="97"/>
  <c r="AR1990" i="98"/>
  <c r="AT18" i="97"/>
  <c r="AR1564" i="97"/>
  <c r="AR478" i="98"/>
  <c r="AR3220" i="98"/>
  <c r="AR229" i="97"/>
  <c r="AT574" i="97"/>
  <c r="AR2549" i="97"/>
  <c r="AR960" i="97"/>
  <c r="AR600" i="97"/>
  <c r="AT1037" i="97"/>
  <c r="AR953" i="98"/>
  <c r="AR195" i="98"/>
  <c r="AR1290" i="98"/>
  <c r="AR2103" i="97"/>
  <c r="AT1881" i="97"/>
  <c r="AR19" i="98"/>
  <c r="AT3208" i="97"/>
  <c r="AR903" i="97"/>
  <c r="AR3163" i="97"/>
  <c r="AR1891" i="97"/>
  <c r="AR2079" i="97"/>
  <c r="AT1152" i="97"/>
  <c r="AR1456" i="97"/>
  <c r="AR854" i="98"/>
  <c r="AR3577" i="98"/>
  <c r="AR628" i="97"/>
  <c r="AT699" i="97"/>
  <c r="AR3109" i="97"/>
  <c r="AR539" i="98"/>
  <c r="AR3309" i="97"/>
  <c r="AR1641" i="97"/>
  <c r="AR1884" i="98"/>
  <c r="AT1552" i="97"/>
  <c r="AR2048" i="98"/>
  <c r="AR1167" i="98"/>
  <c r="AR3329" i="97"/>
  <c r="AT1503" i="97"/>
  <c r="AT1706" i="97"/>
  <c r="AR1460" i="98"/>
  <c r="AR1636" i="97"/>
  <c r="AR1435" i="98"/>
  <c r="AT1473" i="97"/>
  <c r="AR550" i="97"/>
  <c r="AR423" i="98"/>
  <c r="AT390" i="97"/>
  <c r="AR3479" i="98"/>
  <c r="AR1850" i="98"/>
  <c r="AT1941" i="97"/>
  <c r="AR3540" i="98"/>
  <c r="AT1712" i="97"/>
  <c r="AT3384" i="97"/>
  <c r="AR3261" i="97"/>
  <c r="AR1252" i="98"/>
  <c r="AR1966" i="97"/>
  <c r="AT891" i="97"/>
  <c r="AR1417" i="97"/>
  <c r="AT255" i="97"/>
  <c r="AR2271" i="97"/>
  <c r="AR2871" i="98"/>
  <c r="AT2037" i="97"/>
  <c r="AR1536" i="98"/>
  <c r="AT1353" i="97"/>
  <c r="AR1880" i="97"/>
  <c r="AR392" i="98"/>
  <c r="AT275" i="97"/>
  <c r="AR26" i="97"/>
  <c r="AR1747" i="98"/>
  <c r="AR970" i="97"/>
  <c r="AR1089" i="97"/>
  <c r="AT813" i="97"/>
  <c r="AR909" i="97"/>
  <c r="AR14" i="98"/>
  <c r="AR851" i="98"/>
  <c r="AR25" i="98"/>
  <c r="AT2792" i="97"/>
  <c r="AR1095" i="98"/>
  <c r="AT1507" i="97"/>
  <c r="AT1690" i="97"/>
  <c r="AR2267" i="97"/>
  <c r="AT293" i="97"/>
  <c r="AR2006" i="97"/>
  <c r="AT1777" i="97"/>
  <c r="AT1725" i="97"/>
  <c r="AR2819" i="97"/>
  <c r="AR444" i="98"/>
  <c r="AR83" i="98"/>
  <c r="AT1356" i="97"/>
  <c r="AR809" i="97"/>
  <c r="AT2223" i="97"/>
  <c r="AT1593" i="97"/>
  <c r="AR2786" i="98"/>
  <c r="AR574" i="97"/>
  <c r="AR1527" i="98"/>
  <c r="AR2354" i="98"/>
  <c r="AT2835" i="97"/>
  <c r="AR1943" i="98"/>
  <c r="AT494" i="97"/>
  <c r="AR1671" i="97"/>
  <c r="AT690" i="97"/>
  <c r="AR1307" i="98"/>
  <c r="AR3445" i="98"/>
  <c r="AT2061" i="97"/>
  <c r="AR3359" i="97"/>
  <c r="AR975" i="97"/>
  <c r="AR634" i="98"/>
  <c r="AT458" i="97"/>
  <c r="AR266" i="98"/>
  <c r="AR2686" i="97"/>
  <c r="AR927" i="98"/>
  <c r="AT934" i="97"/>
  <c r="AT3223" i="97"/>
  <c r="AR2512" i="98"/>
  <c r="AR3314" i="98"/>
  <c r="AT3298" i="97"/>
  <c r="AT2096" i="97"/>
  <c r="AT1384" i="97"/>
  <c r="AR463" i="97"/>
  <c r="AR480" i="97"/>
  <c r="AT279" i="97"/>
  <c r="AR3088" i="98"/>
  <c r="AT2466" i="97"/>
  <c r="AT894" i="97"/>
  <c r="AR970" i="98"/>
  <c r="AR1063" i="97"/>
  <c r="AR1820" i="97"/>
  <c r="AT2803" i="97"/>
  <c r="AR173" i="97"/>
  <c r="AR1541" i="97"/>
  <c r="AR137" i="97"/>
  <c r="AR2536" i="98"/>
  <c r="AT997" i="97"/>
  <c r="AR453" i="97"/>
  <c r="AR2927" i="98"/>
  <c r="AR1061" i="97"/>
  <c r="AT1219" i="97"/>
  <c r="AR2915" i="97"/>
  <c r="AR409" i="98"/>
  <c r="AT3094" i="97"/>
  <c r="AR2628" i="98"/>
  <c r="AT2008" i="97"/>
  <c r="AR1397" i="97"/>
  <c r="AR2426" i="98"/>
  <c r="AR2612" i="98"/>
  <c r="AR636" i="97"/>
  <c r="AR1843" i="97"/>
  <c r="AR3497" i="97"/>
  <c r="AR1781" i="98"/>
  <c r="AR1863" i="98"/>
  <c r="AR2529" i="98"/>
  <c r="AT1239" i="97"/>
  <c r="AT1011" i="97"/>
  <c r="AT1719" i="97"/>
  <c r="AR1957" i="98"/>
  <c r="AR3373" i="97"/>
  <c r="AR1717" i="97"/>
  <c r="AT110" i="97"/>
  <c r="AR3420" i="97"/>
  <c r="AT476" i="97"/>
  <c r="AR2641" i="97"/>
  <c r="AR1143" i="98"/>
  <c r="AR1805" i="97"/>
  <c r="AT3582" i="97"/>
  <c r="AT1218" i="97"/>
  <c r="AR1176" i="97"/>
  <c r="AT952" i="97"/>
  <c r="AT1174" i="97"/>
  <c r="AR992" i="98"/>
  <c r="AT27" i="97"/>
  <c r="AR3578" i="98"/>
  <c r="AR2441" i="98"/>
  <c r="AR167" i="97"/>
  <c r="AR792" i="97"/>
  <c r="AT21" i="97"/>
  <c r="AR12" i="97"/>
  <c r="AT321" i="97"/>
  <c r="AT16" i="97"/>
  <c r="AT1122" i="97"/>
  <c r="AR3119" i="98"/>
  <c r="AR1421" i="98"/>
  <c r="AT2074" i="97"/>
  <c r="AR1661" i="97"/>
  <c r="AR52" i="98"/>
  <c r="AT1243" i="97"/>
  <c r="AR3453" i="97"/>
  <c r="AR3229" i="98"/>
  <c r="AT3265" i="97"/>
  <c r="AR3380" i="98"/>
  <c r="AT2348" i="97"/>
  <c r="AT2512" i="97"/>
  <c r="AR1563" i="98"/>
  <c r="AT1360" i="97"/>
  <c r="AR2940" i="97"/>
  <c r="AR86" i="98"/>
  <c r="AR3005" i="98"/>
  <c r="AR300" i="98"/>
  <c r="AT1607" i="97"/>
  <c r="AT1952" i="97"/>
  <c r="AR2301" i="97"/>
  <c r="AR1552" i="98"/>
  <c r="AR3549" i="98"/>
  <c r="AT328" i="97"/>
  <c r="AT1757" i="97"/>
  <c r="AT990" i="97"/>
  <c r="AR3122" i="98"/>
  <c r="AT2787" i="97"/>
  <c r="AR592" i="97"/>
  <c r="AT2122" i="97"/>
  <c r="AR1799" i="97"/>
  <c r="AR2475" i="98"/>
  <c r="AR2357" i="98"/>
  <c r="AR1634" i="98"/>
  <c r="AR1655" i="97"/>
  <c r="AR443" i="97"/>
  <c r="AR1423" i="97"/>
  <c r="AT1936" i="97"/>
  <c r="AT1354" i="97"/>
  <c r="AR1462" i="97"/>
  <c r="AR3077" i="97"/>
  <c r="AR3267" i="97"/>
  <c r="AT3566" i="97"/>
  <c r="AT1508" i="97"/>
  <c r="AT2453" i="97"/>
  <c r="AT301" i="97"/>
  <c r="AR2257" i="98"/>
  <c r="AT1452" i="97"/>
  <c r="AR2603" i="98"/>
  <c r="AT1888" i="97"/>
  <c r="AR3576" i="97"/>
  <c r="AR2521" i="97"/>
  <c r="AT705" i="97"/>
  <c r="AR907" i="97"/>
  <c r="AR345" i="97"/>
  <c r="AT373" i="97"/>
  <c r="AR2571" i="98"/>
  <c r="AR682" i="97"/>
  <c r="AR2051" i="97"/>
  <c r="AT3025" i="97"/>
  <c r="AR338" i="97"/>
  <c r="AR1810" i="98"/>
  <c r="AR136" i="98"/>
  <c r="AT3578" i="97"/>
  <c r="AR2023" i="97"/>
  <c r="AR3529" i="97"/>
  <c r="AR295" i="98"/>
  <c r="AT1596" i="97"/>
  <c r="AT1539" i="97"/>
  <c r="AT1833" i="97"/>
  <c r="AR566" i="98"/>
  <c r="AR519" i="97"/>
  <c r="AR2218" i="97"/>
  <c r="AR933" i="97"/>
  <c r="AR1627" i="97"/>
  <c r="AR3079" i="98"/>
  <c r="AR2537" i="97"/>
  <c r="AT3605" i="97"/>
  <c r="AR1211" i="97"/>
  <c r="AR685" i="97"/>
  <c r="AT2976" i="97"/>
  <c r="AR2438" i="98"/>
  <c r="AR852" i="97"/>
  <c r="AR1864" i="97"/>
  <c r="AR3255" i="97"/>
  <c r="AT562" i="97"/>
  <c r="AR3152" i="98"/>
  <c r="AT351" i="97"/>
  <c r="AT849" i="97"/>
  <c r="AT266" i="97"/>
  <c r="AR386" i="97"/>
  <c r="AR3533" i="98"/>
  <c r="AR1253" i="97"/>
  <c r="AR2059" i="97"/>
  <c r="AT988" i="97"/>
  <c r="AR1145" i="97"/>
  <c r="AR1074" i="98"/>
  <c r="AR3015" i="98"/>
  <c r="AR2276" i="97"/>
  <c r="AR924" i="97"/>
  <c r="AR1302" i="98"/>
  <c r="AR1889" i="98"/>
  <c r="AR912" i="97"/>
  <c r="AR2694" i="98"/>
  <c r="AR1289" i="98"/>
  <c r="AR1596" i="97"/>
  <c r="AT1108" i="97"/>
  <c r="AR365" i="98"/>
  <c r="AR2661" i="97"/>
  <c r="AT1654" i="97"/>
  <c r="AT2415" i="97"/>
  <c r="AR1729" i="97"/>
  <c r="AR424" i="97"/>
  <c r="AR1817" i="97"/>
  <c r="AR1110" i="97"/>
  <c r="AR2721" i="97"/>
  <c r="AT1096" i="97"/>
  <c r="AR3183" i="97"/>
  <c r="AT3056" i="97"/>
  <c r="AR2564" i="98"/>
  <c r="AT2668" i="97"/>
  <c r="AR1017" i="97"/>
  <c r="AR649" i="97"/>
  <c r="AT2026" i="97"/>
  <c r="AR2286" i="98"/>
  <c r="AT3231" i="97"/>
  <c r="AR3448" i="98"/>
  <c r="AR2895" i="97"/>
  <c r="AR664" i="98"/>
  <c r="AR3428" i="98"/>
  <c r="AR1720" i="98"/>
  <c r="AR548" i="98"/>
  <c r="AR2797" i="98"/>
  <c r="AR904" i="97"/>
  <c r="AT2982" i="97"/>
  <c r="AT1481" i="97"/>
  <c r="AR2208" i="97"/>
  <c r="AT2700" i="97"/>
  <c r="AR2541" i="97"/>
  <c r="AR160" i="97"/>
  <c r="AR1526" i="98"/>
  <c r="AR2474" i="98"/>
  <c r="AR1538" i="97"/>
  <c r="AR2180" i="97"/>
  <c r="AR2816" i="98"/>
  <c r="AT1003" i="97"/>
  <c r="AT1983" i="97"/>
  <c r="AT1459" i="97"/>
  <c r="AR1066" i="97"/>
  <c r="AT2725" i="97"/>
  <c r="AT3391" i="97"/>
  <c r="AR1788" i="97"/>
  <c r="AR444" i="97"/>
  <c r="AT1350" i="97"/>
  <c r="AR3055" i="97"/>
  <c r="AT1188" i="97"/>
  <c r="AR2402" i="98"/>
  <c r="AT1332" i="97"/>
  <c r="AT1554" i="97"/>
  <c r="AT708" i="97"/>
  <c r="AT2013" i="97"/>
  <c r="AT2225" i="97"/>
  <c r="AR2760" i="97"/>
  <c r="AR2658" i="97"/>
  <c r="AR46" i="98"/>
  <c r="AT3152" i="97"/>
  <c r="AR554" i="98"/>
  <c r="AR1835" i="98"/>
  <c r="AT2234" i="97"/>
  <c r="AT330" i="97"/>
  <c r="AR1202" i="98"/>
  <c r="AT280" i="97"/>
  <c r="AR2918" i="97"/>
  <c r="AR1486" i="97"/>
  <c r="AR1169" i="97"/>
  <c r="AR3039" i="98"/>
  <c r="AR662" i="97"/>
  <c r="AR92" i="98"/>
  <c r="AR2835" i="97"/>
  <c r="AR2566" i="98"/>
  <c r="AR948" i="97"/>
  <c r="AR3247" i="98"/>
  <c r="AR2281" i="97"/>
  <c r="AR2340" i="98"/>
  <c r="AR843" i="97"/>
  <c r="AR3589" i="98"/>
  <c r="AR70" i="97"/>
  <c r="AR1400" i="97"/>
  <c r="AT1436" i="97"/>
  <c r="AR2705" i="97"/>
  <c r="AT965" i="97"/>
  <c r="AR3429" i="98"/>
  <c r="AT960" i="97"/>
  <c r="AR2801" i="98"/>
  <c r="AR512" i="97"/>
  <c r="AT86" i="97"/>
  <c r="AT101" i="97"/>
  <c r="AR984" i="97"/>
  <c r="AR1333" i="97"/>
  <c r="AT800" i="97"/>
  <c r="AR3532" i="97"/>
  <c r="AR1201" i="98"/>
  <c r="AR7" i="97"/>
  <c r="AR383" i="97"/>
  <c r="AR2588" i="97"/>
  <c r="AT1896" i="97"/>
  <c r="AT947" i="97"/>
  <c r="AR1048" i="98"/>
  <c r="AR1740" i="97"/>
  <c r="AT1224" i="97"/>
  <c r="AR3331" i="97"/>
  <c r="AR617" i="98"/>
  <c r="AT1202" i="97"/>
  <c r="AT1256" i="97"/>
  <c r="AT1753" i="97"/>
  <c r="AR1599" i="98"/>
  <c r="AR2831" i="98"/>
  <c r="AR836" i="97"/>
  <c r="AT1014" i="97"/>
  <c r="AT778" i="97"/>
  <c r="AT1502" i="97"/>
  <c r="AR1611" i="98"/>
  <c r="AR965" i="97"/>
  <c r="AT847" i="97"/>
  <c r="AR116" i="98"/>
  <c r="AT1924" i="97"/>
  <c r="AT435" i="97"/>
  <c r="AR804" i="97"/>
  <c r="AT478" i="97"/>
  <c r="AR810" i="98"/>
  <c r="AR3312" i="98"/>
  <c r="AR1934" i="97"/>
  <c r="AT1531" i="97"/>
  <c r="AR430" i="97"/>
  <c r="AT2081" i="97"/>
  <c r="AR1687" i="98"/>
  <c r="AR1468" i="97"/>
  <c r="AR995" i="98"/>
  <c r="AR1017" i="98"/>
  <c r="AR2694" i="97"/>
  <c r="AR3286" i="97"/>
  <c r="AR1924" i="98"/>
  <c r="AT1292" i="97"/>
  <c r="AR1257" i="98"/>
  <c r="AR3076" i="97"/>
  <c r="AT3015" i="97"/>
  <c r="AR1486" i="98"/>
  <c r="AR3579" i="97"/>
  <c r="AT793" i="97"/>
  <c r="AR1756" i="97"/>
  <c r="AT3024" i="97"/>
  <c r="AT1780" i="97"/>
  <c r="AR3201" i="97"/>
  <c r="AT2678" i="97"/>
  <c r="AR1037" i="98"/>
  <c r="AT855" i="97"/>
  <c r="AR465" i="98"/>
  <c r="AR3480" i="98"/>
  <c r="AR2710" i="97"/>
  <c r="AT1584" i="97"/>
  <c r="AT1649" i="97"/>
  <c r="AR1603" i="97"/>
  <c r="AT2744" i="97"/>
  <c r="AR314" i="98"/>
  <c r="AT1475" i="97"/>
  <c r="AR1728" i="97"/>
  <c r="AR2037" i="97"/>
  <c r="AR2075" i="98"/>
  <c r="AR1327" i="97"/>
  <c r="AT2981" i="97"/>
  <c r="AR1376" i="97"/>
  <c r="AR1650" i="98"/>
  <c r="AT106" i="97"/>
  <c r="AR1855" i="97"/>
  <c r="AR514" i="97"/>
  <c r="AR570" i="98"/>
  <c r="AT3432" i="97"/>
  <c r="AT3604" i="97"/>
  <c r="AR366" i="98"/>
  <c r="AT593" i="97"/>
  <c r="AT1692" i="97"/>
  <c r="AT2742" i="97"/>
  <c r="AR250" i="97"/>
  <c r="AR1466" i="97"/>
  <c r="AR2930" i="97"/>
  <c r="AT1012" i="97"/>
  <c r="AT779" i="97"/>
  <c r="AR1476" i="97"/>
  <c r="AT1424" i="97"/>
  <c r="AT66" i="97"/>
  <c r="AT1467" i="97"/>
  <c r="AT229" i="97"/>
  <c r="AR1812" i="98"/>
  <c r="AR564" i="97"/>
  <c r="AR2387" i="98"/>
  <c r="AR289" i="98"/>
  <c r="AT2636" i="97"/>
  <c r="AT963" i="97"/>
  <c r="AR873" i="98"/>
  <c r="AR1626" i="97"/>
  <c r="AR1963" i="97"/>
  <c r="AR3506" i="98"/>
  <c r="AR500" i="98"/>
  <c r="AT2229" i="97"/>
  <c r="AR451" i="97"/>
  <c r="AR46" i="97"/>
  <c r="AT660" i="97"/>
  <c r="AR2144" i="98"/>
  <c r="AR1354" i="97"/>
  <c r="AR1814" i="98"/>
  <c r="AR951" i="97"/>
  <c r="AT796" i="97"/>
  <c r="AT1938" i="97"/>
  <c r="AR253" i="98"/>
  <c r="AR2000" i="98"/>
  <c r="AR884" i="97"/>
  <c r="AR2797" i="97"/>
  <c r="AR2622" i="97"/>
  <c r="AR3470" i="97"/>
  <c r="AT1791" i="97"/>
  <c r="AR1478" i="97"/>
  <c r="AT726" i="97"/>
  <c r="AR2763" i="98"/>
  <c r="AT895" i="97"/>
  <c r="AR1349" i="97"/>
  <c r="AT625" i="97"/>
  <c r="AR1926" i="97"/>
  <c r="AR3322" i="97"/>
  <c r="AR1635" i="97"/>
  <c r="AR3331" i="98"/>
  <c r="AT1793" i="97"/>
  <c r="AT1828" i="97"/>
  <c r="AR734" i="97"/>
  <c r="AT1795" i="97"/>
  <c r="AR746" i="98"/>
  <c r="AT605" i="97"/>
  <c r="AR569" i="97"/>
  <c r="AR1961" i="98"/>
  <c r="AR472" i="98"/>
  <c r="AR737" i="98"/>
  <c r="AR2678" i="98"/>
  <c r="AR85" i="98"/>
  <c r="AR3477" i="97"/>
  <c r="AR1841" i="97"/>
  <c r="AR3378" i="97"/>
  <c r="AR1945" i="97"/>
  <c r="AR599" i="97"/>
  <c r="AR3090" i="97"/>
  <c r="AR2482" i="97"/>
  <c r="AT2430" i="97"/>
  <c r="AR2181" i="97"/>
  <c r="AT2168" i="97"/>
  <c r="AR14" i="97"/>
  <c r="AR629" i="97"/>
  <c r="AT3467" i="97"/>
  <c r="AR1708" i="98"/>
  <c r="AT1987" i="97"/>
  <c r="AR340" i="98"/>
  <c r="AR712" i="97"/>
  <c r="AT1743" i="97"/>
  <c r="AT1972" i="97"/>
  <c r="AR637" i="98"/>
  <c r="AT1844" i="97"/>
  <c r="AT1895" i="97"/>
  <c r="AR632" i="97"/>
  <c r="AR332" i="98"/>
  <c r="AR3435" i="98"/>
  <c r="AR1383" i="98"/>
  <c r="AR2635" i="97"/>
  <c r="AT3450" i="97"/>
  <c r="AR838" i="98"/>
  <c r="AR1085" i="98"/>
  <c r="AR1731" i="98"/>
  <c r="AR3444" i="97"/>
  <c r="AT460" i="97"/>
  <c r="AT3503" i="97"/>
  <c r="AR3116" i="97"/>
  <c r="AR1081" i="98"/>
  <c r="AR2273" i="97"/>
  <c r="AR2229" i="97"/>
  <c r="AR1019" i="98"/>
  <c r="AR1824" i="98"/>
  <c r="AT196" i="97"/>
  <c r="AR1977" i="97"/>
  <c r="AT71" i="97"/>
  <c r="AR2034" i="97"/>
  <c r="AR485" i="97"/>
  <c r="AR2626" i="97"/>
  <c r="AR1565" i="98"/>
  <c r="AR145" i="97"/>
  <c r="AT1717" i="97"/>
  <c r="AT144" i="97"/>
  <c r="AT1866" i="97"/>
  <c r="AT561" i="97"/>
  <c r="AR868" i="97"/>
  <c r="AR3182" i="97"/>
  <c r="AR334" i="98"/>
  <c r="AR2383" i="97"/>
  <c r="AT2064" i="97"/>
  <c r="AT1499" i="97"/>
  <c r="AR773" i="97"/>
  <c r="AR2444" i="98"/>
  <c r="AR1277" i="97"/>
  <c r="AR2194" i="97"/>
  <c r="AR703" i="97"/>
  <c r="AT2299" i="97"/>
  <c r="AR3058" i="98"/>
  <c r="AT3422" i="97"/>
  <c r="AR1839" i="97"/>
  <c r="AT2001" i="97"/>
  <c r="AT913" i="97"/>
  <c r="AR1770" i="98"/>
  <c r="AR865" i="97"/>
  <c r="AT3299" i="97"/>
  <c r="AR1137" i="97"/>
  <c r="AT1976" i="97"/>
  <c r="AR632" i="98"/>
  <c r="AR1304" i="98"/>
  <c r="AT1437" i="97"/>
  <c r="AR2306" i="97"/>
  <c r="AR1989" i="97"/>
  <c r="AR2392" i="97"/>
  <c r="AR10" i="98"/>
  <c r="AR3185" i="97"/>
  <c r="AT160" i="97"/>
  <c r="AR3535" i="97"/>
  <c r="AR1592" i="98"/>
  <c r="AR148" i="97"/>
  <c r="AT1880" i="97"/>
  <c r="AR2496" i="98"/>
  <c r="AT1081" i="97"/>
  <c r="AT2271" i="97"/>
  <c r="AR1685" i="97"/>
  <c r="AR229" i="98"/>
  <c r="AT2267" i="97"/>
  <c r="AR827" i="97"/>
  <c r="AR23" i="97"/>
  <c r="AR1447" i="97"/>
  <c r="AR1151" i="97"/>
  <c r="AT1677" i="97"/>
  <c r="AR3574" i="97"/>
  <c r="AR2601" i="97"/>
  <c r="AR567" i="98"/>
  <c r="AR1257" i="97"/>
  <c r="AT2302" i="97"/>
  <c r="AT2704" i="97"/>
  <c r="AR766" i="97"/>
  <c r="AR899" i="97"/>
  <c r="AT1544" i="97"/>
  <c r="AR2425" i="98"/>
  <c r="AR1238" i="98"/>
  <c r="AR1539" i="97"/>
  <c r="AR2440" i="97"/>
  <c r="AR3335" i="97"/>
  <c r="AT2207" i="97"/>
  <c r="AR1227" i="98"/>
  <c r="AR2725" i="97"/>
  <c r="AR1464" i="98"/>
  <c r="AR669" i="98"/>
  <c r="AR1998" i="98"/>
  <c r="AR3360" i="97"/>
  <c r="AR2389" i="98"/>
  <c r="AT2492" i="97"/>
  <c r="AR3072" i="97"/>
  <c r="AT598" i="97"/>
  <c r="AR17" i="98"/>
  <c r="AT734" i="97"/>
  <c r="AT1274" i="97"/>
  <c r="AT892" i="97"/>
  <c r="AR2453" i="97"/>
  <c r="AR169" i="97"/>
  <c r="AR2767" i="97"/>
  <c r="AT2031" i="97"/>
  <c r="AR239" i="98"/>
  <c r="AR1703" i="97"/>
  <c r="AR656" i="98"/>
  <c r="AR1511" i="97"/>
  <c r="AT1417" i="97"/>
  <c r="AR2773" i="98"/>
  <c r="AR1332" i="97"/>
  <c r="AR2884" i="97"/>
  <c r="AT915" i="97"/>
  <c r="AR2997" i="97"/>
  <c r="AT1512" i="97"/>
  <c r="AR1422" i="97"/>
  <c r="AR742" i="97"/>
  <c r="AR2844" i="97"/>
  <c r="AT2189" i="97"/>
  <c r="AR2101" i="98"/>
  <c r="AR96" i="97"/>
  <c r="AR1247" i="97"/>
  <c r="AR3146" i="98"/>
  <c r="AT542" i="97"/>
  <c r="AR1778" i="97"/>
  <c r="AR2210" i="98"/>
  <c r="AR3303" i="97"/>
  <c r="AR1623" i="97"/>
  <c r="AR2934" i="97"/>
  <c r="AR454" i="97"/>
  <c r="AR407" i="98"/>
  <c r="AR2114" i="98"/>
  <c r="AR2286" i="97"/>
  <c r="AR424" i="98"/>
  <c r="AR2054" i="97"/>
  <c r="AT189" i="97"/>
  <c r="AR146" i="97"/>
  <c r="AT171" i="97"/>
  <c r="AR1053" i="97"/>
  <c r="AT161" i="97"/>
  <c r="AT454" i="97"/>
  <c r="AT2268" i="97"/>
  <c r="AR1915" i="97"/>
  <c r="AR150" i="98"/>
  <c r="AR2326" i="98"/>
  <c r="AR565" i="97"/>
  <c r="AR287" i="97"/>
  <c r="AR2465" i="97"/>
  <c r="AT1528" i="97"/>
  <c r="AR781" i="97"/>
  <c r="AR2207" i="97"/>
  <c r="AR176" i="98"/>
  <c r="AR1722" i="97"/>
  <c r="AT1076" i="97"/>
  <c r="AR2193" i="97"/>
  <c r="AT727" i="97"/>
  <c r="AR2544" i="98"/>
  <c r="AR3548" i="98"/>
  <c r="AT1962" i="97"/>
  <c r="AR2605" i="98"/>
  <c r="AT320" i="97"/>
  <c r="AR192" i="97"/>
  <c r="AR2872" i="98"/>
  <c r="AT1395" i="97"/>
  <c r="AR311" i="97"/>
  <c r="AR1056" i="98"/>
  <c r="AR377" i="98"/>
  <c r="AR2815" i="98"/>
  <c r="AR2598" i="98"/>
  <c r="AT471" i="97"/>
  <c r="AR3145" i="97"/>
  <c r="AR2850" i="98"/>
  <c r="AR1572" i="97"/>
  <c r="AR2037" i="98"/>
  <c r="AR1454" i="97"/>
  <c r="AR881" i="98"/>
  <c r="AR2671" i="97"/>
  <c r="AR1737" i="98"/>
  <c r="AT3206" i="97"/>
  <c r="AR1057" i="98"/>
  <c r="AR525" i="97"/>
  <c r="AT2306" i="97"/>
  <c r="AR3234" i="97"/>
  <c r="AR618" i="97"/>
  <c r="AT3242" i="97"/>
  <c r="AR1186" i="97"/>
  <c r="AR778" i="98"/>
  <c r="AR2012" i="97"/>
  <c r="AR1508" i="97"/>
  <c r="AR2479" i="97"/>
  <c r="AR2766" i="97"/>
  <c r="AR1795" i="97"/>
  <c r="AR601" i="98"/>
  <c r="AR2673" i="97"/>
  <c r="AR2675" i="97"/>
  <c r="AR3543" i="97"/>
  <c r="AR2265" i="97"/>
  <c r="AR362" i="98"/>
  <c r="AR1371" i="97"/>
  <c r="AT3130" i="97"/>
  <c r="AR1947" i="97"/>
  <c r="AR2022" i="97"/>
  <c r="AT878" i="97"/>
  <c r="AR210" i="97"/>
  <c r="AR1319" i="97"/>
  <c r="AR1463" i="98"/>
  <c r="AR2931" i="98"/>
  <c r="AT2864" i="97"/>
  <c r="AR1557" i="97"/>
  <c r="AT1745" i="97"/>
  <c r="AR259" i="98"/>
  <c r="AT1841" i="97"/>
  <c r="AR3070" i="97"/>
  <c r="AR504" i="97"/>
  <c r="AT88" i="97"/>
  <c r="AR3581" i="98"/>
  <c r="AR3596" i="98"/>
  <c r="AR24" i="98"/>
  <c r="AR1560" i="98"/>
  <c r="AT416" i="97"/>
  <c r="AR3219" i="97"/>
  <c r="AR1634" i="97"/>
  <c r="AR154" i="97"/>
  <c r="AR3081" i="97"/>
  <c r="AT3499" i="97"/>
  <c r="AR405" i="97"/>
  <c r="AT757" i="97"/>
  <c r="AR259" i="97"/>
  <c r="AT287" i="97"/>
  <c r="AR1852" i="98"/>
  <c r="AT2102" i="97"/>
  <c r="AT491" i="97"/>
  <c r="AT323" i="97"/>
  <c r="AT2289" i="97"/>
  <c r="AT3437" i="97"/>
  <c r="AR878" i="98"/>
  <c r="AR681" i="97"/>
  <c r="AT3030" i="97"/>
  <c r="AR3366" i="97"/>
  <c r="AR2118" i="98"/>
  <c r="AT175" i="97"/>
  <c r="AR624" i="97"/>
  <c r="AR772" i="98"/>
  <c r="AR510" i="98"/>
  <c r="AR2918" i="98"/>
  <c r="AR112" i="97"/>
  <c r="AR1802" i="97"/>
  <c r="AR914" i="98"/>
  <c r="AR667" i="98"/>
  <c r="AR1173" i="97"/>
  <c r="AR2082" i="97"/>
  <c r="AR1952" i="97"/>
  <c r="AT2007" i="97"/>
  <c r="AR1833" i="97"/>
  <c r="AT2221" i="97"/>
  <c r="AR482" i="98"/>
  <c r="AR2207" i="98"/>
  <c r="AR2057" i="98"/>
  <c r="AR174" i="98"/>
  <c r="AT2156" i="97"/>
  <c r="AR2044" i="98"/>
  <c r="AT1691" i="97"/>
  <c r="AR446" i="98"/>
  <c r="AR2978" i="97"/>
  <c r="AT1415" i="97"/>
  <c r="AR2906" i="97"/>
  <c r="AT1337" i="97"/>
  <c r="AT492" i="97"/>
  <c r="AT415" i="97"/>
  <c r="AT3122" i="97"/>
  <c r="AT950" i="97"/>
  <c r="AT2949" i="97"/>
  <c r="AT922" i="97"/>
  <c r="AR1527" i="97"/>
  <c r="AT564" i="97"/>
  <c r="AR1075" i="98"/>
  <c r="AT1546" i="97"/>
  <c r="AR697" i="98"/>
  <c r="AR640" i="97"/>
  <c r="AR1534" i="97"/>
  <c r="AR391" i="97"/>
  <c r="AR775" i="98"/>
  <c r="AR317" i="97"/>
  <c r="AR2029" i="98"/>
  <c r="AT1480" i="97"/>
  <c r="AT2505" i="97"/>
  <c r="AT632" i="97"/>
  <c r="AR2221" i="97"/>
  <c r="AR3604" i="98"/>
  <c r="AR936" i="98"/>
  <c r="AR2002" i="97"/>
  <c r="AR3592" i="97"/>
  <c r="AR2842" i="97"/>
  <c r="AR1911" i="97"/>
  <c r="AR709" i="98"/>
  <c r="AR1291" i="98"/>
  <c r="AT587" i="97"/>
  <c r="AT511" i="97"/>
  <c r="AT1767" i="97"/>
  <c r="AR2761" i="98"/>
  <c r="AT2886" i="97"/>
  <c r="AT427" i="97"/>
  <c r="AT3430" i="97"/>
  <c r="AR120" i="98"/>
  <c r="AR401" i="98"/>
  <c r="AR1087" i="97"/>
  <c r="AT871" i="97"/>
  <c r="AR629" i="98"/>
  <c r="AR1189" i="97"/>
  <c r="AR640" i="98"/>
  <c r="AT516" i="97"/>
  <c r="AR1327" i="98"/>
  <c r="AR432" i="98"/>
  <c r="AR3356" i="98"/>
  <c r="AR1737" i="97"/>
  <c r="AT150" i="97"/>
  <c r="AT616" i="97"/>
  <c r="AR2849" i="97"/>
  <c r="AR844" i="97"/>
  <c r="AR1110" i="98"/>
  <c r="AR2717" i="98"/>
  <c r="AR3374" i="97"/>
  <c r="AR944" i="98"/>
  <c r="AR2858" i="97"/>
  <c r="AR2606" i="97"/>
  <c r="AR2038" i="97"/>
  <c r="AT2496" i="97"/>
  <c r="AR1624" i="97"/>
  <c r="AR1687" i="97"/>
  <c r="AR1313" i="98"/>
  <c r="AT645" i="97"/>
  <c r="AR3105" i="97"/>
  <c r="AT3441" i="97"/>
  <c r="AT2439" i="97"/>
  <c r="AR2982" i="97"/>
  <c r="AR456" i="98"/>
  <c r="AR3212" i="97"/>
  <c r="AR2700" i="98"/>
  <c r="AR1981" i="97"/>
  <c r="AR2052" i="97"/>
  <c r="AR1125" i="97"/>
  <c r="AT1392" i="97"/>
  <c r="AR1742" i="97"/>
  <c r="AT1749" i="97"/>
  <c r="AT1573" i="97"/>
  <c r="AR2394" i="97"/>
  <c r="AR2158" i="97"/>
  <c r="AT2075" i="97"/>
  <c r="AT2854" i="97"/>
  <c r="AR1920" i="98"/>
  <c r="AT1285" i="97"/>
  <c r="AR967" i="98"/>
  <c r="AR263" i="97"/>
  <c r="AR524" i="98"/>
  <c r="AR1396" i="98"/>
  <c r="AR2791" i="97"/>
  <c r="AR244" i="98"/>
  <c r="AT520" i="97"/>
  <c r="AR2811" i="97"/>
  <c r="AT994" i="97"/>
  <c r="AR38" i="97"/>
  <c r="AR3511" i="98"/>
  <c r="AR2945" i="97"/>
  <c r="AR1716" i="97"/>
  <c r="AR1752" i="98"/>
  <c r="AT180" i="97"/>
  <c r="AT1119" i="97"/>
  <c r="AT570" i="97"/>
  <c r="AR2898" i="98"/>
  <c r="AR3483" i="98"/>
  <c r="AR1536" i="97"/>
  <c r="AR1509" i="97"/>
  <c r="AR546" i="97"/>
  <c r="AR282" i="97"/>
  <c r="AT165" i="97"/>
  <c r="AR2932" i="97"/>
  <c r="AT1015" i="97"/>
  <c r="AR2435" i="97"/>
  <c r="AT770" i="97"/>
  <c r="AT945" i="97"/>
  <c r="AR660" i="98"/>
  <c r="AT2597" i="97"/>
  <c r="AR3585" i="97"/>
  <c r="AT2285" i="97"/>
  <c r="AR728" i="98"/>
  <c r="AR1424" i="98"/>
  <c r="AT2029" i="97"/>
  <c r="AR2257" i="97"/>
  <c r="AR719" i="97"/>
  <c r="AT3132" i="97"/>
  <c r="AR867" i="98"/>
  <c r="AR1142" i="98"/>
  <c r="AR2316" i="98"/>
  <c r="AR860" i="98"/>
  <c r="AT762" i="97"/>
  <c r="AR2698" i="98"/>
  <c r="AR2191" i="97"/>
  <c r="AR2148" i="97"/>
  <c r="AR2633" i="97"/>
  <c r="AT1613" i="97"/>
  <c r="AR3184" i="97"/>
  <c r="AR2692" i="97"/>
  <c r="AR922" i="97"/>
  <c r="AR990" i="98"/>
  <c r="AT2536" i="97"/>
  <c r="AR551" i="97"/>
  <c r="AR1352" i="97"/>
  <c r="AR761" i="98"/>
  <c r="AT3272" i="97"/>
  <c r="AR665" i="97"/>
  <c r="AT1166" i="97"/>
  <c r="AT524" i="97"/>
  <c r="AR1644" i="97"/>
  <c r="AR257" i="97"/>
  <c r="AT944" i="97"/>
  <c r="AT2693" i="97"/>
  <c r="AR2615" i="97"/>
  <c r="AR2261" i="98"/>
  <c r="AR2977" i="97"/>
  <c r="AT2869" i="97"/>
  <c r="AR2640" i="98"/>
  <c r="AR1605" i="97"/>
  <c r="AR296" i="98"/>
  <c r="AR2484" i="97"/>
  <c r="AR373" i="97"/>
  <c r="AT2161" i="97"/>
  <c r="AT2575" i="97"/>
  <c r="AR509" i="97"/>
  <c r="AR186" i="98"/>
  <c r="AR1399" i="97"/>
  <c r="AT995" i="97"/>
  <c r="AT1756" i="97"/>
  <c r="AR1900" i="98"/>
  <c r="AR2448" i="97"/>
  <c r="AT72" i="97"/>
  <c r="AR117" i="98"/>
  <c r="AR3159" i="98"/>
  <c r="AR3506" i="97"/>
  <c r="AT466" i="97"/>
  <c r="AT2228" i="97"/>
  <c r="AT2043" i="97"/>
  <c r="AR1079" i="98"/>
  <c r="AR3169" i="98"/>
  <c r="AR765" i="98"/>
  <c r="AR31" i="97"/>
  <c r="AT715" i="97"/>
  <c r="AT1622" i="97"/>
  <c r="AR2085" i="98"/>
  <c r="AT629" i="97"/>
  <c r="AT2212" i="97"/>
  <c r="AR1714" i="97"/>
  <c r="AR3396" i="97"/>
  <c r="AR2087" i="97"/>
  <c r="AT1165" i="97"/>
  <c r="AT2336" i="97"/>
  <c r="AR21" i="98"/>
  <c r="AT560" i="97"/>
  <c r="AR1194" i="97"/>
  <c r="AT504" i="97"/>
  <c r="AT2099" i="97"/>
  <c r="AR3405" i="97"/>
  <c r="AR1790" i="97"/>
  <c r="AT1241" i="97"/>
  <c r="AR2684" i="98"/>
  <c r="AR1828" i="98"/>
  <c r="AT1237" i="97"/>
  <c r="AR800" i="97"/>
  <c r="AR3138" i="98"/>
  <c r="AT941" i="97"/>
  <c r="AR1923" i="98"/>
  <c r="AR613" i="97"/>
  <c r="AR2089" i="97"/>
  <c r="AR1887" i="98"/>
  <c r="AR2450" i="98"/>
  <c r="AR793" i="98"/>
  <c r="AR3358" i="98"/>
  <c r="AR466" i="97"/>
  <c r="AR2926" i="98"/>
  <c r="AR2200" i="98"/>
  <c r="AR1161" i="98"/>
  <c r="AT1296" i="97"/>
  <c r="AT1476" i="97"/>
  <c r="AR934" i="98"/>
  <c r="AR679" i="98"/>
  <c r="AR1672" i="98"/>
  <c r="AR502" i="97"/>
  <c r="AT2924" i="97"/>
  <c r="AT585" i="97"/>
  <c r="AR2983" i="98"/>
  <c r="AR29" i="98"/>
  <c r="AR61" i="97"/>
  <c r="AR2111" i="97"/>
  <c r="AR506" i="97"/>
  <c r="AT3551" i="97"/>
  <c r="AT203" i="97"/>
  <c r="AR798" i="97"/>
  <c r="AR3576" i="98"/>
  <c r="AR165" i="98"/>
  <c r="AR1351" i="97"/>
  <c r="AR880" i="97"/>
  <c r="AR232" i="97"/>
  <c r="AR1036" i="97"/>
  <c r="AR2063" i="97"/>
  <c r="AR2828" i="97"/>
  <c r="AT3234" i="97"/>
  <c r="AR3398" i="97"/>
  <c r="AR1005" i="98"/>
  <c r="AT1001" i="97"/>
  <c r="AR3229" i="97"/>
  <c r="AR2729" i="97"/>
  <c r="AR1251" i="97"/>
  <c r="AT79" i="97"/>
  <c r="AT1131" i="97"/>
  <c r="AR2324" i="97"/>
  <c r="AR2823" i="97"/>
  <c r="AT389" i="97"/>
  <c r="AR155" i="97"/>
  <c r="AT3296" i="97"/>
  <c r="AT2011" i="97"/>
  <c r="AR2460" i="98"/>
  <c r="AR10" i="97"/>
  <c r="AR2169" i="97"/>
  <c r="AR3425" i="97"/>
  <c r="AR2823" i="98"/>
  <c r="AT1149" i="97"/>
  <c r="AR3446" i="97"/>
  <c r="AR1609" i="98"/>
  <c r="AT1492" i="97"/>
  <c r="AT1766" i="97"/>
  <c r="AR3580" i="97"/>
  <c r="AT1176" i="97"/>
  <c r="AR2259" i="97"/>
  <c r="AR1288" i="97"/>
  <c r="AR851" i="97"/>
  <c r="AR1235" i="98"/>
  <c r="AR3423" i="98"/>
  <c r="AR2848" i="97"/>
  <c r="AR138" i="98"/>
  <c r="AT3096" i="97"/>
  <c r="AT1090" i="97"/>
  <c r="AR60" i="98"/>
  <c r="AT2850" i="97"/>
  <c r="AT711" i="97"/>
  <c r="AT2213" i="97"/>
  <c r="AR3148" i="98"/>
  <c r="AR421" i="97"/>
  <c r="AT2085" i="97"/>
  <c r="AT3042" i="97"/>
  <c r="AR1483" i="97"/>
  <c r="AR3442" i="98"/>
  <c r="AR1600" i="98"/>
  <c r="AT148" i="97"/>
  <c r="AR890" i="98"/>
  <c r="AT1083" i="97"/>
  <c r="AR2665" i="98"/>
  <c r="AR1594" i="98"/>
  <c r="AR1022" i="98"/>
  <c r="AR2666" i="98"/>
  <c r="AR751" i="98"/>
  <c r="AR2743" i="98"/>
  <c r="AT1669" i="97"/>
  <c r="AR3505" i="98"/>
  <c r="AR1248" i="98"/>
  <c r="AR777" i="97"/>
  <c r="AR1922" i="98"/>
  <c r="AR3580" i="98"/>
  <c r="AT1981" i="97"/>
  <c r="AR266" i="97"/>
  <c r="AR3368" i="98"/>
  <c r="AR2672" i="97"/>
  <c r="AR1264" i="97"/>
  <c r="AR2963" i="97"/>
  <c r="AR1660" i="97"/>
  <c r="AR3575" i="98"/>
  <c r="AR1503" i="97"/>
  <c r="AR596" i="97"/>
  <c r="AR2889" i="97"/>
  <c r="AR3389" i="98"/>
  <c r="AR1239" i="97"/>
  <c r="AR683" i="97"/>
  <c r="AT3201" i="97"/>
  <c r="AT3367" i="97"/>
  <c r="AT1457" i="97"/>
  <c r="AT1043" i="97"/>
  <c r="AR27" i="97"/>
  <c r="AR2656" i="97"/>
  <c r="AR123" i="98"/>
  <c r="AT539" i="97"/>
  <c r="AR2645" i="97"/>
  <c r="AR765" i="97"/>
  <c r="AR3084" i="97"/>
  <c r="AR3572" i="98"/>
  <c r="AR2571" i="97"/>
  <c r="AR786" i="97"/>
  <c r="AT929" i="97"/>
  <c r="AR846" i="98"/>
  <c r="AR1287" i="98"/>
  <c r="AR2253" i="97"/>
  <c r="AR1175" i="97"/>
  <c r="AR605" i="97"/>
  <c r="AR1353" i="98"/>
  <c r="AT624" i="97"/>
  <c r="AT2702" i="97"/>
  <c r="AR2311" i="97"/>
  <c r="AR2243" i="97"/>
  <c r="AR3163" i="98"/>
  <c r="AR3399" i="97"/>
  <c r="AR1579" i="98"/>
  <c r="AT1046" i="97"/>
  <c r="AR1865" i="98"/>
  <c r="AR1300" i="97"/>
  <c r="AT1276" i="97"/>
  <c r="AR1310" i="97"/>
  <c r="AT1044" i="97"/>
  <c r="AR1682" i="97"/>
  <c r="AT2290" i="97"/>
  <c r="AR1493" i="97"/>
  <c r="AT906" i="97"/>
  <c r="AT3571" i="97"/>
  <c r="AR896" i="97"/>
  <c r="AR2165" i="97"/>
  <c r="AR580" i="97"/>
  <c r="AR2028" i="98"/>
  <c r="AR51" i="98"/>
  <c r="AR283" i="98"/>
  <c r="AR1543" i="97"/>
  <c r="AT2548" i="97"/>
  <c r="AR442" i="97"/>
  <c r="AR1759" i="97"/>
  <c r="AR721" i="97"/>
  <c r="AR1721" i="97"/>
  <c r="AR1917" i="97"/>
  <c r="AR2013" i="98"/>
  <c r="AR829" i="98"/>
  <c r="AT1934" i="97"/>
  <c r="AT1319" i="97"/>
  <c r="AT1660" i="97"/>
  <c r="AT1307" i="97"/>
  <c r="AR1007" i="98"/>
  <c r="AT1192" i="97"/>
  <c r="AT1198" i="97"/>
  <c r="AT156" i="97"/>
  <c r="AT2980" i="97"/>
  <c r="AR1093" i="98"/>
  <c r="AT743" i="97"/>
  <c r="AR67" i="98"/>
  <c r="AT1847" i="97"/>
  <c r="AR1500" i="97"/>
  <c r="AT3559" i="97"/>
  <c r="AR913" i="97"/>
  <c r="AT379" i="97"/>
  <c r="AT2183" i="97"/>
  <c r="AR2570" i="97"/>
  <c r="AR701" i="98"/>
  <c r="AR2665" i="97"/>
  <c r="AR1717" i="98"/>
  <c r="AR110" i="98"/>
  <c r="AT453" i="97"/>
  <c r="AR2607" i="97"/>
  <c r="AT1681" i="97"/>
  <c r="AR698" i="97"/>
  <c r="AR2204" i="98"/>
  <c r="AT1592" i="97"/>
  <c r="AT394" i="97"/>
  <c r="AR1870" i="98"/>
  <c r="AR2865" i="98"/>
  <c r="AR1689" i="97"/>
  <c r="AR1674" i="97"/>
  <c r="AR306" i="97"/>
  <c r="AT563" i="97"/>
  <c r="AT3221" i="97"/>
  <c r="AR839" i="97"/>
  <c r="AR2176" i="98"/>
  <c r="AT2259" i="97"/>
  <c r="AR181" i="97"/>
  <c r="AR393" i="98"/>
  <c r="AR47" i="98"/>
  <c r="AR7" i="98"/>
  <c r="AR3102" i="98"/>
  <c r="AR404" i="97"/>
  <c r="AR3207" i="97"/>
  <c r="AT545" i="97"/>
  <c r="AT2357" i="97"/>
  <c r="AR941" i="97"/>
  <c r="AT1139" i="97"/>
  <c r="AR516" i="98"/>
  <c r="AR9" i="98"/>
  <c r="AT2940" i="97"/>
  <c r="AR3364" i="97"/>
  <c r="AR175" i="97"/>
  <c r="AR738" i="98"/>
  <c r="AR3402" i="98"/>
  <c r="AR1593" i="97"/>
  <c r="AT1920" i="97"/>
  <c r="AT1089" i="97"/>
  <c r="AR293" i="98"/>
  <c r="AR2260" i="97"/>
  <c r="AT15" i="97"/>
  <c r="AR1214" i="97"/>
  <c r="AR688" i="97"/>
  <c r="AR3561" i="98"/>
  <c r="AR474" i="98"/>
  <c r="AT312" i="97"/>
  <c r="AR3401" i="97"/>
  <c r="AT1893" i="97"/>
  <c r="AR1578" i="98"/>
  <c r="AR372" i="97"/>
  <c r="AT1582" i="97"/>
  <c r="AT2033" i="97"/>
  <c r="AR2945" i="98"/>
  <c r="AR2974" i="98"/>
  <c r="AR1513" i="98"/>
  <c r="AR3425" i="98"/>
  <c r="AR901" i="98"/>
  <c r="AT30" i="97"/>
  <c r="AR327" i="98"/>
  <c r="AR2800" i="97"/>
  <c r="AR990" i="97"/>
  <c r="AT2727" i="97"/>
  <c r="AT1283" i="97"/>
  <c r="AR1309" i="98"/>
  <c r="AT9" i="97"/>
  <c r="AR2873" i="97"/>
  <c r="AR638" i="98"/>
  <c r="AR197" i="97"/>
  <c r="AR1254" i="98"/>
  <c r="AR556" i="98"/>
  <c r="AT2042" i="97"/>
  <c r="AR425" i="97"/>
  <c r="AR1312" i="97"/>
  <c r="AR1077" i="97"/>
  <c r="AT2166" i="97"/>
  <c r="AR238" i="98"/>
  <c r="AR2201" i="97"/>
  <c r="AT51" i="97"/>
  <c r="AT154" i="97"/>
  <c r="AR1107" i="97"/>
  <c r="AR16" i="97"/>
  <c r="AR1645" i="98"/>
  <c r="AR3123" i="98"/>
  <c r="AR2407" i="97"/>
  <c r="AR1463" i="97"/>
  <c r="AT814" i="97"/>
  <c r="AR475" i="97"/>
  <c r="AR1032" i="97"/>
  <c r="AR1985" i="97"/>
  <c r="AR2972" i="97"/>
  <c r="AR1459" i="97"/>
  <c r="AR2012" i="98"/>
  <c r="AR1912" i="97"/>
  <c r="AR2285" i="98"/>
  <c r="AR595" i="97"/>
  <c r="AT1737" i="97"/>
  <c r="AR269" i="97"/>
  <c r="AT695" i="97"/>
  <c r="AR157" i="97"/>
  <c r="AT879" i="97"/>
  <c r="AT2954" i="97"/>
  <c r="AT1325" i="97"/>
  <c r="AR173" i="98"/>
  <c r="AR1800" i="98"/>
  <c r="AT914" i="97"/>
  <c r="AR1496" i="98"/>
  <c r="AR9" i="97"/>
  <c r="AT1742" i="97"/>
  <c r="AR3221" i="97"/>
  <c r="AR45" i="98"/>
  <c r="AR3538" i="98"/>
  <c r="AT317" i="97"/>
  <c r="AR3372" i="98"/>
  <c r="AT3063" i="97"/>
  <c r="AR73" i="98"/>
  <c r="AT2025" i="97"/>
  <c r="AR1763" i="97"/>
  <c r="AR316" i="98"/>
  <c r="AR814" i="98"/>
  <c r="AR107" i="97"/>
  <c r="AR2061" i="97"/>
  <c r="AT383" i="97"/>
  <c r="AR1664" i="97"/>
  <c r="AR865" i="98"/>
  <c r="AT183" i="97"/>
  <c r="AR1415" i="97"/>
  <c r="AT1334" i="97"/>
  <c r="AR1453" i="98"/>
  <c r="AT617" i="97"/>
  <c r="AT1161" i="97"/>
  <c r="AR2530" i="97"/>
  <c r="AR1356" i="97"/>
  <c r="AR2175" i="97"/>
  <c r="AR1349" i="98"/>
  <c r="AR3465" i="97"/>
  <c r="AR2219" i="98"/>
  <c r="AR3564" i="98"/>
  <c r="AR1958" i="97"/>
  <c r="AT1007" i="97"/>
  <c r="AT7" i="97"/>
  <c r="AR3312" i="97"/>
  <c r="AR2663" i="97"/>
  <c r="AR2961" i="97"/>
  <c r="AR2099" i="98"/>
  <c r="AR2117" i="97"/>
  <c r="AT37" i="97"/>
  <c r="AR3232" i="97"/>
  <c r="AR1688" i="98"/>
  <c r="AR1814" i="97"/>
  <c r="AT540" i="97"/>
  <c r="AT1088" i="97"/>
  <c r="AT2187" i="97"/>
  <c r="AR2848" i="98"/>
  <c r="AT795" i="97"/>
  <c r="AT286" i="97"/>
  <c r="AT989" i="97"/>
  <c r="AR1029" i="97"/>
  <c r="AR2775" i="98"/>
  <c r="AR2171" i="97"/>
  <c r="AR2568" i="98"/>
  <c r="AT298" i="97"/>
  <c r="AT239" i="97"/>
  <c r="AT226" i="97"/>
  <c r="AT2450" i="97"/>
  <c r="AT1168" i="97"/>
  <c r="AT594" i="97"/>
  <c r="AT262" i="97"/>
  <c r="AR1377" i="97"/>
  <c r="AT1215" i="97"/>
  <c r="AT2256" i="97"/>
  <c r="AR350" i="97"/>
  <c r="AT2553" i="97"/>
  <c r="AR3182" i="98"/>
  <c r="AR35" i="98"/>
  <c r="AR1461" i="97"/>
  <c r="AR2846" i="98"/>
  <c r="AT1892" i="97"/>
  <c r="AR2422" i="97"/>
  <c r="AR969" i="97"/>
  <c r="AR2282" i="98"/>
  <c r="AT205" i="97"/>
  <c r="AT967" i="97"/>
  <c r="AR1747" i="97"/>
  <c r="AR3452" i="97"/>
  <c r="AR1404" i="97"/>
  <c r="AR2893" i="98"/>
  <c r="AR1776" i="97"/>
  <c r="AR1732" i="97"/>
  <c r="AT525" i="97"/>
  <c r="AR1212" i="97"/>
  <c r="AR1224" i="97"/>
  <c r="AR3186" i="97"/>
  <c r="AR2236" i="98"/>
  <c r="AR1714" i="98"/>
  <c r="AR957" i="98"/>
  <c r="AR1819" i="97"/>
  <c r="AR3053" i="98"/>
  <c r="AT1032" i="97"/>
  <c r="AT1286" i="97"/>
  <c r="AT2773" i="97"/>
  <c r="AT602" i="97"/>
  <c r="AT1070" i="97"/>
  <c r="AR99" i="98"/>
  <c r="AR496" i="97"/>
  <c r="AR1281" i="97"/>
  <c r="AR855" i="98"/>
  <c r="AR1267" i="97"/>
  <c r="AR711" i="97"/>
  <c r="AR894" i="98"/>
  <c r="AT377" i="97"/>
  <c r="AR770" i="98"/>
  <c r="AR2670" i="98"/>
  <c r="AT2733" i="97"/>
  <c r="AR1694" i="97"/>
  <c r="AT936" i="97"/>
  <c r="AR917" i="97"/>
  <c r="AR20" i="98"/>
  <c r="AT2160" i="97"/>
  <c r="AR1215" i="97"/>
  <c r="AR176" i="97"/>
  <c r="AR2925" i="98"/>
  <c r="AT1005" i="97"/>
  <c r="AR48" i="98"/>
  <c r="AR185" i="97"/>
  <c r="AR2726" i="98"/>
  <c r="AT2405" i="97"/>
  <c r="AR2970" i="98"/>
  <c r="AR2604" i="98"/>
  <c r="AR1311" i="97"/>
  <c r="AR1539" i="98"/>
  <c r="AR3200" i="98"/>
  <c r="AR3544" i="97"/>
  <c r="AR641" i="97"/>
  <c r="AR560" i="98"/>
  <c r="AR2483" i="97"/>
  <c r="AR3218" i="97"/>
  <c r="AR110" i="97"/>
  <c r="AR624" i="98"/>
  <c r="AR997" i="98"/>
  <c r="AR2067" i="98"/>
  <c r="AR2747" i="98"/>
  <c r="AT486" i="97"/>
  <c r="AR255" i="98"/>
  <c r="AR1244" i="98"/>
  <c r="AT888" i="97"/>
  <c r="AR849" i="97"/>
  <c r="AR3003" i="98"/>
  <c r="AR2871" i="97"/>
  <c r="AR3542" i="97"/>
  <c r="AR406" i="97"/>
  <c r="AR1361" i="97"/>
  <c r="AR3154" i="97"/>
  <c r="AR1885" i="97"/>
  <c r="AR1537" i="97"/>
  <c r="AR1942" i="98"/>
  <c r="AR3226" i="97"/>
  <c r="AT1991" i="97"/>
  <c r="AR1542" i="97"/>
  <c r="AT781" i="97"/>
  <c r="AR2384" i="97"/>
  <c r="AT3315" i="97"/>
  <c r="AR372" i="98"/>
  <c r="AR284" i="98"/>
  <c r="AR1561" i="97"/>
  <c r="AT1111" i="97"/>
  <c r="AT767" i="97"/>
  <c r="AT596" i="97"/>
  <c r="AR1980" i="98"/>
  <c r="AT244" i="97"/>
  <c r="AR2390" i="98"/>
  <c r="AR2465" i="98"/>
  <c r="AT1050" i="97"/>
  <c r="AR3159" i="97"/>
  <c r="AT1661" i="97"/>
  <c r="AT1856" i="97"/>
  <c r="AT1530" i="97"/>
  <c r="AR374" i="97"/>
  <c r="AR599" i="98"/>
  <c r="AR59" i="98"/>
  <c r="AR2696" i="97"/>
  <c r="AR445" i="98"/>
  <c r="AR2796" i="97"/>
  <c r="AR2679" i="97"/>
  <c r="AR1487" i="98"/>
  <c r="AR1808" i="97"/>
  <c r="AT468" i="97"/>
  <c r="AR612" i="98"/>
  <c r="AR795" i="97"/>
  <c r="AT911" i="97"/>
  <c r="AT461" i="97"/>
  <c r="AR575" i="98"/>
  <c r="AR1282" i="98"/>
  <c r="AR2270" i="97"/>
  <c r="AT26" i="97"/>
  <c r="AR1070" i="97"/>
  <c r="AT962" i="97"/>
  <c r="AR2186" i="97"/>
  <c r="AR3550" i="98"/>
  <c r="AT166" i="97"/>
  <c r="AR3588" i="98"/>
  <c r="AT2176" i="97"/>
  <c r="AR860" i="97"/>
  <c r="AT2303" i="97"/>
  <c r="AR215" i="97"/>
  <c r="AT2524" i="97"/>
  <c r="AR1999" i="97"/>
  <c r="AT3343" i="97"/>
  <c r="AT274" i="97"/>
  <c r="AR1042" i="97"/>
  <c r="AR1786" i="98"/>
  <c r="AT732" i="97"/>
  <c r="AR923" i="97"/>
  <c r="AR1558" i="97"/>
  <c r="AT1541" i="97"/>
  <c r="AR1019" i="97"/>
  <c r="AR705" i="98"/>
  <c r="AR819" i="98"/>
  <c r="AT424" i="97"/>
  <c r="AR3592" i="98"/>
  <c r="AR1271" i="98"/>
  <c r="AR869" i="97"/>
  <c r="AR1873" i="98"/>
  <c r="AR521" i="98"/>
  <c r="AR949" i="98"/>
  <c r="AR411" i="98"/>
  <c r="AR830" i="98"/>
  <c r="AR3403" i="97"/>
  <c r="AR1456" i="98"/>
  <c r="AR281" i="98"/>
  <c r="AR1446" i="98"/>
  <c r="AR889" i="98"/>
  <c r="AT2393" i="97"/>
  <c r="AT797" i="97"/>
  <c r="AT2717" i="97"/>
  <c r="AR2933" i="97"/>
  <c r="AR168" i="98"/>
  <c r="AR54" i="98"/>
  <c r="AR286" i="97"/>
  <c r="AR2565" i="98"/>
  <c r="AT81" i="97"/>
  <c r="AT2881" i="97"/>
  <c r="AT1226" i="97"/>
  <c r="AR753" i="98"/>
  <c r="AT2746" i="97"/>
  <c r="AT1144" i="97"/>
  <c r="AR1080" i="98"/>
  <c r="AR733" i="98"/>
  <c r="AR2914" i="97"/>
  <c r="AR675" i="98"/>
  <c r="AR482" i="97"/>
  <c r="AT371" i="97"/>
  <c r="AR87" i="98"/>
  <c r="AR3265" i="98"/>
  <c r="AT2528" i="97"/>
  <c r="AR3392" i="97"/>
  <c r="AR2141" i="97"/>
  <c r="AT749" i="97"/>
  <c r="AT3276" i="97"/>
  <c r="AR2172" i="98"/>
  <c r="AR122" i="98"/>
  <c r="AR2660" i="97"/>
  <c r="AR2003" i="97"/>
  <c r="AR1182" i="98"/>
  <c r="AR829" i="97"/>
  <c r="AR1487" i="97"/>
  <c r="AR124" i="98"/>
  <c r="AT447" i="97"/>
  <c r="AT2175" i="97"/>
  <c r="AR3479" i="97"/>
  <c r="AR400" i="98"/>
  <c r="AR1684" i="98"/>
  <c r="AR2447" i="98"/>
  <c r="AR1469" i="97"/>
  <c r="AR2578" i="97"/>
  <c r="AT220" i="97"/>
  <c r="AR658" i="97"/>
  <c r="AR1936" i="97"/>
  <c r="AT3471" i="97"/>
  <c r="AR2500" i="98"/>
  <c r="AT2135" i="97"/>
  <c r="AT292" i="97"/>
  <c r="AR361" i="98"/>
  <c r="AR2183" i="98"/>
  <c r="AT1738" i="97"/>
  <c r="AR2738" i="97"/>
  <c r="AR2388" i="98"/>
  <c r="AR663" i="98"/>
  <c r="AR2870" i="97"/>
  <c r="AR2140" i="98"/>
  <c r="AR1009" i="98"/>
  <c r="AT127" i="97"/>
  <c r="AR2858" i="98"/>
  <c r="AR1575" i="97"/>
  <c r="AR2860" i="97"/>
  <c r="AT548" i="97"/>
  <c r="AR3323" i="98"/>
  <c r="AR1139" i="97"/>
  <c r="AR1502" i="97"/>
  <c r="AR3185" i="98"/>
  <c r="AT1445" i="97"/>
  <c r="AR2331" i="98"/>
  <c r="AR661" i="97"/>
  <c r="AR2236" i="97"/>
  <c r="AR832" i="97"/>
  <c r="AR2332" i="97"/>
  <c r="AR367" i="98"/>
  <c r="AR368" i="98"/>
  <c r="AT2275" i="97"/>
  <c r="AR2326" i="97"/>
  <c r="AR3567" i="98"/>
  <c r="AT1248" i="97"/>
  <c r="AT1630" i="97"/>
  <c r="AR129" i="97"/>
  <c r="AR1353" i="97"/>
  <c r="AR2186" i="98"/>
  <c r="AR2078" i="98"/>
  <c r="AR2827" i="97"/>
  <c r="AT303" i="97"/>
  <c r="AR3256" i="98"/>
  <c r="AT1786" i="97"/>
  <c r="AR1345" i="97"/>
  <c r="AT1666" i="97"/>
  <c r="AT2898" i="97"/>
  <c r="AR1797" i="97"/>
  <c r="AR1581" i="97"/>
  <c r="AR52" i="97"/>
  <c r="AR2241" i="97"/>
  <c r="AT3431" i="97"/>
  <c r="AR2304" i="98"/>
  <c r="AT1487" i="97"/>
  <c r="AR467" i="97"/>
  <c r="AR839" i="98"/>
  <c r="AT12" i="97"/>
  <c r="AR862" i="97"/>
  <c r="AR3464" i="97"/>
  <c r="AR962" i="98"/>
  <c r="AR8" i="97"/>
  <c r="AR3172" i="97"/>
  <c r="AT1882" i="97"/>
  <c r="AR1886" i="98"/>
  <c r="AT363" i="97"/>
  <c r="AT3477" i="97"/>
  <c r="AT622" i="97"/>
  <c r="AR2561" i="98"/>
  <c r="AR3058" i="97"/>
  <c r="AR3112" i="97"/>
  <c r="AR3118" i="98"/>
  <c r="AT1361" i="97"/>
  <c r="AR2967" i="97"/>
  <c r="AR2420" i="97"/>
  <c r="AT946" i="97"/>
  <c r="AR1587" i="97"/>
  <c r="AR1062" i="98"/>
  <c r="AR355" i="97"/>
  <c r="AR1779" i="98"/>
  <c r="AR521" i="97"/>
  <c r="AR3601" i="98"/>
  <c r="AR939" i="97"/>
  <c r="AT872" i="97"/>
  <c r="AR1455" i="97"/>
  <c r="AT698" i="97"/>
  <c r="AR3355" i="98"/>
  <c r="AT3569" i="97"/>
  <c r="AT3053" i="97"/>
  <c r="AT1693" i="97"/>
  <c r="AR625" i="98"/>
  <c r="AT2101" i="97"/>
  <c r="AR696" i="98"/>
  <c r="AR2702" i="98"/>
  <c r="AR1164" i="98"/>
  <c r="AR3113" i="97"/>
  <c r="AT1009" i="97"/>
  <c r="AT3506" i="97"/>
  <c r="AR3575" i="97"/>
  <c r="AR130" i="97"/>
  <c r="AR2507" i="97"/>
  <c r="AT58" i="97"/>
  <c r="AR1925" i="97"/>
  <c r="AR3282" i="98"/>
  <c r="AR3586" i="97"/>
  <c r="AR2601" i="98"/>
  <c r="AT2694" i="97"/>
  <c r="AR662" i="98"/>
  <c r="AR1822" i="97"/>
  <c r="AT3460" i="97"/>
  <c r="AR2120" i="97"/>
  <c r="AR2043" i="97"/>
  <c r="AR26" i="98"/>
  <c r="AR797" i="97"/>
  <c r="AR2821" i="97"/>
  <c r="AR3231" i="98"/>
  <c r="AT1827" i="97"/>
  <c r="AR1195" i="98"/>
  <c r="AR2711" i="98"/>
  <c r="AT3191" i="97"/>
  <c r="AR877" i="98"/>
  <c r="AT3601" i="97"/>
  <c r="AR3480" i="97"/>
  <c r="AT73" i="97"/>
  <c r="AT1271" i="97"/>
  <c r="AR132" i="97"/>
  <c r="AR3404" i="98"/>
  <c r="AT3482" i="97"/>
  <c r="AT3237" i="97"/>
  <c r="AR1015" i="97"/>
  <c r="AR692" i="97"/>
  <c r="AR1977" i="98"/>
  <c r="AR2335" i="97"/>
  <c r="AR1613" i="98"/>
  <c r="AR279" i="97"/>
  <c r="AR303" i="97"/>
  <c r="AR3083" i="97"/>
  <c r="AR2240" i="97"/>
  <c r="AR1488" i="98"/>
  <c r="AR3031" i="97"/>
  <c r="AT1801" i="97"/>
  <c r="AR1348" i="97"/>
  <c r="AT1035" i="97"/>
  <c r="AR1212" i="98"/>
  <c r="AR1586" i="98"/>
  <c r="AT529" i="97"/>
  <c r="AT3017" i="97"/>
  <c r="AR1047" i="97"/>
  <c r="AR1994" i="98"/>
  <c r="AR3111" i="98"/>
  <c r="AR1792" i="97"/>
  <c r="AR3293" i="97"/>
  <c r="AT939" i="97"/>
  <c r="AR2327" i="98"/>
  <c r="AR2904" i="97"/>
  <c r="AR312" i="98"/>
  <c r="AR577" i="97"/>
  <c r="AT2335" i="97"/>
  <c r="AR1150" i="97"/>
  <c r="AR1886" i="97"/>
  <c r="AR3391" i="97"/>
  <c r="AR2713" i="97"/>
  <c r="AR518" i="98"/>
  <c r="AR1272" i="97"/>
  <c r="AR3568" i="98"/>
  <c r="AT1421" i="97"/>
  <c r="AR604" i="98"/>
  <c r="AR3496" i="97"/>
  <c r="AT3019" i="97"/>
  <c r="AR291" i="98"/>
  <c r="AR652" i="97"/>
  <c r="AR2573" i="97"/>
  <c r="AR1607" i="98"/>
  <c r="AR1269" i="97"/>
  <c r="AT1569" i="97"/>
  <c r="AR1693" i="98"/>
  <c r="AR3277" i="97"/>
  <c r="AR2221" i="98"/>
  <c r="AT1989" i="97"/>
  <c r="AR3155" i="97"/>
  <c r="AR2189" i="97"/>
  <c r="AR805" i="98"/>
  <c r="AR2278" i="98"/>
  <c r="AR2501" i="98"/>
  <c r="AT1990" i="97"/>
  <c r="AR578" i="97"/>
  <c r="AR1898" i="97"/>
  <c r="AR200" i="97"/>
  <c r="AR2393" i="98"/>
  <c r="AR3323" i="97"/>
  <c r="AR1497" i="98"/>
  <c r="AR905" i="97"/>
  <c r="AT507" i="97"/>
  <c r="AT1153" i="97"/>
  <c r="AT3048" i="97"/>
  <c r="AR2746" i="98"/>
  <c r="AT123" i="97"/>
  <c r="AT2148" i="97"/>
  <c r="AT1169" i="97"/>
  <c r="AR3187" i="97"/>
  <c r="AT3047" i="97"/>
  <c r="AR3258" i="98"/>
  <c r="AT687" i="97"/>
  <c r="AR1894" i="98"/>
  <c r="AT290" i="97"/>
  <c r="AR67" i="97"/>
  <c r="AR2951" i="97"/>
  <c r="AT1282" i="97"/>
  <c r="AR1845" i="97"/>
  <c r="AR822" i="97"/>
  <c r="AR1225" i="97"/>
  <c r="AR2395" i="97"/>
  <c r="AR283" i="97"/>
  <c r="AR2346" i="98"/>
  <c r="AR2320" i="98"/>
  <c r="AT2073" i="97"/>
  <c r="AT860" i="97"/>
  <c r="AT1770" i="97"/>
  <c r="AR3527" i="98"/>
  <c r="AT1497" i="97"/>
  <c r="AR3193" i="97"/>
  <c r="AT927" i="97"/>
  <c r="AR2795" i="97"/>
  <c r="AR3242" i="98"/>
  <c r="AR2821" i="98"/>
  <c r="AR1836" i="98"/>
  <c r="AR467" i="98"/>
  <c r="AR2398" i="98"/>
  <c r="AR2356" i="98"/>
  <c r="AT839" i="97"/>
  <c r="AR1503" i="98"/>
  <c r="AT200" i="97"/>
  <c r="AR2136" i="98"/>
  <c r="AT1105" i="97"/>
  <c r="AR742" i="98"/>
  <c r="AT1586" i="97"/>
  <c r="AR269" i="98"/>
  <c r="AR1263" i="97"/>
  <c r="AR1636" i="98"/>
  <c r="AR836" i="98"/>
  <c r="AT923" i="97"/>
  <c r="AR2832" i="98"/>
  <c r="AR1894" i="97"/>
  <c r="AR507" i="98"/>
  <c r="AT782" i="97"/>
  <c r="AR3300" i="97"/>
  <c r="AR1261" i="98"/>
  <c r="AR3538" i="97"/>
  <c r="AR76" i="98"/>
  <c r="AR2248" i="97"/>
  <c r="AR1685" i="98"/>
  <c r="AR234" i="98"/>
  <c r="AR1830" i="97"/>
  <c r="AR351" i="97"/>
  <c r="AT801" i="97"/>
  <c r="AR462" i="97"/>
  <c r="AR1168" i="97"/>
  <c r="AR1319" i="98"/>
  <c r="AR1073" i="98"/>
  <c r="AT1612" i="97"/>
  <c r="AT1730" i="97"/>
  <c r="AT502" i="97"/>
  <c r="AT3295" i="97"/>
  <c r="AR1469" i="98"/>
  <c r="AT1249" i="97"/>
  <c r="AR842" i="98"/>
  <c r="AR726" i="98"/>
  <c r="AR581" i="97"/>
  <c r="AR574" i="98"/>
  <c r="AR3376" i="97"/>
  <c r="AT2218" i="97"/>
  <c r="AT1323" i="97"/>
  <c r="AT1642" i="97"/>
  <c r="AT1059" i="97"/>
  <c r="AT3546" i="97"/>
  <c r="AR1816" i="97"/>
  <c r="AR222" i="98"/>
  <c r="AR3008" i="98"/>
  <c r="AT1470" i="97"/>
  <c r="AT1935" i="97"/>
  <c r="AR2942" i="98"/>
  <c r="AR1001" i="97"/>
  <c r="AR840" i="98"/>
  <c r="AT606" i="97"/>
  <c r="AR1608" i="97"/>
  <c r="AR1656" i="98"/>
  <c r="AT1118" i="97"/>
  <c r="AR1049" i="98"/>
  <c r="AT551" i="97"/>
  <c r="AT23" i="97"/>
  <c r="AT709" i="97"/>
  <c r="AR2001" i="98"/>
  <c r="AR1655" i="98"/>
  <c r="AR1197" i="98"/>
  <c r="AR440" i="98"/>
  <c r="AR187" i="98"/>
  <c r="AT484" i="97"/>
  <c r="AR2307" i="98"/>
  <c r="AR2309" i="98"/>
  <c r="AT1313" i="97"/>
  <c r="AR1291" i="97"/>
  <c r="AT873" i="97"/>
  <c r="AR1245" i="98"/>
  <c r="AR866" i="97"/>
  <c r="AR1702" i="97"/>
  <c r="AT3204" i="97"/>
  <c r="AR1704" i="97"/>
  <c r="AT2941" i="97"/>
  <c r="AR2224" i="98"/>
  <c r="AT3563" i="97"/>
  <c r="AT89" i="97"/>
  <c r="AR2206" i="98"/>
  <c r="AR292" i="97"/>
  <c r="AT1867" i="97"/>
  <c r="AT222" i="97"/>
  <c r="AR1853" i="98"/>
  <c r="AR1258" i="98"/>
  <c r="AR1847" i="98"/>
  <c r="AR297" i="97"/>
  <c r="AT1672" i="97"/>
  <c r="AR3271" i="98"/>
  <c r="AR1274" i="97"/>
  <c r="AR665" i="98"/>
  <c r="AR1922" i="97"/>
  <c r="AR301" i="97"/>
  <c r="AT341" i="97"/>
  <c r="AR2380" i="97"/>
  <c r="AR1013" i="97"/>
  <c r="AR1618" i="98"/>
  <c r="AR3422" i="97"/>
  <c r="AR142" i="97"/>
  <c r="AR2169" i="98"/>
  <c r="AR1420" i="98"/>
  <c r="AR2177" i="98"/>
  <c r="AT457" i="97"/>
  <c r="AR433" i="97"/>
  <c r="AR1060" i="97"/>
  <c r="AR2328" i="98"/>
  <c r="AT133" i="97"/>
  <c r="AR1126" i="97"/>
  <c r="AT2915" i="97"/>
  <c r="AT268" i="97"/>
  <c r="AR2502" i="97"/>
  <c r="AR533" i="97"/>
  <c r="AT1545" i="97"/>
  <c r="AR2038" i="98"/>
  <c r="AR762" i="98"/>
  <c r="AR3180" i="98"/>
  <c r="AT2995" i="97"/>
  <c r="AR589" i="98"/>
  <c r="AR433" i="98"/>
  <c r="AR337" i="98"/>
  <c r="AR91" i="98"/>
  <c r="AT2781" i="97"/>
  <c r="AR748" i="97"/>
  <c r="AR1331" i="97"/>
  <c r="AT634" i="97"/>
  <c r="AT2836" i="97"/>
  <c r="AR1416" i="98"/>
  <c r="AR2441" i="97"/>
  <c r="AR3294" i="97"/>
  <c r="AR135" i="98"/>
  <c r="AT1385" i="97"/>
  <c r="AR1932" i="97"/>
  <c r="AR655" i="98"/>
  <c r="AT2185" i="97"/>
  <c r="AT2613" i="97"/>
  <c r="AT1959" i="97"/>
  <c r="AR3208" i="98"/>
  <c r="AR1707" i="97"/>
  <c r="AR1994" i="97"/>
  <c r="AT2047" i="97"/>
  <c r="AT3127" i="97"/>
  <c r="AT2069" i="97"/>
  <c r="AT686" i="97"/>
  <c r="AR1068" i="97"/>
  <c r="AR1860" i="98"/>
  <c r="AT2193" i="97"/>
  <c r="AR2659" i="97"/>
  <c r="AR526" i="98"/>
  <c r="AR72" i="98"/>
  <c r="AR888" i="97"/>
  <c r="AR2126" i="98"/>
  <c r="AR2485" i="98"/>
  <c r="AT3309" i="97"/>
  <c r="AR3150" i="97"/>
  <c r="AR3433" i="97"/>
  <c r="AT400" i="97"/>
  <c r="AR2440" i="98"/>
  <c r="AR3104" i="98"/>
  <c r="AR2868" i="98"/>
  <c r="AR1852" i="97"/>
  <c r="AR877" i="97"/>
  <c r="AR942" i="97"/>
  <c r="AR1308" i="97"/>
  <c r="AR2068" i="98"/>
  <c r="AR1931" i="97"/>
  <c r="AT1689" i="97"/>
  <c r="AT1419" i="97"/>
  <c r="AR945" i="98"/>
  <c r="AT276" i="97"/>
  <c r="AR1204" i="97"/>
  <c r="AT231" i="97"/>
  <c r="AR563" i="98"/>
  <c r="AR1969" i="97"/>
  <c r="AT1068" i="97"/>
  <c r="AR597" i="98"/>
  <c r="AT2656" i="97"/>
  <c r="AT777" i="97"/>
  <c r="AR643" i="97"/>
  <c r="AR3120" i="97"/>
  <c r="AR3542" i="98"/>
  <c r="AR2217" i="98"/>
  <c r="AT1175" i="97"/>
  <c r="AR887" i="97"/>
  <c r="AR1881" i="98"/>
  <c r="AR1092" i="98"/>
  <c r="AT1973" i="97"/>
  <c r="AR1622" i="97"/>
  <c r="AR3596" i="97"/>
  <c r="AR2931" i="97"/>
  <c r="AT260" i="97"/>
  <c r="AR3053" i="97"/>
  <c r="AT2331" i="97"/>
  <c r="AR3024" i="97"/>
  <c r="AT2416" i="97"/>
  <c r="AT337" i="97"/>
  <c r="AR3215" i="98"/>
  <c r="AT1517" i="97"/>
  <c r="AR523" i="97"/>
  <c r="AR744" i="98"/>
  <c r="AR3002" i="98"/>
  <c r="AT2428" i="97"/>
  <c r="AR763" i="97"/>
  <c r="AR2033" i="97"/>
  <c r="AR2046" i="98"/>
  <c r="AR403" i="97"/>
  <c r="AR2461" i="98"/>
  <c r="AR2435" i="98"/>
  <c r="AR1288" i="98"/>
  <c r="AT3155" i="97"/>
  <c r="AR1816" i="98"/>
  <c r="AR58" i="97"/>
  <c r="AR1124" i="97"/>
  <c r="AR582" i="97"/>
  <c r="AT2092" i="97"/>
  <c r="AR1948" i="97"/>
  <c r="AR1256" i="97"/>
  <c r="AR3383" i="98"/>
  <c r="AR3358" i="97"/>
  <c r="AR2069" i="97"/>
  <c r="AR2304" i="97"/>
  <c r="AR808" i="98"/>
  <c r="AR937" i="98"/>
  <c r="AR253" i="97"/>
  <c r="AR1216" i="97"/>
  <c r="AT1479" i="97"/>
  <c r="AR64" i="98"/>
  <c r="AR319" i="98"/>
  <c r="AR773" i="98"/>
  <c r="AR706" i="97"/>
  <c r="AR15" i="97"/>
  <c r="AT986" i="97"/>
  <c r="AT176" i="97"/>
  <c r="AT3576" i="97"/>
  <c r="AT3412" i="97"/>
  <c r="AR488" i="97"/>
  <c r="AR353" i="97"/>
  <c r="AR3556" i="97"/>
  <c r="AR1155" i="97"/>
  <c r="AT1905" i="97"/>
  <c r="AT2276" i="97"/>
  <c r="AR1862" i="97"/>
  <c r="AR2897" i="97"/>
  <c r="AT1312" i="97"/>
  <c r="AT1906" i="97"/>
  <c r="AR449" i="97"/>
  <c r="AT981" i="97"/>
  <c r="AT2640" i="97"/>
  <c r="AR689" i="97"/>
  <c r="AT2049" i="97"/>
  <c r="AT1260" i="97"/>
  <c r="AT688" i="97"/>
  <c r="AT1782" i="97"/>
  <c r="AT579" i="97"/>
  <c r="AR134" i="97"/>
  <c r="AR1302" i="97"/>
  <c r="AT2879" i="97"/>
  <c r="AR11" i="98"/>
  <c r="AR975" i="98"/>
  <c r="AT1519" i="97"/>
  <c r="AR1755" i="98"/>
  <c r="AT549" i="97"/>
  <c r="AR2813" i="97"/>
  <c r="AT1711" i="97"/>
  <c r="AR3456" i="98"/>
  <c r="AT1849" i="97"/>
  <c r="AR3338" i="98"/>
  <c r="AR783" i="97"/>
  <c r="AR920" i="97"/>
  <c r="AR2071" i="98"/>
  <c r="AT2178" i="97"/>
  <c r="AT1355" i="97"/>
  <c r="AT1410" i="97"/>
  <c r="AR2790" i="97"/>
  <c r="AT410" i="97"/>
  <c r="AR3122" i="97"/>
  <c r="AR3467" i="97"/>
  <c r="AR1276" i="98"/>
  <c r="AR1743" i="98"/>
  <c r="AR199" i="98"/>
  <c r="AR1675" i="98"/>
  <c r="AR1156" i="97"/>
  <c r="AR1955" i="97"/>
  <c r="AR3028" i="97"/>
  <c r="AR3144" i="97"/>
  <c r="AR1774" i="98"/>
  <c r="AT1548" i="97"/>
  <c r="AR2717" i="97"/>
  <c r="AT359" i="97"/>
  <c r="AR3097" i="98"/>
  <c r="AT2868" i="97"/>
  <c r="AR2914" i="98"/>
  <c r="AT2789" i="97"/>
  <c r="AT1382" i="97"/>
  <c r="AR335" i="97"/>
  <c r="AR1060" i="98"/>
  <c r="AT696" i="97"/>
  <c r="AR1322" i="98"/>
  <c r="AT2041" i="97"/>
  <c r="AT544" i="97"/>
  <c r="AR687" i="98"/>
  <c r="AR1882" i="98"/>
  <c r="AR760" i="98"/>
  <c r="AT650" i="97"/>
  <c r="AR286" i="98"/>
  <c r="AR1780" i="98"/>
  <c r="AR503" i="97"/>
  <c r="AR892" i="98"/>
  <c r="AR155" i="98"/>
  <c r="AT692" i="97"/>
  <c r="AR1607" i="97"/>
  <c r="AR3543" i="98"/>
  <c r="AR2584" i="97"/>
  <c r="AT3357" i="97"/>
  <c r="AT1178" i="97"/>
  <c r="AT2134" i="97"/>
  <c r="AR400" i="97"/>
  <c r="AT1092" i="97"/>
  <c r="AR786" i="98"/>
  <c r="AR1448" i="97"/>
  <c r="AT8" i="97"/>
  <c r="AT2077" i="97"/>
  <c r="AR2901" i="98"/>
  <c r="AT335" i="97"/>
  <c r="AT334" i="97"/>
  <c r="AT646" i="97"/>
  <c r="AR2075" i="97"/>
  <c r="AR557" i="97"/>
  <c r="AR3001" i="97"/>
  <c r="AR81" i="98"/>
  <c r="AT17" i="97"/>
  <c r="AR2687" i="97"/>
  <c r="AT29" i="97"/>
  <c r="AR1141" i="98"/>
  <c r="AR1851" i="98"/>
  <c r="AT136" i="97"/>
  <c r="AT1553" i="97"/>
  <c r="AR3573" i="97"/>
  <c r="AR911" i="97"/>
  <c r="AT1760" i="97"/>
  <c r="AR703" i="98"/>
  <c r="AR3354" i="98"/>
  <c r="AR2682" i="98"/>
  <c r="AR723" i="97"/>
  <c r="AR610" i="97"/>
  <c r="AT1709" i="97"/>
  <c r="AR531" i="97"/>
  <c r="AT1460" i="97"/>
  <c r="AT102" i="97"/>
  <c r="AR1509" i="98"/>
  <c r="AR1510" i="97"/>
  <c r="AR1237" i="98"/>
  <c r="AT1247" i="97"/>
  <c r="AT408" i="97"/>
  <c r="AR3453" i="98"/>
  <c r="AR109" i="97"/>
  <c r="AR139" i="97"/>
  <c r="AR3069" i="97"/>
  <c r="AT1051" i="97"/>
  <c r="AR2062" i="97"/>
  <c r="AR3305" i="98"/>
  <c r="AR156" i="98"/>
  <c r="AT685" i="97"/>
  <c r="AR2045" i="97"/>
  <c r="AR2258" i="98"/>
  <c r="AT261" i="97"/>
  <c r="AR1121" i="97"/>
  <c r="AT835" i="97"/>
  <c r="AR1466" i="98"/>
  <c r="AR999" i="97"/>
  <c r="AT2615" i="97"/>
  <c r="AR2138" i="98"/>
  <c r="AR3474" i="97"/>
  <c r="AR3587" i="98"/>
  <c r="AT211" i="97"/>
  <c r="AR28" i="97"/>
  <c r="AR1669" i="98"/>
  <c r="AT1885" i="97"/>
  <c r="AT1456" i="97"/>
  <c r="AR876" i="98"/>
  <c r="AR3322" i="98"/>
  <c r="AT3408" i="97"/>
  <c r="AR2715" i="98"/>
  <c r="AR2403" i="97"/>
  <c r="AR495" i="98"/>
  <c r="AR2247" i="97"/>
  <c r="AT951" i="97"/>
  <c r="AR328" i="97"/>
  <c r="AT2361" i="97"/>
  <c r="AR857" i="98"/>
  <c r="AT766" i="97"/>
  <c r="AR3094" i="97"/>
  <c r="AR1872" i="98"/>
  <c r="AT1532" i="97"/>
  <c r="AT683" i="97"/>
  <c r="AR1980" i="97"/>
  <c r="AT1954" i="97"/>
  <c r="AR1113" i="97"/>
  <c r="AR1219" i="97"/>
  <c r="AT360" i="97"/>
  <c r="AR837" i="98"/>
  <c r="AT2209" i="97"/>
  <c r="AT583" i="97"/>
  <c r="AR1540" i="98"/>
  <c r="AR1628" i="97"/>
  <c r="AR2853" i="97"/>
  <c r="AT689" i="97"/>
  <c r="AT495" i="97"/>
  <c r="AR1529" i="98"/>
  <c r="AR2269" i="97"/>
  <c r="AR2389" i="97"/>
  <c r="AR2274" i="97"/>
  <c r="AR1372" i="97"/>
  <c r="AR1635" i="98"/>
  <c r="AT1549" i="97"/>
  <c r="AR2092" i="97"/>
  <c r="AR2866" i="98"/>
  <c r="AT3434" i="97"/>
  <c r="AR633" i="97"/>
  <c r="AT1329" i="97"/>
  <c r="AR3555" i="98"/>
  <c r="AT441" i="97"/>
  <c r="AR2081" i="98"/>
  <c r="AR51" i="97"/>
  <c r="AR604" i="97"/>
  <c r="AR541" i="97"/>
  <c r="AT1317" i="97"/>
  <c r="AT137" i="97"/>
  <c r="AR634" i="97"/>
  <c r="AT1030" i="97"/>
  <c r="AR387" i="97"/>
  <c r="AR2199" i="97"/>
  <c r="AR2714" i="97"/>
  <c r="AR2032" i="98"/>
  <c r="AT2956" i="97"/>
  <c r="AR143" i="98"/>
  <c r="AT2862" i="97"/>
  <c r="AR2249" i="98"/>
  <c r="AT584" i="97"/>
  <c r="AT218" i="97"/>
  <c r="AR1028" i="97"/>
  <c r="AR1485" i="97"/>
  <c r="AR3328" i="97"/>
  <c r="AR1389" i="98"/>
  <c r="AR874" i="98"/>
  <c r="AR1881" i="97"/>
  <c r="AR940" i="97"/>
  <c r="AR1771" i="97"/>
  <c r="AR177" i="97"/>
  <c r="AR412" i="98"/>
  <c r="AR2455" i="98"/>
  <c r="AT1779" i="97"/>
  <c r="AR2615" i="98"/>
  <c r="AT2344" i="97"/>
  <c r="AR3146" i="97"/>
  <c r="AR3545" i="98"/>
  <c r="AT938" i="97"/>
  <c r="AR998" i="97"/>
  <c r="AR1877" i="97"/>
  <c r="AR3440" i="98"/>
  <c r="AT1133" i="97"/>
  <c r="AR1066" i="98"/>
  <c r="AR2605" i="97"/>
  <c r="AT1235" i="97"/>
  <c r="AR2585" i="97"/>
  <c r="AR2386" i="97"/>
  <c r="AR1744" i="97"/>
  <c r="AR1901" i="98"/>
  <c r="AT2202" i="97"/>
  <c r="AR1095" i="97"/>
  <c r="AR255" i="97"/>
  <c r="AR1954" i="97"/>
  <c r="AR1461" i="98"/>
  <c r="AR1753" i="98"/>
  <c r="AR1719" i="98"/>
  <c r="AR3004" i="98"/>
  <c r="AR1841" i="98"/>
  <c r="AR2090" i="97"/>
  <c r="AR1268" i="98"/>
  <c r="AR1540" i="97"/>
  <c r="AT1933" i="97"/>
  <c r="AR1226" i="98"/>
  <c r="AR1432" i="97"/>
  <c r="AR294" i="97"/>
  <c r="AR1798" i="97"/>
  <c r="AT3266" i="97"/>
  <c r="AR3281" i="98"/>
  <c r="AT609" i="97"/>
  <c r="AR1725" i="97"/>
  <c r="AR2691" i="97"/>
  <c r="AT2935" i="97"/>
  <c r="AR735" i="97"/>
  <c r="AR191" i="98"/>
  <c r="AT1604" i="97"/>
  <c r="AR3527" i="97"/>
  <c r="AR749" i="98"/>
  <c r="AR36" i="97"/>
  <c r="AR1414" i="98"/>
  <c r="AT809" i="97"/>
  <c r="AT3330" i="97"/>
  <c r="AR398" i="98"/>
  <c r="AT59" i="97"/>
  <c r="AR2302" i="98"/>
  <c r="AR1152" i="97"/>
  <c r="AR1336" i="98"/>
  <c r="AR2060" i="98"/>
  <c r="AR456" i="97"/>
  <c r="AR1067" i="97"/>
  <c r="AR3254" i="98"/>
  <c r="AT2222" i="97"/>
  <c r="AT2691" i="97"/>
  <c r="AR1618" i="97"/>
  <c r="AR1949" i="98"/>
  <c r="AT1344" i="97"/>
  <c r="AR2073" i="97"/>
  <c r="AR2741" i="98"/>
  <c r="AR722" i="98"/>
  <c r="AR2424" i="97"/>
  <c r="AR2413" i="97"/>
  <c r="AR588" i="98"/>
  <c r="AT519" i="97"/>
  <c r="AR2137" i="98"/>
  <c r="AR1122" i="97"/>
  <c r="AR53" i="97"/>
  <c r="AT881" i="97"/>
  <c r="AR29" i="97"/>
  <c r="AR3000" i="98"/>
  <c r="AR1304" i="97"/>
  <c r="AT258" i="97"/>
  <c r="AR3275" i="98"/>
  <c r="AT1971" i="97"/>
  <c r="AR722" i="97"/>
  <c r="AT1836" i="97"/>
  <c r="AR2732" i="98"/>
  <c r="AR464" i="98"/>
  <c r="AR2157" i="97"/>
  <c r="AR1604" i="97"/>
  <c r="AR2855" i="97"/>
  <c r="AR147" i="97"/>
  <c r="AR764" i="98"/>
  <c r="AR1258" i="97"/>
  <c r="AR2078" i="97"/>
  <c r="AR2569" i="97"/>
  <c r="AT559" i="97"/>
  <c r="AR3060" i="98"/>
  <c r="AR1851" i="97"/>
  <c r="AR2182" i="97"/>
  <c r="AT1378" i="97"/>
  <c r="AR1140" i="97"/>
  <c r="AT854" i="97"/>
  <c r="AT2296" i="97"/>
  <c r="AT387" i="97"/>
  <c r="AR2636" i="98"/>
  <c r="AR2168" i="98"/>
  <c r="AR86" i="97"/>
  <c r="AR3570" i="98"/>
  <c r="AR3050" i="98"/>
  <c r="AR261" i="98"/>
  <c r="AR122" i="97"/>
  <c r="AR2549" i="98"/>
  <c r="AT3027" i="97"/>
  <c r="AR3076" i="98"/>
  <c r="AR2283" i="97"/>
  <c r="AT2564" i="97"/>
  <c r="AR1482" i="97"/>
  <c r="AR2220" i="97"/>
  <c r="AR1093" i="97"/>
  <c r="AR1563" i="97"/>
  <c r="AR1071" i="98"/>
  <c r="AR3220" i="97"/>
  <c r="AR1578" i="97"/>
  <c r="AR752" i="98"/>
  <c r="AR1063" i="98"/>
  <c r="AR221" i="97"/>
  <c r="AR1629" i="97"/>
  <c r="AT2038" i="97"/>
  <c r="AR792" i="98"/>
  <c r="AR2586" i="98"/>
  <c r="AR587" i="98"/>
  <c r="AT2607" i="97"/>
  <c r="AR794" i="98"/>
  <c r="AR2396" i="98"/>
  <c r="AR2391" i="98"/>
  <c r="AT1883" i="97"/>
  <c r="AR212" i="98"/>
  <c r="AR2749" i="98"/>
  <c r="AR233" i="98"/>
  <c r="AT672" i="97"/>
  <c r="AR2526" i="98"/>
  <c r="AT763" i="97"/>
  <c r="AR20" i="97"/>
  <c r="AR3253" i="98"/>
  <c r="AR3143" i="98"/>
  <c r="AR1234" i="97"/>
  <c r="AT985" i="97"/>
  <c r="AT581" i="97"/>
  <c r="AR556" i="97"/>
  <c r="AT241" i="97"/>
  <c r="AT98" i="97"/>
  <c r="AR3257" i="97"/>
  <c r="AT405" i="97"/>
  <c r="AR2102" i="98"/>
  <c r="AR190" i="98"/>
  <c r="AT3577" i="97"/>
  <c r="AR3393" i="97"/>
  <c r="AR3245" i="97"/>
  <c r="AT345" i="97"/>
  <c r="AT2716" i="97"/>
  <c r="AR1789" i="98"/>
  <c r="AT868" i="97"/>
  <c r="AR1807" i="97"/>
  <c r="AT1696" i="97"/>
  <c r="AR528" i="97"/>
  <c r="AR403" i="98"/>
  <c r="AR1863" i="97"/>
  <c r="AR152" i="97"/>
  <c r="AT1928" i="97"/>
  <c r="AT2943" i="97"/>
  <c r="AR152" i="98"/>
  <c r="AT2200" i="97"/>
  <c r="AT512" i="97"/>
  <c r="AR1492" i="97"/>
  <c r="AT1234" i="97"/>
  <c r="AR3541" i="98"/>
  <c r="AR797" i="98"/>
  <c r="AR2683" i="98"/>
  <c r="AR1165" i="98"/>
  <c r="AR3594" i="97"/>
  <c r="AT232" i="97"/>
  <c r="AR3046" i="98"/>
  <c r="AT421" i="97"/>
  <c r="AR2007" i="98"/>
  <c r="AT3142" i="97"/>
  <c r="AT3359" i="97"/>
  <c r="AR299" i="98"/>
  <c r="AT3592" i="97"/>
  <c r="AR2317" i="98"/>
  <c r="AT1948" i="97"/>
  <c r="AR2632" i="98"/>
  <c r="AR2917" i="97"/>
  <c r="AR1778" i="98"/>
  <c r="AT1364" i="97"/>
  <c r="AR166" i="97"/>
  <c r="AT592" i="97"/>
  <c r="AR3484" i="98"/>
  <c r="AT1435" i="97"/>
  <c r="AR2005" i="97"/>
  <c r="AT590" i="97"/>
  <c r="AT1069" i="97"/>
  <c r="AR691" i="98"/>
  <c r="AR88" i="98"/>
  <c r="AT1258" i="97"/>
  <c r="AR1592" i="97"/>
  <c r="AT289" i="97"/>
  <c r="AT725" i="97"/>
  <c r="AR1878" i="98"/>
  <c r="AT818" i="97"/>
  <c r="AT3279" i="97"/>
  <c r="AR3324" i="98"/>
  <c r="AR850" i="98"/>
  <c r="AT865" i="97"/>
  <c r="AR2268" i="97"/>
  <c r="AR2577" i="98"/>
  <c r="AR217" i="97"/>
  <c r="AR835" i="97"/>
  <c r="AR2622" i="98"/>
  <c r="AT1559" i="97"/>
  <c r="AR1080" i="97"/>
  <c r="AT2843" i="97"/>
  <c r="AR1995" i="98"/>
  <c r="AR1481" i="97"/>
  <c r="AT3564" i="97"/>
  <c r="AT2264" i="97"/>
  <c r="AR436" i="97"/>
  <c r="AR206" i="98"/>
  <c r="AR2608" i="97"/>
  <c r="AR2209" i="98"/>
  <c r="AR2609" i="97"/>
  <c r="AR1525" i="97"/>
  <c r="AR3418" i="98"/>
  <c r="AR126" i="98"/>
  <c r="AR1862" i="98"/>
  <c r="AR1745" i="97"/>
  <c r="AR2838" i="97"/>
  <c r="AR1169" i="98"/>
  <c r="AR1083" i="98"/>
  <c r="AR3509" i="98"/>
  <c r="AR2459" i="97"/>
  <c r="AT1818" i="97"/>
  <c r="AR1611" i="97"/>
  <c r="AR3400" i="98"/>
  <c r="AR1953" i="97"/>
  <c r="AR2749" i="97"/>
  <c r="AT3241" i="97"/>
  <c r="AR337" i="97"/>
  <c r="AR943" i="98"/>
  <c r="AR3493" i="98"/>
  <c r="AR2849" i="98"/>
  <c r="AR817" i="98"/>
  <c r="AR964" i="97"/>
  <c r="AT1326" i="97"/>
  <c r="AR156" i="97"/>
  <c r="AT1964" i="97"/>
  <c r="AR158" i="98"/>
  <c r="AR339" i="98"/>
  <c r="AR469" i="98"/>
  <c r="AR801" i="97"/>
  <c r="AR3063" i="97"/>
  <c r="AR2008" i="97"/>
  <c r="AR2908" i="97"/>
  <c r="AT2087" i="97"/>
  <c r="AR3304" i="98"/>
  <c r="AR142" i="98"/>
  <c r="AR3435" i="97"/>
  <c r="AR3153" i="98"/>
  <c r="AR2146" i="97"/>
  <c r="AR2411" i="98"/>
  <c r="AT3064" i="97"/>
  <c r="AT626" i="97"/>
  <c r="AT1191" i="97"/>
  <c r="AT2270" i="97"/>
  <c r="AT618" i="97"/>
  <c r="AT591" i="97"/>
  <c r="AR3487" i="97"/>
  <c r="AR452" i="98"/>
  <c r="AT393" i="97"/>
  <c r="AR1517" i="97"/>
  <c r="AR883" i="98"/>
  <c r="AR1505" i="98"/>
  <c r="AR3460" i="98"/>
  <c r="AR594" i="98"/>
  <c r="AR2966" i="98"/>
  <c r="AR1748" i="97"/>
  <c r="AR409" i="97"/>
  <c r="AT979" i="97"/>
  <c r="AR695" i="97"/>
  <c r="AR1644" i="98"/>
  <c r="AT1518" i="97"/>
  <c r="AR1077" i="98"/>
  <c r="AT1318" i="97"/>
  <c r="AR235" i="97"/>
  <c r="AR628" i="98"/>
  <c r="AT3216" i="97"/>
  <c r="AR1407" i="97"/>
  <c r="AR885" i="97"/>
  <c r="AR2785" i="98"/>
  <c r="AR2636" i="97"/>
  <c r="AR767" i="97"/>
  <c r="AR1594" i="97"/>
  <c r="AR2380" i="98"/>
  <c r="AR1786" i="97"/>
  <c r="AR340" i="97"/>
  <c r="AT3232" i="97"/>
  <c r="AR2008" i="98"/>
  <c r="AR159" i="97"/>
  <c r="AR2080" i="97"/>
  <c r="AT1370" i="97"/>
  <c r="AR1412" i="97"/>
  <c r="AT1411" i="97"/>
  <c r="AR713" i="98"/>
  <c r="AR1338" i="98"/>
  <c r="AR3372" i="97"/>
  <c r="AR2539" i="97"/>
  <c r="AR1132" i="98"/>
  <c r="AR1162" i="98"/>
  <c r="AR959" i="97"/>
  <c r="AT1213" i="97"/>
  <c r="AT2782" i="97"/>
  <c r="AR3165" i="98"/>
  <c r="AR30" i="97"/>
  <c r="AR460" i="97"/>
  <c r="AT311" i="97"/>
  <c r="AR232" i="98"/>
  <c r="AT2032" i="97"/>
  <c r="AR2227" i="98"/>
  <c r="AR2594" i="97"/>
  <c r="AR1949" i="97"/>
  <c r="AT1787" i="97"/>
  <c r="AR3345" i="98"/>
  <c r="AR119" i="98"/>
  <c r="AT503" i="97"/>
  <c r="AR475" i="98"/>
  <c r="AR1836" i="97"/>
  <c r="AT55" i="97"/>
  <c r="AR2047" i="97"/>
  <c r="AT422" i="97"/>
  <c r="AR1293" i="97"/>
  <c r="AR1425" i="97"/>
  <c r="AR1535" i="97"/>
  <c r="AR3113" i="98"/>
  <c r="AR313" i="97"/>
  <c r="AR3390" i="97"/>
  <c r="AR843" i="98"/>
  <c r="AR364" i="98"/>
  <c r="AT536" i="97"/>
  <c r="AR2953" i="97"/>
  <c r="AR272" i="98"/>
  <c r="AT459" i="97"/>
  <c r="AT82" i="97"/>
  <c r="AT3453" i="97"/>
  <c r="AR2280" i="98"/>
  <c r="AR1571" i="97"/>
  <c r="AT1619" i="97"/>
  <c r="AT665" i="97"/>
  <c r="AR1069" i="98"/>
  <c r="AR276" i="98"/>
  <c r="AT2052" i="97"/>
  <c r="AT1956" i="97"/>
  <c r="AR295" i="97"/>
  <c r="AR1758" i="97"/>
  <c r="AT3510" i="97"/>
  <c r="AT342" i="97"/>
  <c r="AR125" i="97"/>
  <c r="AR1407" i="98"/>
  <c r="AT6" i="97"/>
  <c r="AR2445" i="98"/>
  <c r="AR614" i="97"/>
  <c r="AT2408" i="97"/>
  <c r="AR2220" i="98"/>
  <c r="AT1878" i="97"/>
  <c r="AT2968" i="97"/>
  <c r="AT247" i="97"/>
  <c r="AR2957" i="97"/>
  <c r="AT1740" i="97"/>
  <c r="AT810" i="97"/>
  <c r="AT2513" i="97"/>
  <c r="AR473" i="97"/>
  <c r="AR2088" i="98"/>
  <c r="AR324" i="97"/>
  <c r="AR323" i="97"/>
  <c r="AR3221" i="98"/>
  <c r="AR646" i="97"/>
  <c r="AT2363" i="97"/>
  <c r="AT152" i="97"/>
  <c r="AT1798" i="97"/>
  <c r="AR2569" i="98"/>
  <c r="AT3575" i="97"/>
  <c r="AR1011" i="97"/>
  <c r="AT1627" i="97"/>
  <c r="AT3306" i="97"/>
  <c r="AT1783" i="97"/>
  <c r="AT1685" i="97"/>
  <c r="AR2470" i="98"/>
  <c r="AT887" i="97"/>
  <c r="AR1434" i="97"/>
  <c r="AT3567" i="97"/>
  <c r="AR3595" i="97"/>
  <c r="AR390" i="97"/>
  <c r="AR3492" i="97"/>
  <c r="AT1826" i="97"/>
  <c r="AR2454" i="97"/>
  <c r="AR2210" i="97"/>
  <c r="AR1662" i="97"/>
  <c r="AR1751" i="97"/>
  <c r="AR1869" i="97"/>
  <c r="AR1671" i="98"/>
  <c r="AR739" i="98"/>
  <c r="AR174" i="97"/>
  <c r="AR2106" i="98"/>
  <c r="AT2961" i="97"/>
  <c r="AT943" i="97"/>
  <c r="AR3062" i="97"/>
  <c r="AR1695" i="97"/>
  <c r="AR3013" i="97"/>
  <c r="AT1811" i="97"/>
  <c r="AT3055" i="97"/>
  <c r="AR1389" i="97"/>
  <c r="AR2103" i="98"/>
  <c r="AR2234" i="97"/>
  <c r="AT1834" i="97"/>
  <c r="AT729" i="97"/>
  <c r="AT1029" i="97"/>
  <c r="AT3212" i="97"/>
  <c r="AR1413" i="98"/>
  <c r="AT3138" i="97"/>
  <c r="AR3523" i="97"/>
  <c r="AR3196" i="98"/>
  <c r="AT221" i="97"/>
  <c r="AR1514" i="97"/>
  <c r="AR2637" i="97"/>
  <c r="AR1903" i="98"/>
  <c r="AR3080" i="97"/>
  <c r="AR1951" i="97"/>
  <c r="AT2203" i="97"/>
  <c r="AT1203" i="97"/>
  <c r="AR1045" i="97"/>
  <c r="AR713" i="97"/>
  <c r="AR159" i="98"/>
  <c r="AT924" i="97"/>
  <c r="AR1250" i="97"/>
  <c r="AR1119" i="98"/>
  <c r="AR3449" i="98"/>
  <c r="AT2679" i="97"/>
  <c r="AT1561" i="97"/>
  <c r="AR2255" i="97"/>
  <c r="AR1828" i="97"/>
  <c r="AT954" i="97"/>
  <c r="AR2119" i="97"/>
  <c r="AR2185" i="98"/>
  <c r="AR3140" i="98"/>
  <c r="AR2010" i="98"/>
  <c r="AR3362" i="98"/>
  <c r="AR1657" i="97"/>
  <c r="AR1331" i="98"/>
  <c r="AR391" i="98"/>
  <c r="AR988" i="97"/>
  <c r="AT3591" i="97"/>
  <c r="AR3359" i="98"/>
  <c r="AT1231" i="97"/>
  <c r="AR700" i="98"/>
  <c r="AR2264" i="97"/>
  <c r="AR460" i="98"/>
  <c r="AR505" i="97"/>
  <c r="AR1705" i="97"/>
  <c r="AR356" i="98"/>
  <c r="AR678" i="98"/>
  <c r="AR627" i="98"/>
  <c r="AR715" i="98"/>
  <c r="AR714" i="98"/>
  <c r="AT3579" i="97"/>
  <c r="AR2415" i="97"/>
  <c r="AR380" i="97"/>
  <c r="AT535" i="97"/>
  <c r="AT1558" i="97"/>
  <c r="AR3550" i="97"/>
  <c r="AT3080" i="97"/>
  <c r="AR2246" i="97"/>
  <c r="AR650" i="98"/>
  <c r="AT3264" i="97"/>
  <c r="AR420" i="98"/>
  <c r="AR3604" i="97"/>
  <c r="AR1192" i="98"/>
  <c r="AR1890" i="97"/>
  <c r="AT1789" i="97"/>
  <c r="AT131" i="97"/>
  <c r="AR874" i="97"/>
  <c r="AR2946" i="97"/>
  <c r="AT1429" i="97"/>
  <c r="AT1185" i="97"/>
  <c r="AR1033" i="98"/>
  <c r="AR2063" i="98"/>
  <c r="AR1402" i="97"/>
  <c r="AT2823" i="97"/>
  <c r="AR2937" i="97"/>
  <c r="AR2213" i="97"/>
  <c r="AT1154" i="97"/>
  <c r="AR971" i="97"/>
  <c r="AT582" i="97"/>
  <c r="AR1730" i="97"/>
  <c r="AR2187" i="97"/>
  <c r="AT3314" i="97"/>
  <c r="AR772" i="97"/>
  <c r="AT1542" i="97"/>
  <c r="AT1640" i="97"/>
  <c r="AT1281" i="97"/>
  <c r="AR2101" i="97"/>
  <c r="AR365" i="97"/>
  <c r="AR977" i="98"/>
  <c r="AR3475" i="98"/>
  <c r="AR1490" i="98"/>
  <c r="AT2246" i="97"/>
  <c r="AR1935" i="97"/>
  <c r="AR2113" i="97"/>
  <c r="AR2098" i="98"/>
  <c r="AR37" i="98"/>
  <c r="AT3135" i="97"/>
  <c r="AR2740" i="98"/>
  <c r="AR3501" i="97"/>
  <c r="AR3057" i="97"/>
  <c r="AT3336" i="97"/>
  <c r="AR1579" i="97"/>
  <c r="AT315" i="97"/>
  <c r="AR30" i="98"/>
  <c r="AT890" i="97"/>
  <c r="AR25" i="97"/>
  <c r="AR1643" i="97"/>
  <c r="AR2796" i="98"/>
  <c r="AR809" i="98"/>
  <c r="AT1383" i="97"/>
  <c r="AT3531" i="97"/>
  <c r="AR336" i="98"/>
  <c r="AT1790" i="97"/>
  <c r="AR3253" i="97"/>
  <c r="AT1371" i="97"/>
  <c r="AR2371" i="97"/>
  <c r="AR1301" i="97"/>
  <c r="AR303" i="98"/>
  <c r="AR892" i="97"/>
  <c r="AR724" i="98"/>
  <c r="AR1829" i="98"/>
  <c r="AR2448" i="98"/>
  <c r="AT3101" i="97"/>
  <c r="AT2150" i="97"/>
  <c r="AR2510" i="98"/>
  <c r="AT1443" i="97"/>
  <c r="AT3572" i="97"/>
  <c r="AR447" i="97"/>
  <c r="AR1224" i="98"/>
  <c r="AT566" i="97"/>
  <c r="AR536" i="98"/>
  <c r="AR2466" i="98"/>
  <c r="AR2319" i="97"/>
  <c r="AT2960" i="97"/>
  <c r="AR1825" i="98"/>
  <c r="AR993" i="97"/>
  <c r="AR939" i="98"/>
  <c r="AR1887" i="97"/>
  <c r="AR2731" i="97"/>
  <c r="AT2045" i="97"/>
  <c r="AT95" i="97"/>
  <c r="AR1769" i="97"/>
  <c r="AR55" i="97"/>
  <c r="AR470" i="97"/>
  <c r="AR2149" i="97"/>
  <c r="AR2827" i="98"/>
  <c r="AT509" i="97"/>
  <c r="AR2681" i="98"/>
  <c r="AR952" i="98"/>
  <c r="AR3539" i="98"/>
  <c r="AT2944" i="97"/>
  <c r="AT747" i="97"/>
  <c r="AT2755" i="97"/>
  <c r="AT291" i="97"/>
  <c r="AT1568" i="97"/>
  <c r="AR1569" i="98"/>
  <c r="AT1673" i="97"/>
  <c r="AR514" i="98"/>
  <c r="AR2016" i="97"/>
  <c r="AR3419" i="97"/>
  <c r="AR1147" i="97"/>
  <c r="AT2552" i="97"/>
  <c r="AT2952" i="97"/>
  <c r="AR833" i="98"/>
  <c r="AT1365" i="97"/>
  <c r="AR932" i="98"/>
  <c r="AT799" i="97"/>
  <c r="AT170" i="97"/>
  <c r="AT1432" i="97"/>
  <c r="AR2829" i="97"/>
  <c r="AR1721" i="98"/>
  <c r="AT2278" i="97"/>
  <c r="AR704" i="98"/>
  <c r="AR2978" i="98"/>
  <c r="AT701" i="97"/>
  <c r="AR60" i="97"/>
  <c r="AR165" i="97"/>
  <c r="AR247" i="98"/>
  <c r="AR3525" i="98"/>
  <c r="AR2818" i="98"/>
  <c r="AR352" i="97"/>
  <c r="AR1679" i="97"/>
  <c r="AR1307" i="97"/>
  <c r="AT2197" i="97"/>
  <c r="AT10" i="97"/>
  <c r="AR1262" i="97"/>
  <c r="AT2192" i="97"/>
  <c r="AR2613" i="98"/>
  <c r="AR190" i="97"/>
  <c r="AT2040" i="97"/>
  <c r="AT1167" i="97"/>
  <c r="AT3532" i="97"/>
  <c r="AT2017" i="97"/>
  <c r="AT1147" i="97"/>
  <c r="AR1789" i="97"/>
  <c r="AR338" i="98"/>
  <c r="AT2140" i="97"/>
  <c r="AR3565" i="98"/>
  <c r="AT2398" i="97"/>
  <c r="AR1230" i="97"/>
  <c r="AR1570" i="97"/>
  <c r="AT1087" i="97"/>
  <c r="AR998" i="98"/>
  <c r="AR2644" i="97"/>
  <c r="AR1159" i="97"/>
  <c r="AT1529" i="97"/>
  <c r="AT418" i="97"/>
  <c r="AT2998" i="97"/>
  <c r="AR2968" i="98"/>
  <c r="AT1951" i="97"/>
  <c r="AT652" i="97"/>
  <c r="AR3410" i="98"/>
  <c r="AR715" i="97"/>
  <c r="AR2787" i="98"/>
  <c r="AR1621" i="97"/>
  <c r="AR3022" i="98"/>
  <c r="AR1101" i="97"/>
  <c r="AR581" i="98"/>
  <c r="AR486" i="98"/>
  <c r="AT675" i="97"/>
  <c r="AR1956" i="98"/>
  <c r="AR3579" i="98"/>
  <c r="AT1106" i="97"/>
  <c r="AT666" i="97"/>
  <c r="AT340" i="97"/>
  <c r="AT2664" i="97"/>
  <c r="AR987" i="97"/>
  <c r="AR672" i="98"/>
  <c r="AR2243" i="98"/>
  <c r="AT2902" i="97"/>
  <c r="AR1818" i="97"/>
  <c r="AR921" i="98"/>
  <c r="AR3371" i="97"/>
  <c r="AR2252" i="98"/>
  <c r="AR3140" i="97"/>
  <c r="AR1424" i="97"/>
  <c r="AR631" i="98"/>
  <c r="AR2864" i="97"/>
  <c r="AR1652" i="97"/>
  <c r="AR182" i="98"/>
  <c r="AR2893" i="97"/>
  <c r="AR583" i="98"/>
  <c r="AR477" i="97"/>
  <c r="AT2758" i="97"/>
  <c r="AR677" i="97"/>
  <c r="AR2406" i="98"/>
  <c r="AT1101" i="97"/>
  <c r="AR1419" i="98"/>
  <c r="AT896" i="97"/>
  <c r="AR1944" i="97"/>
  <c r="AR1128" i="98"/>
  <c r="AT1301" i="97"/>
  <c r="AR289" i="97"/>
  <c r="AR3257" i="98"/>
  <c r="AR1731" i="97"/>
  <c r="AR3085" i="98"/>
  <c r="AR2081" i="97"/>
  <c r="AR670" i="98"/>
  <c r="AT628" i="97"/>
  <c r="AR1129" i="97"/>
  <c r="AR828" i="97"/>
  <c r="AT802" i="97"/>
  <c r="AR396" i="98"/>
  <c r="AR204" i="97"/>
  <c r="AT916" i="97"/>
  <c r="AR2382" i="98"/>
  <c r="AR378" i="97"/>
  <c r="AR486" i="97"/>
  <c r="AR1170" i="97"/>
  <c r="AT972" i="97"/>
  <c r="AT1140" i="97"/>
  <c r="AR897" i="98"/>
  <c r="AR1365" i="98"/>
  <c r="AT1388" i="97"/>
  <c r="AR208" i="97"/>
  <c r="AR2867" i="97"/>
  <c r="AR3041" i="97"/>
  <c r="AR1071" i="97"/>
  <c r="AT636" i="97"/>
  <c r="AR325" i="97"/>
  <c r="AT1489" i="97"/>
  <c r="AT1522" i="97"/>
  <c r="AR3088" i="97"/>
  <c r="AR1530" i="98"/>
  <c r="AT2483" i="97"/>
  <c r="AR1433" i="97"/>
  <c r="AT1221" i="97"/>
  <c r="AR2973" i="97"/>
  <c r="AT1628" i="97"/>
  <c r="AR2715" i="97"/>
  <c r="AR219" i="98"/>
  <c r="AR2624" i="97"/>
  <c r="AT1372" i="97"/>
  <c r="AR3536" i="98"/>
  <c r="AT1634" i="97"/>
  <c r="AR3531" i="98"/>
  <c r="AT56" i="97"/>
  <c r="AR1341" i="97"/>
  <c r="AT3464" i="97"/>
  <c r="AT3374" i="97"/>
  <c r="AR686" i="98"/>
  <c r="AR242" i="97"/>
  <c r="AT1988" i="97"/>
  <c r="AR3039" i="97"/>
  <c r="AT694" i="97"/>
  <c r="AR1844" i="97"/>
  <c r="AR2173" i="97"/>
  <c r="AR3139" i="97"/>
  <c r="AT135" i="97"/>
  <c r="AR1083" i="97"/>
  <c r="AT1026" i="97"/>
  <c r="AT1438" i="97"/>
  <c r="AT1287" i="97"/>
  <c r="AR899" i="98"/>
  <c r="AT482" i="97"/>
  <c r="AT2201" i="97"/>
  <c r="AT1861" i="97"/>
  <c r="AR1162" i="97"/>
  <c r="AR1242" i="97"/>
  <c r="AR2824" i="97"/>
  <c r="AR2753" i="97"/>
  <c r="AT2795" i="97"/>
  <c r="AT1778" i="97"/>
  <c r="AR910" i="97"/>
  <c r="AR2076" i="98"/>
  <c r="AR267" i="98"/>
  <c r="AR699" i="97"/>
  <c r="AT1551" i="97"/>
  <c r="AT621" i="97"/>
  <c r="AR1465" i="98"/>
  <c r="AR1233" i="97"/>
  <c r="AR275" i="98"/>
  <c r="AR417" i="98"/>
  <c r="AT1665" i="97"/>
  <c r="AR802" i="98"/>
  <c r="AR1920" i="97"/>
  <c r="AT1086" i="97"/>
  <c r="AR1755" i="97"/>
  <c r="AR1161" i="97"/>
  <c r="AR103" i="98"/>
  <c r="AR1237" i="97"/>
  <c r="AR2511" i="97"/>
  <c r="AR3549" i="97"/>
  <c r="AR2596" i="98"/>
  <c r="AT3160" i="97"/>
  <c r="AR430" i="98"/>
  <c r="AR862" i="98"/>
  <c r="AR3342" i="97"/>
  <c r="AR3153" i="97"/>
  <c r="AT3104" i="97"/>
  <c r="AT3269" i="97"/>
  <c r="AT3084" i="97"/>
  <c r="AT2367" i="97"/>
  <c r="AR131" i="98"/>
  <c r="AR956" i="98"/>
  <c r="AT1759" i="97"/>
  <c r="AR3120" i="98"/>
  <c r="AR2493" i="97"/>
  <c r="AT1017" i="97"/>
  <c r="AR1102" i="97"/>
  <c r="AR188" i="98"/>
  <c r="AR223" i="97"/>
  <c r="AT13" i="97"/>
  <c r="AR139" i="98"/>
  <c r="AT2139" i="97"/>
  <c r="AR149" i="97"/>
  <c r="AR309" i="97"/>
  <c r="AR870" i="97"/>
  <c r="AR2735" i="98"/>
  <c r="AR3125" i="97"/>
  <c r="AT1228" i="97"/>
  <c r="AR3184" i="98"/>
  <c r="AT3310" i="97"/>
  <c r="AR1187" i="97"/>
  <c r="AT1477" i="97"/>
  <c r="AT125" i="97"/>
  <c r="AT2610" i="97"/>
  <c r="AT2838" i="97"/>
  <c r="AR2794" i="98"/>
  <c r="AR819" i="97"/>
  <c r="AT2401" i="97"/>
  <c r="AT1262" i="97"/>
  <c r="AR842" i="97"/>
  <c r="AR3603" i="97"/>
  <c r="AT2926" i="97"/>
  <c r="AR1637" i="97"/>
  <c r="AR523" i="98"/>
  <c r="AT2103" i="97"/>
  <c r="AR2906" i="98"/>
  <c r="AR1395" i="97"/>
  <c r="AT3498" i="97"/>
  <c r="AT2311" i="97"/>
  <c r="AT1182" i="97"/>
  <c r="AR1259" i="97"/>
  <c r="AT1664" i="97"/>
  <c r="AT3268" i="97"/>
  <c r="AR782" i="98"/>
  <c r="AR2155" i="97"/>
  <c r="AT1327" i="97"/>
  <c r="AT1655" i="97"/>
  <c r="AR2617" i="98"/>
  <c r="AR1500" i="98"/>
  <c r="AR3062" i="98"/>
  <c r="AT1835" i="97"/>
  <c r="AR79" i="97"/>
  <c r="AT434" i="97"/>
  <c r="AR1027" i="98"/>
  <c r="AR3485" i="98"/>
  <c r="AR1033" i="97"/>
  <c r="AR1078" i="97"/>
  <c r="AT1727" i="97"/>
  <c r="AR1465" i="97"/>
  <c r="AT423" i="97"/>
  <c r="AT869" i="97"/>
  <c r="AT635" i="97"/>
  <c r="AR2034" i="98"/>
  <c r="AR3149" i="98"/>
  <c r="AR734" i="98"/>
  <c r="AR1642" i="97"/>
  <c r="AR218" i="98"/>
  <c r="AR1992" i="98"/>
  <c r="AT2251" i="97"/>
  <c r="AR3073" i="97"/>
  <c r="AR1145" i="98"/>
  <c r="AR2501" i="97"/>
  <c r="AR1597" i="98"/>
  <c r="AT1180" i="97"/>
  <c r="AR104" i="97"/>
  <c r="AT554" i="97"/>
  <c r="AR2283" i="98"/>
  <c r="AT1663" i="97"/>
  <c r="AR150" i="97"/>
  <c r="AR3187" i="98"/>
  <c r="AR1680" i="97"/>
  <c r="AR3349" i="97"/>
  <c r="AR1493" i="98"/>
  <c r="AR3482" i="97"/>
  <c r="AR3189" i="98"/>
  <c r="AR741" i="97"/>
  <c r="AR24" i="97"/>
  <c r="AR3235" i="98"/>
  <c r="AR1202" i="97"/>
  <c r="AR639" i="98"/>
  <c r="AR1252" i="97"/>
  <c r="AR2551" i="97"/>
  <c r="AT207" i="97"/>
  <c r="AR739" i="97"/>
  <c r="AT751" i="97"/>
  <c r="AT755" i="97"/>
  <c r="AT1953" i="97"/>
  <c r="AR2128" i="98"/>
  <c r="AR1182" i="97"/>
  <c r="AT1645" i="97"/>
  <c r="AR95" i="97"/>
  <c r="AR3388" i="97"/>
  <c r="AR3502" i="98"/>
  <c r="AR1617" i="97"/>
  <c r="AR1827" i="98"/>
  <c r="AR3557" i="97"/>
  <c r="AR66" i="98"/>
  <c r="AR2467" i="98"/>
  <c r="AR1675" i="97"/>
  <c r="AR1668" i="98"/>
  <c r="AR342" i="98"/>
  <c r="AR3300" i="98"/>
  <c r="AT177" i="97"/>
  <c r="AT1183" i="97"/>
  <c r="AR737" i="97"/>
  <c r="AT1984" i="97"/>
  <c r="AT1974" i="97"/>
  <c r="AR511" i="98"/>
  <c r="AT3521" i="97"/>
  <c r="AR3406" i="97"/>
  <c r="AR1963" i="98"/>
  <c r="AR930" i="98"/>
  <c r="AR1184" i="97"/>
  <c r="AR261" i="97"/>
  <c r="AR321" i="97"/>
  <c r="AT2370" i="97"/>
  <c r="AT1428" i="97"/>
  <c r="AR57" i="98"/>
  <c r="AT1814" i="97"/>
  <c r="AR3327" i="98"/>
  <c r="AR1709" i="98"/>
  <c r="AT1359" i="97"/>
  <c r="AR419" i="97"/>
  <c r="AR2156" i="98"/>
  <c r="AR1375" i="97"/>
  <c r="AR2032" i="97"/>
  <c r="AT1084" i="97"/>
  <c r="AR1800" i="97"/>
  <c r="AR3133" i="97"/>
  <c r="AT28" i="97"/>
  <c r="AR917" i="98"/>
  <c r="AT1389" i="97"/>
  <c r="AR3215" i="97"/>
  <c r="AT299" i="97"/>
  <c r="AR740" i="98"/>
  <c r="AT1650" i="97"/>
  <c r="AR1801" i="98"/>
  <c r="AR1114" i="97"/>
  <c r="AT426" i="97"/>
  <c r="AR913" i="98"/>
  <c r="AR2197" i="97"/>
  <c r="AR825" i="98"/>
  <c r="AR602" i="98"/>
  <c r="AR3337" i="97"/>
  <c r="AR588" i="97"/>
  <c r="AT2753" i="97"/>
  <c r="AR901" i="97"/>
  <c r="AR370" i="98"/>
  <c r="AT1272" i="97"/>
  <c r="AT256" i="97"/>
  <c r="AT1293" i="97"/>
  <c r="AR461" i="97"/>
  <c r="AR1601" i="97"/>
  <c r="AR1670" i="98"/>
  <c r="AR109" i="98"/>
  <c r="AR1108" i="98"/>
  <c r="AT1815" i="97"/>
  <c r="AT1829" i="97"/>
  <c r="AR2474" i="97"/>
  <c r="AR1285" i="97"/>
  <c r="AR2014" i="97"/>
  <c r="AR714" i="97"/>
  <c r="AR1336" i="97"/>
  <c r="AR929" i="98"/>
  <c r="AR1384" i="98"/>
  <c r="AR2603" i="97"/>
  <c r="AT1897" i="97"/>
  <c r="AR35" i="97"/>
  <c r="AT2283" i="97"/>
  <c r="AR1715" i="97"/>
  <c r="AR3233" i="97"/>
  <c r="AT158" i="97"/>
  <c r="AR753" i="97"/>
  <c r="AR2134" i="98"/>
  <c r="AR977" i="97"/>
  <c r="AR1880" i="98"/>
  <c r="AR2414" i="97"/>
  <c r="AR1199" i="97"/>
  <c r="AT3051" i="97"/>
  <c r="AR707" i="98"/>
  <c r="AR1008" i="97"/>
  <c r="AT528" i="97"/>
  <c r="AR3272" i="98"/>
  <c r="AR1192" i="97"/>
  <c r="AT2337" i="97"/>
  <c r="AR520" i="98"/>
  <c r="AR3209" i="98"/>
  <c r="AR1684" i="97"/>
  <c r="AT1923" i="97"/>
  <c r="AR1277" i="98"/>
  <c r="AR815" i="97"/>
  <c r="AR2924" i="97"/>
  <c r="AR1227" i="97"/>
  <c r="AT517" i="97"/>
  <c r="AR513" i="97"/>
  <c r="AR1259" i="98"/>
  <c r="AT1016" i="97"/>
  <c r="AT1430" i="97"/>
  <c r="AT1277" i="97"/>
  <c r="AR3339" i="97"/>
  <c r="AT1197" i="97"/>
  <c r="AR1228" i="97"/>
  <c r="AR3605" i="98"/>
  <c r="AT3489" i="97"/>
  <c r="AR3563" i="97"/>
  <c r="AT2157" i="97"/>
  <c r="AT428" i="97"/>
  <c r="AT2748" i="97"/>
  <c r="AR1040" i="98"/>
  <c r="AR2412" i="97"/>
  <c r="AR1378" i="97"/>
  <c r="AR177" i="98"/>
  <c r="AT3246" i="97"/>
  <c r="AR2836" i="97"/>
  <c r="AR3341" i="98"/>
  <c r="AR3540" i="97"/>
  <c r="AR2847" i="98"/>
  <c r="AR2618" i="98"/>
  <c r="AT381" i="97"/>
  <c r="AT1684" i="97"/>
  <c r="AR2381" i="97"/>
  <c r="AT1993" i="97"/>
  <c r="AR3398" i="98"/>
  <c r="AR113" i="97"/>
  <c r="AR1897" i="97"/>
  <c r="AR1856" i="97"/>
  <c r="AR2530" i="98"/>
  <c r="AR3218" i="98"/>
  <c r="AT3427" i="97"/>
  <c r="AR115" i="98"/>
  <c r="AR2989" i="97"/>
  <c r="AT151" i="97"/>
  <c r="AT314" i="97"/>
  <c r="AR1815" i="97"/>
  <c r="AT752" i="97"/>
  <c r="AR2179" i="98"/>
  <c r="AT2609" i="97"/>
  <c r="AR402" i="97"/>
  <c r="AR1960" i="97"/>
  <c r="AR2752" i="97"/>
  <c r="AT1980" i="97"/>
  <c r="AT3186" i="97"/>
  <c r="AR3278" i="97"/>
  <c r="AR3319" i="97"/>
  <c r="AR462" i="98"/>
  <c r="AT523" i="97"/>
  <c r="AR2062" i="98"/>
  <c r="AT3280" i="97"/>
  <c r="AR2051" i="98"/>
  <c r="AR210" i="98"/>
  <c r="AR2481" i="98"/>
  <c r="AT2586" i="97"/>
  <c r="AR293" i="97"/>
  <c r="AR1452" i="97"/>
  <c r="AR162" i="98"/>
  <c r="AT1957" i="97"/>
  <c r="AR374" i="98"/>
  <c r="AT1110" i="97"/>
  <c r="AT882" i="97"/>
  <c r="AT825" i="97"/>
  <c r="AT3134" i="97"/>
  <c r="AR2930" i="98"/>
  <c r="AT1104" i="97"/>
  <c r="AR2482" i="98"/>
  <c r="AR1667" i="97"/>
  <c r="AT1521" i="97"/>
  <c r="AT2663" i="97"/>
  <c r="AT1463" i="97"/>
  <c r="AR804" i="98"/>
  <c r="AR1340" i="97"/>
  <c r="AT1533" i="97"/>
  <c r="AR1791" i="98"/>
  <c r="AR499" i="98"/>
  <c r="AR863" i="97"/>
  <c r="AT355" i="97"/>
  <c r="AR1898" i="98"/>
  <c r="AR3298" i="97"/>
  <c r="AR3246" i="97"/>
  <c r="AT580" i="97"/>
  <c r="AR630" i="97"/>
  <c r="AR3098" i="97"/>
  <c r="AR1122" i="98"/>
  <c r="AR2161" i="97"/>
  <c r="AT1724" i="97"/>
  <c r="AR555" i="97"/>
  <c r="AR980" i="98"/>
  <c r="AR131" i="97"/>
  <c r="AR1638" i="97"/>
  <c r="AT959" i="97"/>
  <c r="AR1335" i="97"/>
  <c r="AR223" i="98"/>
  <c r="AT396" i="97"/>
  <c r="AR1631" i="98"/>
  <c r="AT722" i="97"/>
  <c r="AR120" i="97"/>
  <c r="AR2564" i="97"/>
  <c r="AR207" i="97"/>
  <c r="AT2506" i="97"/>
  <c r="AR2346" i="97"/>
  <c r="AT573" i="97"/>
  <c r="AR636" i="98"/>
  <c r="AR347" i="97"/>
  <c r="AR260" i="98"/>
  <c r="AR1057" i="97"/>
  <c r="AR2204" i="97"/>
  <c r="AR1523" i="97"/>
  <c r="AT3480" i="97"/>
  <c r="AT2788" i="97"/>
  <c r="AR2042" i="98"/>
  <c r="AR1648" i="97"/>
  <c r="AR2437" i="97"/>
  <c r="AR2336" i="98"/>
  <c r="AT2345" i="97"/>
  <c r="AR1620" i="98"/>
  <c r="AR2476" i="98"/>
  <c r="AT2253" i="97"/>
  <c r="AR2227" i="97"/>
  <c r="AT2959" i="97"/>
  <c r="AT1563" i="97"/>
  <c r="AR2820" i="98"/>
  <c r="AR2108" i="98"/>
  <c r="AR1090" i="97"/>
  <c r="AR855" i="97"/>
  <c r="AT467" i="97"/>
  <c r="AT1376" i="97"/>
  <c r="AT1113" i="97"/>
  <c r="AT3012" i="97"/>
  <c r="AT2233" i="97"/>
  <c r="AR1021" i="98"/>
  <c r="AR1533" i="98"/>
  <c r="AT3421" i="97"/>
  <c r="AR1136" i="97"/>
  <c r="AR3006" i="98"/>
  <c r="AR1849" i="98"/>
  <c r="AT3026" i="97"/>
  <c r="AT2235" i="97"/>
  <c r="AR3431" i="98"/>
  <c r="AR1423" i="98"/>
  <c r="AR935" i="98"/>
  <c r="AR2426" i="97"/>
  <c r="AR1042" i="98"/>
  <c r="AR1298" i="97"/>
  <c r="AT1339" i="97"/>
  <c r="AT3411" i="97"/>
  <c r="AT1940" i="97"/>
  <c r="AR37" i="97"/>
  <c r="AT2921" i="97"/>
  <c r="AT1565" i="97"/>
  <c r="AT1109" i="97"/>
  <c r="AR448" i="97"/>
  <c r="AT2322" i="97"/>
  <c r="AR3483" i="97"/>
  <c r="AR389" i="97"/>
  <c r="AR1637" i="98"/>
  <c r="AT2055" i="97"/>
  <c r="AR2546" i="98"/>
  <c r="AR831" i="98"/>
  <c r="AR646" i="98"/>
  <c r="AR49" i="98"/>
  <c r="AR193" i="98"/>
  <c r="AT641" i="97"/>
  <c r="AR788" i="98"/>
  <c r="AR437" i="98"/>
  <c r="AR2134" i="97"/>
  <c r="AR1840" i="97"/>
  <c r="AR3269" i="97"/>
  <c r="AT1804" i="97"/>
  <c r="AR1984" i="98"/>
  <c r="AR1643" i="98"/>
  <c r="AR1991" i="98"/>
  <c r="AT70" i="97"/>
  <c r="AR168" i="97"/>
  <c r="AR2279" i="98"/>
  <c r="AT1670" i="97"/>
  <c r="AR1484" i="98"/>
  <c r="AT62" i="97"/>
  <c r="AR2139" i="98"/>
  <c r="AR725" i="97"/>
  <c r="AT477" i="97"/>
  <c r="AR1088" i="97"/>
  <c r="AR558" i="97"/>
  <c r="AR1575" i="98"/>
  <c r="AR75" i="98"/>
  <c r="AR701" i="97"/>
  <c r="AR3593" i="98"/>
  <c r="AR363" i="97"/>
  <c r="AR489" i="97"/>
  <c r="AT3010" i="97"/>
  <c r="AR1498" i="98"/>
  <c r="AR1854" i="97"/>
  <c r="AT1894" i="97"/>
  <c r="AT820" i="97"/>
  <c r="AT1631" i="97"/>
  <c r="AT364" i="97"/>
  <c r="AR1504" i="97"/>
  <c r="AR1185" i="97"/>
  <c r="AR2394" i="98"/>
  <c r="AR1929" i="97"/>
  <c r="AR807" i="97"/>
  <c r="AT164" i="97"/>
  <c r="AR3108" i="97"/>
  <c r="AT493" i="97"/>
  <c r="AR2027" i="98"/>
  <c r="AR2971" i="97"/>
  <c r="AT193" i="97"/>
  <c r="AT1230" i="97"/>
  <c r="AT3435" i="97"/>
  <c r="AR2940" i="98"/>
  <c r="AR827" i="98"/>
  <c r="AT2534" i="97"/>
  <c r="AR3019" i="97"/>
  <c r="AR106" i="98"/>
  <c r="AR2095" i="97"/>
  <c r="AT2653" i="97"/>
  <c r="AR818" i="97"/>
  <c r="AT1799" i="97"/>
  <c r="AR2502" i="98"/>
  <c r="AR3561" i="97"/>
  <c r="AR1612" i="97"/>
  <c r="AR936" i="97"/>
  <c r="AT2280" i="97"/>
  <c r="AR922" i="98"/>
  <c r="AR956" i="97"/>
  <c r="AT1135" i="97"/>
  <c r="AR216" i="97"/>
  <c r="AR1050" i="98"/>
  <c r="AR942" i="98"/>
  <c r="AT2925" i="97"/>
  <c r="AR2167" i="97"/>
  <c r="AR834" i="98"/>
  <c r="AR2138" i="97"/>
  <c r="AR888" i="98"/>
  <c r="AR2861" i="98"/>
  <c r="AR3217" i="98"/>
  <c r="AR893" i="97"/>
  <c r="AR141" i="97"/>
  <c r="AR2237" i="97"/>
  <c r="AT1220" i="97"/>
  <c r="AT2837" i="97"/>
  <c r="AR406" i="98"/>
  <c r="AT2058" i="97"/>
  <c r="AR1773" i="97"/>
  <c r="AR812" i="97"/>
  <c r="AR879" i="97"/>
  <c r="AR2315" i="97"/>
  <c r="AT1707" i="97"/>
  <c r="AR2239" i="98"/>
  <c r="AR2750" i="98"/>
  <c r="AT623" i="97"/>
  <c r="AR471" i="98"/>
  <c r="AT2109" i="97"/>
  <c r="AT2878" i="97"/>
  <c r="AR1418" i="97"/>
  <c r="AT480" i="97"/>
  <c r="AT352" i="97"/>
  <c r="AR1248" i="97"/>
  <c r="AR755" i="97"/>
  <c r="AR2234" i="98"/>
  <c r="AR1061" i="98"/>
  <c r="AR2727" i="97"/>
  <c r="AR2504" i="98"/>
  <c r="AR3110" i="98"/>
  <c r="AR1931" i="98"/>
  <c r="AT1501" i="97"/>
  <c r="AR2109" i="97"/>
  <c r="AT412" i="97"/>
  <c r="AR1200" i="97"/>
  <c r="AR2469" i="98"/>
  <c r="AR508" i="97"/>
  <c r="AR1610" i="97"/>
  <c r="AR3400" i="97"/>
  <c r="AR2330" i="97"/>
  <c r="AR1286" i="98"/>
  <c r="AR1923" i="97"/>
  <c r="AT2414" i="97"/>
  <c r="AT1966" i="97"/>
  <c r="AR248" i="98"/>
  <c r="AT111" i="97"/>
  <c r="AT2522" i="97"/>
  <c r="AR577" i="98"/>
  <c r="AT2611" i="97"/>
  <c r="AT2316" i="97"/>
  <c r="AT1771" i="97"/>
  <c r="AR1470" i="97"/>
  <c r="AT3292" i="97"/>
  <c r="AT611" i="97"/>
  <c r="AT3602" i="97"/>
  <c r="AR2852" i="97"/>
  <c r="AR2807" i="97"/>
  <c r="AR2338" i="98"/>
  <c r="AR2006" i="98"/>
  <c r="AT663" i="97"/>
  <c r="AR2070" i="97"/>
  <c r="AR503" i="98"/>
  <c r="AR290" i="98"/>
  <c r="AT2323" i="97"/>
  <c r="AT2054" i="97"/>
  <c r="AR2436" i="97"/>
  <c r="AT3054" i="97"/>
  <c r="AT145" i="97"/>
  <c r="AR2152" i="98"/>
  <c r="AR1183" i="97"/>
  <c r="AR1775" i="98"/>
  <c r="AT77" i="97"/>
  <c r="AR1895" i="97"/>
  <c r="AR2384" i="98"/>
  <c r="AR818" i="98"/>
  <c r="AR1538" i="98"/>
  <c r="AR3341" i="97"/>
  <c r="AR2647" i="98"/>
  <c r="AR1762" i="97"/>
  <c r="AT2646" i="97"/>
  <c r="AT2734" i="97"/>
  <c r="AR2337" i="97"/>
  <c r="AR1875" i="97"/>
  <c r="AR153" i="97"/>
  <c r="AR2780" i="97"/>
  <c r="AT329" i="97"/>
  <c r="AR352" i="98"/>
  <c r="AR1742" i="98"/>
  <c r="AT697" i="97"/>
  <c r="AR1108" i="97"/>
  <c r="AR161" i="98"/>
  <c r="AT630" i="97"/>
  <c r="AT240" i="97"/>
  <c r="AR318" i="97"/>
  <c r="AT1171" i="97"/>
  <c r="AT577" i="97"/>
  <c r="AR244" i="97"/>
  <c r="AT2172" i="97"/>
  <c r="AR1551" i="97"/>
  <c r="AR1619" i="97"/>
  <c r="AT2990" i="97"/>
  <c r="AT54" i="97"/>
  <c r="AR1624" i="98"/>
  <c r="AT3383" i="97"/>
  <c r="AR1913" i="98"/>
  <c r="AR196" i="97"/>
  <c r="AR1776" i="98"/>
  <c r="AT1393" i="97"/>
  <c r="AR3056" i="98"/>
  <c r="AR3438" i="98"/>
  <c r="AR3458" i="97"/>
  <c r="AR1411" i="97"/>
  <c r="AR1010" i="97"/>
  <c r="AT2715" i="97"/>
  <c r="AR3441" i="98"/>
  <c r="AR1405" i="98"/>
  <c r="AR993" i="98"/>
  <c r="AR2122" i="97"/>
  <c r="AT376" i="97"/>
  <c r="AT515" i="97"/>
  <c r="AR3361" i="98"/>
  <c r="AT1039" i="97"/>
  <c r="AR3314" i="97"/>
  <c r="AR994" i="97"/>
  <c r="AR3587" i="97"/>
  <c r="AR2891" i="98"/>
  <c r="AR2074" i="97"/>
  <c r="AR2261" i="97"/>
  <c r="AR2375" i="98"/>
  <c r="AR2629" i="98"/>
  <c r="AR1296" i="97"/>
  <c r="AR869" i="98"/>
  <c r="AR527" i="97"/>
  <c r="AR319" i="97"/>
  <c r="AR2580" i="97"/>
  <c r="AR905" i="98"/>
  <c r="AR2727" i="98"/>
  <c r="AT1177" i="97"/>
  <c r="AR3121" i="98"/>
  <c r="AT654" i="97"/>
  <c r="AR2818" i="97"/>
  <c r="AR3582" i="98"/>
  <c r="AR215" i="98"/>
  <c r="AR1793" i="97"/>
  <c r="AR2446" i="97"/>
  <c r="AR1614" i="97"/>
  <c r="AT1788" i="97"/>
  <c r="AT2689" i="97"/>
  <c r="AT1041" i="97"/>
  <c r="AR1330" i="97"/>
  <c r="AT2284" i="97"/>
  <c r="AT3070" i="97"/>
  <c r="AR3401" i="98"/>
  <c r="AR3566" i="97"/>
  <c r="AR2644" i="98"/>
  <c r="AT1781" i="97"/>
  <c r="AT2469" i="97"/>
  <c r="AT429" i="97"/>
  <c r="AR3138" i="97"/>
  <c r="AR2843" i="98"/>
  <c r="AR1939" i="97"/>
  <c r="AT3598" i="97"/>
  <c r="AR1940" i="98"/>
  <c r="AR2960" i="98"/>
  <c r="AR782" i="97"/>
  <c r="AR2572" i="98"/>
  <c r="AT1514" i="97"/>
  <c r="AT2057" i="97"/>
  <c r="AT1013" i="97"/>
  <c r="AR1315" i="98"/>
  <c r="AT1064" i="97"/>
  <c r="AR673" i="97"/>
  <c r="AT1886" i="97"/>
  <c r="AR3219" i="98"/>
  <c r="AR549" i="97"/>
  <c r="AR3433" i="98"/>
  <c r="AT118" i="97"/>
  <c r="AR3065" i="98"/>
  <c r="AT3254" i="97"/>
  <c r="AR3240" i="98"/>
  <c r="AT3283" i="97"/>
  <c r="AR583" i="97"/>
  <c r="AR1256" i="98"/>
  <c r="AR334" i="97"/>
  <c r="AT1744" i="97"/>
  <c r="AR1499" i="97"/>
  <c r="AT744" i="97"/>
  <c r="AR382" i="97"/>
  <c r="AT1643" i="97"/>
  <c r="AR2664" i="97"/>
  <c r="AR1813" i="98"/>
  <c r="AR2768" i="98"/>
  <c r="AR1520" i="98"/>
  <c r="AR719" i="98"/>
  <c r="AT1652" i="97"/>
  <c r="AR1097" i="97"/>
  <c r="AT3419" i="97"/>
  <c r="AR2007" i="97"/>
  <c r="AR95" i="98"/>
  <c r="AR569" i="98"/>
  <c r="AR1028" i="98"/>
  <c r="AR2977" i="98"/>
  <c r="AT3556" i="97"/>
  <c r="AR3048" i="97"/>
  <c r="AR1573" i="98"/>
  <c r="AR2376" i="98"/>
  <c r="AT2334" i="97"/>
  <c r="AT3385" i="97"/>
  <c r="AT1255" i="97"/>
  <c r="AT1484" i="97"/>
  <c r="AR287" i="98"/>
  <c r="AR1718" i="98"/>
  <c r="AR2638" i="98"/>
  <c r="AR2288" i="97"/>
  <c r="AR489" i="98"/>
  <c r="AR3125" i="98"/>
  <c r="AR531" i="98"/>
  <c r="AR650" i="97"/>
  <c r="AR414" i="98"/>
  <c r="AR3061" i="98"/>
  <c r="AR3081" i="98"/>
  <c r="AT1184" i="97"/>
  <c r="AR3201" i="98"/>
  <c r="AT1412" i="97"/>
  <c r="AR3217" i="97"/>
  <c r="AT1656" i="97"/>
  <c r="AR200" i="98"/>
  <c r="AR2188" i="97"/>
  <c r="AR2364" i="98"/>
  <c r="AR2607" i="98"/>
  <c r="AR2497" i="97"/>
  <c r="AR1024" i="98"/>
  <c r="AT2901" i="97"/>
  <c r="AR1295" i="97"/>
  <c r="AR2378" i="97"/>
  <c r="AR3225" i="97"/>
  <c r="AR2736" i="97"/>
  <c r="AR534" i="97"/>
  <c r="AR2438" i="97"/>
  <c r="AR1771" i="98"/>
  <c r="AR923" i="98"/>
  <c r="AR3045" i="98"/>
  <c r="AT2250" i="97"/>
  <c r="AT1054" i="97"/>
  <c r="AR2680" i="98"/>
  <c r="AR228" i="98"/>
  <c r="AR1295" i="98"/>
  <c r="AR1142" i="97"/>
  <c r="AR2468" i="97"/>
  <c r="AT2779" i="97"/>
  <c r="AR3239" i="98"/>
  <c r="AT235" i="97"/>
  <c r="AR2788" i="97"/>
  <c r="AR197" i="98"/>
  <c r="AT2801" i="97"/>
  <c r="AT385" i="97"/>
  <c r="AR3348" i="98"/>
  <c r="AR895" i="98"/>
  <c r="AR543" i="97"/>
  <c r="AR260" i="97"/>
  <c r="AR1783" i="98"/>
  <c r="AR2107" i="98"/>
  <c r="AT1674" i="97"/>
  <c r="AT3079" i="97"/>
  <c r="AT2593" i="97"/>
  <c r="AR2017" i="97"/>
  <c r="AT790" i="97"/>
  <c r="AT3119" i="97"/>
  <c r="AR3498" i="98"/>
  <c r="AR3364" i="98"/>
  <c r="AR3365" i="98"/>
  <c r="AT374" i="97"/>
  <c r="AR2862" i="98"/>
  <c r="AR3339" i="98"/>
  <c r="AT693" i="97"/>
  <c r="AT432" i="97"/>
  <c r="AT2125" i="97"/>
  <c r="AR1768" i="97"/>
  <c r="AR335" i="98"/>
  <c r="AR1485" i="98"/>
  <c r="AR2676" i="97"/>
  <c r="AR537" i="97"/>
  <c r="AT846" i="97"/>
  <c r="AR817" i="97"/>
  <c r="AR1315" i="97"/>
  <c r="AR1562" i="98"/>
  <c r="AR1847" i="97"/>
  <c r="AR2427" i="98"/>
  <c r="AR3514" i="97"/>
  <c r="AR3520" i="98"/>
  <c r="AR3015" i="97"/>
  <c r="AR2806" i="97"/>
  <c r="AT643" i="97"/>
  <c r="AR571" i="97"/>
  <c r="AR1118" i="98"/>
  <c r="AR350" i="98"/>
  <c r="AR2647" i="97"/>
  <c r="AR3136" i="97"/>
  <c r="AR690" i="97"/>
  <c r="AR2115" i="97"/>
  <c r="AR1431" i="97"/>
  <c r="AT880" i="97"/>
  <c r="AR848" i="98"/>
  <c r="AT2705" i="97"/>
  <c r="AT2227" i="97"/>
  <c r="AT1193" i="97"/>
  <c r="AR1690" i="98"/>
  <c r="AT1591" i="97"/>
  <c r="AR348" i="98"/>
  <c r="AR282" i="98"/>
  <c r="AR2810" i="98"/>
  <c r="AR2887" i="98"/>
  <c r="AR2198" i="98"/>
  <c r="AR789" i="97"/>
  <c r="AR476" i="97"/>
  <c r="AR121" i="97"/>
  <c r="AT1970" i="97"/>
  <c r="AR2433" i="98"/>
  <c r="AT2790" i="97"/>
  <c r="AT684" i="97"/>
  <c r="AR2312" i="97"/>
  <c r="AR2996" i="98"/>
  <c r="AR2711" i="97"/>
  <c r="AT3600" i="97"/>
  <c r="AT1939" i="97"/>
  <c r="AR272" i="97"/>
  <c r="AR1678" i="97"/>
  <c r="AT336" i="97"/>
  <c r="AT932" i="97"/>
  <c r="AR788" i="97"/>
  <c r="AR2336" i="97"/>
  <c r="AR2952" i="97"/>
  <c r="AT837" i="97"/>
  <c r="AR637" i="97"/>
  <c r="AR429" i="98"/>
  <c r="AR2080" i="98"/>
  <c r="AR3428" i="97"/>
  <c r="AR1888" i="98"/>
  <c r="AT3059" i="97"/>
  <c r="AR579" i="98"/>
  <c r="AR2822" i="98"/>
  <c r="AR1255" i="97"/>
  <c r="AR2013" i="97"/>
  <c r="AT2832" i="97"/>
  <c r="AR3228" i="97"/>
  <c r="AR1177" i="98"/>
  <c r="AR1016" i="97"/>
  <c r="AR981" i="97"/>
  <c r="AR1023" i="98"/>
  <c r="AR2915" i="98"/>
  <c r="AT2849" i="97"/>
  <c r="AR213" i="98"/>
  <c r="AT1394" i="97"/>
  <c r="AT2896" i="97"/>
  <c r="AR1566" i="98"/>
  <c r="AR307" i="98"/>
  <c r="AR694" i="98"/>
  <c r="AT2950" i="97"/>
  <c r="AR1918" i="97"/>
  <c r="AT2048" i="97"/>
  <c r="AR1134" i="97"/>
  <c r="AR2675" i="98"/>
  <c r="AT179" i="97"/>
  <c r="AT1124" i="97"/>
  <c r="AR898" i="98"/>
  <c r="AR1860" i="97"/>
  <c r="AT3095" i="97"/>
  <c r="AR1574" i="98"/>
  <c r="AR3470" i="98"/>
  <c r="AT2774" i="97"/>
  <c r="AR1483" i="98"/>
  <c r="AR2942" i="97"/>
  <c r="AR1174" i="97"/>
  <c r="AT2840" i="97"/>
  <c r="AR1470" i="98"/>
  <c r="AR748" i="98"/>
  <c r="AR134" i="98"/>
  <c r="AR3009" i="98"/>
  <c r="AT32" i="97"/>
  <c r="AT1773" i="97"/>
  <c r="AR182" i="97"/>
  <c r="AR2245" i="97"/>
  <c r="AR3243" i="97"/>
  <c r="AT3523" i="97"/>
  <c r="AR2040" i="98"/>
  <c r="AR2158" i="98"/>
  <c r="AR1616" i="98"/>
  <c r="AR1883" i="97"/>
  <c r="AT3438" i="97"/>
  <c r="AT1855" i="97"/>
  <c r="AR2751" i="98"/>
  <c r="AR3244" i="98"/>
  <c r="AT2390" i="97"/>
  <c r="AT723" i="97"/>
  <c r="AT2355" i="97"/>
  <c r="AR3468" i="98"/>
  <c r="AR1550" i="97"/>
  <c r="AT1547" i="97"/>
  <c r="AR1098" i="98"/>
  <c r="AR3567" i="97"/>
  <c r="AR2507" i="98"/>
  <c r="AR1000" i="98"/>
  <c r="AT1352" i="97"/>
  <c r="AR343" i="97"/>
  <c r="AR2650" i="97"/>
  <c r="AT838" i="97"/>
  <c r="AR2980" i="98"/>
  <c r="AT3533" i="97"/>
  <c r="AR1736" i="98"/>
  <c r="AR2478" i="98"/>
  <c r="AT2819" i="97"/>
  <c r="AT760" i="97"/>
  <c r="AR2878" i="98"/>
  <c r="AR2183" i="97"/>
  <c r="AR3394" i="98"/>
  <c r="AR2902" i="97"/>
  <c r="AT2860" i="97"/>
  <c r="AR3233" i="98"/>
  <c r="AT901" i="97"/>
  <c r="AR1508" i="98"/>
  <c r="AR2022" i="98"/>
  <c r="AR515" i="98"/>
  <c r="AR1663" i="98"/>
  <c r="AT1875" i="97"/>
  <c r="AT2735" i="97"/>
  <c r="AT2481" i="97"/>
  <c r="AT2894" i="97"/>
  <c r="AT3349" i="97"/>
  <c r="AR136" i="97"/>
  <c r="AR2576" i="97"/>
  <c r="AR1750" i="97"/>
  <c r="AR2073" i="98"/>
  <c r="AT3597" i="97"/>
  <c r="AR886" i="97"/>
  <c r="AT2131" i="97"/>
  <c r="AR1163" i="98"/>
  <c r="AR1936" i="98"/>
  <c r="AR1696" i="98"/>
  <c r="AR280" i="98"/>
  <c r="AT2375" i="97"/>
  <c r="AR1187" i="98"/>
  <c r="AR2919" i="97"/>
  <c r="AR1441" i="97"/>
  <c r="AT1870" i="97"/>
  <c r="AT1523" i="97"/>
  <c r="AR3350" i="97"/>
  <c r="AR781" i="98"/>
  <c r="AR1668" i="97"/>
  <c r="AR1741" i="97"/>
  <c r="AT2448" i="97"/>
  <c r="AT3060" i="97"/>
  <c r="AR3204" i="98"/>
  <c r="AR833" i="97"/>
  <c r="AT1595" i="97"/>
  <c r="AR3515" i="98"/>
  <c r="AR931" i="98"/>
  <c r="AR2556" i="98"/>
  <c r="AR1727" i="98"/>
  <c r="AR290" i="97"/>
  <c r="AR2684" i="97"/>
  <c r="AR2927" i="97"/>
  <c r="AT2933" i="97"/>
  <c r="AR431" i="97"/>
  <c r="AT2230" i="97"/>
  <c r="AT3118" i="97"/>
  <c r="AR1519" i="98"/>
  <c r="AR3165" i="97"/>
  <c r="AR925" i="98"/>
  <c r="AR1761" i="97"/>
  <c r="AR1002" i="97"/>
  <c r="AR3308" i="98"/>
  <c r="AT1440" i="97"/>
  <c r="AR1571" i="98"/>
  <c r="AR1615" i="98"/>
  <c r="AR2429" i="98"/>
  <c r="AT3086" i="97"/>
  <c r="AR2170" i="97"/>
  <c r="AR3204" i="97"/>
  <c r="AT2546" i="97"/>
  <c r="AT1943" i="97"/>
  <c r="AR2254" i="98"/>
  <c r="AR1758" i="98"/>
  <c r="AT61" i="97"/>
  <c r="AR3032" i="97"/>
  <c r="AT3173" i="97"/>
  <c r="AR1157" i="97"/>
  <c r="AT1986" i="97"/>
  <c r="AR1995" i="97"/>
  <c r="AR2578" i="98"/>
  <c r="AR2372" i="97"/>
  <c r="AR326" i="97"/>
  <c r="AR1909" i="97"/>
  <c r="AR341" i="97"/>
  <c r="AT38" i="97"/>
  <c r="AR3202" i="98"/>
  <c r="AT347" i="97"/>
  <c r="AR3360" i="98"/>
  <c r="AT181" i="97"/>
  <c r="AR2237" i="98"/>
  <c r="AT1208" i="97"/>
  <c r="AT3463" i="97"/>
  <c r="AT1914" i="97"/>
  <c r="AR1215" i="98"/>
  <c r="AR674" i="97"/>
  <c r="AR2623" i="98"/>
  <c r="AR985" i="98"/>
  <c r="AR1480" i="97"/>
  <c r="AR2363" i="97"/>
  <c r="AR2517" i="98"/>
  <c r="AR821" i="97"/>
  <c r="AT1314" i="97"/>
  <c r="AR971" i="98"/>
  <c r="AR2203" i="98"/>
  <c r="AT3484" i="97"/>
  <c r="AT2145" i="97"/>
  <c r="AR789" i="98"/>
  <c r="AT867" i="97"/>
  <c r="AT613" i="97"/>
  <c r="AT42" i="97"/>
  <c r="AR780" i="97"/>
  <c r="AR3302" i="97"/>
  <c r="AR151" i="98"/>
  <c r="AR3424" i="97"/>
  <c r="AR1978" i="98"/>
  <c r="AT3091" i="97"/>
  <c r="AR3347" i="97"/>
  <c r="AR2344" i="97"/>
  <c r="AR2355" i="97"/>
  <c r="AR3593" i="97"/>
  <c r="AR1490" i="97"/>
  <c r="AR2851" i="98"/>
  <c r="AR2755" i="98"/>
  <c r="AR3104" i="97"/>
  <c r="AT1944" i="97"/>
  <c r="AR1554" i="97"/>
  <c r="AR796" i="98"/>
  <c r="AR3590" i="97"/>
  <c r="AR2653" i="98"/>
  <c r="AR3334" i="97"/>
  <c r="AR481" i="98"/>
  <c r="AT3334" i="97"/>
  <c r="AT1405" i="97"/>
  <c r="AR2657" i="98"/>
  <c r="AT2437" i="97"/>
  <c r="AR2155" i="98"/>
  <c r="AR2593" i="98"/>
  <c r="AT920" i="97"/>
  <c r="AR2868" i="97"/>
  <c r="AT2683" i="97"/>
  <c r="AR1596" i="98"/>
  <c r="AR3078" i="97"/>
  <c r="AT2888" i="97"/>
  <c r="AR2091" i="97"/>
  <c r="AR317" i="98"/>
  <c r="AT472" i="97"/>
  <c r="AT2021" i="97"/>
  <c r="AR2193" i="98"/>
  <c r="AR1580" i="98"/>
  <c r="AR1439" i="97"/>
  <c r="AT1141" i="97"/>
  <c r="AR3038" i="97"/>
  <c r="AR1686" i="98"/>
  <c r="AR492" i="98"/>
  <c r="AT3308" i="97"/>
  <c r="AR3585" i="98"/>
  <c r="AT265" i="97"/>
  <c r="AR3547" i="97"/>
  <c r="AR2223" i="98"/>
  <c r="AR2792" i="98"/>
  <c r="AT2282" i="97"/>
  <c r="AR1576" i="98"/>
  <c r="AR1768" i="98"/>
  <c r="AR545" i="97"/>
  <c r="AT679" i="97"/>
  <c r="AT406" i="97"/>
  <c r="AR1072" i="97"/>
  <c r="AR2150" i="97"/>
  <c r="AR2461" i="97"/>
  <c r="AR3010" i="97"/>
  <c r="AR592" i="98"/>
  <c r="AR3572" i="97"/>
  <c r="AR479" i="98"/>
  <c r="AR1282" i="97"/>
  <c r="AT1303" i="97"/>
  <c r="AT1040" i="97"/>
  <c r="AT36" i="97"/>
  <c r="AR3554" i="97"/>
  <c r="AR484" i="98"/>
  <c r="AR65" i="97"/>
  <c r="AR709" i="97"/>
  <c r="AT956" i="97"/>
  <c r="AT642" i="97"/>
  <c r="AT1431" i="97"/>
  <c r="AR3514" i="98"/>
  <c r="AR3192" i="97"/>
  <c r="AT362" i="97"/>
  <c r="AT3034" i="97"/>
  <c r="AT1300" i="97"/>
  <c r="AT930" i="97"/>
  <c r="AR2798" i="97"/>
  <c r="AT774" i="97"/>
  <c r="AR137" i="98"/>
  <c r="AR2888" i="97"/>
  <c r="AR758" i="98"/>
  <c r="AR3145" i="98"/>
  <c r="AR3407" i="98"/>
  <c r="AT2347" i="97"/>
  <c r="AT2217" i="97"/>
  <c r="AR3403" i="98"/>
  <c r="AT188" i="97"/>
  <c r="AR619" i="97"/>
  <c r="AT3111" i="97"/>
  <c r="AR1206" i="98"/>
  <c r="AR553" i="98"/>
  <c r="AR1241" i="97"/>
  <c r="AT1763" i="97"/>
  <c r="AR597" i="97"/>
  <c r="AT2633" i="97"/>
  <c r="AR2969" i="98"/>
  <c r="AT1702" i="97"/>
  <c r="AT909" i="97"/>
  <c r="AT242" i="97"/>
  <c r="AR953" i="97"/>
  <c r="AR214" i="98"/>
  <c r="AT2972" i="97"/>
  <c r="AR2170" i="98"/>
  <c r="AR3396" i="98"/>
  <c r="AT2039" i="97"/>
  <c r="AT3005" i="97"/>
  <c r="AR3574" i="98"/>
  <c r="AR2154" i="98"/>
  <c r="AT1498" i="97"/>
  <c r="AR1615" i="97"/>
  <c r="AR511" i="97"/>
  <c r="AR989" i="97"/>
  <c r="AR201" i="98"/>
  <c r="AR1641" i="98"/>
  <c r="AR2422" i="98"/>
  <c r="AR194" i="97"/>
  <c r="AR3519" i="98"/>
  <c r="AR1893" i="98"/>
  <c r="AT1583" i="97"/>
  <c r="AT1659" i="97"/>
  <c r="AT852" i="97"/>
  <c r="AT49" i="97"/>
  <c r="AT1335" i="97"/>
  <c r="AR2064" i="97"/>
  <c r="AT1377" i="97"/>
  <c r="AT1838" i="97"/>
  <c r="AT237" i="97"/>
  <c r="AR876" i="97"/>
  <c r="AR1974" i="98"/>
  <c r="AR2912" i="97"/>
  <c r="AR1044" i="97"/>
  <c r="AR2782" i="98"/>
  <c r="AR3087" i="97"/>
  <c r="AT1261" i="97"/>
  <c r="AR297" i="98"/>
  <c r="AT500" i="97"/>
  <c r="AR1548" i="97"/>
  <c r="AR2244" i="97"/>
  <c r="AT3363" i="97"/>
  <c r="AR1683" i="97"/>
  <c r="AR2354" i="97"/>
  <c r="AR928" i="97"/>
  <c r="AT2314" i="97"/>
  <c r="AR3026" i="97"/>
  <c r="AT2839" i="97"/>
  <c r="AR1068" i="98"/>
  <c r="AR2031" i="97"/>
  <c r="AR3179" i="97"/>
  <c r="AT1232" i="97"/>
  <c r="AT3041" i="97"/>
  <c r="AT3225" i="97"/>
  <c r="AR1506" i="97"/>
  <c r="AR1765" i="97"/>
  <c r="AR1810" i="97"/>
  <c r="AR2909" i="97"/>
  <c r="AR143" i="97"/>
  <c r="AT3316" i="97"/>
  <c r="AR499" i="97"/>
  <c r="AR1313" i="97"/>
  <c r="AR108" i="97"/>
  <c r="AT3249" i="97"/>
  <c r="AR169" i="98"/>
  <c r="AR3162" i="98"/>
  <c r="AR1909" i="98"/>
  <c r="AT1574" i="97"/>
  <c r="AR2759" i="98"/>
  <c r="AT2937" i="97"/>
  <c r="AR1552" i="97"/>
  <c r="AT2324" i="97"/>
  <c r="AR3333" i="97"/>
  <c r="AT3303" i="97"/>
  <c r="AR2842" i="98"/>
  <c r="AR946" i="98"/>
  <c r="AT456" i="97"/>
  <c r="AR1347" i="97"/>
  <c r="AR594" i="97"/>
  <c r="AR1055" i="97"/>
  <c r="AR2887" i="97"/>
  <c r="AR1534" i="98"/>
  <c r="AT452" i="97"/>
  <c r="AR1570" i="98"/>
  <c r="AR3042" i="98"/>
  <c r="AR198" i="98"/>
  <c r="AR2731" i="98"/>
  <c r="AR1690" i="97"/>
  <c r="AT1603" i="97"/>
  <c r="AR1111" i="97"/>
  <c r="AR3444" i="98"/>
  <c r="AT2760" i="97"/>
  <c r="AT132" i="97"/>
  <c r="AR305" i="97"/>
  <c r="AR1809" i="97"/>
  <c r="AR3494" i="98"/>
  <c r="AT2543" i="97"/>
  <c r="AR2863" i="98"/>
  <c r="AT908" i="97"/>
  <c r="AR1705" i="98"/>
  <c r="AT553" i="97"/>
  <c r="AT2661" i="97"/>
  <c r="AT1889" i="97"/>
  <c r="AR3394" i="97"/>
  <c r="AT756" i="97"/>
  <c r="AT2997" i="97"/>
  <c r="AR450" i="97"/>
  <c r="AR2287" i="97"/>
  <c r="AT736" i="97"/>
  <c r="AR1859" i="97"/>
  <c r="AT1868" i="97"/>
  <c r="AR2093" i="97"/>
  <c r="AR472" i="97"/>
  <c r="AR1059" i="97"/>
  <c r="AT769" i="97"/>
  <c r="AR2822" i="97"/>
  <c r="AR423" i="97"/>
  <c r="AR1740" i="98"/>
  <c r="AR251" i="98"/>
  <c r="AR750" i="98"/>
  <c r="AR2353" i="98"/>
  <c r="AT840" i="97"/>
  <c r="AR1088" i="98"/>
  <c r="AR1599" i="97"/>
  <c r="AR1310" i="98"/>
  <c r="AT3224" i="97"/>
  <c r="AT2657" i="97"/>
  <c r="AR416" i="98"/>
  <c r="AR292" i="98"/>
  <c r="AT2170" i="97"/>
  <c r="AR483" i="98"/>
  <c r="AR740" i="97"/>
  <c r="AR1796" i="97"/>
  <c r="AR1756" i="98"/>
  <c r="AT3230" i="97"/>
  <c r="AR1454" i="98"/>
  <c r="AR1997" i="98"/>
  <c r="AR617" i="97"/>
  <c r="AR959" i="98"/>
  <c r="AT436" i="97"/>
  <c r="AR1099" i="98"/>
  <c r="AR2225" i="97"/>
  <c r="AR1285" i="98"/>
  <c r="AR3373" i="98"/>
  <c r="AR1906" i="97"/>
  <c r="AR2273" i="98"/>
  <c r="AT1550" i="97"/>
  <c r="AR3290" i="97"/>
  <c r="AR1149" i="97"/>
  <c r="AR791" i="97"/>
  <c r="AR965" i="98"/>
  <c r="AR2653" i="97"/>
  <c r="AT1263" i="97"/>
  <c r="AR1996" i="98"/>
  <c r="AR1167" i="97"/>
  <c r="AT659" i="97"/>
  <c r="AT2060" i="97"/>
  <c r="AR254" i="97"/>
  <c r="AR2678" i="97"/>
  <c r="AR2011" i="97"/>
  <c r="AT496" i="97"/>
  <c r="AR3311" i="97"/>
  <c r="AR679" i="97"/>
  <c r="AT2808" i="97"/>
  <c r="AR2084" i="98"/>
  <c r="AR608" i="98"/>
  <c r="AR3482" i="98"/>
  <c r="AR943" i="97"/>
  <c r="AR3351" i="98"/>
  <c r="AR800" i="98"/>
  <c r="AT1807" i="97"/>
  <c r="AR3490" i="97"/>
  <c r="AR3116" i="98"/>
  <c r="AR2362" i="98"/>
  <c r="AR1703" i="98"/>
  <c r="AT399" i="97"/>
  <c r="AR799" i="98"/>
  <c r="AR2174" i="98"/>
  <c r="AR2068" i="97"/>
  <c r="AT808" i="97"/>
  <c r="AT3016" i="97"/>
  <c r="AT2539" i="97"/>
  <c r="AT1741" i="97"/>
  <c r="AR2053" i="97"/>
  <c r="AR1102" i="98"/>
  <c r="AR2784" i="97"/>
  <c r="AT1053" i="97"/>
  <c r="AR385" i="98"/>
  <c r="AR1803" i="98"/>
  <c r="AR3168" i="97"/>
  <c r="AR996" i="98"/>
  <c r="AR1707" i="98"/>
  <c r="AT46" i="97"/>
  <c r="AR1649" i="97"/>
  <c r="AR2700" i="97"/>
  <c r="AR2596" i="97"/>
  <c r="AR458" i="97"/>
  <c r="AR916" i="98"/>
  <c r="AT1367" i="97"/>
  <c r="AT2431" i="97"/>
  <c r="AR1324" i="97"/>
  <c r="AT401" i="97"/>
  <c r="AT20" i="97"/>
  <c r="AR2753" i="98"/>
  <c r="AR3149" i="97"/>
  <c r="AR2892" i="97"/>
  <c r="AR2548" i="98"/>
  <c r="AR3534" i="97"/>
  <c r="AR2319" i="98"/>
  <c r="AR2036" i="97"/>
  <c r="AR3061" i="97"/>
  <c r="AR649" i="98"/>
  <c r="AT1560" i="97"/>
  <c r="AR1467" i="98"/>
  <c r="AR329" i="97"/>
  <c r="AR1020" i="98"/>
  <c r="AT3148" i="97"/>
  <c r="AR1979" i="97"/>
  <c r="AR1450" i="97"/>
  <c r="AR2812" i="97"/>
  <c r="AR3325" i="97"/>
  <c r="AR1472" i="97"/>
  <c r="AR731" i="97"/>
  <c r="AR1699" i="97"/>
  <c r="AR1544" i="97"/>
  <c r="AT1267" i="97"/>
  <c r="AT304" i="97"/>
  <c r="AR2668" i="97"/>
  <c r="AR2463" i="97"/>
  <c r="AT670" i="97"/>
  <c r="AR211" i="98"/>
  <c r="AR1811" i="97"/>
  <c r="AT3570" i="97"/>
  <c r="AR3231" i="97"/>
  <c r="AR1069" i="97"/>
  <c r="AT2892" i="97"/>
  <c r="AR2129" i="97"/>
  <c r="AT2273" i="97"/>
  <c r="AR3431" i="97"/>
  <c r="AR43" i="97"/>
  <c r="AR219" i="97"/>
  <c r="AR2581" i="97"/>
  <c r="AR645" i="97"/>
  <c r="AR3318" i="97"/>
  <c r="AR347" i="98"/>
  <c r="AT3149" i="97"/>
  <c r="AT615" i="97"/>
  <c r="AR2828" i="98"/>
  <c r="AR205" i="98"/>
  <c r="AT3305" i="97"/>
  <c r="AT2242" i="97"/>
  <c r="AR538" i="98"/>
  <c r="AR2202" i="97"/>
  <c r="AR620" i="98"/>
  <c r="AR1953" i="98"/>
  <c r="AR605" i="98"/>
  <c r="AR2473" i="97"/>
  <c r="AR132" i="98"/>
  <c r="AT2100" i="97"/>
  <c r="AR1950" i="98"/>
  <c r="AR3003" i="97"/>
  <c r="AR1647" i="98"/>
  <c r="AR3044" i="97"/>
  <c r="AT3073" i="97"/>
  <c r="AR2411" i="97"/>
  <c r="AR2265" i="98"/>
  <c r="AR311" i="98"/>
  <c r="AT269" i="97"/>
  <c r="AR706" i="98"/>
  <c r="AR158" i="97"/>
  <c r="AR3033" i="97"/>
  <c r="AR1294" i="97"/>
  <c r="AT2304" i="97"/>
  <c r="AR3371" i="98"/>
  <c r="AR2425" i="97"/>
  <c r="AR1260" i="97"/>
  <c r="AT2931" i="97"/>
  <c r="AR264" i="98"/>
  <c r="AR2439" i="97"/>
  <c r="AR3406" i="98"/>
  <c r="AT1713" i="97"/>
  <c r="AR378" i="98"/>
  <c r="AR85" i="97"/>
  <c r="AR465" i="97"/>
  <c r="AT2198" i="97"/>
  <c r="AR3093" i="97"/>
  <c r="AR712" i="98"/>
  <c r="AR3073" i="98"/>
  <c r="AT844" i="97"/>
  <c r="AR1039" i="98"/>
  <c r="AT1929" i="97"/>
  <c r="AR2995" i="97"/>
  <c r="AR432" i="97"/>
  <c r="AR2697" i="97"/>
  <c r="AT2974" i="97"/>
  <c r="AR302" i="97"/>
  <c r="AR950" i="98"/>
  <c r="AR3313" i="98"/>
  <c r="AR2527" i="97"/>
  <c r="AR369" i="97"/>
  <c r="AR3210" i="97"/>
  <c r="AR193" i="97"/>
  <c r="AT1187" i="97"/>
  <c r="AR2531" i="98"/>
  <c r="AR1352" i="98"/>
  <c r="AR1950" i="97"/>
  <c r="AR1330" i="98"/>
  <c r="AR2499" i="98"/>
  <c r="AR428" i="97"/>
  <c r="AR1785" i="97"/>
  <c r="AR2179" i="97"/>
  <c r="AT2698" i="97"/>
  <c r="AT1667" i="97"/>
  <c r="AR611" i="98"/>
  <c r="AT1585" i="97"/>
  <c r="AR2576" i="98"/>
  <c r="AT251" i="97"/>
  <c r="AT1205" i="97"/>
  <c r="AR656" i="97"/>
  <c r="AT505" i="97"/>
  <c r="AR1785" i="98"/>
  <c r="AR1337" i="98"/>
  <c r="AR2472" i="98"/>
  <c r="AT889" i="97"/>
  <c r="AR417" i="97"/>
  <c r="AR1365" i="97"/>
  <c r="AR974" i="97"/>
  <c r="AT1708" i="97"/>
  <c r="AT1850" i="97"/>
  <c r="AT2151" i="97"/>
  <c r="AT85" i="97"/>
  <c r="AR1311" i="98"/>
  <c r="AR1316" i="97"/>
  <c r="AR191" i="97"/>
  <c r="AR1020" i="97"/>
  <c r="AR1716" i="98"/>
  <c r="AR1966" i="98"/>
  <c r="AR316" i="97"/>
  <c r="AR1249" i="98"/>
  <c r="AT706" i="97"/>
  <c r="AR466" i="98"/>
  <c r="AR3157" i="97"/>
  <c r="AR1697" i="98"/>
  <c r="AR1086" i="97"/>
  <c r="AT1648" i="97"/>
  <c r="AR312" i="97"/>
  <c r="AR442" i="98"/>
  <c r="AT1718" i="97"/>
  <c r="AR3112" i="98"/>
  <c r="AT1252" i="97"/>
  <c r="AR2745" i="97"/>
  <c r="AR2225" i="98"/>
  <c r="AR2432" i="97"/>
  <c r="AT1575" i="97"/>
  <c r="AR3147" i="97"/>
  <c r="AR3160" i="98"/>
  <c r="AR2431" i="97"/>
  <c r="AR948" i="98"/>
  <c r="AR1232" i="98"/>
  <c r="AT928" i="97"/>
  <c r="AT2561" i="97"/>
  <c r="AR2559" i="97"/>
  <c r="AR1000" i="97"/>
  <c r="AR906" i="97"/>
  <c r="AT794" i="97"/>
  <c r="AT1055" i="97"/>
  <c r="AR2720" i="98"/>
  <c r="AT2240" i="97"/>
  <c r="AR3069" i="98"/>
  <c r="AT1444" i="97"/>
  <c r="AR2116" i="97"/>
  <c r="AR563" i="97"/>
  <c r="AR2291" i="98"/>
  <c r="AR3350" i="98"/>
  <c r="AR2894" i="98"/>
  <c r="AR3284" i="98"/>
  <c r="AT821" i="97"/>
  <c r="AT1423" i="97"/>
  <c r="AT2525" i="97"/>
  <c r="AR841" i="98"/>
  <c r="AR2722" i="98"/>
  <c r="AR3353" i="97"/>
  <c r="AT1138" i="97"/>
  <c r="AR2956" i="98"/>
  <c r="AR1003" i="97"/>
  <c r="AT3068" i="97"/>
  <c r="AT1123" i="97"/>
  <c r="AR1207" i="97"/>
  <c r="AR3033" i="98"/>
  <c r="AT2569" i="97"/>
  <c r="AR1165" i="97"/>
  <c r="AT2121" i="97"/>
  <c r="AR1040" i="97"/>
  <c r="AR1505" i="97"/>
  <c r="AT3239" i="97"/>
  <c r="AT1899" i="97"/>
  <c r="AR82" i="97"/>
  <c r="AT1500" i="97"/>
  <c r="AR2496" i="97"/>
  <c r="AR982" i="97"/>
  <c r="AR1752" i="97"/>
  <c r="AR3417" i="98"/>
  <c r="AR1889" i="97"/>
  <c r="AR3292" i="97"/>
  <c r="AR1529" i="97"/>
  <c r="AR2280" i="97"/>
  <c r="AT2867" i="97"/>
  <c r="AR243" i="97"/>
  <c r="AR954" i="98"/>
  <c r="AR3385" i="98"/>
  <c r="AR3413" i="98"/>
  <c r="AR676" i="98"/>
  <c r="AT1985" i="97"/>
  <c r="AR3213" i="97"/>
  <c r="AT2721" i="97"/>
  <c r="AR209" i="98"/>
  <c r="AR1896" i="97"/>
  <c r="AR201" i="97"/>
  <c r="AR2352" i="98"/>
  <c r="AR2588" i="98"/>
  <c r="AR1701" i="98"/>
  <c r="AR2337" i="98"/>
  <c r="AR2097" i="98"/>
  <c r="AR891" i="98"/>
  <c r="AR1867" i="98"/>
  <c r="AR929" i="97"/>
  <c r="AT1637" i="97"/>
  <c r="AR2528" i="97"/>
  <c r="AR900" i="98"/>
  <c r="AT2155" i="97"/>
  <c r="AR769" i="98"/>
  <c r="AT2777" i="97"/>
  <c r="AR3495" i="98"/>
  <c r="AT3128" i="97"/>
  <c r="AR38" i="98"/>
  <c r="AT2516" i="97"/>
  <c r="AR3006" i="97"/>
  <c r="AR3594" i="98"/>
  <c r="AR1048" i="97"/>
  <c r="AR3228" i="98"/>
  <c r="AT2153" i="97"/>
  <c r="AR481" i="97"/>
  <c r="AR2985" i="98"/>
  <c r="AT2377" i="97"/>
  <c r="AR56" i="97"/>
  <c r="AR3499" i="97"/>
  <c r="AR179" i="97"/>
  <c r="AR1280" i="97"/>
  <c r="AR2983" i="97"/>
  <c r="AT2568" i="97"/>
  <c r="AT3293" i="97"/>
  <c r="AR1139" i="98"/>
  <c r="AR356" i="97"/>
  <c r="AR1704" i="98"/>
  <c r="AR1453" i="97"/>
  <c r="AT1407" i="97"/>
  <c r="AR2224" i="97"/>
  <c r="AR3244" i="97"/>
  <c r="AR245" i="98"/>
  <c r="AR2513" i="97"/>
  <c r="AT223" i="97"/>
  <c r="AT884" i="97"/>
  <c r="AR1770" i="97"/>
  <c r="AT2468" i="97"/>
  <c r="AR2379" i="97"/>
  <c r="AT3287" i="97"/>
  <c r="AT3396" i="97"/>
  <c r="AR138" i="97"/>
  <c r="AT1098" i="97"/>
  <c r="AR546" i="98"/>
  <c r="AT1034" i="97"/>
  <c r="AR2861" i="97"/>
  <c r="AR2050" i="97"/>
  <c r="AT3088" i="97"/>
  <c r="AR1135" i="98"/>
  <c r="AR3260" i="97"/>
  <c r="AR1275" i="97"/>
  <c r="AR2748" i="97"/>
  <c r="AR1498" i="97"/>
  <c r="AR2208" i="98"/>
  <c r="AR3130" i="97"/>
  <c r="AR2091" i="98"/>
  <c r="AR2701" i="97"/>
  <c r="AR824" i="97"/>
  <c r="AR2254" i="97"/>
  <c r="AR2593" i="97"/>
  <c r="AR415" i="98"/>
  <c r="AT631" i="97"/>
  <c r="AR1159" i="98"/>
  <c r="AT3035" i="97"/>
  <c r="AR938" i="97"/>
  <c r="AT2023" i="97"/>
  <c r="AT1163" i="97"/>
  <c r="AR1049" i="97"/>
  <c r="AR187" i="97"/>
  <c r="AT521" i="97"/>
  <c r="AR2949" i="98"/>
  <c r="AT2951" i="97"/>
  <c r="AR2923" i="98"/>
  <c r="AT1422" i="97"/>
  <c r="AR2159" i="98"/>
  <c r="AR3513" i="97"/>
  <c r="AR1577" i="98"/>
  <c r="AR1320" i="98"/>
  <c r="AR787" i="97"/>
  <c r="AR3211" i="97"/>
  <c r="AR2263" i="98"/>
  <c r="AR1130" i="98"/>
  <c r="AR1381" i="97"/>
  <c r="AR2088" i="97"/>
  <c r="AT724" i="97"/>
  <c r="AT2287" i="97"/>
  <c r="AR3317" i="98"/>
  <c r="AR212" i="97"/>
  <c r="AR325" i="98"/>
  <c r="AR1009" i="97"/>
  <c r="AT1121" i="97"/>
  <c r="AR341" i="98"/>
  <c r="AR1993" i="97"/>
  <c r="AR2060" i="97"/>
  <c r="AT1699" i="97"/>
  <c r="AR2535" i="97"/>
  <c r="AR2218" i="98"/>
  <c r="AR994" i="98"/>
  <c r="AT2858" i="97"/>
  <c r="AR3375" i="97"/>
  <c r="AT114" i="97"/>
  <c r="AT1653" i="97"/>
  <c r="AR544" i="97"/>
  <c r="AR450" i="98"/>
  <c r="AR3325" i="98"/>
  <c r="AT2211" i="97"/>
  <c r="AR2938" i="97"/>
  <c r="AT2443" i="97"/>
  <c r="AR3521" i="97"/>
  <c r="AR2725" i="98"/>
  <c r="AR359" i="97"/>
  <c r="AR1557" i="98"/>
  <c r="AT589" i="97"/>
  <c r="AT1845" i="97"/>
  <c r="AR3340" i="98"/>
  <c r="AR2853" i="98"/>
  <c r="AR497" i="97"/>
  <c r="AR921" i="97"/>
  <c r="AT510" i="97"/>
  <c r="AR1709" i="97"/>
  <c r="AR1332" i="98"/>
  <c r="AT1890" i="97"/>
  <c r="AT2741" i="97"/>
  <c r="AR2302" i="97"/>
  <c r="AT3405" i="97"/>
  <c r="AR3012" i="98"/>
  <c r="AR2941" i="98"/>
  <c r="AR1964" i="97"/>
  <c r="AR1126" i="98"/>
  <c r="AT1511" i="97"/>
  <c r="AT1930" i="97"/>
  <c r="AR791" i="98"/>
  <c r="AR2235" i="98"/>
  <c r="AR2205" i="97"/>
  <c r="AR3347" i="98"/>
  <c r="AR318" i="98"/>
  <c r="AT3171" i="97"/>
  <c r="AT3350" i="97"/>
  <c r="AR3279" i="98"/>
  <c r="AR1516" i="97"/>
  <c r="AR1874" i="98"/>
  <c r="AT2400" i="97"/>
  <c r="AT120" i="97"/>
  <c r="AR986" i="97"/>
  <c r="AR648" i="98"/>
  <c r="AT190" i="97"/>
  <c r="AR1229" i="97"/>
  <c r="AR589" i="97"/>
  <c r="AT3507" i="97"/>
  <c r="AR112" i="98"/>
  <c r="AT2340" i="97"/>
  <c r="AT3253" i="97"/>
  <c r="AT2436" i="97"/>
  <c r="AR147" i="98"/>
  <c r="AT902" i="97"/>
  <c r="AT2456" i="97"/>
  <c r="AT411" i="97"/>
  <c r="AR415" i="97"/>
  <c r="AT470" i="97"/>
  <c r="AR821" i="98"/>
  <c r="AR2649" i="97"/>
  <c r="AR1379" i="97"/>
  <c r="AR1507" i="97"/>
  <c r="AT3179" i="97"/>
  <c r="AT1701" i="97"/>
  <c r="AR2495" i="98"/>
  <c r="AR550" i="98"/>
  <c r="AR3200" i="97"/>
  <c r="AR1849" i="97"/>
  <c r="AR3520" i="97"/>
  <c r="AT2785" i="97"/>
  <c r="AT2479" i="97"/>
  <c r="AR1037" i="97"/>
  <c r="AR368" i="97"/>
  <c r="AR2009" i="98"/>
  <c r="AT1396" i="97"/>
  <c r="AT1662" i="97"/>
  <c r="AR2716" i="98"/>
  <c r="AT716" i="97"/>
  <c r="AR1410" i="98"/>
  <c r="AR806" i="98"/>
  <c r="AR2880" i="97"/>
  <c r="AR2266" i="97"/>
  <c r="AR2654" i="97"/>
  <c r="AR2334" i="98"/>
  <c r="AR3114" i="97"/>
  <c r="AR2643" i="97"/>
  <c r="AR1715" i="98"/>
  <c r="AT1526" i="97"/>
  <c r="AR1343" i="98"/>
  <c r="AT2628" i="97"/>
  <c r="AT3439" i="97"/>
  <c r="AT2713" i="97"/>
  <c r="AT3220" i="97"/>
  <c r="AR3405" i="98"/>
  <c r="AT3255" i="97"/>
  <c r="AR1036" i="98"/>
  <c r="AT2110" i="97"/>
  <c r="AT1488" i="97"/>
  <c r="AR2643" i="98"/>
  <c r="AT2274" i="97"/>
  <c r="AR3001" i="98"/>
  <c r="AT859" i="97"/>
  <c r="AR963" i="98"/>
  <c r="AR355" i="98"/>
  <c r="AR699" i="98"/>
  <c r="AR1598" i="97"/>
  <c r="AR2323" i="98"/>
  <c r="AR1613" i="97"/>
  <c r="AR3287" i="98"/>
  <c r="AR3408" i="97"/>
  <c r="AR427" i="98"/>
  <c r="AR2072" i="98"/>
  <c r="AT2762" i="97"/>
  <c r="AR1698" i="98"/>
  <c r="AT395" i="97"/>
  <c r="AR3485" i="97"/>
  <c r="AR3516" i="98"/>
  <c r="AT3583" i="97"/>
  <c r="AR696" i="97"/>
  <c r="AR1888" i="97"/>
  <c r="AR3498" i="97"/>
  <c r="AR854" i="97"/>
  <c r="AR3598" i="98"/>
  <c r="AR1124" i="98"/>
  <c r="AT1201" i="97"/>
  <c r="AR1429" i="97"/>
  <c r="AR1045" i="98"/>
  <c r="AR1730" i="98"/>
  <c r="AR537" i="98"/>
  <c r="AR2166" i="97"/>
  <c r="AR647" i="97"/>
  <c r="AR3473" i="97"/>
  <c r="AT3187" i="97"/>
  <c r="AR1625" i="97"/>
  <c r="AR1168" i="98"/>
  <c r="AR3010" i="98"/>
  <c r="AR1038" i="98"/>
  <c r="AR2275" i="97"/>
  <c r="AR492" i="97"/>
  <c r="AT1657" i="97"/>
  <c r="AR542" i="98"/>
  <c r="AR1183" i="98"/>
  <c r="AR93" i="97"/>
  <c r="AR3560" i="97"/>
  <c r="AR457" i="98"/>
  <c r="AR508" i="98"/>
  <c r="AR1746" i="98"/>
  <c r="AR891" i="97"/>
  <c r="AR1387" i="97"/>
  <c r="AR1103" i="97"/>
  <c r="AR895" i="97"/>
  <c r="AT1611" i="97"/>
  <c r="AT208" i="97"/>
  <c r="AT2618" i="97"/>
  <c r="AR1973" i="98"/>
  <c r="AT2977" i="97"/>
  <c r="AR3379" i="97"/>
  <c r="AT2124" i="97"/>
  <c r="AR375" i="97"/>
  <c r="AR1632" i="97"/>
  <c r="AR2442" i="97"/>
  <c r="AT109" i="97"/>
  <c r="AR2862" i="97"/>
  <c r="AR3208" i="97"/>
  <c r="AR1449" i="97"/>
  <c r="AR144" i="98"/>
  <c r="AT3213" i="97"/>
  <c r="AT2126" i="97"/>
  <c r="AR3092" i="98"/>
  <c r="AR2458" i="97"/>
  <c r="AT1189" i="97"/>
  <c r="AT2686" i="97"/>
  <c r="AR2895" i="98"/>
  <c r="AR2856" i="98"/>
  <c r="AR3186" i="98"/>
  <c r="AT2293" i="97"/>
  <c r="AR2809" i="97"/>
  <c r="AR941" i="98"/>
  <c r="AT3362" i="97"/>
  <c r="AR2094" i="98"/>
  <c r="AR2589" i="97"/>
  <c r="AR2543" i="97"/>
  <c r="AR2854" i="98"/>
  <c r="AT2634" i="97"/>
  <c r="AR468" i="98"/>
  <c r="AR257" i="98"/>
  <c r="AT899" i="97"/>
  <c r="AR3214" i="97"/>
  <c r="AT2485" i="97"/>
  <c r="AR1480" i="98"/>
  <c r="AR1904" i="98"/>
  <c r="AT2626" i="97"/>
  <c r="AT742" i="97"/>
  <c r="AT874" i="97"/>
  <c r="AR1087" i="98"/>
  <c r="AT2532" i="97"/>
  <c r="AR1373" i="97"/>
  <c r="AR1724" i="97"/>
  <c r="AT3075" i="97"/>
  <c r="AR2957" i="98"/>
  <c r="AR2475" i="97"/>
  <c r="AR2772" i="97"/>
  <c r="AR2670" i="97"/>
  <c r="AR1666" i="97"/>
  <c r="AR438" i="97"/>
  <c r="AT2778" i="97"/>
  <c r="AT3454" i="97"/>
  <c r="AT508" i="97"/>
  <c r="AT386" i="97"/>
  <c r="AT773" i="97"/>
  <c r="AR2428" i="97"/>
  <c r="AR623" i="98"/>
  <c r="AT2392" i="97"/>
  <c r="AR630" i="98"/>
  <c r="AR1097" i="98"/>
  <c r="AR3409" i="98"/>
  <c r="AR294" i="98"/>
  <c r="AT2461" i="97"/>
  <c r="AT2809" i="97"/>
  <c r="AT1785" i="97"/>
  <c r="AR2580" i="98"/>
  <c r="AR547" i="98"/>
  <c r="AR1946" i="97"/>
  <c r="AR1782" i="97"/>
  <c r="AT2498" i="97"/>
  <c r="AT184" i="97"/>
  <c r="AT2107" i="97"/>
  <c r="AR1797" i="98"/>
  <c r="AT2619" i="97"/>
  <c r="AR1865" i="97"/>
  <c r="AT2776" i="97"/>
  <c r="AT677" i="97"/>
  <c r="AR3600" i="98"/>
  <c r="AT2455" i="97"/>
  <c r="AR2600" i="97"/>
  <c r="AR2212" i="98"/>
  <c r="AR1364" i="98"/>
  <c r="AT2004" i="97"/>
  <c r="AR3078" i="98"/>
  <c r="AR1296" i="98"/>
  <c r="AR3548" i="97"/>
  <c r="AT3107" i="97"/>
  <c r="AT1704" i="97"/>
  <c r="AT1442" i="97"/>
  <c r="AR1072" i="98"/>
  <c r="AR1854" i="98"/>
  <c r="AT1942" i="97"/>
  <c r="AR978" i="97"/>
  <c r="AR682" i="98"/>
  <c r="AR2556" i="97"/>
  <c r="AR2755" i="97"/>
  <c r="AR759" i="97"/>
  <c r="AT2906" i="97"/>
  <c r="AR2405" i="98"/>
  <c r="AT921" i="97"/>
  <c r="AR3176" i="98"/>
  <c r="AR607" i="98"/>
  <c r="AR1101" i="98"/>
  <c r="AR3427" i="97"/>
  <c r="AR2981" i="98"/>
  <c r="AR3422" i="98"/>
  <c r="AR2553" i="97"/>
  <c r="AR2374" i="97"/>
  <c r="AR1226" i="97"/>
  <c r="AR3198" i="98"/>
  <c r="AT380" i="97"/>
  <c r="AR866" i="98"/>
  <c r="AR1436" i="98"/>
  <c r="AT1426" i="97"/>
  <c r="AR2687" i="98"/>
  <c r="AR1208" i="98"/>
  <c r="AR2131" i="97"/>
  <c r="AR1347" i="98"/>
  <c r="AT2920" i="97"/>
  <c r="AR2639" i="98"/>
  <c r="AR1726" i="97"/>
  <c r="AR727" i="97"/>
  <c r="AR2420" i="98"/>
  <c r="AR3532" i="98"/>
  <c r="AR2876" i="97"/>
  <c r="AR3408" i="98"/>
  <c r="AR1757" i="97"/>
  <c r="AR1371" i="98"/>
  <c r="AR1846" i="98"/>
  <c r="AT1257" i="97"/>
  <c r="AR3177" i="98"/>
  <c r="AR2181" i="98"/>
  <c r="AR774" i="98"/>
  <c r="AR3283" i="98"/>
  <c r="AR1326" i="98"/>
  <c r="AR532" i="98"/>
  <c r="AR579" i="97"/>
  <c r="AT326" i="97"/>
  <c r="AT3066" i="97"/>
  <c r="AR2049" i="98"/>
  <c r="AT1338" i="97"/>
  <c r="AR1012" i="98"/>
  <c r="AR1201" i="97"/>
  <c r="AT1992" i="97"/>
  <c r="AR2897" i="98"/>
  <c r="AR1293" i="98"/>
  <c r="AR2577" i="97"/>
  <c r="AR2697" i="98"/>
  <c r="AR1116" i="98"/>
  <c r="AR2270" i="98"/>
  <c r="AR2056" i="98"/>
  <c r="AT264" i="97"/>
  <c r="AR3129" i="98"/>
  <c r="AR1996" i="97"/>
  <c r="AR291" i="97"/>
  <c r="AR2742" i="98"/>
  <c r="AR785" i="98"/>
  <c r="AR1639" i="98"/>
  <c r="AR2160" i="98"/>
  <c r="AT3159" i="97"/>
  <c r="AT3329" i="97"/>
  <c r="AR1111" i="98"/>
  <c r="AR1531" i="97"/>
  <c r="AR591" i="98"/>
  <c r="AR2723" i="97"/>
  <c r="AR3315" i="97"/>
  <c r="AT2830" i="97"/>
  <c r="AR2373" i="98"/>
  <c r="AR3037" i="98"/>
  <c r="AT546" i="97"/>
  <c r="AR455" i="98"/>
  <c r="AR1972" i="97"/>
  <c r="AR285" i="97"/>
  <c r="AR2379" i="98"/>
  <c r="AR2698" i="97"/>
  <c r="AR2943" i="97"/>
  <c r="AR357" i="98"/>
  <c r="AT1830" i="97"/>
  <c r="AT57" i="97"/>
  <c r="AR3280" i="98"/>
  <c r="AR3598" i="97"/>
  <c r="AR925" i="97"/>
  <c r="AT1380" i="97"/>
  <c r="AR3101" i="98"/>
  <c r="AT667" i="97"/>
  <c r="AR1738" i="98"/>
  <c r="AR1514" i="98"/>
  <c r="AR1831" i="97"/>
  <c r="AR3130" i="98"/>
  <c r="AT2094" i="97"/>
  <c r="AT1217" i="97"/>
  <c r="AT2786" i="97"/>
  <c r="AR2467" i="97"/>
  <c r="AR552" i="98"/>
  <c r="AR2292" i="98"/>
  <c r="AR3223" i="97"/>
  <c r="AR3261" i="98"/>
  <c r="AR2382" i="97"/>
  <c r="AT2199" i="97"/>
  <c r="AT3067" i="97"/>
  <c r="AR1941" i="98"/>
  <c r="AR3205" i="98"/>
  <c r="AR3369" i="98"/>
  <c r="AT1754" i="97"/>
  <c r="AR1376" i="98"/>
  <c r="AR2616" i="97"/>
  <c r="AR1823" i="97"/>
  <c r="AR68" i="98"/>
  <c r="AT680" i="97"/>
  <c r="AR1164" i="97"/>
  <c r="AR1762" i="98"/>
  <c r="AT2418" i="97"/>
  <c r="AR96" i="98"/>
  <c r="AR2419" i="98"/>
  <c r="AR1962" i="98"/>
  <c r="AT64" i="97"/>
  <c r="AR1560" i="97"/>
  <c r="AT2645" i="97"/>
  <c r="AT3594" i="97"/>
  <c r="AT2856" i="97"/>
  <c r="AR3064" i="98"/>
  <c r="AT1762" i="97"/>
  <c r="AT3058" i="97"/>
  <c r="AR2764" i="97"/>
  <c r="AR1520" i="97"/>
  <c r="AT464" i="97"/>
  <c r="AR2362" i="97"/>
  <c r="AR2650" i="98"/>
  <c r="AR2567" i="97"/>
  <c r="AR648" i="97"/>
  <c r="AR567" i="97"/>
  <c r="AR171" i="98"/>
  <c r="AR1172" i="97"/>
  <c r="AR3194" i="98"/>
  <c r="AT1066" i="97"/>
  <c r="AR584" i="98"/>
  <c r="AT1042" i="97"/>
  <c r="AR2792" i="97"/>
  <c r="AT2112" i="97"/>
  <c r="AR70" i="98"/>
  <c r="AR565" i="98"/>
  <c r="AT653" i="97"/>
  <c r="AT1527" i="97"/>
  <c r="AR3468" i="97"/>
  <c r="AT1072" i="97"/>
  <c r="AR2196" i="97"/>
  <c r="AR3439" i="98"/>
  <c r="AT2820" i="97"/>
  <c r="AR1764" i="97"/>
  <c r="AR3472" i="98"/>
  <c r="AR794" i="97"/>
  <c r="AR305" i="98"/>
  <c r="AT2517" i="97"/>
  <c r="AR2519" i="98"/>
  <c r="AR732" i="97"/>
  <c r="AT2263" i="97"/>
  <c r="AT649" i="97"/>
  <c r="AT2421" i="97"/>
  <c r="AR1076" i="97"/>
  <c r="AR3390" i="98"/>
  <c r="AR1561" i="98"/>
  <c r="AT2339" i="97"/>
  <c r="AR3553" i="97"/>
  <c r="AR1681" i="97"/>
  <c r="AT1114" i="97"/>
  <c r="AR1195" i="97"/>
  <c r="AT2599" i="97"/>
  <c r="AR1861" i="97"/>
  <c r="AR1525" i="98"/>
  <c r="AR1018" i="98"/>
  <c r="AR3344" i="98"/>
  <c r="AR298" i="98"/>
  <c r="AR3017" i="97"/>
  <c r="AT1196" i="97"/>
  <c r="AR692" i="98"/>
  <c r="AR77" i="97"/>
  <c r="AT713" i="97"/>
  <c r="AR1236" i="97"/>
  <c r="AT2538" i="97"/>
  <c r="AR1908" i="97"/>
  <c r="AT3106" i="97"/>
  <c r="AR2518" i="97"/>
  <c r="AR1569" i="97"/>
  <c r="AT2814" i="97"/>
  <c r="AR911" i="98"/>
  <c r="AR2575" i="98"/>
  <c r="AR2105" i="97"/>
  <c r="AT3456" i="97"/>
  <c r="AR3018" i="97"/>
  <c r="AT833" i="97"/>
  <c r="AR501" i="97"/>
  <c r="AR900" i="97"/>
  <c r="AT1398" i="97"/>
  <c r="AR263" i="98"/>
  <c r="AT3399" i="97"/>
  <c r="AR194" i="98"/>
  <c r="AR3296" i="97"/>
  <c r="AR647" i="98"/>
  <c r="AR2891" i="97"/>
  <c r="AT2382" i="97"/>
  <c r="AR262" i="98"/>
  <c r="AR807" i="98"/>
  <c r="AT1434" i="97"/>
  <c r="AT2724" i="97"/>
  <c r="AR354" i="97"/>
  <c r="AR2025" i="97"/>
  <c r="AT1126" i="97"/>
  <c r="AR1806" i="97"/>
  <c r="AT1406" i="97"/>
  <c r="AR1825" i="97"/>
  <c r="AR916" i="97"/>
  <c r="AT834" i="97"/>
  <c r="AR3275" i="97"/>
  <c r="AR230" i="97"/>
  <c r="AR2781" i="97"/>
  <c r="AR3114" i="98"/>
  <c r="AR1986" i="98"/>
  <c r="AR3278" i="98"/>
  <c r="AR1392" i="97"/>
  <c r="AT2919" i="97"/>
  <c r="AR3494" i="97"/>
  <c r="AR2907" i="97"/>
  <c r="AR81" i="97"/>
  <c r="AR1103" i="98"/>
  <c r="AR3333" i="98"/>
  <c r="AR1868" i="98"/>
  <c r="AT3447" i="97"/>
  <c r="AR3230" i="98"/>
  <c r="AT2842" i="97"/>
  <c r="AT1535" i="97"/>
  <c r="AR1125" i="98"/>
  <c r="AR3011" i="97"/>
  <c r="AR3524" i="98"/>
  <c r="AT2067" i="97"/>
  <c r="AT1854" i="97"/>
  <c r="AR3397" i="97"/>
  <c r="AR1294" i="98"/>
  <c r="AT481" i="97"/>
  <c r="AT489" i="97"/>
  <c r="AR1272" i="98"/>
  <c r="AR3106" i="97"/>
  <c r="AT1094" i="97"/>
  <c r="AT2329" i="97"/>
  <c r="AR3024" i="98"/>
  <c r="AR2830" i="97"/>
  <c r="AT1085" i="97"/>
  <c r="AR493" i="98"/>
  <c r="AR738" i="97"/>
  <c r="AR211" i="97"/>
  <c r="AR1857" i="98"/>
  <c r="AR2419" i="97"/>
  <c r="AR2993" i="97"/>
  <c r="AR2048" i="97"/>
  <c r="AR3079" i="97"/>
  <c r="AR1688" i="97"/>
  <c r="AR3357" i="98"/>
  <c r="AT2682" i="97"/>
  <c r="AR241" i="97"/>
  <c r="AT3123" i="97"/>
  <c r="AR1777" i="97"/>
  <c r="AT1386" i="97"/>
  <c r="AR3522" i="98"/>
  <c r="AR2142" i="97"/>
  <c r="AR2511" i="98"/>
  <c r="AR670" i="97"/>
  <c r="AT1441" i="97"/>
  <c r="AR2936" i="98"/>
  <c r="AR1306" i="98"/>
  <c r="AT2395" i="97"/>
  <c r="AR938" i="98"/>
  <c r="AT1474" i="97"/>
  <c r="AR2543" i="98"/>
  <c r="AT2857" i="97"/>
  <c r="AR2826" i="97"/>
  <c r="AT3036" i="97"/>
  <c r="AR2890" i="97"/>
  <c r="AR764" i="97"/>
  <c r="AR1152" i="98"/>
  <c r="AT3540" i="97"/>
  <c r="AT80" i="97"/>
  <c r="AR2905" i="98"/>
  <c r="AR2533" i="98"/>
  <c r="AT3003" i="97"/>
  <c r="AR751" i="97"/>
  <c r="AT1390" i="97"/>
  <c r="AR3304" i="97"/>
  <c r="AR2454" i="98"/>
  <c r="AR2542" i="98"/>
  <c r="AT115" i="97"/>
  <c r="AT2747" i="97"/>
  <c r="AT1358" i="97"/>
  <c r="AT918" i="97"/>
  <c r="AR3021" i="97"/>
  <c r="AR672" i="97"/>
  <c r="AR1440" i="98"/>
  <c r="AR184" i="98"/>
  <c r="AR384" i="97"/>
  <c r="AR1680" i="98"/>
  <c r="AR871" i="97"/>
  <c r="AT664" i="97"/>
  <c r="AT3284" i="97"/>
  <c r="AR1191" i="97"/>
  <c r="AR3189" i="97"/>
  <c r="AT2384" i="97"/>
  <c r="AT3372" i="97"/>
  <c r="AR1767" i="98"/>
  <c r="AR2481" i="97"/>
  <c r="AR2297" i="98"/>
  <c r="AR3056" i="97"/>
  <c r="AT893" i="97"/>
  <c r="AR366" i="97"/>
  <c r="AR3266" i="98"/>
  <c r="AR622" i="98"/>
  <c r="AR2760" i="98"/>
  <c r="AT2665" i="97"/>
  <c r="AT506" i="97"/>
  <c r="AT2557" i="97"/>
  <c r="AR1441" i="98"/>
  <c r="AR256" i="98"/>
  <c r="AT2805" i="97"/>
  <c r="AT2432" i="97"/>
  <c r="AR1362" i="98"/>
  <c r="AR2019" i="98"/>
  <c r="AR1138" i="98"/>
  <c r="AR3164" i="97"/>
  <c r="AR2728" i="97"/>
  <c r="AT2015" i="97"/>
  <c r="AT1251" i="97"/>
  <c r="AR1123" i="97"/>
  <c r="AT3168" i="97"/>
  <c r="AR280" i="97"/>
  <c r="AR828" i="98"/>
  <c r="AR2911" i="98"/>
  <c r="AT2215" i="97"/>
  <c r="AT2510" i="97"/>
  <c r="AT462" i="97"/>
  <c r="AR2625" i="97"/>
  <c r="AR240" i="98"/>
  <c r="AR881" i="97"/>
  <c r="AR3016" i="98"/>
  <c r="AT2846" i="97"/>
  <c r="AR3110" i="97"/>
  <c r="AT501" i="97"/>
  <c r="AR1374" i="98"/>
  <c r="AR1864" i="98"/>
  <c r="AR3124" i="98"/>
  <c r="AR445" i="97"/>
  <c r="AT3307" i="97"/>
  <c r="AT843" i="97"/>
  <c r="AR3499" i="98"/>
  <c r="AT3562" i="97"/>
  <c r="AT1490" i="97"/>
  <c r="AT2257" i="97"/>
  <c r="AT3465" i="97"/>
  <c r="AR178" i="97"/>
  <c r="AR3108" i="98"/>
  <c r="AR3107" i="98"/>
  <c r="AT2118" i="97"/>
  <c r="AR2814" i="98"/>
  <c r="AT1736" i="97"/>
  <c r="AR1547" i="97"/>
  <c r="AR1123" i="98"/>
  <c r="AR2120" i="98"/>
  <c r="AR1350" i="98"/>
  <c r="AR1633" i="97"/>
  <c r="AR3273" i="98"/>
  <c r="AR3382" i="97"/>
  <c r="AT2793" i="97"/>
  <c r="AR2921" i="97"/>
  <c r="AR2294" i="97"/>
  <c r="AR2888" i="98"/>
  <c r="AR2142" i="98"/>
  <c r="AR582" i="98"/>
  <c r="AT3493" i="97"/>
  <c r="AR820" i="98"/>
  <c r="AT718" i="97"/>
  <c r="AR1067" i="98"/>
  <c r="AR1882" i="97"/>
  <c r="AR2311" i="98"/>
  <c r="AR320" i="97"/>
  <c r="AR1580" i="97"/>
  <c r="AR2407" i="98"/>
  <c r="AT2738" i="97"/>
  <c r="AR1054" i="98"/>
  <c r="AR3340" i="97"/>
  <c r="AT1732" i="97"/>
  <c r="AR2463" i="98"/>
  <c r="AR591" i="97"/>
  <c r="AT1451" i="97"/>
  <c r="AT1998" i="97"/>
  <c r="AR3089" i="98"/>
  <c r="AR2591" i="97"/>
  <c r="AR2634" i="98"/>
  <c r="AR2263" i="97"/>
  <c r="AR2110" i="98"/>
  <c r="AR825" i="97"/>
  <c r="AT3366" i="97"/>
  <c r="AR980" i="97"/>
  <c r="AR1361" i="98"/>
  <c r="AR2415" i="98"/>
  <c r="AT2627" i="97"/>
  <c r="AR2370" i="97"/>
  <c r="AR3525" i="97"/>
  <c r="AT2690" i="97"/>
  <c r="AR407" i="97"/>
  <c r="AT1806" i="97"/>
  <c r="AT2659" i="97"/>
  <c r="AT3328" i="97"/>
  <c r="AR393" i="97"/>
  <c r="AR535" i="98"/>
  <c r="AR2815" i="97"/>
  <c r="AT2300" i="97"/>
  <c r="AR1179" i="97"/>
  <c r="AT3417" i="97"/>
  <c r="AT1279" i="97"/>
  <c r="AR3280" i="97"/>
  <c r="AR3467" i="98"/>
  <c r="AT2309" i="97"/>
  <c r="AR2285" i="97"/>
  <c r="AT789" i="97"/>
  <c r="AT3496" i="97"/>
  <c r="AT740" i="97"/>
  <c r="AR2292" i="97"/>
  <c r="AT2295" i="97"/>
  <c r="AR2846" i="97"/>
  <c r="AR1554" i="98"/>
  <c r="AR3237" i="97"/>
  <c r="AR2399" i="97"/>
  <c r="AT2036" i="97"/>
  <c r="AT1449" i="97"/>
  <c r="AT3092" i="97"/>
  <c r="AT3490" i="97"/>
  <c r="AT2318" i="97"/>
  <c r="AR2970" i="97"/>
  <c r="AR2187" i="98"/>
  <c r="AR1055" i="98"/>
  <c r="AR1209" i="97"/>
  <c r="AT2080" i="97"/>
  <c r="AR3386" i="97"/>
  <c r="AR872" i="97"/>
  <c r="AR2947" i="97"/>
  <c r="AR323" i="98"/>
  <c r="AR3517" i="97"/>
  <c r="AR1518" i="98"/>
  <c r="AR1303" i="97"/>
  <c r="AT3052" i="97"/>
  <c r="AT2890" i="97"/>
  <c r="AR1555" i="98"/>
  <c r="AR2039" i="97"/>
  <c r="AT1342" i="97"/>
  <c r="AR1051" i="98"/>
  <c r="AT2585" i="97"/>
  <c r="AR2839" i="97"/>
  <c r="AR390" i="98"/>
  <c r="AR1179" i="98"/>
  <c r="AR227" i="97"/>
  <c r="AR2886" i="97"/>
  <c r="AR3564" i="97"/>
  <c r="AR2503" i="98"/>
  <c r="AR2833" i="97"/>
  <c r="AT1074" i="97"/>
  <c r="AT1266" i="97"/>
  <c r="AT1564" i="97"/>
  <c r="AT357" i="97"/>
  <c r="AR1591" i="97"/>
  <c r="AR469" i="97"/>
  <c r="AT1478" i="97"/>
  <c r="AT1397" i="97"/>
  <c r="AR1608" i="98"/>
  <c r="AT2093" i="97"/>
  <c r="AR2878" i="97"/>
  <c r="AR1642" i="98"/>
  <c r="AT2342" i="97"/>
  <c r="AR285" i="98"/>
  <c r="AT2802" i="97"/>
  <c r="AR1475" i="97"/>
  <c r="AT372" i="97"/>
  <c r="AT2454" i="97"/>
  <c r="AR320" i="98"/>
  <c r="AR1905" i="98"/>
  <c r="AT2962" i="97"/>
  <c r="AR940" i="98"/>
  <c r="AR1468" i="98"/>
  <c r="AR718" i="98"/>
  <c r="AT1173" i="97"/>
  <c r="AT948" i="97"/>
  <c r="AR63" i="98"/>
  <c r="AR1358" i="97"/>
  <c r="AT3403" i="97"/>
  <c r="AR498" i="98"/>
  <c r="AR1648" i="98"/>
  <c r="AR3418" i="97"/>
  <c r="AR1354" i="98"/>
  <c r="AT3140" i="97"/>
  <c r="AR2975" i="97"/>
  <c r="AT2732" i="97"/>
  <c r="AR3100" i="97"/>
  <c r="AR3369" i="97"/>
  <c r="AR284" i="97"/>
  <c r="AR2145" i="98"/>
  <c r="AR2757" i="97"/>
  <c r="AT2014" i="97"/>
  <c r="AR2318" i="98"/>
  <c r="AR3136" i="98"/>
  <c r="AR2757" i="98"/>
  <c r="AT2442" i="97"/>
  <c r="AR3285" i="98"/>
  <c r="AR1462" i="98"/>
  <c r="AT2816" i="97"/>
  <c r="AR3264" i="98"/>
  <c r="AR1761" i="98"/>
  <c r="AT277" i="97"/>
  <c r="AT1341" i="97"/>
  <c r="AR2433" i="97"/>
  <c r="AT3078" i="97"/>
  <c r="AT2893" i="97"/>
  <c r="AR2791" i="98"/>
  <c r="AR3294" i="98"/>
  <c r="AR2764" i="98"/>
  <c r="AR2287" i="98"/>
  <c r="AR3410" i="97"/>
  <c r="AR1855" i="98"/>
  <c r="AT3515" i="97"/>
  <c r="AR39" i="98"/>
  <c r="AR3277" i="98"/>
  <c r="AR3137" i="97"/>
  <c r="AR635" i="97"/>
  <c r="AR3336" i="97"/>
  <c r="AR908" i="98"/>
  <c r="AT2294" i="97"/>
  <c r="AR2123" i="98"/>
  <c r="AT2889" i="97"/>
  <c r="AT1472" i="97"/>
  <c r="AR1189" i="98"/>
  <c r="AT2566" i="97"/>
  <c r="AT2346" i="97"/>
  <c r="AR3367" i="97"/>
  <c r="AR2807" i="98"/>
  <c r="AR59" i="97"/>
  <c r="AR1911" i="98"/>
  <c r="AT2504" i="97"/>
  <c r="AT2822" i="97"/>
  <c r="AR2690" i="98"/>
  <c r="AR3399" i="98"/>
  <c r="AR2443" i="98"/>
  <c r="AR1267" i="98"/>
  <c r="AT2988" i="97"/>
  <c r="AR1176" i="98"/>
  <c r="AR532" i="97"/>
  <c r="AR1345" i="98"/>
  <c r="AR2812" i="98"/>
  <c r="AT2380" i="97"/>
  <c r="AT3317" i="97"/>
  <c r="AR1999" i="98"/>
  <c r="AR1791" i="97"/>
  <c r="AR1843" i="98"/>
  <c r="AR2444" i="97"/>
  <c r="AR3414" i="97"/>
  <c r="AR3045" i="97"/>
  <c r="AT2379" i="97"/>
  <c r="AR1471" i="98"/>
  <c r="AR2559" i="98"/>
  <c r="AR2911" i="97"/>
  <c r="AT3324" i="97"/>
  <c r="AR2306" i="98"/>
  <c r="AR745" i="97"/>
  <c r="AT2770" i="97"/>
  <c r="AR2529" i="97"/>
  <c r="AT1982" i="97"/>
  <c r="AT3013" i="97"/>
  <c r="AR264" i="97"/>
  <c r="AT3174" i="97"/>
  <c r="AT3061" i="97"/>
  <c r="AR3454" i="98"/>
  <c r="AT3115" i="97"/>
  <c r="AR2594" i="98"/>
  <c r="AT1769" i="97"/>
  <c r="AT3050" i="97"/>
  <c r="AR2222" i="98"/>
  <c r="AR330" i="97"/>
  <c r="AR410" i="97"/>
  <c r="AT735" i="97"/>
  <c r="AT992" i="97"/>
  <c r="AR3493" i="97"/>
  <c r="AT2076" i="97"/>
  <c r="AT823" i="97"/>
  <c r="AR2648" i="97"/>
  <c r="AR947" i="97"/>
  <c r="AR3222" i="97"/>
  <c r="AR1082" i="98"/>
  <c r="AR387" i="98"/>
  <c r="AR603" i="97"/>
  <c r="AR1091" i="97"/>
  <c r="AR2728" i="98"/>
  <c r="AR3224" i="97"/>
  <c r="AR149" i="98"/>
  <c r="AR1254" i="97"/>
  <c r="AR687" i="97"/>
  <c r="AR180" i="97"/>
  <c r="AR226" i="98"/>
  <c r="AR533" i="98"/>
  <c r="AR2057" i="97"/>
  <c r="AR3319" i="98"/>
  <c r="AR987" i="98"/>
  <c r="AT1073" i="97"/>
  <c r="AR586" i="98"/>
  <c r="AT278" i="97"/>
  <c r="AR1988" i="98"/>
  <c r="AR2681" i="97"/>
  <c r="AR2943" i="98"/>
  <c r="AR2478" i="97"/>
  <c r="AR2716" i="97"/>
  <c r="AR79" i="98"/>
  <c r="AT417" i="97"/>
  <c r="AT2070" i="97"/>
  <c r="AT448" i="97"/>
  <c r="AR2211" i="97"/>
  <c r="AR675" i="97"/>
  <c r="AR2759" i="97"/>
  <c r="AR2400" i="97"/>
  <c r="AR2471" i="97"/>
  <c r="AR2714" i="98"/>
  <c r="AR770" i="97"/>
  <c r="AR820" i="97"/>
  <c r="AR170" i="98"/>
  <c r="AT853" i="97"/>
  <c r="AT2019" i="97"/>
  <c r="AT1275" i="97"/>
  <c r="AR979" i="97"/>
  <c r="AT1491" i="97"/>
  <c r="AT174" i="97"/>
  <c r="AR1271" i="97"/>
  <c r="AR3251" i="98"/>
  <c r="AT1075" i="97"/>
  <c r="AR1916" i="97"/>
  <c r="AT798" i="97"/>
  <c r="AR1556" i="97"/>
  <c r="AR559" i="97"/>
  <c r="AR2130" i="97"/>
  <c r="AT2372" i="97"/>
  <c r="AT1093" i="97"/>
  <c r="AR951" i="98"/>
  <c r="AT1214" i="97"/>
  <c r="AT2186" i="97"/>
  <c r="AT1080" i="97"/>
  <c r="AT475" i="97"/>
  <c r="AR2244" i="98"/>
  <c r="AR207" i="98"/>
  <c r="AR1430" i="97"/>
  <c r="AT197" i="97"/>
  <c r="AR3052" i="97"/>
  <c r="AT407" i="97"/>
  <c r="AT1960" i="97"/>
  <c r="AR1646" i="98"/>
  <c r="AR3181" i="97"/>
  <c r="AT1408" i="97"/>
  <c r="AR1779" i="97"/>
  <c r="AR568" i="98"/>
  <c r="AT105" i="97"/>
  <c r="AR44" i="97"/>
  <c r="AR80" i="98"/>
  <c r="AR1203" i="97"/>
  <c r="AR1216" i="98"/>
  <c r="AR3590" i="98"/>
  <c r="AR2941" i="97"/>
  <c r="AR3049" i="97"/>
  <c r="AR397" i="97"/>
  <c r="AT1259" i="97"/>
  <c r="AT712" i="97"/>
  <c r="AR2462" i="98"/>
  <c r="AR3552" i="98"/>
  <c r="AR1783" i="97"/>
  <c r="AR1549" i="98"/>
  <c r="AR2778" i="98"/>
  <c r="AR3023" i="98"/>
  <c r="AR1308" i="98"/>
  <c r="AT1626" i="97"/>
  <c r="AR1089" i="98"/>
  <c r="AR357" i="97"/>
  <c r="AR1440" i="97"/>
  <c r="AT1682" i="97"/>
  <c r="AT907" i="97"/>
  <c r="AT1621" i="97"/>
  <c r="AT487" i="97"/>
  <c r="AR33" i="98"/>
  <c r="AR2641" i="98"/>
  <c r="AT2117" i="97"/>
  <c r="AT209" i="97"/>
  <c r="AT1369" i="97"/>
  <c r="AR2212" i="97"/>
  <c r="AR520" i="97"/>
  <c r="AT2451" i="97"/>
  <c r="AR3181" i="98"/>
  <c r="AR1609" i="97"/>
  <c r="AR55" i="98"/>
  <c r="AR2086" i="98"/>
  <c r="AR882" i="98"/>
  <c r="AR3151" i="98"/>
  <c r="AT1505" i="97"/>
  <c r="AR1002" i="98"/>
  <c r="AR1479" i="97"/>
  <c r="AT1310" i="97"/>
  <c r="AT65" i="97"/>
  <c r="AR1458" i="98"/>
  <c r="AR962" i="97"/>
  <c r="AT1758" i="97"/>
  <c r="AR1568" i="97"/>
  <c r="AR1394" i="97"/>
  <c r="AT2404" i="97"/>
  <c r="AR500" i="97"/>
  <c r="AR422" i="98"/>
  <c r="AT3196" i="97"/>
  <c r="AR3082" i="98"/>
  <c r="AT233" i="97"/>
  <c r="AR1817" i="98"/>
  <c r="AT1321" i="97"/>
  <c r="AR1141" i="97"/>
  <c r="AT2238" i="97"/>
  <c r="AR1414" i="97"/>
  <c r="AR625" i="97"/>
  <c r="AT2105" i="97"/>
  <c r="AT1155" i="97"/>
  <c r="AR3014" i="98"/>
  <c r="AR3175" i="97"/>
  <c r="AT3236" i="97"/>
  <c r="AT569" i="97"/>
  <c r="AR852" i="98"/>
  <c r="AT1052" i="97"/>
  <c r="AR2937" i="98"/>
  <c r="AR578" i="98"/>
  <c r="AT2750" i="97"/>
  <c r="AR2177" i="97"/>
  <c r="AR2066" i="97"/>
  <c r="AR1501" i="97"/>
  <c r="AR421" i="98"/>
  <c r="AT3352" i="97"/>
  <c r="AR1038" i="97"/>
  <c r="AT1058" i="97"/>
  <c r="AT437" i="97"/>
  <c r="AT1817" i="97"/>
  <c r="AR2533" i="97"/>
  <c r="AR2232" i="98"/>
  <c r="AT2530" i="97"/>
  <c r="AT2639" i="97"/>
  <c r="AR642" i="98"/>
  <c r="AR2863" i="97"/>
  <c r="AT392" i="97"/>
  <c r="AR2967" i="98"/>
  <c r="AR1034" i="97"/>
  <c r="AT83" i="97"/>
  <c r="AR756" i="97"/>
  <c r="AR763" i="98"/>
  <c r="AR3195" i="97"/>
  <c r="AT143" i="97"/>
  <c r="AT1647" i="97"/>
  <c r="AR2429" i="97"/>
  <c r="AR622" i="97"/>
  <c r="AR1444" i="97"/>
  <c r="AR1214" i="98"/>
  <c r="AR93" i="98"/>
  <c r="AR2536" i="97"/>
  <c r="AT3323" i="97"/>
  <c r="AR427" i="97"/>
  <c r="AT707" i="97"/>
  <c r="AR40" i="98"/>
  <c r="AT2090" i="97"/>
  <c r="AR1005" i="97"/>
  <c r="AR1997" i="97"/>
  <c r="AR1968" i="97"/>
  <c r="AR2067" i="97"/>
  <c r="AR1467" i="97"/>
  <c r="AR471" i="97"/>
  <c r="AR3197" i="97"/>
  <c r="AR2991" i="97"/>
  <c r="AR2637" i="98"/>
  <c r="AT2059" i="97"/>
  <c r="AR74" i="98"/>
  <c r="AR273" i="97"/>
  <c r="AR718" i="97"/>
  <c r="AR41" i="97"/>
  <c r="AR1874" i="97"/>
  <c r="AR438" i="98"/>
  <c r="AT614" i="97"/>
  <c r="AR3174" i="98"/>
  <c r="AR249" i="98"/>
  <c r="AT206" i="97"/>
  <c r="AR1131" i="97"/>
  <c r="AT3257" i="97"/>
  <c r="AT214" i="97"/>
  <c r="AR1043" i="97"/>
  <c r="AT2020" i="97"/>
  <c r="AR1213" i="98"/>
  <c r="AR1941" i="97"/>
  <c r="AR2329" i="97"/>
  <c r="AT1739" i="97"/>
  <c r="AR383" i="98"/>
  <c r="AR2758" i="97"/>
  <c r="AR268" i="98"/>
  <c r="AR1848" i="97"/>
  <c r="AR1426" i="97"/>
  <c r="AR2609" i="98"/>
  <c r="AR461" i="98"/>
  <c r="AT2519" i="97"/>
  <c r="AT1164" i="97"/>
  <c r="AR333" i="98"/>
  <c r="AR236" i="98"/>
  <c r="AT1453" i="97"/>
  <c r="AR902" i="97"/>
  <c r="AR2449" i="97"/>
  <c r="AR1938" i="97"/>
  <c r="AR2279" i="97"/>
  <c r="AT3302" i="97"/>
  <c r="AR1924" i="97"/>
  <c r="AR3384" i="98"/>
  <c r="AR3066" i="98"/>
  <c r="AR3211" i="98"/>
  <c r="AT2565" i="97"/>
  <c r="AR278" i="98"/>
  <c r="AR71" i="97"/>
  <c r="AR2920" i="98"/>
  <c r="AR1329" i="98"/>
  <c r="AT2397" i="97"/>
  <c r="AT1146" i="97"/>
  <c r="AR2737" i="98"/>
  <c r="AT3001" i="97"/>
  <c r="AR566" i="97"/>
  <c r="AR3288" i="98"/>
  <c r="AR2794" i="97"/>
  <c r="AR626" i="97"/>
  <c r="AT2848" i="97"/>
  <c r="AT1049" i="97"/>
  <c r="AT3347" i="97"/>
  <c r="AR66" i="97"/>
  <c r="AT99" i="97"/>
  <c r="AT2752" i="97"/>
  <c r="AR2621" i="98"/>
  <c r="AR858" i="97"/>
  <c r="AR2133" i="97"/>
  <c r="AR373" i="98"/>
  <c r="AT533" i="97"/>
  <c r="AR359" i="98"/>
  <c r="AR522" i="97"/>
  <c r="AT1095" i="97"/>
  <c r="AR3248" i="98"/>
  <c r="AT676" i="97"/>
  <c r="AR1451" i="98"/>
  <c r="AT1752" i="97"/>
  <c r="AT1852" i="97"/>
  <c r="AT1157" i="97"/>
  <c r="AT2097" i="97"/>
  <c r="AR1413" i="97"/>
  <c r="AR2216" i="97"/>
  <c r="AR2994" i="98"/>
  <c r="AR2132" i="97"/>
  <c r="AR815" i="98"/>
  <c r="AT2684" i="97"/>
  <c r="AR2579" i="97"/>
  <c r="AR296" i="97"/>
  <c r="AT1589" i="97"/>
  <c r="AR1969" i="98"/>
  <c r="AT497" i="97"/>
  <c r="AT1447" i="97"/>
  <c r="AR3103" i="98"/>
  <c r="AT1715" i="97"/>
  <c r="AR1970" i="97"/>
  <c r="AR928" i="98"/>
  <c r="AR676" i="97"/>
  <c r="AR2100" i="97"/>
  <c r="AR963" i="97"/>
  <c r="AR554" i="97"/>
  <c r="AR3366" i="98"/>
  <c r="AR1930" i="97"/>
  <c r="AT2955" i="97"/>
  <c r="AT3418" i="97"/>
  <c r="AT1598" i="97"/>
  <c r="AR2655" i="97"/>
  <c r="AT1968" i="97"/>
  <c r="AR2176" i="97"/>
  <c r="AR1084" i="98"/>
  <c r="AR2297" i="97"/>
  <c r="AT2219" i="97"/>
  <c r="AT2277" i="97"/>
  <c r="AT2783" i="97"/>
  <c r="AT2066" i="97"/>
  <c r="AT2709" i="97"/>
  <c r="AT1018" i="97"/>
  <c r="AR1602" i="97"/>
  <c r="AR3178" i="97"/>
  <c r="AT2181" i="97"/>
  <c r="AT2205" i="97"/>
  <c r="AR1206" i="97"/>
  <c r="AT1803" i="97"/>
  <c r="AR2365" i="97"/>
  <c r="AR3447" i="98"/>
  <c r="AR1750" i="98"/>
  <c r="AR2259" i="98"/>
  <c r="AR2480" i="98"/>
  <c r="AT741" i="97"/>
  <c r="AT1808" i="97"/>
  <c r="AT966" i="97"/>
  <c r="AR663" i="97"/>
  <c r="AT2095" i="97"/>
  <c r="AT671" i="97"/>
  <c r="AR880" i="98"/>
  <c r="AR729" i="98"/>
  <c r="AR3415" i="97"/>
  <c r="AT2989" i="97"/>
  <c r="AR1521" i="97"/>
  <c r="AT1945" i="97"/>
  <c r="AT1482" i="97"/>
  <c r="AR3557" i="98"/>
  <c r="AT1746" i="97"/>
  <c r="AT2637" i="97"/>
  <c r="AR3597" i="98"/>
  <c r="AT3163" i="97"/>
  <c r="AT243" i="97"/>
  <c r="AT931" i="97"/>
  <c r="AT957" i="97"/>
  <c r="AR991" i="98"/>
  <c r="AR3194" i="97"/>
  <c r="AR402" i="98"/>
  <c r="AR410" i="98"/>
  <c r="AT1047" i="97"/>
  <c r="AR1023" i="97"/>
  <c r="AR2550" i="97"/>
  <c r="AR964" i="98"/>
  <c r="AR1191" i="98"/>
  <c r="AR1803" i="97"/>
  <c r="AR1693" i="97"/>
  <c r="AR2950" i="97"/>
  <c r="AR3389" i="97"/>
  <c r="AR3289" i="98"/>
  <c r="AR2316" i="97"/>
  <c r="AT1148" i="97"/>
  <c r="AT2119" i="97"/>
  <c r="AR2094" i="97"/>
  <c r="AR3415" i="98"/>
  <c r="AR2356" i="97"/>
  <c r="AR784" i="97"/>
  <c r="AR1907" i="98"/>
  <c r="AT2244" i="97"/>
  <c r="AT327" i="97"/>
  <c r="AT3549" i="97"/>
  <c r="AR2000" i="97"/>
  <c r="AT1900" i="97"/>
  <c r="AR419" i="98"/>
  <c r="AT1965" i="97"/>
  <c r="AR3436" i="98"/>
  <c r="AR135" i="97"/>
  <c r="AR101" i="97"/>
  <c r="AR195" i="97"/>
  <c r="AR399" i="97"/>
  <c r="AR914" i="97"/>
  <c r="AR2256" i="98"/>
  <c r="AR1238" i="97"/>
  <c r="AT3402" i="97"/>
  <c r="AR1104" i="97"/>
  <c r="AT805" i="97"/>
  <c r="AR449" i="98"/>
  <c r="AR3005" i="97"/>
  <c r="AR114" i="98"/>
  <c r="AR8" i="98"/>
  <c r="AR1929" i="98"/>
  <c r="AR3226" i="98"/>
  <c r="AT1516" i="97"/>
  <c r="AR1054" i="97"/>
  <c r="AR1056" i="97"/>
  <c r="AR710" i="98"/>
  <c r="AR214" i="97"/>
  <c r="AR626" i="98"/>
  <c r="AT2171" i="97"/>
  <c r="AR1595" i="98"/>
  <c r="AR3288" i="97"/>
  <c r="AT1768" i="97"/>
  <c r="AR240" i="97"/>
  <c r="AR1363" i="97"/>
  <c r="AT1309" i="97"/>
  <c r="AR2184" i="98"/>
  <c r="AT433" i="97"/>
  <c r="AR1549" i="97"/>
  <c r="AT961" i="97"/>
  <c r="AR2574" i="98"/>
  <c r="AR841" i="97"/>
  <c r="AR487" i="98"/>
  <c r="AR585" i="98"/>
  <c r="AR1014" i="97"/>
  <c r="AR2001" i="97"/>
  <c r="AR2568" i="97"/>
  <c r="AR2325" i="98"/>
  <c r="AT2068" i="97"/>
  <c r="AR2050" i="98"/>
  <c r="AR1204" i="98"/>
  <c r="AR2606" i="98"/>
  <c r="AT674" i="97"/>
  <c r="AR743" i="98"/>
  <c r="AT1328" i="97"/>
  <c r="AT1306" i="97"/>
  <c r="AR3363" i="98"/>
  <c r="AR1757" i="98"/>
  <c r="AT451" i="97"/>
  <c r="AR3423" i="97"/>
  <c r="AT305" i="97"/>
  <c r="AT1270" i="97"/>
  <c r="AR2932" i="98"/>
  <c r="AR2776" i="97"/>
  <c r="AT2871" i="97"/>
  <c r="AR2473" i="98"/>
  <c r="AR485" i="98"/>
  <c r="AR2979" i="98"/>
  <c r="AR307" i="97"/>
  <c r="AT644" i="97"/>
  <c r="AT313" i="97"/>
  <c r="AT2910" i="97"/>
  <c r="AR2525" i="98"/>
  <c r="AT2438" i="97"/>
  <c r="AT1027" i="97"/>
  <c r="AR3038" i="98"/>
  <c r="AT2930" i="97"/>
  <c r="AR2898" i="97"/>
  <c r="AT2231" i="97"/>
  <c r="AR1722" i="98"/>
  <c r="AR1775" i="97"/>
  <c r="AR1782" i="98"/>
  <c r="AR561" i="97"/>
  <c r="AR1428" i="97"/>
  <c r="AR506" i="98"/>
  <c r="AT1493" i="97"/>
  <c r="AR97" i="98"/>
  <c r="AR2358" i="98"/>
  <c r="AR3124" i="97"/>
  <c r="AT2596" i="97"/>
  <c r="AR1699" i="98"/>
  <c r="AT3129" i="97"/>
  <c r="AR3591" i="98"/>
  <c r="AR1344" i="97"/>
  <c r="AR239" i="97"/>
  <c r="AT3389" i="97"/>
  <c r="AT2088" i="97"/>
  <c r="AR536" i="97"/>
  <c r="AR3071" i="97"/>
  <c r="AT316" i="97"/>
  <c r="AR1819" i="98"/>
  <c r="AR2706" i="97"/>
  <c r="AR2343" i="97"/>
  <c r="AR747" i="98"/>
  <c r="AR124" i="97"/>
  <c r="AR1008" i="98"/>
  <c r="AT204" i="97"/>
  <c r="AR1163" i="97"/>
  <c r="AR1148" i="97"/>
  <c r="AR2147" i="97"/>
  <c r="AT2262" i="97"/>
  <c r="AR1210" i="97"/>
  <c r="AT398" i="97"/>
  <c r="AR1559" i="97"/>
  <c r="AR2910" i="98"/>
  <c r="AR1993" i="98"/>
  <c r="AR2211" i="98"/>
  <c r="AR1158" i="97"/>
  <c r="AR3241" i="97"/>
  <c r="AR54" i="97"/>
  <c r="AR1842" i="97"/>
  <c r="AT1439" i="97"/>
  <c r="AR2381" i="98"/>
  <c r="AR968" i="98"/>
  <c r="AT897" i="97"/>
  <c r="AT1403" i="97"/>
  <c r="AR2597" i="97"/>
  <c r="AR961" i="98"/>
  <c r="AR1405" i="97"/>
  <c r="AT526" i="97"/>
  <c r="AT2065" i="97"/>
  <c r="AR2400" i="98"/>
  <c r="AR528" i="98"/>
  <c r="AR2228" i="97"/>
  <c r="AR3263" i="97"/>
  <c r="AT2258" i="97"/>
  <c r="AR412" i="97"/>
  <c r="AT216" i="97"/>
  <c r="AR902" i="98"/>
  <c r="AT748" i="97"/>
  <c r="AT2163" i="97"/>
  <c r="AT2817" i="97"/>
  <c r="AT3585" i="97"/>
  <c r="AR875" i="97"/>
  <c r="AT588" i="97"/>
  <c r="AT2188" i="97"/>
  <c r="AR1112" i="97"/>
  <c r="AT2224" i="97"/>
  <c r="AR1312" i="98"/>
  <c r="AT84" i="97"/>
  <c r="AR2642" i="97"/>
  <c r="AR3195" i="98"/>
  <c r="AR2735" i="97"/>
  <c r="AR2374" i="98"/>
  <c r="AR2416" i="98"/>
  <c r="AR2252" i="97"/>
  <c r="AR376" i="97"/>
  <c r="AR768" i="97"/>
  <c r="AR518" i="97"/>
  <c r="AT455" i="97"/>
  <c r="AR3461" i="98"/>
  <c r="AR2055" i="97"/>
  <c r="AT3478" i="97"/>
  <c r="AR1899" i="98"/>
  <c r="AT2669" i="97"/>
  <c r="AT1162" i="97"/>
  <c r="AR2494" i="98"/>
  <c r="AR2327" i="97"/>
  <c r="AR613" i="98"/>
  <c r="AR1278" i="97"/>
  <c r="AT2129" i="97"/>
  <c r="AR328" i="98"/>
  <c r="AT1006" i="97"/>
  <c r="AT295" i="97"/>
  <c r="AT2089" i="97"/>
  <c r="AT3282" i="97"/>
  <c r="AR526" i="97"/>
  <c r="AR2450" i="97"/>
  <c r="AR1446" i="97"/>
  <c r="AR2547" i="98"/>
  <c r="AR2779" i="98"/>
  <c r="AR1639" i="97"/>
  <c r="AR529" i="98"/>
  <c r="AR2652" i="97"/>
  <c r="AR1305" i="97"/>
  <c r="AT1468" i="97"/>
  <c r="AT2829" i="97"/>
  <c r="AR224" i="97"/>
  <c r="AT2373" i="97"/>
  <c r="AR1044" i="98"/>
  <c r="AR479" i="97"/>
  <c r="AR2247" i="98"/>
  <c r="AR1955" i="98"/>
  <c r="AR535" i="97"/>
  <c r="AT3356" i="97"/>
  <c r="AR2058" i="97"/>
  <c r="AR1299" i="98"/>
  <c r="AR1513" i="97"/>
  <c r="AR1553" i="97"/>
  <c r="AR642" i="97"/>
  <c r="AR3505" i="97"/>
  <c r="AT1733" i="97"/>
  <c r="AR2990" i="97"/>
  <c r="AR2462" i="97"/>
  <c r="AR265" i="98"/>
  <c r="AT1618" i="97"/>
  <c r="AT3108" i="97"/>
  <c r="AT3393" i="97"/>
  <c r="AR3471" i="98"/>
  <c r="AT2106" i="97"/>
  <c r="AT2918" i="97"/>
  <c r="AT33" i="97"/>
  <c r="AT2010" i="97"/>
  <c r="AR596" i="98"/>
  <c r="AR1283" i="97"/>
  <c r="AT2133" i="97"/>
  <c r="AR1109" i="97"/>
  <c r="AR2397" i="98"/>
  <c r="AR443" i="98"/>
  <c r="AR3263" i="98"/>
  <c r="AT842" i="97"/>
  <c r="AT2501" i="97"/>
  <c r="AR332" i="97"/>
  <c r="AT2739" i="97"/>
  <c r="AR2975" i="98"/>
  <c r="AR1526" i="97"/>
  <c r="AR1691" i="97"/>
  <c r="AR2028" i="97"/>
  <c r="AR1933" i="98"/>
  <c r="AR422" i="97"/>
  <c r="AR3068" i="97"/>
  <c r="AR1507" i="98"/>
  <c r="AR979" i="98"/>
  <c r="AT1911" i="97"/>
  <c r="AR3345" i="97"/>
  <c r="AR314" i="97"/>
  <c r="AT558" i="97"/>
  <c r="AR1325" i="97"/>
  <c r="AT2424" i="97"/>
  <c r="AR2935" i="98"/>
  <c r="AR1653" i="98"/>
  <c r="AT1245" i="97"/>
  <c r="AR1866" i="97"/>
  <c r="AR1892" i="97"/>
  <c r="AT1212" i="97"/>
  <c r="AR1265" i="98"/>
  <c r="AT2474" i="97"/>
  <c r="AT2079" i="97"/>
  <c r="AR2614" i="98"/>
  <c r="AT1869" i="97"/>
  <c r="AR2486" i="97"/>
  <c r="AR2163" i="97"/>
  <c r="AR3474" i="98"/>
  <c r="AR2349" i="97"/>
  <c r="AR2262" i="98"/>
  <c r="AR2330" i="98"/>
  <c r="AR2806" i="98"/>
  <c r="AR2003" i="98"/>
  <c r="AT1996" i="97"/>
  <c r="AT2237" i="97"/>
  <c r="AR1364" i="97"/>
  <c r="AT2703" i="97"/>
  <c r="AR759" i="98"/>
  <c r="AR1292" i="98"/>
  <c r="AT2022" i="97"/>
  <c r="AT92" i="97"/>
  <c r="AR167" i="98"/>
  <c r="AR2375" i="97"/>
  <c r="AR2988" i="98"/>
  <c r="AR1375" i="98"/>
  <c r="AT3033" i="97"/>
  <c r="AT984" i="97"/>
  <c r="AR2611" i="97"/>
  <c r="AR1913" i="97"/>
  <c r="AR1533" i="97"/>
  <c r="AT1464" i="97"/>
  <c r="AR3503" i="98"/>
  <c r="AR1976" i="97"/>
  <c r="AR1209" i="98"/>
  <c r="AR1178" i="97"/>
  <c r="AT1658" i="97"/>
  <c r="AR2451" i="98"/>
  <c r="AR2523" i="97"/>
  <c r="AR1646" i="97"/>
  <c r="AR2184" i="97"/>
  <c r="AR864" i="98"/>
  <c r="AT403" i="97"/>
  <c r="AR130" i="98"/>
  <c r="AR708" i="97"/>
  <c r="AT761" i="97"/>
  <c r="AT446" i="97"/>
  <c r="AR1842" i="98"/>
  <c r="AT1496" i="97"/>
  <c r="AR2936" i="97"/>
  <c r="AR1039" i="97"/>
  <c r="AT3318" i="97"/>
  <c r="AR3271" i="97"/>
  <c r="AT2647" i="97"/>
  <c r="AT2913" i="97"/>
  <c r="AR2545" i="97"/>
  <c r="AR2534" i="97"/>
  <c r="AR2036" i="98"/>
  <c r="AR250" i="98"/>
  <c r="AT1997" i="97"/>
  <c r="AR790" i="97"/>
  <c r="AR1058" i="98"/>
  <c r="AR1457" i="98"/>
  <c r="AR73" i="97"/>
  <c r="AT2927" i="97"/>
  <c r="AR189" i="98"/>
  <c r="AT3162" i="97"/>
  <c r="AT3382" i="97"/>
  <c r="AT3291" i="97"/>
  <c r="AR2300" i="97"/>
  <c r="AT2142" i="97"/>
  <c r="AR2352" i="97"/>
  <c r="AR1156" i="98"/>
  <c r="AR2192" i="98"/>
  <c r="AR2453" i="98"/>
  <c r="AT129" i="97"/>
  <c r="AR1328" i="97"/>
  <c r="AR2505" i="97"/>
  <c r="AR371" i="97"/>
  <c r="AR1398" i="97"/>
  <c r="AR2217" i="97"/>
  <c r="AT1336" i="97"/>
  <c r="AT1246" i="97"/>
  <c r="AT2444" i="97"/>
  <c r="AT953" i="97"/>
  <c r="AR441" i="97"/>
  <c r="AR2039" i="98"/>
  <c r="AR3365" i="97"/>
  <c r="AR1472" i="98"/>
  <c r="AT3584" i="97"/>
  <c r="AR805" i="97"/>
  <c r="AT75" i="97"/>
  <c r="AT1916" i="97"/>
  <c r="AT2938" i="97"/>
  <c r="AT3074" i="97"/>
  <c r="AR235" i="98"/>
  <c r="AR2205" i="98"/>
  <c r="AT3210" i="97"/>
  <c r="AR3336" i="98"/>
  <c r="AT2291" i="97"/>
  <c r="AT1623" i="97"/>
  <c r="AR398" i="97"/>
  <c r="AT302" i="97"/>
  <c r="AT3420" i="97"/>
  <c r="AT710" i="97"/>
  <c r="AR1346" i="98"/>
  <c r="AR844" i="98"/>
  <c r="AR660" i="97"/>
  <c r="AR304" i="98"/>
  <c r="AT578" i="97"/>
  <c r="AR2272" i="97"/>
  <c r="AR2276" i="98"/>
  <c r="AT1955" i="97"/>
  <c r="AT2016" i="97"/>
  <c r="AR1030" i="98"/>
  <c r="AR1436" i="97"/>
  <c r="AR3286" i="98"/>
  <c r="AR684" i="98"/>
  <c r="AR2814" i="97"/>
  <c r="AR2570" i="98"/>
  <c r="AR464" i="97"/>
  <c r="AR2480" i="97"/>
  <c r="AT2911" i="97"/>
  <c r="AR2065" i="97"/>
  <c r="AR58" i="98"/>
  <c r="AR1944" i="98"/>
  <c r="AR1550" i="98"/>
  <c r="AR1286" i="97"/>
  <c r="AT3002" i="97"/>
  <c r="AT361" i="97"/>
  <c r="AR2112" i="97"/>
  <c r="AR343" i="98"/>
  <c r="AR1927" i="97"/>
  <c r="AR1416" i="97"/>
  <c r="AT224" i="97"/>
  <c r="AR1729" i="98"/>
  <c r="AR3103" i="97"/>
  <c r="AT1513" i="97"/>
  <c r="AT2388" i="97"/>
  <c r="AT3146" i="97"/>
  <c r="AR3308" i="97"/>
  <c r="AR1947" i="98"/>
  <c r="AR1059" i="98"/>
  <c r="AR2745" i="98"/>
  <c r="AR1914" i="98"/>
  <c r="AR3387" i="97"/>
  <c r="AR2086" i="97"/>
  <c r="AR3487" i="98"/>
  <c r="AR2449" i="98"/>
  <c r="AR2128" i="97"/>
  <c r="AT919" i="97"/>
  <c r="AR3034" i="97"/>
  <c r="AR2852" i="98"/>
  <c r="AR2488" i="97"/>
  <c r="AR1649" i="98"/>
  <c r="AT3444" i="97"/>
  <c r="AT2386" i="97"/>
  <c r="AR1572" i="98"/>
  <c r="AT1851" i="97"/>
  <c r="AR40" i="97"/>
  <c r="AR2674" i="98"/>
  <c r="AT138" i="97"/>
  <c r="AR78" i="97"/>
  <c r="AR2567" i="98"/>
  <c r="AT1240" i="97"/>
  <c r="AT2625" i="97"/>
  <c r="AR1986" i="97"/>
  <c r="AT346" i="97"/>
  <c r="AR2043" i="98"/>
  <c r="AT354" i="97"/>
  <c r="AT2887" i="97"/>
  <c r="AT2206" i="97"/>
  <c r="AR731" i="98"/>
  <c r="AR494" i="98"/>
  <c r="AR2610" i="97"/>
  <c r="AR882" i="97"/>
  <c r="AT2983" i="97"/>
  <c r="AT826" i="97"/>
  <c r="AR3161" i="98"/>
  <c r="AR431" i="98"/>
  <c r="AR1497" i="97"/>
  <c r="AR278" i="97"/>
  <c r="AR1672" i="97"/>
  <c r="AR933" i="98"/>
  <c r="AT1860" i="97"/>
  <c r="AT2086" i="97"/>
  <c r="AT3081" i="97"/>
  <c r="AR3030" i="97"/>
  <c r="AR870" i="98"/>
  <c r="AT586" i="97"/>
  <c r="AR1494" i="98"/>
  <c r="AR2015" i="98"/>
  <c r="AR3586" i="98"/>
  <c r="AR3495" i="97"/>
  <c r="AT1823" i="97"/>
  <c r="AR1519" i="97"/>
  <c r="AR395" i="98"/>
  <c r="AR478" i="97"/>
  <c r="AR1848" i="98"/>
  <c r="AT322" i="97"/>
  <c r="AR2024" i="98"/>
  <c r="AR814" i="97"/>
  <c r="AR1861" i="98"/>
  <c r="AR530" i="98"/>
  <c r="AR2077" i="97"/>
  <c r="AR1612" i="98"/>
  <c r="AR140" i="98"/>
  <c r="AR3265" i="97"/>
  <c r="AT1975" i="97"/>
  <c r="AR651" i="97"/>
  <c r="AR757" i="97"/>
  <c r="AT45" i="97"/>
  <c r="AR44" i="98"/>
  <c r="AT1057" i="97"/>
  <c r="AR2417" i="98"/>
  <c r="AR847" i="98"/>
  <c r="AR183" i="97"/>
  <c r="AR3234" i="98"/>
  <c r="AR1220" i="97"/>
  <c r="AT440" i="97"/>
  <c r="AR1455" i="98"/>
  <c r="AR2621" i="97"/>
  <c r="AT2811" i="97"/>
  <c r="AR1976" i="98"/>
  <c r="AR3424" i="98"/>
  <c r="AR1588" i="97"/>
  <c r="AR1269" i="98"/>
  <c r="AR1769" i="98"/>
  <c r="AT2581" i="97"/>
  <c r="AT3156" i="97"/>
  <c r="AR2488" i="98"/>
  <c r="AT3398" i="97"/>
  <c r="AT2429" i="97"/>
  <c r="AT999" i="97"/>
  <c r="AR2223" i="97"/>
  <c r="AR3197" i="98"/>
  <c r="AR3330" i="98"/>
  <c r="AT3238" i="97"/>
  <c r="AR1524" i="97"/>
  <c r="AR2513" i="98"/>
  <c r="AR345" i="98"/>
  <c r="AT67" i="97"/>
  <c r="AR2018" i="98"/>
  <c r="AR1390" i="97"/>
  <c r="AR3421" i="97"/>
  <c r="AR3402" i="97"/>
  <c r="AR2965" i="98"/>
  <c r="AT1265" i="97"/>
  <c r="AR991" i="97"/>
  <c r="AR1794" i="98"/>
  <c r="AR1133" i="97"/>
  <c r="AT2701" i="97"/>
  <c r="AT2578" i="97"/>
  <c r="AR2406" i="97"/>
  <c r="AR2962" i="98"/>
  <c r="AR2367" i="97"/>
  <c r="AT534" i="97"/>
  <c r="AR1971" i="98"/>
  <c r="AR1109" i="98"/>
  <c r="AT2545" i="97"/>
  <c r="AR2555" i="98"/>
  <c r="AR2424" i="98"/>
  <c r="AR108" i="98"/>
  <c r="AT438" i="97"/>
  <c r="AR2984" i="97"/>
  <c r="AT2570" i="97"/>
  <c r="AR3043" i="98"/>
  <c r="AR2781" i="98"/>
  <c r="AR2523" i="98"/>
  <c r="AR2993" i="98"/>
  <c r="AR517" i="98"/>
  <c r="AR3320" i="98"/>
  <c r="AR2180" i="98"/>
  <c r="AR3412" i="98"/>
  <c r="AR1324" i="98"/>
  <c r="AR2289" i="97"/>
  <c r="AR816" i="98"/>
  <c r="AR1528" i="98"/>
  <c r="AT1764" i="97"/>
  <c r="AR268" i="97"/>
  <c r="AR1359" i="97"/>
  <c r="AR572" i="98"/>
  <c r="AR2373" i="97"/>
  <c r="AT3178" i="97"/>
  <c r="AT1402" i="97"/>
  <c r="AT3488" i="97"/>
  <c r="AT2710" i="97"/>
  <c r="AR2010" i="97"/>
  <c r="AT850" i="97"/>
  <c r="AR3563" i="98"/>
  <c r="AT3243" i="97"/>
  <c r="AR2810" i="97"/>
  <c r="AT2111" i="97"/>
  <c r="AR2866" i="97"/>
  <c r="AR3259" i="97"/>
  <c r="AR1621" i="98"/>
  <c r="AT2473" i="97"/>
  <c r="AR1631" i="97"/>
  <c r="AR1388" i="97"/>
  <c r="AT1525" i="97"/>
  <c r="AT3158" i="97"/>
  <c r="AT2327" i="97"/>
  <c r="AR2783" i="97"/>
  <c r="AR2730" i="98"/>
  <c r="AR2899" i="97"/>
  <c r="AR2518" i="98"/>
  <c r="AT2577" i="97"/>
  <c r="AT1320" i="97"/>
  <c r="AR3102" i="97"/>
  <c r="AR1654" i="98"/>
  <c r="AR1178" i="98"/>
  <c r="AR1759" i="98"/>
  <c r="AR598" i="98"/>
  <c r="AR262" i="97"/>
  <c r="AR1317" i="97"/>
  <c r="AR2624" i="98"/>
  <c r="AT1446" i="97"/>
  <c r="AR3134" i="97"/>
  <c r="AT3000" i="97"/>
  <c r="AT3360" i="97"/>
  <c r="AR3290" i="98"/>
  <c r="AR924" i="98"/>
  <c r="AR1230" i="98"/>
  <c r="AR1251" i="98"/>
  <c r="AT1158" i="97"/>
  <c r="AR3535" i="98"/>
  <c r="AR1303" i="98"/>
  <c r="AR3298" i="98"/>
  <c r="AR1856" i="98"/>
  <c r="AR618" i="98"/>
  <c r="AT2592" i="97"/>
  <c r="AT2169" i="97"/>
  <c r="AR2469" i="97"/>
  <c r="AR776" i="98"/>
  <c r="AT1060" i="97"/>
  <c r="AR3419" i="98"/>
  <c r="AT1831" i="97"/>
  <c r="AT47" i="97"/>
  <c r="AT3261" i="97"/>
  <c r="AR3500" i="97"/>
  <c r="AT3483" i="97"/>
  <c r="AR2522" i="97"/>
  <c r="AR2242" i="98"/>
  <c r="AT2356" i="97"/>
  <c r="AR1919" i="98"/>
  <c r="AT93" i="97"/>
  <c r="AR1149" i="98"/>
  <c r="AR271" i="98"/>
  <c r="AT2508" i="97"/>
  <c r="AT349" i="97"/>
  <c r="AR2804" i="98"/>
  <c r="AT702" i="97"/>
  <c r="AR2489" i="98"/>
  <c r="AR1333" i="98"/>
  <c r="AT3543" i="97"/>
  <c r="AR2592" i="98"/>
  <c r="AT191" i="97"/>
  <c r="AT2115" i="97"/>
  <c r="AT1028" i="97"/>
  <c r="AT2560" i="97"/>
  <c r="AR1401" i="97"/>
  <c r="AR3382" i="98"/>
  <c r="AR586" i="97"/>
  <c r="AR2339" i="97"/>
  <c r="AR172" i="98"/>
  <c r="AR736" i="97"/>
  <c r="AR2631" i="97"/>
  <c r="AR382" i="98"/>
  <c r="AR548" i="97"/>
  <c r="AT339" i="97"/>
  <c r="AR3111" i="97"/>
  <c r="AR2902" i="98"/>
  <c r="AR2836" i="98"/>
  <c r="AT1004" i="97"/>
  <c r="AR2602" i="98"/>
  <c r="AR3481" i="98"/>
  <c r="AR3097" i="97"/>
  <c r="AT3514" i="97"/>
  <c r="AT3535" i="97"/>
  <c r="AT3461" i="97"/>
  <c r="AT3248" i="97"/>
  <c r="AT228" i="97"/>
  <c r="AR2719" i="97"/>
  <c r="AT753" i="97"/>
  <c r="AT1909" i="97"/>
  <c r="AT3126" i="97"/>
  <c r="AR2934" i="98"/>
  <c r="AT3214" i="97"/>
  <c r="AT3333" i="97"/>
  <c r="AR702" i="98"/>
  <c r="AT980" i="97"/>
  <c r="AR3171" i="97"/>
  <c r="AR141" i="98"/>
  <c r="AR277" i="97"/>
  <c r="AT2826" i="97"/>
  <c r="AT1821" i="97"/>
  <c r="AT3116" i="97"/>
  <c r="AR3264" i="97"/>
  <c r="AT1020" i="97"/>
  <c r="AR113" i="98"/>
  <c r="AR3268" i="98"/>
  <c r="AR918" i="97"/>
  <c r="AR164" i="97"/>
  <c r="AR2801" i="97"/>
  <c r="AR401" i="97"/>
  <c r="AT2403" i="97"/>
  <c r="AR1959" i="98"/>
  <c r="AR2358" i="97"/>
  <c r="AT737" i="97"/>
  <c r="AT1211" i="97"/>
  <c r="AR615" i="98"/>
  <c r="AR1921" i="98"/>
  <c r="AR2899" i="98"/>
  <c r="AR3036" i="97"/>
  <c r="AR2114" i="97"/>
  <c r="AT356" i="97"/>
  <c r="AT2044" i="97"/>
  <c r="AR2141" i="98"/>
  <c r="AR100" i="97"/>
  <c r="AR2555" i="97"/>
  <c r="AT91" i="97"/>
  <c r="AR315" i="97"/>
  <c r="AT2761" i="97"/>
  <c r="AR3504" i="98"/>
  <c r="AR3471" i="97"/>
  <c r="AT3018" i="97"/>
  <c r="AR2770" i="98"/>
  <c r="AT2409" i="97"/>
  <c r="AR3262" i="98"/>
  <c r="AT3252" i="97"/>
  <c r="AR2226" i="97"/>
  <c r="AT1891" i="97"/>
  <c r="AR2710" i="98"/>
  <c r="AT568" i="97"/>
  <c r="AT1253" i="97"/>
  <c r="AR1766" i="98"/>
  <c r="AR1502" i="98"/>
  <c r="AR1188" i="97"/>
  <c r="AR243" i="98"/>
  <c r="AR2581" i="98"/>
  <c r="AR1003" i="98"/>
  <c r="AR2756" i="98"/>
  <c r="AT1302" i="97"/>
  <c r="AR202" i="97"/>
  <c r="AR1673" i="98"/>
  <c r="AR1305" i="98"/>
  <c r="AR1337" i="97"/>
  <c r="AR654" i="97"/>
  <c r="AT2616" i="97"/>
  <c r="AR3142" i="97"/>
  <c r="AR673" i="98"/>
  <c r="AT996" i="97"/>
  <c r="AR671" i="97"/>
  <c r="AR2489" i="97"/>
  <c r="AT2880" i="97"/>
  <c r="AR886" i="98"/>
  <c r="AT2063" i="97"/>
  <c r="AT817" i="97"/>
  <c r="AT1594" i="97"/>
  <c r="AR1753" i="97"/>
  <c r="AR2456" i="98"/>
  <c r="AT2005" i="97"/>
  <c r="AR978" i="98"/>
  <c r="AR1499" i="98"/>
  <c r="AT1915" i="97"/>
  <c r="AR756" i="98"/>
  <c r="AT2272" i="97"/>
  <c r="AT87" i="97"/>
  <c r="AT1375" i="97"/>
  <c r="AT2939" i="97"/>
  <c r="AR1096" i="97"/>
  <c r="AT1290" i="97"/>
  <c r="AR1872" i="97"/>
  <c r="AR2535" i="98"/>
  <c r="AR3475" i="97"/>
  <c r="AR1197" i="97"/>
  <c r="AT815" i="97"/>
  <c r="AR2939" i="97"/>
  <c r="AR840" i="97"/>
  <c r="AR2471" i="98"/>
  <c r="AT1816" i="97"/>
  <c r="AR1380" i="97"/>
  <c r="AR551" i="98"/>
  <c r="AT2975" i="97"/>
  <c r="AR1665" i="97"/>
  <c r="AR2892" i="98"/>
  <c r="AT149" i="97"/>
  <c r="AR1010" i="98"/>
  <c r="AR2136" i="97"/>
  <c r="AT1615" i="97"/>
  <c r="AR434" i="98"/>
  <c r="AR745" i="98"/>
  <c r="AT2635" i="97"/>
  <c r="AR102" i="98"/>
  <c r="AR3491" i="98"/>
  <c r="AR527" i="98"/>
  <c r="AT2179" i="97"/>
  <c r="AT2341" i="97"/>
  <c r="AT1134" i="97"/>
  <c r="AT1159" i="97"/>
  <c r="AR3075" i="98"/>
  <c r="AR1434" i="98"/>
  <c r="AR439" i="98"/>
  <c r="AT1483" i="97"/>
  <c r="AR309" i="98"/>
  <c r="AR3167" i="98"/>
  <c r="AR688" i="98"/>
  <c r="AR2531" i="97"/>
  <c r="AT3235" i="97"/>
  <c r="AR985" i="97"/>
  <c r="AT2674" i="97"/>
  <c r="AT1469" i="97"/>
  <c r="AR3281" i="97"/>
  <c r="AT1379" i="97"/>
  <c r="AR1323" i="97"/>
  <c r="AT1859" i="97"/>
  <c r="AR2786" i="97"/>
  <c r="AR1184" i="98"/>
  <c r="AR474" i="97"/>
  <c r="AT1117" i="97"/>
  <c r="AT2764" i="97"/>
  <c r="AR1681" i="98"/>
  <c r="AR747" i="97"/>
  <c r="AR1545" i="97"/>
  <c r="AR2189" i="98"/>
  <c r="AR2182" i="98"/>
  <c r="AR732" i="98"/>
  <c r="AR2972" i="98"/>
  <c r="AR741" i="98"/>
  <c r="AT157" i="97"/>
  <c r="AR2499" i="97"/>
  <c r="AT1450" i="97"/>
  <c r="AT1210" i="97"/>
  <c r="AR1458" i="97"/>
  <c r="AR516" i="97"/>
  <c r="AT3226" i="97"/>
  <c r="AR762" i="97"/>
  <c r="AR3235" i="97"/>
  <c r="AR494" i="97"/>
  <c r="AR968" i="97"/>
  <c r="AT1510" i="97"/>
  <c r="AR2282" i="97"/>
  <c r="AR3128" i="97"/>
  <c r="AT1229" i="97"/>
  <c r="AR2053" i="98"/>
  <c r="AT1679" i="97"/>
  <c r="AT3487" i="97"/>
  <c r="AT230" i="97"/>
  <c r="AR1760" i="98"/>
  <c r="AR3214" i="98"/>
  <c r="AT1103" i="97"/>
  <c r="AR2494" i="97"/>
  <c r="AR490" i="97"/>
  <c r="AT2146" i="97"/>
  <c r="AT2751" i="97"/>
  <c r="AR3002" i="97"/>
  <c r="AR1073" i="97"/>
  <c r="AR241" i="98"/>
  <c r="AR666" i="97"/>
  <c r="AR3397" i="98"/>
  <c r="AR2290" i="98"/>
  <c r="AR2819" i="98"/>
  <c r="AT146" i="97"/>
  <c r="AR659" i="97"/>
  <c r="AR3439" i="97"/>
  <c r="AR3544" i="98"/>
  <c r="AT1695" i="97"/>
  <c r="AT499" i="97"/>
  <c r="AR593" i="98"/>
  <c r="AR1653" i="97"/>
  <c r="AR3266" i="97"/>
  <c r="AT971" i="97"/>
  <c r="AR2928" i="98"/>
  <c r="AR2143" i="97"/>
  <c r="AT637" i="97"/>
  <c r="AR2592" i="97"/>
  <c r="AT1433" i="97"/>
  <c r="AT2239" i="97"/>
  <c r="AT1264" i="97"/>
  <c r="AR1004" i="97"/>
  <c r="AR861" i="98"/>
  <c r="AR2085" i="97"/>
  <c r="AT3497" i="97"/>
  <c r="AT1345" i="97"/>
  <c r="AR2235" i="97"/>
  <c r="AR1489" i="97"/>
  <c r="AR3252" i="98"/>
  <c r="AT1864" i="97"/>
  <c r="AT2945" i="97"/>
  <c r="AT1606" i="97"/>
  <c r="AR2964" i="97"/>
  <c r="AR2817" i="97"/>
  <c r="AR441" i="98"/>
  <c r="AT601" i="97"/>
  <c r="AT1999" i="97"/>
  <c r="AT3286" i="97"/>
  <c r="AR615" i="97"/>
  <c r="AR1360" i="97"/>
  <c r="AR694" i="97"/>
  <c r="AT1839" i="97"/>
  <c r="AR1382" i="97"/>
  <c r="AT213" i="97"/>
  <c r="AR915" i="97"/>
  <c r="AR1329" i="97"/>
  <c r="AR3328" i="98"/>
  <c r="AT1932" i="97"/>
  <c r="AT1462" i="97"/>
  <c r="AR3361" i="97"/>
  <c r="AR435" i="97"/>
  <c r="AR105" i="97"/>
  <c r="AR1754" i="98"/>
  <c r="AT2307" i="97"/>
  <c r="AR1290" i="97"/>
  <c r="AR1297" i="97"/>
  <c r="AT2638" i="97"/>
  <c r="AR1767" i="97"/>
  <c r="AR1745" i="98"/>
  <c r="AR3321" i="98"/>
  <c r="AR1910" i="98"/>
  <c r="AR274" i="98"/>
  <c r="AR1811" i="98"/>
  <c r="AR2775" i="97"/>
  <c r="AR2708" i="98"/>
  <c r="AR3309" i="98"/>
  <c r="AT1116" i="97"/>
  <c r="AR271" i="97"/>
  <c r="AT942" i="97"/>
  <c r="AR775" i="97"/>
  <c r="AR3363" i="97"/>
  <c r="AR1025" i="97"/>
  <c r="AR720" i="98"/>
  <c r="AR1355" i="97"/>
  <c r="AR780" i="98"/>
  <c r="AR1118" i="97"/>
  <c r="AR3376" i="98"/>
  <c r="AR2201" i="98"/>
  <c r="AR1751" i="98"/>
  <c r="AT2012" i="97"/>
  <c r="AT597" i="97"/>
  <c r="AR2662" i="98"/>
  <c r="AR3318" i="98"/>
  <c r="AR2215" i="97"/>
  <c r="AT2810" i="97"/>
  <c r="AR3196" i="97"/>
  <c r="AR612" i="97"/>
  <c r="AR538" i="97"/>
  <c r="AR2928" i="97"/>
  <c r="AR1907" i="97"/>
  <c r="AT1688" i="97"/>
  <c r="AT1608" i="97"/>
  <c r="AR3270" i="97"/>
  <c r="AR1871" i="98"/>
  <c r="AT288" i="97"/>
  <c r="AR1043" i="98"/>
  <c r="AR380" i="98"/>
  <c r="AR620" i="97"/>
  <c r="AR609" i="97"/>
  <c r="AR2751" i="97"/>
  <c r="AT1765" i="97"/>
  <c r="AR1265" i="97"/>
  <c r="AR863" i="98"/>
  <c r="AR388" i="97"/>
  <c r="AR1318" i="97"/>
  <c r="AT662" i="97"/>
  <c r="AT2904" i="97"/>
  <c r="AT3509" i="97"/>
  <c r="AR1623" i="98"/>
  <c r="AR50" i="97"/>
  <c r="AR1904" i="97"/>
  <c r="AR490" i="98"/>
  <c r="AT1304" i="97"/>
  <c r="AR3167" i="97"/>
  <c r="AT2471" i="97"/>
  <c r="AT3443" i="97"/>
  <c r="AT195" i="97"/>
  <c r="AR389" i="98"/>
  <c r="AT925" i="97"/>
  <c r="AR1011" i="98"/>
  <c r="AT1910" i="97"/>
  <c r="AR2674" i="97"/>
  <c r="AT3069" i="97"/>
  <c r="AR3086" i="98"/>
  <c r="AR1801" i="97"/>
  <c r="AT514" i="97"/>
  <c r="AR2860" i="98"/>
  <c r="AR2885" i="98"/>
  <c r="AT2737" i="97"/>
  <c r="AT234" i="97"/>
  <c r="AT2144" i="97"/>
  <c r="AT2195" i="97"/>
  <c r="AR1651" i="98"/>
  <c r="AR1106" i="97"/>
  <c r="AR2056" i="97"/>
  <c r="AR2385" i="98"/>
  <c r="AT96" i="97"/>
  <c r="AR2335" i="98"/>
  <c r="AR1576" i="97"/>
  <c r="AR495" i="97"/>
  <c r="AR1595" i="97"/>
  <c r="AR3445" i="97"/>
  <c r="AR1506" i="98"/>
  <c r="AR725" i="98"/>
  <c r="AR908" i="97"/>
  <c r="AT3342" i="97"/>
  <c r="AR2752" i="98"/>
  <c r="AR2198" i="97"/>
  <c r="AR1194" i="98"/>
  <c r="AT1683" i="97"/>
  <c r="AR1972" i="98"/>
  <c r="AT1534" i="97"/>
  <c r="AR1645" i="97"/>
  <c r="AR2903" i="97"/>
  <c r="AR3034" i="98"/>
  <c r="AR777" i="98"/>
  <c r="AR3191" i="97"/>
  <c r="AR370" i="97"/>
  <c r="AT1127" i="97"/>
  <c r="AR3029" i="98"/>
  <c r="AT1374" i="97"/>
  <c r="AT194" i="97"/>
  <c r="AR2837" i="98"/>
  <c r="AT2491" i="97"/>
  <c r="AT787" i="97"/>
  <c r="AT731" i="97"/>
  <c r="AR88" i="97"/>
  <c r="AR1846" i="97"/>
  <c r="AT1751" i="97"/>
  <c r="AR680" i="98"/>
  <c r="AT1244" i="97"/>
  <c r="AR2793" i="97"/>
  <c r="AR32" i="98"/>
  <c r="AT804" i="97"/>
  <c r="AR491" i="98"/>
  <c r="AT2114" i="97"/>
  <c r="AT1170" i="97"/>
  <c r="AR754" i="98"/>
  <c r="AR1270" i="97"/>
  <c r="AT202" i="97"/>
  <c r="AR857" i="97"/>
  <c r="AT2208" i="97"/>
  <c r="AT1077" i="97"/>
  <c r="AR966" i="97"/>
  <c r="AR1915" i="98"/>
  <c r="AR2980" i="97"/>
  <c r="AR519" i="98"/>
  <c r="AR502" i="98"/>
  <c r="AR386" i="98"/>
  <c r="AR2600" i="98"/>
  <c r="AR2477" i="98"/>
  <c r="AR1512" i="97"/>
  <c r="AT3133" i="97"/>
  <c r="AR101" i="98"/>
  <c r="AR1784" i="97"/>
  <c r="AT1097" i="97"/>
  <c r="AR270" i="98"/>
  <c r="AR3132" i="98"/>
  <c r="AR2359" i="97"/>
  <c r="AR3238" i="98"/>
  <c r="AT53" i="97"/>
  <c r="AT785" i="97"/>
  <c r="AR1605" i="98"/>
  <c r="AT863" i="97"/>
  <c r="AR3158" i="97"/>
  <c r="AT3021" i="97"/>
  <c r="AT3198" i="97"/>
  <c r="AR2729" i="98"/>
  <c r="AT2116" i="97"/>
  <c r="AR1127" i="97"/>
  <c r="AT2958" i="97"/>
  <c r="AT1671" i="97"/>
  <c r="AT473" i="97"/>
  <c r="AT1979" i="97"/>
  <c r="AR381" i="98"/>
  <c r="AR793" i="97"/>
  <c r="AR3040" i="97"/>
  <c r="AT792" i="97"/>
  <c r="AR98" i="98"/>
  <c r="AT1898" i="97"/>
  <c r="AR2110" i="97"/>
  <c r="AT1132" i="97"/>
  <c r="AT3516" i="97"/>
  <c r="AR344" i="97"/>
  <c r="AT2027" i="97"/>
  <c r="AR6" i="98"/>
  <c r="AR1427" i="97"/>
  <c r="AR1667" i="98"/>
  <c r="AR1190" i="98"/>
  <c r="AR3562" i="98"/>
  <c r="AR3245" i="98"/>
  <c r="AR1735" i="98"/>
  <c r="AR1386" i="98"/>
  <c r="AR2541" i="98"/>
  <c r="AR3556" i="98"/>
  <c r="AT3596" i="97"/>
  <c r="AT147" i="97"/>
  <c r="AT1876" i="97"/>
  <c r="AT958" i="97"/>
  <c r="AT1680" i="97"/>
  <c r="AR231" i="98"/>
  <c r="AR1065" i="98"/>
  <c r="AR609" i="98"/>
  <c r="AT1761" i="97"/>
  <c r="AT1207" i="97"/>
  <c r="AT307" i="97"/>
  <c r="AT1294" i="97"/>
  <c r="AT490" i="97"/>
  <c r="AR2857" i="98"/>
  <c r="AT638" i="97"/>
  <c r="AT252" i="97"/>
  <c r="AT2533" i="97"/>
  <c r="AR1064" i="97"/>
  <c r="AR3009" i="97"/>
  <c r="AT1540" i="97"/>
  <c r="AR1239" i="98"/>
  <c r="AR1654" i="97"/>
  <c r="AR1934" i="98"/>
  <c r="AR3287" i="97"/>
  <c r="AR2249" i="97"/>
  <c r="AT1425" i="97"/>
  <c r="AT284" i="97"/>
  <c r="AR1712" i="98"/>
  <c r="AT3093" i="97"/>
  <c r="AR376" i="98"/>
  <c r="AR1218" i="97"/>
  <c r="AT2978" i="97"/>
  <c r="AR1669" i="97"/>
  <c r="AT3508" i="97"/>
  <c r="AR2296" i="97"/>
  <c r="AT1921" i="97"/>
  <c r="AR513" i="98"/>
  <c r="AT1349" i="97"/>
  <c r="AT829" i="97"/>
  <c r="AR34" i="98"/>
  <c r="AR1245" i="97"/>
  <c r="AR2031" i="98"/>
  <c r="AR1393" i="98"/>
  <c r="AT856" i="97"/>
  <c r="AR1711" i="97"/>
  <c r="AR3379" i="98"/>
  <c r="AR1823" i="98"/>
  <c r="AT2317" i="97"/>
  <c r="AR3370" i="98"/>
  <c r="AT1315" i="97"/>
  <c r="AR2203" i="97"/>
  <c r="AR728" i="97"/>
  <c r="AT1023" i="97"/>
  <c r="AR3059" i="98"/>
  <c r="AR918" i="98"/>
  <c r="AR2172" i="97"/>
  <c r="AT2903" i="97"/>
  <c r="AR684" i="97"/>
  <c r="AT3300" i="97"/>
  <c r="AR2657" i="97"/>
  <c r="AR3285" i="97"/>
  <c r="AT522" i="97"/>
  <c r="AT2870" i="97"/>
  <c r="AR2917" i="98"/>
  <c r="AR3395" i="98"/>
  <c r="AR2869" i="98"/>
  <c r="AR1559" i="98"/>
  <c r="AR3050" i="97"/>
  <c r="AR2398" i="97"/>
  <c r="AR1273" i="97"/>
  <c r="AR2320" i="97"/>
  <c r="AR1544" i="98"/>
  <c r="AR3503" i="97"/>
  <c r="AR1830" i="98"/>
  <c r="AT2260" i="97"/>
  <c r="AR1223" i="98"/>
  <c r="AR454" i="98"/>
  <c r="AR1573" i="97"/>
  <c r="AR1279" i="97"/>
  <c r="AR3293" i="98"/>
  <c r="AR498" i="97"/>
  <c r="AT2847" i="97"/>
  <c r="AR544" i="98"/>
  <c r="AT1926" i="97"/>
  <c r="AT333" i="97"/>
  <c r="AR218" i="97"/>
  <c r="AR342" i="97"/>
  <c r="AT2028" i="97"/>
  <c r="AT3542" i="97"/>
  <c r="AR1137" i="98"/>
  <c r="AR3267" i="98"/>
  <c r="AR1682" i="98"/>
  <c r="AR889" i="97"/>
  <c r="AR3017" i="98"/>
  <c r="AR358" i="98"/>
  <c r="AT1871" i="97"/>
  <c r="AT2602" i="97"/>
  <c r="AR1094" i="97"/>
  <c r="AR213" i="97"/>
  <c r="AR1962" i="97"/>
  <c r="AR2072" i="97"/>
  <c r="AR2844" i="98"/>
  <c r="AR1598" i="98"/>
  <c r="AR222" i="97"/>
  <c r="AT841" i="97"/>
  <c r="AR2840" i="98"/>
  <c r="AR1474" i="97"/>
  <c r="AT3250" i="97"/>
  <c r="AR2495" i="97"/>
  <c r="AT1633" i="97"/>
  <c r="AR1878" i="97"/>
  <c r="AR610" i="98"/>
  <c r="AR43" i="98"/>
  <c r="AR1287" i="97"/>
  <c r="AR1555" i="97"/>
  <c r="AR2108" i="97"/>
  <c r="AR2309" i="97"/>
  <c r="AR3411" i="97"/>
  <c r="AR3169" i="97"/>
  <c r="AR3297" i="98"/>
  <c r="AT270" i="97"/>
  <c r="AT2994" i="97"/>
  <c r="AT227" i="97"/>
  <c r="AR225" i="98"/>
  <c r="AT419" i="97"/>
  <c r="AR2628" i="97"/>
  <c r="AR1199" i="98"/>
  <c r="AT1340" i="97"/>
  <c r="AR3180" i="97"/>
  <c r="AT48" i="97"/>
  <c r="AR787" i="98"/>
  <c r="AT2520" i="97"/>
  <c r="AR1662" i="98"/>
  <c r="AT2281" i="97"/>
  <c r="AR2738" i="98"/>
  <c r="AR561" i="98"/>
  <c r="AR2939" i="98"/>
  <c r="AT599" i="97"/>
  <c r="AR810" i="97"/>
  <c r="AR2457" i="97"/>
  <c r="AR3085" i="97"/>
  <c r="AR3173" i="98"/>
  <c r="AR1096" i="98"/>
  <c r="AR1396" i="97"/>
  <c r="AT567" i="97"/>
  <c r="AT3170" i="97"/>
  <c r="AR974" i="98"/>
  <c r="AT1625" i="97"/>
  <c r="AR2908" i="98"/>
  <c r="AR3524" i="97"/>
  <c r="AT2136" i="97"/>
  <c r="AR84" i="97"/>
  <c r="AR2004" i="97"/>
  <c r="AT296" i="97"/>
  <c r="AT858" i="97"/>
  <c r="AR2414" i="98"/>
  <c r="AR2277" i="97"/>
  <c r="AR3553" i="98"/>
  <c r="AR657" i="98"/>
  <c r="AR2476" i="97"/>
  <c r="AR367" i="97"/>
  <c r="AT3184" i="97"/>
  <c r="AT348" i="97"/>
  <c r="AR2740" i="97"/>
  <c r="AT3258" i="97"/>
  <c r="AR2092" i="98"/>
  <c r="AR480" i="98"/>
  <c r="AT1102" i="97"/>
  <c r="AR3311" i="98"/>
  <c r="AT656" i="97"/>
  <c r="AT1056" i="97"/>
  <c r="AR2546" i="97"/>
  <c r="AR2206" i="97"/>
  <c r="AR360" i="98"/>
  <c r="AR2817" i="98"/>
  <c r="AR2583" i="97"/>
  <c r="AR3272" i="97"/>
  <c r="AR3416" i="97"/>
  <c r="AR907" i="98"/>
  <c r="AT474" i="97"/>
  <c r="AR2178" i="97"/>
  <c r="AT3588" i="97"/>
  <c r="AR2396" i="97"/>
  <c r="AT2487" i="97"/>
  <c r="AR1727" i="97"/>
  <c r="AR3486" i="98"/>
  <c r="AR2314" i="97"/>
  <c r="AR2310" i="97"/>
  <c r="AT2883" i="97"/>
  <c r="AR2966" i="97"/>
  <c r="AR2298" i="98"/>
  <c r="AR1154" i="98"/>
  <c r="AR754" i="97"/>
  <c r="AR3465" i="98"/>
  <c r="AT2514" i="97"/>
  <c r="AT848" i="97"/>
  <c r="AR171" i="97"/>
  <c r="AR3413" i="97"/>
  <c r="AR3074" i="97"/>
  <c r="AR3500" i="98"/>
  <c r="AR1584" i="97"/>
  <c r="AT607" i="97"/>
  <c r="AT1700" i="97"/>
  <c r="AR1547" i="98"/>
  <c r="AR2324" i="98"/>
  <c r="AT2138" i="97"/>
  <c r="AT1617" i="97"/>
  <c r="AR1943" i="97"/>
  <c r="AT3037" i="97"/>
  <c r="AT1635" i="97"/>
  <c r="AT2266" i="97"/>
  <c r="AT3097" i="97"/>
  <c r="AR2981" i="97"/>
  <c r="AR468" i="97"/>
  <c r="AR853" i="98"/>
  <c r="AR1380" i="98"/>
  <c r="AT2768" i="97"/>
  <c r="AR2926" i="97"/>
  <c r="AT248" i="97"/>
  <c r="AR1348" i="98"/>
  <c r="AR2125" i="97"/>
  <c r="AR3432" i="97"/>
  <c r="AR1489" i="98"/>
  <c r="AR919" i="98"/>
  <c r="AT2914" i="97"/>
  <c r="AR627" i="97"/>
  <c r="AT1918" i="97"/>
  <c r="AR3440" i="97"/>
  <c r="AR930" i="97"/>
  <c r="AT572" i="97"/>
  <c r="AR1355" i="98"/>
  <c r="AR3599" i="97"/>
  <c r="AT2046" i="97"/>
  <c r="AR1368" i="97"/>
  <c r="AT3313" i="97"/>
  <c r="AT3589" i="97"/>
  <c r="AR361" i="97"/>
  <c r="AT404" i="97"/>
  <c r="AR1698" i="97"/>
  <c r="AR1177" i="97"/>
  <c r="AR247" i="97"/>
  <c r="AT1082" i="97"/>
  <c r="AR90" i="98"/>
  <c r="AT1045" i="97"/>
  <c r="AR2800" i="98"/>
  <c r="AR3135" i="97"/>
  <c r="AT3505" i="97"/>
  <c r="AR203" i="97"/>
  <c r="AR3251" i="97"/>
  <c r="AR955" i="97"/>
  <c r="AR717" i="97"/>
  <c r="AT1391" i="97"/>
  <c r="AT1115" i="97"/>
  <c r="AR2612" i="97"/>
  <c r="AR1188" i="98"/>
  <c r="AR385" i="97"/>
  <c r="AT108" i="97"/>
  <c r="AR2582" i="98"/>
  <c r="AR408" i="98"/>
  <c r="AR2584" i="98"/>
  <c r="AR2604" i="97"/>
  <c r="AR1958" i="98"/>
  <c r="AT1879" i="97"/>
  <c r="AR2645" i="98"/>
  <c r="AR1735" i="97"/>
  <c r="AT1735" i="97"/>
  <c r="AR71" i="98"/>
  <c r="AT1399" i="97"/>
  <c r="AR2044" i="97"/>
  <c r="AR1883" i="98"/>
  <c r="AR1959" i="97"/>
  <c r="AR2391" i="97"/>
  <c r="AR1035" i="97"/>
  <c r="AR2676" i="98"/>
  <c r="AT2320" i="97"/>
  <c r="AT2389" i="97"/>
  <c r="AR2912" i="98"/>
  <c r="AR1832" i="97"/>
  <c r="AR823" i="98"/>
  <c r="AR491" i="97"/>
  <c r="AT532" i="97"/>
  <c r="AR2854" i="97"/>
  <c r="AT306" i="97"/>
  <c r="AR608" i="97"/>
  <c r="AT1556" i="97"/>
  <c r="AT338" i="97"/>
  <c r="AR735" i="98"/>
  <c r="AR127" i="98"/>
  <c r="AR1143" i="97"/>
  <c r="AR2554" i="97"/>
  <c r="AR246" i="98"/>
  <c r="AT1686" i="97"/>
  <c r="AR3507" i="98"/>
  <c r="AR2493" i="98"/>
  <c r="AR3121" i="97"/>
  <c r="AR2762" i="98"/>
  <c r="AR413" i="98"/>
  <c r="AR595" i="98"/>
  <c r="AR507" i="97"/>
  <c r="AR686" i="97"/>
  <c r="AT2214" i="97"/>
  <c r="AT3154" i="97"/>
  <c r="AT1062" i="97"/>
  <c r="AT153" i="97"/>
  <c r="AR2948" i="97"/>
  <c r="AT2035" i="97"/>
  <c r="AT1280" i="97"/>
  <c r="AR2397" i="97"/>
  <c r="AR2178" i="98"/>
  <c r="AR151" i="97"/>
  <c r="AR1952" i="98"/>
  <c r="AR1391" i="97"/>
  <c r="AT2759" i="97"/>
  <c r="AT2971" i="97"/>
  <c r="AR539" i="97"/>
  <c r="AR270" i="97"/>
  <c r="AR3068" i="98"/>
  <c r="AR175" i="98"/>
  <c r="AT3102" i="97"/>
  <c r="AT3539" i="97"/>
  <c r="AT3020" i="97"/>
  <c r="AR912" i="98"/>
  <c r="AR2266" i="98"/>
  <c r="AT2644" i="97"/>
  <c r="AR750" i="97"/>
  <c r="AT935" i="97"/>
  <c r="AT3192" i="97"/>
  <c r="AT3377" i="97"/>
  <c r="AR2214" i="97"/>
  <c r="AR2107" i="97"/>
  <c r="AR1205" i="97"/>
  <c r="AR2483" i="98"/>
  <c r="AT828" i="97"/>
  <c r="AR3260" i="98"/>
  <c r="AR2959" i="97"/>
  <c r="AR2245" i="98"/>
  <c r="AT215" i="97"/>
  <c r="AT2502" i="97"/>
  <c r="AR2503" i="97"/>
  <c r="AR3064" i="97"/>
  <c r="AR831" i="97"/>
  <c r="AR1100" i="97"/>
  <c r="AT1931" i="97"/>
  <c r="AT3371" i="97"/>
  <c r="AR3161" i="97"/>
  <c r="AR2520" i="97"/>
  <c r="AR32" i="97"/>
  <c r="AR2826" i="98"/>
  <c r="AT3358" i="97"/>
  <c r="AR1528" i="97"/>
  <c r="AT547" i="97"/>
  <c r="AR2427" i="97"/>
  <c r="AT1413" i="97"/>
  <c r="AR3551" i="98"/>
  <c r="AR906" i="98"/>
  <c r="AR429" i="97"/>
  <c r="AT3380" i="97"/>
  <c r="AT575" i="97"/>
  <c r="AR1985" i="98"/>
  <c r="AR2130" i="98"/>
  <c r="AR813" i="98"/>
  <c r="AR308" i="98"/>
  <c r="AR2084" i="97"/>
  <c r="AR178" i="98"/>
  <c r="AT970" i="97"/>
  <c r="AR2388" i="97"/>
  <c r="AT2673" i="97"/>
  <c r="AR858" i="98"/>
  <c r="AR3477" i="98"/>
  <c r="AR2021" i="98"/>
  <c r="AT370" i="97"/>
  <c r="AR3192" i="98"/>
  <c r="AR2064" i="98"/>
  <c r="AR452" i="97"/>
  <c r="AR99" i="97"/>
  <c r="AR2315" i="98"/>
  <c r="AR1041" i="97"/>
  <c r="AR3188" i="97"/>
  <c r="AT1629" i="97"/>
  <c r="AT34" i="97"/>
  <c r="AR3310" i="98"/>
  <c r="AR2744" i="97"/>
  <c r="AR2350" i="98"/>
  <c r="AT2643" i="97"/>
  <c r="AT1805" i="97"/>
  <c r="AR1158" i="98"/>
  <c r="AR2104" i="98"/>
  <c r="AR2651" i="97"/>
  <c r="AT1958" i="97"/>
  <c r="AR2125" i="98"/>
  <c r="AT2441" i="97"/>
  <c r="AR878" i="97"/>
  <c r="AR153" i="98"/>
  <c r="AR704" i="97"/>
  <c r="AR349" i="98"/>
  <c r="AT254" i="97"/>
  <c r="AR2322" i="97"/>
  <c r="AT530" i="97"/>
  <c r="AT1250" i="97"/>
  <c r="AT2573" i="97"/>
  <c r="AT3327" i="97"/>
  <c r="AR2544" i="97"/>
  <c r="AR3432" i="98"/>
  <c r="AT2252" i="97"/>
  <c r="AR336" i="97"/>
  <c r="AR1053" i="98"/>
  <c r="AR2825" i="98"/>
  <c r="AR418" i="98"/>
  <c r="AR1868" i="97"/>
  <c r="AT2381" i="97"/>
  <c r="AR3488" i="98"/>
  <c r="AR2173" i="98"/>
  <c r="AT2605" i="97"/>
  <c r="AR1370" i="97"/>
  <c r="AR1172" i="98"/>
  <c r="AT3512" i="97"/>
  <c r="AR1686" i="97"/>
  <c r="AR1260" i="98"/>
  <c r="AT1538" i="97"/>
  <c r="AR2185" i="97"/>
  <c r="AR1835" i="97"/>
  <c r="AR3461" i="97"/>
  <c r="AR1075" i="97"/>
  <c r="AR2788" i="98"/>
  <c r="AR1706" i="98"/>
  <c r="AT2799" i="97"/>
  <c r="AT483" i="97"/>
  <c r="AT3077" i="97"/>
  <c r="AR1335" i="98"/>
  <c r="AR1034" i="98"/>
  <c r="AT1599" i="97"/>
  <c r="AT3103" i="97"/>
  <c r="AR2992" i="97"/>
  <c r="AR3284" i="97"/>
  <c r="AR2889" i="98"/>
  <c r="AR2516" i="98"/>
  <c r="AR1012" i="97"/>
  <c r="AR1228" i="98"/>
  <c r="AR2248" i="98"/>
  <c r="AR1917" i="98"/>
  <c r="AR1577" i="97"/>
  <c r="AR3041" i="98"/>
  <c r="AT1297" i="97"/>
  <c r="AR1658" i="98"/>
  <c r="AR2376" i="97"/>
  <c r="AR1495" i="97"/>
  <c r="AT1420" i="97"/>
  <c r="AR1344" i="98"/>
  <c r="AR3025" i="98"/>
  <c r="AR2946" i="98"/>
  <c r="AR2240" i="98"/>
  <c r="AR57" i="97"/>
  <c r="AT3340" i="97"/>
  <c r="AT2241" i="97"/>
  <c r="AR1160" i="97"/>
  <c r="AR3248" i="97"/>
  <c r="AR1223" i="97"/>
  <c r="AT3157" i="97"/>
  <c r="AR3142" i="98"/>
  <c r="AR2460" i="97"/>
  <c r="AT1572" i="97"/>
  <c r="AR1749" i="97"/>
  <c r="AT730" i="97"/>
  <c r="AT2559" i="97"/>
  <c r="AT861" i="97"/>
  <c r="AT1024" i="97"/>
  <c r="AR440" i="97"/>
  <c r="AT2078" i="97"/>
  <c r="AT103" i="97"/>
  <c r="AR1765" i="98"/>
  <c r="AR812" i="98"/>
  <c r="AR1171" i="98"/>
  <c r="AR1692" i="98"/>
  <c r="AR986" i="98"/>
  <c r="AT3568" i="97"/>
  <c r="AR816" i="97"/>
  <c r="AR2876" i="98"/>
  <c r="AR1629" i="98"/>
  <c r="AT3197" i="97"/>
  <c r="AR3327" i="97"/>
  <c r="AT2113" i="97"/>
  <c r="AR2896" i="97"/>
  <c r="AR1954" i="98"/>
  <c r="AR2882" i="98"/>
  <c r="AT2248" i="97"/>
  <c r="AR602" i="97"/>
  <c r="AT1295" i="97"/>
  <c r="AR3605" i="97"/>
  <c r="AR822" i="98"/>
  <c r="AR1284" i="97"/>
  <c r="AR3583" i="98"/>
  <c r="AT3524" i="97"/>
  <c r="AT2861" i="97"/>
  <c r="AR824" i="98"/>
  <c r="AR1674" i="98"/>
  <c r="AR3302" i="98"/>
  <c r="AT2723" i="97"/>
  <c r="AT2986" i="97"/>
  <c r="AR2264" i="98"/>
  <c r="AT2767" i="97"/>
  <c r="AT977" i="97"/>
  <c r="AR730" i="98"/>
  <c r="AR2024" i="97"/>
  <c r="AR1518" i="97"/>
  <c r="AR3020" i="98"/>
  <c r="AT1578" i="97"/>
  <c r="AR2719" i="98"/>
  <c r="AR1773" i="98"/>
  <c r="AT791" i="97"/>
  <c r="AR2093" i="98"/>
  <c r="AR2305" i="97"/>
  <c r="AT1722" i="97"/>
  <c r="AR2020" i="97"/>
  <c r="AR3048" i="98"/>
  <c r="AR3054" i="98"/>
  <c r="AR1418" i="98"/>
  <c r="AT2396" i="97"/>
  <c r="AT2612" i="97"/>
  <c r="AR1281" i="98"/>
  <c r="AT445" i="97"/>
  <c r="AR2582" i="97"/>
  <c r="AR2349" i="98"/>
  <c r="AT3112" i="97"/>
  <c r="AR162" i="97"/>
  <c r="AT3331" i="97"/>
  <c r="AR2509" i="98"/>
  <c r="AR1249" i="97"/>
  <c r="AR796" i="97"/>
  <c r="AR2780" i="98"/>
  <c r="AT1705" i="97"/>
  <c r="AT2371" i="97"/>
  <c r="AT1227" i="97"/>
  <c r="AR1381" i="98"/>
  <c r="AR1390" i="98"/>
  <c r="AR1656" i="97"/>
  <c r="AT2579" i="97"/>
  <c r="AR2143" i="98"/>
  <c r="AR2082" i="98"/>
  <c r="AR1351" i="98"/>
  <c r="AR1222" i="98"/>
  <c r="AR2505" i="98"/>
  <c r="AR1630" i="97"/>
  <c r="AR2112" i="98"/>
  <c r="AR1422" i="98"/>
  <c r="AR2402" i="97"/>
  <c r="AT2598" i="97"/>
  <c r="AT1862" i="97"/>
  <c r="AT2526" i="97"/>
  <c r="AR2799" i="98"/>
  <c r="AR3602" i="97"/>
  <c r="AT498" i="97"/>
  <c r="AT465" i="97"/>
  <c r="AR1657" i="98"/>
  <c r="AR2627" i="98"/>
  <c r="AR2054" i="98"/>
  <c r="AR778" i="97"/>
  <c r="AR3223" i="98"/>
  <c r="AR3047" i="97"/>
  <c r="AR572" i="97"/>
  <c r="AR2132" i="98"/>
  <c r="AR2695" i="97"/>
  <c r="AT3424" i="97"/>
  <c r="AT324" i="97"/>
  <c r="AT3297" i="97"/>
  <c r="AR1342" i="98"/>
  <c r="AT1112" i="97"/>
  <c r="AR2367" i="98"/>
  <c r="AR3249" i="98"/>
  <c r="AR607" i="97"/>
  <c r="AT2554" i="97"/>
  <c r="AR3346" i="97"/>
  <c r="AR1978" i="97"/>
  <c r="AR2573" i="98"/>
  <c r="AR3131" i="97"/>
  <c r="AR2560" i="97"/>
  <c r="AR2632" i="97"/>
  <c r="AR3043" i="97"/>
  <c r="AT940" i="97"/>
  <c r="AR1697" i="97"/>
  <c r="AT2249" i="97"/>
  <c r="AT2130" i="97"/>
  <c r="AT1331" i="97"/>
  <c r="AR1787" i="97"/>
  <c r="AR3178" i="98"/>
  <c r="AT185" i="97"/>
  <c r="AR3089" i="97"/>
  <c r="AR224" i="98"/>
  <c r="AR2011" i="98"/>
  <c r="AR801" i="98"/>
  <c r="AR2699" i="97"/>
  <c r="AT1775" i="97"/>
  <c r="AR1992" i="97"/>
  <c r="AR1231" i="97"/>
  <c r="AR2646" i="97"/>
  <c r="AT469" i="97"/>
  <c r="AR631" i="97"/>
  <c r="AR1610" i="98"/>
  <c r="AR414" i="97"/>
  <c r="AR2924" i="98"/>
  <c r="AR3512" i="98"/>
  <c r="AT3355" i="97"/>
  <c r="AT627" i="97"/>
  <c r="AR1147" i="98"/>
  <c r="AR1937" i="97"/>
  <c r="AT1236" i="97"/>
  <c r="AT2729" i="97"/>
  <c r="AR2498" i="98"/>
  <c r="AR2782" i="97"/>
  <c r="AT3381" i="97"/>
  <c r="AR3569" i="98"/>
  <c r="AT294" i="97"/>
  <c r="AR3380" i="97"/>
  <c r="AT2245" i="97"/>
  <c r="AR1511" i="98"/>
  <c r="AT3011" i="97"/>
  <c r="AR3232" i="98"/>
  <c r="AT2621" i="97"/>
  <c r="AT2692" i="97"/>
  <c r="AT2654" i="97"/>
  <c r="AT488" i="97"/>
  <c r="AR2233" i="98"/>
  <c r="AR1844" i="98"/>
  <c r="AR2253" i="98"/>
  <c r="AT76" i="97"/>
  <c r="AR1884" i="97"/>
  <c r="AT2313" i="97"/>
  <c r="AR3533" i="97"/>
  <c r="AR1316" i="98"/>
  <c r="AR2014" i="98"/>
  <c r="AT2147" i="97"/>
  <c r="AT1311" i="97"/>
  <c r="AR1981" i="98"/>
  <c r="AR3040" i="98"/>
  <c r="AR3077" i="98"/>
  <c r="AR2150" i="98"/>
  <c r="AR2521" i="98"/>
  <c r="AR3513" i="98"/>
  <c r="AT639" i="97"/>
  <c r="AR1326" i="97"/>
  <c r="AR206" i="97"/>
  <c r="AR1484" i="97"/>
  <c r="AT604" i="97"/>
  <c r="AR3469" i="98"/>
  <c r="AT192" i="97"/>
  <c r="AR1633" i="98"/>
  <c r="AT1901" i="97"/>
  <c r="AR2090" i="98"/>
  <c r="AT116" i="97"/>
  <c r="AR351" i="98"/>
  <c r="AT1950" i="97"/>
  <c r="AT2298" i="97"/>
  <c r="AR2720" i="97"/>
  <c r="AR458" i="98"/>
  <c r="AR1246" i="97"/>
  <c r="AR2121" i="98"/>
  <c r="AR1262" i="98"/>
  <c r="AR2774" i="97"/>
  <c r="AR3171" i="98"/>
  <c r="AT1368" i="97"/>
  <c r="AT3040" i="97"/>
  <c r="AT1204" i="97"/>
  <c r="AR2638" i="97"/>
  <c r="AR2021" i="97"/>
  <c r="AR2355" i="98"/>
  <c r="AR1733" i="97"/>
  <c r="AR2348" i="98"/>
  <c r="AR1442" i="98"/>
  <c r="AR890" i="97"/>
  <c r="AR2668" i="98"/>
  <c r="AT728" i="97"/>
  <c r="AR1026" i="97"/>
  <c r="AR3588" i="97"/>
  <c r="AR276" i="97"/>
  <c r="AR3601" i="97"/>
  <c r="AT1067" i="97"/>
  <c r="AR3343" i="98"/>
  <c r="AR3191" i="98"/>
  <c r="AR661" i="98"/>
  <c r="AR3147" i="98"/>
  <c r="AT3469" i="97"/>
  <c r="AR2646" i="98"/>
  <c r="AT2551" i="97"/>
  <c r="AR2403" i="98"/>
  <c r="AR3158" i="98"/>
  <c r="AR2768" i="97"/>
  <c r="AT2509" i="97"/>
  <c r="AT2325" i="97"/>
  <c r="AR909" i="98"/>
  <c r="AR1829" i="97"/>
  <c r="AR1991" i="97"/>
  <c r="AR2486" i="98"/>
  <c r="AT2494" i="97"/>
  <c r="AT3386" i="97"/>
  <c r="AR1895" i="98"/>
  <c r="AR2087" i="98"/>
  <c r="AT2824" i="97"/>
  <c r="AR2704" i="98"/>
  <c r="AR2401" i="97"/>
  <c r="AR1356" i="98"/>
  <c r="AR100" i="98"/>
  <c r="AT2852" i="97"/>
  <c r="AT2932" i="97"/>
  <c r="AT819" i="97"/>
  <c r="AR1014" i="98"/>
  <c r="AT2433" i="97"/>
  <c r="AR36" i="98"/>
  <c r="AT1872" i="97"/>
  <c r="AR3047" i="98"/>
  <c r="AT886" i="97"/>
  <c r="AT2608" i="97"/>
  <c r="AR2661" i="98"/>
  <c r="AT2472" i="97"/>
  <c r="AR1098" i="97"/>
  <c r="AR1545" i="98"/>
  <c r="AR766" i="98"/>
  <c r="AR61" i="98"/>
  <c r="AR2509" i="97"/>
  <c r="AR2825" i="97"/>
  <c r="AR2929" i="97"/>
  <c r="AT2631" i="97"/>
  <c r="AR2423" i="97"/>
  <c r="AR2707" i="98"/>
  <c r="AT2797" i="97"/>
  <c r="AT576" i="97"/>
  <c r="AR2026" i="97"/>
  <c r="AR2025" i="98"/>
  <c r="AR3329" i="98"/>
  <c r="AT1387" i="97"/>
  <c r="AR2004" i="98"/>
  <c r="AR231" i="97"/>
  <c r="AT2301" i="97"/>
  <c r="AR2803" i="98"/>
  <c r="AR1979" i="98"/>
  <c r="AT219" i="97"/>
  <c r="AR3252" i="97"/>
  <c r="AR2333" i="97"/>
  <c r="AR2630" i="98"/>
  <c r="AT648" i="97"/>
  <c r="AT557" i="97"/>
  <c r="AR2298" i="97"/>
  <c r="AR2520" i="98"/>
  <c r="AR1940" i="97"/>
  <c r="AT811" i="97"/>
  <c r="AR3291" i="97"/>
  <c r="AR1708" i="97"/>
  <c r="AT776" i="97"/>
  <c r="AR1082" i="97"/>
  <c r="AR2538" i="97"/>
  <c r="AR3283" i="97"/>
  <c r="AR1047" i="98"/>
  <c r="AR2586" i="97"/>
  <c r="AR2666" i="97"/>
  <c r="AR1942" i="97"/>
  <c r="AT1357" i="97"/>
  <c r="AR3536" i="97"/>
  <c r="AR3173" i="97"/>
  <c r="AT3049" i="97"/>
  <c r="AR705" i="97"/>
  <c r="AR749" i="97"/>
  <c r="AT1822" i="97"/>
  <c r="AR619" i="98"/>
  <c r="AT827" i="97"/>
  <c r="AR3392" i="98"/>
  <c r="AR353" i="98"/>
  <c r="AT768" i="97"/>
  <c r="AT68" i="97"/>
  <c r="AT2874" i="97"/>
  <c r="AT368" i="97"/>
  <c r="AR1604" i="98"/>
  <c r="AR2308" i="98"/>
  <c r="AR2102" i="97"/>
  <c r="AR1232" i="97"/>
  <c r="AT733" i="97"/>
  <c r="AT3468" i="97"/>
  <c r="AT259" i="97"/>
  <c r="AT2374" i="97"/>
  <c r="AR2724" i="97"/>
  <c r="AR2953" i="98"/>
  <c r="AR845" i="98"/>
  <c r="AR3383" i="97"/>
  <c r="AT1794" i="97"/>
  <c r="AT2310" i="97"/>
  <c r="AT3325" i="97"/>
  <c r="AR1676" i="97"/>
  <c r="AR1666" i="98"/>
  <c r="AT780" i="97"/>
  <c r="AT1038" i="97"/>
  <c r="AT2406" i="97"/>
  <c r="AT1506" i="97"/>
  <c r="AR2916" i="97"/>
  <c r="AR3023" i="97"/>
  <c r="AR258" i="98"/>
  <c r="AT2255" i="97"/>
  <c r="AR2762" i="97"/>
  <c r="AR188" i="97"/>
  <c r="AR3115" i="97"/>
  <c r="AT2330" i="97"/>
  <c r="AR1051" i="97"/>
  <c r="AT3369" i="97"/>
  <c r="AR838" i="97"/>
  <c r="AR1046" i="98"/>
  <c r="AR3443" i="97"/>
  <c r="AT883" i="97"/>
  <c r="AT2141" i="97"/>
  <c r="AR3157" i="98"/>
  <c r="AR3193" i="98"/>
  <c r="AR72" i="97"/>
  <c r="AT2190" i="97"/>
  <c r="AT2604" i="97"/>
  <c r="AR2167" i="98"/>
  <c r="AR362" i="97"/>
  <c r="AR3307" i="97"/>
  <c r="AR1393" i="97"/>
  <c r="AR2238" i="98"/>
  <c r="AR2855" i="98"/>
  <c r="AR315" i="98"/>
  <c r="AT1194" i="97"/>
  <c r="AR621" i="98"/>
  <c r="AR435" i="98"/>
  <c r="AT402" i="97"/>
  <c r="AR954" i="97"/>
  <c r="AR2485" i="97"/>
  <c r="AT3290" i="97"/>
  <c r="AT2476" i="97"/>
  <c r="AR2303" i="97"/>
  <c r="AT3442" i="97"/>
  <c r="AT2288" i="97"/>
  <c r="AR654" i="98"/>
  <c r="AR3230" i="97"/>
  <c r="AR1464" i="97"/>
  <c r="AR961" i="97"/>
  <c r="AT3144" i="97"/>
  <c r="AR1589" i="98"/>
  <c r="AR1933" i="97"/>
  <c r="AR1683" i="98"/>
  <c r="AR517" i="97"/>
  <c r="AR3270" i="98"/>
  <c r="AR3044" i="98"/>
  <c r="AR3552" i="97"/>
  <c r="AT308" i="97"/>
  <c r="AR3518" i="98"/>
  <c r="AR3466" i="98"/>
  <c r="AR2865" i="97"/>
  <c r="AR691" i="97"/>
  <c r="AR2689" i="98"/>
  <c r="AR1115" i="98"/>
  <c r="AR1031" i="97"/>
  <c r="AR2919" i="98"/>
  <c r="AR571" i="98"/>
  <c r="AR2691" i="98"/>
  <c r="AR2023" i="98"/>
  <c r="AT1172" i="97"/>
  <c r="AR2841" i="98"/>
  <c r="AR515" i="97"/>
  <c r="AR1091" i="98"/>
  <c r="AR1211" i="98"/>
  <c r="AR2323" i="97"/>
  <c r="AR2617" i="97"/>
  <c r="AR1041" i="98"/>
  <c r="AR3190" i="98"/>
  <c r="AR2835" i="98"/>
  <c r="AT3586" i="97"/>
  <c r="AR31" i="98"/>
  <c r="AR2756" i="97"/>
  <c r="AR3508" i="97"/>
  <c r="AR1151" i="98"/>
  <c r="AR2165" i="98"/>
  <c r="AR1967" i="97"/>
  <c r="AR1193" i="97"/>
  <c r="AT1324" i="97"/>
  <c r="AT2158" i="97"/>
  <c r="AR3476" i="97"/>
  <c r="AR2525" i="97"/>
  <c r="AT1278" i="97"/>
  <c r="AT2220" i="97"/>
  <c r="AT2204" i="97"/>
  <c r="AR3469" i="97"/>
  <c r="AR2920" i="97"/>
  <c r="AR1207" i="98"/>
  <c r="AR790" i="98"/>
  <c r="AT775" i="97"/>
  <c r="AR1217" i="97"/>
  <c r="AR3210" i="98"/>
  <c r="AR1628" i="98"/>
  <c r="AT3322" i="97"/>
  <c r="AR1229" i="98"/>
  <c r="AR1796" i="98"/>
  <c r="AR1522" i="98"/>
  <c r="AR3370" i="97"/>
  <c r="AR2268" i="98"/>
  <c r="AR2005" i="98"/>
  <c r="AR1140" i="98"/>
  <c r="AR522" i="98"/>
  <c r="AR2351" i="98"/>
  <c r="AT2651" i="97"/>
  <c r="AT857" i="97"/>
  <c r="AT2588" i="97"/>
  <c r="AT926" i="97"/>
  <c r="AR1650" i="97"/>
  <c r="AR3595" i="98"/>
  <c r="AT1036" i="97"/>
  <c r="AT344" i="97"/>
  <c r="AR2540" i="97"/>
  <c r="AR3170" i="98"/>
  <c r="AT745" i="97"/>
  <c r="AR898" i="97"/>
  <c r="AR2515" i="98"/>
  <c r="AR2506" i="97"/>
  <c r="AT2165" i="97"/>
  <c r="AT2828" i="97"/>
  <c r="AR1713" i="98"/>
  <c r="AR1834" i="98"/>
  <c r="AT2387" i="97"/>
  <c r="AR3537" i="97"/>
  <c r="AR733" i="97"/>
  <c r="AT3181" i="97"/>
  <c r="AR3250" i="97"/>
  <c r="AT1316" i="97"/>
  <c r="AR1826" i="98"/>
  <c r="AT3172" i="97"/>
  <c r="AR2539" i="98"/>
  <c r="AT3218" i="97"/>
  <c r="AR2321" i="97"/>
  <c r="AR3348" i="97"/>
  <c r="AR2900" i="97"/>
  <c r="AR1173" i="98"/>
  <c r="AR1975" i="97"/>
  <c r="AR1443" i="97"/>
  <c r="AT2885" i="97"/>
  <c r="AR2589" i="98"/>
  <c r="AR2345" i="98"/>
  <c r="AT2707" i="97"/>
  <c r="AR1551" i="98"/>
  <c r="AT2333" i="97"/>
  <c r="AR3526" i="97"/>
  <c r="AT1605" i="97"/>
  <c r="AR2976" i="97"/>
  <c r="AT3492" i="97"/>
  <c r="AR2964" i="98"/>
  <c r="AR1406" i="98"/>
  <c r="AT1136" i="97"/>
  <c r="AT2706" i="97"/>
  <c r="AR1694" i="98"/>
  <c r="AT973" i="97"/>
  <c r="AR693" i="98"/>
  <c r="AR185" i="98"/>
  <c r="AR428" i="98"/>
  <c r="AT2807" i="97"/>
  <c r="AR1640" i="98"/>
  <c r="AR677" i="98"/>
  <c r="AT319" i="97"/>
  <c r="AR1203" i="98"/>
  <c r="AT1755" i="97"/>
  <c r="AR1659" i="97"/>
  <c r="AR3356" i="97"/>
  <c r="AR1146" i="98"/>
  <c r="AR1512" i="98"/>
  <c r="AT3023" i="97"/>
  <c r="AT2882" i="97"/>
  <c r="AT1346" i="97"/>
  <c r="AR1927" i="98"/>
  <c r="AR1478" i="98"/>
  <c r="AR2890" i="98"/>
  <c r="AR1532" i="98"/>
  <c r="AT2243" i="97"/>
  <c r="AR3209" i="97"/>
  <c r="AR2197" i="98"/>
  <c r="AR1926" i="98"/>
  <c r="AR2527" i="98"/>
  <c r="AR1130" i="97"/>
  <c r="AR3455" i="97"/>
  <c r="AR238" i="97"/>
  <c r="AR1784" i="98"/>
  <c r="AR2767" i="98"/>
  <c r="AT1289" i="97"/>
  <c r="AR2686" i="98"/>
  <c r="AT3345" i="97"/>
  <c r="AR2020" i="98"/>
  <c r="AT2478" i="97"/>
  <c r="AR2805" i="98"/>
  <c r="AT1825" i="97"/>
  <c r="AT2772" i="97"/>
  <c r="AR3035" i="98"/>
  <c r="AT186" i="97"/>
  <c r="AT3167" i="97"/>
  <c r="AR973" i="97"/>
  <c r="AR3559" i="97"/>
  <c r="AT2529" i="97"/>
  <c r="AR2772" i="98"/>
  <c r="AR3346" i="98"/>
  <c r="AR2303" i="98"/>
  <c r="AT2364" i="97"/>
  <c r="AR2769" i="98"/>
  <c r="AT3043" i="97"/>
  <c r="AT3344" i="97"/>
  <c r="AR3434" i="98"/>
  <c r="AT2567" i="97"/>
  <c r="AR3070" i="98"/>
  <c r="AR1180" i="98"/>
  <c r="AR2685" i="98"/>
  <c r="AR771" i="97"/>
  <c r="AR1363" i="98"/>
  <c r="AT3072" i="97"/>
  <c r="AR1473" i="97"/>
  <c r="AT3401" i="97"/>
  <c r="AR3583" i="97"/>
  <c r="AR1691" i="98"/>
  <c r="AR3262" i="97"/>
  <c r="AR2341" i="97"/>
  <c r="AR1805" i="98"/>
  <c r="AR3155" i="98"/>
  <c r="AT1130" i="97"/>
  <c r="AT2500" i="97"/>
  <c r="AR118" i="97"/>
  <c r="AT2497" i="97"/>
  <c r="AR2879" i="97"/>
  <c r="AR1180" i="97"/>
  <c r="AR937" i="97"/>
  <c r="AT2162" i="97"/>
  <c r="AR2626" i="98"/>
  <c r="AT832" i="97"/>
  <c r="AR590" i="97"/>
  <c r="AT2495" i="97"/>
  <c r="AR1795" i="98"/>
  <c r="AR2864" i="98"/>
  <c r="AT3361" i="97"/>
  <c r="AR2649" i="98"/>
  <c r="AT78" i="97"/>
  <c r="AT2947" i="97"/>
  <c r="AT1843" i="97"/>
  <c r="AT3193" i="97"/>
  <c r="AR1377" i="98"/>
  <c r="AT3177" i="97"/>
  <c r="AR2452" i="98"/>
  <c r="AR803" i="98"/>
  <c r="AR3497" i="98"/>
  <c r="AR3316" i="97"/>
  <c r="AR2962" i="97"/>
  <c r="AT2999" i="97"/>
  <c r="AR1117" i="98"/>
  <c r="AT3558" i="97"/>
  <c r="AR2194" i="98"/>
  <c r="AT3089" i="97"/>
  <c r="AR1537" i="98"/>
  <c r="AR1374" i="97"/>
  <c r="AT2489" i="97"/>
  <c r="AR652" i="98"/>
  <c r="AT1748" i="97"/>
  <c r="AR3385" i="97"/>
  <c r="AR202" i="98"/>
  <c r="AT2359" i="97"/>
  <c r="AR1394" i="98"/>
  <c r="AR2190" i="97"/>
  <c r="AT885" i="97"/>
  <c r="AT2332" i="97"/>
  <c r="AR1870" i="97"/>
  <c r="AT3189" i="97"/>
  <c r="AR2070" i="98"/>
  <c r="AR2787" i="97"/>
  <c r="AR573" i="97"/>
  <c r="AT3522" i="97"/>
  <c r="AR2314" i="98"/>
  <c r="AR1764" i="98"/>
  <c r="AR2662" i="97"/>
  <c r="AR1094" i="98"/>
  <c r="AT898" i="97"/>
  <c r="AR455" i="97"/>
  <c r="AR3462" i="97"/>
  <c r="AT691" i="97"/>
  <c r="AR1031" i="98"/>
  <c r="AT3475" i="97"/>
  <c r="AR2459" i="98"/>
  <c r="AT830" i="97"/>
  <c r="AR2736" i="98"/>
  <c r="AT1819" i="97"/>
  <c r="AR98" i="97"/>
  <c r="AR3246" i="98"/>
  <c r="AR56" i="98"/>
  <c r="AR776" i="97"/>
  <c r="AT2030" i="97"/>
  <c r="AR2595" i="97"/>
  <c r="AR19" i="97"/>
  <c r="AR2991" i="98"/>
  <c r="AT2623" i="97"/>
  <c r="AT325" i="97"/>
  <c r="AT3190" i="97"/>
  <c r="AR1638" i="98"/>
  <c r="AR273" i="98"/>
  <c r="AT199" i="97"/>
  <c r="AT2984" i="97"/>
  <c r="AR2654" i="98"/>
  <c r="AR1029" i="98"/>
  <c r="AT1071" i="97"/>
  <c r="AT2417" i="97"/>
  <c r="AR2542" i="97"/>
  <c r="AR3518" i="97"/>
  <c r="AT1330" i="97"/>
  <c r="AR395" i="97"/>
  <c r="AT1602" i="97"/>
  <c r="AR3175" i="98"/>
  <c r="AR1893" i="97"/>
  <c r="AR668" i="97"/>
  <c r="AT1937" i="97"/>
  <c r="AT2595" i="97"/>
  <c r="AT1651" i="97"/>
  <c r="AR2195" i="97"/>
  <c r="AR3455" i="98"/>
  <c r="AR2969" i="97"/>
  <c r="AR3018" i="98"/>
  <c r="AT974" i="97"/>
  <c r="AT2391" i="97"/>
  <c r="AT1509" i="97"/>
  <c r="AT2784" i="97"/>
  <c r="AT3337" i="97"/>
  <c r="AT870" i="97"/>
  <c r="AR2986" i="97"/>
  <c r="AR3127" i="97"/>
  <c r="AR3274" i="98"/>
  <c r="AR1695" i="98"/>
  <c r="AT2936" i="97"/>
  <c r="AR1658" i="97"/>
  <c r="AT3105" i="97"/>
  <c r="AT3240" i="97"/>
  <c r="AR2065" i="98"/>
  <c r="AT2164" i="97"/>
  <c r="AR2813" i="98"/>
  <c r="AR2952" i="98"/>
  <c r="AT1416" i="97"/>
  <c r="AR1517" i="98"/>
  <c r="AR2164" i="98"/>
  <c r="AR2385" i="97"/>
  <c r="AR3172" i="98"/>
  <c r="AT297" i="97"/>
  <c r="AR3315" i="98"/>
  <c r="AR949" i="97"/>
  <c r="AT784" i="97"/>
  <c r="AR234" i="97"/>
  <c r="AT1347" i="97"/>
  <c r="AR3460" i="97"/>
  <c r="AR3412" i="97"/>
  <c r="AR864" i="97"/>
  <c r="AR1982" i="97"/>
  <c r="AR717" i="98"/>
  <c r="AT2671" i="97"/>
  <c r="AR651" i="98"/>
  <c r="AR2347" i="97"/>
  <c r="AR2630" i="97"/>
  <c r="AR2277" i="98"/>
  <c r="AT1298" i="97"/>
  <c r="AR1221" i="98"/>
  <c r="AR972" i="97"/>
  <c r="AT2660" i="97"/>
  <c r="AR1974" i="97"/>
  <c r="AR2042" i="97"/>
  <c r="AR525" i="98"/>
  <c r="AT2338" i="97"/>
  <c r="AR487" i="97"/>
  <c r="AT1142" i="97"/>
  <c r="AT2590" i="97"/>
  <c r="AR3537" i="98"/>
  <c r="AT949" i="97"/>
  <c r="AR181" i="98"/>
  <c r="AR2656" i="98"/>
  <c r="AR2124" i="97"/>
  <c r="AR1243" i="98"/>
  <c r="AT900" i="97"/>
  <c r="AR1196" i="98"/>
  <c r="AT130" i="97"/>
  <c r="AR2808" i="98"/>
  <c r="AR697" i="97"/>
  <c r="AR1016" i="98"/>
  <c r="AR2558" i="97"/>
  <c r="AT2642" i="97"/>
  <c r="AR3152" i="97"/>
  <c r="AR1821" i="98"/>
  <c r="AR128" i="98"/>
  <c r="AR1632" i="98"/>
  <c r="AR2100" i="98"/>
  <c r="AR2342" i="98"/>
  <c r="AR2343" i="98"/>
  <c r="AR2255" i="98"/>
  <c r="AT283" i="97"/>
  <c r="AR1160" i="98"/>
  <c r="AR2140" i="97"/>
  <c r="AR2557" i="97"/>
  <c r="AR2599" i="98"/>
  <c r="AR1244" i="97"/>
  <c r="AT3525" i="97"/>
  <c r="AT1566" i="97"/>
  <c r="AR1741" i="98"/>
  <c r="AR198" i="97"/>
  <c r="AR133" i="97"/>
  <c r="AT31" i="97"/>
  <c r="AR3330" i="97"/>
  <c r="AR2712" i="97"/>
  <c r="AR1079" i="97"/>
  <c r="AT2859" i="97"/>
  <c r="AT124" i="97"/>
  <c r="AT3131" i="97"/>
  <c r="AT612" i="97"/>
  <c r="AR2944" i="97"/>
  <c r="AR3100" i="98"/>
  <c r="AT987" i="97"/>
  <c r="AR1619" i="98"/>
  <c r="AR2421" i="98"/>
  <c r="AR3042" i="97"/>
  <c r="AT134" i="97"/>
  <c r="AT2600" i="97"/>
  <c r="AR2554" i="98"/>
  <c r="AT1946" i="97"/>
  <c r="AR3028" i="98"/>
  <c r="AR3478" i="97"/>
  <c r="AR2272" i="98"/>
  <c r="AT1977" i="97"/>
  <c r="AT1333" i="97"/>
  <c r="AT3397" i="97"/>
  <c r="AR140" i="97"/>
  <c r="AR62" i="98"/>
  <c r="AT3364" i="97"/>
  <c r="AR1732" i="98"/>
  <c r="AT3326" i="97"/>
  <c r="AT2072" i="97"/>
  <c r="AR510" i="97"/>
  <c r="AT2555" i="97"/>
  <c r="AR3351" i="97"/>
  <c r="AR2566" i="97"/>
  <c r="AR3099" i="97"/>
  <c r="AT537" i="97"/>
  <c r="AR1007" i="97"/>
  <c r="AR3206" i="97"/>
  <c r="AT3281" i="97"/>
  <c r="AR2470" i="97"/>
  <c r="AR3008" i="97"/>
  <c r="AT812" i="97"/>
  <c r="AR2947" i="98"/>
  <c r="AR2512" i="97"/>
  <c r="AR2386" i="98"/>
  <c r="AT714" i="97"/>
  <c r="AR1021" i="97"/>
  <c r="AT3394" i="97"/>
  <c r="AT1710" i="97"/>
  <c r="AT2964" i="97"/>
  <c r="AR2884" i="98"/>
  <c r="AR2404" i="97"/>
  <c r="AT1747" i="97"/>
  <c r="AR752" i="97"/>
  <c r="AR3558" i="98"/>
  <c r="AT3267" i="97"/>
  <c r="AR2215" i="98"/>
  <c r="AR2445" i="97"/>
  <c r="AR1402" i="98"/>
  <c r="AR2393" i="97"/>
  <c r="AR1987" i="98"/>
  <c r="AR1583" i="98"/>
  <c r="AT2128" i="97"/>
  <c r="AT2427" i="97"/>
  <c r="AT2378" i="97"/>
  <c r="AR3334" i="98"/>
  <c r="AT3200" i="97"/>
  <c r="AR2430" i="98"/>
  <c r="AT2407" i="97"/>
  <c r="AR220" i="98"/>
  <c r="AR3597" i="97"/>
  <c r="AT3348" i="97"/>
  <c r="AR3456" i="97"/>
  <c r="AR3242" i="97"/>
  <c r="AT3410" i="97"/>
  <c r="AR3249" i="97"/>
  <c r="AR2847" i="97"/>
  <c r="AT3373" i="97"/>
  <c r="AR2733" i="97"/>
  <c r="AR3274" i="97"/>
  <c r="AR2560" i="98"/>
  <c r="AR509" i="98"/>
  <c r="AR94" i="98"/>
  <c r="AR1679" i="98"/>
  <c r="AT2863" i="97"/>
  <c r="AT2354" i="97"/>
  <c r="AT2385" i="97"/>
  <c r="AT3590" i="97"/>
  <c r="AR3337" i="98"/>
  <c r="AT1543" i="97"/>
  <c r="AR2734" i="97"/>
  <c r="AR614" i="98"/>
  <c r="AR2692" i="98"/>
  <c r="AT1008" i="97"/>
  <c r="AT2319" i="97"/>
  <c r="AT3153" i="97"/>
  <c r="AR2484" i="98"/>
  <c r="AR2436" i="98"/>
  <c r="AR179" i="98"/>
  <c r="AR1210" i="98"/>
  <c r="AR1298" i="98"/>
  <c r="AR1404" i="98"/>
  <c r="AR1734" i="97"/>
  <c r="AT318" i="97"/>
  <c r="AR3247" i="97"/>
  <c r="AR3409" i="97"/>
  <c r="AT3476" i="97"/>
  <c r="AR1255" i="98"/>
  <c r="AR288" i="98"/>
  <c r="AR969" i="98"/>
  <c r="AR1185" i="98"/>
  <c r="AR221" i="98"/>
  <c r="AR2900" i="98"/>
  <c r="AR3225" i="98"/>
  <c r="AR2732" i="97"/>
  <c r="AR872" i="98"/>
  <c r="AR2999" i="97"/>
  <c r="AR3096" i="98"/>
  <c r="AT2650" i="97"/>
  <c r="AR2703" i="97"/>
  <c r="AR1004" i="98"/>
  <c r="AR203" i="98"/>
  <c r="AT3031" i="97"/>
  <c r="AR2595" i="98"/>
  <c r="AR2002" i="98"/>
  <c r="AR2761" i="97"/>
  <c r="AR3496" i="98"/>
  <c r="AT225" i="97"/>
  <c r="AR2299" i="97"/>
  <c r="AR2299" i="98"/>
  <c r="AR1411" i="98"/>
  <c r="AR1292" i="97"/>
  <c r="AR1220" i="98"/>
  <c r="AR1241" i="98"/>
  <c r="AR1474" i="98"/>
  <c r="AR2808" i="97"/>
  <c r="AR779" i="98"/>
  <c r="AT2740" i="97"/>
  <c r="AR2524" i="98"/>
  <c r="AT1063" i="97"/>
  <c r="AR3099" i="98"/>
  <c r="AT3491" i="97"/>
  <c r="AR3441" i="97"/>
  <c r="AR1728" i="98"/>
  <c r="AR2369" i="97"/>
  <c r="AR1457" i="97"/>
  <c r="AR1866" i="98"/>
  <c r="AR3589" i="97"/>
  <c r="AR2820" i="97"/>
  <c r="AR1401" i="98"/>
  <c r="AR1488" i="97"/>
  <c r="AR2778" i="97"/>
  <c r="AR3236" i="97"/>
  <c r="AR2095" i="98"/>
  <c r="AT2672" i="97"/>
  <c r="AT2909" i="97"/>
  <c r="AR3238" i="97"/>
  <c r="AT3304" i="97"/>
  <c r="AR1030" i="97"/>
  <c r="AR3227" i="98"/>
  <c r="AR2651" i="98"/>
  <c r="AR2510" i="97"/>
  <c r="AT271" i="97"/>
  <c r="AR2366" i="98"/>
  <c r="AT2426" i="97"/>
  <c r="AT2576" i="97"/>
  <c r="AT332" i="97"/>
  <c r="AR2322" i="98"/>
  <c r="AT3587" i="97"/>
  <c r="AR2597" i="98"/>
  <c r="AR3205" i="97"/>
  <c r="AR3381" i="98"/>
  <c r="AT2865" i="97"/>
  <c r="AR2432" i="98"/>
  <c r="AR1793" i="98"/>
  <c r="AT2743" i="97"/>
  <c r="AR543" i="98"/>
  <c r="AR3427" i="98"/>
  <c r="AR2851" i="97"/>
  <c r="AT2180" i="97"/>
  <c r="AR2877" i="98"/>
  <c r="AR3584" i="98"/>
  <c r="AR3584" i="97"/>
  <c r="AT2876" i="97"/>
  <c r="AT1802" i="97"/>
  <c r="AR2979" i="97"/>
  <c r="AR2850" i="97"/>
  <c r="AT1703" i="97"/>
  <c r="AR2377" i="98"/>
  <c r="AR1622" i="98"/>
  <c r="AR2610" i="98"/>
  <c r="AR1912" i="98"/>
  <c r="AR545" i="98"/>
  <c r="AT3004" i="97"/>
  <c r="AR3603" i="98"/>
  <c r="AT1641" i="97"/>
  <c r="AR3139" i="98"/>
  <c r="AR3090" i="98"/>
  <c r="AR1186" i="98"/>
  <c r="AR249" i="97"/>
  <c r="AR1748" i="98"/>
  <c r="AR3562" i="97"/>
  <c r="AR3179" i="98"/>
  <c r="AR2387" i="97"/>
  <c r="AR3332" i="97"/>
  <c r="AR1300" i="98"/>
  <c r="AR1584" i="98"/>
  <c r="AT3139" i="97"/>
  <c r="AR3378" i="98"/>
  <c r="AR2363" i="98"/>
  <c r="AR3566" i="98"/>
  <c r="AR3227" i="97"/>
  <c r="AT2182" i="97"/>
  <c r="AR3143" i="97"/>
  <c r="AR1951" i="98"/>
  <c r="AR2613" i="97"/>
  <c r="AT2399" i="97"/>
  <c r="AT2606" i="97"/>
  <c r="AR2089" i="98"/>
  <c r="AR2958" i="97"/>
  <c r="AT366" i="97"/>
  <c r="AR42" i="97"/>
  <c r="AR3478" i="98"/>
  <c r="AR1208" i="97"/>
  <c r="AR2754" i="97"/>
  <c r="AR2310" i="98"/>
  <c r="AR1120" i="97"/>
  <c r="AR1174" i="98"/>
  <c r="AR1392" i="98"/>
  <c r="AT3071" i="97"/>
  <c r="AT3376" i="97"/>
  <c r="AR3568" i="97"/>
  <c r="AR1495" i="98"/>
  <c r="AR354" i="98"/>
  <c r="AR3332" i="98"/>
  <c r="AR3355" i="97"/>
  <c r="AT2549" i="97"/>
  <c r="AR2574" i="97"/>
  <c r="AR1357" i="98"/>
  <c r="AR2562" i="97"/>
  <c r="AR1891" i="98"/>
  <c r="AR932" i="97"/>
  <c r="AR2035" i="98"/>
  <c r="AT3087" i="97"/>
  <c r="AR3273" i="97"/>
  <c r="AR3118" i="97"/>
  <c r="AR2491" i="98"/>
  <c r="AR192" i="98"/>
  <c r="AT3553" i="97"/>
  <c r="AR1086" i="98"/>
  <c r="AR3516" i="97"/>
  <c r="AR1100" i="98"/>
  <c r="AT2328" i="97"/>
  <c r="AR1439" i="98"/>
  <c r="AR2508" i="98"/>
  <c r="AR1798" i="98"/>
  <c r="AT3429" i="97"/>
  <c r="AR2652" i="98"/>
  <c r="AR2295" i="98"/>
  <c r="AT3113" i="97"/>
  <c r="AR1367" i="98"/>
  <c r="AR1700" i="97"/>
  <c r="AR3117" i="98"/>
  <c r="AT2410" i="97"/>
  <c r="AR505" i="98"/>
  <c r="AR1804" i="98"/>
  <c r="AR2963" i="98"/>
  <c r="AR2579" i="98"/>
  <c r="AR3224" i="98"/>
  <c r="AT3474" i="97"/>
  <c r="AR2251" i="98"/>
  <c r="AR3128" i="98"/>
  <c r="AR871" i="98"/>
  <c r="AT2493" i="97"/>
  <c r="AR1447" i="98"/>
  <c r="AT3044" i="97"/>
  <c r="AR2492" i="98"/>
  <c r="AR1121" i="98"/>
  <c r="AR186" i="97"/>
  <c r="AR1243" i="97"/>
  <c r="AT2464" i="97"/>
  <c r="AR2659" i="98"/>
  <c r="AT246" i="97"/>
  <c r="AR1443" i="98"/>
  <c r="AT3045" i="97"/>
  <c r="AR3457" i="97"/>
  <c r="AT1143" i="97"/>
  <c r="AR2667" i="98"/>
  <c r="AT3378" i="97"/>
  <c r="AR644" i="98"/>
  <c r="AR2442" i="98"/>
  <c r="AT2884" i="97"/>
  <c r="AR1219" i="98"/>
  <c r="AR2733" i="98"/>
  <c r="AR2192" i="97"/>
  <c r="AR2699" i="98"/>
  <c r="AR74" i="97"/>
  <c r="AR1406" i="97"/>
  <c r="AT3462" i="97"/>
  <c r="AR2704" i="97"/>
  <c r="AR1451" i="97"/>
  <c r="AR2950" i="98"/>
  <c r="AR1602" i="98"/>
  <c r="AR2408" i="98"/>
  <c r="AR3421" i="98"/>
  <c r="AR1378" i="98"/>
  <c r="AT3513" i="97"/>
  <c r="AT1639" i="97"/>
  <c r="AR3489" i="98"/>
  <c r="AR973" i="98"/>
  <c r="AR2724" i="98"/>
  <c r="AR2364" i="97"/>
  <c r="AR2490" i="97"/>
  <c r="AT2580" i="97"/>
  <c r="AR576" i="97"/>
  <c r="AT3346" i="97"/>
  <c r="AR64" i="97"/>
  <c r="AR2147" i="98"/>
  <c r="AR436" i="98"/>
  <c r="AR832" i="98"/>
  <c r="AT1427" i="97"/>
  <c r="AR557" i="98"/>
  <c r="AR2739" i="98"/>
  <c r="AR3065" i="97"/>
  <c r="AR3198" i="97"/>
  <c r="AT2963" i="97"/>
  <c r="AR62" i="97"/>
  <c r="AR3243" i="98"/>
  <c r="AR3438" i="97"/>
  <c r="AR1504" i="98"/>
  <c r="AT2970" i="97"/>
  <c r="AR2046" i="97"/>
  <c r="AR1763" i="98"/>
  <c r="AR685" i="98"/>
  <c r="AR2837" i="97"/>
  <c r="AT3090" i="97"/>
  <c r="AT2369" i="97"/>
  <c r="AT1145" i="97"/>
  <c r="AR3092" i="97"/>
  <c r="AR1567" i="97"/>
  <c r="AR2773" i="97"/>
  <c r="AT2775" i="97"/>
  <c r="AR1445" i="97"/>
  <c r="AR3067" i="98"/>
  <c r="AR2944" i="98"/>
  <c r="AR2802" i="98"/>
  <c r="AR2677" i="97"/>
  <c r="AR1027" i="97"/>
  <c r="AR199" i="97"/>
  <c r="AR883" i="97"/>
  <c r="AR1532" i="97"/>
  <c r="AR1617" i="98"/>
  <c r="AT2083" i="97"/>
  <c r="AR972" i="98"/>
  <c r="AR3600" i="97"/>
  <c r="AR418" i="97"/>
  <c r="AR3132" i="97"/>
  <c r="AT2458" i="97"/>
  <c r="AT866" i="97"/>
  <c r="AR3237" i="98"/>
  <c r="AR160" i="98"/>
  <c r="AT3517" i="97"/>
  <c r="AR540" i="97"/>
  <c r="AR997" i="97"/>
  <c r="AT2996" i="97"/>
  <c r="AT107" i="97"/>
  <c r="AR2301" i="98"/>
  <c r="AR1787" i="98"/>
  <c r="AR1400" i="98"/>
  <c r="AT450" i="97"/>
  <c r="AR453" i="98"/>
  <c r="AT3423" i="97"/>
  <c r="AR2986" i="98"/>
  <c r="AR1301" i="98"/>
  <c r="AR1263" i="98"/>
  <c r="AR1746" i="97"/>
  <c r="AR850" i="97"/>
  <c r="AT2587" i="97"/>
  <c r="AR2369" i="98"/>
  <c r="AR2250" i="97"/>
  <c r="AR2558" i="98"/>
  <c r="AR3377" i="97"/>
  <c r="AR3241" i="98"/>
  <c r="AR434" i="97"/>
  <c r="AR2506" i="98"/>
  <c r="AR3007" i="97"/>
  <c r="AT2831" i="97"/>
  <c r="AR3199" i="98"/>
  <c r="AT1322" i="97"/>
  <c r="AR3599" i="98"/>
  <c r="AR1530" i="97"/>
  <c r="AR1919" i="97"/>
  <c r="AR3502" i="97"/>
  <c r="AR2291" i="97"/>
  <c r="AT917" i="97"/>
  <c r="AT541" i="97"/>
  <c r="AT1636" i="97"/>
  <c r="AR1099" i="97"/>
  <c r="AR1046" i="97"/>
  <c r="AR3476" i="98"/>
  <c r="AR3276" i="97"/>
  <c r="AR904" i="98"/>
  <c r="AR2743" i="97"/>
  <c r="AR653" i="98"/>
  <c r="AR3416" i="98"/>
  <c r="AR1445" i="98"/>
  <c r="AT1874" i="97"/>
  <c r="AT1609" i="97"/>
  <c r="AT350" i="97"/>
  <c r="AR3164" i="98"/>
  <c r="AR2845" i="97"/>
  <c r="AT2649" i="97"/>
  <c r="AR1902" i="97"/>
  <c r="AR1196" i="97"/>
  <c r="AR2231" i="97"/>
  <c r="AR2226" i="98"/>
  <c r="AR2816" i="97"/>
  <c r="AR1766" i="97"/>
  <c r="AR2230" i="98"/>
  <c r="AR75" i="97"/>
  <c r="AT2875" i="97"/>
  <c r="AR3020" i="97"/>
  <c r="AT1128" i="97"/>
  <c r="AR2921" i="98"/>
  <c r="AR945" i="97"/>
  <c r="AR129" i="98"/>
  <c r="AR2231" i="98"/>
  <c r="AT1562" i="97"/>
  <c r="AR1052" i="97"/>
  <c r="AR2886" i="98"/>
  <c r="AT439" i="97"/>
  <c r="AT1065" i="97"/>
  <c r="AT969" i="97"/>
  <c r="AT3274" i="97"/>
  <c r="AR228" i="97"/>
  <c r="AT2477" i="97"/>
  <c r="AT3448" i="97"/>
  <c r="AR1399" i="98"/>
  <c r="AT1288" i="97"/>
  <c r="AR1006" i="98"/>
  <c r="AR114" i="97"/>
  <c r="AR2552" i="97"/>
  <c r="AT3529" i="97"/>
  <c r="AT2965" i="97"/>
  <c r="AR3511" i="97"/>
  <c r="AR915" i="98"/>
  <c r="AT3195" i="97"/>
  <c r="AT1570" i="97"/>
  <c r="AT1400" i="97"/>
  <c r="AR2614" i="97"/>
  <c r="AR1790" i="98"/>
  <c r="AR3282" i="97"/>
  <c r="AR1521" i="98"/>
  <c r="AT831" i="97"/>
  <c r="AT3039" i="97"/>
  <c r="AR1938" i="98"/>
  <c r="AR2458" i="98"/>
  <c r="AR524" i="97"/>
  <c r="AR1724" i="98"/>
  <c r="AR3080" i="98"/>
  <c r="AR2955" i="98"/>
  <c r="AT2084" i="97"/>
  <c r="AR2916" i="98"/>
  <c r="AT2343" i="97"/>
  <c r="AR3032" i="98"/>
  <c r="AR306" i="98"/>
  <c r="AR1871" i="97"/>
  <c r="AT2465" i="97"/>
  <c r="AR2954" i="97"/>
  <c r="AT3083" i="97"/>
  <c r="AR3448" i="97"/>
  <c r="AT2394" i="97"/>
  <c r="AT2791" i="97"/>
  <c r="AT3263" i="97"/>
  <c r="AR3559" i="98"/>
  <c r="AT2358" i="97"/>
  <c r="AT431" i="97"/>
  <c r="AR2635" i="98"/>
  <c r="AT2254" i="97"/>
  <c r="AR3199" i="97"/>
  <c r="AT2866" i="97"/>
  <c r="AR2829" i="98"/>
  <c r="AT162" i="97"/>
  <c r="AR1233" i="98"/>
  <c r="AR2191" i="98"/>
  <c r="AT824" i="97"/>
  <c r="AT2184" i="97"/>
  <c r="AR346" i="97"/>
  <c r="AR2620" i="97"/>
  <c r="AT2584" i="97"/>
  <c r="AT2714" i="97"/>
  <c r="AT1726" i="97"/>
  <c r="AT3188" i="97"/>
  <c r="AR2935" i="97"/>
  <c r="AR606" i="97"/>
  <c r="AT3449" i="97"/>
  <c r="AR2548" i="97"/>
  <c r="AR3430" i="97"/>
  <c r="AT903" i="97"/>
  <c r="AR1275" i="98"/>
  <c r="AR2241" i="98"/>
  <c r="AR1477" i="97"/>
  <c r="AR1200" i="98"/>
  <c r="AR1670" i="97"/>
  <c r="AT3500" i="97"/>
  <c r="AR3301" i="97"/>
  <c r="AT479" i="97"/>
  <c r="AR1702" i="98"/>
  <c r="AT3413" i="97"/>
  <c r="AR910" i="98"/>
  <c r="AR1085" i="97"/>
  <c r="AR2701" i="98"/>
  <c r="AR161" i="97"/>
  <c r="AR2443" i="97"/>
  <c r="AR146" i="98"/>
  <c r="AT2712" i="97"/>
  <c r="AT647" i="97"/>
  <c r="AR3551" i="97"/>
  <c r="AR1875" i="98"/>
  <c r="AR1383" i="97"/>
  <c r="AT1125" i="97"/>
  <c r="AT513" i="97"/>
  <c r="AT2922" i="97"/>
  <c r="AT2435" i="97"/>
  <c r="AT3339" i="97"/>
  <c r="AR2360" i="98"/>
  <c r="AR730" i="97"/>
  <c r="AR1581" i="98"/>
  <c r="AT2973" i="97"/>
  <c r="AR1956" i="97"/>
  <c r="AT3561" i="97"/>
  <c r="AR2514" i="98"/>
  <c r="AR2096" i="98"/>
  <c r="AR802" i="97"/>
  <c r="AR1479" i="98"/>
  <c r="AT2542" i="97"/>
  <c r="AT3222" i="97"/>
  <c r="AT2912" i="97"/>
  <c r="AR2368" i="98"/>
  <c r="AT1913" i="97"/>
  <c r="AT2708" i="97"/>
  <c r="AT3046" i="97"/>
  <c r="AT3353" i="97"/>
  <c r="AT2827" i="97"/>
  <c r="AR2973" i="98"/>
  <c r="AR1403" i="98"/>
  <c r="AR2959" i="98"/>
  <c r="AR3342" i="98"/>
  <c r="AR2139" i="97"/>
  <c r="AR1278" i="98"/>
  <c r="AR331" i="97"/>
  <c r="AR1964" i="98"/>
  <c r="AR1918" i="98"/>
  <c r="AR2563" i="98"/>
  <c r="AR1535" i="98"/>
  <c r="AT3335" i="97"/>
  <c r="AR459" i="97"/>
  <c r="AR3133" i="98"/>
  <c r="AR2122" i="98"/>
  <c r="AT2675" i="97"/>
  <c r="AT2815" i="97"/>
  <c r="AT1458" i="97"/>
  <c r="AT2349" i="97"/>
  <c r="AR1246" i="98"/>
  <c r="AR2949" i="97"/>
  <c r="AR379" i="98"/>
  <c r="AR1678" i="98"/>
  <c r="AR1273" i="98"/>
  <c r="AR1877" i="98"/>
  <c r="AR584" i="97"/>
  <c r="AR3174" i="97"/>
  <c r="AR1946" i="98"/>
  <c r="AT2722" i="97"/>
  <c r="AR2688" i="98"/>
  <c r="AR2401" i="98"/>
  <c r="AR2664" i="98"/>
  <c r="AT40" i="97"/>
  <c r="AR2693" i="98"/>
  <c r="AR3093" i="98"/>
  <c r="AT1616" i="97"/>
  <c r="AR2992" i="98"/>
  <c r="AR2987" i="97"/>
  <c r="AT3436" i="97"/>
  <c r="AT2917" i="97"/>
  <c r="AR3063" i="98"/>
  <c r="AR2350" i="97"/>
  <c r="AR1928" i="98"/>
  <c r="AR1395" i="98"/>
  <c r="AT1091" i="97"/>
  <c r="AR3087" i="98"/>
  <c r="AT620" i="97"/>
  <c r="AR1181" i="98"/>
  <c r="AR1276" i="97"/>
  <c r="AR2202" i="98"/>
  <c r="AT2851" i="97"/>
  <c r="AR1824" i="97"/>
  <c r="AT2515" i="97"/>
  <c r="AR65" i="98"/>
  <c r="AT2731" i="97"/>
  <c r="AT739" i="97"/>
  <c r="AT2350" i="97"/>
  <c r="AT3375" i="97"/>
  <c r="AT3388" i="97"/>
  <c r="AT3076" i="97"/>
  <c r="AR3307" i="98"/>
  <c r="AT2537" i="97"/>
  <c r="AR896" i="98"/>
  <c r="AR1437" i="98"/>
  <c r="AT2985" i="97"/>
  <c r="AR2734" i="98"/>
  <c r="AT167" i="97"/>
  <c r="AR2547" i="97"/>
  <c r="AR2293" i="97"/>
  <c r="AR3490" i="98"/>
  <c r="AT3217" i="97"/>
  <c r="AT2412" i="97"/>
  <c r="AR2655" i="98"/>
  <c r="AR2629" i="97"/>
  <c r="AR3504" i="97"/>
  <c r="AR2631" i="98"/>
  <c r="AR329" i="98"/>
  <c r="AT3009" i="97"/>
  <c r="AR251" i="97"/>
  <c r="AR3466" i="97"/>
  <c r="AR1546" i="98"/>
  <c r="AR562" i="98"/>
  <c r="AR2340" i="97"/>
  <c r="AR1341" i="98"/>
  <c r="AR2026" i="98"/>
  <c r="AR2910" i="97"/>
  <c r="AT3165" i="97"/>
  <c r="AT2845" i="97"/>
  <c r="AT3406" i="97"/>
  <c r="AR1107" i="98"/>
  <c r="AR3407" i="97"/>
  <c r="AR6" i="97"/>
  <c r="AT750" i="97"/>
  <c r="AR1175" i="98"/>
  <c r="AR3016" i="97"/>
  <c r="AT754" i="97"/>
  <c r="AR2421" i="97"/>
  <c r="AT2562" i="97"/>
  <c r="AT3028" i="97"/>
  <c r="AT2763" i="97"/>
  <c r="AR633" i="98"/>
  <c r="AR2995" i="98"/>
  <c r="AT2905" i="97"/>
  <c r="AR3387" i="98"/>
  <c r="AT414" i="97"/>
  <c r="AR958" i="98"/>
  <c r="AT3169" i="97"/>
  <c r="AR2331" i="97"/>
  <c r="AR1222" i="97"/>
  <c r="AR757" i="98"/>
  <c r="AR2562" i="98"/>
  <c r="AT1150" i="97"/>
  <c r="AR3007" i="98"/>
  <c r="AT2695" i="97"/>
  <c r="AT3057" i="97"/>
  <c r="AR931" i="97"/>
  <c r="AT2459" i="97"/>
  <c r="AR2124" i="98"/>
  <c r="AT2771" i="97"/>
  <c r="AR2345" i="97"/>
  <c r="AT983" i="97"/>
  <c r="AR1603" i="98"/>
  <c r="AR1932" i="98"/>
  <c r="AT3451" i="97"/>
  <c r="AT3557" i="97"/>
  <c r="AT3022" i="97"/>
  <c r="AR2765" i="97"/>
  <c r="AR2805" i="97"/>
  <c r="AR3462" i="98"/>
  <c r="AT3211" i="97"/>
  <c r="AR2831" i="97"/>
  <c r="AT2718" i="97"/>
  <c r="AT2699" i="97"/>
  <c r="AR1838" i="98"/>
  <c r="AR2845" i="98"/>
  <c r="AR2550" i="98"/>
  <c r="AR1806" i="98"/>
  <c r="AT2420" i="97"/>
  <c r="AR333" i="97"/>
  <c r="AR723" i="98"/>
  <c r="AT3100" i="97"/>
  <c r="AT2507" i="97"/>
  <c r="AT2503" i="97"/>
  <c r="AT74" i="97"/>
  <c r="AR3602" i="98"/>
  <c r="AR1736" i="97"/>
  <c r="AT2603" i="97"/>
  <c r="AR1939" i="98"/>
  <c r="AT2624" i="97"/>
  <c r="AR1876" i="98"/>
  <c r="AR2904" i="98"/>
  <c r="AR1496" i="97"/>
  <c r="AR1906" i="98"/>
  <c r="AR416" i="97"/>
  <c r="AR2151" i="98"/>
  <c r="AR2161" i="98"/>
  <c r="AR1839" i="98"/>
  <c r="AR2137" i="97"/>
  <c r="AR2269" i="98"/>
  <c r="AR3463" i="98"/>
  <c r="AR3457" i="98"/>
  <c r="AR3049" i="98"/>
  <c r="AR2490" i="98"/>
  <c r="AR1157" i="98"/>
  <c r="AR3101" i="97"/>
  <c r="AR2987" i="98"/>
  <c r="AR2431" i="98"/>
  <c r="AT1902" i="97"/>
  <c r="AR2545" i="98"/>
  <c r="AR1334" i="98"/>
  <c r="AR1739" i="98"/>
  <c r="AR2097" i="97"/>
  <c r="AR310" i="97"/>
  <c r="AR2133" i="98"/>
  <c r="AR3021" i="98"/>
  <c r="AR2790" i="98"/>
  <c r="AR2399" i="98"/>
  <c r="AR1138" i="97"/>
  <c r="AT2655" i="97"/>
  <c r="AR1475" i="98"/>
  <c r="AT1186" i="97"/>
  <c r="AR2737" i="97"/>
  <c r="AR1433" i="98"/>
  <c r="AR2976" i="98"/>
  <c r="AR1591" i="98"/>
  <c r="AT1195" i="97"/>
  <c r="AR1153" i="98"/>
  <c r="AT3479" i="97"/>
  <c r="AT2326" i="97"/>
  <c r="AR2956" i="97"/>
  <c r="AT1927" i="97"/>
  <c r="AT2601" i="97"/>
  <c r="AR2960" i="97"/>
  <c r="AR3391" i="98"/>
  <c r="AR225" i="97"/>
  <c r="AT2680" i="97"/>
  <c r="AR3031" i="98"/>
  <c r="AR2127" i="98"/>
  <c r="AR3141" i="98"/>
  <c r="AT2756" i="97"/>
  <c r="AR2869" i="97"/>
  <c r="AR3129" i="97"/>
  <c r="AR1369" i="98"/>
  <c r="AT3260" i="97"/>
  <c r="AR3067" i="97"/>
  <c r="AR1676" i="98"/>
  <c r="AR3026" i="98"/>
  <c r="AT2677" i="97"/>
  <c r="AR3388" i="98"/>
  <c r="AT2957" i="97"/>
  <c r="AR2766" i="98"/>
  <c r="AR1965" i="98"/>
  <c r="AR1432" i="98"/>
  <c r="AR2328" i="97"/>
  <c r="AR2342" i="97"/>
  <c r="AT3446" i="97"/>
  <c r="AT1557" i="97"/>
  <c r="AR1268" i="97"/>
  <c r="AT2480" i="97"/>
  <c r="AR344" i="98"/>
  <c r="AT3593" i="97"/>
  <c r="AR1792" i="98"/>
  <c r="AR2587" i="98"/>
  <c r="AT2486" i="97"/>
  <c r="AR1448" i="98"/>
  <c r="AR1593" i="98"/>
  <c r="AR484" i="97"/>
  <c r="AT2352" i="97"/>
  <c r="AR1026" i="98"/>
  <c r="AT3259" i="97"/>
  <c r="AR2418" i="98"/>
  <c r="AT1381" i="97"/>
  <c r="AR2789" i="98"/>
  <c r="AR2162" i="98"/>
  <c r="AR3117" i="97"/>
  <c r="AT2445" i="97"/>
  <c r="AR2824" i="98"/>
  <c r="AR2709" i="98"/>
  <c r="AR2746" i="97"/>
  <c r="AR2321" i="98"/>
  <c r="AR2998" i="97"/>
  <c r="AT3494" i="97"/>
  <c r="AT3481" i="97"/>
  <c r="AR227" i="98"/>
  <c r="AR2922" i="97"/>
  <c r="AR2522" i="98"/>
  <c r="AT3145" i="97"/>
  <c r="AT3085" i="97"/>
  <c r="AT3278" i="97"/>
  <c r="AR3029" i="97"/>
  <c r="AR1198" i="98"/>
  <c r="AR1325" i="98"/>
  <c r="AR573" i="98"/>
  <c r="AR1274" i="98"/>
  <c r="AR3212" i="98"/>
  <c r="AR2409" i="97"/>
  <c r="AT3351" i="97"/>
  <c r="AT3560" i="97"/>
  <c r="AT3321" i="97"/>
  <c r="AR2437" i="98"/>
  <c r="AT1863" i="97"/>
  <c r="AR1427" i="98"/>
  <c r="AR1052" i="98"/>
  <c r="AR893" i="98"/>
  <c r="AT2726" i="97"/>
  <c r="AR598" i="97"/>
  <c r="AR451" i="98"/>
  <c r="AT369" i="97"/>
  <c r="AT463" i="97"/>
  <c r="AR1386" i="97"/>
  <c r="AR392" i="97"/>
  <c r="AR3295" i="97"/>
  <c r="AR1438" i="97"/>
  <c r="AT3555" i="97"/>
  <c r="AR2625" i="98"/>
  <c r="AR3352" i="97"/>
  <c r="AT1351" i="97"/>
  <c r="AT2292" i="97"/>
  <c r="AR233" i="97"/>
  <c r="AR3458" i="98"/>
  <c r="AR2838" i="98"/>
  <c r="AR957" i="97"/>
  <c r="AT3426" i="97"/>
  <c r="AR3259" i="98"/>
  <c r="AR541" i="98"/>
  <c r="AR483" i="97"/>
  <c r="AR1449" i="98"/>
  <c r="AR2627" i="97"/>
  <c r="AT2908" i="97"/>
  <c r="AT2907" i="97"/>
  <c r="AR1022" i="97"/>
  <c r="AT2948" i="97"/>
  <c r="AT3151" i="97"/>
  <c r="AT3599" i="97"/>
  <c r="AR2016" i="98"/>
  <c r="AR1481" i="98"/>
  <c r="AT263" i="97"/>
  <c r="AR2410" i="98"/>
  <c r="AR958" i="97"/>
  <c r="AR397" i="98"/>
  <c r="AR967" i="97"/>
  <c r="AT2834" i="97"/>
  <c r="AR2998" i="98"/>
  <c r="AT1580" i="97"/>
  <c r="AR1903" i="97"/>
  <c r="AR3313" i="97"/>
  <c r="AR760" i="97"/>
  <c r="AT2308" i="97"/>
  <c r="AT3082" i="97"/>
  <c r="AR2487" i="97"/>
  <c r="AR678" i="97"/>
  <c r="AT187" i="97"/>
  <c r="AR2434" i="97"/>
  <c r="AT1961" i="97"/>
  <c r="AT250" i="97"/>
  <c r="AR2047" i="98"/>
  <c r="AT1242" i="97"/>
  <c r="AR2789" i="97"/>
  <c r="AT875" i="97"/>
  <c r="AT3320" i="97"/>
  <c r="AR2300" i="98"/>
  <c r="AR473" i="98"/>
  <c r="AR2446" i="98"/>
  <c r="AR2561" i="97"/>
  <c r="AR2487" i="98"/>
  <c r="AR1586" i="97"/>
  <c r="AR947" i="98"/>
  <c r="AT3603" i="97"/>
  <c r="AT2527" i="97"/>
  <c r="AR702" i="97"/>
  <c r="AR1318" i="98"/>
  <c r="AT1949" i="97"/>
  <c r="AR1838" i="97"/>
  <c r="AR3168" i="98"/>
  <c r="AR2334" i="97"/>
  <c r="AR2961" i="98"/>
  <c r="AR823" i="97"/>
  <c r="AR1968" i="98"/>
  <c r="AR2519" i="97"/>
  <c r="AR2105" i="98"/>
  <c r="AR94" i="97"/>
  <c r="AR1266" i="97"/>
  <c r="AR1701" i="97"/>
  <c r="AR1853" i="97"/>
  <c r="AR1725" i="98"/>
  <c r="AR2251" i="97"/>
  <c r="AR3546" i="98"/>
  <c r="AR3349" i="98"/>
  <c r="AR2119" i="98"/>
  <c r="AR2109" i="98"/>
  <c r="AT1772" i="97"/>
  <c r="AT3400" i="97"/>
  <c r="AR2811" i="98"/>
  <c r="AT1721" i="97"/>
  <c r="AT2953" i="97"/>
  <c r="AR1689" i="98"/>
  <c r="AT3124" i="97"/>
  <c r="AT2648" i="97"/>
  <c r="AR2409" i="98"/>
  <c r="AT3445" i="97"/>
  <c r="AR2809" i="98"/>
  <c r="AR1812" i="97"/>
  <c r="AT2531" i="97"/>
  <c r="AR1114" i="98"/>
  <c r="AR2131" i="98"/>
  <c r="AR41" i="98"/>
  <c r="AT3538" i="97"/>
  <c r="AT3433" i="97"/>
  <c r="AR2160" i="97"/>
  <c r="AR1651" i="97"/>
  <c r="AR3072" i="98"/>
  <c r="AR2922" i="98"/>
  <c r="AT2104" i="97"/>
  <c r="AR1236" i="98"/>
  <c r="AT1471" i="97"/>
  <c r="AR2313" i="98"/>
  <c r="AR2741" i="97"/>
  <c r="AR3414" i="98"/>
  <c r="AR834" i="97"/>
  <c r="AR3547" i="98"/>
  <c r="AT1025" i="97"/>
  <c r="AT3275" i="97"/>
  <c r="AR2777" i="98"/>
  <c r="AR3541" i="97"/>
  <c r="AT1734" i="97"/>
  <c r="AR3203" i="97"/>
  <c r="AT3390" i="97"/>
  <c r="AT3387" i="97"/>
  <c r="AR1459" i="98"/>
  <c r="AT2376" i="97"/>
  <c r="AR575" i="97"/>
  <c r="AR1833" i="98"/>
  <c r="AR3170" i="97"/>
  <c r="AR2517" i="97"/>
  <c r="AR2041" i="97"/>
  <c r="AR252" i="97"/>
  <c r="AR3530" i="98"/>
  <c r="AT1903" i="97"/>
  <c r="AT1299" i="97"/>
  <c r="AT3544" i="97"/>
  <c r="AT210" i="97"/>
  <c r="AR2857" i="97"/>
  <c r="AT2629" i="97"/>
  <c r="AR404" i="98"/>
  <c r="AT571" i="97"/>
  <c r="AT3247" i="97"/>
  <c r="AR2688" i="97"/>
  <c r="AR2997" i="98"/>
  <c r="AT982" i="97"/>
  <c r="AT2895" i="97"/>
  <c r="AT1461" i="97"/>
  <c r="AR2338" i="97"/>
  <c r="AR3202" i="97"/>
  <c r="AR2175" i="98"/>
  <c r="AR2325" i="97"/>
  <c r="AT2662" i="97"/>
  <c r="AR1859" i="98"/>
  <c r="AT3332" i="97"/>
  <c r="AR635" i="98"/>
  <c r="AT2766" i="97"/>
  <c r="AR2360" i="97"/>
  <c r="AT1524" i="97"/>
  <c r="AR33" i="97"/>
  <c r="AR2313" i="97"/>
  <c r="AR2199" i="98"/>
  <c r="AR1321" i="98"/>
  <c r="AT3008" i="97"/>
  <c r="AR2455" i="97"/>
  <c r="AR420" i="97"/>
  <c r="AR2423" i="98"/>
  <c r="AT1848" i="97"/>
  <c r="AT2123" i="97"/>
  <c r="AT2521" i="97"/>
  <c r="AT3209" i="97"/>
  <c r="AR1370" i="98"/>
  <c r="AR2430" i="97"/>
  <c r="AR1837" i="98"/>
  <c r="AR2648" i="98"/>
  <c r="AT3199" i="97"/>
  <c r="AR1391" i="98"/>
  <c r="AR3492" i="98"/>
  <c r="AT2821" i="97"/>
  <c r="AT2757" i="97"/>
  <c r="AT3541" i="97"/>
  <c r="AR3367" i="98"/>
  <c r="AR3430" i="98"/>
  <c r="AR3591" i="97"/>
  <c r="AR2830" i="98"/>
  <c r="AR3352" i="98"/>
  <c r="AR2875" i="98"/>
  <c r="AT1019" i="97"/>
  <c r="AT3501" i="97"/>
  <c r="AR847" i="97"/>
  <c r="AR3166" i="98"/>
  <c r="AR1902" i="98"/>
  <c r="AR1510" i="98"/>
  <c r="AR3484" i="97"/>
  <c r="AT3182" i="97"/>
  <c r="AR1279" i="98"/>
  <c r="AR1369" i="97"/>
  <c r="AR3060" i="97"/>
  <c r="AR1808" i="98"/>
  <c r="AR2982" i="98"/>
  <c r="AR3004" i="97"/>
  <c r="AT2541" i="97"/>
  <c r="AR2492" i="97"/>
  <c r="AR1873" i="97"/>
  <c r="AR331" i="98"/>
  <c r="AT2108" i="97"/>
  <c r="AR2680" i="97"/>
  <c r="AR1818" i="98"/>
  <c r="AT1922" i="97"/>
  <c r="AR2673" i="98"/>
  <c r="AR1804" i="97"/>
  <c r="AR2281" i="98"/>
  <c r="AT2440" i="97"/>
  <c r="AR2879" i="98"/>
  <c r="AR1734" i="98"/>
  <c r="AR2365" i="98"/>
  <c r="AR2771" i="98"/>
  <c r="AT673" i="97"/>
  <c r="AR2015" i="97"/>
  <c r="AR1134" i="98"/>
  <c r="AR2833" i="98"/>
  <c r="AR2585" i="98"/>
  <c r="AT2806" i="97"/>
  <c r="AR3055" i="98"/>
  <c r="AT365" i="97"/>
  <c r="AR111" i="98"/>
  <c r="AR2565" i="97"/>
  <c r="AR3135" i="98"/>
  <c r="AR2623" i="97"/>
  <c r="AR1982" i="98"/>
  <c r="AT2749" i="97"/>
  <c r="AR2633" i="98"/>
  <c r="AT44" i="97"/>
  <c r="AR2166" i="98"/>
  <c r="AR2361" i="97"/>
  <c r="AR2925" i="97"/>
  <c r="AR1129" i="98"/>
  <c r="AT3203" i="97"/>
  <c r="AT367" i="97"/>
  <c r="AR3357" i="97"/>
  <c r="AR1430" i="98"/>
  <c r="AR358" i="97"/>
  <c r="AR3074" i="98"/>
  <c r="AR1543" i="98"/>
  <c r="AT3109" i="97"/>
  <c r="AT993" i="97"/>
  <c r="AR1328" i="98"/>
  <c r="AR2456" i="97"/>
  <c r="AT2765" i="97"/>
  <c r="AR3207" i="98"/>
  <c r="AR2148" i="98"/>
  <c r="AT2540" i="97"/>
  <c r="AR3256" i="97"/>
  <c r="AT2383" i="97"/>
  <c r="AR1372" i="98"/>
  <c r="AT1000" i="97"/>
  <c r="AT2688" i="97"/>
  <c r="AR1359" i="98"/>
  <c r="AR1625" i="98"/>
  <c r="AR2832" i="97"/>
  <c r="AT2351" i="97"/>
  <c r="AR2885" i="97"/>
  <c r="AR3534" i="98"/>
  <c r="AR3098" i="98"/>
  <c r="AR3279" i="97"/>
  <c r="AT2991" i="97"/>
  <c r="AT142" i="97"/>
  <c r="AR1723" i="98"/>
  <c r="AR1476" i="98"/>
  <c r="AR2671" i="98"/>
  <c r="AT425" i="97"/>
  <c r="AR1340" i="98"/>
  <c r="AR2058" i="98"/>
  <c r="AT2571" i="97"/>
  <c r="AR3522" i="97"/>
  <c r="AR3554" i="98"/>
  <c r="AT619" i="97"/>
  <c r="AR1567" i="98"/>
  <c r="AR1127" i="98"/>
  <c r="AT2745" i="97"/>
  <c r="AR1112" i="98"/>
  <c r="AT2353" i="97"/>
  <c r="AR3316" i="98"/>
  <c r="AR3134" i="98"/>
  <c r="AT2993" i="97"/>
  <c r="AT117" i="97"/>
  <c r="AR349" i="97"/>
  <c r="AT2873" i="97"/>
  <c r="AR2951" i="98"/>
  <c r="AR2196" i="98"/>
  <c r="AR2171" i="98"/>
  <c r="AR803" i="97"/>
  <c r="AR1590" i="98"/>
  <c r="AR1366" i="98"/>
  <c r="AR1515" i="98"/>
  <c r="AT3395" i="97"/>
  <c r="AT2174" i="97"/>
  <c r="AT3416" i="97"/>
  <c r="AR2368" i="97"/>
  <c r="AR1429" i="98"/>
  <c r="AR2874" i="97"/>
  <c r="AR1084" i="97"/>
  <c r="AR1583" i="97"/>
  <c r="AR3156" i="98"/>
  <c r="AR2598" i="97"/>
  <c r="AR3321" i="97"/>
  <c r="AT3536" i="97"/>
  <c r="AT3065" i="97"/>
  <c r="AR3326" i="97"/>
  <c r="AR1221" i="97"/>
  <c r="AR1548" i="98"/>
  <c r="AT1912" i="97"/>
  <c r="AT2449" i="97"/>
  <c r="AR1585" i="98"/>
  <c r="AT3150" i="97"/>
  <c r="AR2413" i="98"/>
  <c r="AR1710" i="98"/>
  <c r="AR2275" i="98"/>
  <c r="AT2825" i="97"/>
  <c r="AR3162" i="97"/>
  <c r="AT2462" i="97"/>
  <c r="AT738" i="97"/>
  <c r="AR2994" i="97"/>
  <c r="AR3481" i="97"/>
  <c r="AR3464" i="98"/>
  <c r="AR2883" i="97"/>
  <c r="AR2696" i="98"/>
  <c r="AT3137" i="97"/>
  <c r="AR2590" i="98"/>
  <c r="AR667" i="97"/>
  <c r="AR580" i="98"/>
  <c r="AR3454" i="97"/>
  <c r="AR1412" i="98"/>
  <c r="AR2524" i="97"/>
  <c r="AR2404" i="98"/>
  <c r="AT2321" i="97"/>
  <c r="AR1409" i="98"/>
  <c r="AT2614" i="97"/>
  <c r="AR2784" i="98"/>
  <c r="AT3365" i="97"/>
  <c r="AT2544" i="97"/>
  <c r="AR2116" i="98"/>
  <c r="AT2754" i="97"/>
  <c r="AR3442" i="97"/>
  <c r="AR78" i="98"/>
  <c r="AR1542" i="98"/>
  <c r="AR246" i="97"/>
  <c r="AR2834" i="97"/>
  <c r="AR3188" i="98"/>
  <c r="AR3216" i="97"/>
  <c r="AR2514" i="97"/>
  <c r="AR2718" i="97"/>
  <c r="AR3066" i="97"/>
  <c r="AT3565" i="97"/>
  <c r="AR1822" i="98"/>
  <c r="AT3341" i="97"/>
  <c r="AR2018" i="97"/>
  <c r="AT2794" i="97"/>
  <c r="AR2843" i="97"/>
  <c r="AT2366" i="97"/>
  <c r="AT2297" i="97"/>
  <c r="AR1477" i="98"/>
  <c r="AR80" i="97"/>
  <c r="AR1408" i="98"/>
  <c r="AR2451" i="97"/>
  <c r="AR2129" i="98"/>
  <c r="AR2515" i="97"/>
  <c r="AR1431" i="98"/>
  <c r="AT3312" i="97"/>
  <c r="AT2622" i="97"/>
  <c r="AR3459" i="97"/>
  <c r="AR2903" i="98"/>
  <c r="AR3250" i="98"/>
  <c r="AR3295" i="98"/>
  <c r="AR2642" i="98"/>
  <c r="AR1360" i="98"/>
  <c r="AR2739" i="97"/>
  <c r="AT2550" i="97"/>
  <c r="AR2989" i="98"/>
  <c r="AT2091" i="97"/>
  <c r="AR2744" i="98"/>
  <c r="AR1136" i="98"/>
  <c r="AR1664" i="98"/>
  <c r="AR3086" i="97"/>
  <c r="AT3194" i="97"/>
  <c r="AR1626" i="98"/>
  <c r="AR861" i="97"/>
  <c r="AR2758" i="98"/>
  <c r="AT2670" i="97"/>
  <c r="AR3213" i="98"/>
  <c r="AR3344" i="97"/>
  <c r="AT2987" i="97"/>
  <c r="AR2504" i="97"/>
  <c r="AR1426" i="98"/>
  <c r="AR2663" i="98"/>
  <c r="AR3095" i="97"/>
  <c r="AR2955" i="97"/>
  <c r="AR463" i="98"/>
  <c r="AT1268" i="97"/>
  <c r="AT1156" i="97"/>
  <c r="AT3552" i="97"/>
  <c r="AT2523" i="97"/>
  <c r="AT272" i="97"/>
  <c r="AT2423" i="97"/>
  <c r="AR1339" i="98"/>
  <c r="AT2929" i="97"/>
  <c r="AR3222" i="98"/>
  <c r="AT2463" i="97"/>
  <c r="AR3240" i="97"/>
  <c r="AR2526" i="97"/>
  <c r="AR2390" i="97"/>
  <c r="AR42" i="98"/>
  <c r="AR2029" i="97"/>
  <c r="AT3473" i="97"/>
  <c r="AT60" i="97"/>
  <c r="AR601" i="97"/>
  <c r="AR76" i="97"/>
  <c r="AT3098" i="97"/>
  <c r="AR1032" i="98"/>
  <c r="AR3320" i="97"/>
  <c r="AR795" i="98"/>
  <c r="AR2683" i="97"/>
  <c r="AT2216" i="97"/>
  <c r="AR1710" i="97"/>
  <c r="AT3545" i="97"/>
  <c r="AT1409" i="97"/>
  <c r="AR1908" i="98"/>
  <c r="AR3206" i="98"/>
  <c r="AR3054" i="97"/>
  <c r="AT2594" i="97"/>
  <c r="AR2468" i="98"/>
  <c r="AT1308" i="97"/>
  <c r="AR183" i="98"/>
  <c r="AT1555" i="97"/>
  <c r="AT3520" i="97"/>
  <c r="AT1994" i="97"/>
  <c r="AT1160" i="97"/>
  <c r="AT1107" i="97"/>
  <c r="AT3547" i="97"/>
  <c r="AR256" i="97"/>
  <c r="AR3450" i="98"/>
  <c r="AR2867" i="98"/>
  <c r="AT1590" i="97"/>
  <c r="AT2697" i="97"/>
  <c r="AR726" i="97"/>
  <c r="AT1291" i="97"/>
  <c r="AT3062" i="97"/>
  <c r="AR2041" i="98"/>
  <c r="AR1558" i="98"/>
  <c r="AT1222" i="97"/>
  <c r="AR2377" i="97"/>
  <c r="AR1104" i="98"/>
  <c r="AR3450" i="97"/>
  <c r="AR976" i="98"/>
  <c r="AR3521" i="98"/>
  <c r="AT3526" i="97"/>
  <c r="AR3459" i="98"/>
  <c r="AR2295" i="97"/>
  <c r="AT1646" i="97"/>
  <c r="AR2145" i="97"/>
  <c r="AR1930" i="98"/>
  <c r="AT2265" i="97"/>
  <c r="AR2055" i="98"/>
  <c r="AR3095" i="98"/>
  <c r="AR2083" i="97"/>
  <c r="AT331" i="97"/>
  <c r="AT765" i="97"/>
  <c r="AR1078" i="98"/>
  <c r="AT876" i="97"/>
  <c r="AR1314" i="98"/>
  <c r="AR2312" i="98"/>
  <c r="AR1388" i="98"/>
  <c r="AR1235" i="97"/>
  <c r="AR3429" i="97"/>
  <c r="AT1363" i="97"/>
  <c r="AT3136" i="97"/>
  <c r="AR3570" i="97"/>
  <c r="AT1675" i="97"/>
  <c r="AT2484" i="97"/>
  <c r="AR1744" i="98"/>
  <c r="AR3177" i="97"/>
  <c r="AR3335" i="98"/>
  <c r="AT2730" i="97"/>
  <c r="AT257" i="97"/>
  <c r="AT2583" i="97"/>
  <c r="AR558" i="98"/>
  <c r="AR2618" i="97"/>
  <c r="AT2666" i="97"/>
  <c r="AR3507" i="97"/>
  <c r="AR115" i="97"/>
  <c r="AR18" i="97"/>
  <c r="AT603" i="97"/>
  <c r="AR501" i="98"/>
  <c r="AR1711" i="98"/>
  <c r="AR1113" i="98"/>
  <c r="AR2019" i="97"/>
  <c r="AR128" i="97"/>
  <c r="AT3407" i="97"/>
  <c r="AR1726" i="98"/>
  <c r="AR2709" i="97"/>
  <c r="AT2232" i="97"/>
  <c r="AT1947" i="97"/>
  <c r="AT2591" i="97"/>
  <c r="AR2339" i="98"/>
  <c r="AT912" i="97"/>
  <c r="AR1148" i="98"/>
  <c r="AR2802" i="97"/>
  <c r="AR1916" i="98"/>
  <c r="AR1772" i="97"/>
  <c r="AR992" i="97"/>
  <c r="AR934" i="97"/>
  <c r="AR1858" i="97"/>
  <c r="AT1151" i="97"/>
  <c r="AR2079" i="98"/>
  <c r="AR1890" i="98"/>
  <c r="AT3472" i="97"/>
  <c r="AR2200" i="97"/>
  <c r="AR2344" i="98"/>
  <c r="AR217" i="98"/>
  <c r="AR2214" i="98"/>
  <c r="AR2040" i="97"/>
  <c r="AR1131" i="98"/>
  <c r="AT2812" i="97"/>
  <c r="AR2771" i="97"/>
  <c r="AR2839" i="98"/>
  <c r="AR2834" i="98"/>
  <c r="AR3306" i="98"/>
  <c r="AR3393" i="98"/>
  <c r="AT2804" i="97"/>
  <c r="AR2690" i="97"/>
  <c r="AR1627" i="98"/>
  <c r="AR710" i="97"/>
  <c r="AT2413" i="97"/>
  <c r="AR2126" i="97"/>
  <c r="AT595" i="97"/>
  <c r="AR3299" i="98"/>
  <c r="AR2634" i="97"/>
  <c r="AR2077" i="98"/>
  <c r="AT2719" i="97"/>
  <c r="AR811" i="98"/>
  <c r="AT2312" i="97"/>
  <c r="AR2602" i="97"/>
  <c r="AR1064" i="98"/>
  <c r="AT2969" i="97"/>
  <c r="AR2611" i="98"/>
  <c r="AR2929" i="98"/>
  <c r="AR3531" i="97"/>
  <c r="AR3258" i="97"/>
  <c r="AR1630" i="98"/>
  <c r="AT3270" i="97"/>
  <c r="AR1640" i="97"/>
  <c r="AR204" i="98"/>
  <c r="AT518" i="97"/>
  <c r="AR3558" i="97"/>
  <c r="AR2229" i="98"/>
  <c r="AR955" i="98"/>
  <c r="AR3510" i="97"/>
  <c r="AR3083" i="98"/>
  <c r="AR313" i="98"/>
  <c r="AR3025" i="97"/>
  <c r="AT155" i="97"/>
  <c r="AR2984" i="98"/>
  <c r="AR2777" i="97"/>
  <c r="AT1129" i="97"/>
  <c r="AT35" i="97"/>
  <c r="AR3059" i="97"/>
  <c r="AR2616" i="98"/>
  <c r="AT1404" i="97"/>
  <c r="AR3375" i="98"/>
  <c r="AT3288" i="97"/>
  <c r="AR724" i="97"/>
  <c r="AR2111" i="98"/>
  <c r="AT310" i="97"/>
  <c r="AR2587" i="97"/>
  <c r="AR106" i="97"/>
  <c r="AR1869" i="98"/>
  <c r="AT2460" i="97"/>
  <c r="AT3457" i="97"/>
  <c r="AR2113" i="98"/>
  <c r="AR237" i="97"/>
  <c r="AR2371" i="98"/>
  <c r="AR984" i="98"/>
  <c r="AT2315" i="97"/>
  <c r="AT1796" i="97"/>
  <c r="AR1117" i="97"/>
  <c r="AT1820" i="97"/>
  <c r="AR576" i="98"/>
  <c r="AT3175" i="97"/>
  <c r="AT1687" i="97"/>
  <c r="AR1105" i="97"/>
  <c r="AR680" i="97"/>
  <c r="AT3289" i="97"/>
  <c r="AT2154" i="97"/>
  <c r="AR2030" i="98"/>
  <c r="AT1873" i="97"/>
  <c r="AT2728" i="97"/>
  <c r="AT3117" i="97"/>
  <c r="AR3091" i="97"/>
  <c r="AT2736" i="97"/>
  <c r="AR3501" i="98"/>
  <c r="AR3046" i="97"/>
  <c r="AR2682" i="97"/>
  <c r="AR3137" i="98"/>
  <c r="AR3446" i="98"/>
  <c r="AR3486" i="97"/>
  <c r="AT2617" i="97"/>
  <c r="AT2457" i="97"/>
  <c r="AR1425" i="98"/>
  <c r="AT3550" i="97"/>
  <c r="AT2641" i="97"/>
  <c r="AT2928" i="97"/>
  <c r="AT2891" i="97"/>
  <c r="AR2151" i="97"/>
  <c r="AR1218" i="98"/>
  <c r="AT2434" i="97"/>
  <c r="AT1373" i="97"/>
  <c r="AR2988" i="97"/>
  <c r="AR2233" i="97"/>
  <c r="AR1231" i="98"/>
  <c r="AR1090" i="98"/>
  <c r="AT2488" i="97"/>
  <c r="AR1948" i="98"/>
  <c r="AR3151" i="97"/>
  <c r="AR3190" i="97"/>
  <c r="AT3595" i="97"/>
  <c r="AR1989" i="98"/>
  <c r="AR1270" i="98"/>
  <c r="AT3202" i="97"/>
  <c r="AR2049" i="97"/>
  <c r="AR2703" i="98"/>
  <c r="AT2855" i="97"/>
  <c r="AR798" i="98"/>
  <c r="AR3426" i="97"/>
  <c r="AR1568" i="98"/>
  <c r="AT3338" i="97"/>
  <c r="AT378" i="97"/>
  <c r="AR2290" i="97"/>
  <c r="AR3523" i="98"/>
  <c r="AT1967" i="97"/>
  <c r="AT2286" i="97"/>
  <c r="AT3110" i="97"/>
  <c r="AT3466" i="97"/>
  <c r="AT538" i="97"/>
  <c r="AT822" i="97"/>
  <c r="AR2840" i="97"/>
  <c r="AR2748" i="98"/>
  <c r="AR1809" i="98"/>
  <c r="AR2874" i="98"/>
  <c r="AR1368" i="98"/>
  <c r="AR3515" i="97"/>
  <c r="AT550" i="97"/>
  <c r="AR2242" i="97"/>
  <c r="AR2590" i="97"/>
  <c r="AR1588" i="98"/>
  <c r="AR116" i="97"/>
  <c r="AR258" i="97"/>
  <c r="AR2938" i="98"/>
  <c r="AR3451" i="97"/>
  <c r="AR3374" i="98"/>
  <c r="AR2706" i="98"/>
  <c r="AT3207" i="97"/>
  <c r="AR1450" i="98"/>
  <c r="AT2082" i="97"/>
  <c r="AR2660" i="98"/>
  <c r="AR2763" i="97"/>
  <c r="AR1582" i="98"/>
  <c r="AR1266" i="98"/>
  <c r="AR3154" i="98"/>
  <c r="AT3370" i="97"/>
  <c r="AR2708" i="97"/>
  <c r="AR2347" i="98"/>
  <c r="AT3176" i="97"/>
  <c r="AR2083" i="98"/>
  <c r="AR721" i="98"/>
  <c r="AR2669" i="97"/>
  <c r="AR426" i="97"/>
  <c r="AR3022" i="97"/>
  <c r="AT3519" i="97"/>
  <c r="AR3447" i="97"/>
  <c r="AT3114" i="97"/>
  <c r="AR1120" i="98"/>
  <c r="AT2798" i="97"/>
  <c r="AR1358" i="98"/>
  <c r="AR3127" i="98"/>
  <c r="AR1990" i="97"/>
  <c r="AR3560" i="98"/>
  <c r="AT3392" i="97"/>
  <c r="AR1106" i="98"/>
  <c r="AR1733" i="98"/>
  <c r="AR439" i="97"/>
  <c r="AT3251" i="97"/>
  <c r="AR127" i="97"/>
  <c r="AT3458" i="97"/>
  <c r="AR3417" i="97"/>
  <c r="AR3449" i="97"/>
  <c r="AT3277" i="97"/>
  <c r="AR3299" i="97"/>
  <c r="AR960" i="98"/>
  <c r="AR1832" i="98"/>
  <c r="AR2190" i="98"/>
  <c r="AR2695" i="98"/>
  <c r="AT3029" i="97"/>
  <c r="AR2672" i="98"/>
  <c r="AR1692" i="97"/>
  <c r="AR2877" i="97"/>
  <c r="AR2274" i="98"/>
  <c r="AR3126" i="97"/>
  <c r="AR559" i="98"/>
  <c r="AT3164" i="97"/>
  <c r="AR2061" i="98"/>
  <c r="AR3094" i="98"/>
  <c r="AR2599" i="97"/>
  <c r="AR77" i="98"/>
  <c r="AR3539" i="97"/>
  <c r="AT3143" i="97"/>
  <c r="AT3125" i="97"/>
  <c r="AT3099" i="97"/>
  <c r="AR3354" i="97"/>
  <c r="AR103" i="97"/>
  <c r="AR1397" i="98"/>
  <c r="AR2074" i="98"/>
  <c r="AT3185" i="97"/>
  <c r="AT1254" i="97"/>
  <c r="AR2658" i="98"/>
  <c r="AT3301" i="97"/>
  <c r="AR1858" i="98"/>
  <c r="AR3030" i="98"/>
  <c r="AR856" i="98"/>
  <c r="AR1807" i="98"/>
  <c r="AR2881" i="98"/>
  <c r="AR1937" i="98"/>
  <c r="AR2769" i="97"/>
  <c r="AR1831" i="98"/>
  <c r="AR1264" i="98"/>
  <c r="AT3141" i="97"/>
  <c r="AR3368" i="97"/>
  <c r="AR655" i="97"/>
  <c r="AR2948" i="98"/>
  <c r="AT104" i="97"/>
  <c r="AR2730" i="97"/>
  <c r="AR2907" i="98"/>
  <c r="AR3051" i="98"/>
  <c r="AR2228" i="98"/>
  <c r="AR2366" i="97"/>
  <c r="AR1428" i="98"/>
  <c r="AT3415" i="97"/>
  <c r="AR3310" i="97"/>
  <c r="AT1199" i="97"/>
  <c r="AT2800" i="97"/>
  <c r="AR3096" i="97"/>
  <c r="AR2880" i="98"/>
  <c r="AR1242" i="98"/>
  <c r="AR3529" i="98"/>
  <c r="AT3227" i="97"/>
  <c r="AR3386" i="98"/>
  <c r="AT3032" i="97"/>
  <c r="AR3426" i="98"/>
  <c r="AR379" i="97"/>
  <c r="AT2467" i="97"/>
  <c r="AR1614" i="98"/>
  <c r="AR1482" i="98"/>
  <c r="AT681" i="97"/>
  <c r="AR1171" i="97"/>
  <c r="AR1444" i="98"/>
  <c r="AR2216" i="98"/>
  <c r="AR2117" i="98"/>
  <c r="AR3512" i="97"/>
  <c r="AR2307" i="97"/>
  <c r="AT2923" i="97"/>
  <c r="AT3354" i="97"/>
  <c r="AT273" i="97"/>
  <c r="AR2395" i="98"/>
  <c r="AR2157" i="98"/>
  <c r="AR2418" i="97"/>
  <c r="AR1652" i="98"/>
  <c r="AR1297" i="98"/>
  <c r="AT2934" i="97"/>
  <c r="AR2803" i="97"/>
  <c r="AT3554" i="97"/>
  <c r="AR3239" i="97"/>
  <c r="AR1820" i="98"/>
  <c r="AT2899" i="97"/>
  <c r="AR2412" i="98"/>
  <c r="AT2120" i="97"/>
  <c r="AR903" i="98"/>
  <c r="AT2547" i="97"/>
  <c r="AR3526" i="98"/>
  <c r="AT2482" i="97"/>
  <c r="AT2992" i="97"/>
  <c r="AR2575" i="97"/>
  <c r="AR2721" i="98"/>
  <c r="AR1802" i="98"/>
  <c r="AT3455" i="97"/>
  <c r="AR2552" i="98"/>
  <c r="AR2405" i="97"/>
  <c r="AT3537" i="97"/>
  <c r="AR3166" i="97"/>
  <c r="AR2361" i="98"/>
  <c r="AR2479" i="98"/>
  <c r="AR1945" i="98"/>
  <c r="AT212" i="97"/>
  <c r="AR1665" i="98"/>
  <c r="AR364" i="97"/>
  <c r="AT1597" i="97"/>
  <c r="AT2411" i="97"/>
  <c r="AT3504" i="97"/>
  <c r="AR2528" i="98"/>
  <c r="AR3035" i="97"/>
  <c r="AR2294" i="98"/>
  <c r="AR3565" i="97"/>
  <c r="AR2153" i="98"/>
  <c r="AR1306" i="97"/>
  <c r="AR1438" i="98"/>
  <c r="AR2168" i="97"/>
  <c r="AT3219" i="97"/>
  <c r="AT1638" i="97"/>
  <c r="AR1234" i="98"/>
  <c r="AR2516" i="97"/>
  <c r="AR2901" i="97"/>
  <c r="AR2149" i="98"/>
  <c r="AT2582" i="97"/>
  <c r="AR2146" i="98"/>
  <c r="AR3451" i="98"/>
  <c r="AR3091" i="98"/>
  <c r="AT1963" i="97"/>
  <c r="AT3161" i="97"/>
  <c r="AT2518" i="97"/>
  <c r="AR3377" i="98"/>
  <c r="AT2676" i="97"/>
  <c r="AR3012" i="97"/>
  <c r="AT2967" i="97"/>
  <c r="AT703" i="97"/>
  <c r="AR2563" i="97"/>
  <c r="AR1119" i="97"/>
  <c r="AR1892" i="98"/>
  <c r="AT2572" i="97"/>
  <c r="AR2779" i="97"/>
  <c r="AR1935" i="98"/>
  <c r="AR2434" i="98"/>
  <c r="AR2408" i="97"/>
  <c r="AR2985" i="97"/>
  <c r="AT3527" i="97"/>
  <c r="AR2793" i="98"/>
  <c r="AR2296" i="98"/>
  <c r="AR2383" i="98"/>
  <c r="AT2446" i="97"/>
  <c r="AT249" i="97"/>
  <c r="AR811" i="97"/>
  <c r="AT2425" i="97"/>
  <c r="AT2558" i="97"/>
  <c r="AT1485" i="97"/>
  <c r="AR3491" i="97"/>
  <c r="AT975" i="97"/>
  <c r="AR1387" i="98"/>
  <c r="AR2115" i="98"/>
  <c r="AR1967" i="98"/>
  <c r="AT2696" i="97"/>
  <c r="AR3084" i="98"/>
  <c r="AR2417" i="97"/>
  <c r="AR2913" i="97"/>
  <c r="AR3105" i="98"/>
  <c r="AR2742" i="97"/>
  <c r="AR3569" i="97"/>
  <c r="AR3343" i="97"/>
  <c r="AR2059" i="98"/>
  <c r="AR2718" i="98"/>
  <c r="AR1531" i="98"/>
  <c r="AR3150" i="98"/>
  <c r="AR1379" i="98"/>
  <c r="AT3121" i="97"/>
  <c r="AR279" i="98"/>
  <c r="AR3296" i="98"/>
  <c r="AR2305" i="98"/>
  <c r="AT3007" i="97"/>
  <c r="AT3379" i="97"/>
  <c r="AR3176" i="97"/>
  <c r="AR2156" i="97"/>
  <c r="AR111" i="97"/>
  <c r="AT3233" i="97"/>
  <c r="AT2563" i="97"/>
  <c r="AU111" i="97" l="1"/>
  <c r="AU2156" i="97"/>
  <c r="AU3176" i="97"/>
  <c r="AU2305" i="98"/>
  <c r="AU3296" i="98"/>
  <c r="AU279" i="98"/>
  <c r="AU1379" i="98"/>
  <c r="AU3150" i="98"/>
  <c r="AU1531" i="98"/>
  <c r="AU2718" i="98"/>
  <c r="AU2059" i="98"/>
  <c r="AU3343" i="97"/>
  <c r="AU3569" i="97"/>
  <c r="AU2742" i="97"/>
  <c r="AU3105" i="98"/>
  <c r="AU2913" i="97"/>
  <c r="AU2417" i="97"/>
  <c r="AU3084" i="98"/>
  <c r="AU1967" i="98"/>
  <c r="AU2115" i="98"/>
  <c r="AU1387" i="98"/>
  <c r="AU3491" i="97"/>
  <c r="AU811" i="97"/>
  <c r="AU2383" i="98"/>
  <c r="AU2296" i="98"/>
  <c r="AU2793" i="98"/>
  <c r="AU2985" i="97"/>
  <c r="AU2408" i="97"/>
  <c r="AU2434" i="98"/>
  <c r="AU1935" i="98"/>
  <c r="AU2779" i="97"/>
  <c r="AU1892" i="98"/>
  <c r="AU1119" i="97"/>
  <c r="AU2563" i="97"/>
  <c r="AU3012" i="97"/>
  <c r="AU3377" i="98"/>
  <c r="AU3091" i="98"/>
  <c r="AU3451" i="98"/>
  <c r="AU2146" i="98"/>
  <c r="AU2149" i="98"/>
  <c r="AU2901" i="97"/>
  <c r="AU2516" i="97"/>
  <c r="AU1234" i="98"/>
  <c r="AU2168" i="97"/>
  <c r="AU1438" i="98"/>
  <c r="AU1306" i="97"/>
  <c r="AU2153" i="98"/>
  <c r="AU3565" i="97"/>
  <c r="AU2294" i="98"/>
  <c r="AU3035" i="97"/>
  <c r="AU2528" i="98"/>
  <c r="AU364" i="97"/>
  <c r="AU1665" i="98"/>
  <c r="AU1945" i="98"/>
  <c r="AU2479" i="98"/>
  <c r="AU2361" i="98"/>
  <c r="AU3166" i="97"/>
  <c r="AU2405" i="97"/>
  <c r="AU2552" i="98"/>
  <c r="AU1802" i="98"/>
  <c r="AU2721" i="98"/>
  <c r="AU2575" i="97"/>
  <c r="AU3526" i="98"/>
  <c r="AU903" i="98"/>
  <c r="AU2412" i="98"/>
  <c r="AU1820" i="98"/>
  <c r="AU3239" i="97"/>
  <c r="AU2803" i="97"/>
  <c r="AU1297" i="98"/>
  <c r="AU1652" i="98"/>
  <c r="AU2418" i="97"/>
  <c r="AU2157" i="98"/>
  <c r="AU2395" i="98"/>
  <c r="AU2307" i="97"/>
  <c r="AU3512" i="97"/>
  <c r="AU2117" i="98"/>
  <c r="AU2216" i="98"/>
  <c r="AU1444" i="98"/>
  <c r="AU1171" i="97"/>
  <c r="AU1482" i="98"/>
  <c r="AU1614" i="98"/>
  <c r="AU379" i="97"/>
  <c r="AU3426" i="98"/>
  <c r="AU3386" i="98"/>
  <c r="AU3529" i="98"/>
  <c r="AU1242" i="98"/>
  <c r="AU2880" i="98"/>
  <c r="AU3096" i="97"/>
  <c r="AU3310" i="97"/>
  <c r="AU1428" i="98"/>
  <c r="AU2366" i="97"/>
  <c r="AU2228" i="98"/>
  <c r="AU3051" i="98"/>
  <c r="AU2907" i="98"/>
  <c r="AU2730" i="97"/>
  <c r="AU2948" i="98"/>
  <c r="AU655" i="97"/>
  <c r="AU3368" i="97"/>
  <c r="AU1264" i="98"/>
  <c r="AU1831" i="98"/>
  <c r="AU2769" i="97"/>
  <c r="AU1937" i="98"/>
  <c r="AU2881" i="98"/>
  <c r="AU1807" i="98"/>
  <c r="AU856" i="98"/>
  <c r="AU3030" i="98"/>
  <c r="AU1858" i="98"/>
  <c r="AU2658" i="98"/>
  <c r="AU2074" i="98"/>
  <c r="AU1397" i="98"/>
  <c r="AU103" i="97"/>
  <c r="AU3354" i="97"/>
  <c r="AU3539" i="97"/>
  <c r="AU77" i="98"/>
  <c r="AU2599" i="97"/>
  <c r="AU3094" i="98"/>
  <c r="AU2061" i="98"/>
  <c r="AU3126" i="97"/>
  <c r="AU2274" i="98"/>
  <c r="AU2877" i="97"/>
  <c r="AU1692" i="97"/>
  <c r="AU2672" i="98"/>
  <c r="AU2695" i="98"/>
  <c r="AU2190" i="98"/>
  <c r="AU1832" i="98"/>
  <c r="AU960" i="98"/>
  <c r="AU3299" i="97"/>
  <c r="AU3449" i="97"/>
  <c r="AU3417" i="97"/>
  <c r="AU127" i="97"/>
  <c r="AU439" i="97"/>
  <c r="AU1733" i="98"/>
  <c r="AU1106" i="98"/>
  <c r="AU3560" i="98"/>
  <c r="AU1990" i="97"/>
  <c r="AU3127" i="98"/>
  <c r="AU1358" i="98"/>
  <c r="AU1120" i="98"/>
  <c r="AU3447" i="97"/>
  <c r="AU3022" i="97"/>
  <c r="AU426" i="97"/>
  <c r="AU2669" i="97"/>
  <c r="AU721" i="98"/>
  <c r="AU2083" i="98"/>
  <c r="AU2347" i="98"/>
  <c r="AU2708" i="97"/>
  <c r="AU3154" i="98"/>
  <c r="AU1266" i="98"/>
  <c r="AU1582" i="98"/>
  <c r="AU2763" i="97"/>
  <c r="AU2660" i="98"/>
  <c r="AU1450" i="98"/>
  <c r="AU2706" i="98"/>
  <c r="AU3374" i="98"/>
  <c r="AU3451" i="97"/>
  <c r="AU2938" i="98"/>
  <c r="AU258" i="97"/>
  <c r="AU116" i="97"/>
  <c r="AU1588" i="98"/>
  <c r="AU2590" i="97"/>
  <c r="AU2242" i="97"/>
  <c r="AU3515" i="97"/>
  <c r="AU1368" i="98"/>
  <c r="AU2874" i="98"/>
  <c r="AU1809" i="98"/>
  <c r="AU2748" i="98"/>
  <c r="AU2840" i="97"/>
  <c r="AU3523" i="98"/>
  <c r="AU2290" i="97"/>
  <c r="AU1568" i="98"/>
  <c r="AU3426" i="97"/>
  <c r="AU798" i="98"/>
  <c r="AU2703" i="98"/>
  <c r="AU2049" i="97"/>
  <c r="AU1270" i="98"/>
  <c r="AU1989" i="98"/>
  <c r="AU3190" i="97"/>
  <c r="AU3151" i="97"/>
  <c r="AU1948" i="98"/>
  <c r="AU1090" i="98"/>
  <c r="AU1231" i="98"/>
  <c r="AU2233" i="97"/>
  <c r="AU2988" i="97"/>
  <c r="AU1218" i="98"/>
  <c r="AU2151" i="97"/>
  <c r="AU1425" i="98"/>
  <c r="AU3486" i="97"/>
  <c r="AU3446" i="98"/>
  <c r="AU3137" i="98"/>
  <c r="AU2682" i="97"/>
  <c r="AU3046" i="97"/>
  <c r="AU3501" i="98"/>
  <c r="AU3091" i="97"/>
  <c r="AU2030" i="98"/>
  <c r="AU680" i="97"/>
  <c r="AU1105" i="97"/>
  <c r="AU1117" i="97"/>
  <c r="AU984" i="98"/>
  <c r="AU2371" i="98"/>
  <c r="AU237" i="97"/>
  <c r="AU2113" i="98"/>
  <c r="AU1869" i="98"/>
  <c r="AU106" i="97"/>
  <c r="AU2587" i="97"/>
  <c r="AU2111" i="98"/>
  <c r="AU724" i="97"/>
  <c r="AU3375" i="98"/>
  <c r="AU2616" i="98"/>
  <c r="AU3059" i="97"/>
  <c r="AU2777" i="97"/>
  <c r="AU2984" i="98"/>
  <c r="AU3025" i="97"/>
  <c r="AU313" i="98"/>
  <c r="AU3083" i="98"/>
  <c r="AU3510" i="97"/>
  <c r="AU955" i="98"/>
  <c r="AU2229" i="98"/>
  <c r="AU3558" i="97"/>
  <c r="AU204" i="98"/>
  <c r="AU1640" i="97"/>
  <c r="AU1630" i="98"/>
  <c r="AU3258" i="97"/>
  <c r="AU3531" i="97"/>
  <c r="AU2929" i="98"/>
  <c r="AU2611" i="98"/>
  <c r="AU1064" i="98"/>
  <c r="AU2602" i="97"/>
  <c r="AU811" i="98"/>
  <c r="AU2077" i="98"/>
  <c r="AU2634" i="97"/>
  <c r="AU3299" i="98"/>
  <c r="AU2126" i="97"/>
  <c r="AU710" i="97"/>
  <c r="AU1627" i="98"/>
  <c r="AU2690" i="97"/>
  <c r="AU3393" i="98"/>
  <c r="AU3306" i="98"/>
  <c r="AU2834" i="98"/>
  <c r="AU2839" i="98"/>
  <c r="AU2771" i="97"/>
  <c r="AU1131" i="98"/>
  <c r="AU2040" i="97"/>
  <c r="AU2214" i="98"/>
  <c r="AU217" i="98"/>
  <c r="AU2344" i="98"/>
  <c r="AU2200" i="97"/>
  <c r="AU1890" i="98"/>
  <c r="AU2079" i="98"/>
  <c r="AU1858" i="97"/>
  <c r="AU934" i="97"/>
  <c r="AU992" i="97"/>
  <c r="AU1772" i="97"/>
  <c r="AU1916" i="98"/>
  <c r="AU2802" i="97"/>
  <c r="AU1148" i="98"/>
  <c r="AU2339" i="98"/>
  <c r="AU2709" i="97"/>
  <c r="AU1726" i="98"/>
  <c r="AU128" i="97"/>
  <c r="AU2019" i="97"/>
  <c r="AU1113" i="98"/>
  <c r="AU1711" i="98"/>
  <c r="AU18" i="97"/>
  <c r="AU30" i="97" s="1"/>
  <c r="AU115" i="97"/>
  <c r="AU3507" i="97"/>
  <c r="AU2618" i="97"/>
  <c r="AU3335" i="98"/>
  <c r="AU3177" i="97"/>
  <c r="AU1744" i="98"/>
  <c r="AU3570" i="97"/>
  <c r="AU3429" i="97"/>
  <c r="AU1235" i="97"/>
  <c r="AU1388" i="98"/>
  <c r="AU2312" i="98"/>
  <c r="AU1314" i="98"/>
  <c r="AU1078" i="98"/>
  <c r="AU2083" i="97"/>
  <c r="AU3095" i="98"/>
  <c r="AU2055" i="98"/>
  <c r="AU1930" i="98"/>
  <c r="AU2145" i="97"/>
  <c r="AU2295" i="97"/>
  <c r="AU3459" i="98"/>
  <c r="AU3521" i="98"/>
  <c r="AU976" i="98"/>
  <c r="AU3450" i="97"/>
  <c r="AU1104" i="98"/>
  <c r="AU2377" i="97"/>
  <c r="AU1558" i="98"/>
  <c r="AU2041" i="98"/>
  <c r="AU726" i="97"/>
  <c r="AU2867" i="98"/>
  <c r="AU3450" i="98"/>
  <c r="AU256" i="97"/>
  <c r="AU183" i="98"/>
  <c r="AU2468" i="98"/>
  <c r="AU3054" i="97"/>
  <c r="AU3206" i="98"/>
  <c r="AU1908" i="98"/>
  <c r="AU1710" i="97"/>
  <c r="AU2683" i="97"/>
  <c r="AU795" i="98"/>
  <c r="AU3320" i="97"/>
  <c r="AU1032" i="98"/>
  <c r="AU76" i="97"/>
  <c r="AU601" i="97"/>
  <c r="AU2029" i="97"/>
  <c r="AU42" i="98"/>
  <c r="AU2390" i="97"/>
  <c r="AU2526" i="97"/>
  <c r="AU3240" i="97"/>
  <c r="AU3222" i="98"/>
  <c r="AU1339" i="98"/>
  <c r="AU463" i="98"/>
  <c r="AU2955" i="97"/>
  <c r="AU3095" i="97"/>
  <c r="AU2663" i="98"/>
  <c r="AU1426" i="98"/>
  <c r="AU2504" i="97"/>
  <c r="AU3344" i="97"/>
  <c r="AU3213" i="98"/>
  <c r="AU2758" i="98"/>
  <c r="AU861" i="97"/>
  <c r="AU1626" i="98"/>
  <c r="AU3086" i="97"/>
  <c r="AU1664" i="98"/>
  <c r="AU1136" i="98"/>
  <c r="AU2744" i="98"/>
  <c r="AU2989" i="98"/>
  <c r="AU2739" i="97"/>
  <c r="AU1360" i="98"/>
  <c r="AU2642" i="98"/>
  <c r="AU3295" i="98"/>
  <c r="AU3250" i="98"/>
  <c r="AU2903" i="98"/>
  <c r="AU3459" i="97"/>
  <c r="AU1431" i="98"/>
  <c r="AU2515" i="97"/>
  <c r="AU2129" i="98"/>
  <c r="AU2451" i="97"/>
  <c r="AU1408" i="98"/>
  <c r="AU80" i="97"/>
  <c r="AU1477" i="98"/>
  <c r="AU2843" i="97"/>
  <c r="AU2018" i="97"/>
  <c r="AU1822" i="98"/>
  <c r="AU3066" i="97"/>
  <c r="AU2718" i="97"/>
  <c r="AU2514" i="97"/>
  <c r="AU3216" i="97"/>
  <c r="AU3188" i="98"/>
  <c r="AU2834" i="97"/>
  <c r="AU246" i="97"/>
  <c r="AU1542" i="98"/>
  <c r="AU78" i="98"/>
  <c r="AU3442" i="97"/>
  <c r="AU2116" i="98"/>
  <c r="AU2784" i="98"/>
  <c r="AU1409" i="98"/>
  <c r="AU2404" i="98"/>
  <c r="AU2524" i="97"/>
  <c r="AU1412" i="98"/>
  <c r="AU3454" i="97"/>
  <c r="AU667" i="97"/>
  <c r="AU2590" i="98"/>
  <c r="AU2696" i="98"/>
  <c r="AU2883" i="97"/>
  <c r="AU3464" i="98"/>
  <c r="AU3481" i="97"/>
  <c r="AU2994" i="97"/>
  <c r="AU3162" i="97"/>
  <c r="AU2275" i="98"/>
  <c r="AU1710" i="98"/>
  <c r="AU2413" i="98"/>
  <c r="AU1585" i="98"/>
  <c r="AU1548" i="98"/>
  <c r="AU1221" i="97"/>
  <c r="AU3326" i="97"/>
  <c r="AU3321" i="97"/>
  <c r="AU2598" i="97"/>
  <c r="AU3156" i="98"/>
  <c r="AU1583" i="97"/>
  <c r="AU1084" i="97"/>
  <c r="AU2874" i="97"/>
  <c r="AU1429" i="98"/>
  <c r="AU2368" i="97"/>
  <c r="AU1515" i="98"/>
  <c r="AU1366" i="98"/>
  <c r="AU1590" i="98"/>
  <c r="AU803" i="97"/>
  <c r="AU2171" i="98"/>
  <c r="AU2196" i="98"/>
  <c r="AU2951" i="98"/>
  <c r="AU349" i="97"/>
  <c r="AU3134" i="98"/>
  <c r="AU3316" i="98"/>
  <c r="AU1112" i="98"/>
  <c r="AU1127" i="98"/>
  <c r="AU1567" i="98"/>
  <c r="AU3554" i="98"/>
  <c r="AU3522" i="97"/>
  <c r="AU2058" i="98"/>
  <c r="AU1340" i="98"/>
  <c r="AU2671" i="98"/>
  <c r="AU1476" i="98"/>
  <c r="AU1723" i="98"/>
  <c r="AU3279" i="97"/>
  <c r="AU3098" i="98"/>
  <c r="AU3534" i="98"/>
  <c r="AU2885" i="97"/>
  <c r="AU2832" i="97"/>
  <c r="AU1625" i="98"/>
  <c r="AU1359" i="98"/>
  <c r="AU1372" i="98"/>
  <c r="AU3256" i="97"/>
  <c r="AU2148" i="98"/>
  <c r="AU3207" i="98"/>
  <c r="AU2456" i="97"/>
  <c r="AU1328" i="98"/>
  <c r="AU1543" i="98"/>
  <c r="AU3074" i="98"/>
  <c r="AU358" i="97"/>
  <c r="AU1430" i="98"/>
  <c r="AU3357" i="97"/>
  <c r="AU1129" i="98"/>
  <c r="AU2925" i="97"/>
  <c r="AU2361" i="97"/>
  <c r="AU2166" i="98"/>
  <c r="AU2633" i="98"/>
  <c r="AU1982" i="98"/>
  <c r="AU2623" i="97"/>
  <c r="AU3135" i="98"/>
  <c r="AU2565" i="97"/>
  <c r="AU111" i="98"/>
  <c r="AU3055" i="98"/>
  <c r="AU2585" i="98"/>
  <c r="AU2833" i="98"/>
  <c r="AU1134" i="98"/>
  <c r="AU2015" i="97"/>
  <c r="AU2771" i="98"/>
  <c r="AU2365" i="98"/>
  <c r="AU1734" i="98"/>
  <c r="AU2879" i="98"/>
  <c r="AU2281" i="98"/>
  <c r="AU1804" i="97"/>
  <c r="AU2673" i="98"/>
  <c r="AU1818" i="98"/>
  <c r="AU2680" i="97"/>
  <c r="AU331" i="98"/>
  <c r="AU1873" i="97"/>
  <c r="AU2492" i="97"/>
  <c r="AU3004" i="97"/>
  <c r="AU2982" i="98"/>
  <c r="AU1808" i="98"/>
  <c r="AU3060" i="97"/>
  <c r="AU1369" i="97"/>
  <c r="AU1279" i="98"/>
  <c r="AU3484" i="97"/>
  <c r="AU1510" i="98"/>
  <c r="AU1902" i="98"/>
  <c r="AU3166" i="98"/>
  <c r="AU847" i="97"/>
  <c r="AU2875" i="98"/>
  <c r="AU3352" i="98"/>
  <c r="AU2830" i="98"/>
  <c r="AU3591" i="97"/>
  <c r="AU3430" i="98"/>
  <c r="AU3367" i="98"/>
  <c r="AU3492" i="98"/>
  <c r="AU1391" i="98"/>
  <c r="AU2648" i="98"/>
  <c r="AU1837" i="98"/>
  <c r="AU2430" i="97"/>
  <c r="AU1370" i="98"/>
  <c r="AU2423" i="98"/>
  <c r="AU420" i="97"/>
  <c r="AU2455" i="97"/>
  <c r="AU1321" i="98"/>
  <c r="AU2199" i="98"/>
  <c r="AU2313" i="97"/>
  <c r="AU33" i="97"/>
  <c r="AU2360" i="97"/>
  <c r="AU535" i="98"/>
  <c r="AU635" i="98"/>
  <c r="AU1859" i="98"/>
  <c r="AU2325" i="97"/>
  <c r="AU2175" i="98"/>
  <c r="AU3202" i="97"/>
  <c r="AU2338" i="97"/>
  <c r="AU2997" i="98"/>
  <c r="AU2688" i="97"/>
  <c r="AU404" i="98"/>
  <c r="AU2857" i="97"/>
  <c r="AU3530" i="98"/>
  <c r="AU252" i="97"/>
  <c r="AU2041" i="97"/>
  <c r="AU2517" i="97"/>
  <c r="AU3170" i="97"/>
  <c r="AU1833" i="98"/>
  <c r="AU575" i="97"/>
  <c r="AU1459" i="98"/>
  <c r="AU3203" i="97"/>
  <c r="AU3541" i="97"/>
  <c r="AU2777" i="98"/>
  <c r="AU3547" i="98"/>
  <c r="AU834" i="97"/>
  <c r="AU3414" i="98"/>
  <c r="AU2741" i="97"/>
  <c r="AU2313" i="98"/>
  <c r="AU1236" i="98"/>
  <c r="AU2922" i="98"/>
  <c r="AU3072" i="98"/>
  <c r="AU1651" i="97"/>
  <c r="AU2160" i="97"/>
  <c r="AU41" i="98"/>
  <c r="AU2131" i="98"/>
  <c r="AU1114" i="98"/>
  <c r="AU1812" i="97"/>
  <c r="AU2809" i="98"/>
  <c r="AU2409" i="98"/>
  <c r="AU1689" i="98"/>
  <c r="AU2811" i="98"/>
  <c r="AU2109" i="98"/>
  <c r="AU2119" i="98"/>
  <c r="AU3349" i="98"/>
  <c r="AU3546" i="98"/>
  <c r="AU3582" i="98" s="1"/>
  <c r="AU2251" i="97"/>
  <c r="AU1725" i="98"/>
  <c r="AU1853" i="97"/>
  <c r="AU1701" i="97"/>
  <c r="AU1266" i="97"/>
  <c r="AU94" i="97"/>
  <c r="AU2105" i="98"/>
  <c r="AU2519" i="97"/>
  <c r="AU1968" i="98"/>
  <c r="AU823" i="97"/>
  <c r="AU2961" i="98"/>
  <c r="AU2334" i="97"/>
  <c r="AU3168" i="98"/>
  <c r="AU1838" i="97"/>
  <c r="AU1318" i="98"/>
  <c r="AU702" i="97"/>
  <c r="AU947" i="98"/>
  <c r="AU1586" i="97"/>
  <c r="AU2487" i="98"/>
  <c r="AU2561" i="97"/>
  <c r="AU2446" i="98"/>
  <c r="AU473" i="98"/>
  <c r="AU2300" i="98"/>
  <c r="AU2789" i="97"/>
  <c r="AU2047" i="98"/>
  <c r="AU2434" i="97"/>
  <c r="AU678" i="97"/>
  <c r="AU2487" i="97"/>
  <c r="AU760" i="97"/>
  <c r="AU3313" i="97"/>
  <c r="AU1903" i="97"/>
  <c r="AU2998" i="98"/>
  <c r="AU967" i="97"/>
  <c r="AU397" i="98"/>
  <c r="AU958" i="97"/>
  <c r="AU2410" i="98"/>
  <c r="AU1481" i="98"/>
  <c r="AU2016" i="98"/>
  <c r="AU1022" i="97"/>
  <c r="AU2627" i="97"/>
  <c r="AU1449" i="98"/>
  <c r="AU483" i="97"/>
  <c r="AU3259" i="98"/>
  <c r="AU957" i="97"/>
  <c r="AU2838" i="98"/>
  <c r="AU3458" i="98"/>
  <c r="AU233" i="97"/>
  <c r="AU3352" i="97"/>
  <c r="AU2625" i="98"/>
  <c r="AU1438" i="97"/>
  <c r="AU3295" i="97"/>
  <c r="AU392" i="97"/>
  <c r="AU1386" i="97"/>
  <c r="AU451" i="98"/>
  <c r="AU598" i="97"/>
  <c r="AU893" i="98"/>
  <c r="AU1052" i="98"/>
  <c r="AU1427" i="98"/>
  <c r="AU2437" i="98"/>
  <c r="AU2409" i="97"/>
  <c r="AU3212" i="98"/>
  <c r="AU1274" i="98"/>
  <c r="AU1325" i="98"/>
  <c r="AU1198" i="98"/>
  <c r="AU3029" i="97"/>
  <c r="AU2522" i="98"/>
  <c r="AU2922" i="97"/>
  <c r="AU227" i="98"/>
  <c r="AU2998" i="97"/>
  <c r="AU2321" i="98"/>
  <c r="AU2746" i="97"/>
  <c r="AU2709" i="98"/>
  <c r="AU2824" i="98"/>
  <c r="AU3117" i="97"/>
  <c r="AU2162" i="98"/>
  <c r="AU2789" i="98"/>
  <c r="AU2418" i="98"/>
  <c r="AU1026" i="98"/>
  <c r="AU484" i="97"/>
  <c r="AU1593" i="98"/>
  <c r="AU1448" i="98"/>
  <c r="AU2587" i="98"/>
  <c r="AU1792" i="98"/>
  <c r="AU344" i="98"/>
  <c r="AU1268" i="97"/>
  <c r="AU2342" i="97"/>
  <c r="AU2328" i="97"/>
  <c r="AU1432" i="98"/>
  <c r="AU1965" i="98"/>
  <c r="AU2766" i="98"/>
  <c r="AU3388" i="98"/>
  <c r="AU3026" i="98"/>
  <c r="AU1676" i="98"/>
  <c r="AU3067" i="97"/>
  <c r="AU1369" i="98"/>
  <c r="AU3129" i="97"/>
  <c r="AU2869" i="97"/>
  <c r="AU3141" i="98"/>
  <c r="AU2127" i="98"/>
  <c r="AU3031" i="98"/>
  <c r="AU225" i="97"/>
  <c r="AU3391" i="98"/>
  <c r="AU2960" i="97"/>
  <c r="AU2956" i="97"/>
  <c r="AU1153" i="98"/>
  <c r="AU1591" i="98"/>
  <c r="AU2976" i="98"/>
  <c r="AU1433" i="98"/>
  <c r="AU2737" i="97"/>
  <c r="AU1475" i="98"/>
  <c r="AU1138" i="97"/>
  <c r="AU2399" i="98"/>
  <c r="AU2790" i="98"/>
  <c r="AU3021" i="98"/>
  <c r="AU2133" i="98"/>
  <c r="AU310" i="97"/>
  <c r="AU2097" i="97"/>
  <c r="AU1739" i="98"/>
  <c r="AU1334" i="98"/>
  <c r="AU2545" i="98"/>
  <c r="AU2431" i="98"/>
  <c r="AU2987" i="98"/>
  <c r="AU3101" i="97"/>
  <c r="AU1157" i="98"/>
  <c r="AU2490" i="98"/>
  <c r="AU3049" i="98"/>
  <c r="AU3457" i="98"/>
  <c r="AU3463" i="98"/>
  <c r="AU2269" i="98"/>
  <c r="AU2137" i="97"/>
  <c r="AU1839" i="98"/>
  <c r="AU2161" i="98"/>
  <c r="AU2151" i="98"/>
  <c r="AU416" i="97"/>
  <c r="AU1906" i="98"/>
  <c r="AU1496" i="97"/>
  <c r="AU2904" i="98"/>
  <c r="AU1876" i="98"/>
  <c r="AU1939" i="98"/>
  <c r="AU1736" i="97"/>
  <c r="AU3602" i="98"/>
  <c r="AU723" i="98"/>
  <c r="AU333" i="97"/>
  <c r="AU1806" i="98"/>
  <c r="AU2550" i="98"/>
  <c r="AU2845" i="98"/>
  <c r="AU1838" i="98"/>
  <c r="AU2831" i="97"/>
  <c r="AU3462" i="98"/>
  <c r="AU2805" i="97"/>
  <c r="AU2765" i="97"/>
  <c r="AU1932" i="98"/>
  <c r="AU1603" i="98"/>
  <c r="AU2345" i="97"/>
  <c r="AU2124" i="98"/>
  <c r="AU931" i="97"/>
  <c r="AU3007" i="98"/>
  <c r="AU2562" i="98"/>
  <c r="AU757" i="98"/>
  <c r="AU1222" i="97"/>
  <c r="AU2331" i="97"/>
  <c r="AU958" i="98"/>
  <c r="AU3387" i="98"/>
  <c r="AU2995" i="98"/>
  <c r="AU533" i="98"/>
  <c r="AU633" i="98"/>
  <c r="AU2421" i="97"/>
  <c r="AU3016" i="97"/>
  <c r="AU1175" i="98"/>
  <c r="AU6" i="97"/>
  <c r="AU3407" i="97"/>
  <c r="AU1107" i="98"/>
  <c r="AU2910" i="97"/>
  <c r="AU2026" i="98"/>
  <c r="AU1341" i="98"/>
  <c r="AU2340" i="97"/>
  <c r="AU1546" i="98"/>
  <c r="AU3466" i="97"/>
  <c r="AU251" i="97"/>
  <c r="AU329" i="98"/>
  <c r="AU2631" i="98"/>
  <c r="AU3504" i="97"/>
  <c r="AU2629" i="97"/>
  <c r="AU2655" i="98"/>
  <c r="AU3490" i="98"/>
  <c r="AU2293" i="97"/>
  <c r="AU2547" i="97"/>
  <c r="AU2734" i="98"/>
  <c r="AU1437" i="98"/>
  <c r="AU896" i="98"/>
  <c r="AU3307" i="98"/>
  <c r="AU55" i="98"/>
  <c r="AU65" i="98"/>
  <c r="AU1824" i="97"/>
  <c r="AU2202" i="98"/>
  <c r="AU1276" i="97"/>
  <c r="AU1181" i="98"/>
  <c r="AU3087" i="98"/>
  <c r="AU1395" i="98"/>
  <c r="AU1928" i="98"/>
  <c r="AU2350" i="97"/>
  <c r="AU3063" i="98"/>
  <c r="AU2987" i="97"/>
  <c r="AU2992" i="98"/>
  <c r="AU3093" i="98"/>
  <c r="AU2693" i="98"/>
  <c r="AU2664" i="98"/>
  <c r="AU2401" i="98"/>
  <c r="AU2688" i="98"/>
  <c r="AU1946" i="98"/>
  <c r="AU3174" i="97"/>
  <c r="AU584" i="97"/>
  <c r="AU1877" i="98"/>
  <c r="AU1273" i="98"/>
  <c r="AU1678" i="98"/>
  <c r="AU379" i="98"/>
  <c r="AU2949" i="97"/>
  <c r="AU1246" i="98"/>
  <c r="AU2122" i="98"/>
  <c r="AU3133" i="98"/>
  <c r="AU459" i="97"/>
  <c r="AU1535" i="98"/>
  <c r="AU2563" i="98"/>
  <c r="AU1918" i="98"/>
  <c r="AU1964" i="98"/>
  <c r="AU331" i="97"/>
  <c r="AU1278" i="98"/>
  <c r="AU2139" i="97"/>
  <c r="AU3342" i="98"/>
  <c r="AU2959" i="98"/>
  <c r="AU1403" i="98"/>
  <c r="AU2973" i="98"/>
  <c r="AU2368" i="98"/>
  <c r="AU1479" i="98"/>
  <c r="AU802" i="97"/>
  <c r="AU2096" i="98"/>
  <c r="AU2514" i="98"/>
  <c r="AU1956" i="97"/>
  <c r="AU1581" i="98"/>
  <c r="AU730" i="97"/>
  <c r="AU2360" i="98"/>
  <c r="AU1383" i="97"/>
  <c r="AU1875" i="98"/>
  <c r="AU3551" i="97"/>
  <c r="AU146" i="98"/>
  <c r="AU2443" i="97"/>
  <c r="AU161" i="97"/>
  <c r="AU2701" i="98"/>
  <c r="AU1085" i="97"/>
  <c r="AU910" i="98"/>
  <c r="AU1702" i="98"/>
  <c r="AU3301" i="97"/>
  <c r="AU1670" i="97"/>
  <c r="AU1200" i="98"/>
  <c r="AU1477" i="97"/>
  <c r="AU2241" i="98"/>
  <c r="AU1275" i="98"/>
  <c r="AU3430" i="97"/>
  <c r="AU2548" i="97"/>
  <c r="AU606" i="97"/>
  <c r="AU2935" i="97"/>
  <c r="AU2620" i="97"/>
  <c r="AU346" i="97"/>
  <c r="AU2191" i="98"/>
  <c r="AU1233" i="98"/>
  <c r="AU2829" i="98"/>
  <c r="AU3199" i="97"/>
  <c r="AU2635" i="98"/>
  <c r="AU3559" i="98"/>
  <c r="AU3448" i="97"/>
  <c r="AU2954" i="97"/>
  <c r="AU1871" i="97"/>
  <c r="AU306" i="98"/>
  <c r="AU3032" i="98"/>
  <c r="AU2916" i="98"/>
  <c r="AU2955" i="98"/>
  <c r="AU3080" i="98"/>
  <c r="AU1724" i="98"/>
  <c r="AU524" i="97"/>
  <c r="AU2458" i="98"/>
  <c r="AU1938" i="98"/>
  <c r="AU1521" i="98"/>
  <c r="AU3282" i="97"/>
  <c r="AU1790" i="98"/>
  <c r="AU2614" i="97"/>
  <c r="AU915" i="98"/>
  <c r="AU3511" i="97"/>
  <c r="AU2552" i="97"/>
  <c r="AU114" i="97"/>
  <c r="AU1006" i="98"/>
  <c r="AU1399" i="98"/>
  <c r="AU228" i="97"/>
  <c r="AU2886" i="98"/>
  <c r="AU1052" i="97"/>
  <c r="AU2231" i="98"/>
  <c r="AU129" i="98"/>
  <c r="AU945" i="97"/>
  <c r="AU2921" i="98"/>
  <c r="AU3020" i="97"/>
  <c r="AU75" i="97"/>
  <c r="AU2230" i="98"/>
  <c r="AU1766" i="97"/>
  <c r="AU2816" i="97"/>
  <c r="AU2226" i="98"/>
  <c r="AU2231" i="97"/>
  <c r="AU1196" i="97"/>
  <c r="AU1902" i="97"/>
  <c r="AU2845" i="97"/>
  <c r="AU3164" i="98"/>
  <c r="AU1445" i="98"/>
  <c r="AU3416" i="98"/>
  <c r="AU553" i="98"/>
  <c r="AU653" i="98"/>
  <c r="AU2743" i="97"/>
  <c r="AU904" i="98"/>
  <c r="AU3276" i="97"/>
  <c r="AU3476" i="98"/>
  <c r="AU1046" i="97"/>
  <c r="AU1099" i="97"/>
  <c r="AU2291" i="97"/>
  <c r="AU3502" i="97"/>
  <c r="AU1919" i="97"/>
  <c r="AU1530" i="97"/>
  <c r="AU3599" i="98"/>
  <c r="AU3199" i="98"/>
  <c r="AU3007" i="97"/>
  <c r="AU2506" i="98"/>
  <c r="AU434" i="97"/>
  <c r="AU3241" i="98"/>
  <c r="AU3377" i="97"/>
  <c r="AU2558" i="98"/>
  <c r="AU2250" i="97"/>
  <c r="AU2369" i="98"/>
  <c r="AU850" i="97"/>
  <c r="AU1746" i="97"/>
  <c r="AU1263" i="98"/>
  <c r="AU1301" i="98"/>
  <c r="AU2986" i="98"/>
  <c r="AU453" i="98"/>
  <c r="AU1400" i="98"/>
  <c r="AU1787" i="98"/>
  <c r="AU2301" i="98"/>
  <c r="AU997" i="97"/>
  <c r="AU540" i="97"/>
  <c r="AU160" i="98"/>
  <c r="AU3237" i="98"/>
  <c r="AU3132" i="97"/>
  <c r="AU418" i="97"/>
  <c r="AU3600" i="97"/>
  <c r="AU972" i="98"/>
  <c r="AU1617" i="98"/>
  <c r="AU1532" i="97"/>
  <c r="AU883" i="97"/>
  <c r="AU199" i="97"/>
  <c r="AU1027" i="97"/>
  <c r="AU2677" i="97"/>
  <c r="AU2802" i="98"/>
  <c r="AU2944" i="98"/>
  <c r="AU3067" i="98"/>
  <c r="AU1445" i="97"/>
  <c r="AU2773" i="97"/>
  <c r="AU1567" i="97"/>
  <c r="AU3092" i="97"/>
  <c r="AU2837" i="97"/>
  <c r="AU585" i="98"/>
  <c r="AU685" i="98"/>
  <c r="AU1763" i="98"/>
  <c r="AU2046" i="97"/>
  <c r="AU1504" i="98"/>
  <c r="AU3438" i="97"/>
  <c r="AU3243" i="98"/>
  <c r="AU62" i="97"/>
  <c r="AU3198" i="97"/>
  <c r="AU3065" i="97"/>
  <c r="AU2739" i="98"/>
  <c r="AU832" i="98"/>
  <c r="AU436" i="98"/>
  <c r="AU2147" i="98"/>
  <c r="AU64" i="97"/>
  <c r="AU576" i="97"/>
  <c r="AU2490" i="97"/>
  <c r="AU2364" i="97"/>
  <c r="AU2724" i="98"/>
  <c r="AU973" i="98"/>
  <c r="AU3489" i="98"/>
  <c r="AU1378" i="98"/>
  <c r="AU3421" i="98"/>
  <c r="AU2408" i="98"/>
  <c r="AU1602" i="98"/>
  <c r="AU2950" i="98"/>
  <c r="AU1451" i="97"/>
  <c r="AU2704" i="97"/>
  <c r="AU1406" i="97"/>
  <c r="AU74" i="97"/>
  <c r="AU2699" i="98"/>
  <c r="AU2192" i="97"/>
  <c r="AU2733" i="98"/>
  <c r="AU1219" i="98"/>
  <c r="AU2442" i="98"/>
  <c r="AU544" i="98"/>
  <c r="AU644" i="98"/>
  <c r="AU2667" i="98"/>
  <c r="AU3457" i="97"/>
  <c r="AU1443" i="98"/>
  <c r="AU2659" i="98"/>
  <c r="AU1243" i="97"/>
  <c r="AU186" i="97"/>
  <c r="AU1121" i="98"/>
  <c r="AU2492" i="98"/>
  <c r="AU1447" i="98"/>
  <c r="AU871" i="98"/>
  <c r="AU3128" i="98"/>
  <c r="AU2251" i="98"/>
  <c r="AU3224" i="98"/>
  <c r="AU2579" i="98"/>
  <c r="AU2963" i="98"/>
  <c r="AU1804" i="98"/>
  <c r="AU3117" i="98"/>
  <c r="AU1700" i="97"/>
  <c r="AU1367" i="98"/>
  <c r="AU2295" i="98"/>
  <c r="AU2652" i="98"/>
  <c r="AU1798" i="98"/>
  <c r="AU2508" i="98"/>
  <c r="AU1439" i="98"/>
  <c r="AU1100" i="98"/>
  <c r="AU3516" i="97"/>
  <c r="AU1086" i="98"/>
  <c r="AU192" i="98"/>
  <c r="AU2491" i="98"/>
  <c r="AU3118" i="97"/>
  <c r="AU3273" i="97"/>
  <c r="AU2035" i="98"/>
  <c r="AU932" i="97"/>
  <c r="AU1891" i="98"/>
  <c r="AU2562" i="97"/>
  <c r="AU1357" i="98"/>
  <c r="AU2574" i="97"/>
  <c r="AU3355" i="97"/>
  <c r="AU3332" i="98"/>
  <c r="AU354" i="98"/>
  <c r="AU1495" i="98"/>
  <c r="AU3568" i="97"/>
  <c r="AU1392" i="98"/>
  <c r="AU1174" i="98"/>
  <c r="AU1120" i="97"/>
  <c r="AU2310" i="98"/>
  <c r="AU2754" i="97"/>
  <c r="AU1208" i="97"/>
  <c r="AU3478" i="98"/>
  <c r="AU42" i="97"/>
  <c r="AU2958" i="97"/>
  <c r="AU2089" i="98"/>
  <c r="AU2613" i="97"/>
  <c r="AU1951" i="98"/>
  <c r="AU3143" i="97"/>
  <c r="AU3227" i="97"/>
  <c r="AU3566" i="98"/>
  <c r="AU2363" i="98"/>
  <c r="AU3378" i="98"/>
  <c r="AU1584" i="98"/>
  <c r="AU1300" i="98"/>
  <c r="AU3332" i="97"/>
  <c r="AU2387" i="97"/>
  <c r="AU3179" i="98"/>
  <c r="AU3562" i="97"/>
  <c r="AU1748" i="98"/>
  <c r="AU249" i="97"/>
  <c r="AU1186" i="98"/>
  <c r="AU3090" i="98"/>
  <c r="AU3139" i="98"/>
  <c r="AU3603" i="98"/>
  <c r="AU1912" i="98"/>
  <c r="AU2610" i="98"/>
  <c r="AU1622" i="98"/>
  <c r="AU2377" i="98"/>
  <c r="AU2850" i="97"/>
  <c r="AU2979" i="97"/>
  <c r="AU3584" i="97"/>
  <c r="AU3584" i="98"/>
  <c r="AU2877" i="98"/>
  <c r="AU2851" i="97"/>
  <c r="AU3427" i="98"/>
  <c r="AU1793" i="98"/>
  <c r="AU2432" i="98"/>
  <c r="AU3381" i="98"/>
  <c r="AU3205" i="97"/>
  <c r="AU2597" i="98"/>
  <c r="AU2322" i="98"/>
  <c r="AU2366" i="98"/>
  <c r="AU2510" i="97"/>
  <c r="AU2651" i="98"/>
  <c r="AU3227" i="98"/>
  <c r="AU1030" i="97"/>
  <c r="AU3238" i="97"/>
  <c r="AU2095" i="98"/>
  <c r="AU3236" i="97"/>
  <c r="AU2778" i="97"/>
  <c r="AU1488" i="97"/>
  <c r="AU1401" i="98"/>
  <c r="AU2820" i="97"/>
  <c r="AU3589" i="97"/>
  <c r="AU1866" i="98"/>
  <c r="AU1457" i="97"/>
  <c r="AU2369" i="97"/>
  <c r="AU1728" i="98"/>
  <c r="AU3441" i="97"/>
  <c r="AU3099" i="98"/>
  <c r="AU2524" i="98"/>
  <c r="AU779" i="98"/>
  <c r="AU2808" i="97"/>
  <c r="AU1474" i="98"/>
  <c r="AU1241" i="98"/>
  <c r="AU1220" i="98"/>
  <c r="AU1292" i="97"/>
  <c r="AU1411" i="98"/>
  <c r="AU2299" i="98"/>
  <c r="AU2299" i="97"/>
  <c r="AU3496" i="98"/>
  <c r="AU2761" i="97"/>
  <c r="AU2002" i="98"/>
  <c r="AU2595" i="98"/>
  <c r="AU203" i="98"/>
  <c r="AU1004" i="98"/>
  <c r="AU2703" i="97"/>
  <c r="AU3096" i="98"/>
  <c r="AU2999" i="97"/>
  <c r="AU872" i="98"/>
  <c r="AU2732" i="97"/>
  <c r="AU3225" i="98"/>
  <c r="AU2900" i="98"/>
  <c r="AU221" i="98"/>
  <c r="AU1185" i="98"/>
  <c r="AU969" i="98"/>
  <c r="AU288" i="98"/>
  <c r="AU1255" i="98"/>
  <c r="AU3409" i="97"/>
  <c r="AU3247" i="97"/>
  <c r="AU1734" i="97"/>
  <c r="AU1404" i="98"/>
  <c r="AU1298" i="98"/>
  <c r="AU1210" i="98"/>
  <c r="AU179" i="98"/>
  <c r="AU2436" i="98"/>
  <c r="AU2484" i="98"/>
  <c r="AU2692" i="98"/>
  <c r="AU514" i="98"/>
  <c r="AU614" i="98"/>
  <c r="AU2734" i="97"/>
  <c r="AU3337" i="98"/>
  <c r="AU1679" i="98"/>
  <c r="AU94" i="98"/>
  <c r="AU2560" i="98"/>
  <c r="AU3274" i="97"/>
  <c r="AU2733" i="97"/>
  <c r="AU2847" i="97"/>
  <c r="AU3249" i="97"/>
  <c r="AU3242" i="97"/>
  <c r="AU3456" i="97"/>
  <c r="AU3597" i="97"/>
  <c r="AU220" i="98"/>
  <c r="AU2430" i="98"/>
  <c r="AU3334" i="98"/>
  <c r="AU1583" i="98"/>
  <c r="AU1987" i="98"/>
  <c r="AU2393" i="97"/>
  <c r="AU1402" i="98"/>
  <c r="AU2445" i="97"/>
  <c r="AU2215" i="98"/>
  <c r="AU3558" i="98"/>
  <c r="AU752" i="97"/>
  <c r="AU2404" i="97"/>
  <c r="AU2884" i="98"/>
  <c r="AU1021" i="97"/>
  <c r="AU2386" i="98"/>
  <c r="AU2512" i="97"/>
  <c r="AU2947" i="98"/>
  <c r="AU3008" i="97"/>
  <c r="AU2470" i="97"/>
  <c r="AU3206" i="97"/>
  <c r="AU1007" i="97"/>
  <c r="AU3099" i="97"/>
  <c r="AU2566" i="97"/>
  <c r="AU3351" i="97"/>
  <c r="AU510" i="97"/>
  <c r="AU1732" i="98"/>
  <c r="AU52" i="98"/>
  <c r="AU62" i="98"/>
  <c r="AU140" i="97"/>
  <c r="AU2272" i="98"/>
  <c r="AU3478" i="97"/>
  <c r="AU3028" i="98"/>
  <c r="AU2554" i="98"/>
  <c r="AU3042" i="97"/>
  <c r="AU2421" i="98"/>
  <c r="AU1619" i="98"/>
  <c r="AU3100" i="98"/>
  <c r="AU2944" i="97"/>
  <c r="AU1079" i="97"/>
  <c r="AU2712" i="97"/>
  <c r="AU3330" i="97"/>
  <c r="AU133" i="97"/>
  <c r="AU198" i="97"/>
  <c r="AU1741" i="98"/>
  <c r="AU1244" i="97"/>
  <c r="AU2599" i="98"/>
  <c r="AU2557" i="97"/>
  <c r="AU2140" i="97"/>
  <c r="AU1160" i="98"/>
  <c r="AU2255" i="98"/>
  <c r="AU2343" i="98"/>
  <c r="AU2342" i="98"/>
  <c r="AU2100" i="98"/>
  <c r="AU1632" i="98"/>
  <c r="AU128" i="98"/>
  <c r="AU1821" i="98"/>
  <c r="AU3152" i="97"/>
  <c r="AU2558" i="97"/>
  <c r="AU1016" i="98"/>
  <c r="AU697" i="97"/>
  <c r="AU2808" i="98"/>
  <c r="AU1196" i="98"/>
  <c r="AU1243" i="98"/>
  <c r="AU2124" i="97"/>
  <c r="AU2656" i="98"/>
  <c r="AU181" i="98"/>
  <c r="AU3537" i="98"/>
  <c r="AU487" i="97"/>
  <c r="AU2042" i="97"/>
  <c r="AU1974" i="97"/>
  <c r="AU972" i="97"/>
  <c r="AU1221" i="98"/>
  <c r="AU2277" i="98"/>
  <c r="AU2630" i="97"/>
  <c r="AU2347" i="97"/>
  <c r="AU551" i="98"/>
  <c r="AU651" i="98"/>
  <c r="AU717" i="98"/>
  <c r="AU1982" i="97"/>
  <c r="AU864" i="97"/>
  <c r="AU3412" i="97"/>
  <c r="AU3460" i="97"/>
  <c r="AU234" i="97"/>
  <c r="AU949" i="97"/>
  <c r="AU3315" i="98"/>
  <c r="AU3172" i="98"/>
  <c r="AU2385" i="97"/>
  <c r="AU2164" i="98"/>
  <c r="AU1517" i="98"/>
  <c r="AU2952" i="98"/>
  <c r="AU2813" i="98"/>
  <c r="AU2065" i="98"/>
  <c r="AU1658" i="97"/>
  <c r="AU1695" i="98"/>
  <c r="AU3274" i="98"/>
  <c r="AU3127" i="97"/>
  <c r="AU2986" i="97"/>
  <c r="AU3018" i="98"/>
  <c r="AU2969" i="97"/>
  <c r="AU3455" i="98"/>
  <c r="AU2195" i="97"/>
  <c r="AU668" i="97"/>
  <c r="AU1893" i="97"/>
  <c r="AU3175" i="98"/>
  <c r="AU395" i="97"/>
  <c r="AU3518" i="97"/>
  <c r="AU2542" i="97"/>
  <c r="AU1029" i="98"/>
  <c r="AU2654" i="98"/>
  <c r="AU273" i="98"/>
  <c r="AU1638" i="98"/>
  <c r="AU2991" i="98"/>
  <c r="AU19" i="97"/>
  <c r="AU2595" i="97"/>
  <c r="AU776" i="97"/>
  <c r="AU3246" i="98"/>
  <c r="AU98" i="97"/>
  <c r="AU2736" i="98"/>
  <c r="AU2459" i="98"/>
  <c r="AU1031" i="98"/>
  <c r="AU3462" i="97"/>
  <c r="AU455" i="97"/>
  <c r="AU1094" i="98"/>
  <c r="AU2662" i="97"/>
  <c r="AU1764" i="98"/>
  <c r="AU2314" i="98"/>
  <c r="AU573" i="97"/>
  <c r="AU2787" i="97"/>
  <c r="AU2070" i="98"/>
  <c r="AU1870" i="97"/>
  <c r="AU2190" i="97"/>
  <c r="AU1394" i="98"/>
  <c r="AU202" i="98"/>
  <c r="AU3385" i="97"/>
  <c r="AU652" i="98"/>
  <c r="AU552" i="98"/>
  <c r="AU1374" i="97"/>
  <c r="AU1537" i="98"/>
  <c r="AU2194" i="98"/>
  <c r="AU1117" i="98"/>
  <c r="AU2962" i="97"/>
  <c r="AU3316" i="97"/>
  <c r="AU3497" i="98"/>
  <c r="AU803" i="98"/>
  <c r="AU2452" i="98"/>
  <c r="AU1377" i="98"/>
  <c r="AU2649" i="98"/>
  <c r="AU2864" i="98"/>
  <c r="AU1795" i="98"/>
  <c r="AU590" i="97"/>
  <c r="AU2626" i="98"/>
  <c r="AU937" i="97"/>
  <c r="AU1180" i="97"/>
  <c r="AU2879" i="97"/>
  <c r="AU118" i="97"/>
  <c r="AU3155" i="98"/>
  <c r="AU1805" i="98"/>
  <c r="AU2341" i="97"/>
  <c r="AU3262" i="97"/>
  <c r="AU1691" i="98"/>
  <c r="AU3583" i="97"/>
  <c r="AU1473" i="97"/>
  <c r="AU1363" i="98"/>
  <c r="AU771" i="97"/>
  <c r="AU2685" i="98"/>
  <c r="AU1180" i="98"/>
  <c r="AU3070" i="98"/>
  <c r="AU3434" i="98"/>
  <c r="AU2769" i="98"/>
  <c r="AU2303" i="98"/>
  <c r="AU3346" i="98"/>
  <c r="AU2772" i="98"/>
  <c r="AU3559" i="97"/>
  <c r="AU973" i="97"/>
  <c r="AU3035" i="98"/>
  <c r="AU2805" i="98"/>
  <c r="AU2020" i="98"/>
  <c r="AU2686" i="98"/>
  <c r="AU2767" i="98"/>
  <c r="AU1784" i="98"/>
  <c r="AU238" i="97"/>
  <c r="AU3455" i="97"/>
  <c r="AU1130" i="97"/>
  <c r="AU2527" i="98"/>
  <c r="AU1926" i="98"/>
  <c r="AU2197" i="98"/>
  <c r="AU3209" i="97"/>
  <c r="AU1532" i="98"/>
  <c r="AU2890" i="98"/>
  <c r="AU1478" i="98"/>
  <c r="AU1927" i="98"/>
  <c r="AU1512" i="98"/>
  <c r="AU1146" i="98"/>
  <c r="AU3356" i="97"/>
  <c r="AU1659" i="97"/>
  <c r="AU1203" i="98"/>
  <c r="AU577" i="98"/>
  <c r="AU677" i="98"/>
  <c r="AU1640" i="98"/>
  <c r="AU428" i="98"/>
  <c r="AU185" i="98"/>
  <c r="AU593" i="98"/>
  <c r="AU693" i="98"/>
  <c r="AU1694" i="98"/>
  <c r="AU1406" i="98"/>
  <c r="AU2964" i="98"/>
  <c r="AU2976" i="97"/>
  <c r="AU3526" i="97"/>
  <c r="AU1551" i="98"/>
  <c r="AU2345" i="98"/>
  <c r="AU2589" i="98"/>
  <c r="AU1443" i="97"/>
  <c r="AU1975" i="97"/>
  <c r="AU1173" i="98"/>
  <c r="AU2900" i="97"/>
  <c r="AU3348" i="97"/>
  <c r="AU2321" i="97"/>
  <c r="AU2539" i="98"/>
  <c r="AU1826" i="98"/>
  <c r="AU3250" i="97"/>
  <c r="AU733" i="97"/>
  <c r="AU3537" i="97"/>
  <c r="AU1834" i="98"/>
  <c r="AU1713" i="98"/>
  <c r="AU2506" i="97"/>
  <c r="AU2515" i="98"/>
  <c r="AU898" i="97"/>
  <c r="AU3170" i="98"/>
  <c r="AU2540" i="97"/>
  <c r="AU3595" i="98"/>
  <c r="AU1650" i="97"/>
  <c r="AU2351" i="98"/>
  <c r="AU1140" i="98"/>
  <c r="AU2005" i="98"/>
  <c r="AU2268" i="98"/>
  <c r="AU3370" i="97"/>
  <c r="AU1522" i="98"/>
  <c r="AU1796" i="98"/>
  <c r="AU1229" i="98"/>
  <c r="AU1628" i="98"/>
  <c r="AU3210" i="98"/>
  <c r="AU1217" i="97"/>
  <c r="AU790" i="98"/>
  <c r="AU1207" i="98"/>
  <c r="AU2920" i="97"/>
  <c r="AU3469" i="97"/>
  <c r="AU2525" i="97"/>
  <c r="AU3476" i="97"/>
  <c r="AU1193" i="97"/>
  <c r="AU1967" i="97"/>
  <c r="AU2165" i="98"/>
  <c r="AU1151" i="98"/>
  <c r="AU3508" i="97"/>
  <c r="AU2756" i="97"/>
  <c r="AU31" i="98"/>
  <c r="AU2835" i="98"/>
  <c r="AU3190" i="98"/>
  <c r="AU1041" i="98"/>
  <c r="AU2617" i="97"/>
  <c r="AU2323" i="97"/>
  <c r="AU1211" i="98"/>
  <c r="AU1091" i="98"/>
  <c r="AU515" i="97"/>
  <c r="AU2841" i="98"/>
  <c r="AU2023" i="98"/>
  <c r="AU2691" i="98"/>
  <c r="AU2919" i="98"/>
  <c r="AU1031" i="97"/>
  <c r="AU1115" i="98"/>
  <c r="AU2689" i="98"/>
  <c r="AU691" i="97"/>
  <c r="AU2865" i="97"/>
  <c r="AU3466" i="98"/>
  <c r="AU3518" i="98"/>
  <c r="AU3552" i="97"/>
  <c r="AU3044" i="98"/>
  <c r="AU3270" i="98"/>
  <c r="AU517" i="97"/>
  <c r="AU1683" i="98"/>
  <c r="AU1933" i="97"/>
  <c r="AU1589" i="98"/>
  <c r="AU961" i="97"/>
  <c r="AU1464" i="97"/>
  <c r="AU3230" i="97"/>
  <c r="AU554" i="98"/>
  <c r="AU654" i="98"/>
  <c r="AU2303" i="97"/>
  <c r="AU2485" i="97"/>
  <c r="AU954" i="97"/>
  <c r="AU435" i="98"/>
  <c r="AU521" i="98"/>
  <c r="AU621" i="98"/>
  <c r="AU315" i="98"/>
  <c r="AU2855" i="98"/>
  <c r="AU2238" i="98"/>
  <c r="AU1393" i="97"/>
  <c r="AU3307" i="97"/>
  <c r="AU362" i="97"/>
  <c r="AU2167" i="98"/>
  <c r="AU72" i="97"/>
  <c r="AU3193" i="98"/>
  <c r="AU3157" i="98"/>
  <c r="AU3443" i="97"/>
  <c r="AU1046" i="98"/>
  <c r="AU838" i="97"/>
  <c r="AU1051" i="97"/>
  <c r="AU3115" i="97"/>
  <c r="AU188" i="97"/>
  <c r="AU2762" i="97"/>
  <c r="AU258" i="98"/>
  <c r="AU3023" i="97"/>
  <c r="AU2916" i="97"/>
  <c r="AU1666" i="98"/>
  <c r="AU1676" i="97"/>
  <c r="AU3383" i="97"/>
  <c r="AU845" i="98"/>
  <c r="AU2953" i="98"/>
  <c r="AU2724" i="97"/>
  <c r="AU1232" i="97"/>
  <c r="AU2102" i="97"/>
  <c r="AU2308" i="98"/>
  <c r="AU1604" i="98"/>
  <c r="AU353" i="98"/>
  <c r="AU3392" i="98"/>
  <c r="AU519" i="98"/>
  <c r="AU619" i="98"/>
  <c r="AU749" i="97"/>
  <c r="AU705" i="97"/>
  <c r="AU3173" i="97"/>
  <c r="AU3536" i="97"/>
  <c r="AU1942" i="97"/>
  <c r="AU2666" i="97"/>
  <c r="AU2586" i="97"/>
  <c r="AU1047" i="98"/>
  <c r="AU3283" i="97"/>
  <c r="AU2538" i="97"/>
  <c r="AU1082" i="97"/>
  <c r="AU1708" i="97"/>
  <c r="AU3291" i="97"/>
  <c r="AU1940" i="97"/>
  <c r="AU2520" i="98"/>
  <c r="AU2298" i="97"/>
  <c r="AU2630" i="98"/>
  <c r="AU2333" i="97"/>
  <c r="AU3252" i="97"/>
  <c r="AU1979" i="98"/>
  <c r="AU2803" i="98"/>
  <c r="AU231" i="97"/>
  <c r="AU2004" i="98"/>
  <c r="AU3329" i="98"/>
  <c r="AU2025" i="98"/>
  <c r="AU2026" i="97"/>
  <c r="AU2707" i="98"/>
  <c r="AU2423" i="97"/>
  <c r="AU2929" i="97"/>
  <c r="AU2825" i="97"/>
  <c r="AU2509" i="97"/>
  <c r="AU51" i="98"/>
  <c r="AU61" i="98"/>
  <c r="AU766" i="98"/>
  <c r="AU1545" i="98"/>
  <c r="AU1098" i="97"/>
  <c r="AU2661" i="98"/>
  <c r="AU3047" i="98"/>
  <c r="AU36" i="98"/>
  <c r="AU1014" i="98"/>
  <c r="AU100" i="98"/>
  <c r="AU1356" i="98"/>
  <c r="AU2401" i="97"/>
  <c r="AU2704" i="98"/>
  <c r="AU2087" i="98"/>
  <c r="AU1895" i="98"/>
  <c r="AU2486" i="98"/>
  <c r="AU1991" i="97"/>
  <c r="AU1829" i="97"/>
  <c r="AU909" i="98"/>
  <c r="AU2768" i="97"/>
  <c r="AU3158" i="98"/>
  <c r="AU2403" i="98"/>
  <c r="AU2646" i="98"/>
  <c r="AU3147" i="98"/>
  <c r="AU561" i="98"/>
  <c r="AU661" i="98"/>
  <c r="AU3191" i="98"/>
  <c r="AU3343" i="98"/>
  <c r="AU3601" i="97"/>
  <c r="AU276" i="97"/>
  <c r="AU3588" i="97"/>
  <c r="AU1026" i="97"/>
  <c r="AU2668" i="98"/>
  <c r="AU890" i="97"/>
  <c r="AU1442" i="98"/>
  <c r="AU2348" i="98"/>
  <c r="AU1733" i="97"/>
  <c r="AU2355" i="98"/>
  <c r="AU2021" i="97"/>
  <c r="AU2638" i="97"/>
  <c r="AU3171" i="98"/>
  <c r="AU2774" i="97"/>
  <c r="AU1262" i="98"/>
  <c r="AU2121" i="98"/>
  <c r="AU1246" i="97"/>
  <c r="AU458" i="98"/>
  <c r="AU2720" i="97"/>
  <c r="AU351" i="98"/>
  <c r="AU2090" i="98"/>
  <c r="AU1633" i="98"/>
  <c r="AU3469" i="98"/>
  <c r="AU1484" i="97"/>
  <c r="AU206" i="97"/>
  <c r="AU1326" i="97"/>
  <c r="AU3513" i="98"/>
  <c r="AU2521" i="98"/>
  <c r="AU2150" i="98"/>
  <c r="AU3077" i="98"/>
  <c r="AU3040" i="98"/>
  <c r="AU1981" i="98"/>
  <c r="AU2014" i="98"/>
  <c r="AU1316" i="98"/>
  <c r="AU3533" i="97"/>
  <c r="AU1884" i="97"/>
  <c r="AU2253" i="98"/>
  <c r="AU1844" i="98"/>
  <c r="AU2233" i="98"/>
  <c r="AU3232" i="98"/>
  <c r="AU1511" i="98"/>
  <c r="AU3380" i="97"/>
  <c r="AU3569" i="98"/>
  <c r="AU2782" i="97"/>
  <c r="AU2498" i="98"/>
  <c r="AU1937" i="97"/>
  <c r="AU1147" i="98"/>
  <c r="AU3512" i="98"/>
  <c r="AU2924" i="98"/>
  <c r="AU414" i="97"/>
  <c r="AU1610" i="98"/>
  <c r="AU631" i="97"/>
  <c r="AU2646" i="97"/>
  <c r="AU1231" i="97"/>
  <c r="AU1992" i="97"/>
  <c r="AU2699" i="97"/>
  <c r="AU801" i="98"/>
  <c r="AU2011" i="98"/>
  <c r="AU224" i="98"/>
  <c r="AU3089" i="97"/>
  <c r="AU3178" i="98"/>
  <c r="AU1787" i="97"/>
  <c r="AU1697" i="97"/>
  <c r="AU3043" i="97"/>
  <c r="AU2632" i="97"/>
  <c r="AU2560" i="97"/>
  <c r="AU3131" i="97"/>
  <c r="AU2573" i="98"/>
  <c r="AU1978" i="97"/>
  <c r="AU3346" i="97"/>
  <c r="AU607" i="97"/>
  <c r="AU3249" i="98"/>
  <c r="AU2367" i="98"/>
  <c r="AU1342" i="98"/>
  <c r="AU2695" i="97"/>
  <c r="AU2132" i="98"/>
  <c r="AU572" i="97"/>
  <c r="AU3047" i="97"/>
  <c r="AU3223" i="98"/>
  <c r="AU778" i="97"/>
  <c r="AU2054" i="98"/>
  <c r="AU2627" i="98"/>
  <c r="AU1657" i="98"/>
  <c r="AU3602" i="97"/>
  <c r="AU2799" i="98"/>
  <c r="AU2402" i="97"/>
  <c r="AU1422" i="98"/>
  <c r="AU2112" i="98"/>
  <c r="AU1630" i="97"/>
  <c r="AU2505" i="98"/>
  <c r="AU1222" i="98"/>
  <c r="AU1351" i="98"/>
  <c r="AU2082" i="98"/>
  <c r="AU2143" i="98"/>
  <c r="AU1656" i="97"/>
  <c r="AU1390" i="98"/>
  <c r="AU1381" i="98"/>
  <c r="AU2780" i="98"/>
  <c r="AU796" i="97"/>
  <c r="AU1249" i="97"/>
  <c r="AU2509" i="98"/>
  <c r="AU162" i="97"/>
  <c r="AU2349" i="98"/>
  <c r="AU2582" i="97"/>
  <c r="AU1281" i="98"/>
  <c r="AU1418" i="98"/>
  <c r="AU3054" i="98"/>
  <c r="AU3048" i="98"/>
  <c r="AU2020" i="97"/>
  <c r="AU2305" i="97"/>
  <c r="AU2093" i="98"/>
  <c r="AU1773" i="98"/>
  <c r="AU2719" i="98"/>
  <c r="AU3020" i="98"/>
  <c r="AU1518" i="97"/>
  <c r="AU2024" i="97"/>
  <c r="AU730" i="98"/>
  <c r="AU2264" i="98"/>
  <c r="AU3302" i="98"/>
  <c r="AU1674" i="98"/>
  <c r="AU824" i="98"/>
  <c r="AU3583" i="98"/>
  <c r="AU1284" i="97"/>
  <c r="AU822" i="98"/>
  <c r="AU3605" i="97"/>
  <c r="AU602" i="97"/>
  <c r="AU2882" i="98"/>
  <c r="AU1954" i="98"/>
  <c r="AU2896" i="97"/>
  <c r="AU3327" i="97"/>
  <c r="AU1629" i="98"/>
  <c r="AU2876" i="98"/>
  <c r="AU816" i="97"/>
  <c r="AU986" i="98"/>
  <c r="AU1692" i="98"/>
  <c r="AU1171" i="98"/>
  <c r="AU812" i="98"/>
  <c r="AU1765" i="98"/>
  <c r="AU440" i="97"/>
  <c r="AU1749" i="97"/>
  <c r="AU2460" i="97"/>
  <c r="AU3142" i="98"/>
  <c r="AU1223" i="97"/>
  <c r="AU3248" i="97"/>
  <c r="AU1160" i="97"/>
  <c r="AU57" i="97"/>
  <c r="AU2240" i="98"/>
  <c r="AU2946" i="98"/>
  <c r="AU3025" i="98"/>
  <c r="AU1344" i="98"/>
  <c r="AU1495" i="97"/>
  <c r="AU2376" i="97"/>
  <c r="AU1658" i="98"/>
  <c r="AU3041" i="98"/>
  <c r="AU1577" i="97"/>
  <c r="AU1917" i="98"/>
  <c r="AU2248" i="98"/>
  <c r="AU1228" i="98"/>
  <c r="AU1012" i="97"/>
  <c r="AU2516" i="98"/>
  <c r="AU2889" i="98"/>
  <c r="AU3284" i="97"/>
  <c r="AU2992" i="97"/>
  <c r="AU1034" i="98"/>
  <c r="AU1335" i="98"/>
  <c r="AU1706" i="98"/>
  <c r="AU2788" i="98"/>
  <c r="AU1075" i="97"/>
  <c r="AU3461" i="97"/>
  <c r="AU1835" i="97"/>
  <c r="AU2185" i="97"/>
  <c r="AU1260" i="98"/>
  <c r="AU1686" i="97"/>
  <c r="AU1172" i="98"/>
  <c r="AU1370" i="97"/>
  <c r="AU2173" i="98"/>
  <c r="AU3488" i="98"/>
  <c r="AU1868" i="97"/>
  <c r="AU418" i="98"/>
  <c r="AU2825" i="98"/>
  <c r="AU1053" i="98"/>
  <c r="AU336" i="97"/>
  <c r="AU3432" i="98"/>
  <c r="AU2544" i="97"/>
  <c r="AU2322" i="97"/>
  <c r="AU349" i="98"/>
  <c r="AU704" i="97"/>
  <c r="AU153" i="98"/>
  <c r="AU878" i="97"/>
  <c r="AU2125" i="98"/>
  <c r="AU2651" i="97"/>
  <c r="AU2104" i="98"/>
  <c r="AU1158" i="98"/>
  <c r="AU2350" i="98"/>
  <c r="AU2744" i="97"/>
  <c r="AU3310" i="98"/>
  <c r="AU3188" i="97"/>
  <c r="AU1041" i="97"/>
  <c r="AU2315" i="98"/>
  <c r="AU99" i="97"/>
  <c r="AU452" i="97"/>
  <c r="AU2064" i="98"/>
  <c r="AU3192" i="98"/>
  <c r="AU2021" i="98"/>
  <c r="AU3477" i="98"/>
  <c r="AU858" i="98"/>
  <c r="AU2388" i="97"/>
  <c r="AU178" i="98"/>
  <c r="AU2084" i="97"/>
  <c r="AU308" i="98"/>
  <c r="AU813" i="98"/>
  <c r="AU2130" i="98"/>
  <c r="AU1985" i="98"/>
  <c r="AU429" i="97"/>
  <c r="AU906" i="98"/>
  <c r="AU3551" i="98"/>
  <c r="AU2427" i="97"/>
  <c r="AU1528" i="97"/>
  <c r="AU2826" i="98"/>
  <c r="AU32" i="97"/>
  <c r="AU2520" i="97"/>
  <c r="AU3161" i="97"/>
  <c r="AU1100" i="97"/>
  <c r="AU831" i="97"/>
  <c r="AU3064" i="97"/>
  <c r="AU2503" i="97"/>
  <c r="AU2245" i="98"/>
  <c r="AU2959" i="97"/>
  <c r="AU3260" i="98"/>
  <c r="AU2483" i="98"/>
  <c r="AU1205" i="97"/>
  <c r="AU2107" i="97"/>
  <c r="AU2214" i="97"/>
  <c r="AU750" i="97"/>
  <c r="AU2266" i="98"/>
  <c r="AU912" i="98"/>
  <c r="AU175" i="98"/>
  <c r="AU3068" i="98"/>
  <c r="AU270" i="97"/>
  <c r="AU539" i="97"/>
  <c r="AU1391" i="97"/>
  <c r="AU1952" i="98"/>
  <c r="AU151" i="97"/>
  <c r="AU2178" i="98"/>
  <c r="AU2397" i="97"/>
  <c r="AU2948" i="97"/>
  <c r="AU686" i="97"/>
  <c r="AU507" i="97"/>
  <c r="AU413" i="98"/>
  <c r="AU2762" i="98"/>
  <c r="AU3121" i="97"/>
  <c r="AU2493" i="98"/>
  <c r="AU3507" i="98"/>
  <c r="AU246" i="98"/>
  <c r="AU2554" i="97"/>
  <c r="AU1143" i="97"/>
  <c r="AU127" i="98"/>
  <c r="AU735" i="98"/>
  <c r="AU608" i="97"/>
  <c r="AU2854" i="97"/>
  <c r="AU491" i="97"/>
  <c r="AU823" i="98"/>
  <c r="AU1832" i="97"/>
  <c r="AU2912" i="98"/>
  <c r="AU2676" i="98"/>
  <c r="AU1035" i="97"/>
  <c r="AU2391" i="97"/>
  <c r="AU1959" i="97"/>
  <c r="AU1883" i="98"/>
  <c r="AU2044" i="97"/>
  <c r="AU71" i="98"/>
  <c r="AU1735" i="97"/>
  <c r="AU2645" i="98"/>
  <c r="AU1958" i="98"/>
  <c r="AU2604" i="97"/>
  <c r="AU2584" i="98"/>
  <c r="AU408" i="98"/>
  <c r="AU2582" i="98"/>
  <c r="AU385" i="97"/>
  <c r="AU1188" i="98"/>
  <c r="AU2612" i="97"/>
  <c r="AU717" i="97"/>
  <c r="AU955" i="97"/>
  <c r="AU3251" i="97"/>
  <c r="AU203" i="97"/>
  <c r="AU3135" i="97"/>
  <c r="AU2800" i="98"/>
  <c r="AU90" i="98"/>
  <c r="AU247" i="97"/>
  <c r="AU1177" i="97"/>
  <c r="AU1698" i="97"/>
  <c r="AU361" i="97"/>
  <c r="AU1368" i="97"/>
  <c r="AU3599" i="97"/>
  <c r="AU1355" i="98"/>
  <c r="AU930" i="97"/>
  <c r="AU3440" i="97"/>
  <c r="AU627" i="97"/>
  <c r="AU919" i="98"/>
  <c r="AU1489" i="98"/>
  <c r="AU3432" i="97"/>
  <c r="AU2125" i="97"/>
  <c r="AU1348" i="98"/>
  <c r="AU2926" i="97"/>
  <c r="AU1380" i="98"/>
  <c r="AU853" i="98"/>
  <c r="AU468" i="97"/>
  <c r="AU2981" i="97"/>
  <c r="AU1943" i="97"/>
  <c r="AU2324" i="98"/>
  <c r="AU1547" i="98"/>
  <c r="AU1584" i="97"/>
  <c r="AU3500" i="98"/>
  <c r="AU3074" i="97"/>
  <c r="AU3413" i="97"/>
  <c r="AU171" i="97"/>
  <c r="AU3465" i="98"/>
  <c r="AU754" i="97"/>
  <c r="AU1154" i="98"/>
  <c r="AU2298" i="98"/>
  <c r="AU2966" i="97"/>
  <c r="AU2310" i="97"/>
  <c r="AU2314" i="97"/>
  <c r="AU3486" i="98"/>
  <c r="AU1727" i="97"/>
  <c r="AU2396" i="97"/>
  <c r="AU2178" i="97"/>
  <c r="AU907" i="98"/>
  <c r="AU3416" i="97"/>
  <c r="AU3272" i="97"/>
  <c r="AU2583" i="97"/>
  <c r="AU2817" i="98"/>
  <c r="AU360" i="98"/>
  <c r="AU2206" i="97"/>
  <c r="AU2546" i="97"/>
  <c r="AU3311" i="98"/>
  <c r="AU480" i="98"/>
  <c r="AU2092" i="98"/>
  <c r="AU2740" i="97"/>
  <c r="AU367" i="97"/>
  <c r="AU2476" i="97"/>
  <c r="AU657" i="98"/>
  <c r="AU557" i="98"/>
  <c r="AU3553" i="98"/>
  <c r="AU2277" i="97"/>
  <c r="AU2414" i="98"/>
  <c r="AU2004" i="97"/>
  <c r="AU84" i="97"/>
  <c r="AU3524" i="97"/>
  <c r="AU2908" i="98"/>
  <c r="AU974" i="98"/>
  <c r="AU1396" i="97"/>
  <c r="AU1096" i="98"/>
  <c r="AU3173" i="98"/>
  <c r="AU3085" i="97"/>
  <c r="AU2457" i="97"/>
  <c r="AU810" i="97"/>
  <c r="AU2939" i="98"/>
  <c r="AU2738" i="98"/>
  <c r="AU1662" i="98"/>
  <c r="AU787" i="98"/>
  <c r="AU3180" i="97"/>
  <c r="AU1199" i="98"/>
  <c r="AU2628" i="97"/>
  <c r="AU225" i="98"/>
  <c r="AU3297" i="98"/>
  <c r="AU3169" i="97"/>
  <c r="AU3411" i="97"/>
  <c r="AU2309" i="97"/>
  <c r="AU2108" i="97"/>
  <c r="AU1555" i="97"/>
  <c r="AU1287" i="97"/>
  <c r="AU43" i="98"/>
  <c r="AU510" i="98"/>
  <c r="AU610" i="98"/>
  <c r="AU1878" i="97"/>
  <c r="AU2495" i="97"/>
  <c r="AU1474" i="97"/>
  <c r="AU2840" i="98"/>
  <c r="AU222" i="97"/>
  <c r="AU1598" i="98"/>
  <c r="AU2844" i="98"/>
  <c r="AU2072" i="97"/>
  <c r="AU1962" i="97"/>
  <c r="AU213" i="97"/>
  <c r="AU1094" i="97"/>
  <c r="AU358" i="98"/>
  <c r="AU3017" i="98"/>
  <c r="AU889" i="97"/>
  <c r="AU1682" i="98"/>
  <c r="AU3267" i="98"/>
  <c r="AU1137" i="98"/>
  <c r="AU342" i="97"/>
  <c r="AU218" i="97"/>
  <c r="AU498" i="97"/>
  <c r="AU3293" i="98"/>
  <c r="AU1279" i="97"/>
  <c r="AU1573" i="97"/>
  <c r="AU454" i="98"/>
  <c r="AU1223" i="98"/>
  <c r="AU1830" i="98"/>
  <c r="AU3503" i="97"/>
  <c r="AU1544" i="98"/>
  <c r="AU2320" i="97"/>
  <c r="AU1273" i="97"/>
  <c r="AU2398" i="97"/>
  <c r="AU3050" i="97"/>
  <c r="AU1559" i="98"/>
  <c r="AU2869" i="98"/>
  <c r="AU3395" i="98"/>
  <c r="AU2917" i="98"/>
  <c r="AU3285" i="97"/>
  <c r="AU2657" i="97"/>
  <c r="AU684" i="97"/>
  <c r="AU2172" i="97"/>
  <c r="AU918" i="98"/>
  <c r="AU3059" i="98"/>
  <c r="AU728" i="97"/>
  <c r="AU2203" i="97"/>
  <c r="AU3370" i="98"/>
  <c r="AU1823" i="98"/>
  <c r="AU3379" i="98"/>
  <c r="AU1711" i="97"/>
  <c r="AU1393" i="98"/>
  <c r="AU2031" i="98"/>
  <c r="AU1245" i="97"/>
  <c r="AU34" i="98"/>
  <c r="AU2296" i="97"/>
  <c r="AU1669" i="97"/>
  <c r="AU1218" i="97"/>
  <c r="AU376" i="98"/>
  <c r="AU1712" i="98"/>
  <c r="AU2249" i="97"/>
  <c r="AU3287" i="97"/>
  <c r="AU1934" i="98"/>
  <c r="AU1654" i="97"/>
  <c r="AU1239" i="98"/>
  <c r="AU3009" i="97"/>
  <c r="AU1064" i="97"/>
  <c r="AU2857" i="98"/>
  <c r="AU609" i="98"/>
  <c r="AU509" i="98"/>
  <c r="AU1065" i="98"/>
  <c r="AU231" i="98"/>
  <c r="AU3556" i="98"/>
  <c r="AU2541" i="98"/>
  <c r="AU1386" i="98"/>
  <c r="AU1735" i="98"/>
  <c r="AU3245" i="98"/>
  <c r="AU3562" i="98"/>
  <c r="AU1190" i="98"/>
  <c r="AU1667" i="98"/>
  <c r="AU1427" i="97"/>
  <c r="AU6" i="98"/>
  <c r="AU344" i="97"/>
  <c r="AU2110" i="97"/>
  <c r="AU98" i="98"/>
  <c r="AU3040" i="97"/>
  <c r="AU793" i="97"/>
  <c r="AU381" i="98"/>
  <c r="AU1127" i="97"/>
  <c r="AU2729" i="98"/>
  <c r="AU3158" i="97"/>
  <c r="AU1605" i="98"/>
  <c r="AU3238" i="98"/>
  <c r="AU2359" i="97"/>
  <c r="AU3132" i="98"/>
  <c r="AU270" i="98"/>
  <c r="AU1784" i="97"/>
  <c r="AU101" i="98"/>
  <c r="AU1512" i="97"/>
  <c r="AU2477" i="98"/>
  <c r="AU2600" i="98"/>
  <c r="AU386" i="98"/>
  <c r="AU2980" i="97"/>
  <c r="AU1915" i="98"/>
  <c r="AU966" i="97"/>
  <c r="AU857" i="97"/>
  <c r="AU1270" i="97"/>
  <c r="AU754" i="98"/>
  <c r="AU491" i="98"/>
  <c r="AU32" i="98"/>
  <c r="AU2793" i="97"/>
  <c r="AU680" i="98"/>
  <c r="AU580" i="98"/>
  <c r="AU1846" i="97"/>
  <c r="AU88" i="97"/>
  <c r="AU2837" i="98"/>
  <c r="AU3029" i="98"/>
  <c r="AU370" i="97"/>
  <c r="AU3191" i="97"/>
  <c r="AU777" i="98"/>
  <c r="AU3034" i="98"/>
  <c r="AU2903" i="97"/>
  <c r="AU1645" i="97"/>
  <c r="AU1972" i="98"/>
  <c r="AU1194" i="98"/>
  <c r="AU2198" i="97"/>
  <c r="AU2752" i="98"/>
  <c r="AU908" i="97"/>
  <c r="AU725" i="98"/>
  <c r="AU1506" i="98"/>
  <c r="AU3445" i="97"/>
  <c r="AU1595" i="97"/>
  <c r="AU495" i="97"/>
  <c r="AU1576" i="97"/>
  <c r="AU2335" i="98"/>
  <c r="AU2385" i="98"/>
  <c r="AU2056" i="97"/>
  <c r="AU1106" i="97"/>
  <c r="AU1651" i="98"/>
  <c r="AU2885" i="98"/>
  <c r="AU2860" i="98"/>
  <c r="AU1801" i="97"/>
  <c r="AU3086" i="98"/>
  <c r="AU2674" i="97"/>
  <c r="AU1011" i="98"/>
  <c r="AU389" i="98"/>
  <c r="AU3167" i="97"/>
  <c r="AU490" i="98"/>
  <c r="AU1904" i="97"/>
  <c r="AU50" i="97"/>
  <c r="AU1623" i="98"/>
  <c r="AU1318" i="97"/>
  <c r="AU388" i="97"/>
  <c r="AU863" i="98"/>
  <c r="AU1265" i="97"/>
  <c r="AU2751" i="97"/>
  <c r="AU609" i="97"/>
  <c r="AU620" i="97"/>
  <c r="AU380" i="98"/>
  <c r="AU1043" i="98"/>
  <c r="AU1871" i="98"/>
  <c r="AU3270" i="97"/>
  <c r="AU1907" i="97"/>
  <c r="AU2928" i="97"/>
  <c r="AU538" i="97"/>
  <c r="AU612" i="97"/>
  <c r="AU3196" i="97"/>
  <c r="AU2215" i="97"/>
  <c r="AU3318" i="98"/>
  <c r="AU2662" i="98"/>
  <c r="AU1751" i="98"/>
  <c r="AU2201" i="98"/>
  <c r="AU3376" i="98"/>
  <c r="AU1118" i="97"/>
  <c r="AU780" i="98"/>
  <c r="AU1355" i="97"/>
  <c r="AU720" i="98"/>
  <c r="AU1025" i="97"/>
  <c r="AU3363" i="97"/>
  <c r="AU775" i="97"/>
  <c r="AU271" i="97"/>
  <c r="AU3309" i="98"/>
  <c r="AU2708" i="98"/>
  <c r="AU2775" i="97"/>
  <c r="AU1811" i="98"/>
  <c r="AU274" i="98"/>
  <c r="AU1910" i="98"/>
  <c r="AU3321" i="98"/>
  <c r="AU1745" i="98"/>
  <c r="AU1767" i="97"/>
  <c r="AU1297" i="97"/>
  <c r="AU1290" i="97"/>
  <c r="AU1754" i="98"/>
  <c r="AU105" i="97"/>
  <c r="AU435" i="97"/>
  <c r="AU3361" i="97"/>
  <c r="AU3328" i="98"/>
  <c r="AU1329" i="97"/>
  <c r="AU915" i="97"/>
  <c r="AU1382" i="97"/>
  <c r="AU694" i="97"/>
  <c r="AU1360" i="97"/>
  <c r="AU615" i="97"/>
  <c r="AU441" i="98"/>
  <c r="AU2817" i="97"/>
  <c r="AU2964" i="97"/>
  <c r="AU3252" i="98"/>
  <c r="AU1489" i="97"/>
  <c r="AU2235" i="97"/>
  <c r="AU2085" i="97"/>
  <c r="AU861" i="98"/>
  <c r="AU1004" i="97"/>
  <c r="AU2592" i="97"/>
  <c r="AU2143" i="97"/>
  <c r="AU2928" i="98"/>
  <c r="AU3266" i="97"/>
  <c r="AU1653" i="97"/>
  <c r="AU3544" i="98"/>
  <c r="AU3439" i="97"/>
  <c r="AU659" i="97"/>
  <c r="AU2819" i="98"/>
  <c r="AU2290" i="98"/>
  <c r="AU3397" i="98"/>
  <c r="AU666" i="97"/>
  <c r="AU241" i="98"/>
  <c r="AU1073" i="97"/>
  <c r="AU3002" i="97"/>
  <c r="AU490" i="97"/>
  <c r="AU2494" i="97"/>
  <c r="AU3214" i="98"/>
  <c r="AU1760" i="98"/>
  <c r="AU2053" i="98"/>
  <c r="AU3128" i="97"/>
  <c r="AU2282" i="97"/>
  <c r="AU968" i="97"/>
  <c r="AU494" i="97"/>
  <c r="AU3235" i="97"/>
  <c r="AU762" i="97"/>
  <c r="AU516" i="97"/>
  <c r="AU1458" i="97"/>
  <c r="AU2499" i="97"/>
  <c r="AU741" i="98"/>
  <c r="AU2972" i="98"/>
  <c r="AU732" i="98"/>
  <c r="AU2182" i="98"/>
  <c r="AU2189" i="98"/>
  <c r="AU1545" i="97"/>
  <c r="AU747" i="97"/>
  <c r="AU1681" i="98"/>
  <c r="AU474" i="97"/>
  <c r="AU1184" i="98"/>
  <c r="AU2786" i="97"/>
  <c r="AU1323" i="97"/>
  <c r="AU3281" i="97"/>
  <c r="AU985" i="97"/>
  <c r="AU2531" i="97"/>
  <c r="AU588" i="98"/>
  <c r="AU688" i="98"/>
  <c r="AU3167" i="98"/>
  <c r="AU309" i="98"/>
  <c r="AU439" i="98"/>
  <c r="AU1434" i="98"/>
  <c r="AU3075" i="98"/>
  <c r="AU3491" i="98"/>
  <c r="AU102" i="98"/>
  <c r="AU745" i="98"/>
  <c r="AU434" i="98"/>
  <c r="AU2136" i="97"/>
  <c r="AU1010" i="98"/>
  <c r="AU2892" i="98"/>
  <c r="AU1665" i="97"/>
  <c r="AU1380" i="97"/>
  <c r="AU2471" i="98"/>
  <c r="AU840" i="97"/>
  <c r="AU2939" i="97"/>
  <c r="AU1197" i="97"/>
  <c r="AU3475" i="97"/>
  <c r="AU2535" i="98"/>
  <c r="AU1872" i="97"/>
  <c r="AU1096" i="97"/>
  <c r="AU756" i="98"/>
  <c r="AU1499" i="98"/>
  <c r="AU978" i="98"/>
  <c r="AU2456" i="98"/>
  <c r="AU1753" i="97"/>
  <c r="AU886" i="98"/>
  <c r="AU2489" i="97"/>
  <c r="AU671" i="97"/>
  <c r="AU673" i="98"/>
  <c r="AU573" i="98"/>
  <c r="AU3142" i="97"/>
  <c r="AU654" i="97"/>
  <c r="AU1337" i="97"/>
  <c r="AU1305" i="98"/>
  <c r="AU1673" i="98"/>
  <c r="AU202" i="97"/>
  <c r="AU2756" i="98"/>
  <c r="AU1003" i="98"/>
  <c r="AU2581" i="98"/>
  <c r="AU243" i="98"/>
  <c r="AU1188" i="97"/>
  <c r="AU1502" i="98"/>
  <c r="AU1766" i="98"/>
  <c r="AU2710" i="98"/>
  <c r="AU2226" i="97"/>
  <c r="AU3262" i="98"/>
  <c r="AU2770" i="98"/>
  <c r="AU3471" i="97"/>
  <c r="AU3504" i="98"/>
  <c r="AU315" i="97"/>
  <c r="AU2555" i="97"/>
  <c r="AU100" i="97"/>
  <c r="AU2141" i="98"/>
  <c r="AU2114" i="97"/>
  <c r="AU3036" i="97"/>
  <c r="AU2899" i="98"/>
  <c r="AU1921" i="98"/>
  <c r="AU615" i="98"/>
  <c r="AU515" i="98"/>
  <c r="AU2358" i="97"/>
  <c r="AU1959" i="98"/>
  <c r="AU401" i="97"/>
  <c r="AU2801" i="97"/>
  <c r="AU164" i="97"/>
  <c r="AU918" i="97"/>
  <c r="AU3268" i="98"/>
  <c r="AU113" i="98"/>
  <c r="AU3264" i="97"/>
  <c r="AU277" i="97"/>
  <c r="AU141" i="98"/>
  <c r="AU3171" i="97"/>
  <c r="AU702" i="98"/>
  <c r="AU2934" i="98"/>
  <c r="AU2719" i="97"/>
  <c r="AU3097" i="97"/>
  <c r="AU3481" i="98"/>
  <c r="AU2602" i="98"/>
  <c r="AU2836" i="98"/>
  <c r="AU2902" i="98"/>
  <c r="AU3111" i="97"/>
  <c r="AU548" i="97"/>
  <c r="AU382" i="98"/>
  <c r="AU2631" i="97"/>
  <c r="AU736" i="97"/>
  <c r="AU172" i="98"/>
  <c r="AU2339" i="97"/>
  <c r="AU586" i="97"/>
  <c r="AU3382" i="98"/>
  <c r="AU1401" i="97"/>
  <c r="AU2592" i="98"/>
  <c r="AU1333" i="98"/>
  <c r="AU2489" i="98"/>
  <c r="AU2804" i="98"/>
  <c r="AU271" i="98"/>
  <c r="AU1149" i="98"/>
  <c r="AU1919" i="98"/>
  <c r="AU2242" i="98"/>
  <c r="AU2522" i="97"/>
  <c r="AU3500" i="97"/>
  <c r="AU3419" i="98"/>
  <c r="AU776" i="98"/>
  <c r="AU2469" i="97"/>
  <c r="AU518" i="98"/>
  <c r="AU618" i="98"/>
  <c r="AU1856" i="98"/>
  <c r="AU3298" i="98"/>
  <c r="AU1303" i="98"/>
  <c r="AU3535" i="98"/>
  <c r="AU1251" i="98"/>
  <c r="AU1230" i="98"/>
  <c r="AU924" i="98"/>
  <c r="AU3290" i="98"/>
  <c r="AU3134" i="97"/>
  <c r="AU2624" i="98"/>
  <c r="AU1317" i="97"/>
  <c r="AU262" i="97"/>
  <c r="AU1759" i="98"/>
  <c r="AU1178" i="98"/>
  <c r="AU1654" i="98"/>
  <c r="AU3102" i="97"/>
  <c r="AU2518" i="98"/>
  <c r="AU2899" i="97"/>
  <c r="AU2730" i="98"/>
  <c r="AU2783" i="97"/>
  <c r="AU1388" i="97"/>
  <c r="AU1631" i="97"/>
  <c r="AU1621" i="98"/>
  <c r="AU3259" i="97"/>
  <c r="AU2866" i="97"/>
  <c r="AU2810" i="97"/>
  <c r="AU3563" i="98"/>
  <c r="AU2010" i="97"/>
  <c r="AU2373" i="97"/>
  <c r="AU1359" i="97"/>
  <c r="AU268" i="97"/>
  <c r="AU1528" i="98"/>
  <c r="AU816" i="98"/>
  <c r="AU2289" i="97"/>
  <c r="AU1324" i="98"/>
  <c r="AU3412" i="98"/>
  <c r="AU2180" i="98"/>
  <c r="AU3320" i="98"/>
  <c r="AU2993" i="98"/>
  <c r="AU2523" i="98"/>
  <c r="AU2781" i="98"/>
  <c r="AU3043" i="98"/>
  <c r="AU2984" i="97"/>
  <c r="AU108" i="98"/>
  <c r="AU2424" i="98"/>
  <c r="AU2555" i="98"/>
  <c r="AU1109" i="98"/>
  <c r="AU1971" i="98"/>
  <c r="AU2367" i="97"/>
  <c r="AU2962" i="98"/>
  <c r="AU2406" i="97"/>
  <c r="AU1133" i="97"/>
  <c r="AU1794" i="98"/>
  <c r="AU991" i="97"/>
  <c r="AU2965" i="98"/>
  <c r="AU3402" i="97"/>
  <c r="AU3421" i="97"/>
  <c r="AU1390" i="97"/>
  <c r="AU2018" i="98"/>
  <c r="AU345" i="98"/>
  <c r="AU2513" i="98"/>
  <c r="AU1524" i="97"/>
  <c r="AU3330" i="98"/>
  <c r="AU3197" i="98"/>
  <c r="AU2223" i="97"/>
  <c r="AU2488" i="98"/>
  <c r="AU1769" i="98"/>
  <c r="AU1269" i="98"/>
  <c r="AU1588" i="97"/>
  <c r="AU3424" i="98"/>
  <c r="AU1976" i="98"/>
  <c r="AU2621" i="97"/>
  <c r="AU1455" i="98"/>
  <c r="AU1220" i="97"/>
  <c r="AU3234" i="98"/>
  <c r="AU183" i="97"/>
  <c r="AU847" i="98"/>
  <c r="AU2417" i="98"/>
  <c r="AU44" i="98"/>
  <c r="AU757" i="97"/>
  <c r="AU651" i="97"/>
  <c r="AU3265" i="97"/>
  <c r="AU140" i="98"/>
  <c r="AU1612" i="98"/>
  <c r="AU2077" i="97"/>
  <c r="AU1861" i="98"/>
  <c r="AU814" i="97"/>
  <c r="AU2024" i="98"/>
  <c r="AU1848" i="98"/>
  <c r="AU478" i="97"/>
  <c r="AU395" i="98"/>
  <c r="AU1519" i="97"/>
  <c r="AU3495" i="97"/>
  <c r="AU3586" i="98"/>
  <c r="AU2015" i="98"/>
  <c r="AU1494" i="98"/>
  <c r="AU870" i="98"/>
  <c r="AU3030" i="97"/>
  <c r="AU933" i="98"/>
  <c r="AU1672" i="97"/>
  <c r="AU278" i="97"/>
  <c r="AU1497" i="97"/>
  <c r="AU431" i="98"/>
  <c r="AU3161" i="98"/>
  <c r="AU882" i="97"/>
  <c r="AU2610" i="97"/>
  <c r="AU494" i="98"/>
  <c r="AU731" i="98"/>
  <c r="AU2043" i="98"/>
  <c r="AU1986" i="97"/>
  <c r="AU2567" i="98"/>
  <c r="AU78" i="97"/>
  <c r="AU2674" i="98"/>
  <c r="AU40" i="97"/>
  <c r="AU1572" i="98"/>
  <c r="AU1649" i="98"/>
  <c r="AU2488" i="97"/>
  <c r="AU2852" i="98"/>
  <c r="AU3034" i="97"/>
  <c r="AU2128" i="97"/>
  <c r="AU2449" i="98"/>
  <c r="AU3487" i="98"/>
  <c r="AU2086" i="97"/>
  <c r="AU3387" i="97"/>
  <c r="AU1914" i="98"/>
  <c r="AU2745" i="98"/>
  <c r="AU1059" i="98"/>
  <c r="AU1947" i="98"/>
  <c r="AU3308" i="97"/>
  <c r="AU3103" i="97"/>
  <c r="AU1729" i="98"/>
  <c r="AU1416" i="97"/>
  <c r="AU1927" i="97"/>
  <c r="AU343" i="98"/>
  <c r="AU2112" i="97"/>
  <c r="AU1286" i="97"/>
  <c r="AU1550" i="98"/>
  <c r="AU1944" i="98"/>
  <c r="AU2065" i="97"/>
  <c r="AU2480" i="97"/>
  <c r="AU464" i="97"/>
  <c r="AU2570" i="98"/>
  <c r="AU2814" i="97"/>
  <c r="AU584" i="98"/>
  <c r="AU684" i="98"/>
  <c r="AU3286" i="98"/>
  <c r="AU1436" i="97"/>
  <c r="AU1030" i="98"/>
  <c r="AU2276" i="98"/>
  <c r="AU2272" i="97"/>
  <c r="AU304" i="98"/>
  <c r="AU660" i="97"/>
  <c r="AU844" i="98"/>
  <c r="AU1346" i="98"/>
  <c r="AU398" i="97"/>
  <c r="AU3336" i="98"/>
  <c r="AU2205" i="98"/>
  <c r="AU235" i="98"/>
  <c r="AU805" i="97"/>
  <c r="AU1472" i="98"/>
  <c r="AU3365" i="97"/>
  <c r="AU2039" i="98"/>
  <c r="AU441" i="97"/>
  <c r="AU2217" i="97"/>
  <c r="AU1398" i="97"/>
  <c r="AU371" i="97"/>
  <c r="AU2505" i="97"/>
  <c r="AU1328" i="97"/>
  <c r="AU2453" i="98"/>
  <c r="AU2192" i="98"/>
  <c r="AU1156" i="98"/>
  <c r="AU2352" i="97"/>
  <c r="AU2300" i="97"/>
  <c r="AU189" i="98"/>
  <c r="AU73" i="97"/>
  <c r="AU1457" i="98"/>
  <c r="AU1058" i="98"/>
  <c r="AU790" i="97"/>
  <c r="AU250" i="98"/>
  <c r="AU2036" i="98"/>
  <c r="AU2534" i="97"/>
  <c r="AU2545" i="97"/>
  <c r="AU3271" i="97"/>
  <c r="AU1039" i="97"/>
  <c r="AU2936" i="97"/>
  <c r="AU1842" i="98"/>
  <c r="AU708" i="97"/>
  <c r="AU130" i="98"/>
  <c r="AU864" i="98"/>
  <c r="AU2184" i="97"/>
  <c r="AU1646" i="97"/>
  <c r="AU2523" i="97"/>
  <c r="AU2451" i="98"/>
  <c r="AU1178" i="97"/>
  <c r="AU1209" i="98"/>
  <c r="AU1976" i="97"/>
  <c r="AU3503" i="98"/>
  <c r="AU1533" i="97"/>
  <c r="AU1913" i="97"/>
  <c r="AU2611" i="97"/>
  <c r="AU1375" i="98"/>
  <c r="AU2988" i="98"/>
  <c r="AU2375" i="97"/>
  <c r="AU167" i="98"/>
  <c r="AU1292" i="98"/>
  <c r="AU759" i="98"/>
  <c r="AU1364" i="97"/>
  <c r="AU2003" i="98"/>
  <c r="AU2806" i="98"/>
  <c r="AU2330" i="98"/>
  <c r="AU2262" i="98"/>
  <c r="AU2349" i="97"/>
  <c r="AU3474" i="98"/>
  <c r="AU2163" i="97"/>
  <c r="AU2486" i="97"/>
  <c r="AU2614" i="98"/>
  <c r="AU1265" i="98"/>
  <c r="AU1892" i="97"/>
  <c r="AU1866" i="97"/>
  <c r="AU1653" i="98"/>
  <c r="AU2935" i="98"/>
  <c r="AU1325" i="97"/>
  <c r="AU314" i="97"/>
  <c r="AU3345" i="97"/>
  <c r="AU979" i="98"/>
  <c r="AU1507" i="98"/>
  <c r="AU3068" i="97"/>
  <c r="AU422" i="97"/>
  <c r="AU1933" i="98"/>
  <c r="AU2028" i="97"/>
  <c r="AU1691" i="97"/>
  <c r="AU1526" i="97"/>
  <c r="AU2975" i="98"/>
  <c r="AU332" i="97"/>
  <c r="AU3263" i="98"/>
  <c r="AU443" i="98"/>
  <c r="AU2397" i="98"/>
  <c r="AU1109" i="97"/>
  <c r="AU1283" i="97"/>
  <c r="AU3471" i="98"/>
  <c r="AU265" i="98"/>
  <c r="AU2462" i="97"/>
  <c r="AU2990" i="97"/>
  <c r="AU3505" i="97"/>
  <c r="AU642" i="97"/>
  <c r="AU1553" i="97"/>
  <c r="AU1513" i="97"/>
  <c r="AU1299" i="98"/>
  <c r="AU2058" i="97"/>
  <c r="AU535" i="97"/>
  <c r="AU1955" i="98"/>
  <c r="AU2247" i="98"/>
  <c r="AU479" i="97"/>
  <c r="AU1044" i="98"/>
  <c r="AU224" i="97"/>
  <c r="AU1305" i="97"/>
  <c r="AU2652" i="97"/>
  <c r="AU1639" i="97"/>
  <c r="AU2779" i="98"/>
  <c r="AU2547" i="98"/>
  <c r="AU1446" i="97"/>
  <c r="AU2450" i="97"/>
  <c r="AU526" i="97"/>
  <c r="AU328" i="98"/>
  <c r="AU1278" i="97"/>
  <c r="AU513" i="98"/>
  <c r="AU613" i="98"/>
  <c r="AU2327" i="97"/>
  <c r="AU2494" i="98"/>
  <c r="AU1899" i="98"/>
  <c r="AU2055" i="97"/>
  <c r="AU3461" i="98"/>
  <c r="AU518" i="97"/>
  <c r="AU768" i="97"/>
  <c r="AU376" i="97"/>
  <c r="AU2252" i="97"/>
  <c r="AU2416" i="98"/>
  <c r="AU2374" i="98"/>
  <c r="AU2735" i="97"/>
  <c r="AU3195" i="98"/>
  <c r="AU2642" i="97"/>
  <c r="AU1312" i="98"/>
  <c r="AU1112" i="97"/>
  <c r="AU875" i="97"/>
  <c r="AU902" i="98"/>
  <c r="AU412" i="97"/>
  <c r="AU3263" i="97"/>
  <c r="AU2228" i="97"/>
  <c r="AU2400" i="98"/>
  <c r="AU1405" i="97"/>
  <c r="AU961" i="98"/>
  <c r="AU2597" i="97"/>
  <c r="AU968" i="98"/>
  <c r="AU2381" i="98"/>
  <c r="AU1842" i="97"/>
  <c r="AU54" i="97"/>
  <c r="AU3241" i="97"/>
  <c r="AU1158" i="97"/>
  <c r="AU2211" i="98"/>
  <c r="AU1993" i="98"/>
  <c r="AU2910" i="98"/>
  <c r="AU1559" i="97"/>
  <c r="AU1210" i="97"/>
  <c r="AU2147" i="97"/>
  <c r="AU1148" i="97"/>
  <c r="AU1163" i="97"/>
  <c r="AU1008" i="98"/>
  <c r="AU124" i="97"/>
  <c r="AU747" i="98"/>
  <c r="AU2343" i="97"/>
  <c r="AU2706" i="97"/>
  <c r="AU1819" i="98"/>
  <c r="AU3071" i="97"/>
  <c r="AU536" i="97"/>
  <c r="AU239" i="97"/>
  <c r="AU1344" i="97"/>
  <c r="AU3591" i="98"/>
  <c r="AU1699" i="98"/>
  <c r="AU3124" i="97"/>
  <c r="AU2358" i="98"/>
  <c r="AU97" i="98"/>
  <c r="AU1428" i="97"/>
  <c r="AU561" i="97"/>
  <c r="AU1782" i="98"/>
  <c r="AU1775" i="97"/>
  <c r="AU1722" i="98"/>
  <c r="AU2898" i="97"/>
  <c r="AU3038" i="98"/>
  <c r="AU2525" i="98"/>
  <c r="AU307" i="97"/>
  <c r="AU2979" i="98"/>
  <c r="AU485" i="98"/>
  <c r="AU2473" i="98"/>
  <c r="AU2776" i="97"/>
  <c r="AU2932" i="98"/>
  <c r="AU3423" i="97"/>
  <c r="AU1757" i="98"/>
  <c r="AU3363" i="98"/>
  <c r="AU743" i="98"/>
  <c r="AU2606" i="98"/>
  <c r="AU1204" i="98"/>
  <c r="AU2050" i="98"/>
  <c r="AU2325" i="98"/>
  <c r="AU2568" i="97"/>
  <c r="AU2001" i="97"/>
  <c r="AU1014" i="97"/>
  <c r="AU487" i="98"/>
  <c r="AU841" i="97"/>
  <c r="AU2574" i="98"/>
  <c r="AU1549" i="97"/>
  <c r="AU2184" i="98"/>
  <c r="AU1363" i="97"/>
  <c r="AU240" i="97"/>
  <c r="AU3288" i="97"/>
  <c r="AU1595" i="98"/>
  <c r="AU526" i="98"/>
  <c r="AU626" i="98"/>
  <c r="AU214" i="97"/>
  <c r="AU710" i="98"/>
  <c r="AU1056" i="97"/>
  <c r="AU1054" i="97"/>
  <c r="AU3226" i="98"/>
  <c r="AU1929" i="98"/>
  <c r="AU8" i="98"/>
  <c r="AU114" i="98"/>
  <c r="AU3005" i="97"/>
  <c r="AU449" i="98"/>
  <c r="AU1104" i="97"/>
  <c r="AU1238" i="97"/>
  <c r="AU2256" i="98"/>
  <c r="AU914" i="97"/>
  <c r="AU399" i="97"/>
  <c r="AU195" i="97"/>
  <c r="AU101" i="97"/>
  <c r="AU135" i="97"/>
  <c r="AU3436" i="98"/>
  <c r="AU419" i="98"/>
  <c r="AU2000" i="97"/>
  <c r="AU1907" i="98"/>
  <c r="AU784" i="97"/>
  <c r="AU2356" i="97"/>
  <c r="AU3415" i="98"/>
  <c r="AU2094" i="97"/>
  <c r="AU2316" i="97"/>
  <c r="AU3289" i="98"/>
  <c r="AU3389" i="97"/>
  <c r="AU2950" i="97"/>
  <c r="AU1693" i="97"/>
  <c r="AU1803" i="97"/>
  <c r="AU1191" i="98"/>
  <c r="AU964" i="98"/>
  <c r="AU2550" i="97"/>
  <c r="AU1023" i="97"/>
  <c r="AU410" i="98"/>
  <c r="AU402" i="98"/>
  <c r="AU3194" i="97"/>
  <c r="AU991" i="98"/>
  <c r="AU3597" i="98"/>
  <c r="AU3557" i="98"/>
  <c r="AU1521" i="97"/>
  <c r="AU3415" i="97"/>
  <c r="AU729" i="98"/>
  <c r="AU880" i="98"/>
  <c r="AU663" i="97"/>
  <c r="AU2480" i="98"/>
  <c r="AU2259" i="98"/>
  <c r="AU1750" i="98"/>
  <c r="AU3447" i="98"/>
  <c r="AU2365" i="97"/>
  <c r="AU1206" i="97"/>
  <c r="AU3178" i="97"/>
  <c r="AU1602" i="97"/>
  <c r="AU2297" i="97"/>
  <c r="AU1084" i="98"/>
  <c r="AU2176" i="97"/>
  <c r="AU2655" i="97"/>
  <c r="AU1930" i="97"/>
  <c r="AU3366" i="98"/>
  <c r="AU554" i="97"/>
  <c r="AU963" i="97"/>
  <c r="AU2100" i="97"/>
  <c r="AU676" i="97"/>
  <c r="AU928" i="98"/>
  <c r="AU1970" i="97"/>
  <c r="AU3103" i="98"/>
  <c r="AU1969" i="98"/>
  <c r="AU296" i="97"/>
  <c r="AU2579" i="97"/>
  <c r="AU815" i="98"/>
  <c r="AU2132" i="97"/>
  <c r="AU2994" i="98"/>
  <c r="AU2216" i="97"/>
  <c r="AU1413" i="97"/>
  <c r="AU1451" i="98"/>
  <c r="AU3248" i="98"/>
  <c r="AU522" i="97"/>
  <c r="AU359" i="98"/>
  <c r="AU373" i="98"/>
  <c r="AU2133" i="97"/>
  <c r="AU858" i="97"/>
  <c r="AU2621" i="98"/>
  <c r="AU66" i="97"/>
  <c r="AU626" i="97"/>
  <c r="AU2794" i="97"/>
  <c r="AU3288" i="98"/>
  <c r="AU566" i="97"/>
  <c r="AU2737" i="98"/>
  <c r="AU1329" i="98"/>
  <c r="AU2920" i="98"/>
  <c r="AU71" i="97"/>
  <c r="AU278" i="98"/>
  <c r="AU3211" i="98"/>
  <c r="AU3066" i="98"/>
  <c r="AU3384" i="98"/>
  <c r="AU1924" i="97"/>
  <c r="AU2279" i="97"/>
  <c r="AU1938" i="97"/>
  <c r="AU2449" i="97"/>
  <c r="AU902" i="97"/>
  <c r="AU236" i="98"/>
  <c r="AU333" i="98"/>
  <c r="AU461" i="98"/>
  <c r="AU2609" i="98"/>
  <c r="AU1426" i="97"/>
  <c r="AU1848" i="97"/>
  <c r="AU268" i="98"/>
  <c r="AU2758" i="97"/>
  <c r="AU383" i="98"/>
  <c r="AU2329" i="97"/>
  <c r="AU1941" i="97"/>
  <c r="AU1213" i="98"/>
  <c r="AU1043" i="97"/>
  <c r="AU1131" i="97"/>
  <c r="AU249" i="98"/>
  <c r="AU3174" i="98"/>
  <c r="AU438" i="98"/>
  <c r="AU1874" i="97"/>
  <c r="AU41" i="97"/>
  <c r="AU718" i="97"/>
  <c r="AU273" i="97"/>
  <c r="AU74" i="98"/>
  <c r="AU2637" i="98"/>
  <c r="AU2991" i="97"/>
  <c r="AU3197" i="97"/>
  <c r="AU471" i="97"/>
  <c r="AU1467" i="97"/>
  <c r="AU2067" i="97"/>
  <c r="AU1968" i="97"/>
  <c r="AU1997" i="97"/>
  <c r="AU1005" i="97"/>
  <c r="AU40" i="98"/>
  <c r="AU427" i="97"/>
  <c r="AU2536" i="97"/>
  <c r="AU93" i="98"/>
  <c r="AU1214" i="98"/>
  <c r="AU1444" i="97"/>
  <c r="AU622" i="97"/>
  <c r="AU2429" i="97"/>
  <c r="AU3195" i="97"/>
  <c r="AU763" i="98"/>
  <c r="AU756" i="97"/>
  <c r="AU1034" i="97"/>
  <c r="AU2967" i="98"/>
  <c r="AU2863" i="97"/>
  <c r="AU542" i="98"/>
  <c r="AU642" i="98"/>
  <c r="AU2232" i="98"/>
  <c r="AU2533" i="97"/>
  <c r="AU1038" i="97"/>
  <c r="AU421" i="98"/>
  <c r="AU1501" i="97"/>
  <c r="AU2066" i="97"/>
  <c r="AU2177" i="97"/>
  <c r="AU2937" i="98"/>
  <c r="AU852" i="98"/>
  <c r="AU3175" i="97"/>
  <c r="AU3014" i="98"/>
  <c r="AU625" i="97"/>
  <c r="AU1414" i="97"/>
  <c r="AU1141" i="97"/>
  <c r="AU1817" i="98"/>
  <c r="AU3082" i="98"/>
  <c r="AU422" i="98"/>
  <c r="AU500" i="97"/>
  <c r="AU1394" i="97"/>
  <c r="AU1568" i="97"/>
  <c r="AU962" i="97"/>
  <c r="AU1458" i="98"/>
  <c r="AU1479" i="97"/>
  <c r="AU1002" i="98"/>
  <c r="AU3151" i="98"/>
  <c r="AU882" i="98"/>
  <c r="AU2086" i="98"/>
  <c r="AU1609" i="97"/>
  <c r="AU3181" i="98"/>
  <c r="AU520" i="97"/>
  <c r="AU2212" i="97"/>
  <c r="AU2641" i="98"/>
  <c r="AU33" i="98"/>
  <c r="AU1440" i="97"/>
  <c r="AU357" i="97"/>
  <c r="AU1089" i="98"/>
  <c r="AU1308" i="98"/>
  <c r="AU3023" i="98"/>
  <c r="AU2778" i="98"/>
  <c r="AU1549" i="98"/>
  <c r="AU1783" i="97"/>
  <c r="AU3552" i="98"/>
  <c r="AU2462" i="98"/>
  <c r="AU397" i="97"/>
  <c r="AU3049" i="97"/>
  <c r="AU2941" i="97"/>
  <c r="AU3590" i="98"/>
  <c r="AU1216" i="98"/>
  <c r="AU1203" i="97"/>
  <c r="AU80" i="98"/>
  <c r="AU44" i="97"/>
  <c r="AU1779" i="97"/>
  <c r="AU3181" i="97"/>
  <c r="AU1646" i="98"/>
  <c r="AU3052" i="97"/>
  <c r="AU1430" i="97"/>
  <c r="AU207" i="98"/>
  <c r="AU2244" i="98"/>
  <c r="AU951" i="98"/>
  <c r="AU2130" i="97"/>
  <c r="AU559" i="97"/>
  <c r="AU1556" i="97"/>
  <c r="AU1916" i="97"/>
  <c r="AU3251" i="98"/>
  <c r="AU1271" i="97"/>
  <c r="AU979" i="97"/>
  <c r="AU170" i="98"/>
  <c r="AU820" i="97"/>
  <c r="AU770" i="97"/>
  <c r="AU2714" i="98"/>
  <c r="AU2471" i="97"/>
  <c r="AU2400" i="97"/>
  <c r="AU2759" i="97"/>
  <c r="AU675" i="97"/>
  <c r="AU2211" i="97"/>
  <c r="AU79" i="98"/>
  <c r="AU2716" i="97"/>
  <c r="AU2478" i="97"/>
  <c r="AU2943" i="98"/>
  <c r="AU2681" i="97"/>
  <c r="AU1988" i="98"/>
  <c r="AU987" i="98"/>
  <c r="AU3319" i="98"/>
  <c r="AU2057" i="97"/>
  <c r="AU226" i="98"/>
  <c r="AU180" i="97"/>
  <c r="AU687" i="97"/>
  <c r="AU1254" i="97"/>
  <c r="AU149" i="98"/>
  <c r="AU3224" i="97"/>
  <c r="AU2728" i="98"/>
  <c r="AU1091" i="97"/>
  <c r="AU603" i="97"/>
  <c r="AU387" i="98"/>
  <c r="AU1082" i="98"/>
  <c r="AU3222" i="97"/>
  <c r="AU947" i="97"/>
  <c r="AU2648" i="97"/>
  <c r="AU3493" i="97"/>
  <c r="AU410" i="97"/>
  <c r="AU330" i="97"/>
  <c r="AU2222" i="98"/>
  <c r="AU2594" i="98"/>
  <c r="AU3454" i="98"/>
  <c r="AU264" i="97"/>
  <c r="AU2529" i="97"/>
  <c r="AU745" i="97"/>
  <c r="AU2306" i="98"/>
  <c r="AU2911" i="97"/>
  <c r="AU2559" i="98"/>
  <c r="AU1471" i="98"/>
  <c r="AU3045" i="97"/>
  <c r="AU3414" i="97"/>
  <c r="AU2444" i="97"/>
  <c r="AU1843" i="98"/>
  <c r="AU1791" i="97"/>
  <c r="AU1999" i="98"/>
  <c r="AU2812" i="98"/>
  <c r="AU1345" i="98"/>
  <c r="AU532" i="97"/>
  <c r="AU1176" i="98"/>
  <c r="AU1267" i="98"/>
  <c r="AU2443" i="98"/>
  <c r="AU3399" i="98"/>
  <c r="AU2690" i="98"/>
  <c r="AU1911" i="98"/>
  <c r="AU59" i="97"/>
  <c r="AU2807" i="98"/>
  <c r="AU3367" i="97"/>
  <c r="AU1189" i="98"/>
  <c r="AU2123" i="98"/>
  <c r="AU908" i="98"/>
  <c r="AU3336" i="97"/>
  <c r="AU635" i="97"/>
  <c r="AU3137" i="97"/>
  <c r="AU3277" i="98"/>
  <c r="AU39" i="98"/>
  <c r="AU1855" i="98"/>
  <c r="AU3410" i="97"/>
  <c r="AU2287" i="98"/>
  <c r="AU2764" i="98"/>
  <c r="AU3294" i="98"/>
  <c r="AU2791" i="98"/>
  <c r="AU2433" i="97"/>
  <c r="AU1761" i="98"/>
  <c r="AU3264" i="98"/>
  <c r="AU1462" i="98"/>
  <c r="AU3285" i="98"/>
  <c r="AU2757" i="98"/>
  <c r="AU3136" i="98"/>
  <c r="AU2318" i="98"/>
  <c r="AU2757" i="97"/>
  <c r="AU2145" i="98"/>
  <c r="AU284" i="97"/>
  <c r="AU3369" i="97"/>
  <c r="AU3100" i="97"/>
  <c r="AU2975" i="97"/>
  <c r="AU1354" i="98"/>
  <c r="AU3418" i="97"/>
  <c r="AU1648" i="98"/>
  <c r="AU498" i="98"/>
  <c r="AU1358" i="97"/>
  <c r="AU53" i="98"/>
  <c r="AU63" i="98"/>
  <c r="AU718" i="98"/>
  <c r="AU1468" i="98"/>
  <c r="AU940" i="98"/>
  <c r="AU1905" i="98"/>
  <c r="AU320" i="98"/>
  <c r="AU1475" i="97"/>
  <c r="AU285" i="98"/>
  <c r="AU1642" i="98"/>
  <c r="AU2878" i="97"/>
  <c r="AU1608" i="98"/>
  <c r="AU469" i="97"/>
  <c r="AU1591" i="97"/>
  <c r="AU2833" i="97"/>
  <c r="AU2503" i="98"/>
  <c r="AU3564" i="97"/>
  <c r="AU2886" i="97"/>
  <c r="AU227" i="97"/>
  <c r="AU1179" i="98"/>
  <c r="AU390" i="98"/>
  <c r="AU2839" i="97"/>
  <c r="AU1051" i="98"/>
  <c r="AU2039" i="97"/>
  <c r="AU1555" i="98"/>
  <c r="AU1303" i="97"/>
  <c r="AU1518" i="98"/>
  <c r="AU3517" i="97"/>
  <c r="AU323" i="98"/>
  <c r="AU2947" i="97"/>
  <c r="AU872" i="97"/>
  <c r="AU3386" i="97"/>
  <c r="AU1209" i="97"/>
  <c r="AU1055" i="98"/>
  <c r="AU2187" i="98"/>
  <c r="AU2970" i="97"/>
  <c r="AU2399" i="97"/>
  <c r="AU3237" i="97"/>
  <c r="AU1554" i="98"/>
  <c r="AU2846" i="97"/>
  <c r="AU2292" i="97"/>
  <c r="AU2285" i="97"/>
  <c r="AU3467" i="98"/>
  <c r="AU3280" i="97"/>
  <c r="AU1179" i="97"/>
  <c r="AU2815" i="97"/>
  <c r="AU393" i="97"/>
  <c r="AU407" i="97"/>
  <c r="AU3525" i="97"/>
  <c r="AU2370" i="97"/>
  <c r="AU2415" i="98"/>
  <c r="AU1361" i="98"/>
  <c r="AU980" i="97"/>
  <c r="AU825" i="97"/>
  <c r="AU2110" i="98"/>
  <c r="AU2263" i="97"/>
  <c r="AU2634" i="98"/>
  <c r="AU2591" i="97"/>
  <c r="AU3089" i="98"/>
  <c r="AU591" i="97"/>
  <c r="AU2463" i="98"/>
  <c r="AU3340" i="97"/>
  <c r="AU1054" i="98"/>
  <c r="AU2407" i="98"/>
  <c r="AU1580" i="97"/>
  <c r="AU320" i="97"/>
  <c r="AU2311" i="98"/>
  <c r="AU1882" i="97"/>
  <c r="AU1067" i="98"/>
  <c r="AU820" i="98"/>
  <c r="AU2142" i="98"/>
  <c r="AU2888" i="98"/>
  <c r="AU2294" i="97"/>
  <c r="AU2921" i="97"/>
  <c r="AU3382" i="97"/>
  <c r="AU3273" i="98"/>
  <c r="AU1633" i="97"/>
  <c r="AU1350" i="98"/>
  <c r="AU2120" i="98"/>
  <c r="AU1123" i="98"/>
  <c r="AU1547" i="97"/>
  <c r="AU2814" i="98"/>
  <c r="AU3107" i="98"/>
  <c r="AU3108" i="98"/>
  <c r="AU178" i="97"/>
  <c r="AU3499" i="98"/>
  <c r="AU445" i="97"/>
  <c r="AU3124" i="98"/>
  <c r="AU1864" i="98"/>
  <c r="AU1374" i="98"/>
  <c r="AU3110" i="97"/>
  <c r="AU3016" i="98"/>
  <c r="AU881" i="97"/>
  <c r="AU240" i="98"/>
  <c r="AU2625" i="97"/>
  <c r="AU2911" i="98"/>
  <c r="AU828" i="98"/>
  <c r="AU280" i="97"/>
  <c r="AU1123" i="97"/>
  <c r="AU2728" i="97"/>
  <c r="AU3164" i="97"/>
  <c r="AU1138" i="98"/>
  <c r="AU2019" i="98"/>
  <c r="AU1362" i="98"/>
  <c r="AU256" i="98"/>
  <c r="AU1441" i="98"/>
  <c r="AU2760" i="98"/>
  <c r="AU622" i="98"/>
  <c r="AU522" i="98"/>
  <c r="AU3266" i="98"/>
  <c r="AU366" i="97"/>
  <c r="AU3056" i="97"/>
  <c r="AU2297" i="98"/>
  <c r="AU2481" i="97"/>
  <c r="AU1767" i="98"/>
  <c r="AU3189" i="97"/>
  <c r="AU1191" i="97"/>
  <c r="AU871" i="97"/>
  <c r="AU1680" i="98"/>
  <c r="AU384" i="97"/>
  <c r="AU184" i="98"/>
  <c r="AU1440" i="98"/>
  <c r="AU672" i="97"/>
  <c r="AU3021" i="97"/>
  <c r="AU2542" i="98"/>
  <c r="AU2454" i="98"/>
  <c r="AU3304" i="97"/>
  <c r="AU751" i="97"/>
  <c r="AU2533" i="98"/>
  <c r="AU2905" i="98"/>
  <c r="AU1152" i="98"/>
  <c r="AU764" i="97"/>
  <c r="AU2890" i="97"/>
  <c r="AU2826" i="97"/>
  <c r="AU2543" i="98"/>
  <c r="AU938" i="98"/>
  <c r="AU1306" i="98"/>
  <c r="AU2936" i="98"/>
  <c r="AU670" i="97"/>
  <c r="AU2511" i="98"/>
  <c r="AU2142" i="97"/>
  <c r="AU3522" i="98"/>
  <c r="AU1777" i="97"/>
  <c r="AU241" i="97"/>
  <c r="AU3357" i="98"/>
  <c r="AU1688" i="97"/>
  <c r="AU3079" i="97"/>
  <c r="AU2048" i="97"/>
  <c r="AU2993" i="97"/>
  <c r="AU2419" i="97"/>
  <c r="AU1857" i="98"/>
  <c r="AU211" i="97"/>
  <c r="AU738" i="97"/>
  <c r="AU493" i="98"/>
  <c r="AU2830" i="97"/>
  <c r="AU3024" i="98"/>
  <c r="AU3106" i="97"/>
  <c r="AU1272" i="98"/>
  <c r="AU1294" i="98"/>
  <c r="AU3397" i="97"/>
  <c r="AU3524" i="98"/>
  <c r="AU3011" i="97"/>
  <c r="AU1125" i="98"/>
  <c r="AU3230" i="98"/>
  <c r="AU1868" i="98"/>
  <c r="AU3333" i="98"/>
  <c r="AU1103" i="98"/>
  <c r="AU81" i="97"/>
  <c r="AU2907" i="97"/>
  <c r="AU3494" i="97"/>
  <c r="AU1392" i="97"/>
  <c r="AU3278" i="98"/>
  <c r="AU1986" i="98"/>
  <c r="AU3114" i="98"/>
  <c r="AU2781" i="97"/>
  <c r="AU230" i="97"/>
  <c r="AU3275" i="97"/>
  <c r="AU916" i="97"/>
  <c r="AU1825" i="97"/>
  <c r="AU1806" i="97"/>
  <c r="AU2025" i="97"/>
  <c r="AU354" i="97"/>
  <c r="AU807" i="98"/>
  <c r="AU262" i="98"/>
  <c r="AU2891" i="97"/>
  <c r="AU547" i="98"/>
  <c r="AU647" i="98"/>
  <c r="AU3296" i="97"/>
  <c r="AU194" i="98"/>
  <c r="AU263" i="98"/>
  <c r="AU900" i="97"/>
  <c r="AU501" i="97"/>
  <c r="AU3018" i="97"/>
  <c r="AU2105" i="97"/>
  <c r="AU2575" i="98"/>
  <c r="AU911" i="98"/>
  <c r="AU1569" i="97"/>
  <c r="AU2518" i="97"/>
  <c r="AU1908" i="97"/>
  <c r="AU1236" i="97"/>
  <c r="AU77" i="97"/>
  <c r="AU592" i="98"/>
  <c r="AU692" i="98"/>
  <c r="AU3017" i="97"/>
  <c r="AU298" i="98"/>
  <c r="AU3344" i="98"/>
  <c r="AU1018" i="98"/>
  <c r="AU1525" i="98"/>
  <c r="AU1861" i="97"/>
  <c r="AU1195" i="97"/>
  <c r="AU1681" i="97"/>
  <c r="AU3553" i="97"/>
  <c r="AU1561" i="98"/>
  <c r="AU3390" i="98"/>
  <c r="AU1076" i="97"/>
  <c r="AU732" i="97"/>
  <c r="AU2519" i="98"/>
  <c r="AU305" i="98"/>
  <c r="AU794" i="97"/>
  <c r="AU3472" i="98"/>
  <c r="AU1764" i="97"/>
  <c r="AU3439" i="98"/>
  <c r="AU2196" i="97"/>
  <c r="AU3468" i="97"/>
  <c r="AU70" i="98"/>
  <c r="AU2792" i="97"/>
  <c r="AU3194" i="98"/>
  <c r="AU1172" i="97"/>
  <c r="AU171" i="98"/>
  <c r="AU567" i="97"/>
  <c r="AU648" i="97"/>
  <c r="AU2567" i="97"/>
  <c r="AU2650" i="98"/>
  <c r="AU2362" i="97"/>
  <c r="AU1520" i="97"/>
  <c r="AU2764" i="97"/>
  <c r="AU3064" i="98"/>
  <c r="AU1560" i="97"/>
  <c r="AU1962" i="98"/>
  <c r="AU2419" i="98"/>
  <c r="AU96" i="98"/>
  <c r="AU1762" i="98"/>
  <c r="AU1164" i="97"/>
  <c r="AU68" i="98"/>
  <c r="AU58" i="98"/>
  <c r="AU1823" i="97"/>
  <c r="AU2616" i="97"/>
  <c r="AU1376" i="98"/>
  <c r="AU3369" i="98"/>
  <c r="AU3205" i="98"/>
  <c r="AU1941" i="98"/>
  <c r="AU2382" i="97"/>
  <c r="AU3261" i="98"/>
  <c r="AU3223" i="97"/>
  <c r="AU2292" i="98"/>
  <c r="AU2467" i="97"/>
  <c r="AU3130" i="98"/>
  <c r="AU1831" i="97"/>
  <c r="AU1514" i="98"/>
  <c r="AU1738" i="98"/>
  <c r="AU3101" i="98"/>
  <c r="AU925" i="97"/>
  <c r="AU3598" i="97"/>
  <c r="AU3280" i="98"/>
  <c r="AU357" i="98"/>
  <c r="AU2943" i="97"/>
  <c r="AU2698" i="97"/>
  <c r="AU2379" i="98"/>
  <c r="AU285" i="97"/>
  <c r="AU1972" i="97"/>
  <c r="AU455" i="98"/>
  <c r="AU3037" i="98"/>
  <c r="AU2373" i="98"/>
  <c r="AU3315" i="97"/>
  <c r="AU2723" i="97"/>
  <c r="AU1531" i="97"/>
  <c r="AU1111" i="98"/>
  <c r="AU2160" i="98"/>
  <c r="AU1639" i="98"/>
  <c r="AU785" i="98"/>
  <c r="AU2742" i="98"/>
  <c r="AU291" i="97"/>
  <c r="AU1996" i="97"/>
  <c r="AU3129" i="98"/>
  <c r="AU2056" i="98"/>
  <c r="AU2270" i="98"/>
  <c r="AU1116" i="98"/>
  <c r="AU2697" i="98"/>
  <c r="AU2577" i="97"/>
  <c r="AU1293" i="98"/>
  <c r="AU2897" i="98"/>
  <c r="AU1201" i="97"/>
  <c r="AU1012" i="98"/>
  <c r="AU2049" i="98"/>
  <c r="AU579" i="97"/>
  <c r="AU1326" i="98"/>
  <c r="AU3283" i="98"/>
  <c r="AU774" i="98"/>
  <c r="AU2181" i="98"/>
  <c r="AU3177" i="98"/>
  <c r="AU1846" i="98"/>
  <c r="AU1371" i="98"/>
  <c r="AU1757" i="97"/>
  <c r="AU3408" i="98"/>
  <c r="AU2876" i="97"/>
  <c r="AU3532" i="98"/>
  <c r="AU2420" i="98"/>
  <c r="AU727" i="97"/>
  <c r="AU1726" i="97"/>
  <c r="AU2639" i="98"/>
  <c r="AU1347" i="98"/>
  <c r="AU2131" i="97"/>
  <c r="AU1208" i="98"/>
  <c r="AU2687" i="98"/>
  <c r="AU1436" i="98"/>
  <c r="AU866" i="98"/>
  <c r="AU3198" i="98"/>
  <c r="AU1226" i="97"/>
  <c r="AU2374" i="97"/>
  <c r="AU2553" i="97"/>
  <c r="AU3422" i="98"/>
  <c r="AU2981" i="98"/>
  <c r="AU3427" i="97"/>
  <c r="AU1101" i="98"/>
  <c r="AU507" i="98"/>
  <c r="AU607" i="98"/>
  <c r="AU3176" i="98"/>
  <c r="AU2405" i="98"/>
  <c r="AU759" i="97"/>
  <c r="AU2755" i="97"/>
  <c r="AU2556" i="97"/>
  <c r="AU682" i="98"/>
  <c r="AU582" i="98"/>
  <c r="AU978" i="97"/>
  <c r="AU1854" i="98"/>
  <c r="AU1072" i="98"/>
  <c r="AU3548" i="97"/>
  <c r="AU1296" i="98"/>
  <c r="AU3078" i="98"/>
  <c r="AU1364" i="98"/>
  <c r="AU2212" i="98"/>
  <c r="AU2600" i="97"/>
  <c r="AU3600" i="98"/>
  <c r="AU1865" i="97"/>
  <c r="AU1797" i="98"/>
  <c r="AU1782" i="97"/>
  <c r="AU1946" i="97"/>
  <c r="AU2580" i="98"/>
  <c r="AU294" i="98"/>
  <c r="AU3409" i="98"/>
  <c r="AU1097" i="98"/>
  <c r="AU630" i="98"/>
  <c r="AU530" i="98"/>
  <c r="AU523" i="98"/>
  <c r="AU623" i="98"/>
  <c r="AU2428" i="97"/>
  <c r="AU438" i="97"/>
  <c r="AU1666" i="97"/>
  <c r="AU2670" i="97"/>
  <c r="AU2772" i="97"/>
  <c r="AU2475" i="97"/>
  <c r="AU2957" i="98"/>
  <c r="AU1724" i="97"/>
  <c r="AU1373" i="97"/>
  <c r="AU1087" i="98"/>
  <c r="AU1904" i="98"/>
  <c r="AU1480" i="98"/>
  <c r="AU3214" i="97"/>
  <c r="AU257" i="98"/>
  <c r="AU468" i="98"/>
  <c r="AU2854" i="98"/>
  <c r="AU2543" i="97"/>
  <c r="AU2589" i="97"/>
  <c r="AU2094" i="98"/>
  <c r="AU941" i="98"/>
  <c r="AU2809" i="97"/>
  <c r="AU3186" i="98"/>
  <c r="AU2856" i="98"/>
  <c r="AU2895" i="98"/>
  <c r="AU2458" i="97"/>
  <c r="AU3092" i="98"/>
  <c r="AU144" i="98"/>
  <c r="AU1449" i="97"/>
  <c r="AU3208" i="97"/>
  <c r="AU2862" i="97"/>
  <c r="AU2442" i="97"/>
  <c r="AU1632" i="97"/>
  <c r="AU375" i="97"/>
  <c r="AU3379" i="97"/>
  <c r="AU1973" i="98"/>
  <c r="AU895" i="97"/>
  <c r="AU1103" i="97"/>
  <c r="AU1387" i="97"/>
  <c r="AU891" i="97"/>
  <c r="AU1746" i="98"/>
  <c r="AU457" i="98"/>
  <c r="AU3560" i="97"/>
  <c r="AU93" i="97"/>
  <c r="AU1183" i="98"/>
  <c r="AU492" i="97"/>
  <c r="AU2275" i="97"/>
  <c r="AU1038" i="98"/>
  <c r="AU3010" i="98"/>
  <c r="AU1168" i="98"/>
  <c r="AU1625" i="97"/>
  <c r="AU3473" i="97"/>
  <c r="AU647" i="97"/>
  <c r="AU2166" i="97"/>
  <c r="AU1730" i="98"/>
  <c r="AU1045" i="98"/>
  <c r="AU1429" i="97"/>
  <c r="AU1124" i="98"/>
  <c r="AU3598" i="98"/>
  <c r="AU854" i="97"/>
  <c r="AU3498" i="97"/>
  <c r="AU1888" i="97"/>
  <c r="AU696" i="97"/>
  <c r="AU3516" i="98"/>
  <c r="AU3485" i="97"/>
  <c r="AU1698" i="98"/>
  <c r="AU2072" i="98"/>
  <c r="AU427" i="98"/>
  <c r="AU3408" i="97"/>
  <c r="AU3287" i="98"/>
  <c r="AU1613" i="97"/>
  <c r="AU2323" i="98"/>
  <c r="AU1598" i="97"/>
  <c r="AU599" i="98"/>
  <c r="AU699" i="98"/>
  <c r="AU355" i="98"/>
  <c r="AU963" i="98"/>
  <c r="AU3001" i="98"/>
  <c r="AU2643" i="98"/>
  <c r="AU1036" i="98"/>
  <c r="AU3405" i="98"/>
  <c r="AU1343" i="98"/>
  <c r="AU1715" i="98"/>
  <c r="AU2643" i="97"/>
  <c r="AU3114" i="97"/>
  <c r="AU2334" i="98"/>
  <c r="AU2654" i="97"/>
  <c r="AU2266" i="97"/>
  <c r="AU2880" i="97"/>
  <c r="AU806" i="98"/>
  <c r="AU1410" i="98"/>
  <c r="AU2716" i="98"/>
  <c r="AU2009" i="98"/>
  <c r="AU368" i="97"/>
  <c r="AU1037" i="97"/>
  <c r="AU3520" i="97"/>
  <c r="AU1849" i="97"/>
  <c r="AU3200" i="97"/>
  <c r="AU2495" i="98"/>
  <c r="AU1507" i="97"/>
  <c r="AU1379" i="97"/>
  <c r="AU2649" i="97"/>
  <c r="AU821" i="98"/>
  <c r="AU415" i="97"/>
  <c r="AU147" i="98"/>
  <c r="AU112" i="98"/>
  <c r="AU589" i="97"/>
  <c r="AU1229" i="97"/>
  <c r="AU548" i="98"/>
  <c r="AU648" i="98"/>
  <c r="AU986" i="97"/>
  <c r="AU1874" i="98"/>
  <c r="AU1516" i="97"/>
  <c r="AU3279" i="98"/>
  <c r="AU318" i="98"/>
  <c r="AU3347" i="98"/>
  <c r="AU2205" i="97"/>
  <c r="AU2235" i="98"/>
  <c r="AU791" i="98"/>
  <c r="AU1126" i="98"/>
  <c r="AU1964" i="97"/>
  <c r="AU2941" i="98"/>
  <c r="AU3012" i="98"/>
  <c r="AU2302" i="97"/>
  <c r="AU1332" i="98"/>
  <c r="AU1709" i="97"/>
  <c r="AU921" i="97"/>
  <c r="AU497" i="97"/>
  <c r="AU2853" i="98"/>
  <c r="AU3340" i="98"/>
  <c r="AU1557" i="98"/>
  <c r="AU359" i="97"/>
  <c r="AU2725" i="98"/>
  <c r="AU3521" i="97"/>
  <c r="AU2938" i="97"/>
  <c r="AU3325" i="98"/>
  <c r="AU450" i="98"/>
  <c r="AU544" i="97"/>
  <c r="AU3375" i="97"/>
  <c r="AU994" i="98"/>
  <c r="AU2218" i="98"/>
  <c r="AU2535" i="97"/>
  <c r="AU2060" i="97"/>
  <c r="AU1993" i="97"/>
  <c r="AU341" i="98"/>
  <c r="AU1009" i="97"/>
  <c r="AU325" i="98"/>
  <c r="AU212" i="97"/>
  <c r="AU3317" i="98"/>
  <c r="AU2088" i="97"/>
  <c r="AU1381" i="97"/>
  <c r="AU1130" i="98"/>
  <c r="AU2263" i="98"/>
  <c r="AU3211" i="97"/>
  <c r="AU787" i="97"/>
  <c r="AU1320" i="98"/>
  <c r="AU1577" i="98"/>
  <c r="AU3513" i="97"/>
  <c r="AU2159" i="98"/>
  <c r="AU2923" i="98"/>
  <c r="AU2949" i="98"/>
  <c r="AU187" i="97"/>
  <c r="AU1049" i="97"/>
  <c r="AU938" i="97"/>
  <c r="AU1159" i="98"/>
  <c r="AU415" i="98"/>
  <c r="AU2593" i="97"/>
  <c r="AU2254" i="97"/>
  <c r="AU824" i="97"/>
  <c r="AU2701" i="97"/>
  <c r="AU2091" i="98"/>
  <c r="AU3130" i="97"/>
  <c r="AU2208" i="98"/>
  <c r="AU1498" i="97"/>
  <c r="AU2748" i="97"/>
  <c r="AU1275" i="97"/>
  <c r="AU3260" i="97"/>
  <c r="AU1135" i="98"/>
  <c r="AU2050" i="97"/>
  <c r="AU2861" i="97"/>
  <c r="AU138" i="97"/>
  <c r="AU2379" i="97"/>
  <c r="AU1770" i="97"/>
  <c r="AU2513" i="97"/>
  <c r="AU245" i="98"/>
  <c r="AU3244" i="97"/>
  <c r="AU2224" i="97"/>
  <c r="AU1453" i="97"/>
  <c r="AU1704" i="98"/>
  <c r="AU356" i="97"/>
  <c r="AU1139" i="98"/>
  <c r="AU2983" i="97"/>
  <c r="AU1280" i="97"/>
  <c r="AU179" i="97"/>
  <c r="AU3499" i="97"/>
  <c r="AU56" i="97"/>
  <c r="AU2985" i="98"/>
  <c r="AU481" i="97"/>
  <c r="AU3228" i="98"/>
  <c r="AU1048" i="97"/>
  <c r="AU3594" i="98"/>
  <c r="AU3006" i="97"/>
  <c r="AU38" i="98"/>
  <c r="AU3495" i="98"/>
  <c r="AU769" i="98"/>
  <c r="AU900" i="98"/>
  <c r="AU2528" i="97"/>
  <c r="AU929" i="97"/>
  <c r="AU1867" i="98"/>
  <c r="AU891" i="98"/>
  <c r="AU2097" i="98"/>
  <c r="AU2337" i="98"/>
  <c r="AU1701" i="98"/>
  <c r="AU2588" i="98"/>
  <c r="AU2352" i="98"/>
  <c r="AU201" i="97"/>
  <c r="AU1896" i="97"/>
  <c r="AU209" i="98"/>
  <c r="AU3213" i="97"/>
  <c r="AU676" i="98"/>
  <c r="AU576" i="98"/>
  <c r="AU3413" i="98"/>
  <c r="AU3385" i="98"/>
  <c r="AU954" i="98"/>
  <c r="AU243" i="97"/>
  <c r="AU2280" i="97"/>
  <c r="AU1529" i="97"/>
  <c r="AU3292" i="97"/>
  <c r="AU1889" i="97"/>
  <c r="AU3417" i="98"/>
  <c r="AU1752" i="97"/>
  <c r="AU982" i="97"/>
  <c r="AU2496" i="97"/>
  <c r="AU82" i="97"/>
  <c r="AU1505" i="97"/>
  <c r="AU1040" i="97"/>
  <c r="AU1165" i="97"/>
  <c r="AU3033" i="98"/>
  <c r="AU1207" i="97"/>
  <c r="AU1003" i="97"/>
  <c r="AU2956" i="98"/>
  <c r="AU3353" i="97"/>
  <c r="AU2722" i="98"/>
  <c r="AU841" i="98"/>
  <c r="AU3284" i="98"/>
  <c r="AU2894" i="98"/>
  <c r="AU3350" i="98"/>
  <c r="AU2291" i="98"/>
  <c r="AU563" i="97"/>
  <c r="AU2116" i="97"/>
  <c r="AU3069" i="98"/>
  <c r="AU2720" i="98"/>
  <c r="AU906" i="97"/>
  <c r="AU1000" i="97"/>
  <c r="AU2559" i="97"/>
  <c r="AU1232" i="98"/>
  <c r="AU948" i="98"/>
  <c r="AU2431" i="97"/>
  <c r="AU3160" i="98"/>
  <c r="AU3147" i="97"/>
  <c r="AU2432" i="97"/>
  <c r="AU2225" i="98"/>
  <c r="AU2745" i="97"/>
  <c r="AU3112" i="98"/>
  <c r="AU442" i="98"/>
  <c r="AU312" i="97"/>
  <c r="AU1086" i="97"/>
  <c r="AU1697" i="98"/>
  <c r="AU3157" i="97"/>
  <c r="AU466" i="98"/>
  <c r="AU1249" i="98"/>
  <c r="AU316" i="97"/>
  <c r="AU1966" i="98"/>
  <c r="AU1716" i="98"/>
  <c r="AU1020" i="97"/>
  <c r="AU191" i="97"/>
  <c r="AU1316" i="97"/>
  <c r="AU1311" i="98"/>
  <c r="AU974" i="97"/>
  <c r="AU1365" i="97"/>
  <c r="AU417" i="97"/>
  <c r="AU2472" i="98"/>
  <c r="AU1337" i="98"/>
  <c r="AU1785" i="98"/>
  <c r="AU656" i="97"/>
  <c r="AU2576" i="98"/>
  <c r="AU511" i="98"/>
  <c r="AU611" i="98"/>
  <c r="AU2179" i="97"/>
  <c r="AU1785" i="97"/>
  <c r="AU428" i="97"/>
  <c r="AU2499" i="98"/>
  <c r="AU1330" i="98"/>
  <c r="AU1950" i="97"/>
  <c r="AU1352" i="98"/>
  <c r="AU2531" i="98"/>
  <c r="AU193" i="97"/>
  <c r="AU3210" i="97"/>
  <c r="AU369" i="97"/>
  <c r="AU2527" i="97"/>
  <c r="AU3313" i="98"/>
  <c r="AU950" i="98"/>
  <c r="AU302" i="97"/>
  <c r="AU2697" i="97"/>
  <c r="AU432" i="97"/>
  <c r="AU2995" i="97"/>
  <c r="AU1039" i="98"/>
  <c r="AU3073" i="98"/>
  <c r="AU712" i="98"/>
  <c r="AU3093" i="97"/>
  <c r="AU465" i="97"/>
  <c r="AU85" i="97"/>
  <c r="AU378" i="98"/>
  <c r="AU3406" i="98"/>
  <c r="AU2439" i="97"/>
  <c r="AU264" i="98"/>
  <c r="AU1260" i="97"/>
  <c r="AU2425" i="97"/>
  <c r="AU3371" i="98"/>
  <c r="AU1294" i="97"/>
  <c r="AU3033" i="97"/>
  <c r="AU158" i="97"/>
  <c r="AU706" i="98"/>
  <c r="AU311" i="98"/>
  <c r="AU2265" i="98"/>
  <c r="AU2411" i="97"/>
  <c r="AU3044" i="97"/>
  <c r="AU1647" i="98"/>
  <c r="AU3003" i="97"/>
  <c r="AU1950" i="98"/>
  <c r="AU132" i="98"/>
  <c r="AU2473" i="97"/>
  <c r="AU605" i="98"/>
  <c r="AU505" i="98"/>
  <c r="AU1953" i="98"/>
  <c r="AU520" i="98"/>
  <c r="AU620" i="98"/>
  <c r="AU2202" i="97"/>
  <c r="AU205" i="98"/>
  <c r="AU2828" i="98"/>
  <c r="AU347" i="98"/>
  <c r="AU3318" i="97"/>
  <c r="AU645" i="97"/>
  <c r="AU2581" i="97"/>
  <c r="AU219" i="97"/>
  <c r="AU43" i="97"/>
  <c r="AU3431" i="97"/>
  <c r="AU2129" i="97"/>
  <c r="AU1069" i="97"/>
  <c r="AU3231" i="97"/>
  <c r="AU1811" i="97"/>
  <c r="AU211" i="98"/>
  <c r="AU2463" i="97"/>
  <c r="AU2668" i="97"/>
  <c r="AU1544" i="97"/>
  <c r="AU1699" i="97"/>
  <c r="AU731" i="97"/>
  <c r="AU1472" i="97"/>
  <c r="AU3325" i="97"/>
  <c r="AU2812" i="97"/>
  <c r="AU1450" i="97"/>
  <c r="AU1979" i="97"/>
  <c r="AU1020" i="98"/>
  <c r="AU329" i="97"/>
  <c r="AU1467" i="98"/>
  <c r="AU549" i="98"/>
  <c r="AU649" i="98"/>
  <c r="AU3061" i="97"/>
  <c r="AU2036" i="97"/>
  <c r="AU2319" i="98"/>
  <c r="AU3534" i="97"/>
  <c r="AU2548" i="98"/>
  <c r="AU2892" i="97"/>
  <c r="AU3149" i="97"/>
  <c r="AU2753" i="98"/>
  <c r="AU1324" i="97"/>
  <c r="AU916" i="98"/>
  <c r="AU458" i="97"/>
  <c r="AU2596" i="97"/>
  <c r="AU2700" i="97"/>
  <c r="AU1649" i="97"/>
  <c r="AU1707" i="98"/>
  <c r="AU996" i="98"/>
  <c r="AU3168" i="97"/>
  <c r="AU1803" i="98"/>
  <c r="AU385" i="98"/>
  <c r="AU2784" i="97"/>
  <c r="AU1102" i="98"/>
  <c r="AU2053" i="97"/>
  <c r="AU2068" i="97"/>
  <c r="AU2174" i="98"/>
  <c r="AU799" i="98"/>
  <c r="AU1703" i="98"/>
  <c r="AU2362" i="98"/>
  <c r="AU3116" i="98"/>
  <c r="AU3490" i="97"/>
  <c r="AU800" i="98"/>
  <c r="AU3351" i="98"/>
  <c r="AU943" i="97"/>
  <c r="AU3482" i="98"/>
  <c r="AU608" i="98"/>
  <c r="AU508" i="98"/>
  <c r="AU2084" i="98"/>
  <c r="AU679" i="97"/>
  <c r="AU3311" i="97"/>
  <c r="AU2011" i="97"/>
  <c r="AU2678" i="97"/>
  <c r="AU254" i="97"/>
  <c r="AU1167" i="97"/>
  <c r="AU1996" i="98"/>
  <c r="AU2653" i="97"/>
  <c r="AU965" i="98"/>
  <c r="AU791" i="97"/>
  <c r="AU1149" i="97"/>
  <c r="AU3290" i="97"/>
  <c r="AU2273" i="98"/>
  <c r="AU1906" i="97"/>
  <c r="AU3373" i="98"/>
  <c r="AU1285" i="98"/>
  <c r="AU2225" i="97"/>
  <c r="AU1099" i="98"/>
  <c r="AU959" i="98"/>
  <c r="AU617" i="97"/>
  <c r="AU1997" i="98"/>
  <c r="AU1454" i="98"/>
  <c r="AU1756" i="98"/>
  <c r="AU1796" i="97"/>
  <c r="AU740" i="97"/>
  <c r="AU483" i="98"/>
  <c r="AU292" i="98"/>
  <c r="AU416" i="98"/>
  <c r="AU1310" i="98"/>
  <c r="AU1599" i="97"/>
  <c r="AU1088" i="98"/>
  <c r="AU2353" i="98"/>
  <c r="AU750" i="98"/>
  <c r="AU251" i="98"/>
  <c r="AU1740" i="98"/>
  <c r="AU423" i="97"/>
  <c r="AU2822" i="97"/>
  <c r="AU1059" i="97"/>
  <c r="AU472" i="97"/>
  <c r="AU2093" i="97"/>
  <c r="AU1859" i="97"/>
  <c r="AU2287" i="97"/>
  <c r="AU450" i="97"/>
  <c r="AU3394" i="97"/>
  <c r="AU1705" i="98"/>
  <c r="AU2863" i="98"/>
  <c r="AU3494" i="98"/>
  <c r="AU1809" i="97"/>
  <c r="AU305" i="97"/>
  <c r="AU3444" i="98"/>
  <c r="AU1111" i="97"/>
  <c r="AU1690" i="97"/>
  <c r="AU2731" i="98"/>
  <c r="AU198" i="98"/>
  <c r="AU3042" i="98"/>
  <c r="AU1570" i="98"/>
  <c r="AU1534" i="98"/>
  <c r="AU2887" i="97"/>
  <c r="AU1055" i="97"/>
  <c r="AU594" i="97"/>
  <c r="AU1347" i="97"/>
  <c r="AU946" i="98"/>
  <c r="AU2842" i="98"/>
  <c r="AU3333" i="97"/>
  <c r="AU1552" i="97"/>
  <c r="AU2759" i="98"/>
  <c r="AU1909" i="98"/>
  <c r="AU3162" i="98"/>
  <c r="AU169" i="98"/>
  <c r="AU108" i="97"/>
  <c r="AU1313" i="97"/>
  <c r="AU499" i="97"/>
  <c r="AU143" i="97"/>
  <c r="AU2909" i="97"/>
  <c r="AU1810" i="97"/>
  <c r="AU1765" i="97"/>
  <c r="AU1506" i="97"/>
  <c r="AU3179" i="97"/>
  <c r="AU2031" i="97"/>
  <c r="AU1068" i="98"/>
  <c r="AU3026" i="97"/>
  <c r="AU928" i="97"/>
  <c r="AU2354" i="97"/>
  <c r="AU1683" i="97"/>
  <c r="AU2244" i="97"/>
  <c r="AU1548" i="97"/>
  <c r="AU297" i="98"/>
  <c r="AU3087" i="97"/>
  <c r="AU2782" i="98"/>
  <c r="AU1044" i="97"/>
  <c r="AU2912" i="97"/>
  <c r="AU1974" i="98"/>
  <c r="AU876" i="97"/>
  <c r="AU2064" i="97"/>
  <c r="AU1893" i="98"/>
  <c r="AU3519" i="98"/>
  <c r="AU194" i="97"/>
  <c r="AU2422" i="98"/>
  <c r="AU1641" i="98"/>
  <c r="AU201" i="98"/>
  <c r="AU989" i="97"/>
  <c r="AU511" i="97"/>
  <c r="AU1615" i="97"/>
  <c r="AU2154" i="98"/>
  <c r="AU3574" i="98"/>
  <c r="AU3396" i="98"/>
  <c r="AU2170" i="98"/>
  <c r="AU214" i="98"/>
  <c r="AU953" i="97"/>
  <c r="AU2969" i="98"/>
  <c r="AU597" i="97"/>
  <c r="AU1241" i="97"/>
  <c r="AU1206" i="98"/>
  <c r="AU619" i="97"/>
  <c r="AU3403" i="98"/>
  <c r="AU3407" i="98"/>
  <c r="AU3145" i="98"/>
  <c r="AU758" i="98"/>
  <c r="AU2888" i="97"/>
  <c r="AU137" i="98"/>
  <c r="AU2798" i="97"/>
  <c r="AU3192" i="97"/>
  <c r="AU3514" i="98"/>
  <c r="AU709" i="97"/>
  <c r="AU65" i="97"/>
  <c r="AU484" i="98"/>
  <c r="AU3554" i="97"/>
  <c r="AU1282" i="97"/>
  <c r="AU479" i="98"/>
  <c r="AU3572" i="97"/>
  <c r="AU3010" i="97"/>
  <c r="AU2461" i="97"/>
  <c r="AU2150" i="97"/>
  <c r="AU1072" i="97"/>
  <c r="AU545" i="97"/>
  <c r="AU1768" i="98"/>
  <c r="AU1576" i="98"/>
  <c r="AU2792" i="98"/>
  <c r="AU2223" i="98"/>
  <c r="AU3547" i="97"/>
  <c r="AU3585" i="98"/>
  <c r="AU492" i="98"/>
  <c r="AU1686" i="98"/>
  <c r="AU3038" i="97"/>
  <c r="AU1439" i="97"/>
  <c r="AU1580" i="98"/>
  <c r="AU2193" i="98"/>
  <c r="AU317" i="98"/>
  <c r="AU2091" i="97"/>
  <c r="AU3078" i="97"/>
  <c r="AU1596" i="98"/>
  <c r="AU2868" i="97"/>
  <c r="AU2593" i="98"/>
  <c r="AU2155" i="98"/>
  <c r="AU2657" i="98"/>
  <c r="AU481" i="98"/>
  <c r="AU3334" i="97"/>
  <c r="AU2653" i="98"/>
  <c r="AU3590" i="97"/>
  <c r="AU796" i="98"/>
  <c r="AU1554" i="97"/>
  <c r="AU3104" i="97"/>
  <c r="AU2755" i="98"/>
  <c r="AU2851" i="98"/>
  <c r="AU1490" i="97"/>
  <c r="AU3593" i="97"/>
  <c r="AU2355" i="97"/>
  <c r="AU2344" i="97"/>
  <c r="AU3347" i="97"/>
  <c r="AU1978" i="98"/>
  <c r="AU3424" i="97"/>
  <c r="AU151" i="98"/>
  <c r="AU3302" i="97"/>
  <c r="AU780" i="97"/>
  <c r="AU789" i="98"/>
  <c r="AU2203" i="98"/>
  <c r="AU971" i="98"/>
  <c r="AU821" i="97"/>
  <c r="AU2517" i="98"/>
  <c r="AU2363" i="97"/>
  <c r="AU1480" i="97"/>
  <c r="AU985" i="98"/>
  <c r="AU2623" i="98"/>
  <c r="AU674" i="97"/>
  <c r="AU1215" i="98"/>
  <c r="AU2237" i="98"/>
  <c r="AU3360" i="98"/>
  <c r="AU3202" i="98"/>
  <c r="AU341" i="97"/>
  <c r="AU1909" i="97"/>
  <c r="AU326" i="97"/>
  <c r="AU2372" i="97"/>
  <c r="AU2578" i="98"/>
  <c r="AU1995" i="97"/>
  <c r="AU1157" i="97"/>
  <c r="AU3032" i="97"/>
  <c r="AU1758" i="98"/>
  <c r="AU2254" i="98"/>
  <c r="AU3204" i="97"/>
  <c r="AU2170" i="97"/>
  <c r="AU2429" i="98"/>
  <c r="AU1615" i="98"/>
  <c r="AU1571" i="98"/>
  <c r="AU3308" i="98"/>
  <c r="AU1002" i="97"/>
  <c r="AU1761" i="97"/>
  <c r="AU925" i="98"/>
  <c r="AU3165" i="97"/>
  <c r="AU1519" i="98"/>
  <c r="AU431" i="97"/>
  <c r="AU2927" i="97"/>
  <c r="AU2684" i="97"/>
  <c r="AU290" i="97"/>
  <c r="AU1727" i="98"/>
  <c r="AU2556" i="98"/>
  <c r="AU931" i="98"/>
  <c r="AU3515" i="98"/>
  <c r="AU833" i="97"/>
  <c r="AU3204" i="98"/>
  <c r="AU1741" i="97"/>
  <c r="AU1668" i="97"/>
  <c r="AU781" i="98"/>
  <c r="AU3350" i="97"/>
  <c r="AU1441" i="97"/>
  <c r="AU2919" i="97"/>
  <c r="AU1187" i="98"/>
  <c r="AU280" i="98"/>
  <c r="AU1696" i="98"/>
  <c r="AU1936" i="98"/>
  <c r="AU1163" i="98"/>
  <c r="AU886" i="97"/>
  <c r="AU2073" i="98"/>
  <c r="AU1750" i="97"/>
  <c r="AU2576" i="97"/>
  <c r="AU136" i="97"/>
  <c r="AU1663" i="98"/>
  <c r="AU2022" i="98"/>
  <c r="AU1508" i="98"/>
  <c r="AU3233" i="98"/>
  <c r="AU2902" i="97"/>
  <c r="AU3394" i="98"/>
  <c r="AU2183" i="97"/>
  <c r="AU2878" i="98"/>
  <c r="AU2478" i="98"/>
  <c r="AU1736" i="98"/>
  <c r="AU2980" i="98"/>
  <c r="AU2650" i="97"/>
  <c r="AU343" i="97"/>
  <c r="AU1000" i="98"/>
  <c r="AU2507" i="98"/>
  <c r="AU3567" i="97"/>
  <c r="AU1098" i="98"/>
  <c r="AU1550" i="97"/>
  <c r="AU3468" i="98"/>
  <c r="AU3244" i="98"/>
  <c r="AU2751" i="98"/>
  <c r="AU1883" i="97"/>
  <c r="AU1616" i="98"/>
  <c r="AU2158" i="98"/>
  <c r="AU2040" i="98"/>
  <c r="AU3243" i="97"/>
  <c r="AU2245" i="97"/>
  <c r="AU182" i="97"/>
  <c r="AU3009" i="98"/>
  <c r="AU134" i="98"/>
  <c r="AU748" i="98"/>
  <c r="AU1470" i="98"/>
  <c r="AU1174" i="97"/>
  <c r="AU2942" i="97"/>
  <c r="AU1483" i="98"/>
  <c r="AU3470" i="98"/>
  <c r="AU1574" i="98"/>
  <c r="AU1860" i="97"/>
  <c r="AU898" i="98"/>
  <c r="AU2675" i="98"/>
  <c r="AU1134" i="97"/>
  <c r="AU1918" i="97"/>
  <c r="AU594" i="98"/>
  <c r="AU694" i="98"/>
  <c r="AU307" i="98"/>
  <c r="AU1566" i="98"/>
  <c r="AU213" i="98"/>
  <c r="AU2915" i="98"/>
  <c r="AU1023" i="98"/>
  <c r="AU981" i="97"/>
  <c r="AU1016" i="97"/>
  <c r="AU1177" i="98"/>
  <c r="AU3228" i="97"/>
  <c r="AU2013" i="97"/>
  <c r="AU1255" i="97"/>
  <c r="AU2822" i="98"/>
  <c r="AU1888" i="98"/>
  <c r="AU3428" i="97"/>
  <c r="AU2080" i="98"/>
  <c r="AU429" i="98"/>
  <c r="AU637" i="97"/>
  <c r="AU2952" i="97"/>
  <c r="AU2336" i="97"/>
  <c r="AU788" i="97"/>
  <c r="AU1678" i="97"/>
  <c r="AU272" i="97"/>
  <c r="AU2711" i="97"/>
  <c r="AU2996" i="98"/>
  <c r="AU2312" i="97"/>
  <c r="AU2433" i="98"/>
  <c r="AU121" i="97"/>
  <c r="AU476" i="97"/>
  <c r="AU789" i="97"/>
  <c r="AU2198" i="98"/>
  <c r="AU2887" i="98"/>
  <c r="AU2810" i="98"/>
  <c r="AU282" i="98"/>
  <c r="AU348" i="98"/>
  <c r="AU1690" i="98"/>
  <c r="AU848" i="98"/>
  <c r="AU1431" i="97"/>
  <c r="AU2115" i="97"/>
  <c r="AU690" i="97"/>
  <c r="AU3136" i="97"/>
  <c r="AU2647" i="97"/>
  <c r="AU350" i="98"/>
  <c r="AU1118" i="98"/>
  <c r="AU571" i="97"/>
  <c r="AU2806" i="97"/>
  <c r="AU3015" i="97"/>
  <c r="AU3520" i="98"/>
  <c r="AU3514" i="97"/>
  <c r="AU2427" i="98"/>
  <c r="AU1847" i="97"/>
  <c r="AU1562" i="98"/>
  <c r="AU1315" i="97"/>
  <c r="AU817" i="97"/>
  <c r="AU537" i="97"/>
  <c r="AU2676" i="97"/>
  <c r="AU1485" i="98"/>
  <c r="AU335" i="98"/>
  <c r="AU1768" i="97"/>
  <c r="AU3339" i="98"/>
  <c r="AU2862" i="98"/>
  <c r="AU3365" i="98"/>
  <c r="AU3364" i="98"/>
  <c r="AU3498" i="98"/>
  <c r="AU2017" i="97"/>
  <c r="AU2107" i="98"/>
  <c r="AU1783" i="98"/>
  <c r="AU260" i="97"/>
  <c r="AU543" i="97"/>
  <c r="AU895" i="98"/>
  <c r="AU3348" i="98"/>
  <c r="AU197" i="98"/>
  <c r="AU2788" i="97"/>
  <c r="AU3239" i="98"/>
  <c r="AU2468" i="97"/>
  <c r="AU1142" i="97"/>
  <c r="AU1295" i="98"/>
  <c r="AU228" i="98"/>
  <c r="AU2680" i="98"/>
  <c r="AU3045" i="98"/>
  <c r="AU923" i="98"/>
  <c r="AU1771" i="98"/>
  <c r="AU2438" i="97"/>
  <c r="AU534" i="97"/>
  <c r="AU2736" i="97"/>
  <c r="AU3225" i="97"/>
  <c r="AU2378" i="97"/>
  <c r="AU1295" i="97"/>
  <c r="AU1024" i="98"/>
  <c r="AU2497" i="97"/>
  <c r="AU2607" i="98"/>
  <c r="AU2364" i="98"/>
  <c r="AU2188" i="97"/>
  <c r="AU200" i="98"/>
  <c r="AU3217" i="97"/>
  <c r="AU3201" i="98"/>
  <c r="AU3081" i="98"/>
  <c r="AU3061" i="98"/>
  <c r="AU414" i="98"/>
  <c r="AU650" i="97"/>
  <c r="AU3125" i="98"/>
  <c r="AU489" i="98"/>
  <c r="AU2288" i="97"/>
  <c r="AU2638" i="98"/>
  <c r="AU1718" i="98"/>
  <c r="AU287" i="98"/>
  <c r="AU2376" i="98"/>
  <c r="AU1573" i="98"/>
  <c r="AU3048" i="97"/>
  <c r="AU2977" i="98"/>
  <c r="AU1028" i="98"/>
  <c r="AU95" i="98"/>
  <c r="AU2007" i="97"/>
  <c r="AU1097" i="97"/>
  <c r="AU719" i="98"/>
  <c r="AU1520" i="98"/>
  <c r="AU2768" i="98"/>
  <c r="AU1813" i="98"/>
  <c r="AU2664" i="97"/>
  <c r="AU382" i="97"/>
  <c r="AU1499" i="97"/>
  <c r="AU334" i="97"/>
  <c r="AU1256" i="98"/>
  <c r="AU583" i="97"/>
  <c r="AU3240" i="98"/>
  <c r="AU3065" i="98"/>
  <c r="AU3433" i="98"/>
  <c r="AU549" i="97"/>
  <c r="AU3219" i="98"/>
  <c r="AU673" i="97"/>
  <c r="AU1315" i="98"/>
  <c r="AU2572" i="98"/>
  <c r="AU782" i="97"/>
  <c r="AU2960" i="98"/>
  <c r="AU1940" i="98"/>
  <c r="AU1939" i="97"/>
  <c r="AU2843" i="98"/>
  <c r="AU3138" i="97"/>
  <c r="AU2644" i="98"/>
  <c r="AU3566" i="97"/>
  <c r="AU3401" i="98"/>
  <c r="AU1330" i="97"/>
  <c r="AU1614" i="97"/>
  <c r="AU2446" i="97"/>
  <c r="AU1793" i="97"/>
  <c r="AU215" i="98"/>
  <c r="AU2818" i="97"/>
  <c r="AU3121" i="98"/>
  <c r="AU2727" i="98"/>
  <c r="AU905" i="98"/>
  <c r="AU2580" i="97"/>
  <c r="AU319" i="97"/>
  <c r="AU527" i="97"/>
  <c r="AU869" i="98"/>
  <c r="AU1296" i="97"/>
  <c r="AU2629" i="98"/>
  <c r="AU2375" i="98"/>
  <c r="AU2261" i="97"/>
  <c r="AU2074" i="97"/>
  <c r="AU2891" i="98"/>
  <c r="AU3587" i="97"/>
  <c r="AU994" i="97"/>
  <c r="AU3314" i="97"/>
  <c r="AU3361" i="98"/>
  <c r="AU2122" i="97"/>
  <c r="AU993" i="98"/>
  <c r="AU1405" i="98"/>
  <c r="AU3441" i="98"/>
  <c r="AU1010" i="97"/>
  <c r="AU1411" i="97"/>
  <c r="AU3458" i="97"/>
  <c r="AU3438" i="98"/>
  <c r="AU3056" i="98"/>
  <c r="AU1776" i="98"/>
  <c r="AU196" i="97"/>
  <c r="AU1913" i="98"/>
  <c r="AU1624" i="98"/>
  <c r="AU1619" i="97"/>
  <c r="AU1551" i="97"/>
  <c r="AU244" i="97"/>
  <c r="AU318" i="97"/>
  <c r="AU161" i="98"/>
  <c r="AU1108" i="97"/>
  <c r="AU1742" i="98"/>
  <c r="AU352" i="98"/>
  <c r="AU2780" i="97"/>
  <c r="AU153" i="97"/>
  <c r="AU1875" i="97"/>
  <c r="AU2337" i="97"/>
  <c r="AU1762" i="97"/>
  <c r="AU2647" i="98"/>
  <c r="AU3341" i="97"/>
  <c r="AU1538" i="98"/>
  <c r="AU818" i="98"/>
  <c r="AU2384" i="98"/>
  <c r="AU1895" i="97"/>
  <c r="AU1775" i="98"/>
  <c r="AU1183" i="97"/>
  <c r="AU2152" i="98"/>
  <c r="AU2436" i="97"/>
  <c r="AU290" i="98"/>
  <c r="AU2070" i="97"/>
  <c r="AU2006" i="98"/>
  <c r="AU2338" i="98"/>
  <c r="AU2807" i="97"/>
  <c r="AU2852" i="97"/>
  <c r="AU1470" i="97"/>
  <c r="AU248" i="98"/>
  <c r="AU1923" i="97"/>
  <c r="AU1286" i="98"/>
  <c r="AU2330" i="97"/>
  <c r="AU3400" i="97"/>
  <c r="AU1610" i="97"/>
  <c r="AU508" i="97"/>
  <c r="AU2469" i="98"/>
  <c r="AU1200" i="97"/>
  <c r="AU2109" i="97"/>
  <c r="AU1931" i="98"/>
  <c r="AU3110" i="98"/>
  <c r="AU2504" i="98"/>
  <c r="AU2727" i="97"/>
  <c r="AU1061" i="98"/>
  <c r="AU2234" i="98"/>
  <c r="AU755" i="97"/>
  <c r="AU1248" i="97"/>
  <c r="AU1418" i="97"/>
  <c r="AU471" i="98"/>
  <c r="AU2750" i="98"/>
  <c r="AU2239" i="98"/>
  <c r="AU2315" i="97"/>
  <c r="AU879" i="97"/>
  <c r="AU812" i="97"/>
  <c r="AU1773" i="97"/>
  <c r="AU406" i="98"/>
  <c r="AU2237" i="97"/>
  <c r="AU141" i="97"/>
  <c r="AU893" i="97"/>
  <c r="AU3217" i="98"/>
  <c r="AU2861" i="98"/>
  <c r="AU888" i="98"/>
  <c r="AU2138" i="97"/>
  <c r="AU834" i="98"/>
  <c r="AU2167" i="97"/>
  <c r="AU942" i="98"/>
  <c r="AU1050" i="98"/>
  <c r="AU216" i="97"/>
  <c r="AU956" i="97"/>
  <c r="AU922" i="98"/>
  <c r="AU936" i="97"/>
  <c r="AU1612" i="97"/>
  <c r="AU3561" i="97"/>
  <c r="AU2502" i="98"/>
  <c r="AU818" i="97"/>
  <c r="AU2095" i="97"/>
  <c r="AU106" i="98"/>
  <c r="AU3019" i="97"/>
  <c r="AU827" i="98"/>
  <c r="AU2940" i="98"/>
  <c r="AU2971" i="97"/>
  <c r="AU2027" i="98"/>
  <c r="AU3108" i="97"/>
  <c r="AU807" i="97"/>
  <c r="AU1929" i="97"/>
  <c r="AU2394" i="98"/>
  <c r="AU1185" i="97"/>
  <c r="AU1504" i="97"/>
  <c r="AU1854" i="97"/>
  <c r="AU1498" i="98"/>
  <c r="AU489" i="97"/>
  <c r="AU363" i="97"/>
  <c r="AU3593" i="98"/>
  <c r="AU701" i="97"/>
  <c r="AU75" i="98"/>
  <c r="AU1575" i="98"/>
  <c r="AU558" i="97"/>
  <c r="AU1088" i="97"/>
  <c r="AU725" i="97"/>
  <c r="AU2139" i="98"/>
  <c r="AU1484" i="98"/>
  <c r="AU2279" i="98"/>
  <c r="AU168" i="97"/>
  <c r="AU1991" i="98"/>
  <c r="AU1643" i="98"/>
  <c r="AU1984" i="98"/>
  <c r="AU3269" i="97"/>
  <c r="AU1840" i="97"/>
  <c r="AU2134" i="97"/>
  <c r="AU437" i="98"/>
  <c r="AU788" i="98"/>
  <c r="AU193" i="98"/>
  <c r="AU49" i="98"/>
  <c r="AU646" i="98"/>
  <c r="AU546" i="98"/>
  <c r="AU831" i="98"/>
  <c r="AU2546" i="98"/>
  <c r="AU1637" i="98"/>
  <c r="AU389" i="97"/>
  <c r="AU3483" i="97"/>
  <c r="AU448" i="97"/>
  <c r="AU37" i="97"/>
  <c r="AU1298" i="97"/>
  <c r="AU1042" i="98"/>
  <c r="AU2426" i="97"/>
  <c r="AU935" i="98"/>
  <c r="AU1423" i="98"/>
  <c r="AU3431" i="98"/>
  <c r="AU1849" i="98"/>
  <c r="AU3006" i="98"/>
  <c r="AU1136" i="97"/>
  <c r="AU1533" i="98"/>
  <c r="AU1021" i="98"/>
  <c r="AU855" i="97"/>
  <c r="AU1090" i="97"/>
  <c r="AU2108" i="98"/>
  <c r="AU2820" i="98"/>
  <c r="AU2227" i="97"/>
  <c r="AU2476" i="98"/>
  <c r="AU1620" i="98"/>
  <c r="AU2336" i="98"/>
  <c r="AU2437" i="97"/>
  <c r="AU1648" i="97"/>
  <c r="AU2042" i="98"/>
  <c r="AU1523" i="97"/>
  <c r="AU2204" i="97"/>
  <c r="AU1057" i="97"/>
  <c r="AU260" i="98"/>
  <c r="AU347" i="97"/>
  <c r="AU536" i="98"/>
  <c r="AU636" i="98"/>
  <c r="AU2346" i="97"/>
  <c r="AU207" i="97"/>
  <c r="AU2564" i="97"/>
  <c r="AU120" i="97"/>
  <c r="AU1631" i="98"/>
  <c r="AU223" i="98"/>
  <c r="AU1335" i="97"/>
  <c r="AU1638" i="97"/>
  <c r="AU131" i="97"/>
  <c r="AU980" i="98"/>
  <c r="AU555" i="97"/>
  <c r="AU2161" i="97"/>
  <c r="AU1122" i="98"/>
  <c r="AU3098" i="97"/>
  <c r="AU630" i="97"/>
  <c r="AU3246" i="97"/>
  <c r="AU3298" i="97"/>
  <c r="AU1898" i="98"/>
  <c r="AU863" i="97"/>
  <c r="AU499" i="98"/>
  <c r="AU1791" i="98"/>
  <c r="AU1340" i="97"/>
  <c r="AU804" i="98"/>
  <c r="AU1667" i="97"/>
  <c r="AU2482" i="98"/>
  <c r="AU2930" i="98"/>
  <c r="AU374" i="98"/>
  <c r="AU162" i="98"/>
  <c r="AU1452" i="97"/>
  <c r="AU293" i="97"/>
  <c r="AU2481" i="98"/>
  <c r="AU210" i="98"/>
  <c r="AU2051" i="98"/>
  <c r="AU2062" i="98"/>
  <c r="AU462" i="98"/>
  <c r="AU3319" i="97"/>
  <c r="AU3278" i="97"/>
  <c r="AU2752" i="97"/>
  <c r="AU1960" i="97"/>
  <c r="AU402" i="97"/>
  <c r="AU2179" i="98"/>
  <c r="AU1815" i="97"/>
  <c r="AU2989" i="97"/>
  <c r="AU115" i="98"/>
  <c r="AU3218" i="98"/>
  <c r="AU2530" i="98"/>
  <c r="AU1856" i="97"/>
  <c r="AU1897" i="97"/>
  <c r="AU113" i="97"/>
  <c r="AU3398" i="98"/>
  <c r="AU2381" i="97"/>
  <c r="AU2618" i="98"/>
  <c r="AU2847" i="98"/>
  <c r="AU3540" i="97"/>
  <c r="AU3341" i="98"/>
  <c r="AU2836" i="97"/>
  <c r="AU177" i="98"/>
  <c r="AU1378" i="97"/>
  <c r="AU2412" i="97"/>
  <c r="AU1040" i="98"/>
  <c r="AU3563" i="97"/>
  <c r="AU3605" i="98"/>
  <c r="AU1228" i="97"/>
  <c r="AU3339" i="97"/>
  <c r="AU1259" i="98"/>
  <c r="AU513" i="97"/>
  <c r="AU1227" i="97"/>
  <c r="AU2924" i="97"/>
  <c r="AU815" i="97"/>
  <c r="AU1277" i="98"/>
  <c r="AU1684" i="97"/>
  <c r="AU3209" i="98"/>
  <c r="AU1192" i="97"/>
  <c r="AU3272" i="98"/>
  <c r="AU1008" i="97"/>
  <c r="AU707" i="98"/>
  <c r="AU1199" i="97"/>
  <c r="AU2414" i="97"/>
  <c r="AU1880" i="98"/>
  <c r="AU977" i="97"/>
  <c r="AU2134" i="98"/>
  <c r="AU753" i="97"/>
  <c r="AU3233" i="97"/>
  <c r="AU1715" i="97"/>
  <c r="AU35" i="97"/>
  <c r="AU2603" i="97"/>
  <c r="AU1384" i="98"/>
  <c r="AU929" i="98"/>
  <c r="AU1336" i="97"/>
  <c r="AU714" i="97"/>
  <c r="AU2014" i="97"/>
  <c r="AU1285" i="97"/>
  <c r="AU2474" i="97"/>
  <c r="AU1108" i="98"/>
  <c r="AU109" i="98"/>
  <c r="AU1670" i="98"/>
  <c r="AU1601" i="97"/>
  <c r="AU461" i="97"/>
  <c r="AU370" i="98"/>
  <c r="AU901" i="97"/>
  <c r="AU588" i="97"/>
  <c r="AU3337" i="97"/>
  <c r="AU502" i="98"/>
  <c r="AU602" i="98"/>
  <c r="AU825" i="98"/>
  <c r="AU2197" i="97"/>
  <c r="AU913" i="98"/>
  <c r="AU1114" i="97"/>
  <c r="AU1801" i="98"/>
  <c r="AU740" i="98"/>
  <c r="AU3215" i="97"/>
  <c r="AU917" i="98"/>
  <c r="AU3133" i="97"/>
  <c r="AU1800" i="97"/>
  <c r="AU2032" i="97"/>
  <c r="AU1375" i="97"/>
  <c r="AU2156" i="98"/>
  <c r="AU419" i="97"/>
  <c r="AU1709" i="98"/>
  <c r="AU3327" i="98"/>
  <c r="AU321" i="97"/>
  <c r="AU261" i="97"/>
  <c r="AU1184" i="97"/>
  <c r="AU930" i="98"/>
  <c r="AU1963" i="98"/>
  <c r="AU3406" i="97"/>
  <c r="AU737" i="97"/>
  <c r="AU3300" i="98"/>
  <c r="AU342" i="98"/>
  <c r="AU1668" i="98"/>
  <c r="AU1675" i="97"/>
  <c r="AU2467" i="98"/>
  <c r="AU66" i="98"/>
  <c r="AU56" i="98"/>
  <c r="AU3557" i="97"/>
  <c r="AU1827" i="98"/>
  <c r="AU1617" i="97"/>
  <c r="AU3502" i="98"/>
  <c r="AU3388" i="97"/>
  <c r="AU95" i="97"/>
  <c r="AU1182" i="97"/>
  <c r="AU2128" i="98"/>
  <c r="AU739" i="97"/>
  <c r="AU2551" i="97"/>
  <c r="AU1252" i="97"/>
  <c r="AU539" i="98"/>
  <c r="AU639" i="98"/>
  <c r="AU1202" i="97"/>
  <c r="AU3235" i="98"/>
  <c r="AU24" i="97"/>
  <c r="AU741" i="97"/>
  <c r="AU3189" i="98"/>
  <c r="AU3482" i="97"/>
  <c r="AU1493" i="98"/>
  <c r="AU3349" i="97"/>
  <c r="AU1680" i="97"/>
  <c r="AU3187" i="98"/>
  <c r="AU150" i="97"/>
  <c r="AU2283" i="98"/>
  <c r="AU104" i="97"/>
  <c r="AU1597" i="98"/>
  <c r="AU2501" i="97"/>
  <c r="AU1145" i="98"/>
  <c r="AU3073" i="97"/>
  <c r="AU1992" i="98"/>
  <c r="AU218" i="98"/>
  <c r="AU1642" i="97"/>
  <c r="AU734" i="98"/>
  <c r="AU3149" i="98"/>
  <c r="AU2034" i="98"/>
  <c r="AU1465" i="97"/>
  <c r="AU1078" i="97"/>
  <c r="AU1033" i="97"/>
  <c r="AU3485" i="98"/>
  <c r="AU1027" i="98"/>
  <c r="AU79" i="97"/>
  <c r="AU3062" i="98"/>
  <c r="AU1500" i="98"/>
  <c r="AU2617" i="98"/>
  <c r="AU2155" i="97"/>
  <c r="AU782" i="98"/>
  <c r="AU1259" i="97"/>
  <c r="AU1395" i="97"/>
  <c r="AU2906" i="98"/>
  <c r="AU1637" i="97"/>
  <c r="AU3603" i="97"/>
  <c r="AU842" i="97"/>
  <c r="AU819" i="97"/>
  <c r="AU2794" i="98"/>
  <c r="AU1187" i="97"/>
  <c r="AU3184" i="98"/>
  <c r="AU3125" i="97"/>
  <c r="AU2735" i="98"/>
  <c r="AU870" i="97"/>
  <c r="AU309" i="97"/>
  <c r="AU149" i="97"/>
  <c r="AU139" i="98"/>
  <c r="AU223" i="97"/>
  <c r="AU188" i="98"/>
  <c r="AU1102" i="97"/>
  <c r="AU2493" i="97"/>
  <c r="AU3120" i="98"/>
  <c r="AU956" i="98"/>
  <c r="AU131" i="98"/>
  <c r="AU3153" i="97"/>
  <c r="AU3342" i="97"/>
  <c r="AU862" i="98"/>
  <c r="AU430" i="98"/>
  <c r="AU2596" i="98"/>
  <c r="AU3549" i="97"/>
  <c r="AU2511" i="97"/>
  <c r="AU1237" i="97"/>
  <c r="AU103" i="98"/>
  <c r="AU1161" i="97"/>
  <c r="AU1755" i="97"/>
  <c r="AU1920" i="97"/>
  <c r="AU802" i="98"/>
  <c r="AU417" i="98"/>
  <c r="AU275" i="98"/>
  <c r="AU1233" i="97"/>
  <c r="AU1465" i="98"/>
  <c r="AU699" i="97"/>
  <c r="AU267" i="98"/>
  <c r="AU2076" i="98"/>
  <c r="AU910" i="97"/>
  <c r="AU2753" i="97"/>
  <c r="AU2824" i="97"/>
  <c r="AU1242" i="97"/>
  <c r="AU1162" i="97"/>
  <c r="AU899" i="98"/>
  <c r="AU1083" i="97"/>
  <c r="AU3139" i="97"/>
  <c r="AU2173" i="97"/>
  <c r="AU1844" i="97"/>
  <c r="AU3039" i="97"/>
  <c r="AU242" i="97"/>
  <c r="AU686" i="98"/>
  <c r="AU586" i="98"/>
  <c r="AU1341" i="97"/>
  <c r="AU3531" i="98"/>
  <c r="AU3536" i="98"/>
  <c r="AU2624" i="97"/>
  <c r="AU219" i="98"/>
  <c r="AU2715" i="97"/>
  <c r="AU2973" i="97"/>
  <c r="AU1433" i="97"/>
  <c r="AU1530" i="98"/>
  <c r="AU3088" i="97"/>
  <c r="AU325" i="97"/>
  <c r="AU1071" i="97"/>
  <c r="AU3041" i="97"/>
  <c r="AU2867" i="97"/>
  <c r="AU208" i="97"/>
  <c r="AU1365" i="98"/>
  <c r="AU897" i="98"/>
  <c r="AU1170" i="97"/>
  <c r="AU486" i="97"/>
  <c r="AU378" i="97"/>
  <c r="AU2382" i="98"/>
  <c r="AU204" i="97"/>
  <c r="AU396" i="98"/>
  <c r="AU828" i="97"/>
  <c r="AU1129" i="97"/>
  <c r="AU670" i="98"/>
  <c r="AU570" i="98"/>
  <c r="AU2081" i="97"/>
  <c r="AU3085" i="98"/>
  <c r="AU1731" i="97"/>
  <c r="AU3257" i="98"/>
  <c r="AU289" i="97"/>
  <c r="AU1128" i="98"/>
  <c r="AU1944" i="97"/>
  <c r="AU1419" i="98"/>
  <c r="AU2406" i="98"/>
  <c r="AU677" i="97"/>
  <c r="AU477" i="97"/>
  <c r="AU2893" i="97"/>
  <c r="AU182" i="98"/>
  <c r="AU1652" i="97"/>
  <c r="AU2864" i="97"/>
  <c r="AU631" i="98"/>
  <c r="AU531" i="98"/>
  <c r="AU1424" i="97"/>
  <c r="AU3140" i="97"/>
  <c r="AU2252" i="98"/>
  <c r="AU3371" i="97"/>
  <c r="AU921" i="98"/>
  <c r="AU1818" i="97"/>
  <c r="AU2243" i="98"/>
  <c r="AU672" i="98"/>
  <c r="AU572" i="98"/>
  <c r="AU987" i="97"/>
  <c r="AU3579" i="98"/>
  <c r="AU1956" i="98"/>
  <c r="AU486" i="98"/>
  <c r="AU1101" i="97"/>
  <c r="AU3022" i="98"/>
  <c r="AU1621" i="97"/>
  <c r="AU2787" i="98"/>
  <c r="AU715" i="97"/>
  <c r="AU3410" i="98"/>
  <c r="AU2968" i="98"/>
  <c r="AU1159" i="97"/>
  <c r="AU2644" i="97"/>
  <c r="AU998" i="98"/>
  <c r="AU1570" i="97"/>
  <c r="AU1230" i="97"/>
  <c r="AU3565" i="98"/>
  <c r="AU338" i="98"/>
  <c r="AU1789" i="97"/>
  <c r="AU190" i="97"/>
  <c r="AU2613" i="98"/>
  <c r="AU1262" i="97"/>
  <c r="AU1307" i="97"/>
  <c r="AU1679" i="97"/>
  <c r="AU352" i="97"/>
  <c r="AU2818" i="98"/>
  <c r="AU3525" i="98"/>
  <c r="AU247" i="98"/>
  <c r="AU165" i="97"/>
  <c r="AU60" i="97"/>
  <c r="AU2978" i="98"/>
  <c r="AU704" i="98"/>
  <c r="AU1721" i="98"/>
  <c r="AU2829" i="97"/>
  <c r="AU932" i="98"/>
  <c r="AU833" i="98"/>
  <c r="AU1147" i="97"/>
  <c r="AU3419" i="97"/>
  <c r="AU2016" i="97"/>
  <c r="AU1569" i="98"/>
  <c r="AU3539" i="98"/>
  <c r="AU952" i="98"/>
  <c r="AU2681" i="98"/>
  <c r="AU2827" i="98"/>
  <c r="AU2149" i="97"/>
  <c r="AU470" i="97"/>
  <c r="AU55" i="97"/>
  <c r="AU1769" i="97"/>
  <c r="AU2731" i="97"/>
  <c r="AU1887" i="97"/>
  <c r="AU939" i="98"/>
  <c r="AU993" i="97"/>
  <c r="AU1825" i="98"/>
  <c r="AU2319" i="97"/>
  <c r="AU2466" i="98"/>
  <c r="AU1224" i="98"/>
  <c r="AU447" i="97"/>
  <c r="AU2510" i="98"/>
  <c r="AU2448" i="98"/>
  <c r="AU1829" i="98"/>
  <c r="AU724" i="98"/>
  <c r="AU892" i="97"/>
  <c r="AU303" i="98"/>
  <c r="AU1301" i="97"/>
  <c r="AU2371" i="97"/>
  <c r="AU3253" i="97"/>
  <c r="AU336" i="98"/>
  <c r="AU809" i="98"/>
  <c r="AU2796" i="98"/>
  <c r="AU1643" i="97"/>
  <c r="AU25" i="97"/>
  <c r="AU1579" i="97"/>
  <c r="AU3057" i="97"/>
  <c r="AU3501" i="97"/>
  <c r="AU2740" i="98"/>
  <c r="AU37" i="98"/>
  <c r="AU2098" i="98"/>
  <c r="AU2113" i="97"/>
  <c r="AU1935" i="97"/>
  <c r="AU1490" i="98"/>
  <c r="AU3475" i="98"/>
  <c r="AU977" i="98"/>
  <c r="AU365" i="97"/>
  <c r="AU2101" i="97"/>
  <c r="AU772" i="97"/>
  <c r="AU2187" i="97"/>
  <c r="AU1730" i="97"/>
  <c r="AU971" i="97"/>
  <c r="AU2213" i="97"/>
  <c r="AU2937" i="97"/>
  <c r="AU1402" i="97"/>
  <c r="AU2063" i="98"/>
  <c r="AU1033" i="98"/>
  <c r="AU2946" i="97"/>
  <c r="AU874" i="97"/>
  <c r="AU1890" i="97"/>
  <c r="AU1192" i="98"/>
  <c r="AU3604" i="97"/>
  <c r="AU420" i="98"/>
  <c r="AU650" i="98"/>
  <c r="AU550" i="98"/>
  <c r="AU2246" i="97"/>
  <c r="AU3550" i="97"/>
  <c r="AU380" i="97"/>
  <c r="AU2415" i="97"/>
  <c r="AU714" i="98"/>
  <c r="AU715" i="98"/>
  <c r="AU627" i="98"/>
  <c r="AU527" i="98"/>
  <c r="AU678" i="98"/>
  <c r="AU578" i="98"/>
  <c r="AU356" i="98"/>
  <c r="AU1705" i="97"/>
  <c r="AU505" i="97"/>
  <c r="AU460" i="98"/>
  <c r="AU2264" i="97"/>
  <c r="AU700" i="98"/>
  <c r="AU3359" i="98"/>
  <c r="AU988" i="97"/>
  <c r="AU391" i="98"/>
  <c r="AU1331" i="98"/>
  <c r="AU1657" i="97"/>
  <c r="AU3362" i="98"/>
  <c r="AU2010" i="98"/>
  <c r="AU3140" i="98"/>
  <c r="AU2185" i="98"/>
  <c r="AU2119" i="97"/>
  <c r="AU1828" i="97"/>
  <c r="AU2255" i="97"/>
  <c r="AU3449" i="98"/>
  <c r="AU1119" i="98"/>
  <c r="AU1250" i="97"/>
  <c r="AU159" i="98"/>
  <c r="AU713" i="97"/>
  <c r="AU1045" i="97"/>
  <c r="AU1951" i="97"/>
  <c r="AU3080" i="97"/>
  <c r="AU1903" i="98"/>
  <c r="AU2637" i="97"/>
  <c r="AU1514" i="97"/>
  <c r="AU3196" i="98"/>
  <c r="AU3523" i="97"/>
  <c r="AU1413" i="98"/>
  <c r="AU2234" i="97"/>
  <c r="AU2103" i="98"/>
  <c r="AU1389" i="97"/>
  <c r="AU3013" i="97"/>
  <c r="AU1695" i="97"/>
  <c r="AU3062" i="97"/>
  <c r="AU2106" i="98"/>
  <c r="AU174" i="97"/>
  <c r="AU739" i="98"/>
  <c r="AU1671" i="98"/>
  <c r="AU1869" i="97"/>
  <c r="AU1751" i="97"/>
  <c r="AU1662" i="97"/>
  <c r="AU2210" i="97"/>
  <c r="AU2454" i="97"/>
  <c r="AU3492" i="97"/>
  <c r="AU390" i="97"/>
  <c r="AU3595" i="97"/>
  <c r="AU1434" i="97"/>
  <c r="AU2470" i="98"/>
  <c r="AU1011" i="97"/>
  <c r="AU2569" i="98"/>
  <c r="AU646" i="97"/>
  <c r="AU3221" i="98"/>
  <c r="AU323" i="97"/>
  <c r="AU324" i="97"/>
  <c r="AU2088" i="98"/>
  <c r="AU473" i="97"/>
  <c r="AU2957" i="97"/>
  <c r="AU2220" i="98"/>
  <c r="AU614" i="97"/>
  <c r="AU2445" i="98"/>
  <c r="AU1407" i="98"/>
  <c r="AU125" i="97"/>
  <c r="AU1758" i="97"/>
  <c r="AU295" i="97"/>
  <c r="AU276" i="98"/>
  <c r="AU1069" i="98"/>
  <c r="AU1571" i="97"/>
  <c r="AU2280" i="98"/>
  <c r="AU272" i="98"/>
  <c r="AU2953" i="97"/>
  <c r="AU364" i="98"/>
  <c r="AU843" i="98"/>
  <c r="AU3390" i="97"/>
  <c r="AU313" i="97"/>
  <c r="AU3113" i="98"/>
  <c r="AU1535" i="97"/>
  <c r="AU1425" i="97"/>
  <c r="AU1293" i="97"/>
  <c r="AU2047" i="97"/>
  <c r="AU1836" i="97"/>
  <c r="AU475" i="98"/>
  <c r="AU119" i="98"/>
  <c r="AU3345" i="98"/>
  <c r="AU1949" i="97"/>
  <c r="AU2594" i="97"/>
  <c r="AU2227" i="98"/>
  <c r="AU232" i="98"/>
  <c r="AU460" i="97"/>
  <c r="AU3165" i="98"/>
  <c r="AU959" i="97"/>
  <c r="AU1162" i="98"/>
  <c r="AU1132" i="98"/>
  <c r="AU2539" i="97"/>
  <c r="AU3372" i="97"/>
  <c r="AU1338" i="98"/>
  <c r="AU713" i="98"/>
  <c r="AU1412" i="97"/>
  <c r="AU2080" i="97"/>
  <c r="AU159" i="97"/>
  <c r="AU2008" i="98"/>
  <c r="AU340" i="97"/>
  <c r="AU1786" i="97"/>
  <c r="AU2380" i="98"/>
  <c r="AU1594" i="97"/>
  <c r="AU767" i="97"/>
  <c r="AU2636" i="97"/>
  <c r="AU2785" i="98"/>
  <c r="AU885" i="97"/>
  <c r="AU1407" i="97"/>
  <c r="AU628" i="98"/>
  <c r="AU528" i="98"/>
  <c r="AU235" i="97"/>
  <c r="AU1077" i="98"/>
  <c r="AU1644" i="98"/>
  <c r="AU695" i="97"/>
  <c r="AU409" i="97"/>
  <c r="AU1748" i="97"/>
  <c r="AU2966" i="98"/>
  <c r="AU3460" i="98"/>
  <c r="AU1505" i="98"/>
  <c r="AU883" i="98"/>
  <c r="AU1517" i="97"/>
  <c r="AU452" i="98"/>
  <c r="AU3487" i="97"/>
  <c r="AU2411" i="98"/>
  <c r="AU2146" i="97"/>
  <c r="AU3153" i="98"/>
  <c r="AU3435" i="97"/>
  <c r="AU142" i="98"/>
  <c r="AU3304" i="98"/>
  <c r="AU2908" i="97"/>
  <c r="AU2008" i="97"/>
  <c r="AU3063" i="97"/>
  <c r="AU801" i="97"/>
  <c r="AU469" i="98"/>
  <c r="AU339" i="98"/>
  <c r="AU158" i="98"/>
  <c r="AU156" i="97"/>
  <c r="AU964" i="97"/>
  <c r="AU817" i="98"/>
  <c r="AU2849" i="98"/>
  <c r="AU3493" i="98"/>
  <c r="AU943" i="98"/>
  <c r="AU337" i="97"/>
  <c r="AU2749" i="97"/>
  <c r="AU1953" i="97"/>
  <c r="AU3400" i="98"/>
  <c r="AU1611" i="97"/>
  <c r="AU2459" i="97"/>
  <c r="AU3509" i="98"/>
  <c r="AU1083" i="98"/>
  <c r="AU1169" i="98"/>
  <c r="AU2838" i="97"/>
  <c r="AU1745" i="97"/>
  <c r="AU1862" i="98"/>
  <c r="AU126" i="98"/>
  <c r="AU3418" i="98"/>
  <c r="AU1525" i="97"/>
  <c r="AU2609" i="97"/>
  <c r="AU2209" i="98"/>
  <c r="AU2608" i="97"/>
  <c r="AU206" i="98"/>
  <c r="AU436" i="97"/>
  <c r="AU1481" i="97"/>
  <c r="AU1995" i="98"/>
  <c r="AU1080" i="97"/>
  <c r="AU2622" i="98"/>
  <c r="AU835" i="97"/>
  <c r="AU217" i="97"/>
  <c r="AU2577" i="98"/>
  <c r="AU2268" i="97"/>
  <c r="AU850" i="98"/>
  <c r="AU3324" i="98"/>
  <c r="AU1878" i="98"/>
  <c r="AU1592" i="97"/>
  <c r="AU88" i="98"/>
  <c r="AU691" i="98"/>
  <c r="AU591" i="98"/>
  <c r="AU2005" i="97"/>
  <c r="AU3484" i="98"/>
  <c r="AU166" i="97"/>
  <c r="AU1778" i="98"/>
  <c r="AU2917" i="97"/>
  <c r="AU2632" i="98"/>
  <c r="AU2317" i="98"/>
  <c r="AU299" i="98"/>
  <c r="AU2007" i="98"/>
  <c r="AU3046" i="98"/>
  <c r="AU3594" i="97"/>
  <c r="AU1165" i="98"/>
  <c r="AU2683" i="98"/>
  <c r="AU797" i="98"/>
  <c r="AU3541" i="98"/>
  <c r="AU1492" i="97"/>
  <c r="AU152" i="98"/>
  <c r="AU152" i="97"/>
  <c r="AU1863" i="97"/>
  <c r="AU403" i="98"/>
  <c r="AU528" i="97"/>
  <c r="AU1807" i="97"/>
  <c r="AU1789" i="98"/>
  <c r="AU3245" i="97"/>
  <c r="AU3393" i="97"/>
  <c r="AU190" i="98"/>
  <c r="AU2102" i="98"/>
  <c r="AU3257" i="97"/>
  <c r="AU556" i="97"/>
  <c r="AU1234" i="97"/>
  <c r="AU3143" i="98"/>
  <c r="AU3253" i="98"/>
  <c r="AU20" i="97"/>
  <c r="AU2526" i="98"/>
  <c r="AU233" i="98"/>
  <c r="AU2749" i="98"/>
  <c r="AU212" i="98"/>
  <c r="AU2391" i="98"/>
  <c r="AU2396" i="98"/>
  <c r="AU794" i="98"/>
  <c r="AU2586" i="98"/>
  <c r="AU792" i="98"/>
  <c r="AU1629" i="97"/>
  <c r="AU221" i="97"/>
  <c r="AU1063" i="98"/>
  <c r="AU752" i="98"/>
  <c r="AU1578" i="97"/>
  <c r="AU3220" i="97"/>
  <c r="AU1071" i="98"/>
  <c r="AU1563" i="97"/>
  <c r="AU1093" i="97"/>
  <c r="AU2220" i="97"/>
  <c r="AU1482" i="97"/>
  <c r="AU2283" i="97"/>
  <c r="AU3076" i="98"/>
  <c r="AU2549" i="98"/>
  <c r="AU122" i="97"/>
  <c r="AU261" i="98"/>
  <c r="AU3050" i="98"/>
  <c r="AU3570" i="98"/>
  <c r="AU86" i="97"/>
  <c r="AU2168" i="98"/>
  <c r="AU2636" i="98"/>
  <c r="AU1140" i="97"/>
  <c r="AU2182" i="97"/>
  <c r="AU1851" i="97"/>
  <c r="AU3060" i="98"/>
  <c r="AU2569" i="97"/>
  <c r="AU2078" i="97"/>
  <c r="AU1258" i="97"/>
  <c r="AU764" i="98"/>
  <c r="AU147" i="97"/>
  <c r="AU2855" i="97"/>
  <c r="AU1604" i="97"/>
  <c r="AU2157" i="97"/>
  <c r="AU464" i="98"/>
  <c r="AU2732" i="98"/>
  <c r="AU722" i="97"/>
  <c r="AU3275" i="98"/>
  <c r="AU1304" i="97"/>
  <c r="AU3000" i="98"/>
  <c r="AU29" i="97"/>
  <c r="AU53" i="97"/>
  <c r="AU1122" i="97"/>
  <c r="AU2137" i="98"/>
  <c r="AU2413" i="97"/>
  <c r="AU2424" i="97"/>
  <c r="AU722" i="98"/>
  <c r="AU2741" i="98"/>
  <c r="AU2073" i="97"/>
  <c r="AU1949" i="98"/>
  <c r="AU1618" i="97"/>
  <c r="AU3254" i="98"/>
  <c r="AU1067" i="97"/>
  <c r="AU456" i="97"/>
  <c r="AU2060" i="98"/>
  <c r="AU1336" i="98"/>
  <c r="AU1152" i="97"/>
  <c r="AU2302" i="98"/>
  <c r="AU398" i="98"/>
  <c r="AU1414" i="98"/>
  <c r="AU36" i="97"/>
  <c r="AU749" i="98"/>
  <c r="AU3527" i="97"/>
  <c r="AU191" i="98"/>
  <c r="AU735" i="97"/>
  <c r="AU2691" i="97"/>
  <c r="AU1725" i="97"/>
  <c r="AU3281" i="98"/>
  <c r="AU1798" i="97"/>
  <c r="AU294" i="97"/>
  <c r="AU1432" i="97"/>
  <c r="AU1226" i="98"/>
  <c r="AU1540" i="97"/>
  <c r="AU1268" i="98"/>
  <c r="AU2090" i="97"/>
  <c r="AU1841" i="98"/>
  <c r="AU3004" i="98"/>
  <c r="AU1719" i="98"/>
  <c r="AU1753" i="98"/>
  <c r="AU1461" i="98"/>
  <c r="AU1954" i="97"/>
  <c r="AU255" i="97"/>
  <c r="AU1095" i="97"/>
  <c r="AU1901" i="98"/>
  <c r="AU1744" i="97"/>
  <c r="AU2386" i="97"/>
  <c r="AU2585" i="97"/>
  <c r="AU2605" i="97"/>
  <c r="AU1066" i="98"/>
  <c r="AU3440" i="98"/>
  <c r="AU1877" i="97"/>
  <c r="AU998" i="97"/>
  <c r="AU3545" i="98"/>
  <c r="AU3146" i="97"/>
  <c r="AU2615" i="98"/>
  <c r="AU2455" i="98"/>
  <c r="AU412" i="98"/>
  <c r="AU177" i="97"/>
  <c r="AU1771" i="97"/>
  <c r="AU940" i="97"/>
  <c r="AU1881" i="97"/>
  <c r="AU874" i="98"/>
  <c r="AU1389" i="98"/>
  <c r="AU3328" i="97"/>
  <c r="AU1485" i="97"/>
  <c r="AU1028" i="97"/>
  <c r="AU2249" i="98"/>
  <c r="AU143" i="98"/>
  <c r="AU2032" i="98"/>
  <c r="AU2714" i="97"/>
  <c r="AU2199" i="97"/>
  <c r="AU387" i="97"/>
  <c r="AU634" i="97"/>
  <c r="AU541" i="97"/>
  <c r="AU604" i="97"/>
  <c r="AU51" i="97"/>
  <c r="AU2081" i="98"/>
  <c r="AU3555" i="98"/>
  <c r="AU633" i="97"/>
  <c r="AU2866" i="98"/>
  <c r="AU2092" i="97"/>
  <c r="AU1635" i="98"/>
  <c r="AU1372" i="97"/>
  <c r="AU2274" i="97"/>
  <c r="AU2389" i="97"/>
  <c r="AU2269" i="97"/>
  <c r="AU1529" i="98"/>
  <c r="AU2853" i="97"/>
  <c r="AU1628" i="97"/>
  <c r="AU1540" i="98"/>
  <c r="AU837" i="98"/>
  <c r="AU1219" i="97"/>
  <c r="AU1113" i="97"/>
  <c r="AU1980" i="97"/>
  <c r="AU1872" i="98"/>
  <c r="AU3094" i="97"/>
  <c r="AU857" i="98"/>
  <c r="AU328" i="97"/>
  <c r="AU2247" i="97"/>
  <c r="AU495" i="98"/>
  <c r="AU2403" i="97"/>
  <c r="AU2715" i="98"/>
  <c r="AU3322" i="98"/>
  <c r="AU876" i="98"/>
  <c r="AU1669" i="98"/>
  <c r="AU28" i="97"/>
  <c r="AU3587" i="98"/>
  <c r="AU3474" i="97"/>
  <c r="AU2138" i="98"/>
  <c r="AU999" i="97"/>
  <c r="AU1466" i="98"/>
  <c r="AU1121" i="97"/>
  <c r="AU2258" i="98"/>
  <c r="AU2045" i="97"/>
  <c r="AU156" i="98"/>
  <c r="AU3305" i="98"/>
  <c r="AU2062" i="97"/>
  <c r="AU3069" i="97"/>
  <c r="AU139" i="97"/>
  <c r="AU109" i="97"/>
  <c r="AU3453" i="98"/>
  <c r="AU1237" i="98"/>
  <c r="AU1510" i="97"/>
  <c r="AU1509" i="98"/>
  <c r="AU531" i="97"/>
  <c r="AU610" i="97"/>
  <c r="AU723" i="97"/>
  <c r="AU2682" i="98"/>
  <c r="AU3354" i="98"/>
  <c r="AU703" i="98"/>
  <c r="AU911" i="97"/>
  <c r="AU3573" i="97"/>
  <c r="AU1851" i="98"/>
  <c r="AU1141" i="98"/>
  <c r="AU2687" i="97"/>
  <c r="AU81" i="98"/>
  <c r="AU3001" i="97"/>
  <c r="AU557" i="97"/>
  <c r="AU2075" i="97"/>
  <c r="AU2901" i="98"/>
  <c r="AU1448" i="97"/>
  <c r="AU786" i="98"/>
  <c r="AU400" i="97"/>
  <c r="AU2584" i="97"/>
  <c r="AU3543" i="98"/>
  <c r="AU1607" i="97"/>
  <c r="AU155" i="98"/>
  <c r="AU892" i="98"/>
  <c r="AU503" i="97"/>
  <c r="AU1780" i="98"/>
  <c r="AU286" i="98"/>
  <c r="AU760" i="98"/>
  <c r="AU1882" i="98"/>
  <c r="AU687" i="98"/>
  <c r="AU587" i="98"/>
  <c r="AU1322" i="98"/>
  <c r="AU1060" i="98"/>
  <c r="AU335" i="97"/>
  <c r="AU2914" i="98"/>
  <c r="AU3097" i="98"/>
  <c r="AU2717" i="97"/>
  <c r="AU1774" i="98"/>
  <c r="AU3144" i="97"/>
  <c r="AU3028" i="97"/>
  <c r="AU1955" i="97"/>
  <c r="AU1156" i="97"/>
  <c r="AU1675" i="98"/>
  <c r="AU199" i="98"/>
  <c r="AU1743" i="98"/>
  <c r="AU1276" i="98"/>
  <c r="AU3467" i="97"/>
  <c r="AU3122" i="97"/>
  <c r="AU2790" i="97"/>
  <c r="AU2071" i="98"/>
  <c r="AU920" i="97"/>
  <c r="AU783" i="97"/>
  <c r="AU3338" i="98"/>
  <c r="AU3456" i="98"/>
  <c r="AU2813" i="97"/>
  <c r="AU1755" i="98"/>
  <c r="AU975" i="98"/>
  <c r="AU11" i="98"/>
  <c r="AU1302" i="97"/>
  <c r="AU134" i="97"/>
  <c r="AU689" i="97"/>
  <c r="AU449" i="97"/>
  <c r="AU2897" i="97"/>
  <c r="AU1862" i="97"/>
  <c r="AU1155" i="97"/>
  <c r="AU3556" i="97"/>
  <c r="AU353" i="97"/>
  <c r="AU488" i="97"/>
  <c r="AU15" i="97"/>
  <c r="AU706" i="97"/>
  <c r="AU773" i="98"/>
  <c r="AU319" i="98"/>
  <c r="AU64" i="98"/>
  <c r="AU54" i="98"/>
  <c r="AU1216" i="97"/>
  <c r="AU253" i="97"/>
  <c r="AU937" i="98"/>
  <c r="AU808" i="98"/>
  <c r="AU2304" i="97"/>
  <c r="AU2069" i="97"/>
  <c r="AU3358" i="97"/>
  <c r="AU3383" i="98"/>
  <c r="AU1256" i="97"/>
  <c r="AU1948" i="97"/>
  <c r="AU582" i="97"/>
  <c r="AU1124" i="97"/>
  <c r="AU58" i="97"/>
  <c r="AU1816" i="98"/>
  <c r="AU1288" i="98"/>
  <c r="AU2435" i="98"/>
  <c r="AU2461" i="98"/>
  <c r="AU403" i="97"/>
  <c r="AU2046" i="98"/>
  <c r="AU2033" i="97"/>
  <c r="AU763" i="97"/>
  <c r="AU3002" i="98"/>
  <c r="AU744" i="98"/>
  <c r="AU523" i="97"/>
  <c r="AU3215" i="98"/>
  <c r="AU3024" i="97"/>
  <c r="AU3053" i="97"/>
  <c r="AU2931" i="97"/>
  <c r="AU3596" i="97"/>
  <c r="AU1622" i="97"/>
  <c r="AU1092" i="98"/>
  <c r="AU1881" i="98"/>
  <c r="AU887" i="97"/>
  <c r="AU2217" i="98"/>
  <c r="AU3542" i="98"/>
  <c r="AU3120" i="97"/>
  <c r="AU643" i="97"/>
  <c r="AU1969" i="97"/>
  <c r="AU1204" i="97"/>
  <c r="AU945" i="98"/>
  <c r="AU1931" i="97"/>
  <c r="AU2068" i="98"/>
  <c r="AU1308" i="97"/>
  <c r="AU942" i="97"/>
  <c r="AU877" i="97"/>
  <c r="AU1852" i="97"/>
  <c r="AU2868" i="98"/>
  <c r="AU3104" i="98"/>
  <c r="AU2440" i="98"/>
  <c r="AU3433" i="97"/>
  <c r="AU3150" i="97"/>
  <c r="AU2485" i="98"/>
  <c r="AU2126" i="98"/>
  <c r="AU888" i="97"/>
  <c r="AU72" i="98"/>
  <c r="AU2659" i="97"/>
  <c r="AU1860" i="98"/>
  <c r="AU1068" i="97"/>
  <c r="AU1994" i="97"/>
  <c r="AU1707" i="97"/>
  <c r="AU3208" i="98"/>
  <c r="AU555" i="98"/>
  <c r="AU655" i="98"/>
  <c r="AU1932" i="97"/>
  <c r="AU135" i="98"/>
  <c r="AU3294" i="97"/>
  <c r="AU2441" i="97"/>
  <c r="AU1416" i="98"/>
  <c r="AU1331" i="97"/>
  <c r="AU748" i="97"/>
  <c r="AU91" i="98"/>
  <c r="AU337" i="98"/>
  <c r="AU433" i="98"/>
  <c r="AU3180" i="98"/>
  <c r="AU762" i="98"/>
  <c r="AU2038" i="98"/>
  <c r="AU533" i="97"/>
  <c r="AU2502" i="97"/>
  <c r="AU1126" i="97"/>
  <c r="AU2328" i="98"/>
  <c r="AU1060" i="97"/>
  <c r="AU433" i="97"/>
  <c r="AU2177" i="98"/>
  <c r="AU1420" i="98"/>
  <c r="AU2169" i="98"/>
  <c r="AU142" i="97"/>
  <c r="AU3422" i="97"/>
  <c r="AU1618" i="98"/>
  <c r="AU1013" i="97"/>
  <c r="AU2380" i="97"/>
  <c r="AU301" i="97"/>
  <c r="AU1922" i="97"/>
  <c r="AU665" i="98"/>
  <c r="AU565" i="98"/>
  <c r="AU1274" i="97"/>
  <c r="AU3271" i="98"/>
  <c r="AU297" i="97"/>
  <c r="AU1847" i="98"/>
  <c r="AU1258" i="98"/>
  <c r="AU1853" i="98"/>
  <c r="AU292" i="97"/>
  <c r="AU2206" i="98"/>
  <c r="AU2224" i="98"/>
  <c r="AU1704" i="97"/>
  <c r="AU1702" i="97"/>
  <c r="AU866" i="97"/>
  <c r="AU1245" i="98"/>
  <c r="AU1291" i="97"/>
  <c r="AU2309" i="98"/>
  <c r="AU2307" i="98"/>
  <c r="AU187" i="98"/>
  <c r="AU440" i="98"/>
  <c r="AU1197" i="98"/>
  <c r="AU1655" i="98"/>
  <c r="AU2001" i="98"/>
  <c r="AU1049" i="98"/>
  <c r="AU1656" i="98"/>
  <c r="AU1608" i="97"/>
  <c r="AU840" i="98"/>
  <c r="AU1001" i="97"/>
  <c r="AU2942" i="98"/>
  <c r="AU3008" i="98"/>
  <c r="AU222" i="98"/>
  <c r="AU1816" i="97"/>
  <c r="AU3376" i="97"/>
  <c r="AU581" i="97"/>
  <c r="AU726" i="98"/>
  <c r="AU842" i="98"/>
  <c r="AU1469" i="98"/>
  <c r="AU1073" i="98"/>
  <c r="AU1319" i="98"/>
  <c r="AU1168" i="97"/>
  <c r="AU462" i="97"/>
  <c r="AU351" i="97"/>
  <c r="AU1830" i="97"/>
  <c r="AU234" i="98"/>
  <c r="AU1685" i="98"/>
  <c r="AU2248" i="97"/>
  <c r="AU76" i="98"/>
  <c r="AU3538" i="97"/>
  <c r="AU1261" i="98"/>
  <c r="AU3300" i="97"/>
  <c r="AU1894" i="97"/>
  <c r="AU2832" i="98"/>
  <c r="AU836" i="98"/>
  <c r="AU1636" i="98"/>
  <c r="AU1263" i="97"/>
  <c r="AU269" i="98"/>
  <c r="AU742" i="98"/>
  <c r="AU2136" i="98"/>
  <c r="AU1503" i="98"/>
  <c r="AU2356" i="98"/>
  <c r="AU2398" i="98"/>
  <c r="AU467" i="98"/>
  <c r="AU1836" i="98"/>
  <c r="AU2821" i="98"/>
  <c r="AU3242" i="98"/>
  <c r="AU2795" i="97"/>
  <c r="AU3193" i="97"/>
  <c r="AU3527" i="98"/>
  <c r="AU2320" i="98"/>
  <c r="AU2346" i="98"/>
  <c r="AU283" i="97"/>
  <c r="AU2395" i="97"/>
  <c r="AU1225" i="97"/>
  <c r="AU822" i="97"/>
  <c r="AU1845" i="97"/>
  <c r="AU2951" i="97"/>
  <c r="AU67" i="97"/>
  <c r="AU1894" i="98"/>
  <c r="AU3258" i="98"/>
  <c r="AU3187" i="97"/>
  <c r="AU2746" i="98"/>
  <c r="AU905" i="97"/>
  <c r="AU1497" i="98"/>
  <c r="AU3323" i="97"/>
  <c r="AU2393" i="98"/>
  <c r="AU200" i="97"/>
  <c r="AU1898" i="97"/>
  <c r="AU578" i="97"/>
  <c r="AU2501" i="98"/>
  <c r="AU2278" i="98"/>
  <c r="AU805" i="98"/>
  <c r="AU2189" i="97"/>
  <c r="AU3155" i="97"/>
  <c r="AU2221" i="98"/>
  <c r="AU3277" i="97"/>
  <c r="AU1693" i="98"/>
  <c r="AU1269" i="97"/>
  <c r="AU1607" i="98"/>
  <c r="AU2573" i="97"/>
  <c r="AU652" i="97"/>
  <c r="AU291" i="98"/>
  <c r="AU3496" i="97"/>
  <c r="AU504" i="98"/>
  <c r="AU604" i="98"/>
  <c r="AU3568" i="98"/>
  <c r="AU1272" i="97"/>
  <c r="AU2713" i="97"/>
  <c r="AU3391" i="97"/>
  <c r="AU1886" i="97"/>
  <c r="AU1150" i="97"/>
  <c r="AU577" i="97"/>
  <c r="AU312" i="98"/>
  <c r="AU2904" i="97"/>
  <c r="AU2327" i="98"/>
  <c r="AU3293" i="97"/>
  <c r="AU1792" i="97"/>
  <c r="AU3111" i="98"/>
  <c r="AU1994" i="98"/>
  <c r="AU1047" i="97"/>
  <c r="AU1586" i="98"/>
  <c r="AU1212" i="98"/>
  <c r="AU1348" i="97"/>
  <c r="AU3031" i="97"/>
  <c r="AU1488" i="98"/>
  <c r="AU2240" i="97"/>
  <c r="AU3083" i="97"/>
  <c r="AU303" i="97"/>
  <c r="AU279" i="97"/>
  <c r="AU1613" i="98"/>
  <c r="AU2335" i="97"/>
  <c r="AU1977" i="98"/>
  <c r="AU692" i="97"/>
  <c r="AU1015" i="97"/>
  <c r="AU3404" i="98"/>
  <c r="AU132" i="97"/>
  <c r="AU3480" i="97"/>
  <c r="AU877" i="98"/>
  <c r="AU2711" i="98"/>
  <c r="AU1195" i="98"/>
  <c r="AU3231" i="98"/>
  <c r="AU2821" i="97"/>
  <c r="AU797" i="97"/>
  <c r="AU26" i="98"/>
  <c r="AU2043" i="97"/>
  <c r="AU2120" i="97"/>
  <c r="AU1822" i="97"/>
  <c r="AU662" i="98"/>
  <c r="AU562" i="98"/>
  <c r="AU2601" i="98"/>
  <c r="AU3586" i="97"/>
  <c r="AU3282" i="98"/>
  <c r="AU1925" i="97"/>
  <c r="AU2507" i="97"/>
  <c r="AU130" i="97"/>
  <c r="AU3575" i="97"/>
  <c r="AU3113" i="97"/>
  <c r="AU1164" i="98"/>
  <c r="AU2702" i="98"/>
  <c r="AU696" i="98"/>
  <c r="AU596" i="98"/>
  <c r="AU625" i="98"/>
  <c r="AU525" i="98"/>
  <c r="AU3355" i="98"/>
  <c r="AU1455" i="97"/>
  <c r="AU939" i="97"/>
  <c r="AU3601" i="98"/>
  <c r="AU521" i="97"/>
  <c r="AU1779" i="98"/>
  <c r="AU355" i="97"/>
  <c r="AU1062" i="98"/>
  <c r="AU1587" i="97"/>
  <c r="AU2420" i="97"/>
  <c r="AU2967" i="97"/>
  <c r="AU3118" i="98"/>
  <c r="AU3112" i="97"/>
  <c r="AU3058" i="97"/>
  <c r="AU2561" i="98"/>
  <c r="AU1886" i="98"/>
  <c r="AU3172" i="97"/>
  <c r="AU8" i="97"/>
  <c r="AU962" i="98"/>
  <c r="AU3464" i="97"/>
  <c r="AU862" i="97"/>
  <c r="AU839" i="98"/>
  <c r="AU467" i="97"/>
  <c r="AU2304" i="98"/>
  <c r="AU2241" i="97"/>
  <c r="AU52" i="97"/>
  <c r="AU1581" i="97"/>
  <c r="AU1797" i="97"/>
  <c r="AU1345" i="97"/>
  <c r="AU3256" i="98"/>
  <c r="AU2827" i="97"/>
  <c r="AU2078" i="98"/>
  <c r="AU2186" i="98"/>
  <c r="AU1353" i="97"/>
  <c r="AU129" i="97"/>
  <c r="AU3567" i="98"/>
  <c r="AU2326" i="97"/>
  <c r="AU368" i="98"/>
  <c r="AU367" i="98"/>
  <c r="AU2332" i="97"/>
  <c r="AU832" i="97"/>
  <c r="AU2236" i="97"/>
  <c r="AU661" i="97"/>
  <c r="AU2331" i="98"/>
  <c r="AU3185" i="98"/>
  <c r="AU1502" i="97"/>
  <c r="AU1139" i="97"/>
  <c r="AU3323" i="98"/>
  <c r="AU2860" i="97"/>
  <c r="AU1575" i="97"/>
  <c r="AU2858" i="98"/>
  <c r="AU1009" i="98"/>
  <c r="AU2140" i="98"/>
  <c r="AU2870" i="97"/>
  <c r="AU663" i="98"/>
  <c r="AU563" i="98"/>
  <c r="AU2388" i="98"/>
  <c r="AU2738" i="97"/>
  <c r="AU2183" i="98"/>
  <c r="AU361" i="98"/>
  <c r="AU2500" i="98"/>
  <c r="AU1936" i="97"/>
  <c r="AU658" i="97"/>
  <c r="AU2578" i="97"/>
  <c r="AU1469" i="97"/>
  <c r="AU2447" i="98"/>
  <c r="AU1684" i="98"/>
  <c r="AU400" i="98"/>
  <c r="AU3479" i="97"/>
  <c r="AU124" i="98"/>
  <c r="AU1487" i="97"/>
  <c r="AU829" i="97"/>
  <c r="AU1182" i="98"/>
  <c r="AU2003" i="97"/>
  <c r="AU2660" i="97"/>
  <c r="AU122" i="98"/>
  <c r="AU2172" i="98"/>
  <c r="AU2141" i="97"/>
  <c r="AU3392" i="97"/>
  <c r="AU3265" i="98"/>
  <c r="AU87" i="98"/>
  <c r="AU482" i="97"/>
  <c r="AU575" i="98"/>
  <c r="AU675" i="98"/>
  <c r="AU2914" i="97"/>
  <c r="AU733" i="98"/>
  <c r="AU1080" i="98"/>
  <c r="AU753" i="98"/>
  <c r="AU2565" i="98"/>
  <c r="AU286" i="97"/>
  <c r="AU168" i="98"/>
  <c r="AU2933" i="97"/>
  <c r="AU889" i="98"/>
  <c r="AU1446" i="98"/>
  <c r="AU281" i="98"/>
  <c r="AU1456" i="98"/>
  <c r="AU3403" i="97"/>
  <c r="AU830" i="98"/>
  <c r="AU411" i="98"/>
  <c r="AU949" i="98"/>
  <c r="AU1873" i="98"/>
  <c r="AU869" i="97"/>
  <c r="AU1271" i="98"/>
  <c r="AU3592" i="98"/>
  <c r="AU819" i="98"/>
  <c r="AU705" i="98"/>
  <c r="AU1019" i="97"/>
  <c r="AU1558" i="97"/>
  <c r="AU923" i="97"/>
  <c r="AU1786" i="98"/>
  <c r="AU1042" i="97"/>
  <c r="AU1999" i="97"/>
  <c r="AU215" i="97"/>
  <c r="AU860" i="97"/>
  <c r="AU3588" i="98"/>
  <c r="AU3550" i="98"/>
  <c r="AU2186" i="97"/>
  <c r="AU1070" i="97"/>
  <c r="AU2270" i="97"/>
  <c r="AU1282" i="98"/>
  <c r="AU795" i="97"/>
  <c r="AU512" i="98"/>
  <c r="AU612" i="98"/>
  <c r="AU1808" i="97"/>
  <c r="AU1487" i="98"/>
  <c r="AU2679" i="97"/>
  <c r="AU2796" i="97"/>
  <c r="AU445" i="98"/>
  <c r="AU2696" i="97"/>
  <c r="AU374" i="97"/>
  <c r="AU3159" i="97"/>
  <c r="AU2465" i="98"/>
  <c r="AU2390" i="98"/>
  <c r="AU1980" i="98"/>
  <c r="AU1561" i="97"/>
  <c r="AU284" i="98"/>
  <c r="AU372" i="98"/>
  <c r="AU2384" i="97"/>
  <c r="AU1542" i="97"/>
  <c r="AU3226" i="97"/>
  <c r="AU1942" i="98"/>
  <c r="AU1537" i="97"/>
  <c r="AU1885" i="97"/>
  <c r="AU3154" i="97"/>
  <c r="AU1361" i="97"/>
  <c r="AU406" i="97"/>
  <c r="AU3542" i="97"/>
  <c r="AU2871" i="97"/>
  <c r="AU3003" i="98"/>
  <c r="AU849" i="97"/>
  <c r="AU1244" i="98"/>
  <c r="AU255" i="98"/>
  <c r="AU2747" i="98"/>
  <c r="AU2067" i="98"/>
  <c r="AU997" i="98"/>
  <c r="AU524" i="98"/>
  <c r="AU624" i="98"/>
  <c r="AU110" i="97"/>
  <c r="AU3218" i="97"/>
  <c r="AU2483" i="97"/>
  <c r="AU641" i="97"/>
  <c r="AU3544" i="97"/>
  <c r="AU3200" i="98"/>
  <c r="AU1539" i="98"/>
  <c r="AU1311" i="97"/>
  <c r="AU2604" i="98"/>
  <c r="AU2970" i="98"/>
  <c r="AU2726" i="98"/>
  <c r="AU185" i="97"/>
  <c r="AU48" i="98"/>
  <c r="AU2925" i="98"/>
  <c r="AU176" i="97"/>
  <c r="AU1215" i="97"/>
  <c r="AU20" i="98"/>
  <c r="AU917" i="97"/>
  <c r="AU1694" i="97"/>
  <c r="AU2670" i="98"/>
  <c r="AU770" i="98"/>
  <c r="AU894" i="98"/>
  <c r="AU711" i="97"/>
  <c r="AU1267" i="97"/>
  <c r="AU855" i="98"/>
  <c r="AU1281" i="97"/>
  <c r="AU496" i="97"/>
  <c r="AU99" i="98"/>
  <c r="AU3053" i="98"/>
  <c r="AU1819" i="97"/>
  <c r="AU957" i="98"/>
  <c r="AU1714" i="98"/>
  <c r="AU2236" i="98"/>
  <c r="AU3186" i="97"/>
  <c r="AU1224" i="97"/>
  <c r="AU1212" i="97"/>
  <c r="AU1732" i="97"/>
  <c r="AU1776" i="97"/>
  <c r="AU2893" i="98"/>
  <c r="AU1404" i="97"/>
  <c r="AU3452" i="97"/>
  <c r="AU1747" i="97"/>
  <c r="AU2282" i="98"/>
  <c r="AU969" i="97"/>
  <c r="AU2422" i="97"/>
  <c r="AU2846" i="98"/>
  <c r="AU1461" i="97"/>
  <c r="AU35" i="98"/>
  <c r="AU3182" i="98"/>
  <c r="AU350" i="97"/>
  <c r="AU1377" i="97"/>
  <c r="AU2568" i="98"/>
  <c r="AU2171" i="97"/>
  <c r="AU2775" i="98"/>
  <c r="AU1029" i="97"/>
  <c r="AU2848" i="98"/>
  <c r="AU1814" i="97"/>
  <c r="AU1688" i="98"/>
  <c r="AU3232" i="97"/>
  <c r="AU2117" i="97"/>
  <c r="AU2099" i="98"/>
  <c r="AU2961" i="97"/>
  <c r="AU2663" i="97"/>
  <c r="AU3312" i="97"/>
  <c r="AU1958" i="97"/>
  <c r="AU3564" i="98"/>
  <c r="AU2219" i="98"/>
  <c r="AU3465" i="97"/>
  <c r="AU1349" i="98"/>
  <c r="AU2175" i="97"/>
  <c r="AU1356" i="97"/>
  <c r="AU2530" i="97"/>
  <c r="AU1453" i="98"/>
  <c r="AU1415" i="97"/>
  <c r="AU865" i="98"/>
  <c r="AU1664" i="97"/>
  <c r="AU2061" i="97"/>
  <c r="AU107" i="97"/>
  <c r="AU814" i="98"/>
  <c r="AU316" i="98"/>
  <c r="AU1763" i="97"/>
  <c r="AU73" i="98"/>
  <c r="AU3372" i="98"/>
  <c r="AU3538" i="98"/>
  <c r="AU45" i="98"/>
  <c r="AU3221" i="97"/>
  <c r="AU9" i="97"/>
  <c r="AU1496" i="98"/>
  <c r="AU1800" i="98"/>
  <c r="AU173" i="98"/>
  <c r="AU157" i="97"/>
  <c r="AU269" i="97"/>
  <c r="AU595" i="97"/>
  <c r="AU2285" i="98"/>
  <c r="AU1912" i="97"/>
  <c r="AU2012" i="98"/>
  <c r="AU1459" i="97"/>
  <c r="AU2972" i="97"/>
  <c r="AU1985" i="97"/>
  <c r="AU1032" i="97"/>
  <c r="AU475" i="97"/>
  <c r="AU1463" i="97"/>
  <c r="AU2407" i="97"/>
  <c r="AU3123" i="98"/>
  <c r="AU1645" i="98"/>
  <c r="AU16" i="97"/>
  <c r="AU1107" i="97"/>
  <c r="AU2201" i="97"/>
  <c r="AU238" i="98"/>
  <c r="AU1077" i="97"/>
  <c r="AU1312" i="97"/>
  <c r="AU425" i="97"/>
  <c r="AU1254" i="98"/>
  <c r="AU197" i="97"/>
  <c r="AU638" i="98"/>
  <c r="AU538" i="98"/>
  <c r="AU2873" i="97"/>
  <c r="AU1309" i="98"/>
  <c r="AU990" i="97"/>
  <c r="AU2800" i="97"/>
  <c r="AU327" i="98"/>
  <c r="AU901" i="98"/>
  <c r="AU3425" i="98"/>
  <c r="AU1513" i="98"/>
  <c r="AU2974" i="98"/>
  <c r="AU2945" i="98"/>
  <c r="AU372" i="97"/>
  <c r="AU1578" i="98"/>
  <c r="AU3401" i="97"/>
  <c r="AU474" i="98"/>
  <c r="AU3561" i="98"/>
  <c r="AU688" i="97"/>
  <c r="AU1214" i="97"/>
  <c r="AU2260" i="97"/>
  <c r="AU293" i="98"/>
  <c r="AU1593" i="97"/>
  <c r="AU3402" i="98"/>
  <c r="AU738" i="98"/>
  <c r="AU175" i="97"/>
  <c r="AU3364" i="97"/>
  <c r="AU9" i="98"/>
  <c r="AU941" i="97"/>
  <c r="AU3207" i="97"/>
  <c r="AU404" i="97"/>
  <c r="AU3102" i="98"/>
  <c r="AU7" i="98"/>
  <c r="AU47" i="98"/>
  <c r="AU393" i="98"/>
  <c r="AU181" i="97"/>
  <c r="AU2176" i="98"/>
  <c r="AU839" i="97"/>
  <c r="AU306" i="97"/>
  <c r="AU1674" i="97"/>
  <c r="AU1689" i="97"/>
  <c r="AU2865" i="98"/>
  <c r="AU1870" i="98"/>
  <c r="AU2204" i="98"/>
  <c r="AU698" i="97"/>
  <c r="AU2607" i="97"/>
  <c r="AU110" i="98"/>
  <c r="AU1717" i="98"/>
  <c r="AU2665" i="97"/>
  <c r="AU701" i="98"/>
  <c r="AU2570" i="97"/>
  <c r="AU913" i="97"/>
  <c r="AU1500" i="97"/>
  <c r="AU67" i="98"/>
  <c r="AU57" i="98"/>
  <c r="AU1093" i="98"/>
  <c r="AU1007" i="98"/>
  <c r="AU829" i="98"/>
  <c r="AU2013" i="98"/>
  <c r="AU1917" i="97"/>
  <c r="AU1721" i="97"/>
  <c r="AU721" i="97"/>
  <c r="AU1759" i="97"/>
  <c r="AU442" i="97"/>
  <c r="AU1543" i="97"/>
  <c r="AU283" i="98"/>
  <c r="AU2028" i="98"/>
  <c r="AU580" i="97"/>
  <c r="AU2165" i="97"/>
  <c r="AU896" i="97"/>
  <c r="AU1493" i="97"/>
  <c r="AU1682" i="97"/>
  <c r="AU1310" i="97"/>
  <c r="AU1300" i="97"/>
  <c r="AU1865" i="98"/>
  <c r="AU1579" i="98"/>
  <c r="AU3399" i="97"/>
  <c r="AU3163" i="98"/>
  <c r="AU2243" i="97"/>
  <c r="AU2311" i="97"/>
  <c r="AU1353" i="98"/>
  <c r="AU605" i="97"/>
  <c r="AU1175" i="97"/>
  <c r="AU2253" i="97"/>
  <c r="AU1287" i="98"/>
  <c r="AU846" i="98"/>
  <c r="AU786" i="97"/>
  <c r="AU2571" i="97"/>
  <c r="AU3572" i="98"/>
  <c r="AU3084" i="97"/>
  <c r="AU765" i="97"/>
  <c r="AU2645" i="97"/>
  <c r="AU123" i="98"/>
  <c r="AU2656" i="97"/>
  <c r="AU27" i="97"/>
  <c r="AU683" i="97"/>
  <c r="AU1239" i="97"/>
  <c r="AU3389" i="98"/>
  <c r="AU2889" i="97"/>
  <c r="AU596" i="97"/>
  <c r="AU1503" i="97"/>
  <c r="AU3575" i="98"/>
  <c r="AU1660" i="97"/>
  <c r="AU2963" i="97"/>
  <c r="AU1264" i="97"/>
  <c r="AU2672" i="97"/>
  <c r="AU3368" i="98"/>
  <c r="AU266" i="97"/>
  <c r="AU3580" i="98"/>
  <c r="AU1922" i="98"/>
  <c r="AU777" i="97"/>
  <c r="AU1248" i="98"/>
  <c r="AU3505" i="98"/>
  <c r="AU2743" i="98"/>
  <c r="AU751" i="98"/>
  <c r="AU2666" i="98"/>
  <c r="AU1022" i="98"/>
  <c r="AU1594" i="98"/>
  <c r="AU2665" i="98"/>
  <c r="AU890" i="98"/>
  <c r="AU1600" i="98"/>
  <c r="AU3442" i="98"/>
  <c r="AU1483" i="97"/>
  <c r="AU421" i="97"/>
  <c r="AU3148" i="98"/>
  <c r="AU50" i="98"/>
  <c r="AU60" i="98"/>
  <c r="AU138" i="98"/>
  <c r="AU2848" i="97"/>
  <c r="AU3423" i="98"/>
  <c r="AU1235" i="98"/>
  <c r="AU851" i="97"/>
  <c r="AU1288" i="97"/>
  <c r="AU2259" i="97"/>
  <c r="AU3580" i="97"/>
  <c r="AU1609" i="98"/>
  <c r="AU3446" i="97"/>
  <c r="AU2823" i="98"/>
  <c r="AU3425" i="97"/>
  <c r="AU2169" i="97"/>
  <c r="AU10" i="97"/>
  <c r="AU2460" i="98"/>
  <c r="AU155" i="97"/>
  <c r="AU2823" i="97"/>
  <c r="AU2324" i="97"/>
  <c r="AU1251" i="97"/>
  <c r="AU2729" i="97"/>
  <c r="AU3229" i="97"/>
  <c r="AU1005" i="98"/>
  <c r="AU3398" i="97"/>
  <c r="AU2828" i="97"/>
  <c r="AU2063" i="97"/>
  <c r="AU1036" i="97"/>
  <c r="AU232" i="97"/>
  <c r="AU880" i="97"/>
  <c r="AU1351" i="97"/>
  <c r="AU165" i="98"/>
  <c r="AU3576" i="98"/>
  <c r="AU798" i="97"/>
  <c r="AU506" i="97"/>
  <c r="AU2111" i="97"/>
  <c r="AU61" i="97"/>
  <c r="AU29" i="98"/>
  <c r="AU2983" i="98"/>
  <c r="AU502" i="97"/>
  <c r="AU1672" i="98"/>
  <c r="AU679" i="98"/>
  <c r="AU579" i="98"/>
  <c r="AU934" i="98"/>
  <c r="AU1161" i="98"/>
  <c r="AU2200" i="98"/>
  <c r="AU2926" i="98"/>
  <c r="AU466" i="97"/>
  <c r="AU3358" i="98"/>
  <c r="AU793" i="98"/>
  <c r="AU2450" i="98"/>
  <c r="AU1887" i="98"/>
  <c r="AU2089" i="97"/>
  <c r="AU613" i="97"/>
  <c r="AU1923" i="98"/>
  <c r="AU3138" i="98"/>
  <c r="AU800" i="97"/>
  <c r="AU1828" i="98"/>
  <c r="AU2684" i="98"/>
  <c r="AU1790" i="97"/>
  <c r="AU3405" i="97"/>
  <c r="AU1194" i="97"/>
  <c r="AU21" i="98"/>
  <c r="AU2087" i="97"/>
  <c r="AU3396" i="97"/>
  <c r="AU1714" i="97"/>
  <c r="AU2085" i="98"/>
  <c r="AU31" i="97"/>
  <c r="AU765" i="98"/>
  <c r="AU3169" i="98"/>
  <c r="AU1079" i="98"/>
  <c r="AU3506" i="97"/>
  <c r="AU3159" i="98"/>
  <c r="AU117" i="98"/>
  <c r="AU2448" i="97"/>
  <c r="AU1900" i="98"/>
  <c r="AU1399" i="97"/>
  <c r="AU186" i="98"/>
  <c r="AU509" i="97"/>
  <c r="AU373" i="97"/>
  <c r="AU2484" i="97"/>
  <c r="AU296" i="98"/>
  <c r="AU1605" i="97"/>
  <c r="AU2640" i="98"/>
  <c r="AU2977" i="97"/>
  <c r="AU2261" i="98"/>
  <c r="AU2615" i="97"/>
  <c r="AU257" i="97"/>
  <c r="AU1644" i="97"/>
  <c r="AU665" i="97"/>
  <c r="AU761" i="98"/>
  <c r="AU1352" i="97"/>
  <c r="AU551" i="97"/>
  <c r="AU990" i="98"/>
  <c r="AU922" i="97"/>
  <c r="AU2692" i="97"/>
  <c r="AU3184" i="97"/>
  <c r="AU2633" i="97"/>
  <c r="AU2148" i="97"/>
  <c r="AU2191" i="97"/>
  <c r="AU2698" i="98"/>
  <c r="AU860" i="98"/>
  <c r="AU2316" i="98"/>
  <c r="AU1142" i="98"/>
  <c r="AU867" i="98"/>
  <c r="AU719" i="97"/>
  <c r="AU2257" i="97"/>
  <c r="AU1424" i="98"/>
  <c r="AU728" i="98"/>
  <c r="AU3585" i="97"/>
  <c r="AU660" i="98"/>
  <c r="AU560" i="98"/>
  <c r="AU2435" i="97"/>
  <c r="AU2932" i="97"/>
  <c r="AU282" i="97"/>
  <c r="AU546" i="97"/>
  <c r="AU1509" i="97"/>
  <c r="AU1536" i="97"/>
  <c r="AU3483" i="98"/>
  <c r="AU2898" i="98"/>
  <c r="AU1752" i="98"/>
  <c r="AU1716" i="97"/>
  <c r="AU2945" i="97"/>
  <c r="AU3511" i="98"/>
  <c r="AU38" i="97"/>
  <c r="AU2811" i="97"/>
  <c r="AU244" i="98"/>
  <c r="AU2791" i="97"/>
  <c r="AU1396" i="98"/>
  <c r="AU263" i="97"/>
  <c r="AU967" i="98"/>
  <c r="AU1920" i="98"/>
  <c r="AU2158" i="97"/>
  <c r="AU2394" i="97"/>
  <c r="AU1742" i="97"/>
  <c r="AU1125" i="97"/>
  <c r="AU2052" i="97"/>
  <c r="AU1981" i="97"/>
  <c r="AU2700" i="98"/>
  <c r="AU3212" i="97"/>
  <c r="AU456" i="98"/>
  <c r="AU2982" i="97"/>
  <c r="AU3105" i="97"/>
  <c r="AU1313" i="98"/>
  <c r="AU1687" i="97"/>
  <c r="AU1624" i="97"/>
  <c r="AU2038" i="97"/>
  <c r="AU2606" i="97"/>
  <c r="AU2858" i="97"/>
  <c r="AU944" i="98"/>
  <c r="AU3374" i="97"/>
  <c r="AU2717" i="98"/>
  <c r="AU1110" i="98"/>
  <c r="AU844" i="97"/>
  <c r="AU2849" i="97"/>
  <c r="AU1737" i="97"/>
  <c r="AU3356" i="98"/>
  <c r="AU432" i="98"/>
  <c r="AU1327" i="98"/>
  <c r="AU540" i="98"/>
  <c r="AU640" i="98"/>
  <c r="AU1189" i="97"/>
  <c r="AU629" i="98"/>
  <c r="AU529" i="98"/>
  <c r="AU1087" i="97"/>
  <c r="AU401" i="98"/>
  <c r="AU120" i="98"/>
  <c r="AU2761" i="98"/>
  <c r="AU1291" i="98"/>
  <c r="AU709" i="98"/>
  <c r="AU1911" i="97"/>
  <c r="AU2842" i="97"/>
  <c r="AU3592" i="97"/>
  <c r="AU2002" i="97"/>
  <c r="AU936" i="98"/>
  <c r="AU3604" i="98"/>
  <c r="AU2221" i="97"/>
  <c r="AU2029" i="98"/>
  <c r="AU317" i="97"/>
  <c r="AU775" i="98"/>
  <c r="AU391" i="97"/>
  <c r="AU1534" i="97"/>
  <c r="AU640" i="97"/>
  <c r="AU697" i="98"/>
  <c r="AU597" i="98"/>
  <c r="AU1075" i="98"/>
  <c r="AU1527" i="97"/>
  <c r="AU2906" i="97"/>
  <c r="AU2978" i="97"/>
  <c r="AU446" i="98"/>
  <c r="AU2044" i="98"/>
  <c r="AU174" i="98"/>
  <c r="AU2057" i="98"/>
  <c r="AU2207" i="98"/>
  <c r="AU482" i="98"/>
  <c r="AU1833" i="97"/>
  <c r="AU1952" i="97"/>
  <c r="AU2082" i="97"/>
  <c r="AU1173" i="97"/>
  <c r="AU567" i="98"/>
  <c r="AU667" i="98"/>
  <c r="AU914" i="98"/>
  <c r="AU1802" i="97"/>
  <c r="AU112" i="97"/>
  <c r="AU2918" i="98"/>
  <c r="AU772" i="98"/>
  <c r="AU624" i="97"/>
  <c r="AU2118" i="98"/>
  <c r="AU3366" i="97"/>
  <c r="AU681" i="97"/>
  <c r="AU878" i="98"/>
  <c r="AU1852" i="98"/>
  <c r="AU259" i="97"/>
  <c r="AU405" i="97"/>
  <c r="AU3081" i="97"/>
  <c r="AU154" i="97"/>
  <c r="AU1634" i="97"/>
  <c r="AU3219" i="97"/>
  <c r="AU1560" i="98"/>
  <c r="AU24" i="98"/>
  <c r="AU3596" i="98"/>
  <c r="AU3581" i="98"/>
  <c r="AU504" i="97"/>
  <c r="AU3070" i="97"/>
  <c r="AU259" i="98"/>
  <c r="AU1557" i="97"/>
  <c r="AU2931" i="98"/>
  <c r="AU1463" i="98"/>
  <c r="AU1319" i="97"/>
  <c r="AU210" i="97"/>
  <c r="AU2022" i="97"/>
  <c r="AU1947" i="97"/>
  <c r="AU1371" i="97"/>
  <c r="AU362" i="98"/>
  <c r="AU2265" i="97"/>
  <c r="AU3543" i="97"/>
  <c r="AU2675" i="97"/>
  <c r="AU2673" i="97"/>
  <c r="AU601" i="98"/>
  <c r="AU501" i="98"/>
  <c r="AU1795" i="97"/>
  <c r="AU2766" i="97"/>
  <c r="AU2479" i="97"/>
  <c r="AU1508" i="97"/>
  <c r="AU2012" i="97"/>
  <c r="AU778" i="98"/>
  <c r="AU1186" i="97"/>
  <c r="AU618" i="97"/>
  <c r="AU3234" i="97"/>
  <c r="AU525" i="97"/>
  <c r="AU1057" i="98"/>
  <c r="AU1737" i="98"/>
  <c r="AU2671" i="97"/>
  <c r="AU881" i="98"/>
  <c r="AU1454" i="97"/>
  <c r="AU2037" i="98"/>
  <c r="AU1572" i="97"/>
  <c r="AU2850" i="98"/>
  <c r="AU3145" i="97"/>
  <c r="AU2598" i="98"/>
  <c r="AU2815" i="98"/>
  <c r="AU377" i="98"/>
  <c r="AU1056" i="98"/>
  <c r="AU311" i="97"/>
  <c r="AU2872" i="98"/>
  <c r="AU192" i="97"/>
  <c r="AU2605" i="98"/>
  <c r="AU3548" i="98"/>
  <c r="AU2544" i="98"/>
  <c r="AU2193" i="97"/>
  <c r="AU1722" i="97"/>
  <c r="AU176" i="98"/>
  <c r="AU2207" i="97"/>
  <c r="AU781" i="97"/>
  <c r="AU2465" i="97"/>
  <c r="AU287" i="97"/>
  <c r="AU565" i="97"/>
  <c r="AU2326" i="98"/>
  <c r="AU150" i="98"/>
  <c r="AU1915" i="97"/>
  <c r="AU1053" i="97"/>
  <c r="AU146" i="97"/>
  <c r="AU2054" i="97"/>
  <c r="AU424" i="98"/>
  <c r="AU2286" i="97"/>
  <c r="AU2114" i="98"/>
  <c r="AU407" i="98"/>
  <c r="AU454" i="97"/>
  <c r="AU2934" i="97"/>
  <c r="AU1623" i="97"/>
  <c r="AU3303" i="97"/>
  <c r="AU2210" i="98"/>
  <c r="AU1778" i="97"/>
  <c r="AU3146" i="98"/>
  <c r="AU1247" i="97"/>
  <c r="AU96" i="97"/>
  <c r="AU2101" i="98"/>
  <c r="AU2844" i="97"/>
  <c r="AU742" i="97"/>
  <c r="AU1422" i="97"/>
  <c r="AU2997" i="97"/>
  <c r="AU2884" i="97"/>
  <c r="AU1332" i="97"/>
  <c r="AU2773" i="98"/>
  <c r="AU1511" i="97"/>
  <c r="AU656" i="98"/>
  <c r="AU556" i="98"/>
  <c r="AU1703" i="97"/>
  <c r="AU239" i="98"/>
  <c r="AU2767" i="97"/>
  <c r="AU169" i="97"/>
  <c r="AU2453" i="97"/>
  <c r="AU17" i="98"/>
  <c r="AU30" i="98" s="1"/>
  <c r="AU3072" i="97"/>
  <c r="AU2389" i="98"/>
  <c r="AU3360" i="97"/>
  <c r="AU1998" i="98"/>
  <c r="AU669" i="98"/>
  <c r="AU569" i="98"/>
  <c r="AU1464" i="98"/>
  <c r="AU2725" i="97"/>
  <c r="AU1227" i="98"/>
  <c r="AU3335" i="97"/>
  <c r="AU2440" i="97"/>
  <c r="AU1539" i="97"/>
  <c r="AU1238" i="98"/>
  <c r="AU2425" i="98"/>
  <c r="AU899" i="97"/>
  <c r="AU766" i="97"/>
  <c r="AU1257" i="97"/>
  <c r="AU2601" i="97"/>
  <c r="AU3574" i="97"/>
  <c r="AU1151" i="97"/>
  <c r="AU1447" i="97"/>
  <c r="AU23" i="97"/>
  <c r="AU827" i="97"/>
  <c r="AU229" i="98"/>
  <c r="AU1685" i="97"/>
  <c r="AU2496" i="98"/>
  <c r="AU148" i="97"/>
  <c r="AU1592" i="98"/>
  <c r="AU3535" i="97"/>
  <c r="AU3185" i="97"/>
  <c r="AU10" i="98"/>
  <c r="AU2392" i="97"/>
  <c r="AU1989" i="97"/>
  <c r="AU2306" i="97"/>
  <c r="AU1304" i="98"/>
  <c r="AU632" i="98"/>
  <c r="AU532" i="98"/>
  <c r="AU1137" i="97"/>
  <c r="AU865" i="97"/>
  <c r="AU1770" i="98"/>
  <c r="AU1839" i="97"/>
  <c r="AU3058" i="98"/>
  <c r="AU703" i="97"/>
  <c r="AU2194" i="97"/>
  <c r="AU1277" i="97"/>
  <c r="AU2444" i="98"/>
  <c r="AU773" i="97"/>
  <c r="AU2383" i="97"/>
  <c r="AU334" i="98"/>
  <c r="AU3182" i="97"/>
  <c r="AU868" i="97"/>
  <c r="AU145" i="97"/>
  <c r="AU1565" i="98"/>
  <c r="AU2626" i="97"/>
  <c r="AU485" i="97"/>
  <c r="AU2034" i="97"/>
  <c r="AU1977" i="97"/>
  <c r="AU1824" i="98"/>
  <c r="AU1019" i="98"/>
  <c r="AU2229" i="97"/>
  <c r="AU2273" i="97"/>
  <c r="AU1081" i="98"/>
  <c r="AU3116" i="97"/>
  <c r="AU3444" i="97"/>
  <c r="AU1731" i="98"/>
  <c r="AU1085" i="98"/>
  <c r="AU838" i="98"/>
  <c r="AU2635" i="97"/>
  <c r="AU1383" i="98"/>
  <c r="AU3435" i="98"/>
  <c r="AU332" i="98"/>
  <c r="AU632" i="97"/>
  <c r="AU637" i="98"/>
  <c r="AU537" i="98"/>
  <c r="AU712" i="97"/>
  <c r="AU340" i="98"/>
  <c r="AU1708" i="98"/>
  <c r="AU629" i="97"/>
  <c r="AU14" i="97"/>
  <c r="AU2181" i="97"/>
  <c r="AU2482" i="97"/>
  <c r="AU3090" i="97"/>
  <c r="AU599" i="97"/>
  <c r="AU1945" i="97"/>
  <c r="AU3378" i="97"/>
  <c r="AU1841" i="97"/>
  <c r="AU3477" i="97"/>
  <c r="AU85" i="98"/>
  <c r="AU2678" i="98"/>
  <c r="AU737" i="98"/>
  <c r="AU472" i="98"/>
  <c r="AU1961" i="98"/>
  <c r="AU569" i="97"/>
  <c r="AU746" i="98"/>
  <c r="AU734" i="97"/>
  <c r="AU3331" i="98"/>
  <c r="AU1635" i="97"/>
  <c r="AU3322" i="97"/>
  <c r="AU1926" i="97"/>
  <c r="AU1349" i="97"/>
  <c r="AU2763" i="98"/>
  <c r="AU1478" i="97"/>
  <c r="AU3470" i="97"/>
  <c r="AU2622" i="97"/>
  <c r="AU2797" i="97"/>
  <c r="AU884" i="97"/>
  <c r="AU2000" i="98"/>
  <c r="AU253" i="98"/>
  <c r="AU951" i="97"/>
  <c r="AU1814" i="98"/>
  <c r="AU1354" i="97"/>
  <c r="AU2144" i="98"/>
  <c r="AU46" i="97"/>
  <c r="AU451" i="97"/>
  <c r="AU3506" i="98"/>
  <c r="AU1963" i="97"/>
  <c r="AU1626" i="97"/>
  <c r="AU873" i="98"/>
  <c r="AU289" i="98"/>
  <c r="AU2387" i="98"/>
  <c r="AU564" i="97"/>
  <c r="AU1812" i="98"/>
  <c r="AU1476" i="97"/>
  <c r="AU2930" i="97"/>
  <c r="AU1466" i="97"/>
  <c r="AU250" i="97"/>
  <c r="AU366" i="98"/>
  <c r="AU514" i="97"/>
  <c r="AU1855" i="97"/>
  <c r="AU1650" i="98"/>
  <c r="AU1376" i="97"/>
  <c r="AU1327" i="97"/>
  <c r="AU2075" i="98"/>
  <c r="AU2037" i="97"/>
  <c r="AU1728" i="97"/>
  <c r="AU314" i="98"/>
  <c r="AU1603" i="97"/>
  <c r="AU2710" i="97"/>
  <c r="AU3480" i="98"/>
  <c r="AU465" i="98"/>
  <c r="AU1037" i="98"/>
  <c r="AU3201" i="97"/>
  <c r="AU1756" i="97"/>
  <c r="AU3579" i="97"/>
  <c r="AU1486" i="98"/>
  <c r="AU3076" i="97"/>
  <c r="AU1257" i="98"/>
  <c r="AU1924" i="98"/>
  <c r="AU3286" i="97"/>
  <c r="AU2694" i="97"/>
  <c r="AU1017" i="98"/>
  <c r="AU995" i="98"/>
  <c r="AU1468" i="97"/>
  <c r="AU1687" i="98"/>
  <c r="AU430" i="97"/>
  <c r="AU1934" i="97"/>
  <c r="AU3312" i="98"/>
  <c r="AU810" i="98"/>
  <c r="AU804" i="97"/>
  <c r="AU116" i="98"/>
  <c r="AU965" i="97"/>
  <c r="AU1611" i="98"/>
  <c r="AU836" i="97"/>
  <c r="AU2831" i="98"/>
  <c r="AU1599" i="98"/>
  <c r="AU617" i="98"/>
  <c r="AU517" i="98"/>
  <c r="AU3331" i="97"/>
  <c r="AU1740" i="97"/>
  <c r="AU1048" i="98"/>
  <c r="AU2588" i="97"/>
  <c r="AU383" i="97"/>
  <c r="AU7" i="97"/>
  <c r="AU1201" i="98"/>
  <c r="AU3532" i="97"/>
  <c r="AU1333" i="97"/>
  <c r="AU984" i="97"/>
  <c r="AU512" i="97"/>
  <c r="AU2801" i="98"/>
  <c r="AU3429" i="98"/>
  <c r="AU2705" i="97"/>
  <c r="AU1400" i="97"/>
  <c r="AU70" i="97"/>
  <c r="AU3589" i="98"/>
  <c r="AU843" i="97"/>
  <c r="AU2340" i="98"/>
  <c r="AU2281" i="97"/>
  <c r="AU3247" i="98"/>
  <c r="AU948" i="97"/>
  <c r="AU2566" i="98"/>
  <c r="AU2835" i="97"/>
  <c r="AU92" i="98"/>
  <c r="AU662" i="97"/>
  <c r="AU3039" i="98"/>
  <c r="AU1169" i="97"/>
  <c r="AU1486" i="97"/>
  <c r="AU2918" i="97"/>
  <c r="AU1202" i="98"/>
  <c r="AU1835" i="98"/>
  <c r="AU46" i="98"/>
  <c r="AU2658" i="97"/>
  <c r="AU2760" i="97"/>
  <c r="AU2402" i="98"/>
  <c r="AU3055" i="97"/>
  <c r="AU444" i="97"/>
  <c r="AU1788" i="97"/>
  <c r="AU1066" i="97"/>
  <c r="AU2816" i="98"/>
  <c r="AU2180" i="97"/>
  <c r="AU1538" i="97"/>
  <c r="AU2474" i="98"/>
  <c r="AU1526" i="98"/>
  <c r="AU160" i="97"/>
  <c r="AU2541" i="97"/>
  <c r="AU2208" i="97"/>
  <c r="AU904" i="97"/>
  <c r="AU2797" i="98"/>
  <c r="AU1720" i="98"/>
  <c r="AU3428" i="98"/>
  <c r="AU564" i="98"/>
  <c r="AU664" i="98"/>
  <c r="AU2895" i="97"/>
  <c r="AU3448" i="98"/>
  <c r="AU2286" i="98"/>
  <c r="AU649" i="97"/>
  <c r="AU1017" i="97"/>
  <c r="AU2564" i="98"/>
  <c r="AU3183" i="97"/>
  <c r="AU2721" i="97"/>
  <c r="AU1110" i="97"/>
  <c r="AU1817" i="97"/>
  <c r="AU424" i="97"/>
  <c r="AU1729" i="97"/>
  <c r="AU2661" i="97"/>
  <c r="AU365" i="98"/>
  <c r="AU1596" i="97"/>
  <c r="AU1289" i="98"/>
  <c r="AU2694" i="98"/>
  <c r="AU912" i="97"/>
  <c r="AU1889" i="98"/>
  <c r="AU1302" i="98"/>
  <c r="AU924" i="97"/>
  <c r="AU2276" i="97"/>
  <c r="AU3015" i="98"/>
  <c r="AU1074" i="98"/>
  <c r="AU1145" i="97"/>
  <c r="AU2059" i="97"/>
  <c r="AU1253" i="97"/>
  <c r="AU3533" i="98"/>
  <c r="AU386" i="97"/>
  <c r="AU3152" i="98"/>
  <c r="AU3255" i="97"/>
  <c r="AU1864" i="97"/>
  <c r="AU852" i="97"/>
  <c r="AU2438" i="98"/>
  <c r="AU685" i="97"/>
  <c r="AU1211" i="97"/>
  <c r="AU2537" i="97"/>
  <c r="AU3079" i="98"/>
  <c r="AU1627" i="97"/>
  <c r="AU933" i="97"/>
  <c r="AU2218" i="97"/>
  <c r="AU519" i="97"/>
  <c r="AU295" i="98"/>
  <c r="AU3529" i="97"/>
  <c r="AU2023" i="97"/>
  <c r="AU136" i="98"/>
  <c r="AU1810" i="98"/>
  <c r="AU338" i="97"/>
  <c r="AU2051" i="97"/>
  <c r="AU682" i="97"/>
  <c r="AU2571" i="98"/>
  <c r="AU345" i="97"/>
  <c r="AU907" i="97"/>
  <c r="AU2521" i="97"/>
  <c r="AU3576" i="97"/>
  <c r="AU2603" i="98"/>
  <c r="AU2257" i="98"/>
  <c r="AU3267" i="97"/>
  <c r="AU3077" i="97"/>
  <c r="AU1462" i="97"/>
  <c r="AU1423" i="97"/>
  <c r="AU443" i="97"/>
  <c r="AU1655" i="97"/>
  <c r="AU1634" i="98"/>
  <c r="AU2357" i="98"/>
  <c r="AU2475" i="98"/>
  <c r="AU1799" i="97"/>
  <c r="AU592" i="97"/>
  <c r="AU3122" i="98"/>
  <c r="AU3549" i="98"/>
  <c r="AU1552" i="98"/>
  <c r="AU2301" i="97"/>
  <c r="AU300" i="98"/>
  <c r="AU3005" i="98"/>
  <c r="AU86" i="98"/>
  <c r="AU2940" i="97"/>
  <c r="AU1563" i="98"/>
  <c r="AU3380" i="98"/>
  <c r="AU3229" i="98"/>
  <c r="AU3453" i="97"/>
  <c r="AU1661" i="97"/>
  <c r="AU1421" i="98"/>
  <c r="AU3119" i="98"/>
  <c r="AU12" i="97"/>
  <c r="AU792" i="97"/>
  <c r="AU167" i="97"/>
  <c r="AU2441" i="98"/>
  <c r="AU3578" i="98"/>
  <c r="AU992" i="98"/>
  <c r="AU1176" i="97"/>
  <c r="AU1805" i="97"/>
  <c r="AU1143" i="98"/>
  <c r="AU2641" i="97"/>
  <c r="AU3420" i="97"/>
  <c r="AU1717" i="97"/>
  <c r="AU3373" i="97"/>
  <c r="AU1957" i="98"/>
  <c r="AU2529" i="98"/>
  <c r="AU1863" i="98"/>
  <c r="AU1781" i="98"/>
  <c r="AU3497" i="97"/>
  <c r="AU1843" i="97"/>
  <c r="AU636" i="97"/>
  <c r="AU2612" i="98"/>
  <c r="AU2426" i="98"/>
  <c r="AU1397" i="97"/>
  <c r="AU2628" i="98"/>
  <c r="AU409" i="98"/>
  <c r="AU2915" i="97"/>
  <c r="AU1061" i="97"/>
  <c r="AU2927" i="98"/>
  <c r="AU453" i="97"/>
  <c r="AU2536" i="98"/>
  <c r="AU137" i="97"/>
  <c r="AU1541" i="97"/>
  <c r="AU173" i="97"/>
  <c r="AU1820" i="97"/>
  <c r="AU1063" i="97"/>
  <c r="AU970" i="98"/>
  <c r="AU3088" i="98"/>
  <c r="AU480" i="97"/>
  <c r="AU463" i="97"/>
  <c r="AU3314" i="98"/>
  <c r="AU2512" i="98"/>
  <c r="AU927" i="98"/>
  <c r="AU2686" i="97"/>
  <c r="AU266" i="98"/>
  <c r="AU534" i="98"/>
  <c r="AU634" i="98"/>
  <c r="AU975" i="97"/>
  <c r="AU3359" i="97"/>
  <c r="AU3445" i="98"/>
  <c r="AU1307" i="98"/>
  <c r="AU1671" i="97"/>
  <c r="AU1943" i="98"/>
  <c r="AU2354" i="98"/>
  <c r="AU1527" i="98"/>
  <c r="AU574" i="97"/>
  <c r="AU2786" i="98"/>
  <c r="AU809" i="97"/>
  <c r="AU83" i="98"/>
  <c r="AU444" i="98"/>
  <c r="AU2819" i="97"/>
  <c r="AU2006" i="97"/>
  <c r="AU2267" i="97"/>
  <c r="AU1095" i="98"/>
  <c r="AU25" i="98"/>
  <c r="AU851" i="98"/>
  <c r="AU14" i="98"/>
  <c r="AU909" i="97"/>
  <c r="AU1089" i="97"/>
  <c r="AU970" i="97"/>
  <c r="AU1747" i="98"/>
  <c r="AU26" i="97"/>
  <c r="AU392" i="98"/>
  <c r="AU1880" i="97"/>
  <c r="AU1536" i="98"/>
  <c r="AU2871" i="98"/>
  <c r="AU2271" i="97"/>
  <c r="AU1417" i="97"/>
  <c r="AU1966" i="97"/>
  <c r="AU1252" i="98"/>
  <c r="AU3261" i="97"/>
  <c r="AU3540" i="98"/>
  <c r="AU1850" i="98"/>
  <c r="AU3479" i="98"/>
  <c r="AU423" i="98"/>
  <c r="AU550" i="97"/>
  <c r="AU1435" i="98"/>
  <c r="AU1636" i="97"/>
  <c r="AU1460" i="98"/>
  <c r="AU3329" i="97"/>
  <c r="AU1167" i="98"/>
  <c r="AU2048" i="98"/>
  <c r="AU1884" i="98"/>
  <c r="AU1641" i="97"/>
  <c r="AU3309" i="97"/>
  <c r="AU3109" i="97"/>
  <c r="AU628" i="97"/>
  <c r="AU3577" i="98"/>
  <c r="AU854" i="98"/>
  <c r="AU1456" i="97"/>
  <c r="AU2079" i="97"/>
  <c r="AU1891" i="97"/>
  <c r="AU3163" i="97"/>
  <c r="AU903" i="97"/>
  <c r="AU19" i="98"/>
  <c r="AU2103" i="97"/>
  <c r="AU1290" i="98"/>
  <c r="AU195" i="98"/>
  <c r="AU953" i="98"/>
  <c r="AU600" i="97"/>
  <c r="AU960" i="97"/>
  <c r="AU2549" i="97"/>
  <c r="AU229" i="97"/>
  <c r="AU3220" i="98"/>
  <c r="AU478" i="98"/>
  <c r="AU1564" i="97"/>
  <c r="AU1990" i="98"/>
  <c r="AU413" i="97"/>
  <c r="AU671" i="98"/>
  <c r="AU571" i="98"/>
  <c r="AU1250" i="98"/>
  <c r="AU92" i="97"/>
  <c r="AU981" i="98"/>
  <c r="AU47" i="97"/>
  <c r="AU616" i="98"/>
  <c r="AU516" i="98"/>
  <c r="AU982" i="98"/>
  <c r="AU2293" i="98"/>
  <c r="AU638" i="97"/>
  <c r="AU2859" i="98"/>
  <c r="AU1616" i="97"/>
  <c r="AU2392" i="98"/>
  <c r="AU1323" i="98"/>
  <c r="AU3411" i="98"/>
  <c r="AU1663" i="97"/>
  <c r="AU1706" i="97"/>
  <c r="AU2500" i="97"/>
  <c r="AU3509" i="97"/>
  <c r="AU2163" i="98"/>
  <c r="AU2538" i="98"/>
  <c r="AU767" i="98"/>
  <c r="AU2702" i="97"/>
  <c r="AU2144" i="97"/>
  <c r="AU3216" i="98"/>
  <c r="AU1166" i="97"/>
  <c r="AU493" i="97"/>
  <c r="AU3141" i="97"/>
  <c r="AU2071" i="97"/>
  <c r="AU3019" i="98"/>
  <c r="AU369" i="98"/>
  <c r="AU2965" i="97"/>
  <c r="AU2881" i="97"/>
  <c r="AU1415" i="98"/>
  <c r="AU3317" i="97"/>
  <c r="AU2689" i="97"/>
  <c r="AU1135" i="97"/>
  <c r="AU1928" i="97"/>
  <c r="AU3437" i="98"/>
  <c r="AU1299" i="97"/>
  <c r="AU666" i="98"/>
  <c r="AU566" i="98"/>
  <c r="AU408" i="97"/>
  <c r="AU48" i="97"/>
  <c r="AU600" i="98"/>
  <c r="AU500" i="98"/>
  <c r="AU859" i="97"/>
  <c r="AU3463" i="97"/>
  <c r="AU1024" i="97"/>
  <c r="AU184" i="97"/>
  <c r="AU698" i="98"/>
  <c r="AU598" i="98"/>
  <c r="AU1857" i="97"/>
  <c r="AU1437" i="97"/>
  <c r="AU299" i="97"/>
  <c r="AU1384" i="97"/>
  <c r="AU39" i="97"/>
  <c r="AU2799" i="97"/>
  <c r="AU826" i="98"/>
  <c r="AU1283" i="98"/>
  <c r="AU1471" i="97"/>
  <c r="AU1346" i="97"/>
  <c r="AU3160" i="97"/>
  <c r="AU2999" i="98"/>
  <c r="AU1398" i="98"/>
  <c r="AU265" i="97"/>
  <c r="AU2135" i="97"/>
  <c r="AU3057" i="98"/>
  <c r="AU1144" i="97"/>
  <c r="AU1876" i="97"/>
  <c r="AU1788" i="98"/>
  <c r="AU1718" i="97"/>
  <c r="AU2765" i="98"/>
  <c r="AU301" i="98"/>
  <c r="AU248" i="97"/>
  <c r="AU2372" i="98"/>
  <c r="AU848" i="97"/>
  <c r="AU3404" i="97"/>
  <c r="AU3071" i="98"/>
  <c r="AU3508" i="98"/>
  <c r="AU3236" i="98"/>
  <c r="AU744" i="97"/>
  <c r="AU2370" i="98"/>
  <c r="AU2009" i="97"/>
  <c r="AU1473" i="98"/>
  <c r="AU1885" i="98"/>
  <c r="AU45" i="97"/>
  <c r="AU226" i="97"/>
  <c r="AU1092" i="97"/>
  <c r="AU849" i="98"/>
  <c r="AU1166" i="98"/>
  <c r="AU653" i="97"/>
  <c r="AU2213" i="98"/>
  <c r="AU326" i="98"/>
  <c r="AU988" i="98"/>
  <c r="AU1523" i="98"/>
  <c r="AU2619" i="97"/>
  <c r="AU2188" i="98"/>
  <c r="AU1957" i="97"/>
  <c r="AU693" i="97"/>
  <c r="AU196" i="98"/>
  <c r="AU2685" i="97"/>
  <c r="AU700" i="97"/>
  <c r="AU2804" i="97"/>
  <c r="AU875" i="98"/>
  <c r="AU1006" i="97"/>
  <c r="AU68" i="97"/>
  <c r="AU1910" i="97"/>
  <c r="AU3115" i="98"/>
  <c r="AU1366" i="97"/>
  <c r="AU209" i="97"/>
  <c r="AU13" i="98"/>
  <c r="AU133" i="98"/>
  <c r="AU125" i="98"/>
  <c r="AU716" i="98"/>
  <c r="AU346" i="98"/>
  <c r="AU1339" i="97"/>
  <c r="AU1606" i="97"/>
  <c r="AU1896" i="98"/>
  <c r="AU497" i="98"/>
  <c r="AU568" i="97"/>
  <c r="AU1840" i="98"/>
  <c r="AU2619" i="98"/>
  <c r="AU758" i="97"/>
  <c r="AU1965" i="97"/>
  <c r="AU1240" i="98"/>
  <c r="AU1144" i="98"/>
  <c r="AU659" i="98"/>
  <c r="AU559" i="98"/>
  <c r="AU708" i="98"/>
  <c r="AU1879" i="97"/>
  <c r="AU1845" i="98"/>
  <c r="AU1280" i="98"/>
  <c r="AU2284" i="98"/>
  <c r="AU2537" i="98"/>
  <c r="AU1435" i="97"/>
  <c r="AU873" i="97"/>
  <c r="AU2447" i="97"/>
  <c r="AU1983" i="97"/>
  <c r="AU2551" i="98"/>
  <c r="AU1905" i="97"/>
  <c r="AU1541" i="98"/>
  <c r="AU3144" i="98"/>
  <c r="AU1452" i="98"/>
  <c r="AU2076" i="97"/>
  <c r="AU837" i="97"/>
  <c r="AU643" i="98"/>
  <c r="AU543" i="98"/>
  <c r="AU2913" i="98"/>
  <c r="AU2968" i="97"/>
  <c r="AU3528" i="98"/>
  <c r="AU3156" i="97"/>
  <c r="AU1155" i="98"/>
  <c r="AU242" i="98"/>
  <c r="AU1971" i="97"/>
  <c r="AU935" i="97"/>
  <c r="AU105" i="98"/>
  <c r="AU668" i="98"/>
  <c r="AU568" i="98"/>
  <c r="AU154" i="98"/>
  <c r="AU230" i="98"/>
  <c r="AU2066" i="98"/>
  <c r="AU322" i="98"/>
  <c r="AU3107" i="97"/>
  <c r="AU2882" i="97"/>
  <c r="AU2705" i="98"/>
  <c r="AU83" i="97"/>
  <c r="AU1170" i="98"/>
  <c r="AU2785" i="97"/>
  <c r="AU2770" i="97"/>
  <c r="AU2896" i="98"/>
  <c r="AU1334" i="97"/>
  <c r="AU1677" i="98"/>
  <c r="AU711" i="98"/>
  <c r="AU2774" i="98"/>
  <c r="AU769" i="97"/>
  <c r="AU785" i="97"/>
  <c r="AU3075" i="97"/>
  <c r="AU894" i="97"/>
  <c r="AU3530" i="97"/>
  <c r="AU2497" i="98"/>
  <c r="AU761" i="97"/>
  <c r="AU3126" i="98"/>
  <c r="AU583" i="98"/>
  <c r="AU683" i="98"/>
  <c r="AU746" i="97"/>
  <c r="AU1826" i="97"/>
  <c r="AU148" i="98"/>
  <c r="AU1719" i="97"/>
  <c r="AU2153" i="97"/>
  <c r="AU2271" i="98"/>
  <c r="AU2033" i="98"/>
  <c r="AU1382" i="98"/>
  <c r="AU411" i="97"/>
  <c r="AU3301" i="98"/>
  <c r="AU2457" i="98"/>
  <c r="AU275" i="97"/>
  <c r="AU529" i="97"/>
  <c r="AU1193" i="98"/>
  <c r="AU695" i="98"/>
  <c r="AU595" i="98"/>
  <c r="AU1190" i="97"/>
  <c r="AU3305" i="97"/>
  <c r="AU664" i="97"/>
  <c r="AU826" i="97"/>
  <c r="AU1181" i="97"/>
  <c r="AU2466" i="97"/>
  <c r="AU1367" i="97"/>
  <c r="AU657" i="97"/>
  <c r="AU91" i="97"/>
  <c r="AU3581" i="97"/>
  <c r="AU774" i="97"/>
  <c r="AU3555" i="97"/>
  <c r="AU1213" i="97"/>
  <c r="AU950" i="97"/>
  <c r="AU1850" i="97"/>
  <c r="AU2620" i="98"/>
  <c r="AU381" i="97"/>
  <c r="AU768" i="98"/>
  <c r="AU1774" i="97"/>
  <c r="AU587" i="97"/>
  <c r="AU1597" i="97"/>
  <c r="AU281" i="97"/>
  <c r="AU2498" i="97"/>
  <c r="AU3381" i="97"/>
  <c r="AU2284" i="97"/>
  <c r="AU946" i="97"/>
  <c r="AU2722" i="97"/>
  <c r="AU2754" i="98"/>
  <c r="AU808" i="97"/>
  <c r="AU885" i="98"/>
  <c r="AU274" i="97"/>
  <c r="AU1492" i="98"/>
  <c r="AU121" i="98"/>
  <c r="AU729" i="97"/>
  <c r="AU1261" i="97"/>
  <c r="AU2222" i="97"/>
  <c r="AU399" i="98"/>
  <c r="AU1574" i="97"/>
  <c r="AU3203" i="98"/>
  <c r="AU2341" i="98"/>
  <c r="AU34" i="97"/>
  <c r="AU1739" i="97"/>
  <c r="AU2162" i="97"/>
  <c r="AU1564" i="98"/>
  <c r="AU3027" i="97"/>
  <c r="AU1988" i="97"/>
  <c r="AU1749" i="98"/>
  <c r="AU542" i="97"/>
  <c r="AU1921" i="97"/>
  <c r="AU716" i="97"/>
  <c r="AU1116" i="97"/>
  <c r="AU585" i="97"/>
  <c r="AU1760" i="97"/>
  <c r="AU216" i="98"/>
  <c r="AU1700" i="98"/>
  <c r="AU267" i="97"/>
  <c r="AU496" i="98"/>
  <c r="AU1050" i="97"/>
  <c r="AU23" i="98"/>
  <c r="AU3037" i="97"/>
  <c r="AU3131" i="98"/>
  <c r="AU2410" i="97"/>
  <c r="AU3473" i="98"/>
  <c r="AU2553" i="98"/>
  <c r="AU669" i="97"/>
  <c r="AU2052" i="98"/>
  <c r="AU2954" i="98"/>
  <c r="AU2540" i="98"/>
  <c r="AU1600" i="97"/>
  <c r="AU2357" i="97"/>
  <c r="AU2278" i="97"/>
  <c r="AU2933" i="98"/>
  <c r="AU2127" i="97"/>
  <c r="AU2996" i="97"/>
  <c r="AU180" i="98"/>
  <c r="AU2971" i="98"/>
  <c r="AU920" i="98"/>
  <c r="AU1794" i="97"/>
  <c r="AU3434" i="97"/>
  <c r="AU172" i="97"/>
  <c r="AU1320" i="97"/>
  <c r="AU779" i="97"/>
  <c r="AU2260" i="98"/>
  <c r="AU2159" i="97"/>
  <c r="AU3082" i="97"/>
  <c r="AU2713" i="98"/>
  <c r="AU2267" i="98"/>
  <c r="AU2154" i="97"/>
  <c r="AU2990" i="98"/>
  <c r="AU3255" i="98"/>
  <c r="AU327" i="97"/>
  <c r="AU926" i="97"/>
  <c r="AU859" i="98"/>
  <c r="AU3106" i="98"/>
  <c r="AU488" i="98"/>
  <c r="AU236" i="97"/>
  <c r="AU1723" i="97"/>
  <c r="AU1132" i="97"/>
  <c r="AU966" i="98"/>
  <c r="AU457" i="97"/>
  <c r="AU1524" i="98"/>
  <c r="AU1058" i="97"/>
  <c r="AU2679" i="98"/>
  <c r="AU3297" i="97"/>
  <c r="AU2030" i="97"/>
  <c r="AU89" i="97"/>
  <c r="AU1677" i="97"/>
  <c r="AU2045" i="98"/>
  <c r="AU2317" i="97"/>
  <c r="AU3578" i="97"/>
  <c r="AU237" i="98"/>
  <c r="AU856" i="97"/>
  <c r="AU254" i="98"/>
  <c r="AU1899" i="97"/>
  <c r="AU1601" i="98"/>
  <c r="AU69" i="97"/>
  <c r="AU1589" i="97"/>
  <c r="AU989" i="98"/>
  <c r="AU1385" i="98"/>
  <c r="AU104" i="98"/>
  <c r="AU90" i="97"/>
  <c r="AU1373" i="98"/>
  <c r="AU736" i="98"/>
  <c r="AU2508" i="97"/>
  <c r="AU806" i="97"/>
  <c r="AU15" i="98"/>
  <c r="AU1501" i="98"/>
  <c r="AU2859" i="97"/>
  <c r="AU2677" i="98"/>
  <c r="AU639" i="97"/>
  <c r="AU2332" i="98"/>
  <c r="AU530" i="97"/>
  <c r="AU570" i="97"/>
  <c r="AU2883" i="98"/>
  <c r="AU1743" i="97"/>
  <c r="AU2974" i="97"/>
  <c r="AU1494" i="97"/>
  <c r="AU145" i="98"/>
  <c r="AU783" i="98"/>
  <c r="AU1606" i="98"/>
  <c r="AU1754" i="97"/>
  <c r="AU1491" i="98"/>
  <c r="AU1442" i="97"/>
  <c r="AU1417" i="98"/>
  <c r="AU3014" i="97"/>
  <c r="AU3291" i="98"/>
  <c r="AU3000" i="97"/>
  <c r="AU2238" i="97"/>
  <c r="AU995" i="97"/>
  <c r="AU2230" i="97"/>
  <c r="AU606" i="98"/>
  <c r="AU506" i="98"/>
  <c r="AU2639" i="97"/>
  <c r="AU1128" i="97"/>
  <c r="AU1901" i="97"/>
  <c r="AU3384" i="97"/>
  <c r="AU623" i="97"/>
  <c r="AU363" i="98"/>
  <c r="AU547" i="97"/>
  <c r="AU348" i="97"/>
  <c r="AU2329" i="98"/>
  <c r="AU897" i="97"/>
  <c r="AU835" i="98"/>
  <c r="AU3519" i="97"/>
  <c r="AU1133" i="98"/>
  <c r="AU1491" i="97"/>
  <c r="AU11" i="97"/>
  <c r="AU1738" i="97"/>
  <c r="AU1867" i="97"/>
  <c r="AU3183" i="98"/>
  <c r="AU459" i="98"/>
  <c r="AU1314" i="97"/>
  <c r="AU603" i="98"/>
  <c r="AU503" i="98"/>
  <c r="AU2472" i="97"/>
  <c r="AU3420" i="98"/>
  <c r="AU1343" i="97"/>
  <c r="AU3573" i="98"/>
  <c r="AU3528" i="97"/>
  <c r="AU1712" i="97"/>
  <c r="AU470" i="98"/>
  <c r="AU1660" i="98"/>
  <c r="AU157" i="98"/>
  <c r="AU360" i="97"/>
  <c r="AU1015" i="98"/>
  <c r="AU3324" i="97"/>
  <c r="AU1772" i="98"/>
  <c r="AU3109" i="98"/>
  <c r="AU3488" i="97"/>
  <c r="AU252" i="98"/>
  <c r="AU1153" i="97"/>
  <c r="AU2923" i="97"/>
  <c r="AU375" i="98"/>
  <c r="AU1421" i="97"/>
  <c r="AU2870" i="98"/>
  <c r="AU321" i="98"/>
  <c r="AU1350" i="97"/>
  <c r="AU1076" i="98"/>
  <c r="AU1556" i="98"/>
  <c r="AU952" i="97"/>
  <c r="AU89" i="98"/>
  <c r="AU2532" i="97"/>
  <c r="AU1713" i="97"/>
  <c r="AU63" i="97"/>
  <c r="AU1659" i="98"/>
  <c r="AU2894" i="97"/>
  <c r="AU1409" i="97"/>
  <c r="AU2333" i="98"/>
  <c r="AU641" i="98"/>
  <c r="AU541" i="98"/>
  <c r="AU49" i="97"/>
  <c r="AU102" i="97"/>
  <c r="AU3582" i="97"/>
  <c r="AU189" i="97"/>
  <c r="AU976" i="97"/>
  <c r="AU322" i="97"/>
  <c r="AU996" i="97"/>
  <c r="AU2121" i="97"/>
  <c r="AU927" i="97"/>
  <c r="AU1317" i="98"/>
  <c r="AU1516" i="98"/>
  <c r="AU1815" i="98"/>
  <c r="AU2027" i="97"/>
  <c r="AU87" i="97"/>
  <c r="AU2856" i="97"/>
  <c r="AU2308" i="97"/>
  <c r="AU1587" i="98"/>
  <c r="AU1582" i="97"/>
  <c r="AU1781" i="97"/>
  <c r="AU377" i="97"/>
  <c r="AU2905" i="97"/>
  <c r="AU1647" i="97"/>
  <c r="AU339" i="97"/>
  <c r="AU1403" i="97"/>
  <c r="AU1983" i="98"/>
  <c r="AU2693" i="97"/>
  <c r="AU616" i="97"/>
  <c r="AU553" i="97"/>
  <c r="AU2239" i="97"/>
  <c r="AU3571" i="97"/>
  <c r="AU1338" i="97"/>
  <c r="AU3517" i="98"/>
  <c r="AU476" i="98"/>
  <c r="AU1984" i="97"/>
  <c r="AU1013" i="98"/>
  <c r="AU1362" i="97"/>
  <c r="AU3276" i="98"/>
  <c r="AU2096" i="97"/>
  <c r="AU1827" i="97"/>
  <c r="AU1001" i="98"/>
  <c r="AU477" i="98"/>
  <c r="AU1620" i="97"/>
  <c r="AU3545" i="97"/>
  <c r="AU1590" i="97"/>
  <c r="AU593" i="97"/>
  <c r="AU2712" i="98"/>
  <c r="AU919" i="97"/>
  <c r="AU388" i="98"/>
  <c r="AU2288" i="98"/>
  <c r="AU2428" i="98"/>
  <c r="AU1225" i="98"/>
  <c r="AU944" i="97"/>
  <c r="AU727" i="98"/>
  <c r="AU2378" i="98"/>
  <c r="AU1546" i="97"/>
  <c r="AU1357" i="97"/>
  <c r="AU2098" i="97"/>
  <c r="AU1900" i="97"/>
  <c r="AU2289" i="98"/>
  <c r="AU1284" i="98"/>
  <c r="AU437" i="97"/>
  <c r="AU1342" i="97"/>
  <c r="AU3013" i="98"/>
  <c r="AU1146" i="97"/>
  <c r="AU1385" i="97"/>
  <c r="AU755" i="98"/>
  <c r="AU1834" i="97"/>
  <c r="AU16" i="98"/>
  <c r="AU2841" i="97"/>
  <c r="AU2209" i="97"/>
  <c r="AU1553" i="98"/>
  <c r="AU2256" i="97"/>
  <c r="AU644" i="97"/>
  <c r="AU1105" i="98"/>
  <c r="AU2035" i="97"/>
  <c r="AU405" i="98"/>
  <c r="AU999" i="98"/>
  <c r="AU447" i="98"/>
  <c r="AU2123" i="97"/>
  <c r="AU1720" i="97"/>
  <c r="AU884" i="98"/>
  <c r="AU2174" i="97"/>
  <c r="AU2909" i="98"/>
  <c r="AU1777" i="98"/>
  <c r="AU3051" i="97"/>
  <c r="AU1987" i="97"/>
  <c r="AU208" i="98"/>
  <c r="AU1661" i="98"/>
  <c r="AU126" i="97"/>
  <c r="AU853" i="97"/>
  <c r="AU552" i="97"/>
  <c r="AU1070" i="98"/>
  <c r="AU3489" i="97"/>
  <c r="AU425" i="98"/>
  <c r="AU658" i="98"/>
  <c r="AU558" i="98"/>
  <c r="AU707" i="97"/>
  <c r="AU123" i="97"/>
  <c r="AU3546" i="97"/>
  <c r="AU2348" i="97"/>
  <c r="AU384" i="98"/>
  <c r="AU2783" i="98"/>
  <c r="AU2608" i="98"/>
  <c r="AU3510" i="98"/>
  <c r="AU1062" i="97"/>
  <c r="AU1205" i="98"/>
  <c r="AU2359" i="98"/>
  <c r="AU2591" i="98"/>
  <c r="AU1879" i="98"/>
  <c r="AU3268" i="97"/>
  <c r="AU2491" i="97"/>
  <c r="AU2873" i="98"/>
  <c r="AU2667" i="97"/>
  <c r="AU887" i="98"/>
  <c r="AU394" i="97"/>
  <c r="AU867" i="97"/>
  <c r="AU720" i="97"/>
  <c r="AU2750" i="97"/>
  <c r="AU3353" i="98"/>
  <c r="AU1408" i="97"/>
  <c r="AU3436" i="97"/>
  <c r="AU1289" i="97"/>
  <c r="AU97" i="97"/>
  <c r="AU302" i="98"/>
  <c r="AU446" i="97"/>
  <c r="AU1960" i="98"/>
  <c r="AU119" i="97"/>
  <c r="AU2875" i="97"/>
  <c r="AU371" i="98"/>
  <c r="AU205" i="97"/>
  <c r="AU2726" i="97"/>
  <c r="AU611" i="97"/>
  <c r="AU2557" i="98"/>
  <c r="AU3452" i="98"/>
  <c r="AU813" i="97"/>
  <c r="AU3303" i="98"/>
  <c r="AU3011" i="98"/>
  <c r="AU277" i="98"/>
  <c r="AU220" i="97"/>
  <c r="AU3292" i="98"/>
  <c r="AU3326" i="98"/>
  <c r="AU1562" i="97"/>
  <c r="AU426" i="98"/>
  <c r="AU1410" i="97"/>
  <c r="AU621" i="97"/>
  <c r="AU1522" i="97"/>
  <c r="AU12" i="98"/>
  <c r="AU2164" i="97"/>
  <c r="AU3036" i="98"/>
  <c r="AU448" i="98"/>
  <c r="AU28" i="98"/>
  <c r="AU799" i="97"/>
  <c r="AU17" i="97"/>
  <c r="AU18" i="98"/>
  <c r="AU1081" i="97"/>
  <c r="AU926" i="98"/>
  <c r="AU2464" i="97"/>
  <c r="AU166" i="98"/>
  <c r="AU117" i="97"/>
  <c r="AU1799" i="98"/>
  <c r="AU1240" i="97"/>
  <c r="AU2795" i="98"/>
  <c r="AU3027" i="98"/>
  <c r="AU1247" i="98"/>
  <c r="AU1515" i="97"/>
  <c r="AU3443" i="98"/>
  <c r="AU1925" i="98"/>
  <c r="AU1998" i="97"/>
  <c r="AU771" i="98"/>
  <c r="AU1973" i="97"/>
  <c r="AU1419" i="97"/>
  <c r="AU3577" i="97"/>
  <c r="AU3289" i="97"/>
  <c r="AU1025" i="98"/>
  <c r="AU1065" i="97"/>
  <c r="AU784" i="98"/>
  <c r="AU3437" i="97"/>
  <c r="AU830" i="97"/>
  <c r="AU1696" i="97"/>
  <c r="AU394" i="98"/>
  <c r="AU1813" i="97"/>
  <c r="AU2069" i="98"/>
  <c r="AU107" i="98"/>
  <c r="AU3148" i="97"/>
  <c r="AU324" i="98"/>
  <c r="AU1565" i="97"/>
  <c r="AU69" i="98"/>
  <c r="AU59" i="98"/>
  <c r="AU3472" i="97"/>
  <c r="AU2195" i="98"/>
  <c r="AU879" i="98"/>
  <c r="AU2232" i="97"/>
  <c r="AU3123" i="97"/>
  <c r="AU304" i="97"/>
  <c r="AU2351" i="97"/>
  <c r="AU3052" i="98"/>
  <c r="AU2104" i="97"/>
  <c r="AU2439" i="98"/>
  <c r="AU1420" i="97"/>
  <c r="AU1975" i="98"/>
  <c r="AU868" i="98"/>
  <c r="AU3362" i="97"/>
  <c r="AU2958" i="98"/>
  <c r="AU1322" i="97"/>
  <c r="AU674" i="98"/>
  <c r="AU574" i="98"/>
  <c r="AU1566" i="97"/>
  <c r="AU846" i="97"/>
  <c r="AU1217" i="98"/>
  <c r="AU84" i="98"/>
  <c r="AU2452" i="97"/>
  <c r="AU2106" i="97"/>
  <c r="AU743" i="97"/>
  <c r="AU3338" i="97"/>
  <c r="AU2872" i="97"/>
  <c r="AU1074" i="97"/>
  <c r="AU2262" i="97"/>
  <c r="AU2219" i="97"/>
  <c r="AU2532" i="98"/>
  <c r="AU1150" i="98"/>
  <c r="AU2477" i="97"/>
  <c r="AU2152" i="97"/>
  <c r="AU170" i="97"/>
  <c r="AU163" i="97"/>
  <c r="AU2250" i="98"/>
  <c r="AU21" i="97"/>
  <c r="AU298" i="97"/>
  <c r="AU3395" i="97"/>
  <c r="AU2017" i="98"/>
  <c r="AU1321" i="97"/>
  <c r="AU560" i="97"/>
  <c r="AU2318" i="97"/>
  <c r="AU1585" i="97"/>
  <c r="AU396" i="97"/>
  <c r="AU1897" i="98"/>
  <c r="AU22" i="97"/>
  <c r="AU3306" i="97"/>
  <c r="AU13" i="97"/>
  <c r="AU2747" i="97"/>
  <c r="AU1035" i="98"/>
  <c r="AU1115" i="97"/>
  <c r="AU1914" i="97"/>
  <c r="AU163" i="98"/>
  <c r="AU2572" i="97"/>
  <c r="AU2464" i="98"/>
  <c r="AU2798" i="98"/>
  <c r="AU2416" i="97"/>
  <c r="AU3119" i="97"/>
  <c r="AU1673" i="97"/>
  <c r="AU3571" i="98"/>
  <c r="AU2776" i="98"/>
  <c r="AU689" i="98"/>
  <c r="AU589" i="98"/>
  <c r="AU845" i="97"/>
  <c r="AU1460" i="97"/>
  <c r="AU1970" i="98"/>
  <c r="AU288" i="97"/>
  <c r="AU2099" i="97"/>
  <c r="AU1018" i="97"/>
  <c r="AU983" i="98"/>
  <c r="AU310" i="98"/>
  <c r="AU1253" i="98"/>
  <c r="AU22" i="98"/>
  <c r="AU27" i="98"/>
  <c r="AU2258" i="97"/>
  <c r="AU645" i="98"/>
  <c r="AU545" i="98"/>
  <c r="AU690" i="98"/>
  <c r="AU590" i="98"/>
  <c r="AU983" i="97"/>
  <c r="AU581" i="98"/>
  <c r="AU681" i="98"/>
  <c r="AU1309" i="97"/>
  <c r="AU2669" i="98"/>
  <c r="AU1198" i="97"/>
  <c r="AU2135" i="98"/>
  <c r="AU2640" i="97"/>
  <c r="AU2353" i="97"/>
  <c r="AU308" i="97"/>
  <c r="AU300" i="97"/>
  <c r="AU330" i="98"/>
  <c r="AU2246" i="98"/>
  <c r="AU1780" i="97"/>
  <c r="AU118" i="98"/>
  <c r="AU2723" i="98"/>
  <c r="AU144" i="97"/>
  <c r="AU1154" i="97"/>
  <c r="AU245" i="97"/>
  <c r="AU3269" i="98"/>
  <c r="AU2534" i="98"/>
  <c r="AU2583" i="98"/>
  <c r="AU3254" i="97"/>
  <c r="AU562" i="97"/>
  <c r="AU164" i="98"/>
  <c r="AU82" i="98"/>
  <c r="AU1961" i="97"/>
  <c r="AU1837" i="97"/>
  <c r="AU1821" i="97"/>
  <c r="AU2118" i="97"/>
  <c r="AU2707" i="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ABF3C55C-A567-4000-A909-61D8130AB284}">
      <text>
        <r>
          <rPr>
            <sz val="9"/>
            <color indexed="10"/>
            <rFont val="MS P ゴシック"/>
            <family val="3"/>
            <charset val="128"/>
          </rPr>
          <t>（１）前年度の利用子ども数の実績の４月の利用子ども数が「０」人の場合は伸び率を算出するため「１」人を入力してください。</t>
        </r>
      </text>
    </comment>
    <comment ref="Q32" authorId="0" shapeId="0" xr:uid="{CC147E75-DECB-4486-8E9A-D1873AE1CE11}">
      <text>
        <r>
          <rPr>
            <sz val="9"/>
            <color indexed="10"/>
            <rFont val="MS P ゴシック"/>
            <family val="3"/>
            <charset val="128"/>
          </rPr>
          <t>①入力シートの
年齢別児童数には
この数字を転記してください</t>
        </r>
      </text>
    </comment>
    <comment ref="Q48" authorId="0" shapeId="0" xr:uid="{C160B4A6-39BE-4433-B763-434E4DE89675}">
      <text>
        <r>
          <rPr>
            <b/>
            <sz val="9"/>
            <color indexed="81"/>
            <rFont val="MS P ゴシック"/>
            <family val="3"/>
            <charset val="128"/>
          </rPr>
          <t>非表示にする</t>
        </r>
      </text>
    </comment>
    <comment ref="R50" authorId="0" shapeId="0" xr:uid="{D4BCC736-9CBC-4D08-B6C1-9309C51A573E}">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<sst xmlns="http://schemas.openxmlformats.org/spreadsheetml/2006/main" count="5236" uniqueCount="1947">
  <si>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</si>
  <si>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</si>
  <si>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</si>
  <si>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</si>
  <si>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</si>
  <si>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</si>
  <si>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</si>
  <si>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</si>
  <si>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</si>
  <si>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利用定員</t>
    <rPh sb="0" eb="2">
      <t>リヨウ</t>
    </rPh>
    <rPh sb="2" eb="4">
      <t>テイイン</t>
    </rPh>
    <phoneticPr fontId="4"/>
  </si>
  <si>
    <t>加算額の算定に用いる職員数について</t>
    <phoneticPr fontId="1"/>
  </si>
  <si>
    <t>人</t>
    <rPh sb="0" eb="1">
      <t>ニン</t>
    </rPh>
    <phoneticPr fontId="1"/>
  </si>
  <si>
    <t>②</t>
    <phoneticPr fontId="1"/>
  </si>
  <si>
    <t>３歳児配置改善加算</t>
    <rPh sb="1" eb="3">
      <t>サイジ</t>
    </rPh>
    <rPh sb="3" eb="5">
      <t>ハイチ</t>
    </rPh>
    <rPh sb="5" eb="7">
      <t>カイゼン</t>
    </rPh>
    <rPh sb="7" eb="9">
      <t>カサン</t>
    </rPh>
    <phoneticPr fontId="1"/>
  </si>
  <si>
    <t>保育所</t>
    <rPh sb="0" eb="2">
      <t>ホイク</t>
    </rPh>
    <rPh sb="2" eb="3">
      <t>ショ</t>
    </rPh>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</si>
  <si>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</si>
  <si>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</si>
  <si>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</si>
  <si>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</si>
  <si>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保育所</t>
    <rPh sb="0" eb="2">
      <t>ホイク</t>
    </rPh>
    <rPh sb="2" eb="3">
      <t>ショ</t>
    </rPh>
    <phoneticPr fontId="9"/>
  </si>
  <si>
    <t>施設・事業所名</t>
    <rPh sb="0" eb="2">
      <t>シセツ</t>
    </rPh>
    <rPh sb="3" eb="6">
      <t>ジギョウショ</t>
    </rPh>
    <rPh sb="6" eb="7">
      <t>メイ</t>
    </rPh>
    <phoneticPr fontId="4"/>
  </si>
  <si>
    <t>定員区分</t>
    <rPh sb="0" eb="2">
      <t>テイイン</t>
    </rPh>
    <rPh sb="2" eb="4">
      <t>クブン</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</si>
  <si>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</si>
  <si>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</si>
  <si>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</si>
  <si>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４歳以上児</t>
    <rPh sb="1" eb="2">
      <t>サイ</t>
    </rPh>
    <rPh sb="2" eb="4">
      <t>イジョウ</t>
    </rPh>
    <rPh sb="4" eb="5">
      <t>ジ</t>
    </rPh>
    <phoneticPr fontId="1"/>
  </si>
  <si>
    <t>÷</t>
    <phoneticPr fontId="1"/>
  </si>
  <si>
    <t>＝</t>
    <phoneticPr fontId="1"/>
  </si>
  <si>
    <t>÷</t>
    <phoneticPr fontId="1"/>
  </si>
  <si>
    <t>１、２歳児</t>
    <rPh sb="3" eb="5">
      <t>サイジ</t>
    </rPh>
    <phoneticPr fontId="1"/>
  </si>
  <si>
    <t>÷</t>
    <phoneticPr fontId="1"/>
  </si>
  <si>
    <t>＝</t>
    <phoneticPr fontId="1"/>
  </si>
  <si>
    <t>０歳児</t>
    <rPh sb="1" eb="3">
      <t>サイジ</t>
    </rPh>
    <phoneticPr fontId="1"/>
  </si>
  <si>
    <t>合計（小数点第１位四捨五入）</t>
    <phoneticPr fontId="1"/>
  </si>
  <si>
    <t>各種加算
の
適用状況</t>
    <rPh sb="0" eb="2">
      <t>カクシュ</t>
    </rPh>
    <rPh sb="2" eb="4">
      <t>カサン</t>
    </rPh>
    <rPh sb="7" eb="9">
      <t>テキヨウ</t>
    </rPh>
    <rPh sb="9" eb="11">
      <t>ジョウキョウ</t>
    </rPh>
    <phoneticPr fontId="1"/>
  </si>
  <si>
    <t xml:space="preserve"> （＋1.4）</t>
    <phoneticPr fontId="1"/>
  </si>
  <si>
    <t>→</t>
    <phoneticPr fontId="1"/>
  </si>
  <si>
    <t>主任保育士専任加算</t>
    <rPh sb="0" eb="2">
      <t>シュニン</t>
    </rPh>
    <rPh sb="2" eb="5">
      <t>ホイクシ</t>
    </rPh>
    <rPh sb="5" eb="7">
      <t>センニン</t>
    </rPh>
    <rPh sb="7" eb="9">
      <t>カサン</t>
    </rPh>
    <phoneticPr fontId="1"/>
  </si>
  <si>
    <t xml:space="preserve"> （＋1）</t>
    <phoneticPr fontId="1"/>
  </si>
  <si>
    <t>→</t>
    <phoneticPr fontId="1"/>
  </si>
  <si>
    <t xml:space="preserve"> （＋0.3）</t>
    <phoneticPr fontId="1"/>
  </si>
  <si>
    <t>休日保育加算</t>
    <rPh sb="0" eb="2">
      <t>キュウジツ</t>
    </rPh>
    <rPh sb="2" eb="4">
      <t>ホイク</t>
    </rPh>
    <rPh sb="4" eb="6">
      <t>カサン</t>
    </rPh>
    <phoneticPr fontId="1"/>
  </si>
  <si>
    <t xml:space="preserve"> （＋0.5）</t>
    <phoneticPr fontId="1"/>
  </si>
  <si>
    <t>g.</t>
    <phoneticPr fontId="1"/>
  </si>
  <si>
    <t>２．職員処遇改善費</t>
    <rPh sb="2" eb="4">
      <t>ショクイン</t>
    </rPh>
    <rPh sb="4" eb="6">
      <t>ショグウ</t>
    </rPh>
    <rPh sb="6" eb="8">
      <t>カイゼン</t>
    </rPh>
    <rPh sb="8" eb="9">
      <t>ヒ</t>
    </rPh>
    <phoneticPr fontId="1"/>
  </si>
  <si>
    <t>横浜市</t>
    <rPh sb="0" eb="3">
      <t>ヨコハマシ</t>
    </rPh>
    <phoneticPr fontId="1"/>
  </si>
  <si>
    <t>保育所</t>
    <rPh sb="0" eb="2">
      <t>ホイク</t>
    </rPh>
    <rPh sb="2" eb="3">
      <t>ショ</t>
    </rPh>
    <phoneticPr fontId="1"/>
  </si>
  <si>
    <t>①</t>
    <phoneticPr fontId="1"/>
  </si>
  <si>
    <t>栄養管理加算（A：配置）</t>
    <rPh sb="0" eb="2">
      <t>エイヨウ</t>
    </rPh>
    <rPh sb="2" eb="4">
      <t>カンリ</t>
    </rPh>
    <rPh sb="4" eb="6">
      <t>カサン</t>
    </rPh>
    <rPh sb="9" eb="11">
      <t>ハイチ</t>
    </rPh>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</si>
  <si>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</si>
  <si>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</si>
  <si>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</si>
  <si>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</si>
  <si>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 xml:space="preserve"> （＋0.6）</t>
    <phoneticPr fontId="1"/>
  </si>
  <si>
    <t>a.</t>
    <phoneticPr fontId="1"/>
  </si>
  <si>
    <t>b.</t>
    <phoneticPr fontId="1"/>
  </si>
  <si>
    <t>c.</t>
    <phoneticPr fontId="1"/>
  </si>
  <si>
    <t>d.</t>
    <phoneticPr fontId="1"/>
  </si>
  <si>
    <t>e.</t>
    <phoneticPr fontId="1"/>
  </si>
  <si>
    <t>f.</t>
    <phoneticPr fontId="1"/>
  </si>
  <si>
    <t>h.</t>
    <phoneticPr fontId="1"/>
  </si>
  <si>
    <t>施設・事業所名</t>
    <rPh sb="0" eb="2">
      <t>シセツ</t>
    </rPh>
    <rPh sb="3" eb="6">
      <t>ジギョウショ</t>
    </rPh>
    <rPh sb="6" eb="7">
      <t>メイ</t>
    </rPh>
    <phoneticPr fontId="1"/>
  </si>
  <si>
    <t>子ども数は、月初日利用子ども数を入力すること。</t>
    <rPh sb="0" eb="1">
      <t>コ</t>
    </rPh>
    <rPh sb="3" eb="4">
      <t>カズ</t>
    </rPh>
    <rPh sb="6" eb="7">
      <t>ツキ</t>
    </rPh>
    <rPh sb="7" eb="9">
      <t>ショニチ</t>
    </rPh>
    <rPh sb="9" eb="11">
      <t>リヨウ</t>
    </rPh>
    <rPh sb="11" eb="12">
      <t>コ</t>
    </rPh>
    <rPh sb="14" eb="15">
      <t>カズ</t>
    </rPh>
    <rPh sb="16" eb="18">
      <t>ニュウリョク</t>
    </rPh>
    <phoneticPr fontId="1"/>
  </si>
  <si>
    <t>小規模保育所、事業所内保育所については、１，２歳児、０歳児欄に記入すること。</t>
    <rPh sb="0" eb="3">
      <t>ショウキボ</t>
    </rPh>
    <rPh sb="3" eb="6">
      <t>ホイクショ</t>
    </rPh>
    <rPh sb="7" eb="10">
      <t>ジギョウショ</t>
    </rPh>
    <rPh sb="10" eb="11">
      <t>ナイ</t>
    </rPh>
    <rPh sb="11" eb="14">
      <t>ホイクショ</t>
    </rPh>
    <rPh sb="23" eb="25">
      <t>サイジ</t>
    </rPh>
    <rPh sb="27" eb="29">
      <t>サイジ</t>
    </rPh>
    <rPh sb="29" eb="30">
      <t>ラン</t>
    </rPh>
    <rPh sb="31" eb="33">
      <t>キニュウ</t>
    </rPh>
    <phoneticPr fontId="1"/>
  </si>
  <si>
    <t>（１）前年度の利用子ども数の実績</t>
    <rPh sb="3" eb="6">
      <t>ゼンネンド</t>
    </rPh>
    <rPh sb="7" eb="9">
      <t>リヨウ</t>
    </rPh>
    <rPh sb="9" eb="10">
      <t>コ</t>
    </rPh>
    <rPh sb="12" eb="13">
      <t>カズ</t>
    </rPh>
    <rPh sb="14" eb="16">
      <t>ジッセキ</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</si>
  <si>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</si>
  <si>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</si>
  <si>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</si>
  <si>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</si>
  <si>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</si>
  <si>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</si>
  <si>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３歳児</t>
    <rPh sb="1" eb="3">
      <t>サイジ</t>
    </rPh>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</si>
  <si>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</si>
  <si>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</si>
  <si>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見込み（４月実績×（１）で算出された伸び率）</t>
    <rPh sb="0" eb="2">
      <t>ミコ</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</si>
  <si>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</si>
  <si>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（３）当年度の見込平均利用子ども数（（２）により難い場合）</t>
    <rPh sb="3" eb="6">
      <t>トウネンド</t>
    </rPh>
    <rPh sb="7" eb="9">
      <t>ミコ</t>
    </rPh>
    <rPh sb="9" eb="11">
      <t>ヘイキン</t>
    </rPh>
    <rPh sb="11" eb="14">
      <t>リヨウコ</t>
    </rPh>
    <rPh sb="16" eb="17">
      <t>カズ</t>
    </rPh>
    <rPh sb="24" eb="25">
      <t>ガタ</t>
    </rPh>
    <rPh sb="26" eb="28">
      <t>バアイ</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</si>
  <si>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</si>
  <si>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</si>
  <si>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「人数Ａ」及び「人数Ｂ」の算定の基礎となる職員数
　　（ａ～hの合計：小数点第１位四捨五入）</t>
    <rPh sb="1" eb="3">
      <t>ニンズウ</t>
    </rPh>
    <rPh sb="5" eb="6">
      <t>オヨ</t>
    </rPh>
    <rPh sb="8" eb="10">
      <t>ニンズウ</t>
    </rPh>
    <rPh sb="13" eb="15">
      <t>サンテイ</t>
    </rPh>
    <rPh sb="16" eb="18">
      <t>キソ</t>
    </rPh>
    <rPh sb="21" eb="24">
      <t>ショクインスウ</t>
    </rPh>
    <rPh sb="32" eb="34">
      <t>ゴウケイ</t>
    </rPh>
    <rPh sb="35" eb="38">
      <t>ショウスウテン</t>
    </rPh>
    <rPh sb="38" eb="39">
      <t>ダイ</t>
    </rPh>
    <rPh sb="40" eb="41">
      <t>イ</t>
    </rPh>
    <rPh sb="41" eb="45">
      <t>シシャゴニュウ</t>
    </rPh>
    <phoneticPr fontId="1"/>
  </si>
  <si>
    <t xml:space="preserve"> （＋加配人数）</t>
    <rPh sb="3" eb="5">
      <t>カハイ</t>
    </rPh>
    <rPh sb="5" eb="7">
      <t>ニンズウ</t>
    </rPh>
    <phoneticPr fontId="1"/>
  </si>
  <si>
    <t>４歳以上児配置改善加算</t>
    <rPh sb="1" eb="4">
      <t>サイイジョウ</t>
    </rPh>
    <rPh sb="4" eb="5">
      <t>ジ</t>
    </rPh>
    <rPh sb="5" eb="7">
      <t>ハイチ</t>
    </rPh>
    <rPh sb="7" eb="9">
      <t>カイゼン</t>
    </rPh>
    <rPh sb="9" eb="11">
      <t>カサン</t>
    </rPh>
    <phoneticPr fontId="1"/>
  </si>
  <si>
    <t xml:space="preserve">
年齢別児童数
※</t>
    <rPh sb="1" eb="3">
      <t>ネンレイ</t>
    </rPh>
    <rPh sb="3" eb="4">
      <t>ベツ</t>
    </rPh>
    <rPh sb="4" eb="6">
      <t>ジドウ</t>
    </rPh>
    <rPh sb="6" eb="7">
      <t>スウ</t>
    </rPh>
    <phoneticPr fontId="4"/>
  </si>
  <si>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</si>
  <si>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職員処遇改善費の対象となる職員数①※１</t>
    <rPh sb="0" eb="2">
      <t>ショクイン</t>
    </rPh>
    <rPh sb="2" eb="4">
      <t>ショグウ</t>
    </rPh>
    <rPh sb="4" eb="6">
      <t>カイゼン</t>
    </rPh>
    <rPh sb="6" eb="7">
      <t>ヒ</t>
    </rPh>
    <rPh sb="8" eb="10">
      <t>タイショウ</t>
    </rPh>
    <rPh sb="13" eb="16">
      <t>ショクインスウ</t>
    </rPh>
    <phoneticPr fontId="1"/>
  </si>
  <si>
    <t>職員処遇改善費の加算対象職員数「人数Ｃ」※２</t>
    <phoneticPr fontId="1"/>
  </si>
  <si>
    <t>職員処遇改善費（月額）（人数Ｃ×50,000円）</t>
    <rPh sb="0" eb="2">
      <t>ショクイン</t>
    </rPh>
    <rPh sb="2" eb="4">
      <t>ショグウ</t>
    </rPh>
    <rPh sb="4" eb="6">
      <t>カイゼン</t>
    </rPh>
    <rPh sb="6" eb="7">
      <t>ヒ</t>
    </rPh>
    <rPh sb="8" eb="10">
      <t>ゲツガク</t>
    </rPh>
    <rPh sb="12" eb="14">
      <t>ニンズウ</t>
    </rPh>
    <rPh sb="22" eb="23">
      <t>エン</t>
    </rPh>
    <phoneticPr fontId="1"/>
  </si>
  <si>
    <t>加算見込額（人数Ｃ×50,000円×賃金改善実施月数）</t>
    <rPh sb="0" eb="2">
      <t>カサン</t>
    </rPh>
    <rPh sb="2" eb="4">
      <t>ミコミ</t>
    </rPh>
    <rPh sb="4" eb="5">
      <t>ガク</t>
    </rPh>
    <rPh sb="6" eb="8">
      <t>ニンズウ</t>
    </rPh>
    <rPh sb="16" eb="17">
      <t>エン</t>
    </rPh>
    <rPh sb="18" eb="20">
      <t>チンギン</t>
    </rPh>
    <rPh sb="20" eb="22">
      <t>カイゼン</t>
    </rPh>
    <rPh sb="22" eb="24">
      <t>ジッシ</t>
    </rPh>
    <rPh sb="24" eb="26">
      <t>ツキスウ</t>
    </rPh>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</si>
  <si>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</si>
  <si>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</si>
  <si>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</si>
  <si>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</si>
  <si>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</si>
  <si>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</si>
  <si>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</si>
  <si>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</si>
  <si>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</si>
  <si>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</si>
  <si>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</si>
  <si>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３歳児</t>
    <phoneticPr fontId="1"/>
  </si>
  <si>
    <t>年齢別児童数※</t>
    <rPh sb="0" eb="6">
      <t>ネンレイベツジドウスウ</t>
    </rPh>
    <phoneticPr fontId="4"/>
  </si>
  <si>
    <t>４歳以上児配置改善加算</t>
    <phoneticPr fontId="1"/>
  </si>
  <si>
    <t>３歳児配置改善加算</t>
  </si>
  <si>
    <t>保育標準時間認定の子どもの有無</t>
  </si>
  <si>
    <t>主任保育士専任加算</t>
    <phoneticPr fontId="1"/>
  </si>
  <si>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</si>
  <si>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</si>
  <si>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</si>
  <si>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</si>
  <si>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</si>
  <si>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</si>
  <si>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</si>
  <si>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</si>
  <si>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</si>
  <si>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</si>
  <si>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</si>
  <si>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</si>
  <si>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</si>
  <si>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</si>
  <si>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</si>
  <si>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</si>
  <si>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</si>
  <si>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</si>
  <si>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</si>
  <si>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</si>
  <si>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</si>
  <si>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</si>
  <si>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</si>
  <si>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</si>
  <si>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</si>
  <si>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</si>
  <si>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</si>
  <si>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</si>
  <si>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</si>
  <si>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</si>
  <si>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</si>
  <si>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</si>
  <si>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</si>
  <si>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</si>
  <si>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</si>
  <si>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</si>
  <si>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</si>
  <si>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</si>
  <si>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</si>
  <si>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</si>
  <si>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</si>
  <si>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</si>
  <si>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副主任保育士等</t>
    <rPh sb="0" eb="6">
      <t>フクシュニンホイクシ</t>
    </rPh>
    <rPh sb="6" eb="7">
      <t>トウ</t>
    </rPh>
    <phoneticPr fontId="1"/>
  </si>
  <si>
    <t>職務分野別リーダー等</t>
    <rPh sb="0" eb="5">
      <t>ショクムブンヤベツ</t>
    </rPh>
    <rPh sb="9" eb="10">
      <t>トウ</t>
    </rPh>
    <phoneticPr fontId="1"/>
  </si>
  <si>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</si>
  <si>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</si>
  <si>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</si>
  <si>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</si>
  <si>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</si>
  <si>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</si>
  <si>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</si>
  <si>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</si>
  <si>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</si>
  <si>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</si>
  <si>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</si>
  <si>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</si>
  <si>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</si>
  <si>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</si>
  <si>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</si>
  <si>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</si>
  <si>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</si>
  <si>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</si>
  <si>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</si>
  <si>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</si>
  <si>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 xml:space="preserve">※処遇改善等加算Ⅲを適用する場合のみ、向上支援費加算Ⅲの適用が可能です。
</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</si>
  <si>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</si>
  <si>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</si>
  <si>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平均年齢別児童数計算表（保育所）</t>
    <rPh sb="0" eb="2">
      <t>ヘイキン</t>
    </rPh>
    <rPh sb="2" eb="4">
      <t>ネンレイ</t>
    </rPh>
    <rPh sb="4" eb="5">
      <t>ベツ</t>
    </rPh>
    <rPh sb="5" eb="7">
      <t>ジドウ</t>
    </rPh>
    <rPh sb="7" eb="8">
      <t>スウ</t>
    </rPh>
    <rPh sb="8" eb="10">
      <t>ケイサン</t>
    </rPh>
    <rPh sb="10" eb="11">
      <t>ヒョウ</t>
    </rPh>
    <rPh sb="12" eb="14">
      <t>ホイク</t>
    </rPh>
    <rPh sb="14" eb="15">
      <t>ショ</t>
    </rPh>
    <phoneticPr fontId="1"/>
  </si>
  <si>
    <t>４歳以上児</t>
    <phoneticPr fontId="1"/>
  </si>
  <si>
    <t>０歳児</t>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</si>
  <si>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</si>
  <si>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※年齢別児童数には、既存園は４月時点の利用子ども数又は「④平均年齢別児童数計算表」
　により計算した当年度の平均こども数、新規園は４月時点の利用子ども数を入力すること。</t>
    <rPh sb="10" eb="13">
      <t>キゾンエン</t>
    </rPh>
    <rPh sb="50" eb="53">
      <t>トウネンド</t>
    </rPh>
    <phoneticPr fontId="1"/>
  </si>
  <si>
    <t>　　研修要件を満たせない職員は原則人数Ｃの算定から除きます。</t>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</si>
  <si>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</si>
  <si>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</si>
  <si>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</si>
  <si>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</si>
  <si>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１歳児</t>
    <phoneticPr fontId="1"/>
  </si>
  <si>
    <t>２歳児</t>
    <phoneticPr fontId="1"/>
  </si>
  <si>
    <t>１歳児配置改善加算</t>
    <rPh sb="1" eb="2">
      <t>サイ</t>
    </rPh>
    <rPh sb="2" eb="3">
      <t>ジ</t>
    </rPh>
    <rPh sb="3" eb="9">
      <t>ハイチカイゼンカサン</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</si>
  <si>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</si>
  <si>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</si>
  <si>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</si>
  <si>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</si>
  <si>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※２産育休や病休を取得しているため賃金改善できない場合、算定から除くことができます。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</si>
  <si>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うち一歳児新設</t>
    <rPh sb="2" eb="5">
      <t>イッサイジ</t>
    </rPh>
    <rPh sb="5" eb="7">
      <t>シンセツ</t>
    </rPh>
    <phoneticPr fontId="1"/>
  </si>
  <si>
    <t>２歳児</t>
    <rPh sb="1" eb="3">
      <t>サイジ</t>
    </rPh>
    <phoneticPr fontId="1"/>
  </si>
  <si>
    <t>１歳児</t>
    <rPh sb="1" eb="3">
      <t>サイジ</t>
    </rPh>
    <phoneticPr fontId="1"/>
  </si>
  <si>
    <t>１歳児配置改善加算</t>
    <rPh sb="1" eb="3">
      <t>サイジ</t>
    </rPh>
    <rPh sb="3" eb="5">
      <t>ハイチ</t>
    </rPh>
    <rPh sb="5" eb="7">
      <t>カイゼン</t>
    </rPh>
    <rPh sb="7" eb="9">
      <t>カサン</t>
    </rPh>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</si>
  <si>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</si>
  <si>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</si>
  <si>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</si>
  <si>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</si>
  <si>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</si>
  <si>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</si>
  <si>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処遇改善等加算区分３</t>
    <rPh sb="0" eb="2">
      <t>ショグウ</t>
    </rPh>
    <rPh sb="2" eb="4">
      <t>カイゼン</t>
    </rPh>
    <rPh sb="4" eb="5">
      <t>トウ</t>
    </rPh>
    <rPh sb="5" eb="7">
      <t>カサン</t>
    </rPh>
    <rPh sb="7" eb="9">
      <t>クブン</t>
    </rPh>
    <phoneticPr fontId="1"/>
  </si>
  <si>
    <t>修了人数B</t>
    <rPh sb="0" eb="2">
      <t>シュウリョウ</t>
    </rPh>
    <rPh sb="2" eb="4">
      <t>ニンズウ</t>
    </rPh>
    <phoneticPr fontId="1"/>
  </si>
  <si>
    <t>区分３の加算額の算定に係る研修修了者が1人以上いる</t>
    <rPh sb="0" eb="2">
      <t>クブン</t>
    </rPh>
    <rPh sb="4" eb="7">
      <t>カサンガク</t>
    </rPh>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</si>
  <si>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</si>
  <si>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園長</t>
    <phoneticPr fontId="1"/>
  </si>
  <si>
    <t>主幹保育教諭</t>
    <rPh sb="0" eb="6">
      <t>シュカンホイクキョウユ</t>
    </rPh>
    <phoneticPr fontId="1"/>
  </si>
  <si>
    <t>園長</t>
    <rPh sb="0" eb="2">
      <t>エンチョウ</t>
    </rPh>
    <phoneticPr fontId="1"/>
  </si>
  <si>
    <t>保育所</t>
  </si>
  <si>
    <t>賃金改善対象者（修了者）</t>
    <phoneticPr fontId="1"/>
  </si>
  <si>
    <t>賃金改善対象者（見込者）</t>
    <phoneticPr fontId="1"/>
  </si>
  <si>
    <t>加算対象者A（修了者）</t>
    <phoneticPr fontId="1"/>
  </si>
  <si>
    <t>加算対象者C（修了者）</t>
    <phoneticPr fontId="1"/>
  </si>
  <si>
    <t>記載人数A</t>
    <rPh sb="0" eb="4">
      <t>キサイニンズウ</t>
    </rPh>
    <phoneticPr fontId="1"/>
  </si>
  <si>
    <t>記載人数C</t>
    <rPh sb="0" eb="4">
      <t>キサイニンズウ</t>
    </rPh>
    <phoneticPr fontId="1"/>
  </si>
  <si>
    <t>記載人数B</t>
    <rPh sb="0" eb="4">
      <t>キサイニンズウ</t>
    </rPh>
    <phoneticPr fontId="1"/>
  </si>
  <si>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</si>
  <si>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</si>
  <si>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</si>
  <si>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</si>
  <si>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</si>
  <si>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</si>
  <si>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</si>
  <si>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</si>
  <si>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</si>
  <si>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</si>
  <si>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休日保育加算</t>
    <phoneticPr fontId="1"/>
  </si>
  <si>
    <t>加算見込額（年額）（1,000円未満切り捨て）</t>
    <rPh sb="0" eb="2">
      <t>カサン</t>
    </rPh>
    <rPh sb="2" eb="4">
      <t>ミコミ</t>
    </rPh>
    <rPh sb="4" eb="5">
      <t>ガク</t>
    </rPh>
    <rPh sb="6" eb="8">
      <t>ネンガク</t>
    </rPh>
    <rPh sb="15" eb="16">
      <t>エン</t>
    </rPh>
    <rPh sb="16" eb="18">
      <t>ミマン</t>
    </rPh>
    <rPh sb="18" eb="19">
      <t>キ</t>
    </rPh>
    <rPh sb="20" eb="21">
      <t>ス</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</si>
  <si>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</si>
  <si>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</si>
  <si>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r>
      <t xml:space="preserve">チーム保育推進加算
</t>
    </r>
    <r>
      <rPr>
        <sz val="11"/>
        <color theme="1"/>
        <rFont val="ＭＳ Ｐゴシック"/>
        <family val="3"/>
        <charset val="128"/>
        <scheme val="minor"/>
      </rPr>
      <t>※加配人数が表示されます</t>
    </r>
    <rPh sb="3" eb="5">
      <t>ホイク</t>
    </rPh>
    <rPh sb="5" eb="7">
      <t>スイシン</t>
    </rPh>
    <rPh sb="7" eb="9">
      <t>カサン</t>
    </rPh>
    <rPh sb="11" eb="13">
      <t>カハイ</t>
    </rPh>
    <rPh sb="13" eb="15">
      <t>ニンズウ</t>
    </rPh>
    <rPh sb="16" eb="18">
      <t>ヒョウジ</t>
    </rPh>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</si>
  <si>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2" eb="34">
      <t>ニンズウ</t>
    </rPh>
    <rPh sb="36" eb="37">
      <t>オヨ</t>
    </rPh>
    <rPh sb="39" eb="41">
      <t>ニンズウ</t>
    </rPh>
    <rPh sb="44" eb="46">
      <t>サンテイ</t>
    </rPh>
    <rPh sb="47" eb="49">
      <t>キソ</t>
    </rPh>
    <rPh sb="52" eb="55">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</si>
  <si>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7" eb="49">
      <t>サンテイ</t>
    </rPh>
    <rPh sb="50" eb="52">
      <t>キソ</t>
    </rPh>
    <rPh sb="55" eb="58">
      <t>ショクインスウ</t>
    </rPh>
    <phoneticPr fontId="1"/>
  </si>
  <si>
    <t>職務分野別リーダー等の加算見込額（1,000円未満切り捨て）
　　（6,130円×「修了人数Ｂ」×賃金改善実施月数）</t>
    <rPh sb="0" eb="2">
      <t>ショクム</t>
    </rPh>
    <rPh sb="2" eb="4">
      <t>ブンヤ</t>
    </rPh>
    <rPh sb="4" eb="5">
      <t>ベツ</t>
    </rPh>
    <rPh sb="9" eb="10">
      <t>トウ</t>
    </rPh>
    <rPh sb="11" eb="13">
      <t>カサン</t>
    </rPh>
    <rPh sb="13" eb="15">
      <t>ミコミ</t>
    </rPh>
    <rPh sb="15" eb="16">
      <t>ガク</t>
    </rPh>
    <rPh sb="22" eb="23">
      <t>エン</t>
    </rPh>
    <rPh sb="23" eb="25">
      <t>ミマン</t>
    </rPh>
    <rPh sb="25" eb="26">
      <t>キ</t>
    </rPh>
    <rPh sb="27" eb="28">
      <t>ス</t>
    </rPh>
    <rPh sb="39" eb="40">
      <t>エン</t>
    </rPh>
    <rPh sb="44" eb="46">
      <t>ニンズウ</t>
    </rPh>
    <rPh sb="49" eb="51">
      <t>チンギン</t>
    </rPh>
    <rPh sb="51" eb="53">
      <t>カイゼン</t>
    </rPh>
    <rPh sb="53" eb="55">
      <t>ジッシ</t>
    </rPh>
    <rPh sb="55" eb="57">
      <t>ツキスウ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</si>
  <si>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</si>
  <si>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</si>
  <si>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第４号様式</t>
    <rPh sb="0" eb="1">
      <t>ダイ</t>
    </rPh>
    <rPh sb="2" eb="3">
      <t>ゴウ</t>
    </rPh>
    <rPh sb="3" eb="5">
      <t>ヨウシキ</t>
    </rPh>
    <phoneticPr fontId="1"/>
  </si>
  <si>
    <r>
      <t>次の内容について、「</t>
    </r>
    <r>
      <rPr>
        <sz val="11"/>
        <color theme="1"/>
        <rFont val="HGP創英角ｺﾞｼｯｸUB"/>
        <family val="3"/>
        <charset val="128"/>
      </rPr>
      <t>該当</t>
    </r>
    <r>
      <rPr>
        <sz val="11"/>
        <color theme="1"/>
        <rFont val="ＭＳ Ｐ明朝"/>
        <family val="1"/>
        <charset val="128"/>
      </rPr>
      <t>」「</t>
    </r>
    <r>
      <rPr>
        <sz val="11"/>
        <color theme="1"/>
        <rFont val="HGS創英角ｺﾞｼｯｸUB"/>
        <family val="3"/>
        <charset val="128"/>
      </rPr>
      <t>非該当</t>
    </r>
    <r>
      <rPr>
        <sz val="11"/>
        <color theme="1"/>
        <rFont val="ＭＳ Ｐ明朝"/>
        <family val="1"/>
        <charset val="128"/>
      </rPr>
      <t>」を選択してください。</t>
    </r>
    <rPh sb="0" eb="1">
      <t>ツギ</t>
    </rPh>
    <rPh sb="2" eb="4">
      <t>ナイヨウ</t>
    </rPh>
    <rPh sb="10" eb="12">
      <t>ガイトウ</t>
    </rPh>
    <rPh sb="14" eb="17">
      <t>ヒガイトウ</t>
    </rPh>
    <rPh sb="19" eb="21">
      <t>センタク</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</si>
  <si>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</si>
  <si>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</si>
  <si>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</si>
  <si>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r>
      <t>次の内容について、「</t>
    </r>
    <r>
      <rPr>
        <sz val="11"/>
        <color theme="1"/>
        <rFont val="HGS創英角ｺﾞｼｯｸUB"/>
        <family val="3"/>
        <charset val="128"/>
      </rPr>
      <t>該当</t>
    </r>
    <r>
      <rPr>
        <sz val="11"/>
        <color theme="1"/>
        <rFont val="ＭＳ Ｐ明朝"/>
        <family val="1"/>
        <charset val="128"/>
      </rPr>
      <t>」「</t>
    </r>
    <r>
      <rPr>
        <sz val="11"/>
        <color theme="1"/>
        <rFont val="HGS創英角ｺﾞｼｯｸUB"/>
        <family val="3"/>
        <charset val="128"/>
      </rPr>
      <t>非該当</t>
    </r>
    <r>
      <rPr>
        <sz val="11"/>
        <color theme="1"/>
        <rFont val="ＭＳ Ｐ明朝"/>
        <family val="1"/>
        <charset val="128"/>
      </rPr>
      <t>」を選択してください。</t>
    </r>
    <rPh sb="0" eb="1">
      <t>ツギ</t>
    </rPh>
    <rPh sb="2" eb="4">
      <t>ナイヨウ</t>
    </rPh>
    <rPh sb="10" eb="12">
      <t>ガイトウ</t>
    </rPh>
    <rPh sb="14" eb="17">
      <t>ヒガイトウ</t>
    </rPh>
    <rPh sb="19" eb="21">
      <t>センタク</t>
    </rPh>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</si>
  <si>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</si>
  <si>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処遇改善等加算区分３（人数B）</t>
    <rPh sb="0" eb="2">
      <t>ショグウ</t>
    </rPh>
    <rPh sb="2" eb="4">
      <t>カイゼン</t>
    </rPh>
    <rPh sb="4" eb="5">
      <t>トウ</t>
    </rPh>
    <rPh sb="5" eb="7">
      <t>カサン</t>
    </rPh>
    <rPh sb="7" eb="9">
      <t>クブン</t>
    </rPh>
    <rPh sb="11" eb="13">
      <t>ニンズウ</t>
    </rPh>
    <phoneticPr fontId="1"/>
  </si>
  <si>
    <t>処遇改善等加算区分３（人数A）</t>
    <rPh sb="0" eb="2">
      <t>ショグウ</t>
    </rPh>
    <rPh sb="2" eb="4">
      <t>カイゼン</t>
    </rPh>
    <rPh sb="4" eb="5">
      <t>トウ</t>
    </rPh>
    <rPh sb="5" eb="7">
      <t>カサン</t>
    </rPh>
    <rPh sb="7" eb="9">
      <t>クブン</t>
    </rPh>
    <rPh sb="11" eb="13">
      <t>ニンズウ</t>
    </rPh>
    <phoneticPr fontId="1"/>
  </si>
  <si>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</si>
  <si>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</si>
  <si>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r>
      <rPr>
        <u/>
        <sz val="10"/>
        <color theme="1"/>
        <rFont val="ＭＳ Ｐゴシック"/>
        <family val="3"/>
        <charset val="128"/>
        <scheme val="minor"/>
      </rPr>
      <t>※加算額の算定に係る研修修了者が1人以上いることが加算適用の要件です。</t>
    </r>
    <r>
      <rPr>
        <sz val="10"/>
        <color theme="1"/>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</si>
  <si>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</si>
  <si>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</si>
  <si>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事務職員雇上費加算</t>
    <rPh sb="6" eb="7">
      <t>ヒ</t>
    </rPh>
    <phoneticPr fontId="1"/>
  </si>
  <si>
    <t>チーム保育推進加算
※加配有無と加配人数を選択</t>
    <rPh sb="11" eb="13">
      <t>カハイ</t>
    </rPh>
    <rPh sb="13" eb="15">
      <t>ウム</t>
    </rPh>
    <phoneticPr fontId="1"/>
  </si>
  <si>
    <t>施設・事業所種別</t>
    <rPh sb="0" eb="2">
      <t>シセツ</t>
    </rPh>
    <rPh sb="3" eb="5">
      <t>ジギョウ</t>
    </rPh>
    <rPh sb="5" eb="6">
      <t>ショ</t>
    </rPh>
    <rPh sb="6" eb="8">
      <t>シュベツ</t>
    </rPh>
    <phoneticPr fontId="4"/>
  </si>
  <si>
    <r>
      <rPr>
        <b/>
        <u/>
        <sz val="10"/>
        <color theme="1"/>
        <rFont val="HGｺﾞｼｯｸM"/>
        <family val="3"/>
        <charset val="128"/>
      </rPr>
      <t>うち</t>
    </r>
    <r>
      <rPr>
        <sz val="10"/>
        <color theme="1"/>
        <rFont val="HGｺﾞｼｯｸM"/>
        <family val="3"/>
        <charset val="128"/>
      </rPr>
      <t>満３歳児</t>
    </r>
    <r>
      <rPr>
        <sz val="11"/>
        <color theme="1"/>
        <rFont val="HGｺﾞｼｯｸM"/>
        <family val="3"/>
        <charset val="128"/>
      </rPr>
      <t xml:space="preserve">
</t>
    </r>
    <r>
      <rPr>
        <sz val="8"/>
        <color theme="1"/>
        <rFont val="HGｺﾞｼｯｸM"/>
        <family val="3"/>
        <charset val="128"/>
      </rPr>
      <t>（認定こども園）</t>
    </r>
    <rPh sb="2" eb="3">
      <t>マン</t>
    </rPh>
    <rPh sb="4" eb="6">
      <t>サイジ</t>
    </rPh>
    <rPh sb="8" eb="10">
      <t>ニン</t>
    </rPh>
    <phoneticPr fontId="1"/>
  </si>
  <si>
    <r>
      <rPr>
        <b/>
        <u/>
        <sz val="11"/>
        <color theme="1"/>
        <rFont val="HGｺﾞｼｯｸM"/>
        <family val="3"/>
        <charset val="128"/>
      </rPr>
      <t>うち</t>
    </r>
    <r>
      <rPr>
        <sz val="11"/>
        <color theme="1"/>
        <rFont val="HGｺﾞｼｯｸM"/>
        <family val="3"/>
        <charset val="128"/>
      </rPr>
      <t xml:space="preserve">満３歳児
</t>
    </r>
    <r>
      <rPr>
        <sz val="8"/>
        <color theme="1"/>
        <rFont val="HGｺﾞｼｯｸM"/>
        <family val="3"/>
        <charset val="128"/>
      </rPr>
      <t>（認定こども園）</t>
    </r>
    <rPh sb="2" eb="3">
      <t>マン</t>
    </rPh>
    <rPh sb="4" eb="6">
      <t>サイジ</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</si>
  <si>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</si>
  <si>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</si>
  <si>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</si>
  <si>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</si>
  <si>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</si>
  <si>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</si>
  <si>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</si>
  <si>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</si>
  <si>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</si>
  <si>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</si>
  <si>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</si>
  <si>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認可保育所</t>
  </si>
  <si>
    <t>神奈川区</t>
  </si>
  <si>
    <t>010</t>
  </si>
  <si>
    <t>鶴見区</t>
  </si>
  <si>
    <t>000</t>
  </si>
  <si>
    <t>かみすえよししらゆりほいくえん</t>
  </si>
  <si>
    <t>こまおかほいくえん</t>
  </si>
  <si>
    <t>しんつるみはなかごほいくえん</t>
  </si>
  <si>
    <t>すえよしいづみほいくえん</t>
  </si>
  <si>
    <t>たいようのこしってほいくえん</t>
  </si>
  <si>
    <t>つるみすずらんほいくえん</t>
  </si>
  <si>
    <t>つるみぽけっとほいくえん</t>
  </si>
  <si>
    <t>ナーサリーつるみ</t>
  </si>
  <si>
    <t>なーさりーつるみ</t>
  </si>
  <si>
    <t>にじのかぜほいくえん</t>
  </si>
  <si>
    <t>ねむのききたてらおほいくえん</t>
  </si>
  <si>
    <t>びーんずほいくえん</t>
  </si>
  <si>
    <t>みつばちほいくえん</t>
  </si>
  <si>
    <t>わくわくのもりほいくえん</t>
  </si>
  <si>
    <t>かみのきほいくえん</t>
  </si>
  <si>
    <t>しょうとくほいくえん</t>
  </si>
  <si>
    <t>しらはたほいくえん</t>
  </si>
  <si>
    <t>たいようのこしんこやすほいくえん</t>
  </si>
  <si>
    <t>はざわほいくえん</t>
  </si>
  <si>
    <t>ゆうゆうきっずよこはま</t>
  </si>
  <si>
    <t>西区</t>
  </si>
  <si>
    <t>020</t>
  </si>
  <si>
    <t>ほっぺるらんどよこはまおかの</t>
  </si>
  <si>
    <t>中区</t>
  </si>
  <si>
    <t>030</t>
  </si>
  <si>
    <t>あめりかやまとくいくこどもえん</t>
  </si>
  <si>
    <t>うみのかぜほいくえん</t>
  </si>
  <si>
    <t>きでぃいしかわちょう･よこはま</t>
  </si>
  <si>
    <t>南区</t>
  </si>
  <si>
    <t>040</t>
  </si>
  <si>
    <t>ひびきいどがやほいくえん</t>
  </si>
  <si>
    <t>やすらぎほいくえん</t>
  </si>
  <si>
    <t>港南区</t>
  </si>
  <si>
    <t>041</t>
  </si>
  <si>
    <t>さんはるかぜほいくえん</t>
  </si>
  <si>
    <t>かみおおおかはるかぜほいくえん</t>
  </si>
  <si>
    <t>こうなんはるかぜほいくえん</t>
  </si>
  <si>
    <t>せりがやぴよっこほいくえん</t>
  </si>
  <si>
    <t>ひのほいくえん</t>
  </si>
  <si>
    <t>保土ケ谷区</t>
  </si>
  <si>
    <t>050</t>
  </si>
  <si>
    <t>いわまほいくえん</t>
  </si>
  <si>
    <t>しんさくらがおかほいくえん</t>
  </si>
  <si>
    <t>ねむのきほいくえん</t>
  </si>
  <si>
    <t>旭区</t>
  </si>
  <si>
    <t>051</t>
  </si>
  <si>
    <t>あさひはるかぜほいくえん</t>
  </si>
  <si>
    <t>たいようのこさちがおかほいくえん</t>
  </si>
  <si>
    <t>たいようのこしらねほいくえん</t>
  </si>
  <si>
    <t>つちとあいこどものいえほいくしょ</t>
  </si>
  <si>
    <t>つちとあいこどものいえほいくしょだいに</t>
  </si>
  <si>
    <t>にしかわしまほいくえん</t>
  </si>
  <si>
    <t>めいとくふたまたがわほいくえん</t>
  </si>
  <si>
    <t>ゆめのつぼみほいくえん</t>
  </si>
  <si>
    <t>磯子区</t>
  </si>
  <si>
    <t>060</t>
  </si>
  <si>
    <t>ひえようじえん</t>
  </si>
  <si>
    <t>ようこうだいほいくえん</t>
  </si>
  <si>
    <t>金沢区</t>
  </si>
  <si>
    <t>070</t>
  </si>
  <si>
    <t>にししばほいくえん</t>
  </si>
  <si>
    <t>ゆめわほいくえん</t>
  </si>
  <si>
    <t>港北区</t>
  </si>
  <si>
    <t>080</t>
  </si>
  <si>
    <t>きくなあいじえん</t>
  </si>
  <si>
    <t>たいようのこひよしほいくえん</t>
  </si>
  <si>
    <t>まい･はーとつなしまひがしほいくえん</t>
  </si>
  <si>
    <t>緑区</t>
  </si>
  <si>
    <t>081</t>
  </si>
  <si>
    <t>てらやまほいくえん</t>
  </si>
  <si>
    <t>もりのかぜほいくえん</t>
  </si>
  <si>
    <t>たいようのこながつたきたほいくえん</t>
  </si>
  <si>
    <t>青葉区</t>
  </si>
  <si>
    <t>082</t>
  </si>
  <si>
    <t>ChachaChildrenKakinokidai</t>
  </si>
  <si>
    <t>ちゃちゃちるどれんかきのきだい</t>
  </si>
  <si>
    <t>こざくらあいじえん</t>
  </si>
  <si>
    <t>しゃろーむほいくえん</t>
  </si>
  <si>
    <t>すたーちゃいるどえだきたなーさりー</t>
  </si>
  <si>
    <t>すたーちゃいるどえだなーさりー</t>
  </si>
  <si>
    <t>たいようのこさくらだいほいくえん</t>
  </si>
  <si>
    <t>たまぷらーざこどものうたほいくえん</t>
  </si>
  <si>
    <t>プレスクールあおば</t>
  </si>
  <si>
    <t>ぷれすくーるあおば</t>
  </si>
  <si>
    <t>都筑区</t>
  </si>
  <si>
    <t>083</t>
  </si>
  <si>
    <t>すたーちゃいるどかわわなーさりー</t>
  </si>
  <si>
    <t>つくしほいくえんせんたーみなみ</t>
  </si>
  <si>
    <t>なかがわこざくらあいじえん</t>
  </si>
  <si>
    <t>戸塚区</t>
  </si>
  <si>
    <t>090</t>
  </si>
  <si>
    <t>かしおすまいるほいくえん</t>
  </si>
  <si>
    <t>こんにちは・ありがとうえん</t>
  </si>
  <si>
    <t>こんにちは･ありがとうえん</t>
  </si>
  <si>
    <t>つくしほいくえんひがしとつか</t>
  </si>
  <si>
    <t>はーとのもりほいくえん</t>
  </si>
  <si>
    <t>栄区</t>
  </si>
  <si>
    <t>089</t>
  </si>
  <si>
    <t>あすくおおふなほいくえん</t>
  </si>
  <si>
    <t>いいじまるーてるほいくえん</t>
  </si>
  <si>
    <t>泉区</t>
  </si>
  <si>
    <t>088</t>
  </si>
  <si>
    <t>りょうけきっずほいくえん</t>
  </si>
  <si>
    <t>瀬谷区</t>
  </si>
  <si>
    <t>091</t>
  </si>
  <si>
    <t>あくわほいくえん</t>
  </si>
  <si>
    <t>しゃろーむさんいくほいくえん</t>
  </si>
  <si>
    <t>せやちゅうおうほいくえん</t>
  </si>
  <si>
    <t>てぃんくるせやほいくえん</t>
  </si>
  <si>
    <t>ゆたかほいくえん</t>
  </si>
  <si>
    <t>いりふねのもりほいくえん</t>
  </si>
  <si>
    <t>ぐろーばるきっずはくらくえん</t>
  </si>
  <si>
    <t>ほいくえんこりす</t>
  </si>
  <si>
    <t>りしょうじほいくえん</t>
  </si>
  <si>
    <t>ぐりーんぽーとさくらぎちょうほいくえん</t>
  </si>
  <si>
    <t>おおおかおひさまほいくえん</t>
  </si>
  <si>
    <t>けいきゅうきっずらんどいどがやえきほいくえ</t>
  </si>
  <si>
    <t>けいきゅうきっずらんどこがねちょうほいくえん</t>
  </si>
  <si>
    <t>みなみあいじえん</t>
  </si>
  <si>
    <t>よこはまみなみかおるほいくえん</t>
  </si>
  <si>
    <t>あすくさいどほいくえん</t>
  </si>
  <si>
    <t>けいきゅうきっずらんどかみながや</t>
  </si>
  <si>
    <t>ちぇりーがーでんほいくえん</t>
  </si>
  <si>
    <t>よこはまこたにかなりやほいくえん</t>
  </si>
  <si>
    <t>びょうぶがうらはるかぜほいくえん</t>
  </si>
  <si>
    <t>かなざわぴよっこほいくえん</t>
  </si>
  <si>
    <t>びあれよこはますまいるほいくえん</t>
  </si>
  <si>
    <t>ゆめわやなぎちょうほいくえん</t>
  </si>
  <si>
    <t>あすくひよしほんちょうだいにほいくえん</t>
  </si>
  <si>
    <t>けんぱたかた</t>
  </si>
  <si>
    <t>べねっせひよしほいくえん</t>
  </si>
  <si>
    <t>めぐみほいくえん</t>
  </si>
  <si>
    <t>たかたほいくえん</t>
  </si>
  <si>
    <t>ぱれっとほいくえん･ながつた</t>
  </si>
  <si>
    <t>みどりてらやまほいくえん</t>
  </si>
  <si>
    <t>しらとりだいほいくえんさつきがおか</t>
  </si>
  <si>
    <t>にちいきっずうつくしがおかほいくえん</t>
  </si>
  <si>
    <t>ぱれっとほいくえん･たまぷらーざ</t>
  </si>
  <si>
    <t>だいにしらとりだいほいくえん</t>
  </si>
  <si>
    <t>まーませんたーきたほいくえん</t>
  </si>
  <si>
    <t>くるみほいくえん</t>
  </si>
  <si>
    <t>じぇいきっずぷらねっとつるみほいくえん</t>
  </si>
  <si>
    <t>そうじじほいくえん</t>
  </si>
  <si>
    <t>そうじじほんちょうどおりほいくえん</t>
  </si>
  <si>
    <t>べねっせやこうほいくえん</t>
  </si>
  <si>
    <t>めばえよこはまほいくえん</t>
  </si>
  <si>
    <t>らふ･くるーもとまちほいくえん</t>
  </si>
  <si>
    <t>ちいさなあしあとほいくえん</t>
  </si>
  <si>
    <t>さくらがおかほいくえん</t>
  </si>
  <si>
    <t>ぽぷらほいくえん</t>
  </si>
  <si>
    <t>あすくしんすぎたほいくえん</t>
  </si>
  <si>
    <t>ペガサスわくわくランド</t>
  </si>
  <si>
    <t>ぺがさすわくわくらんど</t>
  </si>
  <si>
    <t>おおくらやまほいくえん</t>
  </si>
  <si>
    <t>しょうかあいじえん</t>
  </si>
  <si>
    <t>たまぷらーざもみじほいくえん</t>
  </si>
  <si>
    <t>もみじほいくえん</t>
  </si>
  <si>
    <t>おおぞらひまわりほいくえん</t>
  </si>
  <si>
    <t>べねっせほんごうだいほいくえん</t>
  </si>
  <si>
    <t>たてばえんぜるほいくえん</t>
  </si>
  <si>
    <t>ふたばほいくえん</t>
  </si>
  <si>
    <t>はとのもりあいのうたみやざわほいくえん</t>
  </si>
  <si>
    <t>わおわおほいくえん</t>
  </si>
  <si>
    <t>にじいろほいくえんみなとみらい</t>
  </si>
  <si>
    <t>ことぶきほいくえん</t>
  </si>
  <si>
    <t>まるやまだいほいくえん</t>
  </si>
  <si>
    <t>にじいろほいくえんかみほしかわ</t>
  </si>
  <si>
    <t>にじいろほいくえんわだまち</t>
  </si>
  <si>
    <t>まきがはらあいじえん</t>
  </si>
  <si>
    <t>まやほいくえん</t>
  </si>
  <si>
    <t>よこはまあんじゅほいくえん</t>
  </si>
  <si>
    <t>ぐろーばるきっずしらねほいくえん</t>
  </si>
  <si>
    <t>しおみだいあいいくえん</t>
  </si>
  <si>
    <t>にじいろほいくえんしんすぎた</t>
  </si>
  <si>
    <t>にじいろほいくえんようこうだい</t>
  </si>
  <si>
    <t>ねぎしほしのこほいくえん</t>
  </si>
  <si>
    <t>よこはまなーさりー</t>
  </si>
  <si>
    <t>にじいろほいくえんいそご</t>
  </si>
  <si>
    <t>かなざわふたばほいくえん</t>
  </si>
  <si>
    <t>しののめなみきほいくえん</t>
  </si>
  <si>
    <t>にじいろほいくえんかまりや</t>
  </si>
  <si>
    <t>にじいろほいくえんかなざわぶんこ</t>
  </si>
  <si>
    <t>めいとくかまりやほいくえん</t>
  </si>
  <si>
    <t>わかくさほいくえん</t>
  </si>
  <si>
    <t>ふれんどかなざわぶんこほいくえん</t>
  </si>
  <si>
    <t>おおくらやまげんきのいずみほいくえん</t>
  </si>
  <si>
    <t>おおくらやまえきまえのぞみほいくえん</t>
  </si>
  <si>
    <t>くっくおさんぽほいくえん</t>
  </si>
  <si>
    <t>くっくおさんぽほいくえんおおくらやま</t>
  </si>
  <si>
    <t>ぐろーばるきっずしもだちょうえん</t>
  </si>
  <si>
    <t>ぐろーばるきっずつなしまえん</t>
  </si>
  <si>
    <t>ぐろーばるきっずひよしえん</t>
  </si>
  <si>
    <t>にじいろほいくえんつなしま</t>
  </si>
  <si>
    <t>もりのきほいくえん</t>
  </si>
  <si>
    <t>ぱれっとほいくえん･たかた</t>
  </si>
  <si>
    <t>ぐろーばるきっずとうかいちばえん</t>
  </si>
  <si>
    <t>ＭＩＷＡあかね台光の子保育園</t>
  </si>
  <si>
    <t>みわあかねだいひかりのこほいくえん</t>
  </si>
  <si>
    <t>いずみあおばだいほいくえん</t>
  </si>
  <si>
    <t>にじいろほいくえんえだ</t>
  </si>
  <si>
    <t>べねっせいちがおえきまえほいくえん</t>
  </si>
  <si>
    <t>アートチャイルドケアろりぽっぷたまプラーザ</t>
  </si>
  <si>
    <t>あーとちゃいるどけあろりぽっぷたまぷらーさ</t>
  </si>
  <si>
    <t>ぐろーばるきっずあざみのえん</t>
  </si>
  <si>
    <t>ぐろーばるきっずつづきふれあいのおかえん</t>
  </si>
  <si>
    <t>すくすくほいくえん</t>
  </si>
  <si>
    <t>なかまちっこえん</t>
  </si>
  <si>
    <t>やまたほいくえん</t>
  </si>
  <si>
    <t>わおわおせんたーきたほいくえん</t>
  </si>
  <si>
    <t>たきぎやとほいくえん</t>
  </si>
  <si>
    <t>わおわおなかまちだいほいくえん</t>
  </si>
  <si>
    <t>あーとちゃいるどけあひがしとつか</t>
  </si>
  <si>
    <t>ぐろーばるきっずとつかえん</t>
  </si>
  <si>
    <t>ぐろーばるきっずとつかだいにほいくえん</t>
  </si>
  <si>
    <t>せいぼのそのほいくえん</t>
  </si>
  <si>
    <t>ののはなほいくえん</t>
  </si>
  <si>
    <t>にじいろほいくえんかわかみちょう</t>
  </si>
  <si>
    <t>にじいろほいくえんひがしとつか</t>
  </si>
  <si>
    <t>にじいろほいくえんしなのちょう</t>
  </si>
  <si>
    <t>ふようほいくえん</t>
  </si>
  <si>
    <t>みなみとつかほいくえん</t>
  </si>
  <si>
    <t>ぐろーばるきっずとつかよしだちょうほいくえ</t>
  </si>
  <si>
    <t>なえばほいくえん</t>
  </si>
  <si>
    <t>にじいろほいくえんいずみちゅうおう</t>
  </si>
  <si>
    <t>はとのもりあいのうたほいくえん</t>
  </si>
  <si>
    <t>ももほいくえん</t>
  </si>
  <si>
    <t>はとのもりあいのうたせやほいくえん</t>
  </si>
  <si>
    <t>ぴーずすまいるほいくえん</t>
  </si>
  <si>
    <t>くわのみつるみほいくえん</t>
  </si>
  <si>
    <t>つるみあけぼのほいくえん</t>
  </si>
  <si>
    <t>つるみどろんこほいくえん</t>
  </si>
  <si>
    <t>つるみるーなほいくえん</t>
  </si>
  <si>
    <t>みあへるさほいくえんひびきやこう</t>
  </si>
  <si>
    <t>とうぜんほいくえん</t>
  </si>
  <si>
    <t>みつるほいくえん</t>
  </si>
  <si>
    <t>やこうあけぼのほいくえん</t>
  </si>
  <si>
    <t>なまむぎほいくえん</t>
  </si>
  <si>
    <t>わいえむしーえーひがしかながわほいくえん</t>
  </si>
  <si>
    <t>しらはたふれーるほいくえん</t>
  </si>
  <si>
    <t>にしてらおほいくえん</t>
  </si>
  <si>
    <t>ひびきほいくえん</t>
  </si>
  <si>
    <t>よこはますきっぷほいくえん</t>
  </si>
  <si>
    <t>めりーぽぴんずひがしかながわるーむ</t>
  </si>
  <si>
    <t>ときわほいくえん</t>
  </si>
  <si>
    <t>よこはまみなとみらいほいくえん</t>
  </si>
  <si>
    <t>むーみんほいくえん</t>
  </si>
  <si>
    <t>ろぜっとほいくえん</t>
  </si>
  <si>
    <t>あすくばしゃみちほいくえん</t>
  </si>
  <si>
    <t>あすくやましたちょうほいくえん</t>
  </si>
  <si>
    <t>うちこしほいくえん</t>
  </si>
  <si>
    <t>こうふうほいくえん</t>
  </si>
  <si>
    <t>ことぶきふくしせんたーほいくしょ</t>
  </si>
  <si>
    <t>しんやましたにちょうめほいくしょ</t>
  </si>
  <si>
    <t>すいとぴーほいくえん</t>
  </si>
  <si>
    <t>ぽぴんずなーさりーすくーるばしゃみち</t>
  </si>
  <si>
    <t>たいようのこふどうしたほいくえん</t>
  </si>
  <si>
    <t>あすくいどがやほいくえん</t>
  </si>
  <si>
    <t>あすくよしのちょうほいくえん</t>
  </si>
  <si>
    <t>くらきながたほいくえん</t>
  </si>
  <si>
    <t>くらきほいくえん</t>
  </si>
  <si>
    <t>みなみまーのほいくえん</t>
  </si>
  <si>
    <t>むつかわだいほいくえん</t>
  </si>
  <si>
    <t>むつかわにしほいくえん</t>
  </si>
  <si>
    <t>むつかわみどりほいくえん</t>
  </si>
  <si>
    <t>めいとくほいくえん</t>
  </si>
  <si>
    <t>こすもすほいくえん</t>
  </si>
  <si>
    <t>あかいやねほいくえん</t>
  </si>
  <si>
    <t>あすくこうなんちゅうおうほいくえん</t>
  </si>
  <si>
    <t>よこはまこどもほいくえん</t>
  </si>
  <si>
    <t>かみおおおかゆうほいくえん</t>
  </si>
  <si>
    <t>かみながやほいくえん</t>
  </si>
  <si>
    <t>けいきゅうきっずらんどかみおおおかほいくえん</t>
  </si>
  <si>
    <t>みなみひのほいくえん</t>
  </si>
  <si>
    <t>はくほうほいくえん</t>
  </si>
  <si>
    <t>さかいぎほいくえん</t>
  </si>
  <si>
    <t>すばるほいくえん</t>
  </si>
  <si>
    <t>せんまるだいほいくえん</t>
  </si>
  <si>
    <t>だいあなほいくえん</t>
  </si>
  <si>
    <t>みょうじんだいほいくえん</t>
  </si>
  <si>
    <t>らふ･くるーほしかわほいくえん</t>
  </si>
  <si>
    <t>はつねがおかがくえんぴっこりーの</t>
  </si>
  <si>
    <t>あっぷるほいくえんつるがみね</t>
  </si>
  <si>
    <t>うえのはらほいくえん</t>
  </si>
  <si>
    <t>きっずびれっじつくしほいくえん</t>
  </si>
  <si>
    <t>ちとせほいくえん</t>
  </si>
  <si>
    <t>つるがみねほいくえん</t>
  </si>
  <si>
    <t>ひまわりあいじえん</t>
  </si>
  <si>
    <t>たいようのこつるがみねほいくえん</t>
  </si>
  <si>
    <t>のぞみほいくえん</t>
  </si>
  <si>
    <t>つぼみほいくえん</t>
  </si>
  <si>
    <t>こんごうほいくえん</t>
  </si>
  <si>
    <t>しんすぎたのびのびほいくえん</t>
  </si>
  <si>
    <t>たいようのこいそごほいくえん</t>
  </si>
  <si>
    <t>つくしんぼほいくえん</t>
  </si>
  <si>
    <t>びょうぶがうらほいくえん</t>
  </si>
  <si>
    <t>ようこうだいちゅうおうふくざわほいくせんたー</t>
  </si>
  <si>
    <t>いそごおひさまほいくえん</t>
  </si>
  <si>
    <t>かなざわはっけいわいえむしーえーほいくえん</t>
  </si>
  <si>
    <t>わいえむしーえーまなほいくえん</t>
  </si>
  <si>
    <t>あいぐらんほいくえんとみおかひがし</t>
  </si>
  <si>
    <t>きたむつうらいちいほいくえん</t>
  </si>
  <si>
    <t>きららこどものいえ</t>
  </si>
  <si>
    <t>けいきゅうきっずらんどかなざわぶんこほい</t>
  </si>
  <si>
    <t>とみおかすまいるほいくえん</t>
  </si>
  <si>
    <t>せいじょうほいくえん</t>
  </si>
  <si>
    <t>わらべしーさいどほいくえん</t>
  </si>
  <si>
    <t>あすくおおくらやまほいくえん</t>
  </si>
  <si>
    <t>あすくひよしひがしほいくえん</t>
  </si>
  <si>
    <t>アスクバイリンガルゆめみらい保育園</t>
  </si>
  <si>
    <t>あすくばいりんがるほいくえんゆめみらい</t>
  </si>
  <si>
    <t>いわさきがくえんしんよこはまだいにほいくえん</t>
  </si>
  <si>
    <t>いわさきがくえんしんよこはまほいくえん</t>
  </si>
  <si>
    <t>だいにふくざわほいくせんたー</t>
  </si>
  <si>
    <t>なあなほいくえん</t>
  </si>
  <si>
    <t>まめどくれっしゅ</t>
  </si>
  <si>
    <t>もりのえるまーほいくえん</t>
  </si>
  <si>
    <t>あいぐらんほいくえんたかたひがし</t>
  </si>
  <si>
    <t>にっぱどろんこほいくえん</t>
  </si>
  <si>
    <t>あおとどんぐりほいくえん</t>
  </si>
  <si>
    <t>こやまほいくえん</t>
  </si>
  <si>
    <t>そよかぜほいくえん</t>
  </si>
  <si>
    <t>たいようのこかもいえきまえほいくえん</t>
  </si>
  <si>
    <t>にいはるほいくえん</t>
  </si>
  <si>
    <t>ばおばぶきりがおかほいくえん</t>
  </si>
  <si>
    <t>みどりさくらほいくえん</t>
  </si>
  <si>
    <t>きっずふぉれながつた</t>
  </si>
  <si>
    <t>あおばふれーるほいくえん</t>
  </si>
  <si>
    <t>あすくふじがおかほいくえん</t>
  </si>
  <si>
    <t>えんぜるべああざみのほいくえん</t>
  </si>
  <si>
    <t>オルタスそらいろ</t>
  </si>
  <si>
    <t>おるたすそらいろ</t>
  </si>
  <si>
    <t>ちぐさのもりほいくえん</t>
  </si>
  <si>
    <t>みどりにゅうじえん</t>
  </si>
  <si>
    <t>もみじだいにほいくえん</t>
  </si>
  <si>
    <t>よこはまなざれほいくえん</t>
  </si>
  <si>
    <t>りんどうほいくえん</t>
  </si>
  <si>
    <t>にじいろほいくえんあおばだい</t>
  </si>
  <si>
    <t>あすくせんたーきたほいくえん</t>
  </si>
  <si>
    <t>いけべほいくえん</t>
  </si>
  <si>
    <t>かちだほいくえん</t>
  </si>
  <si>
    <t>かわわほいくえん</t>
  </si>
  <si>
    <t>つづきひよこほいくえん</t>
  </si>
  <si>
    <t>つづきほいくえん</t>
  </si>
  <si>
    <t>つづきるーてるほいくえん</t>
  </si>
  <si>
    <t>なかがわほいくえん</t>
  </si>
  <si>
    <t>ぱれっとほいくえん･せんたーみなみ</t>
  </si>
  <si>
    <t>ゆうぽーとほいくえん</t>
  </si>
  <si>
    <t>ぴっこりーのほいくえん</t>
  </si>
  <si>
    <t>あすくとつかほいくえん</t>
  </si>
  <si>
    <t>いわさきがくえんひがしとつかほいくえん</t>
  </si>
  <si>
    <t>えみーるのもりひばりほいくえん</t>
  </si>
  <si>
    <t>くすのきほいくえん</t>
  </si>
  <si>
    <t>こすずめみどりほいくえん</t>
  </si>
  <si>
    <t>ことはほいくえん</t>
  </si>
  <si>
    <t>とつかあいじえん</t>
  </si>
  <si>
    <t>なせいちいほいくえん</t>
  </si>
  <si>
    <t>まつみどりほいくしょ</t>
  </si>
  <si>
    <t>れいんぼーほいくえん</t>
  </si>
  <si>
    <t>わかばほいくえん</t>
  </si>
  <si>
    <t>おおふなるーてるほいくえん</t>
  </si>
  <si>
    <t>かつらあいじえん</t>
  </si>
  <si>
    <t>やまゆりほいくえん</t>
  </si>
  <si>
    <t>えんぜるおおぞらほいくえん</t>
  </si>
  <si>
    <t>ごりょうじんじゃほいくえん</t>
  </si>
  <si>
    <t>しらうめいずみほいくえん</t>
  </si>
  <si>
    <t>しらゆりあいじえん</t>
  </si>
  <si>
    <t>なかたほいくえん</t>
  </si>
  <si>
    <t>しらうめほいくえん</t>
  </si>
  <si>
    <t>よこはまぶんかほいくえん</t>
  </si>
  <si>
    <t>ほうゆうほいくえん</t>
  </si>
  <si>
    <t>えみほいくえん</t>
  </si>
  <si>
    <t>きたてらおむつみほいくえん</t>
  </si>
  <si>
    <t>つるみにゅうようじふくしせんたーほいくえん</t>
  </si>
  <si>
    <t>はなぞのほいくえんべびーほーむ</t>
  </si>
  <si>
    <t>みゆうちゅうおうほいくえん</t>
  </si>
  <si>
    <t>やこうほいくえん</t>
  </si>
  <si>
    <t>ゆめいろほいくえん</t>
  </si>
  <si>
    <t>わおわおひがしてらおほいくえん</t>
  </si>
  <si>
    <t>かもめほいくえん</t>
  </si>
  <si>
    <t>あいんまつもとちょうほいくえん</t>
  </si>
  <si>
    <t>あおぞらだいにほいくえん</t>
  </si>
  <si>
    <t>あおぞらほいくえん</t>
  </si>
  <si>
    <t>しらゆりにゅうじほいくえん</t>
  </si>
  <si>
    <t>だいにしらゆりにゅうじほいくえん</t>
  </si>
  <si>
    <t>なーさりーよこはまぽーとさいど</t>
  </si>
  <si>
    <t>あいんたかしまだいほいくえん</t>
  </si>
  <si>
    <t>もものきほいくえん</t>
  </si>
  <si>
    <t>やまもとちょうほいくえん</t>
  </si>
  <si>
    <t>なかむらあいじえん</t>
  </si>
  <si>
    <t>こうなんつくしんぼほいくえん</t>
  </si>
  <si>
    <t>こうなんひまわりほいくえん</t>
  </si>
  <si>
    <t>あすくわだまちほいくえん</t>
  </si>
  <si>
    <t>ぷちあんじゅほいくえん</t>
  </si>
  <si>
    <t>あみーほいくえんみつざわえん</t>
  </si>
  <si>
    <t>なかきぼうがおかほいくえん</t>
  </si>
  <si>
    <t>あいんかなざわぶんこほいくえん</t>
  </si>
  <si>
    <t>あいんのうけんだいえきまえほいくえん</t>
  </si>
  <si>
    <t>あおぞらやつほいくえん</t>
  </si>
  <si>
    <t>きららほいくえん</t>
  </si>
  <si>
    <t>しののめほいくえん</t>
  </si>
  <si>
    <t>あすくひよしほんちょうかいぜんほいくえん</t>
  </si>
  <si>
    <t>がっけんほいくえんひよしほんちょう</t>
  </si>
  <si>
    <t>ひよしゆめほいくえん</t>
  </si>
  <si>
    <t>ぺがさすしんよこはまほいくえん</t>
  </si>
  <si>
    <t>ぺがさすべびーほいくえん</t>
  </si>
  <si>
    <t>ぺがさすやかんほいくえん</t>
  </si>
  <si>
    <t>りとるすからーみょうれんじほいくえん</t>
  </si>
  <si>
    <t>もみのきほいくえん</t>
  </si>
  <si>
    <t>あおばほいくえん</t>
  </si>
  <si>
    <t>すたーちゃいるどふじがおかなーさりー</t>
  </si>
  <si>
    <t>スターチャイルド≪たまプラーザナーサリー</t>
  </si>
  <si>
    <t>すたーちゃいるどたまぷらーざなーさりー</t>
  </si>
  <si>
    <t>あすくきたやまたほいくえん</t>
  </si>
  <si>
    <t>あすくせんたーみなみほいくえん</t>
  </si>
  <si>
    <t>あそしえふれあいのおかほいくえん</t>
  </si>
  <si>
    <t>くおりすきっずかもいえきまえほいくえん</t>
  </si>
  <si>
    <t>ナーサリーつづき</t>
  </si>
  <si>
    <t>なーさりーつづき</t>
  </si>
  <si>
    <t>よこはまゆめほいくえん</t>
  </si>
  <si>
    <t>わいえむしーえーとつかにゅうじほいくえん</t>
  </si>
  <si>
    <t>とつかみどりほいくえん</t>
  </si>
  <si>
    <t>うみのくにほいくえんとつか</t>
  </si>
  <si>
    <t>かさまのもりほいくえん</t>
  </si>
  <si>
    <t>わいえむしーえーやまてだいほいくえんあるく</t>
  </si>
  <si>
    <t>よこはまるんびにーほいくえん</t>
  </si>
  <si>
    <t>がっけんほいくえんふたつばし</t>
  </si>
  <si>
    <t>がっけんほいくえんやこう</t>
  </si>
  <si>
    <t>まなびの森駒岡こども園</t>
  </si>
  <si>
    <t>まなびのもりこまおかこどもえん</t>
  </si>
  <si>
    <t>すえよしにこにこほいくえん</t>
  </si>
  <si>
    <t>えんぜるほいくえん</t>
  </si>
  <si>
    <t>ほいくえんばんびーな</t>
  </si>
  <si>
    <t>あすくかみおおおかほいくえん</t>
  </si>
  <si>
    <t>こうなんあひるほいくえん</t>
  </si>
  <si>
    <t>かのんほいくえん</t>
  </si>
  <si>
    <t>すたーちゃいるどかなざわぶんこなーさりー</t>
  </si>
  <si>
    <t>まなびの森日吉こども園</t>
  </si>
  <si>
    <t>まなびのもりひよしこどもえん</t>
  </si>
  <si>
    <t>まなびの森鴨居こども園</t>
  </si>
  <si>
    <t>まなびのもりかもいこどもえん</t>
  </si>
  <si>
    <t>まなびの森十日市場こども園</t>
  </si>
  <si>
    <t>まなびのもりとおかいちばこどもえん</t>
  </si>
  <si>
    <t>まなびの森ヴィラ十日市場こども園</t>
  </si>
  <si>
    <t>まなびのもりゔぃらとおかいちばこどもえん</t>
  </si>
  <si>
    <t>まなびの森長津田こども園</t>
  </si>
  <si>
    <t>まなびのもりながつたこどもえん</t>
  </si>
  <si>
    <t>まなびの森中山こども園</t>
  </si>
  <si>
    <t>まなびのもりなかやまこどもえん</t>
  </si>
  <si>
    <t>いちがおこどものいえほいくえん</t>
  </si>
  <si>
    <t>ちゃいれっくひがしとつかえきまえほいくえん</t>
  </si>
  <si>
    <t>ちゃいれっくまえだちょうほいくえん</t>
  </si>
  <si>
    <t>まなびの森東戸塚こども園</t>
  </si>
  <si>
    <t>まなびのもりひがしとつかこどもえん</t>
  </si>
  <si>
    <t>ぽぴんずなーさりーすくーるかたくらちょう</t>
  </si>
  <si>
    <t>ポピンズナーサリースクールみなとみらい</t>
  </si>
  <si>
    <t>ぽぴんずなーさりーすくーるみなとみらい</t>
  </si>
  <si>
    <t>ぽぴんずなーさりーすくーるよこはま</t>
  </si>
  <si>
    <t>ぜんぶほいくえん</t>
  </si>
  <si>
    <t>ぽぴんずなーさりーすくーるこづくえ</t>
  </si>
  <si>
    <t>ポピンズナーサリースクール
センター南</t>
  </si>
  <si>
    <t>ぽぴんずなーさりーすくーるせんたーみなみ</t>
  </si>
  <si>
    <t>ひらぬまほいくえん</t>
  </si>
  <si>
    <t>きっずぽけっとほいくえん</t>
  </si>
  <si>
    <t>あすくほんもくほいくえん</t>
  </si>
  <si>
    <t>あいんぐみょうじほいくえん</t>
  </si>
  <si>
    <t>くおりすきっずこうなんちゅうおうほいくえん</t>
  </si>
  <si>
    <t>こうなんだいつばさほいくえん</t>
  </si>
  <si>
    <t>かなざわあいじえん</t>
  </si>
  <si>
    <t>あすくあざみのほいくえん</t>
  </si>
  <si>
    <t>まなびの森中川こども園</t>
  </si>
  <si>
    <t>まなびのもりなかがわこどもえん</t>
  </si>
  <si>
    <t>くすのきだいにほいくえん</t>
  </si>
  <si>
    <t>せやあいじえん</t>
  </si>
  <si>
    <t>わおわおえがさきほいくえん</t>
  </si>
  <si>
    <t>きたてらおだいにむつみほいくえん</t>
  </si>
  <si>
    <t>ぽぴんずなーさりーすくーるつるみ</t>
  </si>
  <si>
    <t>るーちぇほいくえんつるみ</t>
  </si>
  <si>
    <t>ねむのきもとみやほいくえん</t>
  </si>
  <si>
    <t>がっけんほいくえんかたくら</t>
  </si>
  <si>
    <t>あいんさんまいちょうほいくえん</t>
  </si>
  <si>
    <t>ぐろーばるきっずしんこやすほいくえん</t>
  </si>
  <si>
    <t>つくしほいくえんかみおおおか</t>
  </si>
  <si>
    <t>たいようのここうなんだいほいくえん</t>
  </si>
  <si>
    <t>ささげほいくえん</t>
  </si>
  <si>
    <t>ひかりのかぜほいくえん</t>
  </si>
  <si>
    <t>うめのきほいくえん</t>
  </si>
  <si>
    <t>なかおほいくえん</t>
  </si>
  <si>
    <t>あすくしんすぎたえきまえほいくえん</t>
  </si>
  <si>
    <t>くっくおさんぽほいくえんふとお</t>
  </si>
  <si>
    <t>うみのくにほいくえんきくな</t>
  </si>
  <si>
    <t>だいにしょうかあいじえん</t>
  </si>
  <si>
    <t>まめどどろんこほいくえん</t>
  </si>
  <si>
    <t>ぱれっとほいくえん･まめど</t>
  </si>
  <si>
    <t>すたーちゃいるどなかやまなーさりー</t>
  </si>
  <si>
    <t>ぐろーばるきっずたまぷらーざほいくえん</t>
  </si>
  <si>
    <t>うつくしがおかどろんこほいくえん</t>
  </si>
  <si>
    <t>ぐろーばるきっずいちがおえん</t>
  </si>
  <si>
    <t>ぱれっとほいくえん･うしくぼにし</t>
  </si>
  <si>
    <t>ぶらいとほいくえんよこはまさえど</t>
  </si>
  <si>
    <t>きっずふぉれひがしやまた</t>
  </si>
  <si>
    <t>もりちゃいるどえん</t>
  </si>
  <si>
    <t>マミーズエンジェル金沢文庫駅前保育園</t>
  </si>
  <si>
    <t>まみーずえんじぇるかなざわぶんこえきまえ</t>
  </si>
  <si>
    <t>ぽれぽれほいくえんふじがおか</t>
  </si>
  <si>
    <t>とつかるーてるほいくえん</t>
  </si>
  <si>
    <t>よこはまさくらほいくえん</t>
  </si>
  <si>
    <t>せんげんよういくえん</t>
  </si>
  <si>
    <t>よこはまきぼうほいくえん</t>
  </si>
  <si>
    <t>べっしょほいくえん</t>
  </si>
  <si>
    <t>ふくざわほいくせんたー</t>
  </si>
  <si>
    <t>つくしあいじえん</t>
  </si>
  <si>
    <t>えみーるのもりひよこほいくえん</t>
  </si>
  <si>
    <t>ぽぷらだいにほいくえん</t>
  </si>
  <si>
    <t>やべのファミリールーム</t>
  </si>
  <si>
    <t>やべのふぁみりーるーむ</t>
  </si>
  <si>
    <t>べねっせあおばだいほいくえん</t>
  </si>
  <si>
    <t>すたーちゃいるどやこうなーさりー</t>
  </si>
  <si>
    <t>ぐろーばるきっずおおぐちえん</t>
  </si>
  <si>
    <t>よこはまみらいほいくえん</t>
  </si>
  <si>
    <t>コビープリスクールなかまちだい</t>
  </si>
  <si>
    <t>こびーぷりすくーるなかまちだい</t>
  </si>
  <si>
    <t>にじいろほいくえんとつかえきまえ</t>
  </si>
  <si>
    <t>たけのこながたひがしほいくえん</t>
  </si>
  <si>
    <t>びょうぶゆめのもりほいくえん</t>
  </si>
  <si>
    <t>いせさきちょうほいくえん</t>
  </si>
  <si>
    <t>こどもっとほいくえん</t>
  </si>
  <si>
    <t>ゆめのきほいくえんほどがや</t>
  </si>
  <si>
    <t>たいせつほいくえん</t>
  </si>
  <si>
    <t>くおりすきっずかみおおおかえきまえほいくえん</t>
  </si>
  <si>
    <t>こんびぷらざれいでぃあんとほいくえん</t>
  </si>
  <si>
    <t>えくれすすみれほいくえん</t>
  </si>
  <si>
    <t>とつかせせらぎほいくえん</t>
  </si>
  <si>
    <t>めもりーほいくえん</t>
  </si>
  <si>
    <t>まいたひまわりほいくえん</t>
  </si>
  <si>
    <t>うちゅうほいくえん</t>
  </si>
  <si>
    <t>ひがしてらおどろんこほいくえん</t>
  </si>
  <si>
    <t>いずみまつもとちょうほいくえん</t>
  </si>
  <si>
    <t>てんだーらびんぐほいくえんつなしまひがし</t>
  </si>
  <si>
    <t>おかのうえほいくえん</t>
  </si>
  <si>
    <t>わかさとほいくえん</t>
  </si>
  <si>
    <t>えんぜるべああおばだいほいくえん</t>
  </si>
  <si>
    <t>市場ポケット保育園</t>
  </si>
  <si>
    <t>いちばぽけっとほいくえん</t>
  </si>
  <si>
    <t>しらとりだいほいくえんあおばだい</t>
  </si>
  <si>
    <t>みのわのぞみほいくえん</t>
  </si>
  <si>
    <t>ほどがやほいくえん</t>
  </si>
  <si>
    <t>おかむらようじえん</t>
  </si>
  <si>
    <t>たいようのこつるみいちばほいくえん</t>
  </si>
  <si>
    <t>べねっせほどがやほいくえん</t>
  </si>
  <si>
    <t>ぐろーばるきっずみなみまきがはらえ</t>
  </si>
  <si>
    <t>ぶらいとほいくえんよこはまつなしま</t>
  </si>
  <si>
    <t>すたーちゃいるどしんよしだなーさりー</t>
  </si>
  <si>
    <t>べねっせつなしまだいほいくえん</t>
  </si>
  <si>
    <t>きのしたのほいくえんつなしまひがし</t>
  </si>
  <si>
    <t>コビープリスクールつなしま</t>
  </si>
  <si>
    <t>こびーぷりすくーるつなしま</t>
  </si>
  <si>
    <t>ぶらいとほいくえんよこはまひよし</t>
  </si>
  <si>
    <t>すたーちゃいるどながつだなーさりー</t>
  </si>
  <si>
    <t>にちいきっずひがしとつかえん</t>
  </si>
  <si>
    <t>たいようのこいそごだいにほいくえん</t>
  </si>
  <si>
    <t>キッズパートナーみなとみらい</t>
  </si>
  <si>
    <t>きっずぱーとなーみなとみらい</t>
  </si>
  <si>
    <t>おひさますまいるほいくえん</t>
  </si>
  <si>
    <t>あっぷるきっずあおばだい</t>
  </si>
  <si>
    <t>こあらっこはうすル・ソレイユ</t>
  </si>
  <si>
    <t>こあらっこはうする･それいゆ</t>
  </si>
  <si>
    <t>ふれーるほいくえん</t>
  </si>
  <si>
    <t>きっずぽけっとこのはほいくえん</t>
  </si>
  <si>
    <t>ほいくえんしょうこう</t>
  </si>
  <si>
    <t>ぐろーばるきっずきくなえん</t>
  </si>
  <si>
    <t>ほしかわもえぎほいくえん</t>
  </si>
  <si>
    <t>すずかけほいくえん</t>
  </si>
  <si>
    <t>しもだみんなのほいくえん</t>
  </si>
  <si>
    <t>ぽぴんずなーさりーすくーるつなしま</t>
  </si>
  <si>
    <t>つくしほいくえんとつか</t>
  </si>
  <si>
    <t>しってすきっぷほいくえん</t>
  </si>
  <si>
    <t>すたーちゃいるどきしねこうえんなーさりー</t>
  </si>
  <si>
    <t>まい･はーともみじがおかほいくえん</t>
  </si>
  <si>
    <t>きっずがーでんよこはまさいど</t>
  </si>
  <si>
    <t>まなびの森星川こども園</t>
  </si>
  <si>
    <t>まなびのもりほしかわこどもえん</t>
  </si>
  <si>
    <t>きっずがーでんよこはまつるがみね</t>
  </si>
  <si>
    <t>ひじりほいくえんだいに</t>
  </si>
  <si>
    <t>てんさいきっずくらぶがくがくかんあざみの</t>
  </si>
  <si>
    <t>たいようのこさくらだいだいにほいくえん</t>
  </si>
  <si>
    <t>ゆうゆうきっずしんこやす</t>
  </si>
  <si>
    <t>ひびききんこうちょうほいくえん</t>
  </si>
  <si>
    <t>きっずらぼはくらくえん</t>
  </si>
  <si>
    <t>ぶれすとしってほいくえん</t>
  </si>
  <si>
    <t>しーきっどほいくえん</t>
  </si>
  <si>
    <t>みらいくひよしほんちょうえん</t>
  </si>
  <si>
    <t>ふぁみりーさぽーとのあ</t>
  </si>
  <si>
    <t>こうなんだいほいくえん</t>
  </si>
  <si>
    <t>きのしたのほいくえんたまぷらーざ</t>
  </si>
  <si>
    <t>きのしたのほいくえんえがさき</t>
  </si>
  <si>
    <t>きのしたのほいくえんほんもく</t>
  </si>
  <si>
    <t>きのしたのほいくえんやましたちょう</t>
  </si>
  <si>
    <t>にしまちほしのこほいくえん</t>
  </si>
  <si>
    <t>みらいくたかだえん</t>
  </si>
  <si>
    <t>きっずぱーとなーこづくえ</t>
  </si>
  <si>
    <t>べねっせしんよこはまほいくえん</t>
  </si>
  <si>
    <t>はなまるほいくえん</t>
  </si>
  <si>
    <t>エンジェルプラネット</t>
  </si>
  <si>
    <t>えんじぇるぷらねっと</t>
  </si>
  <si>
    <t>さんさんもりのほいくえんせんたーみなみ</t>
  </si>
  <si>
    <t>みつきょうたんぽぽほいくえん</t>
  </si>
  <si>
    <t>ねすとせや</t>
  </si>
  <si>
    <t>あけぼのほいくえん</t>
  </si>
  <si>
    <t>かみおおおからびっとほいくえん</t>
  </si>
  <si>
    <t>みなとみらいくばがさほいくえん</t>
  </si>
  <si>
    <t>くれしゅしんよこはま</t>
  </si>
  <si>
    <t>まなびの森プチ・ナーサリー弘明寺</t>
  </si>
  <si>
    <t>まなびのもりぷち･なーさりーぐみょうじ</t>
  </si>
  <si>
    <t>あゆみほいくえんつるみ</t>
  </si>
  <si>
    <t>きっずぱーとなーぐみょうじ</t>
  </si>
  <si>
    <t>つるみちゅうおうはなかごほいくえん</t>
  </si>
  <si>
    <t>がっけんほいくえんたんまち</t>
  </si>
  <si>
    <t>よこはまおかのすきっぷほいくえん</t>
  </si>
  <si>
    <t>きっずぱーとなーひがしとつか</t>
  </si>
  <si>
    <t>きっずぱーとなーろっかくばし</t>
  </si>
  <si>
    <t>たいようのこふたまたがわえきほいくえん</t>
  </si>
  <si>
    <t>きっずがーでんよこはまいそご</t>
  </si>
  <si>
    <t>よこはまおひさまほいくえん</t>
  </si>
  <si>
    <t>きゃんばすこやすだいほいくえん</t>
  </si>
  <si>
    <t>まなびの森綱島こども園</t>
  </si>
  <si>
    <t>まなびのもりつなしまこどもえん</t>
  </si>
  <si>
    <t>ぱれっとほいくえんおおくらやま</t>
  </si>
  <si>
    <t>しゃるーるほいくえん</t>
  </si>
  <si>
    <t>たまぷらーざこざくらあいじえん</t>
  </si>
  <si>
    <t>こまおかげんきっずほいくえん</t>
  </si>
  <si>
    <t>ぐろーばるきっずこやすえきまえほいくえん</t>
  </si>
  <si>
    <t>にじいろほいくえんかんない</t>
  </si>
  <si>
    <t>かげつえんまえここわほいくえん</t>
  </si>
  <si>
    <t>すたーちゃいるどはくらくなーさりー</t>
  </si>
  <si>
    <t>すたーちゃいるどみつさわかみちょうなーさりー</t>
  </si>
  <si>
    <t>ぶらいとほいくえんよこはままつみちょう</t>
  </si>
  <si>
    <t>あすくみのわほいくえん</t>
  </si>
  <si>
    <t>おはようほいくえんはなさきちょう</t>
  </si>
  <si>
    <t>いずみのさとなかだほいくえん</t>
  </si>
  <si>
    <t>ピッピみんなの保育園</t>
  </si>
  <si>
    <t>ぴっぴみんなのほいくえん</t>
  </si>
  <si>
    <t>らららんどとつか</t>
  </si>
  <si>
    <t>みつざわほいくえん</t>
  </si>
  <si>
    <t>ささやまほいくええん</t>
  </si>
  <si>
    <t>わらべうたなかやまほいくえん</t>
  </si>
  <si>
    <t>あおぞらすげたほいくえん</t>
  </si>
  <si>
    <t>しもせやほいくえん</t>
  </si>
  <si>
    <t>おおおかはるかぜほいくえん</t>
  </si>
  <si>
    <t>ぽぽらーよこはまわだまちえん</t>
  </si>
  <si>
    <t>らららんどとつかだいに</t>
  </si>
  <si>
    <t>なないろきっどほいくえん</t>
  </si>
  <si>
    <t>トライアングルスマイル</t>
  </si>
  <si>
    <t>とらいあんぐるすまいる</t>
  </si>
  <si>
    <t>とよおかひまわりほいくえん</t>
  </si>
  <si>
    <t>いけべおひさまほいくえん</t>
  </si>
  <si>
    <t>あみーほいくえんたかしまえん</t>
  </si>
  <si>
    <t>みゆさとほいくえん</t>
  </si>
  <si>
    <t>うっずほいくえん</t>
  </si>
  <si>
    <t>うぃずぶっくほいくえんとべ</t>
  </si>
  <si>
    <t>てんさいきっずくらぶらくがくかんおおくらやまえん</t>
  </si>
  <si>
    <t>コビープリスクールかたくら</t>
  </si>
  <si>
    <t>こびーぷりすくーるかたくら</t>
  </si>
  <si>
    <t>きっずぱーとなーみょうれんじ</t>
  </si>
  <si>
    <t>きっずぱーとなーつなしまひがし</t>
  </si>
  <si>
    <t>すたーちゃいるどかもいなーさりー</t>
  </si>
  <si>
    <t>ぽぴんずなーさりーすくーるよこはまとおかいちば</t>
  </si>
  <si>
    <t>きのしたのほいくえんせんたーみなみ</t>
  </si>
  <si>
    <t>ばばどろんこほいくえん</t>
  </si>
  <si>
    <t>よこはまそらいろほいくえん</t>
  </si>
  <si>
    <t>ぐろーばるきっずかみおおおかえん</t>
  </si>
  <si>
    <t>ぐろーばるきっずいそごほいくえん</t>
  </si>
  <si>
    <t>すたーちゃいるどおおくらやまなーさりー</t>
  </si>
  <si>
    <t>すたーちゃいるどようこうだいなーさりー</t>
  </si>
  <si>
    <t>きっずぱーとなーいそごなかはら</t>
  </si>
  <si>
    <t>ぱれっとほいくえんみょうれんじ</t>
  </si>
  <si>
    <t>きでぃおおくらやまよこはま</t>
  </si>
  <si>
    <t>ぐろーばるきっずうつくしがおかほいくえん</t>
  </si>
  <si>
    <t>べねっせひがしとつかほいくえん</t>
  </si>
  <si>
    <t>とつかほしのきほいくえん</t>
  </si>
  <si>
    <t>よこはまやこうきららほいくえん</t>
  </si>
  <si>
    <t>よこはまおおぐちきららほいくえん</t>
  </si>
  <si>
    <t>きゃんばすひがしかながわほいくえん</t>
  </si>
  <si>
    <t>さんちょうめこどもえん</t>
  </si>
  <si>
    <t>ココアンジュ保育園</t>
  </si>
  <si>
    <t>ここあんじゅほいくえん</t>
  </si>
  <si>
    <t>こうほくこすもすほいくえん</t>
  </si>
  <si>
    <t>すぎたほいくえん</t>
  </si>
  <si>
    <t>かみながやにしほいくえん</t>
  </si>
  <si>
    <t>さんきっずえだにしほいくえん</t>
  </si>
  <si>
    <t>きっずふぉれせんたーきた</t>
  </si>
  <si>
    <t>おおそねこすもすほいくえん</t>
  </si>
  <si>
    <t>SANDAKID保育園</t>
  </si>
  <si>
    <t>さんだきっどほいくえん</t>
  </si>
  <si>
    <t>きくなハート保育園</t>
  </si>
  <si>
    <t>きくなはーとほいくえん</t>
  </si>
  <si>
    <t>横浜山手モンテッソーリ保育園</t>
  </si>
  <si>
    <t>よこはまやまてもんてっそーりほいくえん</t>
  </si>
  <si>
    <t>ベネッセ菊名保育園</t>
  </si>
  <si>
    <t>べねっせきくなほいくえん</t>
  </si>
  <si>
    <t>京急キッズランド新高島保育園</t>
  </si>
  <si>
    <t>けいきゅうきっずらんどしんたかしまほいくえん</t>
  </si>
  <si>
    <t>スターチャイルド≪桜木町ステーションナーサリー≫</t>
  </si>
  <si>
    <t>すたーちゃいるどさくらぎちょうすてーしょんなーさりー</t>
  </si>
  <si>
    <t>ララランド井土ケ谷</t>
  </si>
  <si>
    <t>らららんどいどがや</t>
  </si>
  <si>
    <t>にじいろ保育園天王町</t>
  </si>
  <si>
    <t>にじいろほいくえんてんのうちょう</t>
  </si>
  <si>
    <t>よこはまあさひちゅうおうほいくえん</t>
  </si>
  <si>
    <t>ぶれすと綱島ほいくえん</t>
  </si>
  <si>
    <t>ぶれすとつなしまほいくえん</t>
  </si>
  <si>
    <t>みらいく矢上園</t>
  </si>
  <si>
    <t>みらいくやがみえん</t>
  </si>
  <si>
    <t>ちいさなたねほいくえん</t>
  </si>
  <si>
    <t>にじいろ保育園日吉</t>
  </si>
  <si>
    <t>にじいろほいくえんひよし</t>
  </si>
  <si>
    <t>まなびの森菊名こども園</t>
  </si>
  <si>
    <t>まなびのもりきくなこどもえん</t>
  </si>
  <si>
    <t>ララランド大倉山</t>
  </si>
  <si>
    <t>らららんどおおくらやま</t>
  </si>
  <si>
    <t>グローバルキッズ大倉山園</t>
  </si>
  <si>
    <t>ぐろーばるきっずおおくらやまえん</t>
  </si>
  <si>
    <t>にじいろ保育園中山</t>
  </si>
  <si>
    <t>にじいろほいくえんなかやま</t>
  </si>
  <si>
    <t>ポピンズナーサリースクールあざみ野</t>
  </si>
  <si>
    <t>ぽぴんずなーさりーすくーるあざみの</t>
  </si>
  <si>
    <t>ちゃいれっく戸塚保育園</t>
  </si>
  <si>
    <t>ちゃいれっくとつかほいくえん</t>
  </si>
  <si>
    <t>生麦ポケット保育園</t>
  </si>
  <si>
    <t>なまむぎぽけっとほいくえん</t>
  </si>
  <si>
    <t>保育園夢未来二俣川園</t>
  </si>
  <si>
    <t>ほいくえんゆめみらいふたまたがわえん</t>
  </si>
  <si>
    <t>市ヶ尾保育園</t>
  </si>
  <si>
    <t>いちがおほいくえん</t>
  </si>
  <si>
    <t>よこはまもあなほいくえん</t>
  </si>
  <si>
    <t>シープ保育所</t>
  </si>
  <si>
    <t>しーぷほいくしょ</t>
  </si>
  <si>
    <t>まなびの森ヴィラ東戸塚こども園</t>
  </si>
  <si>
    <t>まなびのもりゔぃらひがしとつかこどもえん</t>
  </si>
  <si>
    <t>しみずがおかほいくえん</t>
  </si>
  <si>
    <t>わらべ細谷戸保育園</t>
  </si>
  <si>
    <t>わらべほそやどほいくえん</t>
  </si>
  <si>
    <t>あゆみ保育園第二</t>
  </si>
  <si>
    <t>あゆみほいくえんだいに</t>
  </si>
  <si>
    <t>京進のほいくえんHOPPAたまプラーザ</t>
  </si>
  <si>
    <t>きょうしんのほいくえんほっぱたまぷらーざ</t>
  </si>
  <si>
    <t>ささしたみなみつくしんぼほいくえん</t>
  </si>
  <si>
    <t>あしたばほいくえんあおばだいえん</t>
  </si>
  <si>
    <t>あしたばほいくえんおおくらやまえん</t>
  </si>
  <si>
    <t>あしたばほいくえんかなざわぶんこえん</t>
  </si>
  <si>
    <t>あしたばほいくえんこまおかえん</t>
  </si>
  <si>
    <t>あしたばほいくえんだいさんとつかえん</t>
  </si>
  <si>
    <t>あしたばほいくえんだいにとつかえん</t>
  </si>
  <si>
    <t>あしたばほいくえんつなしまえん</t>
  </si>
  <si>
    <t>あしたばほいくえんつるみえん</t>
  </si>
  <si>
    <t>あしたばほいくえんながつたえん</t>
  </si>
  <si>
    <t>あしたばほいくえんひがしとつかえん</t>
  </si>
  <si>
    <t>ウィズブック保育園青木町</t>
  </si>
  <si>
    <t>うぃずぶっくほいくえんあおきまち</t>
  </si>
  <si>
    <t>こころキッズ</t>
  </si>
  <si>
    <t>こころきっず</t>
  </si>
  <si>
    <t>Gakkenほいくえん綱島</t>
  </si>
  <si>
    <t>がっけんほいくえんつなしま</t>
  </si>
  <si>
    <t>ぶれすと新横浜ほいくえん</t>
  </si>
  <si>
    <t>ぶれすとしんよこはまほいくえん</t>
  </si>
  <si>
    <t>旭あじさい保育園</t>
  </si>
  <si>
    <t>あさひあじさいほいくえん</t>
  </si>
  <si>
    <t>ララランド横浜伊勢佐木</t>
  </si>
  <si>
    <t>らららんどよこはまいせざき</t>
  </si>
  <si>
    <t>スターチャイルド≪生麦ナーサリー≫</t>
  </si>
  <si>
    <t>すたーちゃいるどなまむぎなーさりー</t>
  </si>
  <si>
    <t>スターチャイルド≪和田町ナーサリー≫</t>
  </si>
  <si>
    <t>すたーちゃいるどわだまちなーさりー</t>
  </si>
  <si>
    <t>ぶれすと綱島二階ほいくえん</t>
  </si>
  <si>
    <t>ぶれすとつなしまにかいほいくえん</t>
  </si>
  <si>
    <t>ニチイキッズさくら本郷台保育園</t>
  </si>
  <si>
    <t>にちいきっずさくらほんごうだいほいくえん</t>
  </si>
  <si>
    <t>フェアリーテイルみらい</t>
  </si>
  <si>
    <t>ふぇありーているみらい</t>
  </si>
  <si>
    <t>にじいろ保育園駒岡</t>
  </si>
  <si>
    <t>にじいろほいくえんこまおか</t>
  </si>
  <si>
    <t>ポピンズナーサリースクール片倉町駅前</t>
  </si>
  <si>
    <t>ぽぴんずなーさりーすくーるかたくらちょうえきまえ</t>
  </si>
  <si>
    <t>木下の保育園日吉</t>
  </si>
  <si>
    <t>きのしたのほいくひよし</t>
  </si>
  <si>
    <t>キッズパートナー東戸塚第２</t>
  </si>
  <si>
    <t>きっずぱーとなーひがしとつかだいに</t>
  </si>
  <si>
    <t>マフィス白楽ナーサリー</t>
  </si>
  <si>
    <t>まふぃすはくらくなーさりー</t>
  </si>
  <si>
    <t>保育園スカイ・ウイング</t>
  </si>
  <si>
    <t>ほいくえんすかいういんぐ</t>
  </si>
  <si>
    <t>キッズラディ</t>
  </si>
  <si>
    <t>きっずらでぃ</t>
  </si>
  <si>
    <t>保育室「ネスト」</t>
  </si>
  <si>
    <t>ほいくしつねすと</t>
  </si>
  <si>
    <t>あっぷるたきがしらほいくえん</t>
  </si>
  <si>
    <t>よこはまちがさきほいくえん</t>
  </si>
  <si>
    <t>またのほいくえん</t>
  </si>
  <si>
    <t>ひかりとたねの保育園</t>
  </si>
  <si>
    <t>ひかりとたねのほいくえん</t>
  </si>
  <si>
    <t>かながわほいくえん</t>
  </si>
  <si>
    <t>ぐろーばるきっずひよしごちょうめえん</t>
  </si>
  <si>
    <t>ぐろーばるきっずみつきょうえん</t>
  </si>
  <si>
    <t>ぽぴんずなーさりーすくーるとうかいちばえきまえ</t>
  </si>
  <si>
    <t>ポピンズナーサリースクールたまプラーザ</t>
  </si>
  <si>
    <t>ぽぴんずなーさりーすくーるたまぷらーざ</t>
  </si>
  <si>
    <t>きらり保育園吉野町</t>
  </si>
  <si>
    <t>きらりほいくえんよしのちょう</t>
  </si>
  <si>
    <t>にじいろ保育園駒岡四丁目</t>
  </si>
  <si>
    <t>にじいろほいくえんこまおかよんちょうめ</t>
  </si>
  <si>
    <t>にじいろ保育園平沼</t>
  </si>
  <si>
    <t>にじいろほいくえんひらぬま</t>
  </si>
  <si>
    <t>日吉ちとせ保育園</t>
  </si>
  <si>
    <t>ひよしちとせほいくえん</t>
  </si>
  <si>
    <t>まなびの森ヴィラ日吉こども園</t>
  </si>
  <si>
    <t>まなびのもりゔぃらひよしこどもえん</t>
  </si>
  <si>
    <t>スターチャイルド≪綱島ナーサリー≫</t>
  </si>
  <si>
    <t>すたーちゃいるどつなしまなーさりー</t>
  </si>
  <si>
    <t>トゥインクルキッズ高田保育園</t>
  </si>
  <si>
    <t>とぅいんくるきっずたかだほいくえん</t>
  </si>
  <si>
    <t>ララランド戸塚第３</t>
  </si>
  <si>
    <t>らららんどとつかだいさん</t>
  </si>
  <si>
    <t>明日葉保育園戸塚西口園</t>
  </si>
  <si>
    <t>あしたばほいくえんとつかにしぐちえん</t>
  </si>
  <si>
    <t>スターチャイルド≪戸塚ナーサリー≫</t>
  </si>
  <si>
    <t>すたーちゃいるどとつかなーさりー</t>
  </si>
  <si>
    <t>横浜東戸塚雲母保育園</t>
  </si>
  <si>
    <t>よこはまひがしとつかきららほいくえん</t>
  </si>
  <si>
    <t>グローバルキッズ新子安第二保育園</t>
  </si>
  <si>
    <t>ぐろーばるきっずしんこやすだいにほいくえん</t>
  </si>
  <si>
    <t>クラウン保育園</t>
  </si>
  <si>
    <t>くらうんほいくえん</t>
  </si>
  <si>
    <t>特定非営利活動法人つばき駅前保育園</t>
  </si>
  <si>
    <t>つばきえきまえほいくえん</t>
  </si>
  <si>
    <t>アリス保育園</t>
  </si>
  <si>
    <t>ありすほいくえん</t>
  </si>
  <si>
    <t>KIDSFOREACADEMY</t>
  </si>
  <si>
    <t>きっずふぉれあかでみ－</t>
  </si>
  <si>
    <t>反町ひかり保育園</t>
  </si>
  <si>
    <t>たんまちひかりほいくえん</t>
  </si>
  <si>
    <t>港南台保育センター</t>
  </si>
  <si>
    <t>こうなんだいほいくせんた－</t>
  </si>
  <si>
    <t>ポピンズナーサリースクール平沼橋</t>
  </si>
  <si>
    <t>ぽぴんずなーさりーすくーるひらぬまばし</t>
  </si>
  <si>
    <t>GENKIDSバイリンガル保育園新子安</t>
  </si>
  <si>
    <t>げんきっずばいりんがるほいくえんしんこやす</t>
  </si>
  <si>
    <t>げんきっずほしかわほいくえん</t>
  </si>
  <si>
    <t>GENKIDSいずみ中央保育園</t>
  </si>
  <si>
    <t>げんきっずいずみちゅうおうほいくえん</t>
  </si>
  <si>
    <t>GENKIDS緑園都市保育園</t>
  </si>
  <si>
    <t>げんきっずりょくえんとしほいくえん</t>
  </si>
  <si>
    <t>GENKIDS瀬谷保育園</t>
  </si>
  <si>
    <t>げんきっずせやほいくえん</t>
  </si>
  <si>
    <t>空と杜の保育園かんだいじ</t>
  </si>
  <si>
    <t>そらともりのほいくえんかんだいじ</t>
  </si>
  <si>
    <t>みはるだいほいくえん</t>
  </si>
  <si>
    <t>のばほいくえん</t>
  </si>
  <si>
    <t>星の子白根保育園</t>
  </si>
  <si>
    <t>ほしのこしらねほいくえん</t>
  </si>
  <si>
    <t>たけやまの森保育園</t>
  </si>
  <si>
    <t>たけやまのもりほいくえん</t>
  </si>
  <si>
    <t>むつみあいじえん</t>
  </si>
  <si>
    <t>きっずふぉれつなしま</t>
  </si>
  <si>
    <t>こどものまち綱島西保育園</t>
  </si>
  <si>
    <t>こどものまちつなしまにしほいくえん</t>
  </si>
  <si>
    <t>キッズハーモニー・ほどがや</t>
  </si>
  <si>
    <t>きっずはーもにーほどがや</t>
  </si>
  <si>
    <t>にじいろ保育園鴨居</t>
  </si>
  <si>
    <t>にじいろほいくえんかもい</t>
  </si>
  <si>
    <t>スターチャイルド≪長津田駅前ナーサリー≫</t>
  </si>
  <si>
    <t>すたーちゃいるどながつたえきまえなーさりー</t>
  </si>
  <si>
    <t>ひよしみのわえほんのもりほいくえん</t>
  </si>
  <si>
    <t>よこはまにしぐちほいくえん</t>
  </si>
  <si>
    <t>おおくらやまきずなほいくえん</t>
  </si>
  <si>
    <t>こなみすぽーつほいくえんきぼうがおか</t>
  </si>
  <si>
    <t>きぼうがおかぷらすほいくえん</t>
  </si>
  <si>
    <t>向台保育園</t>
  </si>
  <si>
    <t>むこうだいほいくえん</t>
  </si>
  <si>
    <t>まいおかほいくえん</t>
  </si>
  <si>
    <t>上郷いちい保育園</t>
  </si>
  <si>
    <t>かみごういちいほいくえん</t>
  </si>
  <si>
    <t>小学館アカデミーまいた保育園</t>
  </si>
  <si>
    <t>しょうがくかんあかでみーまいたほいくえん</t>
  </si>
  <si>
    <t>小学館アカデミーかみおおおか保育園</t>
  </si>
  <si>
    <t>しょうがくかんあかでみーかみおおおかほいくえん</t>
  </si>
  <si>
    <t>しょうがくかんあかでみーかみながやほいくえん</t>
  </si>
  <si>
    <t>しょうがくかんあかでみーひよしほいくえん</t>
  </si>
  <si>
    <t>しょうがくかんあかでみーたまぷらーざほいくえん</t>
  </si>
  <si>
    <t>しょうがくかんあかでみーつなしまほいくえん</t>
  </si>
  <si>
    <t>しょうがくかんあかでみーなかやまほいくえん</t>
  </si>
  <si>
    <t>しょうがくかんあかでみーりょくえんとしほいくえ</t>
  </si>
  <si>
    <t>ひゅーまんあかでみーおおくらやまほいくえん</t>
  </si>
  <si>
    <t>すたーちゃいるどつるがみねなーさりー</t>
  </si>
  <si>
    <t>にじいろ保育園綱島東</t>
  </si>
  <si>
    <t>にじいろほいくえんつなしまひがし</t>
  </si>
  <si>
    <t>にじいろ保育園箕輪町</t>
  </si>
  <si>
    <t>にじいろほいくえんみのわちょう</t>
  </si>
  <si>
    <t>すたーちゃいるどかたくらちょうなーさりー</t>
  </si>
  <si>
    <t>すたーちゃいるどひよしほんちょうなーさりー</t>
  </si>
  <si>
    <t>さいどさんほいくえん</t>
  </si>
  <si>
    <t>ともきっずなーさりーかさまえん</t>
  </si>
  <si>
    <t>さくらんぼほいくえん</t>
  </si>
  <si>
    <t>グローバルキッズ藤が丘一丁目園</t>
  </si>
  <si>
    <t>ぐろーばるきっずふじがおかいっちょうめえん</t>
  </si>
  <si>
    <t>ミアヘルサ保育園ひびき羽沢横浜国大</t>
  </si>
  <si>
    <t>みあへるさほいくえんひびきはざわよこはまこくだい</t>
  </si>
  <si>
    <t>かぜのおかかみおおおかひがしほいくえん</t>
  </si>
  <si>
    <t>かまりや保育園</t>
  </si>
  <si>
    <t>かまりやほいくえん</t>
  </si>
  <si>
    <t>森幼児園</t>
  </si>
  <si>
    <t>もりようじえん</t>
  </si>
  <si>
    <t>MapleNursery横浜</t>
  </si>
  <si>
    <t>めいぷるなーさりーよこはま</t>
  </si>
  <si>
    <t>すぎたようじえん</t>
  </si>
  <si>
    <t>はくらくあいいくほいくえん</t>
  </si>
  <si>
    <t>スターチャイルド≪鴨居駅前ナーサリー≫</t>
  </si>
  <si>
    <t>すたーちゃいるどかもいえきまえなーさりー</t>
  </si>
  <si>
    <t>スターチャイルド≪洋光台六丁目ナーサリー≫</t>
  </si>
  <si>
    <t>すたーちゃいるどようこうだいろくちょうめなーさりー</t>
  </si>
  <si>
    <t>スターチャイルド≪日吉本町駅前ナーサリー≫</t>
  </si>
  <si>
    <t>すたーちゃいるどひよしほんまちえきまえなーさりー</t>
  </si>
  <si>
    <t>ミアヘルサ保育園ひびき綱島</t>
  </si>
  <si>
    <t>みあへるさほいくえんひびきつなしま</t>
  </si>
  <si>
    <t>ベネッセ上大岡保育園</t>
  </si>
  <si>
    <t>べねっせかみおおおかほいくえん</t>
  </si>
  <si>
    <t>にじいろ保育園上大岡</t>
  </si>
  <si>
    <t>にじいろほいくえんかみおおおか</t>
  </si>
  <si>
    <t>あーす保育園鶴見中央</t>
  </si>
  <si>
    <t>あーすほいくえんつるみちゅうおう</t>
  </si>
  <si>
    <t>あーす保育園保土ケ谷</t>
  </si>
  <si>
    <t>あーすほいくえんほどがや</t>
  </si>
  <si>
    <t>あーす保育園横濱戸塚</t>
  </si>
  <si>
    <t>あーすほいくえんよこはまとつか</t>
  </si>
  <si>
    <t>オハナ上永谷保育園</t>
  </si>
  <si>
    <t>おはなかみながやほいくえん</t>
  </si>
  <si>
    <t>オハナ鶴ヶ峰保育園</t>
  </si>
  <si>
    <t>おはなつるがみねほいくえん</t>
  </si>
  <si>
    <t>オハナ鶴見保育園</t>
  </si>
  <si>
    <t>おはなつるみほいくえん</t>
  </si>
  <si>
    <t>あゆみ保育園藤が丘</t>
  </si>
  <si>
    <t>あゆみほいくえんふじがおか</t>
  </si>
  <si>
    <t>おれんじハウス戸塚保育園</t>
  </si>
  <si>
    <t>おれんじはうすとつかほいくえん</t>
  </si>
  <si>
    <t>おれんじハウス二俣川駅前保育園</t>
  </si>
  <si>
    <t>おれんじはうすふたまたがわえきまえほいくえん</t>
  </si>
  <si>
    <t>ぶれすと大船ほいくえん</t>
  </si>
  <si>
    <t>ぶれすとおおふなほいくえん</t>
  </si>
  <si>
    <t>まなびの森鴨居北こども園</t>
  </si>
  <si>
    <t>まなびのもりかもいきたこどもえん</t>
  </si>
  <si>
    <t>あゆみ保育園 ゆめが丘</t>
  </si>
  <si>
    <t>あゆみほいくえんゆめがおか</t>
  </si>
  <si>
    <t>にじいろ保育園吉田町</t>
  </si>
  <si>
    <t>にじいろほいくえんよしだちょう</t>
  </si>
  <si>
    <t>副主任保育士</t>
    <rPh sb="0" eb="6">
      <t>フクシュニンホイクシ</t>
    </rPh>
    <phoneticPr fontId="1"/>
  </si>
  <si>
    <t>職務分野別リーダー</t>
    <rPh sb="0" eb="5">
      <t>ショクムブンヤベツ</t>
    </rPh>
    <phoneticPr fontId="1"/>
  </si>
  <si>
    <t>専門リーダー</t>
    <rPh sb="0" eb="2">
      <t>センモン</t>
    </rPh>
    <phoneticPr fontId="1"/>
  </si>
  <si>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</si>
  <si>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</si>
  <si>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</si>
  <si>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r>
      <t xml:space="preserve">栄養管理加算
</t>
    </r>
    <r>
      <rPr>
        <sz val="8.5"/>
        <color theme="1"/>
        <rFont val="ＭＳ Ｐゴシック"/>
        <family val="3"/>
        <charset val="128"/>
        <scheme val="minor"/>
      </rPr>
      <t>※</t>
    </r>
    <r>
      <rPr>
        <u/>
        <sz val="8.5"/>
        <color theme="1"/>
        <rFont val="ＭＳ Ｐゴシック"/>
        <family val="3"/>
        <charset val="128"/>
        <scheme val="minor"/>
      </rPr>
      <t>配置のみ「あり」を選択</t>
    </r>
    <r>
      <rPr>
        <sz val="8.5"/>
        <color theme="1"/>
        <rFont val="ＭＳ Ｐゴシック"/>
        <family val="3"/>
        <charset val="128"/>
        <scheme val="minor"/>
      </rPr>
      <t>（兼務、嘱託は「なし」を選択）</t>
    </r>
    <rPh sb="17" eb="19">
      <t>センタク</t>
    </rPh>
    <rPh sb="20" eb="22">
      <t>ケンム</t>
    </rPh>
    <rPh sb="23" eb="25">
      <t>ショクタク</t>
    </rPh>
    <rPh sb="31" eb="33">
      <t>センタク</t>
    </rPh>
    <phoneticPr fontId="1"/>
  </si>
  <si>
    <t>※年齢別児童数には、４月時点の利用子ども数又は「平均年齢別児童数計算表」により計算した平均児童数が表示されます</t>
    <rPh sb="49" eb="51">
      <t>ヒョウジ</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</si>
  <si>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</si>
  <si>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</si>
  <si>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令和８年度　処遇改善等加算区分３及び職員処遇改善費　申請書　入力シート</t>
    <phoneticPr fontId="1"/>
  </si>
  <si>
    <r>
      <rPr>
        <u val="double"/>
        <sz val="16"/>
        <color theme="1"/>
        <rFont val="BIZ UDPゴシック"/>
        <family val="3"/>
        <charset val="128"/>
      </rPr>
      <t xml:space="preserve">　必ず、説明テキストを確認しながら、作成してください。
</t>
    </r>
    <r>
      <rPr>
        <sz val="16"/>
        <color theme="1"/>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color theme="1"/>
        <rFont val="BIZ UDPゴシック"/>
        <family val="3"/>
        <charset val="128"/>
      </rPr>
      <t xml:space="preserve">
</t>
    </r>
    <r>
      <rPr>
        <sz val="16"/>
        <color theme="1"/>
        <rFont val="BIZ UDPゴシック"/>
        <family val="3"/>
        <charset val="128"/>
      </rPr>
      <t>　★</t>
    </r>
    <r>
      <rPr>
        <u/>
        <sz val="16"/>
        <color theme="1"/>
        <rFont val="BIZ UDPゴシック"/>
        <family val="3"/>
        <charset val="128"/>
      </rPr>
      <t xml:space="preserve">近年、テキスト通りに作成しなかったことによる書類の訂正、
</t>
    </r>
    <r>
      <rPr>
        <sz val="16"/>
        <color theme="1"/>
        <rFont val="BIZ UDPゴシック"/>
        <family val="3"/>
        <charset val="128"/>
      </rPr>
      <t>　 　</t>
    </r>
    <r>
      <rPr>
        <u/>
        <sz val="16"/>
        <color theme="1"/>
        <rFont val="BIZ UDPゴシック"/>
        <family val="3"/>
        <charset val="128"/>
      </rPr>
      <t xml:space="preserve">テキスト内に回答が書いてあるお問い合わせが非常に増え
</t>
    </r>
    <r>
      <rPr>
        <sz val="16"/>
        <color theme="1"/>
        <rFont val="BIZ UDPゴシック"/>
        <family val="3"/>
        <charset val="128"/>
      </rPr>
      <t xml:space="preserve">　　 </t>
    </r>
    <r>
      <rPr>
        <u/>
        <sz val="16"/>
        <color theme="1"/>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</si>
  <si>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color theme="1"/>
        <rFont val="ＭＳ Ｐゴシック"/>
        <family val="3"/>
        <charset val="128"/>
        <scheme val="minor"/>
      </rPr>
      <t xml:space="preserve">令和８年度処遇改善等加算区分３及び職員処遇改善費申請書について、修正内容や確認事項がある際に使用します。
</t>
    </r>
    <r>
      <rPr>
        <b/>
        <u/>
        <sz val="9"/>
        <color theme="1"/>
        <rFont val="ＭＳ Ｐゴシック"/>
        <family val="3"/>
        <charset val="128"/>
        <scheme val="minor"/>
      </rPr>
      <t>かならず、連絡がつながる担当者様のお名前、電話番号を入力してください。</t>
    </r>
    <rPh sb="80" eb="82">
      <t>ニュウリョク</t>
    </rPh>
    <phoneticPr fontId="1"/>
  </si>
  <si>
    <t>各種加算
の
適用状況
※令和８年４月
　時点の状況</t>
    <rPh sb="0" eb="4">
      <t>カクシュカサン</t>
    </rPh>
    <rPh sb="7" eb="11">
      <t>テキヨウジョウキョウ</t>
    </rPh>
    <rPh sb="14" eb="16">
      <t>レイワ</t>
    </rPh>
    <rPh sb="17" eb="18">
      <t>ネン</t>
    </rPh>
    <rPh sb="19" eb="20">
      <t>ガツ</t>
    </rPh>
    <rPh sb="22" eb="24">
      <t>ジテン</t>
    </rPh>
    <rPh sb="25" eb="27">
      <t>ジョウキョウ</t>
    </rPh>
    <phoneticPr fontId="1"/>
  </si>
  <si>
    <r>
      <t>職員処遇改善費の対象となる職員数※１
（</t>
    </r>
    <r>
      <rPr>
        <u/>
        <sz val="11"/>
        <color theme="1"/>
        <rFont val="ＭＳ Ｐゴシック"/>
        <family val="3"/>
        <charset val="128"/>
        <scheme val="minor"/>
      </rPr>
      <t>令和８年度処遇改善等加算区分１・２に係る
平均経験年数について（通知）</t>
    </r>
    <r>
      <rPr>
        <sz val="11"/>
        <color theme="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</si>
  <si>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令和７年度</t>
    <rPh sb="0" eb="2">
      <t>レイワ</t>
    </rPh>
    <rPh sb="3" eb="5">
      <t>ネンド</t>
    </rPh>
    <phoneticPr fontId="1"/>
  </si>
  <si>
    <t>令和８年度</t>
    <rPh sb="0" eb="2">
      <t>レイワ</t>
    </rPh>
    <rPh sb="3" eb="5">
      <t>ネンド</t>
    </rPh>
    <phoneticPr fontId="1"/>
  </si>
  <si>
    <t>令和８年度 処遇改善等加算区分３及び
職員処遇改善費の加算見込額積算表</t>
    <rPh sb="0" eb="1">
      <t>レイ</t>
    </rPh>
    <rPh sb="1" eb="2">
      <t>ワ</t>
    </rPh>
    <rPh sb="3" eb="5">
      <t>ネンド</t>
    </rPh>
    <rPh sb="6" eb="8">
      <t>ショグウ</t>
    </rPh>
    <rPh sb="8" eb="10">
      <t>カイゼン</t>
    </rPh>
    <rPh sb="10" eb="11">
      <t>トウ</t>
    </rPh>
    <rPh sb="11" eb="13">
      <t>カサン</t>
    </rPh>
    <rPh sb="13" eb="15">
      <t>クブン</t>
    </rPh>
    <rPh sb="16" eb="17">
      <t>オヨ</t>
    </rPh>
    <rPh sb="19" eb="21">
      <t>ショクイン</t>
    </rPh>
    <rPh sb="21" eb="23">
      <t>ショグウ</t>
    </rPh>
    <rPh sb="23" eb="25">
      <t>カイゼン</t>
    </rPh>
    <rPh sb="25" eb="26">
      <t>ヒ</t>
    </rPh>
    <rPh sb="27" eb="29">
      <t>カサン</t>
    </rPh>
    <rPh sb="29" eb="31">
      <t>ミコ</t>
    </rPh>
    <rPh sb="31" eb="32">
      <t>ガク</t>
    </rPh>
    <rPh sb="32" eb="34">
      <t>セキサン</t>
    </rPh>
    <rPh sb="34" eb="35">
      <t>ヒョウ</t>
    </rPh>
    <phoneticPr fontId="4"/>
  </si>
  <si>
    <r>
      <t>　定員</t>
    </r>
    <r>
      <rPr>
        <sz val="11"/>
        <color theme="1"/>
        <rFont val="ＭＳ Ｐゴシック"/>
        <family val="3"/>
        <charset val="128"/>
        <scheme val="minor"/>
      </rPr>
      <t>20</t>
    </r>
    <r>
      <rPr>
        <sz val="11"/>
        <color theme="1"/>
        <rFont val="ＭＳ Ｐゴシック"/>
        <family val="2"/>
        <charset val="128"/>
        <scheme val="minor"/>
      </rPr>
      <t>人以下の場合「1.5」、</t>
    </r>
    <r>
      <rPr>
        <sz val="11"/>
        <color theme="1"/>
        <rFont val="ＭＳ Ｐゴシック"/>
        <family val="3"/>
        <charset val="128"/>
        <scheme val="minor"/>
      </rPr>
      <t>21</t>
    </r>
    <r>
      <rPr>
        <sz val="11"/>
        <color theme="1"/>
        <rFont val="ＭＳ Ｐゴシック"/>
        <family val="2"/>
        <charset val="128"/>
        <scheme val="minor"/>
      </rPr>
      <t>人～</t>
    </r>
    <r>
      <rPr>
        <sz val="11"/>
        <color theme="1"/>
        <rFont val="ＭＳ Ｐゴシック"/>
        <family val="3"/>
        <charset val="128"/>
        <scheme val="minor"/>
      </rPr>
      <t>40</t>
    </r>
    <r>
      <rPr>
        <sz val="11"/>
        <color theme="1"/>
        <rFont val="ＭＳ Ｐゴシック"/>
        <family val="2"/>
        <charset val="128"/>
        <scheme val="minor"/>
      </rPr>
      <t>人の場合「</t>
    </r>
    <r>
      <rPr>
        <sz val="11"/>
        <color theme="1"/>
        <rFont val="ＭＳ Ｐゴシック"/>
        <family val="3"/>
        <charset val="128"/>
        <scheme val="minor"/>
      </rPr>
      <t>1.9</t>
    </r>
    <r>
      <rPr>
        <sz val="11"/>
        <color theme="1"/>
        <rFont val="ＭＳ Ｐゴシック"/>
        <family val="2"/>
        <charset val="128"/>
        <scheme val="minor"/>
      </rPr>
      <t>」、</t>
    </r>
    <r>
      <rPr>
        <sz val="11"/>
        <color theme="1"/>
        <rFont val="ＭＳ Ｐゴシック"/>
        <family val="3"/>
        <charset val="128"/>
        <scheme val="minor"/>
      </rPr>
      <t>定員41～90人の場合は2.5、</t>
    </r>
    <r>
      <rPr>
        <sz val="11"/>
        <color theme="1"/>
        <rFont val="ＭＳ Ｐゴシック"/>
        <family val="2"/>
        <charset val="128"/>
        <scheme val="minor"/>
      </rPr>
      <t>91～150人の場合「2.3」、151人以上の場合「3.3」</t>
    </r>
    <rPh sb="1" eb="3">
      <t>テイイン</t>
    </rPh>
    <rPh sb="5" eb="6">
      <t>ニン</t>
    </rPh>
    <rPh sb="6" eb="8">
      <t>イカ</t>
    </rPh>
    <rPh sb="9" eb="11">
      <t>バアイ</t>
    </rPh>
    <rPh sb="19" eb="20">
      <t>ニン</t>
    </rPh>
    <rPh sb="23" eb="24">
      <t>ニン</t>
    </rPh>
    <rPh sb="25" eb="27">
      <t>バアイ</t>
    </rPh>
    <rPh sb="55" eb="56">
      <t>ニン</t>
    </rPh>
    <rPh sb="57" eb="59">
      <t>バアイ</t>
    </rPh>
    <rPh sb="68" eb="69">
      <t>ニン</t>
    </rPh>
    <rPh sb="69" eb="71">
      <t>イジョウ</t>
    </rPh>
    <rPh sb="72" eb="74">
      <t>バアイ</t>
    </rPh>
    <phoneticPr fontId="1"/>
  </si>
  <si>
    <r>
      <t>保育標準時間認定の</t>
    </r>
    <r>
      <rPr>
        <sz val="11"/>
        <color theme="1"/>
        <rFont val="ＭＳ Ｐゴシック"/>
        <family val="3"/>
        <charset val="128"/>
        <scheme val="minor"/>
      </rPr>
      <t>子ども</t>
    </r>
    <r>
      <rPr>
        <sz val="11"/>
        <color theme="1"/>
        <rFont val="ＭＳ Ｐゴシック"/>
        <family val="2"/>
        <charset val="128"/>
        <scheme val="minor"/>
      </rPr>
      <t>の有無</t>
    </r>
    <rPh sb="0" eb="2">
      <t>ホイク</t>
    </rPh>
    <rPh sb="2" eb="4">
      <t>ヒョウジュン</t>
    </rPh>
    <rPh sb="4" eb="6">
      <t>ジカン</t>
    </rPh>
    <rPh sb="6" eb="8">
      <t>ニンテイ</t>
    </rPh>
    <rPh sb="9" eb="10">
      <t>コ</t>
    </rPh>
    <rPh sb="13" eb="15">
      <t>ウム</t>
    </rPh>
    <phoneticPr fontId="1"/>
  </si>
  <si>
    <r>
      <t>事務職員雇上</t>
    </r>
    <r>
      <rPr>
        <sz val="11"/>
        <color theme="1"/>
        <rFont val="ＭＳ Ｐゴシック"/>
        <family val="3"/>
        <charset val="128"/>
        <scheme val="minor"/>
      </rPr>
      <t>費</t>
    </r>
    <r>
      <rPr>
        <sz val="11"/>
        <color theme="1"/>
        <rFont val="ＭＳ Ｐゴシック"/>
        <family val="2"/>
        <charset val="128"/>
        <scheme val="minor"/>
      </rPr>
      <t>加算</t>
    </r>
    <rPh sb="0" eb="2">
      <t>ジム</t>
    </rPh>
    <rPh sb="2" eb="4">
      <t>ショクイン</t>
    </rPh>
    <rPh sb="4" eb="5">
      <t>ヤトイ</t>
    </rPh>
    <rPh sb="5" eb="6">
      <t>ア</t>
    </rPh>
    <rPh sb="6" eb="7">
      <t>ヒ</t>
    </rPh>
    <rPh sb="7" eb="9">
      <t>カサン</t>
    </rPh>
    <phoneticPr fontId="1"/>
  </si>
  <si>
    <t>処遇改善等加算区分３（月額）
（49,060円×「修了人数Ａ」+6,130円×「修了人数Ｂ」）</t>
    <rPh sb="0" eb="9">
      <t>ショグウカイゼントウカサンクブン</t>
    </rPh>
    <rPh sb="11" eb="13">
      <t>ゲツガク</t>
    </rPh>
    <rPh sb="25" eb="27">
      <t>シュウリョウ</t>
    </rPh>
    <phoneticPr fontId="1"/>
  </si>
  <si>
    <t>副主任保育士等の加算見込額（1,000円未満切り捨て）
　　（49,060円×「修了人数Ａ」×賃金改善実施月数）</t>
    <rPh sb="0" eb="3">
      <t>フクシュニン</t>
    </rPh>
    <rPh sb="3" eb="6">
      <t>ホイクシ</t>
    </rPh>
    <rPh sb="6" eb="7">
      <t>トウ</t>
    </rPh>
    <rPh sb="8" eb="10">
      <t>カサン</t>
    </rPh>
    <rPh sb="10" eb="12">
      <t>ミコミ</t>
    </rPh>
    <rPh sb="12" eb="13">
      <t>ガク</t>
    </rPh>
    <rPh sb="19" eb="20">
      <t>エン</t>
    </rPh>
    <rPh sb="20" eb="22">
      <t>ミマン</t>
    </rPh>
    <rPh sb="22" eb="23">
      <t>キ</t>
    </rPh>
    <rPh sb="24" eb="25">
      <t>ス</t>
    </rPh>
    <rPh sb="37" eb="38">
      <t>エン</t>
    </rPh>
    <rPh sb="42" eb="44">
      <t>ニンズウ</t>
    </rPh>
    <rPh sb="47" eb="49">
      <t>チンギン</t>
    </rPh>
    <rPh sb="49" eb="51">
      <t>カイゼン</t>
    </rPh>
    <rPh sb="51" eb="53">
      <t>ジッシ</t>
    </rPh>
    <rPh sb="53" eb="55">
      <t>ツキスウ</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</si>
  <si>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</si>
  <si>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t>上末吉白百合保育園</t>
    <rPh sb="0" eb="1">
      <t>かみ</t>
    </rPh>
    <rPh sb="1" eb="3">
      <t>すえきち</t>
    </rPh>
    <rPh sb="3" eb="6">
      <t>しらゆり</t>
    </rPh>
    <rPh sb="6" eb="9">
      <t>ほいくえん</t>
    </rPh>
    <phoneticPr fontId="81" type="Hiragana"/>
  </si>
  <si>
    <t>駒岡保育園</t>
    <rPh sb="0" eb="2">
      <t>こまおか</t>
    </rPh>
    <rPh sb="2" eb="5">
      <t>ほいくえん</t>
    </rPh>
    <phoneticPr fontId="81" type="Hiragana"/>
  </si>
  <si>
    <t>新鶴見はなかご保育園</t>
    <rPh sb="0" eb="3">
      <t>しんつるみ</t>
    </rPh>
    <rPh sb="7" eb="10">
      <t>ほいくえん</t>
    </rPh>
    <phoneticPr fontId="81" type="Hiragana"/>
  </si>
  <si>
    <t>末吉いづみ保育園</t>
    <rPh sb="0" eb="2">
      <t>すえよし</t>
    </rPh>
    <rPh sb="5" eb="8">
      <t>ほいくえん</t>
    </rPh>
    <phoneticPr fontId="81" type="Hiragana"/>
  </si>
  <si>
    <t>太陽の子尻手保育園</t>
    <rPh sb="0" eb="2">
      <t>たいよう</t>
    </rPh>
    <rPh sb="3" eb="4">
      <t>こ</t>
    </rPh>
    <rPh sb="4" eb="6">
      <t>しって</t>
    </rPh>
    <rPh sb="6" eb="9">
      <t>ほいくえん</t>
    </rPh>
    <phoneticPr fontId="81" type="Hiragana"/>
  </si>
  <si>
    <t>鶴見すずらん保育園</t>
    <rPh sb="0" eb="2">
      <t>つるみ</t>
    </rPh>
    <rPh sb="6" eb="9">
      <t>ほいくえん</t>
    </rPh>
    <phoneticPr fontId="81" type="Hiragana"/>
  </si>
  <si>
    <t>鶴見ポケット保育園</t>
    <rPh sb="0" eb="2">
      <t>つるみ</t>
    </rPh>
    <rPh sb="6" eb="9">
      <t>ほいくえん</t>
    </rPh>
    <phoneticPr fontId="81" type="Hiragana"/>
  </si>
  <si>
    <t>にじの風保育園</t>
    <rPh sb="3" eb="4">
      <t>かぜ</t>
    </rPh>
    <rPh sb="4" eb="7">
      <t>ほいくえん</t>
    </rPh>
    <phoneticPr fontId="81" type="Hiragana"/>
  </si>
  <si>
    <t>ねむの樹北寺尾保育園</t>
    <rPh sb="3" eb="4">
      <t>き</t>
    </rPh>
    <rPh sb="4" eb="5">
      <t>きた</t>
    </rPh>
    <rPh sb="5" eb="7">
      <t>てらお</t>
    </rPh>
    <rPh sb="7" eb="10">
      <t>ほいくえん</t>
    </rPh>
    <phoneticPr fontId="81" type="Hiragana"/>
  </si>
  <si>
    <t>ビーンズ保育園</t>
    <rPh sb="4" eb="7">
      <t>ほいくえん</t>
    </rPh>
    <phoneticPr fontId="81" type="Hiragana"/>
  </si>
  <si>
    <t>みつばち保育園</t>
    <rPh sb="4" eb="7">
      <t>ほいくえん</t>
    </rPh>
    <phoneticPr fontId="81" type="Hiragana"/>
  </si>
  <si>
    <t>わくわくの森保育園</t>
    <rPh sb="5" eb="6">
      <t>もり</t>
    </rPh>
    <rPh sb="6" eb="9">
      <t>ほいくえん</t>
    </rPh>
    <phoneticPr fontId="81" type="Hiragana"/>
  </si>
  <si>
    <t>神ノ木保育園</t>
    <rPh sb="0" eb="1">
      <t>かみ</t>
    </rPh>
    <rPh sb="2" eb="3">
      <t>き</t>
    </rPh>
    <rPh sb="3" eb="6">
      <t>ほいくえん</t>
    </rPh>
    <phoneticPr fontId="81" type="Hiragana"/>
  </si>
  <si>
    <t>聖徳保育園</t>
    <rPh sb="0" eb="2">
      <t>しょうとく</t>
    </rPh>
    <rPh sb="2" eb="5">
      <t>ほいくえん</t>
    </rPh>
    <phoneticPr fontId="81" type="Hiragana"/>
  </si>
  <si>
    <t>白幡保育園</t>
    <rPh sb="0" eb="2">
      <t>しらはた</t>
    </rPh>
    <rPh sb="2" eb="5">
      <t>ほいくえん</t>
    </rPh>
    <phoneticPr fontId="81" type="Hiragana"/>
  </si>
  <si>
    <t>太陽の子新子安保育園</t>
    <rPh sb="0" eb="2">
      <t>たいよう</t>
    </rPh>
    <rPh sb="3" eb="4">
      <t>こ</t>
    </rPh>
    <rPh sb="4" eb="7">
      <t>しんこやす</t>
    </rPh>
    <rPh sb="7" eb="10">
      <t>ほいくえん</t>
    </rPh>
    <phoneticPr fontId="81" type="Hiragana"/>
  </si>
  <si>
    <t>羽沢保育園</t>
    <rPh sb="0" eb="2">
      <t>はざわ</t>
    </rPh>
    <rPh sb="2" eb="5">
      <t>ほいくえん</t>
    </rPh>
    <phoneticPr fontId="81" type="Hiragana"/>
  </si>
  <si>
    <t>ゆうゆうきっず横浜</t>
    <rPh sb="7" eb="9">
      <t>よこはま</t>
    </rPh>
    <phoneticPr fontId="81" type="Hiragana"/>
  </si>
  <si>
    <t>ほっぺるランド横浜岡野</t>
    <rPh sb="7" eb="9">
      <t>よこはま</t>
    </rPh>
    <rPh sb="9" eb="11">
      <t>おかの</t>
    </rPh>
    <phoneticPr fontId="81" type="Hiragana"/>
  </si>
  <si>
    <t>アメリカ山徳育こども園</t>
    <rPh sb="4" eb="5">
      <t>さん</t>
    </rPh>
    <rPh sb="5" eb="7">
      <t>とくいく</t>
    </rPh>
    <rPh sb="10" eb="11">
      <t>えん</t>
    </rPh>
    <phoneticPr fontId="81" type="Hiragana"/>
  </si>
  <si>
    <t>うみの風保育園</t>
    <rPh sb="3" eb="4">
      <t>かぜ</t>
    </rPh>
    <rPh sb="4" eb="7">
      <t>ほいくえん</t>
    </rPh>
    <phoneticPr fontId="81" type="Hiragana"/>
  </si>
  <si>
    <t>キディ石川町・横浜</t>
    <rPh sb="3" eb="6">
      <t>いしかわちょう</t>
    </rPh>
    <rPh sb="7" eb="9">
      <t>よこはま</t>
    </rPh>
    <phoneticPr fontId="81" type="Hiragana"/>
  </si>
  <si>
    <t>ひびき井土ヶ谷保育園</t>
    <rPh sb="3" eb="7">
      <t>いどがや</t>
    </rPh>
    <rPh sb="7" eb="10">
      <t>ほいくえん</t>
    </rPh>
    <phoneticPr fontId="81" type="Hiragana"/>
  </si>
  <si>
    <t>やすらぎ保育園</t>
    <rPh sb="4" eb="7">
      <t>ほいくえん</t>
    </rPh>
    <phoneticPr fontId="81" type="Hiragana"/>
  </si>
  <si>
    <t>ＳＵＮはるかぜ保育園</t>
    <rPh sb="7" eb="10">
      <t>ほいくえん</t>
    </rPh>
    <phoneticPr fontId="81" type="Hiragana"/>
  </si>
  <si>
    <t>上大岡はるかぜ保育園</t>
    <rPh sb="0" eb="1">
      <t>うえ</t>
    </rPh>
    <rPh sb="1" eb="3">
      <t>おおおか</t>
    </rPh>
    <rPh sb="7" eb="10">
      <t>ほいくえん</t>
    </rPh>
    <phoneticPr fontId="81" type="Hiragana"/>
  </si>
  <si>
    <t>港南はるかぜ保育園</t>
    <rPh sb="0" eb="2">
      <t>こうなん</t>
    </rPh>
    <rPh sb="6" eb="9">
      <t>ほいくえん</t>
    </rPh>
    <phoneticPr fontId="81" type="Hiragana"/>
  </si>
  <si>
    <t>芹が谷ぴよっこ保育園</t>
    <rPh sb="0" eb="1">
      <t>せり</t>
    </rPh>
    <rPh sb="2" eb="3">
      <t>や</t>
    </rPh>
    <rPh sb="7" eb="10">
      <t>ほいくえん</t>
    </rPh>
    <phoneticPr fontId="81" type="Hiragana"/>
  </si>
  <si>
    <t>日野保育園</t>
    <rPh sb="0" eb="2">
      <t>ひの</t>
    </rPh>
    <rPh sb="2" eb="5">
      <t>ほいくえん</t>
    </rPh>
    <phoneticPr fontId="81" type="Hiragana"/>
  </si>
  <si>
    <t>岩間保育園</t>
    <rPh sb="0" eb="2">
      <t>いわま</t>
    </rPh>
    <rPh sb="2" eb="5">
      <t>ほいくえん</t>
    </rPh>
    <phoneticPr fontId="81" type="Hiragana"/>
  </si>
  <si>
    <t>新桜ケ丘保育園</t>
    <rPh sb="0" eb="1">
      <t>しん</t>
    </rPh>
    <rPh sb="1" eb="4">
      <t>さくらがおか</t>
    </rPh>
    <rPh sb="4" eb="7">
      <t>ほいくえん</t>
    </rPh>
    <phoneticPr fontId="81" type="Hiragana"/>
  </si>
  <si>
    <t>合歓の木保育園</t>
    <rPh sb="0" eb="2">
      <t>ねむ</t>
    </rPh>
    <rPh sb="3" eb="4">
      <t>き</t>
    </rPh>
    <rPh sb="4" eb="7">
      <t>ほいくえん</t>
    </rPh>
    <phoneticPr fontId="81" type="Hiragana"/>
  </si>
  <si>
    <t>旭はるかぜ保育園</t>
    <rPh sb="0" eb="1">
      <t>あさひ</t>
    </rPh>
    <rPh sb="5" eb="8">
      <t>ほいくえん</t>
    </rPh>
    <phoneticPr fontId="81" type="Hiragana"/>
  </si>
  <si>
    <t>太陽の子さちが丘保育園</t>
    <rPh sb="0" eb="2">
      <t>たいよう</t>
    </rPh>
    <rPh sb="3" eb="4">
      <t>こ</t>
    </rPh>
    <rPh sb="7" eb="8">
      <t>おか</t>
    </rPh>
    <rPh sb="8" eb="11">
      <t>ほいくえん</t>
    </rPh>
    <phoneticPr fontId="81" type="Hiragana"/>
  </si>
  <si>
    <t>太陽の子白根保育園</t>
    <rPh sb="0" eb="2">
      <t>たいよう</t>
    </rPh>
    <rPh sb="3" eb="4">
      <t>こ</t>
    </rPh>
    <rPh sb="4" eb="6">
      <t>しらね</t>
    </rPh>
    <rPh sb="6" eb="9">
      <t>ほいくえん</t>
    </rPh>
    <phoneticPr fontId="81" type="Hiragana"/>
  </si>
  <si>
    <t>土と愛子供の家保育所</t>
    <rPh sb="0" eb="1">
      <t>つち</t>
    </rPh>
    <rPh sb="2" eb="3">
      <t>あい</t>
    </rPh>
    <rPh sb="3" eb="5">
      <t>こども</t>
    </rPh>
    <rPh sb="6" eb="7">
      <t>いえ</t>
    </rPh>
    <rPh sb="7" eb="9">
      <t>ほいく</t>
    </rPh>
    <rPh sb="9" eb="10">
      <t>しょ</t>
    </rPh>
    <phoneticPr fontId="81" type="Hiragana"/>
  </si>
  <si>
    <t>土と愛子供の家保育所第２</t>
    <rPh sb="0" eb="1">
      <t>つち</t>
    </rPh>
    <rPh sb="2" eb="3">
      <t>あい</t>
    </rPh>
    <rPh sb="3" eb="5">
      <t>こども</t>
    </rPh>
    <rPh sb="6" eb="7">
      <t>いえ</t>
    </rPh>
    <rPh sb="7" eb="9">
      <t>ほいく</t>
    </rPh>
    <rPh sb="9" eb="10">
      <t>しょ</t>
    </rPh>
    <rPh sb="10" eb="11">
      <t>だい</t>
    </rPh>
    <phoneticPr fontId="81" type="Hiragana"/>
  </si>
  <si>
    <t>西川島保育園</t>
    <rPh sb="0" eb="1">
      <t>にし</t>
    </rPh>
    <rPh sb="1" eb="3">
      <t>かわしま</t>
    </rPh>
    <rPh sb="3" eb="6">
      <t>ほいくえん</t>
    </rPh>
    <phoneticPr fontId="81" type="Hiragana"/>
  </si>
  <si>
    <t>明徳二俣川保育園</t>
    <rPh sb="0" eb="2">
      <t>めいとく</t>
    </rPh>
    <rPh sb="2" eb="5">
      <t>ふたまたがわ</t>
    </rPh>
    <rPh sb="5" eb="8">
      <t>ほいくえん</t>
    </rPh>
    <phoneticPr fontId="81" type="Hiragana"/>
  </si>
  <si>
    <t>夢のつぼみ保育園</t>
    <rPh sb="0" eb="1">
      <t>ゆめ</t>
    </rPh>
    <rPh sb="5" eb="8">
      <t>ほいくえん</t>
    </rPh>
    <phoneticPr fontId="81" type="Hiragana"/>
  </si>
  <si>
    <t>日枝幼児園</t>
    <rPh sb="0" eb="2">
      <t>ひえ</t>
    </rPh>
    <rPh sb="2" eb="4">
      <t>ようじ</t>
    </rPh>
    <rPh sb="4" eb="5">
      <t>えん</t>
    </rPh>
    <phoneticPr fontId="81" type="Hiragana"/>
  </si>
  <si>
    <t>洋光台保育園</t>
    <rPh sb="0" eb="3">
      <t>ようこうだい</t>
    </rPh>
    <rPh sb="3" eb="6">
      <t>ほいくえん</t>
    </rPh>
    <phoneticPr fontId="81" type="Hiragana"/>
  </si>
  <si>
    <t>西柴保育園</t>
    <rPh sb="0" eb="1">
      <t>にし</t>
    </rPh>
    <rPh sb="1" eb="2">
      <t>しば</t>
    </rPh>
    <rPh sb="2" eb="5">
      <t>ほいくえん</t>
    </rPh>
    <phoneticPr fontId="81" type="Hiragana"/>
  </si>
  <si>
    <t>ゆめ和ほいくえん</t>
    <rPh sb="2" eb="3">
      <t>かず</t>
    </rPh>
    <phoneticPr fontId="81" type="Hiragana"/>
  </si>
  <si>
    <t>菊名愛児園</t>
    <rPh sb="0" eb="2">
      <t>きくな</t>
    </rPh>
    <rPh sb="2" eb="4">
      <t>あいじ</t>
    </rPh>
    <rPh sb="4" eb="5">
      <t>えん</t>
    </rPh>
    <phoneticPr fontId="81" type="Hiragana"/>
  </si>
  <si>
    <t>太陽の子日吉保育園</t>
    <rPh sb="0" eb="2">
      <t>たいよう</t>
    </rPh>
    <rPh sb="3" eb="4">
      <t>こ</t>
    </rPh>
    <rPh sb="4" eb="6">
      <t>ひよし</t>
    </rPh>
    <rPh sb="6" eb="9">
      <t>ほいくえん</t>
    </rPh>
    <phoneticPr fontId="81" type="Hiragana"/>
  </si>
  <si>
    <t>マイ・ハート綱島東保育園</t>
    <rPh sb="6" eb="9">
      <t>つなしまひがし</t>
    </rPh>
    <rPh sb="9" eb="12">
      <t>ほいくえん</t>
    </rPh>
    <phoneticPr fontId="81" type="Hiragana"/>
  </si>
  <si>
    <t>寺山保育園</t>
    <rPh sb="0" eb="2">
      <t>てらやま</t>
    </rPh>
    <rPh sb="2" eb="5">
      <t>ほいくえん</t>
    </rPh>
    <phoneticPr fontId="81" type="Hiragana"/>
  </si>
  <si>
    <t>もりの風保育園</t>
    <rPh sb="3" eb="4">
      <t>かぜ</t>
    </rPh>
    <rPh sb="4" eb="7">
      <t>ほいくえん</t>
    </rPh>
    <phoneticPr fontId="81" type="Hiragana"/>
  </si>
  <si>
    <t>太陽の子長津田北保育園</t>
    <rPh sb="0" eb="2">
      <t>たいよう</t>
    </rPh>
    <rPh sb="3" eb="4">
      <t>こ</t>
    </rPh>
    <rPh sb="4" eb="7">
      <t>ながつた</t>
    </rPh>
    <rPh sb="7" eb="8">
      <t>きた</t>
    </rPh>
    <rPh sb="8" eb="11">
      <t>ほいくえん</t>
    </rPh>
    <phoneticPr fontId="81" type="Hiragana"/>
  </si>
  <si>
    <t>小桜愛児園</t>
    <rPh sb="0" eb="2">
      <t>こざくら</t>
    </rPh>
    <rPh sb="2" eb="4">
      <t>あいじ</t>
    </rPh>
    <rPh sb="4" eb="5">
      <t>えん</t>
    </rPh>
    <phoneticPr fontId="81" type="Hiragana"/>
  </si>
  <si>
    <t>シャローム保育園</t>
    <rPh sb="5" eb="8">
      <t>ほいくえん</t>
    </rPh>
    <phoneticPr fontId="81" type="Hiragana"/>
  </si>
  <si>
    <t>スターチャイルド≪荏田北ナーサリー≫</t>
    <rPh sb="9" eb="12">
      <t>えだきた</t>
    </rPh>
    <phoneticPr fontId="81" type="Hiragana"/>
  </si>
  <si>
    <t>スターチャイルド≪江田ナーサリー≫</t>
    <rPh sb="9" eb="11">
      <t>えだ</t>
    </rPh>
    <phoneticPr fontId="81" type="Hiragana"/>
  </si>
  <si>
    <t>太陽の子桜台保育園</t>
    <rPh sb="0" eb="2">
      <t>たいよう</t>
    </rPh>
    <rPh sb="3" eb="4">
      <t>こ</t>
    </rPh>
    <rPh sb="4" eb="6">
      <t>さくらだい</t>
    </rPh>
    <rPh sb="6" eb="9">
      <t>ほいくえん</t>
    </rPh>
    <phoneticPr fontId="81" type="Hiragana"/>
  </si>
  <si>
    <t>たまプラーザこどもの詩保育園</t>
    <rPh sb="10" eb="11">
      <t>うた</t>
    </rPh>
    <rPh sb="11" eb="14">
      <t>ほいくえん</t>
    </rPh>
    <phoneticPr fontId="81" type="Hiragana"/>
  </si>
  <si>
    <t>スターチャイルド≪川和ナーサリー≫</t>
    <rPh sb="9" eb="11">
      <t>かわわ</t>
    </rPh>
    <phoneticPr fontId="81" type="Hiragana"/>
  </si>
  <si>
    <t>つくし保育園センター南</t>
    <rPh sb="3" eb="6">
      <t>ほいくえん</t>
    </rPh>
    <rPh sb="10" eb="11">
      <t>みなみ</t>
    </rPh>
    <phoneticPr fontId="81" type="Hiragana"/>
  </si>
  <si>
    <t>中川小桜愛児園</t>
    <rPh sb="0" eb="2">
      <t>なかがわ</t>
    </rPh>
    <rPh sb="2" eb="4">
      <t>こざくら</t>
    </rPh>
    <rPh sb="4" eb="6">
      <t>あいじ</t>
    </rPh>
    <rPh sb="6" eb="7">
      <t>えん</t>
    </rPh>
    <phoneticPr fontId="81" type="Hiragana"/>
  </si>
  <si>
    <t>柏尾スマイル保育園</t>
    <rPh sb="0" eb="2">
      <t>かしお</t>
    </rPh>
    <rPh sb="6" eb="9">
      <t>ほいくえん</t>
    </rPh>
    <phoneticPr fontId="81" type="Hiragana"/>
  </si>
  <si>
    <t>つくし保育園東戸塚</t>
    <rPh sb="3" eb="6">
      <t>ほいくえん</t>
    </rPh>
    <rPh sb="6" eb="9">
      <t>ひがしとつか</t>
    </rPh>
    <phoneticPr fontId="81" type="Hiragana"/>
  </si>
  <si>
    <t>ハートの森保育園</t>
    <rPh sb="4" eb="5">
      <t>もり</t>
    </rPh>
    <rPh sb="5" eb="8">
      <t>ほいくえん</t>
    </rPh>
    <phoneticPr fontId="81" type="Hiragana"/>
  </si>
  <si>
    <t>アスク大船保育園</t>
    <rPh sb="3" eb="5">
      <t>おおぶね</t>
    </rPh>
    <rPh sb="5" eb="8">
      <t>ほいくえん</t>
    </rPh>
    <phoneticPr fontId="81" type="Hiragana"/>
  </si>
  <si>
    <t>いいじまルーテル保育園</t>
    <rPh sb="8" eb="11">
      <t>ほいくえん</t>
    </rPh>
    <phoneticPr fontId="81" type="Hiragana"/>
  </si>
  <si>
    <t>領家キッズ保育園</t>
    <rPh sb="0" eb="2">
      <t>りょうけ</t>
    </rPh>
    <rPh sb="5" eb="8">
      <t>ほいくえん</t>
    </rPh>
    <phoneticPr fontId="81" type="Hiragana"/>
  </si>
  <si>
    <t>阿久和保育園</t>
    <rPh sb="0" eb="3">
      <t>あくわ</t>
    </rPh>
    <rPh sb="3" eb="6">
      <t>ほいくえん</t>
    </rPh>
    <phoneticPr fontId="81" type="Hiragana"/>
  </si>
  <si>
    <t>シャローム三育保育園</t>
    <rPh sb="5" eb="7">
      <t>さんいく</t>
    </rPh>
    <rPh sb="7" eb="10">
      <t>ほいくえん</t>
    </rPh>
    <phoneticPr fontId="81" type="Hiragana"/>
  </si>
  <si>
    <t>瀬谷中央保育園</t>
    <rPh sb="0" eb="2">
      <t>せや</t>
    </rPh>
    <rPh sb="2" eb="4">
      <t>ちゅうおう</t>
    </rPh>
    <rPh sb="4" eb="7">
      <t>ほいくえん</t>
    </rPh>
    <phoneticPr fontId="81" type="Hiragana"/>
  </si>
  <si>
    <t>ティンクル瀬谷保育園</t>
    <rPh sb="5" eb="7">
      <t>せや</t>
    </rPh>
    <rPh sb="7" eb="10">
      <t>ほいくえん</t>
    </rPh>
    <phoneticPr fontId="81" type="Hiragana"/>
  </si>
  <si>
    <t>ゆたか保育園</t>
    <rPh sb="3" eb="6">
      <t>ほいくえん</t>
    </rPh>
    <phoneticPr fontId="81" type="Hiragana"/>
  </si>
  <si>
    <t>入船の森保育園</t>
    <rPh sb="0" eb="2">
      <t>いりふね</t>
    </rPh>
    <rPh sb="3" eb="4">
      <t>もり</t>
    </rPh>
    <rPh sb="4" eb="7">
      <t>ほいくえん</t>
    </rPh>
    <phoneticPr fontId="81" type="Hiragana"/>
  </si>
  <si>
    <t>グローバルキッズ白楽園</t>
    <rPh sb="8" eb="10">
      <t>はくらく</t>
    </rPh>
    <rPh sb="10" eb="11">
      <t>えん</t>
    </rPh>
    <phoneticPr fontId="81" type="Hiragana"/>
  </si>
  <si>
    <t>保育園こりす</t>
    <rPh sb="0" eb="3">
      <t>ほいくえん</t>
    </rPh>
    <phoneticPr fontId="81" type="Hiragana"/>
  </si>
  <si>
    <t>利正寺保育園</t>
    <rPh sb="0" eb="2">
      <t>としまさ</t>
    </rPh>
    <rPh sb="2" eb="3">
      <t>てら</t>
    </rPh>
    <rPh sb="3" eb="6">
      <t>ほいくえん</t>
    </rPh>
    <phoneticPr fontId="81" type="Hiragana"/>
  </si>
  <si>
    <t>グリーンポート桜木町保育園</t>
    <rPh sb="7" eb="10">
      <t>さくらぎちょう</t>
    </rPh>
    <rPh sb="10" eb="13">
      <t>ほいくえん</t>
    </rPh>
    <phoneticPr fontId="81" type="Hiragana"/>
  </si>
  <si>
    <t>大岡おひさま保育園</t>
    <rPh sb="0" eb="2">
      <t>おおおか</t>
    </rPh>
    <rPh sb="6" eb="9">
      <t>ほいくえん</t>
    </rPh>
    <phoneticPr fontId="81" type="Hiragana"/>
  </si>
  <si>
    <t>京急キッズランド井土ケ谷駅保育園</t>
    <rPh sb="0" eb="2">
      <t>けいきゅう</t>
    </rPh>
    <rPh sb="8" eb="9">
      <t>い</t>
    </rPh>
    <rPh sb="9" eb="10">
      <t>つち</t>
    </rPh>
    <rPh sb="11" eb="12">
      <t>たに</t>
    </rPh>
    <rPh sb="12" eb="13">
      <t>えき</t>
    </rPh>
    <rPh sb="13" eb="16">
      <t>ほいくえん</t>
    </rPh>
    <phoneticPr fontId="81" type="Hiragana"/>
  </si>
  <si>
    <t>京急キッズランド黄金町保育園</t>
    <rPh sb="0" eb="2">
      <t>けいきゅう</t>
    </rPh>
    <rPh sb="8" eb="11">
      <t>こがねちょう</t>
    </rPh>
    <rPh sb="11" eb="14">
      <t>ほいくえん</t>
    </rPh>
    <phoneticPr fontId="81" type="Hiragana"/>
  </si>
  <si>
    <t>南愛児園</t>
    <rPh sb="0" eb="1">
      <t>みなみ</t>
    </rPh>
    <rPh sb="1" eb="3">
      <t>あいじ</t>
    </rPh>
    <rPh sb="3" eb="4">
      <t>えん</t>
    </rPh>
    <phoneticPr fontId="81" type="Hiragana"/>
  </si>
  <si>
    <t>横浜みなみ薫保育園</t>
    <rPh sb="0" eb="2">
      <t>よこはま</t>
    </rPh>
    <rPh sb="5" eb="6">
      <t>かおる</t>
    </rPh>
    <rPh sb="6" eb="9">
      <t>ほいくえん</t>
    </rPh>
    <phoneticPr fontId="81" type="Hiragana"/>
  </si>
  <si>
    <t>アスクさいど保育園</t>
    <rPh sb="6" eb="9">
      <t>ほいくえん</t>
    </rPh>
    <phoneticPr fontId="81" type="Hiragana"/>
  </si>
  <si>
    <t>京急キッズランド上永谷保育園</t>
    <rPh sb="0" eb="2">
      <t>けいきゅう</t>
    </rPh>
    <rPh sb="8" eb="11">
      <t>かみながや</t>
    </rPh>
    <rPh sb="11" eb="14">
      <t>ほいくえん</t>
    </rPh>
    <phoneticPr fontId="81" type="Hiragana"/>
  </si>
  <si>
    <t>チェリーガーデン保育園</t>
    <rPh sb="8" eb="11">
      <t>ほいくえん</t>
    </rPh>
    <phoneticPr fontId="81" type="Hiragana"/>
  </si>
  <si>
    <t>横浜小谷かなりや保育園</t>
    <rPh sb="0" eb="2">
      <t>よこはま</t>
    </rPh>
    <rPh sb="2" eb="4">
      <t>こたに</t>
    </rPh>
    <rPh sb="8" eb="11">
      <t>ほいくえん</t>
    </rPh>
    <phoneticPr fontId="81" type="Hiragana"/>
  </si>
  <si>
    <t>屏風ヶ浦はるかぜ保育園</t>
    <rPh sb="0" eb="4">
      <t>びょうぶがうら</t>
    </rPh>
    <rPh sb="8" eb="11">
      <t>ほいくえん</t>
    </rPh>
    <phoneticPr fontId="81" type="Hiragana"/>
  </si>
  <si>
    <t>金沢ぴよっこ保育園</t>
    <rPh sb="0" eb="2">
      <t>かなざわ</t>
    </rPh>
    <rPh sb="6" eb="9">
      <t>ほいくえん</t>
    </rPh>
    <phoneticPr fontId="81" type="Hiragana"/>
  </si>
  <si>
    <t>ビアレ横浜スマイル保育園</t>
    <rPh sb="3" eb="5">
      <t>よこはま</t>
    </rPh>
    <rPh sb="9" eb="12">
      <t>ほいくえん</t>
    </rPh>
    <phoneticPr fontId="81" type="Hiragana"/>
  </si>
  <si>
    <t>ゆめ和柳町ほいくえん</t>
    <rPh sb="2" eb="3">
      <t>わ</t>
    </rPh>
    <rPh sb="3" eb="5">
      <t>やなぎまち</t>
    </rPh>
    <phoneticPr fontId="81" type="Hiragana"/>
  </si>
  <si>
    <t>アスク日吉本町第二保育園</t>
    <rPh sb="3" eb="7">
      <t>ひよしほんちょう</t>
    </rPh>
    <rPh sb="7" eb="9">
      <t>だいに</t>
    </rPh>
    <rPh sb="9" eb="12">
      <t>ほいくえん</t>
    </rPh>
    <phoneticPr fontId="81" type="Hiragana"/>
  </si>
  <si>
    <t>ケンパ高田</t>
    <rPh sb="3" eb="5">
      <t>たかだ</t>
    </rPh>
    <phoneticPr fontId="81" type="Hiragana"/>
  </si>
  <si>
    <t>ベネッセ日吉保育園</t>
    <rPh sb="4" eb="6">
      <t>ひよし</t>
    </rPh>
    <rPh sb="6" eb="9">
      <t>ほいくえん</t>
    </rPh>
    <phoneticPr fontId="81" type="Hiragana"/>
  </si>
  <si>
    <t>めぐみ保育園</t>
    <rPh sb="3" eb="6">
      <t>ほいくえん</t>
    </rPh>
    <phoneticPr fontId="81" type="Hiragana"/>
  </si>
  <si>
    <t>たかた保育園</t>
    <rPh sb="3" eb="6">
      <t>ほいくえん</t>
    </rPh>
    <phoneticPr fontId="81" type="Hiragana"/>
  </si>
  <si>
    <t>パレット保育園・長津田</t>
    <rPh sb="4" eb="7">
      <t>ほいくえん</t>
    </rPh>
    <rPh sb="8" eb="11">
      <t>ながつた</t>
    </rPh>
    <phoneticPr fontId="81" type="Hiragana"/>
  </si>
  <si>
    <t>みどり寺山保育園</t>
    <rPh sb="3" eb="5">
      <t>てらやま</t>
    </rPh>
    <rPh sb="5" eb="8">
      <t>ほいくえん</t>
    </rPh>
    <phoneticPr fontId="81" type="Hiragana"/>
  </si>
  <si>
    <t>しらとり台保育園さつきが丘</t>
    <rPh sb="4" eb="5">
      <t>だい</t>
    </rPh>
    <rPh sb="5" eb="8">
      <t>ほいくえん</t>
    </rPh>
    <rPh sb="12" eb="13">
      <t>おか</t>
    </rPh>
    <phoneticPr fontId="81" type="Hiragana"/>
  </si>
  <si>
    <t>ニチイキッズ美しが丘保育園</t>
    <rPh sb="6" eb="7">
      <t>うつく</t>
    </rPh>
    <rPh sb="9" eb="10">
      <t>おか</t>
    </rPh>
    <rPh sb="10" eb="13">
      <t>ほいくえん</t>
    </rPh>
    <phoneticPr fontId="81" type="Hiragana"/>
  </si>
  <si>
    <t>パレット保育園・たまプラーザ</t>
    <rPh sb="4" eb="7">
      <t>ほいくえん</t>
    </rPh>
    <phoneticPr fontId="81" type="Hiragana"/>
  </si>
  <si>
    <t>第二しらとり台保育園</t>
    <rPh sb="0" eb="2">
      <t>だいに</t>
    </rPh>
    <rPh sb="6" eb="7">
      <t>だい</t>
    </rPh>
    <rPh sb="7" eb="10">
      <t>ほいくえん</t>
    </rPh>
    <phoneticPr fontId="81" type="Hiragana"/>
  </si>
  <si>
    <t>マーマセンター北保育園</t>
    <rPh sb="7" eb="8">
      <t>きた</t>
    </rPh>
    <rPh sb="8" eb="11">
      <t>ほいくえん</t>
    </rPh>
    <phoneticPr fontId="81" type="Hiragana"/>
  </si>
  <si>
    <t>くるみ保育園</t>
    <rPh sb="3" eb="6">
      <t>ほいくえん</t>
    </rPh>
    <phoneticPr fontId="81" type="Hiragana"/>
  </si>
  <si>
    <t>Ｊキッズプラネット鶴見保育園</t>
    <rPh sb="9" eb="11">
      <t>つるみ</t>
    </rPh>
    <rPh sb="11" eb="14">
      <t>ほいくえん</t>
    </rPh>
    <phoneticPr fontId="81" type="Hiragana"/>
  </si>
  <si>
    <t>總持寺保育園</t>
    <rPh sb="0" eb="3">
      <t>そうじじ</t>
    </rPh>
    <rPh sb="3" eb="6">
      <t>ほいくえん</t>
    </rPh>
    <phoneticPr fontId="81" type="Hiragana"/>
  </si>
  <si>
    <t>總持寺本町通保育園</t>
    <rPh sb="0" eb="3">
      <t>そうじじ</t>
    </rPh>
    <rPh sb="3" eb="6">
      <t>ほんちょうどおり</t>
    </rPh>
    <rPh sb="6" eb="9">
      <t>ほいくえん</t>
    </rPh>
    <phoneticPr fontId="81" type="Hiragana"/>
  </si>
  <si>
    <t>ベネッセ矢向保育園</t>
    <rPh sb="4" eb="6">
      <t>やこう</t>
    </rPh>
    <rPh sb="6" eb="9">
      <t>ほいくえん</t>
    </rPh>
    <phoneticPr fontId="81" type="Hiragana"/>
  </si>
  <si>
    <t>めばえ横浜保育園</t>
    <rPh sb="3" eb="5">
      <t>よこはま</t>
    </rPh>
    <rPh sb="5" eb="8">
      <t>ほいくえん</t>
    </rPh>
    <phoneticPr fontId="81" type="Hiragana"/>
  </si>
  <si>
    <t>ラフ・クルー元町保育園</t>
    <rPh sb="6" eb="8">
      <t>もとまち</t>
    </rPh>
    <rPh sb="8" eb="11">
      <t>ほいくえん</t>
    </rPh>
    <phoneticPr fontId="81" type="Hiragana"/>
  </si>
  <si>
    <t>小さな足あと保育園</t>
    <rPh sb="0" eb="1">
      <t>ちい</t>
    </rPh>
    <rPh sb="3" eb="4">
      <t>あし</t>
    </rPh>
    <rPh sb="6" eb="9">
      <t>ほいくえん</t>
    </rPh>
    <phoneticPr fontId="81" type="Hiragana"/>
  </si>
  <si>
    <t>桜ケ丘保育園</t>
    <rPh sb="0" eb="1">
      <t>さくら</t>
    </rPh>
    <rPh sb="2" eb="3">
      <t>おか</t>
    </rPh>
    <rPh sb="3" eb="6">
      <t>ほいくえん</t>
    </rPh>
    <phoneticPr fontId="81" type="Hiragana"/>
  </si>
  <si>
    <t>ポプラ保育園</t>
    <rPh sb="3" eb="6">
      <t>ほいくえん</t>
    </rPh>
    <phoneticPr fontId="81" type="Hiragana"/>
  </si>
  <si>
    <t>アスク新杉田保育園</t>
    <rPh sb="3" eb="6">
      <t>しんすぎた</t>
    </rPh>
    <rPh sb="6" eb="9">
      <t>ほいくえん</t>
    </rPh>
    <phoneticPr fontId="81" type="Hiragana"/>
  </si>
  <si>
    <t>大倉山保育園</t>
    <rPh sb="0" eb="3">
      <t>おおくらやま</t>
    </rPh>
    <rPh sb="3" eb="6">
      <t>ほいくえん</t>
    </rPh>
    <phoneticPr fontId="81" type="Hiragana"/>
  </si>
  <si>
    <t>尚花愛児園</t>
    <rPh sb="0" eb="1">
      <t>なお</t>
    </rPh>
    <rPh sb="1" eb="2">
      <t>はな</t>
    </rPh>
    <rPh sb="2" eb="4">
      <t>あいじ</t>
    </rPh>
    <rPh sb="4" eb="5">
      <t>えん</t>
    </rPh>
    <phoneticPr fontId="81" type="Hiragana"/>
  </si>
  <si>
    <t>たまプラーザもみじ保育園</t>
    <rPh sb="9" eb="12">
      <t>ほいくえん</t>
    </rPh>
    <phoneticPr fontId="81" type="Hiragana"/>
  </si>
  <si>
    <t>もみじ保育園</t>
    <rPh sb="3" eb="6">
      <t>ほいくえん</t>
    </rPh>
    <phoneticPr fontId="81" type="Hiragana"/>
  </si>
  <si>
    <t>おおぞらひまわり保育園</t>
    <rPh sb="8" eb="11">
      <t>ほいくえん</t>
    </rPh>
    <phoneticPr fontId="81" type="Hiragana"/>
  </si>
  <si>
    <t>ベネッセ本郷台保育園</t>
    <rPh sb="4" eb="7">
      <t>ほんごうだい</t>
    </rPh>
    <rPh sb="7" eb="10">
      <t>ほいくえん</t>
    </rPh>
    <phoneticPr fontId="81" type="Hiragana"/>
  </si>
  <si>
    <t>立場エンゼル保育園</t>
    <rPh sb="0" eb="2">
      <t>たちば</t>
    </rPh>
    <rPh sb="6" eb="9">
      <t>ほいくえん</t>
    </rPh>
    <phoneticPr fontId="81" type="Hiragana"/>
  </si>
  <si>
    <t>ふたば保育園</t>
    <rPh sb="3" eb="6">
      <t>ほいくえん</t>
    </rPh>
    <phoneticPr fontId="81" type="Hiragana"/>
  </si>
  <si>
    <t>鳩の森愛の詩宮沢保育園</t>
    <rPh sb="0" eb="1">
      <t>はと</t>
    </rPh>
    <rPh sb="2" eb="3">
      <t>もり</t>
    </rPh>
    <rPh sb="3" eb="4">
      <t>あい</t>
    </rPh>
    <rPh sb="5" eb="6">
      <t>うた</t>
    </rPh>
    <rPh sb="6" eb="8">
      <t>みやざわ</t>
    </rPh>
    <rPh sb="8" eb="11">
      <t>ほいくえん</t>
    </rPh>
    <phoneticPr fontId="81" type="Hiragana"/>
  </si>
  <si>
    <t>わおわお保育園</t>
    <rPh sb="4" eb="7">
      <t>ほいくえん</t>
    </rPh>
    <phoneticPr fontId="81" type="Hiragana"/>
  </si>
  <si>
    <t>にじいろ保育園みなとみらい</t>
    <rPh sb="4" eb="7">
      <t>ほいくえん</t>
    </rPh>
    <phoneticPr fontId="81" type="Hiragana"/>
  </si>
  <si>
    <t>ことぶき保育園</t>
    <rPh sb="4" eb="7">
      <t>ほいくえん</t>
    </rPh>
    <phoneticPr fontId="81" type="Hiragana"/>
  </si>
  <si>
    <t>丸山台保育園</t>
    <rPh sb="0" eb="2">
      <t>まるやま</t>
    </rPh>
    <rPh sb="2" eb="3">
      <t>だい</t>
    </rPh>
    <rPh sb="3" eb="6">
      <t>ほいくえん</t>
    </rPh>
    <phoneticPr fontId="81" type="Hiragana"/>
  </si>
  <si>
    <t>にじいろ保育園上星川</t>
    <rPh sb="4" eb="7">
      <t>ほいくえん</t>
    </rPh>
    <rPh sb="7" eb="10">
      <t>かみほしかわ</t>
    </rPh>
    <phoneticPr fontId="81" type="Hiragana"/>
  </si>
  <si>
    <t>にじいろ保育園和田町</t>
    <rPh sb="4" eb="7">
      <t>ほいくえん</t>
    </rPh>
    <rPh sb="7" eb="10">
      <t>わだまち</t>
    </rPh>
    <phoneticPr fontId="81" type="Hiragana"/>
  </si>
  <si>
    <t>まきが原愛児園</t>
    <rPh sb="3" eb="4">
      <t>げん</t>
    </rPh>
    <rPh sb="4" eb="6">
      <t>あいじ</t>
    </rPh>
    <rPh sb="6" eb="7">
      <t>えん</t>
    </rPh>
    <phoneticPr fontId="81" type="Hiragana"/>
  </si>
  <si>
    <t>マヤ保育園</t>
    <rPh sb="2" eb="5">
      <t>ほいくえん</t>
    </rPh>
    <phoneticPr fontId="81" type="Hiragana"/>
  </si>
  <si>
    <t>横濱あんじゅ保育園</t>
    <rPh sb="0" eb="2">
      <t>よこはま</t>
    </rPh>
    <rPh sb="6" eb="9">
      <t>ほいくえん</t>
    </rPh>
    <phoneticPr fontId="81" type="Hiragana"/>
  </si>
  <si>
    <t>グローバルキッズ白根保育園</t>
    <rPh sb="8" eb="10">
      <t>しらね</t>
    </rPh>
    <rPh sb="10" eb="13">
      <t>ほいくえん</t>
    </rPh>
    <phoneticPr fontId="81" type="Hiragana"/>
  </si>
  <si>
    <t>汐見台愛育園</t>
    <rPh sb="0" eb="3">
      <t>しおみだい</t>
    </rPh>
    <rPh sb="3" eb="5">
      <t>あいいく</t>
    </rPh>
    <rPh sb="5" eb="6">
      <t>えん</t>
    </rPh>
    <phoneticPr fontId="81" type="Hiragana"/>
  </si>
  <si>
    <t>にじいろ保育園新杉田</t>
    <rPh sb="4" eb="7">
      <t>ほいくえん</t>
    </rPh>
    <rPh sb="7" eb="10">
      <t>しんすぎた</t>
    </rPh>
    <phoneticPr fontId="81" type="Hiragana"/>
  </si>
  <si>
    <t>にじいろ保育園洋光台</t>
    <rPh sb="4" eb="7">
      <t>ほいくえん</t>
    </rPh>
    <rPh sb="7" eb="10">
      <t>ようこうだい</t>
    </rPh>
    <phoneticPr fontId="81" type="Hiragana"/>
  </si>
  <si>
    <t>根岸星の子保育園</t>
    <rPh sb="0" eb="2">
      <t>ねぎし</t>
    </rPh>
    <rPh sb="2" eb="3">
      <t>ほし</t>
    </rPh>
    <rPh sb="4" eb="5">
      <t>こ</t>
    </rPh>
    <rPh sb="5" eb="8">
      <t>ほいくえん</t>
    </rPh>
    <phoneticPr fontId="81" type="Hiragana"/>
  </si>
  <si>
    <t>横浜ナーサリー</t>
    <rPh sb="0" eb="2">
      <t>よこはま</t>
    </rPh>
    <phoneticPr fontId="81" type="Hiragana"/>
  </si>
  <si>
    <t>にじいろ保育園磯子</t>
    <rPh sb="4" eb="7">
      <t>ほいくえん</t>
    </rPh>
    <rPh sb="7" eb="9">
      <t>いそご</t>
    </rPh>
    <phoneticPr fontId="81" type="Hiragana"/>
  </si>
  <si>
    <t>金沢ふたば保育園</t>
    <rPh sb="0" eb="2">
      <t>かなざわ</t>
    </rPh>
    <rPh sb="5" eb="8">
      <t>ほいくえん</t>
    </rPh>
    <phoneticPr fontId="81" type="Hiragana"/>
  </si>
  <si>
    <t>しののめ並木保育園</t>
    <rPh sb="4" eb="6">
      <t>なみき</t>
    </rPh>
    <rPh sb="6" eb="9">
      <t>ほいくえん</t>
    </rPh>
    <phoneticPr fontId="81" type="Hiragana"/>
  </si>
  <si>
    <t>にじいろ保育園釜利谷</t>
    <rPh sb="4" eb="7">
      <t>ほいくえん</t>
    </rPh>
    <rPh sb="7" eb="10">
      <t>かまりや</t>
    </rPh>
    <phoneticPr fontId="81" type="Hiragana"/>
  </si>
  <si>
    <t>にじいろ保育園金沢文庫</t>
    <rPh sb="4" eb="7">
      <t>ほいくえん</t>
    </rPh>
    <rPh sb="7" eb="11">
      <t>かなざわぶんこ</t>
    </rPh>
    <phoneticPr fontId="81" type="Hiragana"/>
  </si>
  <si>
    <t>明徳釜利谷保育園</t>
    <rPh sb="0" eb="2">
      <t>めいとく</t>
    </rPh>
    <rPh sb="2" eb="5">
      <t>かまりや</t>
    </rPh>
    <rPh sb="5" eb="8">
      <t>ほいくえん</t>
    </rPh>
    <phoneticPr fontId="81" type="Hiragana"/>
  </si>
  <si>
    <t>わかくさ保育園</t>
    <rPh sb="4" eb="7">
      <t>ほいくえん</t>
    </rPh>
    <phoneticPr fontId="81" type="Hiragana"/>
  </si>
  <si>
    <t>フレンド金沢文庫保育園</t>
    <rPh sb="4" eb="8">
      <t>かなざわぶんこ</t>
    </rPh>
    <rPh sb="8" eb="11">
      <t>ほいくえん</t>
    </rPh>
    <phoneticPr fontId="81" type="Hiragana"/>
  </si>
  <si>
    <t>大倉山元気の泉保育園</t>
    <rPh sb="0" eb="3">
      <t>おおくらやま</t>
    </rPh>
    <rPh sb="3" eb="5">
      <t>げんき</t>
    </rPh>
    <rPh sb="6" eb="7">
      <t>いずみ</t>
    </rPh>
    <rPh sb="7" eb="10">
      <t>ほいくえん</t>
    </rPh>
    <phoneticPr fontId="81" type="Hiragana"/>
  </si>
  <si>
    <t>おおくらやまえきまえのぞみ保育園</t>
    <rPh sb="13" eb="16">
      <t>ほいくえん</t>
    </rPh>
    <phoneticPr fontId="81" type="Hiragana"/>
  </si>
  <si>
    <t>くっくおさんぽ保育園</t>
    <rPh sb="7" eb="10">
      <t>ほいくえん</t>
    </rPh>
    <phoneticPr fontId="81" type="Hiragana"/>
  </si>
  <si>
    <t>くっくおさんぽ保育園大倉山</t>
    <rPh sb="7" eb="10">
      <t>ほいくえん</t>
    </rPh>
    <rPh sb="10" eb="13">
      <t>おおくらやま</t>
    </rPh>
    <phoneticPr fontId="81" type="Hiragana"/>
  </si>
  <si>
    <t>グローバルキッズ下田町園</t>
    <rPh sb="8" eb="11">
      <t>しもたまち</t>
    </rPh>
    <rPh sb="11" eb="12">
      <t>えん</t>
    </rPh>
    <phoneticPr fontId="81" type="Hiragana"/>
  </si>
  <si>
    <t>グローバルキッズ綱島園</t>
    <rPh sb="8" eb="10">
      <t>つなしま</t>
    </rPh>
    <rPh sb="10" eb="11">
      <t>えん</t>
    </rPh>
    <phoneticPr fontId="81" type="Hiragana"/>
  </si>
  <si>
    <t>グローバルキッズ日吉園</t>
    <rPh sb="8" eb="10">
      <t>ひよし</t>
    </rPh>
    <rPh sb="10" eb="11">
      <t>えん</t>
    </rPh>
    <phoneticPr fontId="81" type="Hiragana"/>
  </si>
  <si>
    <t>にじいろ保育園綱島</t>
    <rPh sb="4" eb="7">
      <t>ほいくえん</t>
    </rPh>
    <rPh sb="7" eb="9">
      <t>つなしま</t>
    </rPh>
    <phoneticPr fontId="81" type="Hiragana"/>
  </si>
  <si>
    <t>森の樹保育園</t>
    <rPh sb="0" eb="1">
      <t>もり</t>
    </rPh>
    <rPh sb="2" eb="3">
      <t>き</t>
    </rPh>
    <rPh sb="3" eb="6">
      <t>ほいくえん</t>
    </rPh>
    <phoneticPr fontId="81" type="Hiragana"/>
  </si>
  <si>
    <t>パレット保育園・高田</t>
    <rPh sb="4" eb="7">
      <t>ほいくえん</t>
    </rPh>
    <rPh sb="8" eb="10">
      <t>たかだ</t>
    </rPh>
    <phoneticPr fontId="81" type="Hiragana"/>
  </si>
  <si>
    <t>グローバルキッズ十日市場園</t>
    <rPh sb="8" eb="10">
      <t>とおか</t>
    </rPh>
    <rPh sb="10" eb="12">
      <t>いちば</t>
    </rPh>
    <rPh sb="12" eb="13">
      <t>えん</t>
    </rPh>
    <phoneticPr fontId="81" type="Hiragana"/>
  </si>
  <si>
    <t>いずみ青葉台保育園</t>
    <rPh sb="3" eb="6">
      <t>あおばだい</t>
    </rPh>
    <rPh sb="6" eb="9">
      <t>ほいくえん</t>
    </rPh>
    <phoneticPr fontId="81" type="Hiragana"/>
  </si>
  <si>
    <t>にじいろ保育園江田</t>
    <rPh sb="4" eb="7">
      <t>ほいくえん</t>
    </rPh>
    <rPh sb="7" eb="9">
      <t>えだ</t>
    </rPh>
    <phoneticPr fontId="81" type="Hiragana"/>
  </si>
  <si>
    <t>ベネッセ市ヶ尾駅前保育園</t>
    <rPh sb="4" eb="7">
      <t>いちがお</t>
    </rPh>
    <rPh sb="7" eb="9">
      <t>えきまえ</t>
    </rPh>
    <rPh sb="9" eb="12">
      <t>ほいくえん</t>
    </rPh>
    <phoneticPr fontId="81" type="Hiragana"/>
  </si>
  <si>
    <t>グローバルキッズあざみ野園</t>
    <rPh sb="11" eb="12">
      <t>の</t>
    </rPh>
    <rPh sb="12" eb="13">
      <t>えん</t>
    </rPh>
    <phoneticPr fontId="81" type="Hiragana"/>
  </si>
  <si>
    <t>グローバルキッズ都筑ふれあいの丘園</t>
    <rPh sb="8" eb="10">
      <t>つづき</t>
    </rPh>
    <rPh sb="15" eb="16">
      <t>おか</t>
    </rPh>
    <rPh sb="16" eb="17">
      <t>えん</t>
    </rPh>
    <phoneticPr fontId="81" type="Hiragana"/>
  </si>
  <si>
    <t>すくすく保育園</t>
    <rPh sb="4" eb="7">
      <t>ほいくえん</t>
    </rPh>
    <phoneticPr fontId="81" type="Hiragana"/>
  </si>
  <si>
    <t>なかまちっこ園</t>
    <rPh sb="6" eb="7">
      <t>えん</t>
    </rPh>
    <phoneticPr fontId="81" type="Hiragana"/>
  </si>
  <si>
    <t>やまた保育園</t>
    <rPh sb="3" eb="6">
      <t>ほいくえん</t>
    </rPh>
    <phoneticPr fontId="81" type="Hiragana"/>
  </si>
  <si>
    <t>わおわおセンター北保育園</t>
    <rPh sb="8" eb="9">
      <t>きた</t>
    </rPh>
    <rPh sb="9" eb="12">
      <t>ほいくえん</t>
    </rPh>
    <phoneticPr fontId="81" type="Hiragana"/>
  </si>
  <si>
    <t>滝ヶ谷保育園</t>
    <rPh sb="0" eb="1">
      <t>たき</t>
    </rPh>
    <rPh sb="2" eb="3">
      <t>たに</t>
    </rPh>
    <rPh sb="3" eb="6">
      <t>ほいくえん</t>
    </rPh>
    <phoneticPr fontId="81" type="Hiragana"/>
  </si>
  <si>
    <t>わおわお仲町台保育園</t>
    <rPh sb="4" eb="7">
      <t>なかまちだい</t>
    </rPh>
    <rPh sb="7" eb="10">
      <t>ほいくえん</t>
    </rPh>
    <phoneticPr fontId="81" type="Hiragana"/>
  </si>
  <si>
    <t>アートチャイルドケア東戸塚</t>
    <rPh sb="10" eb="13">
      <t>ひがしとつか</t>
    </rPh>
    <phoneticPr fontId="81" type="Hiragana"/>
  </si>
  <si>
    <t>グローバルキッズ戸塚園</t>
    <rPh sb="8" eb="10">
      <t>とつか</t>
    </rPh>
    <rPh sb="10" eb="11">
      <t>えん</t>
    </rPh>
    <phoneticPr fontId="81" type="Hiragana"/>
  </si>
  <si>
    <t>グローバルキッズ戸塚第二保育園</t>
    <rPh sb="8" eb="10">
      <t>とつか</t>
    </rPh>
    <rPh sb="10" eb="12">
      <t>だいに</t>
    </rPh>
    <rPh sb="12" eb="15">
      <t>ほいくえん</t>
    </rPh>
    <phoneticPr fontId="81" type="Hiragana"/>
  </si>
  <si>
    <t>聖母の園保育園</t>
    <rPh sb="0" eb="2">
      <t>せいぼ</t>
    </rPh>
    <rPh sb="3" eb="4">
      <t>えん</t>
    </rPh>
    <rPh sb="4" eb="7">
      <t>ほいくえん</t>
    </rPh>
    <phoneticPr fontId="81" type="Hiragana"/>
  </si>
  <si>
    <t>ののはな保育園</t>
    <rPh sb="4" eb="7">
      <t>ほいくえん</t>
    </rPh>
    <phoneticPr fontId="81" type="Hiragana"/>
  </si>
  <si>
    <t>にじいろ保育園川上町</t>
    <rPh sb="4" eb="7">
      <t>ほいくえん</t>
    </rPh>
    <rPh sb="7" eb="10">
      <t>かわかみちょう</t>
    </rPh>
    <phoneticPr fontId="81" type="Hiragana"/>
  </si>
  <si>
    <t>にじいろ保育園東戸塚</t>
    <rPh sb="4" eb="7">
      <t>ほいくえん</t>
    </rPh>
    <rPh sb="7" eb="10">
      <t>ひがしとつか</t>
    </rPh>
    <phoneticPr fontId="81" type="Hiragana"/>
  </si>
  <si>
    <t>にじいろ保育園品濃町</t>
    <rPh sb="4" eb="7">
      <t>ほいくえん</t>
    </rPh>
    <rPh sb="7" eb="10">
      <t>しなのちょう</t>
    </rPh>
    <phoneticPr fontId="81" type="Hiragana"/>
  </si>
  <si>
    <t>芙蓉保育園</t>
    <rPh sb="0" eb="2">
      <t>ふよう</t>
    </rPh>
    <rPh sb="2" eb="5">
      <t>ほいくえん</t>
    </rPh>
    <phoneticPr fontId="81" type="Hiragana"/>
  </si>
  <si>
    <t>南戸塚保育園</t>
    <rPh sb="0" eb="1">
      <t>みなみ</t>
    </rPh>
    <rPh sb="1" eb="3">
      <t>とつか</t>
    </rPh>
    <rPh sb="3" eb="6">
      <t>ほいくえん</t>
    </rPh>
    <phoneticPr fontId="81" type="Hiragana"/>
  </si>
  <si>
    <t>グローバルキッズ戸塚吉田町保育園</t>
    <rPh sb="8" eb="10">
      <t>とつか</t>
    </rPh>
    <rPh sb="10" eb="13">
      <t>よしだちょう</t>
    </rPh>
    <rPh sb="13" eb="16">
      <t>ほいくえん</t>
    </rPh>
    <phoneticPr fontId="81" type="Hiragana"/>
  </si>
  <si>
    <t>苗場保育園</t>
    <rPh sb="0" eb="2">
      <t>なえば</t>
    </rPh>
    <rPh sb="2" eb="5">
      <t>ほいくえん</t>
    </rPh>
    <phoneticPr fontId="81" type="Hiragana"/>
  </si>
  <si>
    <t>にじいろ保育園いずみ中央</t>
    <rPh sb="4" eb="7">
      <t>ほいくえん</t>
    </rPh>
    <rPh sb="10" eb="12">
      <t>ちゅうおう</t>
    </rPh>
    <phoneticPr fontId="81" type="Hiragana"/>
  </si>
  <si>
    <t>鳩の森愛の詩保育園</t>
    <rPh sb="0" eb="1">
      <t>はと</t>
    </rPh>
    <rPh sb="2" eb="3">
      <t>もり</t>
    </rPh>
    <rPh sb="3" eb="4">
      <t>あい</t>
    </rPh>
    <rPh sb="5" eb="6">
      <t>うた</t>
    </rPh>
    <rPh sb="6" eb="9">
      <t>ほいくえん</t>
    </rPh>
    <phoneticPr fontId="81" type="Hiragana"/>
  </si>
  <si>
    <t>もも保育園</t>
    <rPh sb="2" eb="5">
      <t>ほいくえん</t>
    </rPh>
    <phoneticPr fontId="81" type="Hiragana"/>
  </si>
  <si>
    <t>鳩の森愛の詩瀬谷保育園</t>
    <rPh sb="0" eb="1">
      <t>はと</t>
    </rPh>
    <rPh sb="2" eb="3">
      <t>もり</t>
    </rPh>
    <rPh sb="3" eb="4">
      <t>あい</t>
    </rPh>
    <rPh sb="5" eb="6">
      <t>うた</t>
    </rPh>
    <rPh sb="6" eb="8">
      <t>せや</t>
    </rPh>
    <rPh sb="8" eb="11">
      <t>ほいくえん</t>
    </rPh>
    <phoneticPr fontId="81" type="Hiragana"/>
  </si>
  <si>
    <t>Ｐ’ｓスマイル保育園</t>
    <rPh sb="7" eb="10">
      <t>ほいくえん</t>
    </rPh>
    <phoneticPr fontId="81" type="Hiragana"/>
  </si>
  <si>
    <t>桑の実鶴見保育園</t>
    <rPh sb="0" eb="1">
      <t>くわ</t>
    </rPh>
    <rPh sb="2" eb="3">
      <t>み</t>
    </rPh>
    <rPh sb="3" eb="5">
      <t>つるみ</t>
    </rPh>
    <rPh sb="5" eb="8">
      <t>ほいくえん</t>
    </rPh>
    <phoneticPr fontId="81" type="Hiragana"/>
  </si>
  <si>
    <t>鶴見あけぼの保育園</t>
    <rPh sb="0" eb="2">
      <t>つるみ</t>
    </rPh>
    <rPh sb="6" eb="9">
      <t>ほいくえん</t>
    </rPh>
    <phoneticPr fontId="81" type="Hiragana"/>
  </si>
  <si>
    <t>鶴見どろんこ保育園</t>
    <rPh sb="0" eb="2">
      <t>つるみ</t>
    </rPh>
    <rPh sb="6" eb="9">
      <t>ほいくえん</t>
    </rPh>
    <phoneticPr fontId="81" type="Hiragana"/>
  </si>
  <si>
    <t>鶴見ルーナ保育園</t>
    <rPh sb="0" eb="2">
      <t>つるみ</t>
    </rPh>
    <rPh sb="5" eb="8">
      <t>ほいくえん</t>
    </rPh>
    <phoneticPr fontId="81" type="Hiragana"/>
  </si>
  <si>
    <t>ミアヘルサ保育園ひびき矢向</t>
    <rPh sb="5" eb="8">
      <t>ほいくえん</t>
    </rPh>
    <rPh sb="11" eb="13">
      <t>やこう</t>
    </rPh>
    <phoneticPr fontId="81" type="Hiragana"/>
  </si>
  <si>
    <t>東漸保育園</t>
    <rPh sb="0" eb="2">
      <t>とうぜん</t>
    </rPh>
    <rPh sb="2" eb="5">
      <t>ほいくえん</t>
    </rPh>
    <phoneticPr fontId="81" type="Hiragana"/>
  </si>
  <si>
    <t>みつる保育園</t>
    <rPh sb="3" eb="6">
      <t>ほいくえん</t>
    </rPh>
    <phoneticPr fontId="81" type="Hiragana"/>
  </si>
  <si>
    <t>矢向あけぼの保育園</t>
    <rPh sb="0" eb="2">
      <t>やこう</t>
    </rPh>
    <rPh sb="6" eb="9">
      <t>ほいくえん</t>
    </rPh>
    <phoneticPr fontId="81" type="Hiragana"/>
  </si>
  <si>
    <t>生麦保育園</t>
    <rPh sb="0" eb="2">
      <t>なまむぎ</t>
    </rPh>
    <rPh sb="2" eb="5">
      <t>ほいくえん</t>
    </rPh>
    <phoneticPr fontId="81" type="Hiragana"/>
  </si>
  <si>
    <t>ＹＭＣＡ東かながわ保育園</t>
    <rPh sb="4" eb="5">
      <t>ひがし</t>
    </rPh>
    <rPh sb="9" eb="12">
      <t>ほいくえん</t>
    </rPh>
    <phoneticPr fontId="81" type="Hiragana"/>
  </si>
  <si>
    <t>白幡フレール保育園</t>
    <rPh sb="0" eb="2">
      <t>しらはた</t>
    </rPh>
    <rPh sb="6" eb="9">
      <t>ほいくえん</t>
    </rPh>
    <phoneticPr fontId="81" type="Hiragana"/>
  </si>
  <si>
    <t>西寺尾保育園</t>
    <rPh sb="0" eb="3">
      <t>にしてらお</t>
    </rPh>
    <rPh sb="3" eb="6">
      <t>ほいくえん</t>
    </rPh>
    <phoneticPr fontId="81" type="Hiragana"/>
  </si>
  <si>
    <t>ひびき保育園</t>
    <rPh sb="3" eb="6">
      <t>ほいくえん</t>
    </rPh>
    <phoneticPr fontId="81" type="Hiragana"/>
  </si>
  <si>
    <t>横浜すきっぷ保育園</t>
    <rPh sb="0" eb="2">
      <t>よこはま</t>
    </rPh>
    <rPh sb="6" eb="9">
      <t>ほいくえん</t>
    </rPh>
    <phoneticPr fontId="81" type="Hiragana"/>
  </si>
  <si>
    <t>メリーポピンズ東神奈川ルーム</t>
    <rPh sb="7" eb="8">
      <t>ひがし</t>
    </rPh>
    <rPh sb="8" eb="11">
      <t>かながわ</t>
    </rPh>
    <phoneticPr fontId="81" type="Hiragana"/>
  </si>
  <si>
    <t>トキワ保育園</t>
    <rPh sb="3" eb="6">
      <t>ほいくえん</t>
    </rPh>
    <phoneticPr fontId="81" type="Hiragana"/>
  </si>
  <si>
    <t>横浜みなとみらい保育園</t>
    <rPh sb="0" eb="2">
      <t>よこはま</t>
    </rPh>
    <rPh sb="8" eb="11">
      <t>ほいくえん</t>
    </rPh>
    <phoneticPr fontId="81" type="Hiragana"/>
  </si>
  <si>
    <t>ムーミン保育園</t>
    <rPh sb="4" eb="7">
      <t>ほいくえん</t>
    </rPh>
    <phoneticPr fontId="81" type="Hiragana"/>
  </si>
  <si>
    <t>ろぜっと保育園</t>
    <rPh sb="4" eb="7">
      <t>ほいくえん</t>
    </rPh>
    <phoneticPr fontId="81" type="Hiragana"/>
  </si>
  <si>
    <t>アスク馬車道保育園</t>
    <rPh sb="3" eb="6">
      <t>ばしゃみち</t>
    </rPh>
    <rPh sb="6" eb="9">
      <t>ほいくえん</t>
    </rPh>
    <phoneticPr fontId="81" type="Hiragana"/>
  </si>
  <si>
    <t>アスク山下町保育園</t>
    <rPh sb="3" eb="6">
      <t>やましたちょう</t>
    </rPh>
    <rPh sb="6" eb="9">
      <t>ほいくえん</t>
    </rPh>
    <phoneticPr fontId="81" type="Hiragana"/>
  </si>
  <si>
    <t>打越保育園</t>
    <rPh sb="0" eb="2">
      <t>うちこし</t>
    </rPh>
    <rPh sb="2" eb="5">
      <t>ほいくえん</t>
    </rPh>
    <phoneticPr fontId="81" type="Hiragana"/>
  </si>
  <si>
    <t>高風保育園</t>
    <rPh sb="0" eb="2">
      <t>こうふう</t>
    </rPh>
    <rPh sb="2" eb="5">
      <t>ほいくえん</t>
    </rPh>
    <phoneticPr fontId="81" type="Hiragana"/>
  </si>
  <si>
    <t>寿福祉センター保育所</t>
    <rPh sb="0" eb="1">
      <t>ことぶき</t>
    </rPh>
    <rPh sb="1" eb="3">
      <t>ふくし</t>
    </rPh>
    <rPh sb="7" eb="9">
      <t>ほいく</t>
    </rPh>
    <rPh sb="9" eb="10">
      <t>しょ</t>
    </rPh>
    <phoneticPr fontId="81" type="Hiragana"/>
  </si>
  <si>
    <t>新山下二丁目保育所</t>
    <rPh sb="0" eb="3">
      <t>しんやました</t>
    </rPh>
    <rPh sb="3" eb="6">
      <t>にちょうめ</t>
    </rPh>
    <rPh sb="6" eb="8">
      <t>ほいく</t>
    </rPh>
    <rPh sb="8" eb="9">
      <t>しょ</t>
    </rPh>
    <phoneticPr fontId="81" type="Hiragana"/>
  </si>
  <si>
    <t>すいとぴー保育園</t>
    <rPh sb="5" eb="8">
      <t>ほいくえん</t>
    </rPh>
    <phoneticPr fontId="81" type="Hiragana"/>
  </si>
  <si>
    <t>ポピンズナーサリースクール馬車道</t>
    <rPh sb="13" eb="16">
      <t>ばしゃみち</t>
    </rPh>
    <phoneticPr fontId="81" type="Hiragana"/>
  </si>
  <si>
    <t>太陽の子不動下保育園</t>
    <rPh sb="0" eb="2">
      <t>たいよう</t>
    </rPh>
    <rPh sb="3" eb="4">
      <t>こ</t>
    </rPh>
    <rPh sb="4" eb="6">
      <t>ふどう</t>
    </rPh>
    <rPh sb="6" eb="7">
      <t>した</t>
    </rPh>
    <rPh sb="7" eb="10">
      <t>ほいくえん</t>
    </rPh>
    <phoneticPr fontId="81" type="Hiragana"/>
  </si>
  <si>
    <t>アスクいどがや保育園</t>
    <rPh sb="7" eb="10">
      <t>ほいくえん</t>
    </rPh>
    <phoneticPr fontId="81" type="Hiragana"/>
  </si>
  <si>
    <t>アスク吉野町保育園</t>
    <rPh sb="3" eb="6">
      <t>よしのちょう</t>
    </rPh>
    <rPh sb="6" eb="9">
      <t>ほいくえん</t>
    </rPh>
    <phoneticPr fontId="81" type="Hiragana"/>
  </si>
  <si>
    <t>くらき永田保育園</t>
    <rPh sb="3" eb="5">
      <t>ながた</t>
    </rPh>
    <rPh sb="5" eb="8">
      <t>ほいくえん</t>
    </rPh>
    <phoneticPr fontId="81" type="Hiragana"/>
  </si>
  <si>
    <t>久良岐保育園</t>
    <rPh sb="0" eb="3">
      <t>くらき</t>
    </rPh>
    <rPh sb="3" eb="6">
      <t>ほいくえん</t>
    </rPh>
    <phoneticPr fontId="81" type="Hiragana"/>
  </si>
  <si>
    <t>みなみマーノ保育園</t>
    <rPh sb="6" eb="9">
      <t>ほいくえん</t>
    </rPh>
    <phoneticPr fontId="81" type="Hiragana"/>
  </si>
  <si>
    <t>六ツ川台保育園</t>
    <rPh sb="0" eb="1">
      <t>ろく</t>
    </rPh>
    <rPh sb="2" eb="3">
      <t>がわ</t>
    </rPh>
    <rPh sb="3" eb="4">
      <t>だい</t>
    </rPh>
    <rPh sb="4" eb="7">
      <t>ほいくえん</t>
    </rPh>
    <phoneticPr fontId="81" type="Hiragana"/>
  </si>
  <si>
    <t>六ツ川西保育園</t>
    <rPh sb="0" eb="1">
      <t>ろく</t>
    </rPh>
    <rPh sb="2" eb="4">
      <t>かわにし</t>
    </rPh>
    <rPh sb="4" eb="7">
      <t>ほいくえん</t>
    </rPh>
    <phoneticPr fontId="81" type="Hiragana"/>
  </si>
  <si>
    <t>六ツ川みどり保育園</t>
    <rPh sb="0" eb="1">
      <t>ろく</t>
    </rPh>
    <rPh sb="2" eb="3">
      <t>がわ</t>
    </rPh>
    <rPh sb="6" eb="9">
      <t>ほいくえん</t>
    </rPh>
    <phoneticPr fontId="81" type="Hiragana"/>
  </si>
  <si>
    <t>めいとく保育園</t>
    <rPh sb="4" eb="7">
      <t>ほいくえん</t>
    </rPh>
    <phoneticPr fontId="81" type="Hiragana"/>
  </si>
  <si>
    <t>ＣＯＳＭＯＳ保育園</t>
    <rPh sb="6" eb="9">
      <t>ほいくえん</t>
    </rPh>
    <phoneticPr fontId="81" type="Hiragana"/>
  </si>
  <si>
    <t>赤い屋根保育園</t>
    <rPh sb="0" eb="1">
      <t>あか</t>
    </rPh>
    <rPh sb="2" eb="4">
      <t>やね</t>
    </rPh>
    <rPh sb="4" eb="7">
      <t>ほいくえん</t>
    </rPh>
    <phoneticPr fontId="81" type="Hiragana"/>
  </si>
  <si>
    <t>アスク港南中央保育園</t>
    <rPh sb="3" eb="5">
      <t>こうなん</t>
    </rPh>
    <rPh sb="5" eb="7">
      <t>ちゅうおう</t>
    </rPh>
    <rPh sb="7" eb="10">
      <t>ほいくえん</t>
    </rPh>
    <phoneticPr fontId="81" type="Hiragana"/>
  </si>
  <si>
    <t>横浜こども保育園</t>
    <rPh sb="0" eb="2">
      <t>よこはま</t>
    </rPh>
    <rPh sb="5" eb="8">
      <t>ほいくえん</t>
    </rPh>
    <phoneticPr fontId="81" type="Hiragana"/>
  </si>
  <si>
    <t>上大岡ゆう保育園</t>
    <rPh sb="0" eb="1">
      <t>うえ</t>
    </rPh>
    <rPh sb="1" eb="3">
      <t>おおおか</t>
    </rPh>
    <rPh sb="5" eb="8">
      <t>ほいくえん</t>
    </rPh>
    <phoneticPr fontId="81" type="Hiragana"/>
  </si>
  <si>
    <t>上永谷保育園</t>
    <rPh sb="0" eb="3">
      <t>かみながや</t>
    </rPh>
    <rPh sb="3" eb="6">
      <t>ほいくえん</t>
    </rPh>
    <phoneticPr fontId="81" type="Hiragana"/>
  </si>
  <si>
    <t>京急キッズランド上大岡保育園</t>
    <rPh sb="0" eb="2">
      <t>けいきゅう</t>
    </rPh>
    <rPh sb="8" eb="9">
      <t>じょう</t>
    </rPh>
    <rPh sb="9" eb="11">
      <t>おおおか</t>
    </rPh>
    <rPh sb="11" eb="14">
      <t>ほいくえん</t>
    </rPh>
    <phoneticPr fontId="81" type="Hiragana"/>
  </si>
  <si>
    <t>みなみひの保育園</t>
    <rPh sb="5" eb="8">
      <t>ほいくえん</t>
    </rPh>
    <phoneticPr fontId="81" type="Hiragana"/>
  </si>
  <si>
    <t>白峰保育園</t>
    <rPh sb="0" eb="2">
      <t>しらみね</t>
    </rPh>
    <rPh sb="2" eb="5">
      <t>ほいくえん</t>
    </rPh>
    <phoneticPr fontId="81" type="Hiragana"/>
  </si>
  <si>
    <t>境木保育園</t>
    <rPh sb="0" eb="1">
      <t>さかい</t>
    </rPh>
    <rPh sb="1" eb="2">
      <t>もく</t>
    </rPh>
    <rPh sb="2" eb="5">
      <t>ほいくえん</t>
    </rPh>
    <phoneticPr fontId="81" type="Hiragana"/>
  </si>
  <si>
    <t>昴保育園</t>
    <rPh sb="0" eb="1">
      <t>すばる</t>
    </rPh>
    <rPh sb="1" eb="4">
      <t>ほいくえん</t>
    </rPh>
    <phoneticPr fontId="81" type="Hiragana"/>
  </si>
  <si>
    <t>千丸台保育園</t>
    <rPh sb="0" eb="1">
      <t>せん</t>
    </rPh>
    <rPh sb="1" eb="2">
      <t>まる</t>
    </rPh>
    <rPh sb="2" eb="3">
      <t>だい</t>
    </rPh>
    <rPh sb="3" eb="6">
      <t>ほいくえん</t>
    </rPh>
    <phoneticPr fontId="81" type="Hiragana"/>
  </si>
  <si>
    <t>ダイアナ保育園</t>
    <rPh sb="4" eb="7">
      <t>ほいくえん</t>
    </rPh>
    <phoneticPr fontId="81" type="Hiragana"/>
  </si>
  <si>
    <t>明神台保育園</t>
    <rPh sb="0" eb="2">
      <t>みょうじん</t>
    </rPh>
    <rPh sb="2" eb="3">
      <t>だい</t>
    </rPh>
    <rPh sb="3" eb="6">
      <t>ほいくえん</t>
    </rPh>
    <phoneticPr fontId="81" type="Hiragana"/>
  </si>
  <si>
    <t>ラフ・クルー星川保育園</t>
    <rPh sb="6" eb="8">
      <t>ほしかわ</t>
    </rPh>
    <rPh sb="8" eb="11">
      <t>ほいくえん</t>
    </rPh>
    <phoneticPr fontId="81" type="Hiragana"/>
  </si>
  <si>
    <t>学校法人初音丘学園ＰＩＣＣＯＬＩＮＯ</t>
    <rPh sb="0" eb="2">
      <t>がっこう</t>
    </rPh>
    <rPh sb="2" eb="4">
      <t>ほうじん</t>
    </rPh>
    <rPh sb="4" eb="6">
      <t>はつね</t>
    </rPh>
    <rPh sb="6" eb="7">
      <t>おか</t>
    </rPh>
    <rPh sb="7" eb="9">
      <t>がくえん</t>
    </rPh>
    <phoneticPr fontId="81" type="Hiragana"/>
  </si>
  <si>
    <t>あっぷる保育園鶴ヶ峰</t>
    <rPh sb="4" eb="7">
      <t>ほいくえん</t>
    </rPh>
    <rPh sb="7" eb="10">
      <t>つるがみね</t>
    </rPh>
    <phoneticPr fontId="81" type="Hiragana"/>
  </si>
  <si>
    <t>上の原保育園</t>
    <rPh sb="0" eb="1">
      <t>うえ</t>
    </rPh>
    <rPh sb="2" eb="3">
      <t>はら</t>
    </rPh>
    <rPh sb="3" eb="6">
      <t>ほいくえん</t>
    </rPh>
    <phoneticPr fontId="81" type="Hiragana"/>
  </si>
  <si>
    <t>キッズビレッジつくし保育園</t>
    <rPh sb="10" eb="13">
      <t>ほいくえん</t>
    </rPh>
    <phoneticPr fontId="81" type="Hiragana"/>
  </si>
  <si>
    <t>ちとせ保育園</t>
    <rPh sb="3" eb="6">
      <t>ほいくえん</t>
    </rPh>
    <phoneticPr fontId="81" type="Hiragana"/>
  </si>
  <si>
    <t>鶴ヶ峰保育園</t>
    <rPh sb="0" eb="3">
      <t>つるがみね</t>
    </rPh>
    <rPh sb="3" eb="6">
      <t>ほいくえん</t>
    </rPh>
    <phoneticPr fontId="81" type="Hiragana"/>
  </si>
  <si>
    <t>ひまわり愛児園</t>
    <rPh sb="4" eb="6">
      <t>あいじ</t>
    </rPh>
    <rPh sb="6" eb="7">
      <t>えん</t>
    </rPh>
    <phoneticPr fontId="81" type="Hiragana"/>
  </si>
  <si>
    <t>太陽の子鶴ヶ峰保育園</t>
    <rPh sb="0" eb="2">
      <t>たいよう</t>
    </rPh>
    <rPh sb="3" eb="4">
      <t>こ</t>
    </rPh>
    <rPh sb="4" eb="7">
      <t>つるがみね</t>
    </rPh>
    <rPh sb="7" eb="10">
      <t>ほいくえん</t>
    </rPh>
    <phoneticPr fontId="81" type="Hiragana"/>
  </si>
  <si>
    <t>のぞみ保育園</t>
    <rPh sb="3" eb="6">
      <t>ほいくえん</t>
    </rPh>
    <phoneticPr fontId="81" type="Hiragana"/>
  </si>
  <si>
    <t>つぼみ保育園</t>
    <rPh sb="3" eb="6">
      <t>ほいくえん</t>
    </rPh>
    <phoneticPr fontId="81" type="Hiragana"/>
  </si>
  <si>
    <t>金剛保育園</t>
    <rPh sb="0" eb="2">
      <t>こんごう</t>
    </rPh>
    <rPh sb="2" eb="5">
      <t>ほいくえん</t>
    </rPh>
    <phoneticPr fontId="81" type="Hiragana"/>
  </si>
  <si>
    <t>新杉田のびのび保育園</t>
    <rPh sb="0" eb="3">
      <t>しんすぎた</t>
    </rPh>
    <rPh sb="7" eb="10">
      <t>ほいくえん</t>
    </rPh>
    <phoneticPr fontId="81" type="Hiragana"/>
  </si>
  <si>
    <t>太陽の子磯子保育園</t>
    <rPh sb="0" eb="2">
      <t>たいよう</t>
    </rPh>
    <rPh sb="3" eb="4">
      <t>こ</t>
    </rPh>
    <rPh sb="4" eb="6">
      <t>いそご</t>
    </rPh>
    <rPh sb="6" eb="9">
      <t>ほいくえん</t>
    </rPh>
    <phoneticPr fontId="81" type="Hiragana"/>
  </si>
  <si>
    <t>つくしんぼ保育園</t>
    <rPh sb="5" eb="8">
      <t>ほいくえん</t>
    </rPh>
    <phoneticPr fontId="81" type="Hiragana"/>
  </si>
  <si>
    <t>屏風ヶ浦保育園</t>
    <rPh sb="0" eb="4">
      <t>びょうぶがうら</t>
    </rPh>
    <rPh sb="4" eb="7">
      <t>ほいくえん</t>
    </rPh>
    <phoneticPr fontId="81" type="Hiragana"/>
  </si>
  <si>
    <t>洋光台中央福澤保育センター</t>
    <rPh sb="0" eb="3">
      <t>ようこうだい</t>
    </rPh>
    <rPh sb="3" eb="5">
      <t>ちゅうおう</t>
    </rPh>
    <rPh sb="5" eb="7">
      <t>ふくざわ</t>
    </rPh>
    <rPh sb="7" eb="9">
      <t>ほいく</t>
    </rPh>
    <phoneticPr fontId="81" type="Hiragana"/>
  </si>
  <si>
    <t>磯子おひさま保育園</t>
    <rPh sb="0" eb="2">
      <t>いそご</t>
    </rPh>
    <rPh sb="6" eb="9">
      <t>ほいくえん</t>
    </rPh>
    <phoneticPr fontId="81" type="Hiragana"/>
  </si>
  <si>
    <t>金沢八景ＹＭＣＡ保育園</t>
    <rPh sb="0" eb="4">
      <t>かなざわはっけい</t>
    </rPh>
    <rPh sb="8" eb="11">
      <t>ほいくえん</t>
    </rPh>
    <phoneticPr fontId="81" type="Hiragana"/>
  </si>
  <si>
    <t>ＹＭＣＡマナ保育園</t>
    <rPh sb="6" eb="9">
      <t>ほいくえん</t>
    </rPh>
    <phoneticPr fontId="81" type="Hiragana"/>
  </si>
  <si>
    <t>アイグラン保育園富岡東</t>
    <rPh sb="5" eb="10">
      <t>ほいくえんとみおか</t>
    </rPh>
    <rPh sb="10" eb="11">
      <t>ひがし</t>
    </rPh>
    <phoneticPr fontId="81" type="Hiragana"/>
  </si>
  <si>
    <t>北六浦いちい保育園</t>
    <rPh sb="0" eb="1">
      <t>きた</t>
    </rPh>
    <rPh sb="1" eb="3">
      <t>むつうら</t>
    </rPh>
    <rPh sb="6" eb="9">
      <t>ほいくえん</t>
    </rPh>
    <phoneticPr fontId="81" type="Hiragana"/>
  </si>
  <si>
    <t>きらら子どもの家</t>
    <rPh sb="3" eb="4">
      <t>こ</t>
    </rPh>
    <rPh sb="7" eb="8">
      <t>いえ</t>
    </rPh>
    <phoneticPr fontId="81" type="Hiragana"/>
  </si>
  <si>
    <t>京急キッズランド金沢文庫保育園</t>
    <rPh sb="0" eb="2">
      <t>けいきゅう</t>
    </rPh>
    <rPh sb="8" eb="12">
      <t>かなざわぶんこ</t>
    </rPh>
    <rPh sb="12" eb="15">
      <t>ほいくえん</t>
    </rPh>
    <phoneticPr fontId="81" type="Hiragana"/>
  </si>
  <si>
    <t>とみおかスマイル保育園</t>
    <rPh sb="8" eb="11">
      <t>ほいくえん</t>
    </rPh>
    <phoneticPr fontId="81" type="Hiragana"/>
  </si>
  <si>
    <t>聖星保育園</t>
    <rPh sb="0" eb="1">
      <t>ひじり</t>
    </rPh>
    <rPh sb="1" eb="2">
      <t>ほし</t>
    </rPh>
    <rPh sb="2" eb="5">
      <t>ほいくえん</t>
    </rPh>
    <phoneticPr fontId="81" type="Hiragana"/>
  </si>
  <si>
    <t>わらべシーサイド保育園</t>
    <rPh sb="8" eb="11">
      <t>ほいくえん</t>
    </rPh>
    <phoneticPr fontId="81" type="Hiragana"/>
  </si>
  <si>
    <t>アスク大倉山保育園</t>
    <rPh sb="3" eb="6">
      <t>おおくらやま</t>
    </rPh>
    <rPh sb="6" eb="9">
      <t>ほいくえん</t>
    </rPh>
    <phoneticPr fontId="81" type="Hiragana"/>
  </si>
  <si>
    <t>アスク日吉東保育園</t>
    <rPh sb="3" eb="5">
      <t>ひよし</t>
    </rPh>
    <rPh sb="5" eb="6">
      <t>ひがし</t>
    </rPh>
    <rPh sb="6" eb="9">
      <t>ほいくえん</t>
    </rPh>
    <phoneticPr fontId="81" type="Hiragana"/>
  </si>
  <si>
    <t>岩崎学園新横浜第二保育園</t>
    <rPh sb="0" eb="2">
      <t>いわさき</t>
    </rPh>
    <rPh sb="2" eb="4">
      <t>がくえん</t>
    </rPh>
    <rPh sb="4" eb="5">
      <t>しん</t>
    </rPh>
    <rPh sb="5" eb="7">
      <t>よこはま</t>
    </rPh>
    <rPh sb="7" eb="9">
      <t>だいに</t>
    </rPh>
    <rPh sb="9" eb="12">
      <t>ほいくえん</t>
    </rPh>
    <phoneticPr fontId="81" type="Hiragana"/>
  </si>
  <si>
    <t>岩崎学園新横浜保育園</t>
    <rPh sb="0" eb="2">
      <t>いわさき</t>
    </rPh>
    <rPh sb="2" eb="4">
      <t>がくえん</t>
    </rPh>
    <rPh sb="4" eb="7">
      <t>しんよこはま</t>
    </rPh>
    <rPh sb="7" eb="10">
      <t>ほいくえん</t>
    </rPh>
    <phoneticPr fontId="81" type="Hiragana"/>
  </si>
  <si>
    <t>第二福澤保育センター</t>
    <rPh sb="0" eb="2">
      <t>だいに</t>
    </rPh>
    <rPh sb="2" eb="4">
      <t>ふくざわ</t>
    </rPh>
    <rPh sb="4" eb="6">
      <t>ほいく</t>
    </rPh>
    <phoneticPr fontId="81" type="Hiragana"/>
  </si>
  <si>
    <t>なあな保育園</t>
    <rPh sb="3" eb="6">
      <t>ほいくえん</t>
    </rPh>
    <phoneticPr fontId="81" type="Hiragana"/>
  </si>
  <si>
    <t>森のエルマー保育園</t>
    <rPh sb="0" eb="1">
      <t>もり</t>
    </rPh>
    <rPh sb="6" eb="9">
      <t>ほいくえん</t>
    </rPh>
    <phoneticPr fontId="81" type="Hiragana"/>
  </si>
  <si>
    <t>アイグラン保育園高田東</t>
    <rPh sb="5" eb="8">
      <t>ほいくえん</t>
    </rPh>
    <rPh sb="8" eb="10">
      <t>たかだ</t>
    </rPh>
    <rPh sb="10" eb="11">
      <t>ひがし</t>
    </rPh>
    <phoneticPr fontId="81" type="Hiragana"/>
  </si>
  <si>
    <t>新羽どろんこ保育園</t>
    <rPh sb="0" eb="2">
      <t>にっぱ</t>
    </rPh>
    <rPh sb="6" eb="9">
      <t>ほいくえん</t>
    </rPh>
    <phoneticPr fontId="81" type="Hiragana"/>
  </si>
  <si>
    <t>青砥どんぐり保育園</t>
    <rPh sb="0" eb="2">
      <t>あおと</t>
    </rPh>
    <rPh sb="6" eb="9">
      <t>ほいくえん</t>
    </rPh>
    <phoneticPr fontId="81" type="Hiragana"/>
  </si>
  <si>
    <t>小山保育園</t>
    <rPh sb="0" eb="2">
      <t>こやま</t>
    </rPh>
    <rPh sb="2" eb="5">
      <t>ほいくえん</t>
    </rPh>
    <phoneticPr fontId="81" type="Hiragana"/>
  </si>
  <si>
    <t>そよかぜ保育園</t>
    <rPh sb="4" eb="7">
      <t>ほいくえん</t>
    </rPh>
    <phoneticPr fontId="81" type="Hiragana"/>
  </si>
  <si>
    <t>太陽の子鴨居駅前保育園</t>
    <rPh sb="0" eb="2">
      <t>たいよう</t>
    </rPh>
    <rPh sb="3" eb="4">
      <t>こ</t>
    </rPh>
    <rPh sb="4" eb="6">
      <t>かもい</t>
    </rPh>
    <rPh sb="6" eb="8">
      <t>えきまえ</t>
    </rPh>
    <rPh sb="8" eb="11">
      <t>ほいくえん</t>
    </rPh>
    <phoneticPr fontId="81" type="Hiragana"/>
  </si>
  <si>
    <t>新治保育園</t>
    <rPh sb="0" eb="2">
      <t>にいはり</t>
    </rPh>
    <rPh sb="2" eb="5">
      <t>ほいくえん</t>
    </rPh>
    <phoneticPr fontId="81" type="Hiragana"/>
  </si>
  <si>
    <t>バオバブ霧が丘保育園</t>
    <rPh sb="4" eb="5">
      <t>きり</t>
    </rPh>
    <rPh sb="6" eb="7">
      <t>おか</t>
    </rPh>
    <rPh sb="7" eb="10">
      <t>ほいくえん</t>
    </rPh>
    <phoneticPr fontId="81" type="Hiragana"/>
  </si>
  <si>
    <t>みどりさくら保育園</t>
    <rPh sb="6" eb="9">
      <t>ほいくえん</t>
    </rPh>
    <phoneticPr fontId="81" type="Hiragana"/>
  </si>
  <si>
    <t>キッズフォレ長津田</t>
    <rPh sb="6" eb="9">
      <t>ながつた</t>
    </rPh>
    <phoneticPr fontId="81" type="Hiragana"/>
  </si>
  <si>
    <t>青葉フレール保育園</t>
    <rPh sb="0" eb="2">
      <t>あおば</t>
    </rPh>
    <rPh sb="6" eb="9">
      <t>ほいくえん</t>
    </rPh>
    <phoneticPr fontId="81" type="Hiragana"/>
  </si>
  <si>
    <t>アスク藤が丘保育園</t>
    <rPh sb="3" eb="4">
      <t>ふじ</t>
    </rPh>
    <rPh sb="5" eb="6">
      <t>おか</t>
    </rPh>
    <rPh sb="6" eb="9">
      <t>ほいくえん</t>
    </rPh>
    <phoneticPr fontId="81" type="Hiragana"/>
  </si>
  <si>
    <t>エンゼルベアあざみ野保育園</t>
    <rPh sb="9" eb="10">
      <t>の</t>
    </rPh>
    <rPh sb="10" eb="13">
      <t>ほいくえん</t>
    </rPh>
    <phoneticPr fontId="81" type="Hiragana"/>
  </si>
  <si>
    <t>ちぐさのもり保育園</t>
    <rPh sb="6" eb="9">
      <t>ほいくえん</t>
    </rPh>
    <phoneticPr fontId="81" type="Hiragana"/>
  </si>
  <si>
    <t>みどり乳児園</t>
    <rPh sb="3" eb="5">
      <t>にゅうじ</t>
    </rPh>
    <rPh sb="5" eb="6">
      <t>えん</t>
    </rPh>
    <phoneticPr fontId="81" type="Hiragana"/>
  </si>
  <si>
    <t>もみじ第二保育園</t>
    <rPh sb="3" eb="5">
      <t>だいに</t>
    </rPh>
    <rPh sb="5" eb="8">
      <t>ほいくえん</t>
    </rPh>
    <phoneticPr fontId="81" type="Hiragana"/>
  </si>
  <si>
    <t>横浜ナザレ保育園</t>
    <rPh sb="0" eb="2">
      <t>よこはま</t>
    </rPh>
    <rPh sb="5" eb="8">
      <t>ほいくえん</t>
    </rPh>
    <phoneticPr fontId="81" type="Hiragana"/>
  </si>
  <si>
    <t>りんどう保育園</t>
    <rPh sb="4" eb="7">
      <t>ほいくえん</t>
    </rPh>
    <phoneticPr fontId="81" type="Hiragana"/>
  </si>
  <si>
    <t>にじいろ保育園青葉台</t>
    <rPh sb="4" eb="7">
      <t>ほいくえん</t>
    </rPh>
    <rPh sb="7" eb="10">
      <t>あおばだい</t>
    </rPh>
    <phoneticPr fontId="81" type="Hiragana"/>
  </si>
  <si>
    <t>アスクセンター北保育園</t>
    <rPh sb="7" eb="8">
      <t>きた</t>
    </rPh>
    <rPh sb="8" eb="11">
      <t>ほいくえん</t>
    </rPh>
    <phoneticPr fontId="81" type="Hiragana"/>
  </si>
  <si>
    <t>池辺保育園</t>
    <rPh sb="0" eb="2">
      <t>いけべ</t>
    </rPh>
    <rPh sb="2" eb="5">
      <t>ほいくえん</t>
    </rPh>
    <phoneticPr fontId="81" type="Hiragana"/>
  </si>
  <si>
    <t>勝田保育園</t>
    <rPh sb="0" eb="2">
      <t>かつた</t>
    </rPh>
    <rPh sb="2" eb="5">
      <t>ほいくえん</t>
    </rPh>
    <phoneticPr fontId="81" type="Hiragana"/>
  </si>
  <si>
    <t>川和保育園</t>
    <rPh sb="0" eb="2">
      <t>かわわ</t>
    </rPh>
    <rPh sb="2" eb="5">
      <t>ほいくえん</t>
    </rPh>
    <phoneticPr fontId="81" type="Hiragana"/>
  </si>
  <si>
    <t>都筑ひよこ保育園</t>
    <rPh sb="0" eb="2">
      <t>つづき</t>
    </rPh>
    <rPh sb="5" eb="8">
      <t>ほいくえん</t>
    </rPh>
    <phoneticPr fontId="81" type="Hiragana"/>
  </si>
  <si>
    <t>つづき保育園</t>
    <rPh sb="3" eb="6">
      <t>ほいくえん</t>
    </rPh>
    <phoneticPr fontId="81" type="Hiragana"/>
  </si>
  <si>
    <t>つづきルーテル保育園</t>
    <rPh sb="7" eb="10">
      <t>ほいくえん</t>
    </rPh>
    <phoneticPr fontId="81" type="Hiragana"/>
  </si>
  <si>
    <t>中川保育園</t>
    <rPh sb="0" eb="2">
      <t>なかがわ</t>
    </rPh>
    <rPh sb="2" eb="5">
      <t>ほいくえん</t>
    </rPh>
    <phoneticPr fontId="81" type="Hiragana"/>
  </si>
  <si>
    <t>パレット保育園・センター南</t>
    <rPh sb="4" eb="7">
      <t>ほいくえん</t>
    </rPh>
    <rPh sb="12" eb="13">
      <t>みなみ</t>
    </rPh>
    <phoneticPr fontId="81" type="Hiragana"/>
  </si>
  <si>
    <t>ゆうぽーと保育園</t>
    <rPh sb="5" eb="8">
      <t>ほいくえん</t>
    </rPh>
    <phoneticPr fontId="81" type="Hiragana"/>
  </si>
  <si>
    <t>ピッコリーノ保育園</t>
    <rPh sb="6" eb="9">
      <t>ほいくえん</t>
    </rPh>
    <phoneticPr fontId="81" type="Hiragana"/>
  </si>
  <si>
    <t>アスク戸塚保育園</t>
    <rPh sb="3" eb="5">
      <t>とつか</t>
    </rPh>
    <rPh sb="5" eb="8">
      <t>ほいくえん</t>
    </rPh>
    <phoneticPr fontId="81" type="Hiragana"/>
  </si>
  <si>
    <t>岩崎学園東戸塚保育園</t>
    <rPh sb="0" eb="2">
      <t>いわさき</t>
    </rPh>
    <rPh sb="2" eb="4">
      <t>がくえん</t>
    </rPh>
    <rPh sb="4" eb="7">
      <t>ひがしとつか</t>
    </rPh>
    <rPh sb="7" eb="10">
      <t>ほいくえん</t>
    </rPh>
    <phoneticPr fontId="81" type="Hiragana"/>
  </si>
  <si>
    <t>エミールの森ひばり保育園</t>
    <rPh sb="5" eb="6">
      <t>もり</t>
    </rPh>
    <rPh sb="9" eb="12">
      <t>ほいくえん</t>
    </rPh>
    <phoneticPr fontId="81" type="Hiragana"/>
  </si>
  <si>
    <t>くすのき保育園</t>
    <rPh sb="4" eb="7">
      <t>ほいくえん</t>
    </rPh>
    <phoneticPr fontId="81" type="Hiragana"/>
  </si>
  <si>
    <t>小雀みどり保育園</t>
    <rPh sb="0" eb="2">
      <t>こすずめ</t>
    </rPh>
    <rPh sb="5" eb="8">
      <t>ほいくえん</t>
    </rPh>
    <phoneticPr fontId="81" type="Hiragana"/>
  </si>
  <si>
    <t>ことは保育園</t>
    <rPh sb="3" eb="6">
      <t>ほいくえん</t>
    </rPh>
    <phoneticPr fontId="81" type="Hiragana"/>
  </si>
  <si>
    <t>戸塚愛児園</t>
    <rPh sb="0" eb="2">
      <t>とつか</t>
    </rPh>
    <rPh sb="2" eb="4">
      <t>あいじ</t>
    </rPh>
    <rPh sb="4" eb="5">
      <t>えん</t>
    </rPh>
    <phoneticPr fontId="81" type="Hiragana"/>
  </si>
  <si>
    <t>名瀬いちい保育園</t>
    <rPh sb="0" eb="2">
      <t>なせ</t>
    </rPh>
    <rPh sb="5" eb="8">
      <t>ほいくえん</t>
    </rPh>
    <phoneticPr fontId="81" type="Hiragana"/>
  </si>
  <si>
    <t>松みどり保育所</t>
    <rPh sb="0" eb="1">
      <t>まつ</t>
    </rPh>
    <rPh sb="4" eb="6">
      <t>ほいく</t>
    </rPh>
    <rPh sb="6" eb="7">
      <t>しょ</t>
    </rPh>
    <phoneticPr fontId="81" type="Hiragana"/>
  </si>
  <si>
    <t>レインボー保育園</t>
    <rPh sb="5" eb="8">
      <t>ほいくえん</t>
    </rPh>
    <phoneticPr fontId="81" type="Hiragana"/>
  </si>
  <si>
    <t>わかば保育園</t>
    <rPh sb="3" eb="6">
      <t>ほいくえん</t>
    </rPh>
    <phoneticPr fontId="81" type="Hiragana"/>
  </si>
  <si>
    <t>大船ルーテル保育園</t>
    <rPh sb="0" eb="2">
      <t>おおぶね</t>
    </rPh>
    <rPh sb="6" eb="9">
      <t>ほいくえん</t>
    </rPh>
    <phoneticPr fontId="81" type="Hiragana"/>
  </si>
  <si>
    <t>かつら愛児園</t>
    <rPh sb="3" eb="5">
      <t>あいじ</t>
    </rPh>
    <rPh sb="5" eb="6">
      <t>えん</t>
    </rPh>
    <phoneticPr fontId="81" type="Hiragana"/>
  </si>
  <si>
    <t>やまゆり保育園</t>
    <rPh sb="4" eb="7">
      <t>ほいくえん</t>
    </rPh>
    <phoneticPr fontId="81" type="Hiragana"/>
  </si>
  <si>
    <t>エンゼルおおぞら保育園</t>
    <rPh sb="8" eb="11">
      <t>ほいくえん</t>
    </rPh>
    <phoneticPr fontId="81" type="Hiragana"/>
  </si>
  <si>
    <t>御霊神社保育園</t>
    <rPh sb="0" eb="2">
      <t>みたま</t>
    </rPh>
    <rPh sb="2" eb="4">
      <t>じんじゃ</t>
    </rPh>
    <rPh sb="4" eb="7">
      <t>ほいくえん</t>
    </rPh>
    <phoneticPr fontId="81" type="Hiragana"/>
  </si>
  <si>
    <t>白梅いずみ保育園</t>
    <rPh sb="0" eb="2">
      <t>はくばい</t>
    </rPh>
    <rPh sb="5" eb="8">
      <t>ほいくえん</t>
    </rPh>
    <phoneticPr fontId="81" type="Hiragana"/>
  </si>
  <si>
    <t>白百合愛児園</t>
    <rPh sb="0" eb="3">
      <t>しらゆり</t>
    </rPh>
    <rPh sb="3" eb="5">
      <t>あいじ</t>
    </rPh>
    <rPh sb="5" eb="6">
      <t>えん</t>
    </rPh>
    <phoneticPr fontId="81" type="Hiragana"/>
  </si>
  <si>
    <t>中田保育園</t>
    <rPh sb="0" eb="2">
      <t>なかた</t>
    </rPh>
    <rPh sb="2" eb="5">
      <t>ほいくえん</t>
    </rPh>
    <phoneticPr fontId="81" type="Hiragana"/>
  </si>
  <si>
    <t>白梅保育園</t>
    <rPh sb="0" eb="2">
      <t>はくばい</t>
    </rPh>
    <rPh sb="2" eb="5">
      <t>ほいくえん</t>
    </rPh>
    <phoneticPr fontId="81" type="Hiragana"/>
  </si>
  <si>
    <t>横浜文化保育園</t>
    <rPh sb="0" eb="2">
      <t>よこはま</t>
    </rPh>
    <rPh sb="2" eb="4">
      <t>ぶんか</t>
    </rPh>
    <rPh sb="4" eb="7">
      <t>ほいくえん</t>
    </rPh>
    <phoneticPr fontId="81" type="Hiragana"/>
  </si>
  <si>
    <t>ほうゆう保育園</t>
    <rPh sb="4" eb="7">
      <t>ほいくえん</t>
    </rPh>
    <phoneticPr fontId="81" type="Hiragana"/>
  </si>
  <si>
    <t>えみ保育園</t>
    <rPh sb="2" eb="5">
      <t>ほいくえん</t>
    </rPh>
    <phoneticPr fontId="81" type="Hiragana"/>
  </si>
  <si>
    <t>北寺尾むつみ保育園</t>
    <rPh sb="0" eb="1">
      <t>きた</t>
    </rPh>
    <rPh sb="1" eb="3">
      <t>てらお</t>
    </rPh>
    <rPh sb="6" eb="9">
      <t>ほいくえん</t>
    </rPh>
    <phoneticPr fontId="81" type="Hiragana"/>
  </si>
  <si>
    <t>鶴見乳幼児福祉センター保育園</t>
    <rPh sb="0" eb="2">
      <t>つるみ</t>
    </rPh>
    <rPh sb="2" eb="5">
      <t>にゅうようじ</t>
    </rPh>
    <rPh sb="5" eb="7">
      <t>ふくし</t>
    </rPh>
    <rPh sb="11" eb="14">
      <t>ほいくえん</t>
    </rPh>
    <phoneticPr fontId="81" type="Hiragana"/>
  </si>
  <si>
    <t>花園保育園ベビーホーム</t>
    <rPh sb="0" eb="2">
      <t>はなぞの</t>
    </rPh>
    <rPh sb="2" eb="5">
      <t>ほいくえん</t>
    </rPh>
    <phoneticPr fontId="81" type="Hiragana"/>
  </si>
  <si>
    <t>実遊中央保育園</t>
    <rPh sb="0" eb="1">
      <t>み</t>
    </rPh>
    <rPh sb="1" eb="2">
      <t>ゆ</t>
    </rPh>
    <rPh sb="2" eb="4">
      <t>ちゅうおう</t>
    </rPh>
    <rPh sb="4" eb="7">
      <t>ほいくえん</t>
    </rPh>
    <phoneticPr fontId="81" type="Hiragana"/>
  </si>
  <si>
    <t>矢向保育園</t>
    <rPh sb="0" eb="2">
      <t>やこう</t>
    </rPh>
    <rPh sb="2" eb="5">
      <t>ほいくえん</t>
    </rPh>
    <phoneticPr fontId="81" type="Hiragana"/>
  </si>
  <si>
    <t>ゆめいろ保育園</t>
    <rPh sb="4" eb="7">
      <t>ほいくえん</t>
    </rPh>
    <phoneticPr fontId="81" type="Hiragana"/>
  </si>
  <si>
    <t>わおわお東寺尾保育園</t>
    <rPh sb="4" eb="7">
      <t>ひがしてらお</t>
    </rPh>
    <rPh sb="7" eb="10">
      <t>ほいくえん</t>
    </rPh>
    <phoneticPr fontId="81" type="Hiragana"/>
  </si>
  <si>
    <t>かもめ保育園</t>
    <rPh sb="3" eb="6">
      <t>ほいくえん</t>
    </rPh>
    <phoneticPr fontId="81" type="Hiragana"/>
  </si>
  <si>
    <t>アイン松本町保育園</t>
    <rPh sb="3" eb="6">
      <t>まつもとちょう</t>
    </rPh>
    <rPh sb="6" eb="9">
      <t>ほいくえん</t>
    </rPh>
    <phoneticPr fontId="81" type="Hiragana"/>
  </si>
  <si>
    <t>あおぞら第２保育園</t>
    <rPh sb="4" eb="5">
      <t>だい</t>
    </rPh>
    <rPh sb="6" eb="9">
      <t>ほいくえん</t>
    </rPh>
    <phoneticPr fontId="81" type="Hiragana"/>
  </si>
  <si>
    <t>あおぞら保育園</t>
    <rPh sb="4" eb="7">
      <t>ほいくえん</t>
    </rPh>
    <phoneticPr fontId="81" type="Hiragana"/>
  </si>
  <si>
    <t>白百合乳児保育園</t>
    <rPh sb="0" eb="3">
      <t>しらゆり</t>
    </rPh>
    <rPh sb="3" eb="5">
      <t>にゅうじ</t>
    </rPh>
    <rPh sb="5" eb="8">
      <t>ほいくえん</t>
    </rPh>
    <phoneticPr fontId="81" type="Hiragana"/>
  </si>
  <si>
    <t>第二白百合乳児保育園</t>
    <rPh sb="0" eb="2">
      <t>だいに</t>
    </rPh>
    <rPh sb="2" eb="5">
      <t>しらゆり</t>
    </rPh>
    <rPh sb="5" eb="7">
      <t>にゅうじ</t>
    </rPh>
    <rPh sb="7" eb="10">
      <t>ほいくえん</t>
    </rPh>
    <phoneticPr fontId="81" type="Hiragana"/>
  </si>
  <si>
    <t>ナーサリー横浜ポートサイド</t>
    <rPh sb="5" eb="7">
      <t>よこはま</t>
    </rPh>
    <phoneticPr fontId="81" type="Hiragana"/>
  </si>
  <si>
    <t>アイン高島台保育園</t>
    <rPh sb="3" eb="6">
      <t>たかしまだい</t>
    </rPh>
    <rPh sb="6" eb="9">
      <t>ほいくえん</t>
    </rPh>
    <phoneticPr fontId="81" type="Hiragana"/>
  </si>
  <si>
    <t>桃の木保育園</t>
    <rPh sb="0" eb="1">
      <t>もも</t>
    </rPh>
    <rPh sb="2" eb="3">
      <t>き</t>
    </rPh>
    <rPh sb="3" eb="6">
      <t>ほいくえん</t>
    </rPh>
    <phoneticPr fontId="81" type="Hiragana"/>
  </si>
  <si>
    <t>山元町保育園</t>
    <rPh sb="0" eb="3">
      <t>やまもとちょう</t>
    </rPh>
    <rPh sb="3" eb="6">
      <t>ほいくえん</t>
    </rPh>
    <phoneticPr fontId="81" type="Hiragana"/>
  </si>
  <si>
    <t>中村愛児園</t>
    <rPh sb="0" eb="2">
      <t>なかむら</t>
    </rPh>
    <rPh sb="2" eb="4">
      <t>あいじ</t>
    </rPh>
    <rPh sb="4" eb="5">
      <t>えん</t>
    </rPh>
    <phoneticPr fontId="81" type="Hiragana"/>
  </si>
  <si>
    <t>港南つくしんぼ保育園</t>
    <rPh sb="0" eb="2">
      <t>こうなん</t>
    </rPh>
    <rPh sb="7" eb="10">
      <t>ほいくえん</t>
    </rPh>
    <phoneticPr fontId="81" type="Hiragana"/>
  </si>
  <si>
    <t>港南ひまわり保育園</t>
    <rPh sb="0" eb="2">
      <t>こうなん</t>
    </rPh>
    <rPh sb="6" eb="9">
      <t>ほいくえん</t>
    </rPh>
    <phoneticPr fontId="81" type="Hiragana"/>
  </si>
  <si>
    <t>アスク和田町保育園</t>
    <rPh sb="3" eb="6">
      <t>わだちょう</t>
    </rPh>
    <rPh sb="6" eb="9">
      <t>ほいくえん</t>
    </rPh>
    <phoneticPr fontId="81" type="Hiragana"/>
  </si>
  <si>
    <t>プチアンジュ保育園</t>
    <rPh sb="6" eb="9">
      <t>ほいくえん</t>
    </rPh>
    <phoneticPr fontId="81" type="Hiragana"/>
  </si>
  <si>
    <t>アミー保育園三ツ沢園</t>
    <rPh sb="3" eb="6">
      <t>ほいくえん</t>
    </rPh>
    <rPh sb="6" eb="7">
      <t>み</t>
    </rPh>
    <rPh sb="8" eb="9">
      <t>ざわ</t>
    </rPh>
    <rPh sb="9" eb="10">
      <t>えん</t>
    </rPh>
    <phoneticPr fontId="81" type="Hiragana"/>
  </si>
  <si>
    <t>中希望が丘保育園</t>
    <rPh sb="0" eb="3">
      <t>なかきぼう</t>
    </rPh>
    <rPh sb="4" eb="5">
      <t>おか</t>
    </rPh>
    <rPh sb="5" eb="8">
      <t>ほいくえん</t>
    </rPh>
    <phoneticPr fontId="81" type="Hiragana"/>
  </si>
  <si>
    <t>アイン金沢文庫保育園</t>
    <rPh sb="3" eb="7">
      <t>かなざわぶんこ</t>
    </rPh>
    <rPh sb="7" eb="10">
      <t>ほいくえん</t>
    </rPh>
    <phoneticPr fontId="81" type="Hiragana"/>
  </si>
  <si>
    <t>アイン能見台駅前保育園</t>
    <rPh sb="3" eb="7">
      <t>のうけんだいえき</t>
    </rPh>
    <rPh sb="7" eb="8">
      <t>まえ</t>
    </rPh>
    <rPh sb="8" eb="11">
      <t>ほいくえん</t>
    </rPh>
    <phoneticPr fontId="81" type="Hiragana"/>
  </si>
  <si>
    <t>あおぞら谷津保育園</t>
    <rPh sb="4" eb="6">
      <t>やつ</t>
    </rPh>
    <rPh sb="6" eb="9">
      <t>ほいくえん</t>
    </rPh>
    <phoneticPr fontId="81" type="Hiragana"/>
  </si>
  <si>
    <t>きらら保育園</t>
    <rPh sb="3" eb="6">
      <t>ほいくえん</t>
    </rPh>
    <phoneticPr fontId="81" type="Hiragana"/>
  </si>
  <si>
    <t>しののめ保育園</t>
    <rPh sb="4" eb="7">
      <t>ほいくえん</t>
    </rPh>
    <phoneticPr fontId="81" type="Hiragana"/>
  </si>
  <si>
    <t>アスク日吉本町開善保育園</t>
    <rPh sb="3" eb="7">
      <t>ひよしほんちょう</t>
    </rPh>
    <rPh sb="7" eb="8">
      <t>かい</t>
    </rPh>
    <rPh sb="8" eb="9">
      <t>ぜん</t>
    </rPh>
    <rPh sb="9" eb="12">
      <t>ほいくえん</t>
    </rPh>
    <phoneticPr fontId="81" type="Hiragana"/>
  </si>
  <si>
    <t>Gakkenほいくえん日吉本町</t>
    <rPh sb="11" eb="15">
      <t>ひよしほんちょう</t>
    </rPh>
    <phoneticPr fontId="81" type="Hiragana"/>
  </si>
  <si>
    <t>日吉夢保育園</t>
    <rPh sb="0" eb="2">
      <t>ひよし</t>
    </rPh>
    <rPh sb="2" eb="3">
      <t>ゆめ</t>
    </rPh>
    <rPh sb="3" eb="6">
      <t>ほいくえん</t>
    </rPh>
    <phoneticPr fontId="81" type="Hiragana"/>
  </si>
  <si>
    <t>ペガサス新横浜保育園</t>
    <rPh sb="4" eb="7">
      <t>しんよこはま</t>
    </rPh>
    <rPh sb="7" eb="10">
      <t>ほいくえん</t>
    </rPh>
    <phoneticPr fontId="81" type="Hiragana"/>
  </si>
  <si>
    <t>ペガサスベビー保育園</t>
    <rPh sb="7" eb="10">
      <t>ほいくえん</t>
    </rPh>
    <phoneticPr fontId="81" type="Hiragana"/>
  </si>
  <si>
    <t>ペガサス夜間保育園</t>
    <rPh sb="4" eb="6">
      <t>やかん</t>
    </rPh>
    <rPh sb="6" eb="9">
      <t>ほいくえん</t>
    </rPh>
    <phoneticPr fontId="81" type="Hiragana"/>
  </si>
  <si>
    <t>リトルスカラー妙蓮寺保育園</t>
    <rPh sb="7" eb="10">
      <t>みょうれんじ</t>
    </rPh>
    <rPh sb="10" eb="13">
      <t>ほいくえん</t>
    </rPh>
    <phoneticPr fontId="81" type="Hiragana"/>
  </si>
  <si>
    <t>もみの木保育園</t>
    <rPh sb="3" eb="4">
      <t>き</t>
    </rPh>
    <rPh sb="4" eb="7">
      <t>ほいくえん</t>
    </rPh>
    <phoneticPr fontId="81" type="Hiragana"/>
  </si>
  <si>
    <t>青葉保育園</t>
    <rPh sb="0" eb="2">
      <t>あおば</t>
    </rPh>
    <rPh sb="2" eb="5">
      <t>ほいくえん</t>
    </rPh>
    <phoneticPr fontId="81" type="Hiragana"/>
  </si>
  <si>
    <t>スターチャイルド≪藤が丘ナーサリー≫</t>
    <rPh sb="9" eb="10">
      <t>ふじ</t>
    </rPh>
    <rPh sb="11" eb="12">
      <t>おか</t>
    </rPh>
    <phoneticPr fontId="81" type="Hiragana"/>
  </si>
  <si>
    <t>アスク北山田保育園</t>
    <rPh sb="3" eb="6">
      <t>きたやまだ</t>
    </rPh>
    <rPh sb="6" eb="9">
      <t>ほいくえん</t>
    </rPh>
    <phoneticPr fontId="81" type="Hiragana"/>
  </si>
  <si>
    <t>アスクセンター南保育園</t>
    <rPh sb="7" eb="8">
      <t>みなみ</t>
    </rPh>
    <rPh sb="8" eb="11">
      <t>ほいくえん</t>
    </rPh>
    <phoneticPr fontId="81" type="Hiragana"/>
  </si>
  <si>
    <t>アソシエふれあいの丘保育園</t>
    <rPh sb="9" eb="10">
      <t>おか</t>
    </rPh>
    <rPh sb="10" eb="13">
      <t>ほいくえん</t>
    </rPh>
    <phoneticPr fontId="81" type="Hiragana"/>
  </si>
  <si>
    <t>クオリスキッズ鴨居駅前保育園</t>
    <rPh sb="7" eb="9">
      <t>かもい</t>
    </rPh>
    <rPh sb="9" eb="11">
      <t>えきまえ</t>
    </rPh>
    <rPh sb="11" eb="14">
      <t>ほいくえん</t>
    </rPh>
    <phoneticPr fontId="81" type="Hiragana"/>
  </si>
  <si>
    <t>よこはま夢保育園</t>
    <rPh sb="4" eb="5">
      <t>ゆめ</t>
    </rPh>
    <rPh sb="5" eb="8">
      <t>ほいくえん</t>
    </rPh>
    <phoneticPr fontId="81" type="Hiragana"/>
  </si>
  <si>
    <t>ＹＭＣＡとつか乳児保育園</t>
    <rPh sb="7" eb="9">
      <t>にゅうじ</t>
    </rPh>
    <rPh sb="9" eb="12">
      <t>ほいくえん</t>
    </rPh>
    <phoneticPr fontId="81" type="Hiragana"/>
  </si>
  <si>
    <t>戸塚みどり保育園</t>
    <rPh sb="0" eb="2">
      <t>とつか</t>
    </rPh>
    <rPh sb="5" eb="8">
      <t>ほいくえん</t>
    </rPh>
    <phoneticPr fontId="81" type="Hiragana"/>
  </si>
  <si>
    <t>うみのくに保育園とつか</t>
    <rPh sb="5" eb="8">
      <t>ほいくえん</t>
    </rPh>
    <phoneticPr fontId="81" type="Hiragana"/>
  </si>
  <si>
    <t>かさまの杜保育園</t>
    <rPh sb="4" eb="5">
      <t>もり</t>
    </rPh>
    <rPh sb="5" eb="8">
      <t>ほいくえん</t>
    </rPh>
    <phoneticPr fontId="81" type="Hiragana"/>
  </si>
  <si>
    <t>ＹＭＣＡ山手台保育園アルク</t>
    <rPh sb="4" eb="7">
      <t>やまてだい</t>
    </rPh>
    <rPh sb="7" eb="10">
      <t>ほいくえん</t>
    </rPh>
    <phoneticPr fontId="81" type="Hiragana"/>
  </si>
  <si>
    <t>横浜ルンビニー保育園</t>
    <rPh sb="0" eb="2">
      <t>よこはま</t>
    </rPh>
    <rPh sb="7" eb="10">
      <t>ほいくえん</t>
    </rPh>
    <phoneticPr fontId="81" type="Hiragana"/>
  </si>
  <si>
    <t>Gakkenほいくえん二ツ橋</t>
    <rPh sb="11" eb="12">
      <t>ふた</t>
    </rPh>
    <rPh sb="13" eb="14">
      <t>ばし</t>
    </rPh>
    <phoneticPr fontId="81" type="Hiragana"/>
  </si>
  <si>
    <t>Gakkenほいくえん矢向</t>
    <rPh sb="11" eb="13">
      <t>やこう</t>
    </rPh>
    <phoneticPr fontId="81" type="Hiragana"/>
  </si>
  <si>
    <t>末吉にこにこ保育園</t>
    <rPh sb="0" eb="2">
      <t>すえよし</t>
    </rPh>
    <rPh sb="6" eb="9">
      <t>ほいくえん</t>
    </rPh>
    <phoneticPr fontId="81" type="Hiragana"/>
  </si>
  <si>
    <t>エンゼル保育園</t>
    <rPh sb="4" eb="7">
      <t>ほいくえん</t>
    </rPh>
    <phoneticPr fontId="81" type="Hiragana"/>
  </si>
  <si>
    <t>保育園ばんびーな</t>
    <rPh sb="0" eb="3">
      <t>ほいくえん</t>
    </rPh>
    <phoneticPr fontId="81" type="Hiragana"/>
  </si>
  <si>
    <t>アスク上大岡保育園</t>
    <rPh sb="3" eb="6">
      <t>かみおおおか</t>
    </rPh>
    <rPh sb="6" eb="9">
      <t>ほいくえん</t>
    </rPh>
    <phoneticPr fontId="81" type="Hiragana"/>
  </si>
  <si>
    <t>港南あひる保育園</t>
    <rPh sb="0" eb="2">
      <t>こうなん</t>
    </rPh>
    <rPh sb="5" eb="8">
      <t>ほいくえん</t>
    </rPh>
    <phoneticPr fontId="81" type="Hiragana"/>
  </si>
  <si>
    <t>かのん保育園</t>
    <rPh sb="3" eb="6">
      <t>ほいくえん</t>
    </rPh>
    <phoneticPr fontId="81" type="Hiragana"/>
  </si>
  <si>
    <t>スターチャイルド≪金沢文庫ナーサリー≫</t>
    <rPh sb="9" eb="13">
      <t>かなざわぶんこ</t>
    </rPh>
    <phoneticPr fontId="81" type="Hiragana"/>
  </si>
  <si>
    <t>市が尾こどものいえ保育園</t>
    <rPh sb="0" eb="1">
      <t>いち</t>
    </rPh>
    <rPh sb="2" eb="3">
      <t>お</t>
    </rPh>
    <rPh sb="9" eb="12">
      <t>ほいくえん</t>
    </rPh>
    <phoneticPr fontId="81" type="Hiragana"/>
  </si>
  <si>
    <t>ちゃいれっく東戸塚駅前保育園</t>
    <rPh sb="6" eb="9">
      <t>ひがしとつか</t>
    </rPh>
    <rPh sb="9" eb="11">
      <t>えきまえ</t>
    </rPh>
    <rPh sb="11" eb="14">
      <t>ほいくえん</t>
    </rPh>
    <phoneticPr fontId="81" type="Hiragana"/>
  </si>
  <si>
    <t>ちゃいれっく前田町保育園</t>
    <rPh sb="6" eb="9">
      <t>まえだちょう</t>
    </rPh>
    <rPh sb="9" eb="12">
      <t>ほいくえん</t>
    </rPh>
    <phoneticPr fontId="81" type="Hiragana"/>
  </si>
  <si>
    <t>ポピンズナーサリースクール片倉町</t>
    <rPh sb="13" eb="16">
      <t>かたくらちょう</t>
    </rPh>
    <phoneticPr fontId="81" type="Hiragana"/>
  </si>
  <si>
    <t>ポピンズナーサリースクール横浜</t>
    <rPh sb="13" eb="15">
      <t>よこはま</t>
    </rPh>
    <phoneticPr fontId="81" type="Hiragana"/>
  </si>
  <si>
    <t>善部保育園</t>
    <rPh sb="0" eb="1">
      <t>ぜん</t>
    </rPh>
    <rPh sb="1" eb="2">
      <t>ぶ</t>
    </rPh>
    <rPh sb="2" eb="5">
      <t>ほいくえん</t>
    </rPh>
    <phoneticPr fontId="81" type="Hiragana"/>
  </si>
  <si>
    <t>ポピンズナーサリースクール小机</t>
    <rPh sb="13" eb="15">
      <t>こづくえ</t>
    </rPh>
    <phoneticPr fontId="81" type="Hiragana"/>
  </si>
  <si>
    <t>平沼保育園</t>
    <rPh sb="0" eb="2">
      <t>ひらぬま</t>
    </rPh>
    <rPh sb="2" eb="5">
      <t>ほいくえん</t>
    </rPh>
    <phoneticPr fontId="81" type="Hiragana"/>
  </si>
  <si>
    <t>キッズポケット保育園</t>
    <rPh sb="7" eb="10">
      <t>ほいくえん</t>
    </rPh>
    <phoneticPr fontId="81" type="Hiragana"/>
  </si>
  <si>
    <t>アスク本牧保育園</t>
    <rPh sb="3" eb="5">
      <t>ほんもく</t>
    </rPh>
    <rPh sb="5" eb="8">
      <t>ほいくえん</t>
    </rPh>
    <phoneticPr fontId="81" type="Hiragana"/>
  </si>
  <si>
    <t>アイン弘明寺保育園</t>
    <rPh sb="3" eb="6">
      <t>ぐみょうじ</t>
    </rPh>
    <rPh sb="6" eb="9">
      <t>ほいくえん</t>
    </rPh>
    <phoneticPr fontId="81" type="Hiragana"/>
  </si>
  <si>
    <t>クオリスキッズ港南中央保育園</t>
    <rPh sb="7" eb="11">
      <t>こうなんちゅおう</t>
    </rPh>
    <rPh sb="11" eb="14">
      <t>ほいくえん</t>
    </rPh>
    <phoneticPr fontId="81" type="Hiragana"/>
  </si>
  <si>
    <t>港南台つばさ保育園</t>
    <rPh sb="0" eb="3">
      <t>こうなんだい</t>
    </rPh>
    <rPh sb="6" eb="9">
      <t>ほいくえん</t>
    </rPh>
    <phoneticPr fontId="81" type="Hiragana"/>
  </si>
  <si>
    <t>金沢愛児園</t>
    <rPh sb="0" eb="2">
      <t>かなざわ</t>
    </rPh>
    <rPh sb="2" eb="4">
      <t>あいじ</t>
    </rPh>
    <rPh sb="4" eb="5">
      <t>えん</t>
    </rPh>
    <phoneticPr fontId="81" type="Hiragana"/>
  </si>
  <si>
    <t>アスクあざみ野保育園</t>
    <rPh sb="6" eb="7">
      <t>の</t>
    </rPh>
    <rPh sb="7" eb="10">
      <t>ほいくえん</t>
    </rPh>
    <phoneticPr fontId="81" type="Hiragana"/>
  </si>
  <si>
    <t>くすのき第二保育園</t>
    <rPh sb="4" eb="6">
      <t>だいに</t>
    </rPh>
    <rPh sb="6" eb="9">
      <t>ほいくえん</t>
    </rPh>
    <phoneticPr fontId="81" type="Hiragana"/>
  </si>
  <si>
    <t>瀬谷愛児園</t>
    <rPh sb="0" eb="2">
      <t>せや</t>
    </rPh>
    <rPh sb="2" eb="4">
      <t>あいじ</t>
    </rPh>
    <rPh sb="4" eb="5">
      <t>えん</t>
    </rPh>
    <phoneticPr fontId="81" type="Hiragana"/>
  </si>
  <si>
    <t>わおわお江ヶ崎保育園</t>
    <rPh sb="4" eb="7">
      <t>えがさき</t>
    </rPh>
    <rPh sb="7" eb="10">
      <t>ほいくえん</t>
    </rPh>
    <phoneticPr fontId="81" type="Hiragana"/>
  </si>
  <si>
    <t>北寺尾第二むつみ保育園</t>
    <rPh sb="0" eb="1">
      <t>きた</t>
    </rPh>
    <rPh sb="1" eb="3">
      <t>てらお</t>
    </rPh>
    <rPh sb="3" eb="5">
      <t>だいに</t>
    </rPh>
    <rPh sb="8" eb="11">
      <t>ほいくえん</t>
    </rPh>
    <phoneticPr fontId="81" type="Hiragana"/>
  </si>
  <si>
    <t>ポピンズナーサリースクール鶴見</t>
    <rPh sb="13" eb="15">
      <t>つるみ</t>
    </rPh>
    <phoneticPr fontId="81" type="Hiragana"/>
  </si>
  <si>
    <t>ルーチェ保育園鶴見</t>
    <rPh sb="4" eb="7">
      <t>ほいくえん</t>
    </rPh>
    <rPh sb="7" eb="9">
      <t>つるみ</t>
    </rPh>
    <phoneticPr fontId="81" type="Hiragana"/>
  </si>
  <si>
    <t>ねむの樹元宮保育園</t>
    <rPh sb="3" eb="4">
      <t>き</t>
    </rPh>
    <rPh sb="4" eb="6">
      <t>もとみや</t>
    </rPh>
    <rPh sb="6" eb="9">
      <t>ほいくえん</t>
    </rPh>
    <phoneticPr fontId="81" type="Hiragana"/>
  </si>
  <si>
    <t>Gakkenほいくえん片倉</t>
    <rPh sb="11" eb="13">
      <t>かたくら</t>
    </rPh>
    <phoneticPr fontId="81" type="Hiragana"/>
  </si>
  <si>
    <t>アイン三枚町保育園</t>
    <rPh sb="3" eb="5">
      <t>さんまい</t>
    </rPh>
    <rPh sb="5" eb="6">
      <t>まち</t>
    </rPh>
    <rPh sb="6" eb="9">
      <t>ほいくえん</t>
    </rPh>
    <phoneticPr fontId="81" type="Hiragana"/>
  </si>
  <si>
    <t>グローバルキッズ新子安保育園</t>
    <rPh sb="8" eb="11">
      <t>しんこやす</t>
    </rPh>
    <rPh sb="11" eb="14">
      <t>ほいくえん</t>
    </rPh>
    <phoneticPr fontId="81" type="Hiragana"/>
  </si>
  <si>
    <t>つくし保育園上大岡</t>
    <rPh sb="3" eb="6">
      <t>ほいくえん</t>
    </rPh>
    <rPh sb="6" eb="9">
      <t>かみおおおか</t>
    </rPh>
    <phoneticPr fontId="81" type="Hiragana"/>
  </si>
  <si>
    <t>太陽の子港南台保育園</t>
    <rPh sb="0" eb="2">
      <t>たいよう</t>
    </rPh>
    <rPh sb="3" eb="4">
      <t>こ</t>
    </rPh>
    <rPh sb="4" eb="7">
      <t>こうなんだい</t>
    </rPh>
    <rPh sb="7" eb="10">
      <t>ほいくえん</t>
    </rPh>
    <phoneticPr fontId="81" type="Hiragana"/>
  </si>
  <si>
    <t>笹下保育園</t>
    <rPh sb="0" eb="2">
      <t>ささげ</t>
    </rPh>
    <rPh sb="2" eb="5">
      <t>ほいくえん</t>
    </rPh>
    <phoneticPr fontId="81" type="Hiragana"/>
  </si>
  <si>
    <t>ひかりの風保育園</t>
    <rPh sb="4" eb="5">
      <t>かぜ</t>
    </rPh>
    <rPh sb="5" eb="8">
      <t>ほいくえん</t>
    </rPh>
    <phoneticPr fontId="81" type="Hiragana"/>
  </si>
  <si>
    <t>梅の木保育園</t>
    <rPh sb="0" eb="1">
      <t>うめ</t>
    </rPh>
    <rPh sb="2" eb="3">
      <t>き</t>
    </rPh>
    <rPh sb="3" eb="6">
      <t>ほいくえん</t>
    </rPh>
    <phoneticPr fontId="81" type="Hiragana"/>
  </si>
  <si>
    <t>中尾保育園</t>
    <rPh sb="0" eb="2">
      <t>なかお</t>
    </rPh>
    <rPh sb="2" eb="5">
      <t>ほいくえん</t>
    </rPh>
    <phoneticPr fontId="81" type="Hiragana"/>
  </si>
  <si>
    <t>アスク新杉田駅前保育園</t>
    <rPh sb="3" eb="7">
      <t>しんすぎたえき</t>
    </rPh>
    <rPh sb="7" eb="8">
      <t>まえ</t>
    </rPh>
    <rPh sb="8" eb="11">
      <t>ほいくえん</t>
    </rPh>
    <phoneticPr fontId="81" type="Hiragana"/>
  </si>
  <si>
    <t>くっくおさんぽ保育園ふとお</t>
    <rPh sb="7" eb="10">
      <t>ほいくえん</t>
    </rPh>
    <phoneticPr fontId="81" type="Hiragana"/>
  </si>
  <si>
    <t>うみのくに保育園きくな</t>
    <rPh sb="5" eb="8">
      <t>ほいくえん</t>
    </rPh>
    <phoneticPr fontId="81" type="Hiragana"/>
  </si>
  <si>
    <t>第二尚花愛児園</t>
    <rPh sb="0" eb="2">
      <t>だいに</t>
    </rPh>
    <rPh sb="2" eb="3">
      <t>なお</t>
    </rPh>
    <rPh sb="3" eb="4">
      <t>はな</t>
    </rPh>
    <rPh sb="4" eb="6">
      <t>あいじ</t>
    </rPh>
    <rPh sb="6" eb="7">
      <t>えん</t>
    </rPh>
    <phoneticPr fontId="81" type="Hiragana"/>
  </si>
  <si>
    <t>大豆戸どろんこ保育園</t>
    <rPh sb="0" eb="3">
      <t>まめど</t>
    </rPh>
    <rPh sb="7" eb="10">
      <t>ほいくえん</t>
    </rPh>
    <phoneticPr fontId="81" type="Hiragana"/>
  </si>
  <si>
    <t>パレット保育園・大豆戸</t>
    <rPh sb="4" eb="7">
      <t>ほいくえん</t>
    </rPh>
    <rPh sb="8" eb="11">
      <t>まめど</t>
    </rPh>
    <phoneticPr fontId="81" type="Hiragana"/>
  </si>
  <si>
    <t>スターチャイルド≪中山ナーサリー≫</t>
    <rPh sb="9" eb="11">
      <t>なかやま</t>
    </rPh>
    <phoneticPr fontId="81" type="Hiragana"/>
  </si>
  <si>
    <t>グローバルキッズたまプラーザ保育園</t>
    <rPh sb="14" eb="17">
      <t>ほいくえん</t>
    </rPh>
    <phoneticPr fontId="81" type="Hiragana"/>
  </si>
  <si>
    <t>美しが丘どろんこ保育園</t>
    <rPh sb="0" eb="1">
      <t>うつく</t>
    </rPh>
    <rPh sb="3" eb="4">
      <t>おか</t>
    </rPh>
    <rPh sb="8" eb="11">
      <t>ほいくえん</t>
    </rPh>
    <phoneticPr fontId="81" type="Hiragana"/>
  </si>
  <si>
    <t>グローバルキッズ市が尾園</t>
    <rPh sb="8" eb="9">
      <t>いち</t>
    </rPh>
    <rPh sb="10" eb="11">
      <t>お</t>
    </rPh>
    <rPh sb="11" eb="12">
      <t>えん</t>
    </rPh>
    <phoneticPr fontId="81" type="Hiragana"/>
  </si>
  <si>
    <t>パレット保育園・牛久保西</t>
    <rPh sb="4" eb="7">
      <t>ほいくえん</t>
    </rPh>
    <rPh sb="8" eb="11">
      <t>うしくぼ</t>
    </rPh>
    <rPh sb="11" eb="12">
      <t>にし</t>
    </rPh>
    <phoneticPr fontId="81" type="Hiragana"/>
  </si>
  <si>
    <t>ブライト保育園横浜佐江戸</t>
    <rPh sb="4" eb="7">
      <t>ほいくえん</t>
    </rPh>
    <rPh sb="7" eb="9">
      <t>よこはま</t>
    </rPh>
    <rPh sb="9" eb="10">
      <t>さ</t>
    </rPh>
    <rPh sb="10" eb="12">
      <t>えど</t>
    </rPh>
    <phoneticPr fontId="81" type="Hiragana"/>
  </si>
  <si>
    <t>キッズフォレ東山田</t>
    <rPh sb="6" eb="7">
      <t>ひがし</t>
    </rPh>
    <rPh sb="7" eb="9">
      <t>やまだ</t>
    </rPh>
    <phoneticPr fontId="81" type="Hiragana"/>
  </si>
  <si>
    <t>杜ちゃいるど園</t>
    <rPh sb="0" eb="1">
      <t>もり</t>
    </rPh>
    <rPh sb="6" eb="7">
      <t>えん</t>
    </rPh>
    <phoneticPr fontId="81" type="Hiragana"/>
  </si>
  <si>
    <t>ぽれぽれ保育園藤が丘</t>
    <rPh sb="4" eb="7">
      <t>ほいくえん</t>
    </rPh>
    <rPh sb="7" eb="8">
      <t>ふじ</t>
    </rPh>
    <rPh sb="9" eb="10">
      <t>おか</t>
    </rPh>
    <phoneticPr fontId="81" type="Hiragana"/>
  </si>
  <si>
    <t>とつかルーテル保育園</t>
    <rPh sb="7" eb="10">
      <t>ほいくえん</t>
    </rPh>
    <phoneticPr fontId="81" type="Hiragana"/>
  </si>
  <si>
    <t>ヨコハマさくら保育園</t>
    <rPh sb="7" eb="10">
      <t>ほいくえん</t>
    </rPh>
    <phoneticPr fontId="81" type="Hiragana"/>
  </si>
  <si>
    <t>浅間幼育園</t>
    <rPh sb="0" eb="2">
      <t>あさま</t>
    </rPh>
    <rPh sb="2" eb="3">
      <t>よう</t>
    </rPh>
    <rPh sb="3" eb="4">
      <t>いく</t>
    </rPh>
    <rPh sb="4" eb="5">
      <t>えん</t>
    </rPh>
    <phoneticPr fontId="81" type="Hiragana"/>
  </si>
  <si>
    <t>ヨコハマきぼう保育園</t>
    <rPh sb="7" eb="10">
      <t>ほいくえん</t>
    </rPh>
    <phoneticPr fontId="81" type="Hiragana"/>
  </si>
  <si>
    <t>別所保育園</t>
    <rPh sb="0" eb="2">
      <t>べっしょ</t>
    </rPh>
    <rPh sb="2" eb="5">
      <t>ほいくえん</t>
    </rPh>
    <phoneticPr fontId="81" type="Hiragana"/>
  </si>
  <si>
    <t>福澤保育センター</t>
    <rPh sb="0" eb="2">
      <t>ふくざわ</t>
    </rPh>
    <rPh sb="2" eb="4">
      <t>ほいく</t>
    </rPh>
    <phoneticPr fontId="81" type="Hiragana"/>
  </si>
  <si>
    <t>つくし愛児園</t>
    <rPh sb="3" eb="5">
      <t>あいじ</t>
    </rPh>
    <rPh sb="5" eb="6">
      <t>えん</t>
    </rPh>
    <phoneticPr fontId="81" type="Hiragana"/>
  </si>
  <si>
    <t>エミールの森ひよこ保育園</t>
    <rPh sb="5" eb="6">
      <t>もり</t>
    </rPh>
    <rPh sb="9" eb="12">
      <t>ほいくえん</t>
    </rPh>
    <phoneticPr fontId="81" type="Hiragana"/>
  </si>
  <si>
    <t>ポプラ第二保育園</t>
    <rPh sb="3" eb="5">
      <t>だいに</t>
    </rPh>
    <rPh sb="5" eb="8">
      <t>ほいくえん</t>
    </rPh>
    <phoneticPr fontId="81" type="Hiragana"/>
  </si>
  <si>
    <t>ベネッセ青葉台保育園</t>
    <rPh sb="4" eb="7">
      <t>あおばだい</t>
    </rPh>
    <rPh sb="7" eb="10">
      <t>ほいくえん</t>
    </rPh>
    <phoneticPr fontId="81" type="Hiragana"/>
  </si>
  <si>
    <t>スターチャイルド≪矢向ナーサリー≫</t>
    <rPh sb="9" eb="11">
      <t>やこう</t>
    </rPh>
    <phoneticPr fontId="81" type="Hiragana"/>
  </si>
  <si>
    <t>グローバルキッズ大口園</t>
    <rPh sb="8" eb="10">
      <t>おおぐち</t>
    </rPh>
    <rPh sb="10" eb="11">
      <t>えん</t>
    </rPh>
    <phoneticPr fontId="81" type="Hiragana"/>
  </si>
  <si>
    <t>ヨコハマみらい保育園</t>
    <rPh sb="7" eb="10">
      <t>ほいくえん</t>
    </rPh>
    <phoneticPr fontId="81" type="Hiragana"/>
  </si>
  <si>
    <t>にじいろ保育園戸塚駅前</t>
    <rPh sb="4" eb="7">
      <t>ほいくえん</t>
    </rPh>
    <rPh sb="7" eb="9">
      <t>とつか</t>
    </rPh>
    <rPh sb="9" eb="11">
      <t>えきまえ</t>
    </rPh>
    <phoneticPr fontId="81" type="Hiragana"/>
  </si>
  <si>
    <t>たけのこ永田東保育園</t>
    <rPh sb="4" eb="7">
      <t>ながたひがし</t>
    </rPh>
    <rPh sb="7" eb="10">
      <t>ほいくえん</t>
    </rPh>
    <phoneticPr fontId="81" type="Hiragana"/>
  </si>
  <si>
    <t>屏風ゆめの森保育園</t>
    <rPh sb="0" eb="2">
      <t>びょうぶ</t>
    </rPh>
    <rPh sb="5" eb="6">
      <t>もり</t>
    </rPh>
    <rPh sb="6" eb="9">
      <t>ほいくえん</t>
    </rPh>
    <phoneticPr fontId="81" type="Hiragana"/>
  </si>
  <si>
    <t>伊勢佐木町保育園</t>
    <rPh sb="0" eb="5">
      <t>いせざきちょう</t>
    </rPh>
    <rPh sb="5" eb="8">
      <t>ほいくえん</t>
    </rPh>
    <phoneticPr fontId="81" type="Hiragana"/>
  </si>
  <si>
    <t>こどもっと保育園</t>
    <rPh sb="5" eb="8">
      <t>ほいくえん</t>
    </rPh>
    <phoneticPr fontId="81" type="Hiragana"/>
  </si>
  <si>
    <t>ゆめの樹保育園ほどがや</t>
    <rPh sb="3" eb="4">
      <t>き</t>
    </rPh>
    <rPh sb="4" eb="7">
      <t>ほいくえん</t>
    </rPh>
    <phoneticPr fontId="81" type="Hiragana"/>
  </si>
  <si>
    <t>たいせつ保育園</t>
    <rPh sb="4" eb="7">
      <t>ほいくえん</t>
    </rPh>
    <phoneticPr fontId="81" type="Hiragana"/>
  </si>
  <si>
    <t>クオリスキッズ上大岡駅前保育園</t>
    <rPh sb="7" eb="10">
      <t>かみおおおか</t>
    </rPh>
    <rPh sb="10" eb="12">
      <t>えきまえ</t>
    </rPh>
    <rPh sb="12" eb="15">
      <t>ほいくえん</t>
    </rPh>
    <phoneticPr fontId="81" type="Hiragana"/>
  </si>
  <si>
    <t>コンビプラザレイディアント保育園</t>
    <rPh sb="13" eb="16">
      <t>ほいくえん</t>
    </rPh>
    <phoneticPr fontId="81" type="Hiragana"/>
  </si>
  <si>
    <t>エクレスすみれ保育園</t>
    <rPh sb="7" eb="10">
      <t>ほいくえん</t>
    </rPh>
    <phoneticPr fontId="81" type="Hiragana"/>
  </si>
  <si>
    <t>戸塚せせらぎ保育園</t>
    <rPh sb="0" eb="2">
      <t>とつか</t>
    </rPh>
    <rPh sb="6" eb="9">
      <t>ほいくえん</t>
    </rPh>
    <phoneticPr fontId="81" type="Hiragana"/>
  </si>
  <si>
    <t>メモリー保育園</t>
    <rPh sb="4" eb="7">
      <t>ほいくえん</t>
    </rPh>
    <phoneticPr fontId="81" type="Hiragana"/>
  </si>
  <si>
    <t>蒔田ひまわり保育園</t>
    <rPh sb="0" eb="2">
      <t>まいた</t>
    </rPh>
    <rPh sb="6" eb="9">
      <t>ほいくえん</t>
    </rPh>
    <phoneticPr fontId="81" type="Hiragana"/>
  </si>
  <si>
    <t>中区</t>
    <rPh sb="0" eb="2">
      <t>ナカク</t>
    </rPh>
    <phoneticPr fontId="79"/>
  </si>
  <si>
    <t>うちゅう保育園やました</t>
    <rPh sb="4" eb="7">
      <t>ほいくえん</t>
    </rPh>
    <rPh sb="6" eb="7">
      <t>えん</t>
    </rPh>
    <phoneticPr fontId="81" type="Hiragana"/>
  </si>
  <si>
    <t>東寺尾どろんこ保育園</t>
    <rPh sb="0" eb="3">
      <t>ひがしてらお</t>
    </rPh>
    <rPh sb="7" eb="10">
      <t>ほいくえん</t>
    </rPh>
    <phoneticPr fontId="81" type="Hiragana"/>
  </si>
  <si>
    <t>いずみ松本町保育園</t>
    <rPh sb="3" eb="6">
      <t>まつもとちょう</t>
    </rPh>
    <rPh sb="6" eb="9">
      <t>ほいくえん</t>
    </rPh>
    <phoneticPr fontId="81" type="Hiragana"/>
  </si>
  <si>
    <t>テンダーラビング保育園綱島東</t>
    <rPh sb="8" eb="11">
      <t>ほいくえん</t>
    </rPh>
    <rPh sb="11" eb="13">
      <t>つなしま</t>
    </rPh>
    <rPh sb="13" eb="14">
      <t>ひがし</t>
    </rPh>
    <phoneticPr fontId="81" type="Hiragana"/>
  </si>
  <si>
    <t>丘の上保育園</t>
    <rPh sb="0" eb="1">
      <t>おか</t>
    </rPh>
    <rPh sb="2" eb="3">
      <t>うえ</t>
    </rPh>
    <rPh sb="3" eb="6">
      <t>ほいくえん</t>
    </rPh>
    <phoneticPr fontId="81" type="Hiragana"/>
  </si>
  <si>
    <t>わかさと保育園</t>
    <rPh sb="4" eb="7">
      <t>ほいくえん</t>
    </rPh>
    <phoneticPr fontId="81" type="Hiragana"/>
  </si>
  <si>
    <t>エンゼルベア青葉台保育園</t>
    <rPh sb="6" eb="9">
      <t>あおばだい</t>
    </rPh>
    <rPh sb="9" eb="12">
      <t>ほいくえん</t>
    </rPh>
    <phoneticPr fontId="81" type="Hiragana"/>
  </si>
  <si>
    <t>鶴見区</t>
    <rPh sb="0" eb="2">
      <t>ツルミ</t>
    </rPh>
    <rPh sb="2" eb="3">
      <t>ク</t>
    </rPh>
    <phoneticPr fontId="83"/>
  </si>
  <si>
    <t>青葉区</t>
    <rPh sb="0" eb="3">
      <t>アオバク</t>
    </rPh>
    <phoneticPr fontId="82"/>
  </si>
  <si>
    <t>しらとり台保育園青葉台</t>
    <rPh sb="4" eb="5">
      <t>だい</t>
    </rPh>
    <rPh sb="5" eb="8">
      <t>ほいくえん</t>
    </rPh>
    <rPh sb="8" eb="11">
      <t>あおばだい</t>
    </rPh>
    <phoneticPr fontId="81" type="Hiragana"/>
  </si>
  <si>
    <t>社会福祉法人春献美会みのわのぞみ保育園</t>
    <rPh sb="0" eb="2">
      <t>しゃかい</t>
    </rPh>
    <rPh sb="2" eb="4">
      <t>ふくし</t>
    </rPh>
    <rPh sb="4" eb="6">
      <t>ほうじん</t>
    </rPh>
    <rPh sb="6" eb="7">
      <t>はる</t>
    </rPh>
    <rPh sb="7" eb="8">
      <t>こん</t>
    </rPh>
    <rPh sb="8" eb="9">
      <t>み</t>
    </rPh>
    <rPh sb="9" eb="10">
      <t>かい</t>
    </rPh>
    <rPh sb="16" eb="19">
      <t>ほいくえん</t>
    </rPh>
    <phoneticPr fontId="81" type="Hiragana"/>
  </si>
  <si>
    <t>保土ケ谷保育園</t>
    <rPh sb="0" eb="4">
      <t>ほどがや</t>
    </rPh>
    <rPh sb="4" eb="7">
      <t>ほいくえん</t>
    </rPh>
    <phoneticPr fontId="81" type="Hiragana"/>
  </si>
  <si>
    <t>岡村幼児園</t>
    <rPh sb="0" eb="2">
      <t>おかむら</t>
    </rPh>
    <rPh sb="2" eb="4">
      <t>ようじ</t>
    </rPh>
    <rPh sb="4" eb="5">
      <t>えん</t>
    </rPh>
    <phoneticPr fontId="81" type="Hiragana"/>
  </si>
  <si>
    <t>太陽の子鶴見市場保育園</t>
    <rPh sb="0" eb="2">
      <t>たいよう</t>
    </rPh>
    <rPh sb="3" eb="4">
      <t>こ</t>
    </rPh>
    <rPh sb="4" eb="6">
      <t>つるみ</t>
    </rPh>
    <rPh sb="6" eb="8">
      <t>しじょう</t>
    </rPh>
    <rPh sb="8" eb="11">
      <t>ほいくえん</t>
    </rPh>
    <phoneticPr fontId="81" type="Hiragana"/>
  </si>
  <si>
    <t>ベネッセ保土ケ谷保育園</t>
    <rPh sb="4" eb="8">
      <t>ほどがや</t>
    </rPh>
    <rPh sb="8" eb="11">
      <t>ほいくえん</t>
    </rPh>
    <phoneticPr fontId="81" type="Hiragana"/>
  </si>
  <si>
    <t>グローバルキッズ南万騎が原園</t>
    <rPh sb="8" eb="11">
      <t>みなみまき</t>
    </rPh>
    <rPh sb="12" eb="13">
      <t>はら</t>
    </rPh>
    <rPh sb="13" eb="14">
      <t>えん</t>
    </rPh>
    <phoneticPr fontId="81" type="Hiragana"/>
  </si>
  <si>
    <t>ブライト保育園横浜綱島</t>
    <rPh sb="4" eb="7">
      <t>ほいくえん</t>
    </rPh>
    <rPh sb="7" eb="9">
      <t>よこはま</t>
    </rPh>
    <rPh sb="9" eb="11">
      <t>つなしま</t>
    </rPh>
    <phoneticPr fontId="81" type="Hiragana"/>
  </si>
  <si>
    <t>スターチャイルド≪新吉田ナーサリー≫</t>
    <rPh sb="9" eb="10">
      <t>しん</t>
    </rPh>
    <rPh sb="10" eb="12">
      <t>よしだ</t>
    </rPh>
    <phoneticPr fontId="81" type="Hiragana"/>
  </si>
  <si>
    <t>ベネッセ綱島台保育園</t>
    <rPh sb="4" eb="6">
      <t>つなしま</t>
    </rPh>
    <rPh sb="6" eb="7">
      <t>だい</t>
    </rPh>
    <rPh sb="7" eb="10">
      <t>ほいくえん</t>
    </rPh>
    <phoneticPr fontId="81" type="Hiragana"/>
  </si>
  <si>
    <t>木下の保育園綱島東</t>
    <rPh sb="0" eb="2">
      <t>きのした</t>
    </rPh>
    <rPh sb="3" eb="6">
      <t>ほいくえん</t>
    </rPh>
    <rPh sb="6" eb="8">
      <t>つなしま</t>
    </rPh>
    <rPh sb="8" eb="9">
      <t>ひがし</t>
    </rPh>
    <phoneticPr fontId="81" type="Hiragana"/>
  </si>
  <si>
    <t>ブライト保育園横浜日吉</t>
    <rPh sb="4" eb="7">
      <t>ほいくえん</t>
    </rPh>
    <rPh sb="7" eb="9">
      <t>よこはま</t>
    </rPh>
    <rPh sb="9" eb="11">
      <t>ひよし</t>
    </rPh>
    <phoneticPr fontId="81" type="Hiragana"/>
  </si>
  <si>
    <t>スターチャイルド≪長津田ナーサリー≫</t>
    <rPh sb="9" eb="12">
      <t>ながつた</t>
    </rPh>
    <phoneticPr fontId="81" type="Hiragana"/>
  </si>
  <si>
    <t>ニチイキッズ東戸塚園</t>
    <rPh sb="6" eb="7">
      <t>ひがし</t>
    </rPh>
    <rPh sb="7" eb="9">
      <t>とつか</t>
    </rPh>
    <rPh sb="9" eb="10">
      <t>えん</t>
    </rPh>
    <phoneticPr fontId="81" type="Hiragana"/>
  </si>
  <si>
    <t>太陽の子磯子第二保育園</t>
    <rPh sb="0" eb="2">
      <t>たいよう</t>
    </rPh>
    <rPh sb="3" eb="4">
      <t>こ</t>
    </rPh>
    <rPh sb="4" eb="6">
      <t>いそご</t>
    </rPh>
    <rPh sb="6" eb="8">
      <t>だいに</t>
    </rPh>
    <rPh sb="8" eb="11">
      <t>ほいくえん</t>
    </rPh>
    <phoneticPr fontId="81" type="Hiragana"/>
  </si>
  <si>
    <t>おひさますまいる保育園</t>
    <rPh sb="8" eb="11">
      <t>ほいくえん</t>
    </rPh>
    <phoneticPr fontId="81" type="Hiragana"/>
  </si>
  <si>
    <t>あっぷるキッズ青葉台</t>
    <rPh sb="7" eb="10">
      <t>あおばだい</t>
    </rPh>
    <phoneticPr fontId="81" type="Hiragana"/>
  </si>
  <si>
    <t>フレール保育園</t>
    <rPh sb="4" eb="7">
      <t>ほいくえん</t>
    </rPh>
    <phoneticPr fontId="81" type="Hiragana"/>
  </si>
  <si>
    <t>キッズポケット木の葉保育園</t>
    <rPh sb="7" eb="8">
      <t>こ</t>
    </rPh>
    <rPh sb="9" eb="10">
      <t>は</t>
    </rPh>
    <rPh sb="10" eb="13">
      <t>ほいくえん</t>
    </rPh>
    <phoneticPr fontId="81" type="Hiragana"/>
  </si>
  <si>
    <t>保育園小紅</t>
    <rPh sb="0" eb="3">
      <t>ほいくえん</t>
    </rPh>
    <rPh sb="3" eb="4">
      <t>しょう</t>
    </rPh>
    <rPh sb="4" eb="5">
      <t>べに</t>
    </rPh>
    <phoneticPr fontId="81" type="Hiragana"/>
  </si>
  <si>
    <t>グローバルキッズ菊名園</t>
    <rPh sb="8" eb="9">
      <t>きく</t>
    </rPh>
    <rPh sb="9" eb="11">
      <t>めいえん</t>
    </rPh>
    <phoneticPr fontId="81" type="Hiragana"/>
  </si>
  <si>
    <t>星川もえぎ保育園</t>
    <rPh sb="0" eb="2">
      <t>ほしかわ</t>
    </rPh>
    <rPh sb="5" eb="8">
      <t>ほいくえん</t>
    </rPh>
    <phoneticPr fontId="81" type="Hiragana"/>
  </si>
  <si>
    <t>すずかけ保育園</t>
    <rPh sb="4" eb="7">
      <t>ほいくえん</t>
    </rPh>
    <phoneticPr fontId="81" type="Hiragana"/>
  </si>
  <si>
    <t>下田みんなの保育園</t>
    <rPh sb="0" eb="2">
      <t>しもだ</t>
    </rPh>
    <rPh sb="6" eb="9">
      <t>ほいくえん</t>
    </rPh>
    <phoneticPr fontId="81" type="Hiragana"/>
  </si>
  <si>
    <t>ポピンズナーサリースクール綱島</t>
    <rPh sb="13" eb="15">
      <t>つなしま</t>
    </rPh>
    <phoneticPr fontId="81" type="Hiragana"/>
  </si>
  <si>
    <t>つくし保育園戸塚</t>
    <rPh sb="3" eb="6">
      <t>ほいくえん</t>
    </rPh>
    <rPh sb="6" eb="8">
      <t>とつか</t>
    </rPh>
    <phoneticPr fontId="81" type="Hiragana"/>
  </si>
  <si>
    <t>尻手すきっぷ保育園</t>
    <rPh sb="0" eb="2">
      <t>しって</t>
    </rPh>
    <rPh sb="6" eb="9">
      <t>ほいくえん</t>
    </rPh>
    <phoneticPr fontId="81" type="Hiragana"/>
  </si>
  <si>
    <t>スターチャイルド≪岸根公園ナーサリー≫</t>
    <rPh sb="9" eb="13">
      <t>きしねこうえん</t>
    </rPh>
    <phoneticPr fontId="81" type="Hiragana"/>
  </si>
  <si>
    <t>マイ・ハート紅葉ヶ丘保育園</t>
    <rPh sb="6" eb="10">
      <t>もみじがおか</t>
    </rPh>
    <rPh sb="10" eb="13">
      <t>ほいくえん</t>
    </rPh>
    <phoneticPr fontId="81" type="Hiragana"/>
  </si>
  <si>
    <t>キッズガーデン横浜最戸</t>
    <rPh sb="7" eb="9">
      <t>よこはま</t>
    </rPh>
    <rPh sb="9" eb="11">
      <t>さいど</t>
    </rPh>
    <phoneticPr fontId="81" type="Hiragana"/>
  </si>
  <si>
    <t>キッズガーデン横浜鶴ヶ峰</t>
    <rPh sb="7" eb="9">
      <t>よこはま</t>
    </rPh>
    <rPh sb="9" eb="12">
      <t>つるがみね</t>
    </rPh>
    <phoneticPr fontId="81" type="Hiragana"/>
  </si>
  <si>
    <t>聖保育園第二</t>
    <rPh sb="0" eb="1">
      <t>ひじり</t>
    </rPh>
    <rPh sb="1" eb="4">
      <t>ほいくえん</t>
    </rPh>
    <rPh sb="4" eb="6">
      <t>だいに</t>
    </rPh>
    <phoneticPr fontId="81" type="Hiragana"/>
  </si>
  <si>
    <t>天才キッズクラブ楽学館あざみ野園</t>
    <rPh sb="0" eb="2">
      <t>てんさい</t>
    </rPh>
    <rPh sb="8" eb="9">
      <t>らく</t>
    </rPh>
    <rPh sb="9" eb="11">
      <t>がっかん</t>
    </rPh>
    <rPh sb="14" eb="15">
      <t>の</t>
    </rPh>
    <rPh sb="15" eb="16">
      <t>えん</t>
    </rPh>
    <phoneticPr fontId="81" type="Hiragana"/>
  </si>
  <si>
    <t>太陽の子桜台第二保育園</t>
    <rPh sb="0" eb="2">
      <t>たいよう</t>
    </rPh>
    <rPh sb="3" eb="4">
      <t>こ</t>
    </rPh>
    <rPh sb="4" eb="6">
      <t>さくらだい</t>
    </rPh>
    <rPh sb="6" eb="8">
      <t>だいに</t>
    </rPh>
    <rPh sb="8" eb="11">
      <t>ほいくえん</t>
    </rPh>
    <phoneticPr fontId="81" type="Hiragana"/>
  </si>
  <si>
    <t>ゆうゆうきっず新子安</t>
    <rPh sb="7" eb="10">
      <t>しんこやす</t>
    </rPh>
    <phoneticPr fontId="81" type="Hiragana"/>
  </si>
  <si>
    <t>ひびき金港町保育園</t>
    <rPh sb="3" eb="4">
      <t>きん</t>
    </rPh>
    <rPh sb="4" eb="6">
      <t>みなとまち</t>
    </rPh>
    <rPh sb="6" eb="9">
      <t>ほいくえん</t>
    </rPh>
    <phoneticPr fontId="81" type="Hiragana"/>
  </si>
  <si>
    <t>キッズラボ白楽園</t>
    <rPh sb="5" eb="7">
      <t>はくらく</t>
    </rPh>
    <rPh sb="7" eb="8">
      <t>えん</t>
    </rPh>
    <phoneticPr fontId="81" type="Hiragana"/>
  </si>
  <si>
    <t>ぶれすと尻手ほいくえん</t>
    <rPh sb="4" eb="6">
      <t>しって</t>
    </rPh>
    <phoneticPr fontId="81" type="Hiragana"/>
  </si>
  <si>
    <t>ＳＥＡＫＩＤ保育園</t>
    <rPh sb="6" eb="9">
      <t>ほいくえん</t>
    </rPh>
    <phoneticPr fontId="81" type="Hiragana"/>
  </si>
  <si>
    <t>みらいく日吉本町園</t>
    <rPh sb="4" eb="8">
      <t>ひよしほんちょう</t>
    </rPh>
    <rPh sb="8" eb="9">
      <t>えん</t>
    </rPh>
    <phoneticPr fontId="81" type="Hiragana"/>
  </si>
  <si>
    <t>港南台保育園</t>
    <rPh sb="0" eb="3">
      <t>こうなんだい</t>
    </rPh>
    <rPh sb="3" eb="6">
      <t>ほいくえん</t>
    </rPh>
    <phoneticPr fontId="81" type="Hiragana"/>
  </si>
  <si>
    <t>木下の保育園たまプラーザ</t>
    <rPh sb="0" eb="2">
      <t>きのした</t>
    </rPh>
    <rPh sb="3" eb="6">
      <t>ほいくえん</t>
    </rPh>
    <phoneticPr fontId="81" type="Hiragana"/>
  </si>
  <si>
    <t>木下の保育園江ヶ崎</t>
    <rPh sb="0" eb="2">
      <t>きのした</t>
    </rPh>
    <rPh sb="3" eb="6">
      <t>ほいくえん</t>
    </rPh>
    <rPh sb="6" eb="9">
      <t>えがさき</t>
    </rPh>
    <phoneticPr fontId="81" type="Hiragana"/>
  </si>
  <si>
    <t>木下の保育園本牧</t>
    <rPh sb="0" eb="2">
      <t>きのした</t>
    </rPh>
    <rPh sb="3" eb="6">
      <t>ほいくえん</t>
    </rPh>
    <rPh sb="6" eb="8">
      <t>ほんもく</t>
    </rPh>
    <phoneticPr fontId="81" type="Hiragana"/>
  </si>
  <si>
    <t>木下の保育園山下町</t>
    <rPh sb="0" eb="2">
      <t>きのした</t>
    </rPh>
    <rPh sb="3" eb="6">
      <t>ほいくえん</t>
    </rPh>
    <rPh sb="6" eb="9">
      <t>やましたちょう</t>
    </rPh>
    <phoneticPr fontId="81" type="Hiragana"/>
  </si>
  <si>
    <t>西町星の子保育園</t>
    <rPh sb="0" eb="1">
      <t>にし</t>
    </rPh>
    <rPh sb="1" eb="2">
      <t>まち</t>
    </rPh>
    <rPh sb="2" eb="3">
      <t>ほし</t>
    </rPh>
    <rPh sb="4" eb="5">
      <t>こ</t>
    </rPh>
    <rPh sb="5" eb="8">
      <t>ほいくえん</t>
    </rPh>
    <phoneticPr fontId="81" type="Hiragana"/>
  </si>
  <si>
    <t>みらいく高田園</t>
    <rPh sb="4" eb="6">
      <t>たかだ</t>
    </rPh>
    <rPh sb="6" eb="7">
      <t>えん</t>
    </rPh>
    <phoneticPr fontId="81" type="Hiragana"/>
  </si>
  <si>
    <t>キッズパートナー小机</t>
    <rPh sb="8" eb="10">
      <t>こづくえ</t>
    </rPh>
    <phoneticPr fontId="81" type="Hiragana"/>
  </si>
  <si>
    <t>ベネッセ新横浜保育園</t>
    <rPh sb="4" eb="7">
      <t>しんよこはま</t>
    </rPh>
    <rPh sb="7" eb="10">
      <t>ほいくえん</t>
    </rPh>
    <phoneticPr fontId="81" type="Hiragana"/>
  </si>
  <si>
    <t>はなまる保育園</t>
    <rPh sb="4" eb="7">
      <t>ほいくえん</t>
    </rPh>
    <phoneticPr fontId="81" type="Hiragana"/>
  </si>
  <si>
    <t>さんさん森の保育園センター南</t>
    <rPh sb="4" eb="5">
      <t>もり</t>
    </rPh>
    <rPh sb="6" eb="9">
      <t>ほいくえん</t>
    </rPh>
    <rPh sb="13" eb="14">
      <t>みなみ</t>
    </rPh>
    <phoneticPr fontId="81" type="Hiragana"/>
  </si>
  <si>
    <t>三ツ境たんぽぽ保育園</t>
    <rPh sb="0" eb="1">
      <t>み</t>
    </rPh>
    <rPh sb="2" eb="3">
      <t>きょう</t>
    </rPh>
    <rPh sb="7" eb="10">
      <t>ほいくえん</t>
    </rPh>
    <phoneticPr fontId="81" type="Hiragana"/>
  </si>
  <si>
    <t>ネスト瀬谷</t>
    <rPh sb="3" eb="5">
      <t>せや</t>
    </rPh>
    <phoneticPr fontId="81" type="Hiragana"/>
  </si>
  <si>
    <t>あけぼの保育園</t>
    <rPh sb="4" eb="7">
      <t>ほいくえん</t>
    </rPh>
    <phoneticPr fontId="81" type="Hiragana"/>
  </si>
  <si>
    <t>上大岡ラビット保育園</t>
    <rPh sb="0" eb="3">
      <t>かみおおおか</t>
    </rPh>
    <rPh sb="7" eb="10">
      <t>ほいくえん</t>
    </rPh>
    <phoneticPr fontId="81" type="Hiragana"/>
  </si>
  <si>
    <t>みなとみらいくばがさ保育園</t>
    <rPh sb="10" eb="13">
      <t>ほいくえん</t>
    </rPh>
    <phoneticPr fontId="81" type="Hiragana"/>
  </si>
  <si>
    <t>クレシュ新横浜</t>
    <rPh sb="4" eb="7">
      <t>しんよこはま</t>
    </rPh>
    <phoneticPr fontId="81" type="Hiragana"/>
  </si>
  <si>
    <t>あゆみ保育園鶴見</t>
    <rPh sb="3" eb="6">
      <t>ほいくえん</t>
    </rPh>
    <rPh sb="6" eb="8">
      <t>つるみ</t>
    </rPh>
    <phoneticPr fontId="81" type="Hiragana"/>
  </si>
  <si>
    <t>キッズパートナー弘明寺</t>
    <rPh sb="8" eb="11">
      <t>ぐみょうじ</t>
    </rPh>
    <phoneticPr fontId="81" type="Hiragana"/>
  </si>
  <si>
    <t>鶴見中央はなかご保育園</t>
    <rPh sb="0" eb="4">
      <t>つるみちゅうおう</t>
    </rPh>
    <rPh sb="8" eb="11">
      <t>ほいくえん</t>
    </rPh>
    <phoneticPr fontId="81" type="Hiragana"/>
  </si>
  <si>
    <t>Gakkenほいくえん反町</t>
    <rPh sb="11" eb="13">
      <t>そりまち</t>
    </rPh>
    <phoneticPr fontId="81" type="Hiragana"/>
  </si>
  <si>
    <t>横浜岡野すきっぷ保育園</t>
    <rPh sb="0" eb="2">
      <t>よこはま</t>
    </rPh>
    <rPh sb="2" eb="4">
      <t>おかの</t>
    </rPh>
    <rPh sb="8" eb="11">
      <t>ほいくえん</t>
    </rPh>
    <phoneticPr fontId="81" type="Hiragana"/>
  </si>
  <si>
    <t>キッズパートナー東戸塚</t>
    <rPh sb="8" eb="11">
      <t>ひがしとつか</t>
    </rPh>
    <phoneticPr fontId="81" type="Hiragana"/>
  </si>
  <si>
    <t>キッズパートナー六角橋</t>
    <rPh sb="8" eb="10">
      <t>ろっかく</t>
    </rPh>
    <rPh sb="10" eb="11">
      <t>ばし</t>
    </rPh>
    <phoneticPr fontId="81" type="Hiragana"/>
  </si>
  <si>
    <t>太陽の子二俣川駅保育園</t>
    <rPh sb="0" eb="2">
      <t>たいよう</t>
    </rPh>
    <rPh sb="3" eb="4">
      <t>こ</t>
    </rPh>
    <rPh sb="4" eb="8">
      <t>ふたまたがわえき</t>
    </rPh>
    <rPh sb="8" eb="11">
      <t>ほいくえん</t>
    </rPh>
    <phoneticPr fontId="81" type="Hiragana"/>
  </si>
  <si>
    <t>キッズガーデン横浜磯子</t>
    <rPh sb="7" eb="9">
      <t>よこはま</t>
    </rPh>
    <rPh sb="9" eb="11">
      <t>いそご</t>
    </rPh>
    <phoneticPr fontId="81" type="Hiragana"/>
  </si>
  <si>
    <t>横浜おひさま保育園</t>
    <rPh sb="0" eb="2">
      <t>よこはま</t>
    </rPh>
    <rPh sb="6" eb="9">
      <t>ほいくえん</t>
    </rPh>
    <phoneticPr fontId="81" type="Hiragana"/>
  </si>
  <si>
    <t>きゃんばす子安台保育園</t>
    <rPh sb="5" eb="8">
      <t>こやすだい</t>
    </rPh>
    <rPh sb="8" eb="11">
      <t>ほいくえん</t>
    </rPh>
    <phoneticPr fontId="81" type="Hiragana"/>
  </si>
  <si>
    <t>パレット保育園・大倉山</t>
    <rPh sb="4" eb="7">
      <t>ほいくえん</t>
    </rPh>
    <rPh sb="8" eb="10">
      <t>おおくら</t>
    </rPh>
    <rPh sb="10" eb="11">
      <t>さん</t>
    </rPh>
    <phoneticPr fontId="81" type="Hiragana"/>
  </si>
  <si>
    <t>シャルール保育園</t>
    <rPh sb="5" eb="8">
      <t>ほいくえん</t>
    </rPh>
    <phoneticPr fontId="81" type="Hiragana"/>
  </si>
  <si>
    <t>たまプラーザ小桜愛児園</t>
    <rPh sb="6" eb="8">
      <t>こざくら</t>
    </rPh>
    <rPh sb="8" eb="10">
      <t>あいじ</t>
    </rPh>
    <rPh sb="10" eb="11">
      <t>えん</t>
    </rPh>
    <phoneticPr fontId="81" type="Hiragana"/>
  </si>
  <si>
    <t>駒岡げんきっず保育園</t>
    <rPh sb="0" eb="2">
      <t>こまおか</t>
    </rPh>
    <rPh sb="7" eb="10">
      <t>ほいくえん</t>
    </rPh>
    <phoneticPr fontId="81" type="Hiragana"/>
  </si>
  <si>
    <t>グローバルキッズ子安駅前保育園</t>
    <rPh sb="8" eb="10">
      <t>こやす</t>
    </rPh>
    <rPh sb="10" eb="12">
      <t>えきまえ</t>
    </rPh>
    <rPh sb="12" eb="15">
      <t>ほいくえん</t>
    </rPh>
    <phoneticPr fontId="81" type="Hiragana"/>
  </si>
  <si>
    <t>にじいろ保育園関内</t>
    <rPh sb="4" eb="7">
      <t>ほいくえん</t>
    </rPh>
    <rPh sb="7" eb="9">
      <t>かんない</t>
    </rPh>
    <phoneticPr fontId="81" type="Hiragana"/>
  </si>
  <si>
    <t>花月園前ここわ保育園</t>
    <rPh sb="0" eb="4">
      <t>かげつえんまえ</t>
    </rPh>
    <rPh sb="7" eb="10">
      <t>ほいくえん</t>
    </rPh>
    <phoneticPr fontId="81" type="Hiragana"/>
  </si>
  <si>
    <t>スターチャイルド≪白楽ナーサリー≫</t>
    <rPh sb="9" eb="11">
      <t>はくらく</t>
    </rPh>
    <phoneticPr fontId="81" type="Hiragana"/>
  </si>
  <si>
    <t>スターチャイルド≪三ッ沢上町ナーサリー≫</t>
    <rPh sb="9" eb="14">
      <t>みつざわかみちょう</t>
    </rPh>
    <phoneticPr fontId="81" type="Hiragana"/>
  </si>
  <si>
    <t>ブライト保育園横浜松見町</t>
    <rPh sb="4" eb="7">
      <t>ほいくえん</t>
    </rPh>
    <rPh sb="7" eb="9">
      <t>よこはま</t>
    </rPh>
    <rPh sb="9" eb="12">
      <t>まつみちょう</t>
    </rPh>
    <phoneticPr fontId="81" type="Hiragana"/>
  </si>
  <si>
    <t>アスクみのわ保育園</t>
    <rPh sb="6" eb="9">
      <t>ほいくえん</t>
    </rPh>
    <phoneticPr fontId="81" type="Hiragana"/>
  </si>
  <si>
    <t>おはよう保育園花咲町</t>
    <rPh sb="4" eb="7">
      <t>ほいくえん</t>
    </rPh>
    <rPh sb="7" eb="10">
      <t>はなさきちょう</t>
    </rPh>
    <phoneticPr fontId="81" type="Hiragana"/>
  </si>
  <si>
    <t>泉の郷保育園なかだ</t>
    <rPh sb="0" eb="1">
      <t>いずみ</t>
    </rPh>
    <rPh sb="2" eb="3">
      <t>さと</t>
    </rPh>
    <rPh sb="3" eb="6">
      <t>ほいくえん</t>
    </rPh>
    <phoneticPr fontId="81" type="Hiragana"/>
  </si>
  <si>
    <t>ララランド戸塚</t>
    <rPh sb="5" eb="7">
      <t>とつか</t>
    </rPh>
    <phoneticPr fontId="81" type="Hiragana"/>
  </si>
  <si>
    <t>三ツ沢保育園</t>
    <rPh sb="0" eb="1">
      <t>み</t>
    </rPh>
    <rPh sb="2" eb="3">
      <t>ざわ</t>
    </rPh>
    <rPh sb="3" eb="6">
      <t>ほいくえん</t>
    </rPh>
    <phoneticPr fontId="81" type="Hiragana"/>
  </si>
  <si>
    <t>笹山保育園</t>
    <rPh sb="0" eb="2">
      <t>ささやま</t>
    </rPh>
    <rPh sb="2" eb="5">
      <t>ほいくえん</t>
    </rPh>
    <phoneticPr fontId="81" type="Hiragana"/>
  </si>
  <si>
    <t>わらべうた中山保育園</t>
    <rPh sb="5" eb="7">
      <t>なかやま</t>
    </rPh>
    <rPh sb="7" eb="10">
      <t>ほいくえん</t>
    </rPh>
    <phoneticPr fontId="81" type="Hiragana"/>
  </si>
  <si>
    <t>あおぞら菅田保育園</t>
    <rPh sb="4" eb="6">
      <t>すがた</t>
    </rPh>
    <rPh sb="6" eb="9">
      <t>ほいくえん</t>
    </rPh>
    <phoneticPr fontId="81" type="Hiragana"/>
  </si>
  <si>
    <t>下瀬谷保育園</t>
    <rPh sb="0" eb="1">
      <t>した</t>
    </rPh>
    <rPh sb="1" eb="3">
      <t>せや</t>
    </rPh>
    <rPh sb="3" eb="6">
      <t>ほいくえん</t>
    </rPh>
    <phoneticPr fontId="81" type="Hiragana"/>
  </si>
  <si>
    <t>南区</t>
    <rPh sb="0" eb="2">
      <t>ミナミク</t>
    </rPh>
    <phoneticPr fontId="79"/>
  </si>
  <si>
    <t>大岡はるかぜ保育園</t>
    <rPh sb="0" eb="2">
      <t>おおおか</t>
    </rPh>
    <rPh sb="6" eb="9">
      <t>ほいくえん</t>
    </rPh>
    <phoneticPr fontId="81" type="Hiragana"/>
  </si>
  <si>
    <t>ポポラー横浜和田町園</t>
    <rPh sb="4" eb="6">
      <t>よこはま</t>
    </rPh>
    <rPh sb="6" eb="9">
      <t>わだまち</t>
    </rPh>
    <rPh sb="9" eb="10">
      <t>えん</t>
    </rPh>
    <phoneticPr fontId="81" type="Hiragana"/>
  </si>
  <si>
    <t>戸塚区</t>
    <rPh sb="0" eb="3">
      <t>トツカク</t>
    </rPh>
    <phoneticPr fontId="79"/>
  </si>
  <si>
    <t>ララランド戸塚第二</t>
    <rPh sb="5" eb="7">
      <t>とつか</t>
    </rPh>
    <rPh sb="7" eb="9">
      <t>だいに</t>
    </rPh>
    <phoneticPr fontId="81" type="Hiragana"/>
  </si>
  <si>
    <t>神奈川区</t>
    <rPh sb="0" eb="4">
      <t>カナガワク</t>
    </rPh>
    <phoneticPr fontId="79"/>
  </si>
  <si>
    <t>なないろきっど保育園</t>
    <rPh sb="7" eb="10">
      <t>ほいくえん</t>
    </rPh>
    <phoneticPr fontId="81" type="Hiragana"/>
  </si>
  <si>
    <t>鶴見区</t>
    <rPh sb="0" eb="3">
      <t>ツルミク</t>
    </rPh>
    <phoneticPr fontId="79"/>
  </si>
  <si>
    <t>豊岡ひまわり保育園</t>
    <rPh sb="0" eb="2">
      <t>とよおか</t>
    </rPh>
    <rPh sb="6" eb="9">
      <t>ほいくえん</t>
    </rPh>
    <phoneticPr fontId="81" type="Hiragana"/>
  </si>
  <si>
    <t>都筑区</t>
    <rPh sb="0" eb="3">
      <t>ツヅキク</t>
    </rPh>
    <phoneticPr fontId="79"/>
  </si>
  <si>
    <t>池辺おひさま保育園</t>
    <rPh sb="0" eb="2">
      <t>いけべ</t>
    </rPh>
    <rPh sb="6" eb="9">
      <t>ほいくえん</t>
    </rPh>
    <phoneticPr fontId="81" type="Hiragana"/>
  </si>
  <si>
    <t>西区</t>
    <rPh sb="0" eb="2">
      <t>ニシク</t>
    </rPh>
    <phoneticPr fontId="79"/>
  </si>
  <si>
    <t>アミー保育園高島園</t>
    <rPh sb="3" eb="6">
      <t>ほいくえん</t>
    </rPh>
    <rPh sb="6" eb="8">
      <t>たかしま</t>
    </rPh>
    <rPh sb="8" eb="9">
      <t>えん</t>
    </rPh>
    <phoneticPr fontId="81" type="Hiragana"/>
  </si>
  <si>
    <t>みゆさと保育園</t>
    <rPh sb="4" eb="7">
      <t>ほいくえん</t>
    </rPh>
    <phoneticPr fontId="81" type="Hiragana"/>
  </si>
  <si>
    <t>港北区</t>
    <rPh sb="0" eb="3">
      <t>コウホクク</t>
    </rPh>
    <phoneticPr fontId="79"/>
  </si>
  <si>
    <t>ウッズ保育園</t>
    <rPh sb="3" eb="6">
      <t>ほいくえん</t>
    </rPh>
    <phoneticPr fontId="81" type="Hiragana"/>
  </si>
  <si>
    <t>ウィズブック保育園戸部</t>
    <rPh sb="6" eb="9">
      <t>ほいくえん</t>
    </rPh>
    <rPh sb="9" eb="11">
      <t>とべ</t>
    </rPh>
    <phoneticPr fontId="81" type="Hiragana"/>
  </si>
  <si>
    <t>天才キッズクラブ楽学館大倉山園</t>
    <rPh sb="0" eb="2">
      <t>てんさい</t>
    </rPh>
    <rPh sb="8" eb="9">
      <t>らく</t>
    </rPh>
    <rPh sb="9" eb="11">
      <t>がっかん</t>
    </rPh>
    <rPh sb="11" eb="14">
      <t>おおくらやま</t>
    </rPh>
    <rPh sb="14" eb="15">
      <t>えん</t>
    </rPh>
    <phoneticPr fontId="81" type="Hiragana"/>
  </si>
  <si>
    <t>キッズパートナー妙蓮寺</t>
    <rPh sb="8" eb="11">
      <t>みょうれんじ</t>
    </rPh>
    <phoneticPr fontId="81" type="Hiragana"/>
  </si>
  <si>
    <t>キッズパートナー綱島東</t>
    <rPh sb="8" eb="11">
      <t>つなしまひがし</t>
    </rPh>
    <phoneticPr fontId="81" type="Hiragana"/>
  </si>
  <si>
    <t>緑区</t>
    <rPh sb="0" eb="2">
      <t>ミドリク</t>
    </rPh>
    <phoneticPr fontId="83"/>
  </si>
  <si>
    <t>スターチャイルド≪鴨居ナーサリー≫</t>
    <rPh sb="9" eb="11">
      <t>かもい</t>
    </rPh>
    <phoneticPr fontId="81" type="Hiragana"/>
  </si>
  <si>
    <t>緑区</t>
    <rPh sb="0" eb="2">
      <t>ミドリク</t>
    </rPh>
    <phoneticPr fontId="79"/>
  </si>
  <si>
    <t>ポピンズナーサリースクール横浜十日市場</t>
    <rPh sb="13" eb="15">
      <t>よこはま</t>
    </rPh>
    <rPh sb="15" eb="19">
      <t>とおかいちば</t>
    </rPh>
    <phoneticPr fontId="81" type="Hiragana"/>
  </si>
  <si>
    <t>木下の保育園センター南</t>
    <rPh sb="0" eb="2">
      <t>きのした</t>
    </rPh>
    <rPh sb="3" eb="6">
      <t>ほいくえん</t>
    </rPh>
    <rPh sb="10" eb="11">
      <t>みなみ</t>
    </rPh>
    <phoneticPr fontId="81" type="Hiragana"/>
  </si>
  <si>
    <t>馬場どろんこ保育園</t>
    <rPh sb="0" eb="2">
      <t>ばば</t>
    </rPh>
    <rPh sb="6" eb="9">
      <t>ほいくえん</t>
    </rPh>
    <phoneticPr fontId="81" type="Hiragana"/>
  </si>
  <si>
    <t>横浜そらいろ保育園</t>
    <rPh sb="0" eb="2">
      <t>よこはま</t>
    </rPh>
    <rPh sb="6" eb="9">
      <t>ほいくえん</t>
    </rPh>
    <phoneticPr fontId="81" type="Hiragana"/>
  </si>
  <si>
    <t>港南区</t>
    <rPh sb="0" eb="3">
      <t>コウナンク</t>
    </rPh>
    <phoneticPr fontId="79"/>
  </si>
  <si>
    <t>グローバルキッズ上大岡園</t>
    <rPh sb="8" eb="11">
      <t>かみおおおか</t>
    </rPh>
    <rPh sb="11" eb="12">
      <t>えん</t>
    </rPh>
    <phoneticPr fontId="81" type="Hiragana"/>
  </si>
  <si>
    <t>磯子区</t>
    <rPh sb="0" eb="3">
      <t>イソゴク</t>
    </rPh>
    <phoneticPr fontId="79"/>
  </si>
  <si>
    <t>グローバルキッズ磯子保育園</t>
    <rPh sb="8" eb="10">
      <t>いそご</t>
    </rPh>
    <rPh sb="10" eb="13">
      <t>ほいくえん</t>
    </rPh>
    <phoneticPr fontId="81" type="Hiragana"/>
  </si>
  <si>
    <t>スターチャイルド≪大倉山ナーサリー≫</t>
    <rPh sb="9" eb="12">
      <t>おおくらやま</t>
    </rPh>
    <phoneticPr fontId="81" type="Hiragana"/>
  </si>
  <si>
    <t>スターチャイルド≪洋光台ナーサリー≫</t>
    <rPh sb="9" eb="12">
      <t>ようこうだい</t>
    </rPh>
    <phoneticPr fontId="81" type="Hiragana"/>
  </si>
  <si>
    <t>キッズパートナー磯子中原</t>
    <rPh sb="8" eb="10">
      <t>いそご</t>
    </rPh>
    <rPh sb="10" eb="12">
      <t>なかはら</t>
    </rPh>
    <phoneticPr fontId="81" type="Hiragana"/>
  </si>
  <si>
    <t>港北区</t>
    <rPh sb="0" eb="2">
      <t>コウホク</t>
    </rPh>
    <rPh sb="2" eb="3">
      <t>ク</t>
    </rPh>
    <phoneticPr fontId="79"/>
  </si>
  <si>
    <t>パレット保育園・妙蓮寺</t>
    <rPh sb="4" eb="7">
      <t>ほいくえん</t>
    </rPh>
    <rPh sb="8" eb="11">
      <t>みょうれんじ</t>
    </rPh>
    <phoneticPr fontId="81" type="Hiragana"/>
  </si>
  <si>
    <t>キディ大倉山・横浜</t>
    <rPh sb="3" eb="6">
      <t>おおくらやま</t>
    </rPh>
    <rPh sb="7" eb="9">
      <t>よこはま</t>
    </rPh>
    <phoneticPr fontId="81" type="Hiragana"/>
  </si>
  <si>
    <t>青葉区</t>
    <rPh sb="0" eb="3">
      <t>アオバク</t>
    </rPh>
    <phoneticPr fontId="79"/>
  </si>
  <si>
    <t>グローバルキッズ美しが丘保育園</t>
    <rPh sb="8" eb="9">
      <t>うつく</t>
    </rPh>
    <rPh sb="11" eb="12">
      <t>おか</t>
    </rPh>
    <rPh sb="12" eb="15">
      <t>ほいくえん</t>
    </rPh>
    <phoneticPr fontId="81" type="Hiragana"/>
  </si>
  <si>
    <t>ベネッセ東戸塚保育園</t>
    <rPh sb="4" eb="7">
      <t>ひがしとつか</t>
    </rPh>
    <rPh sb="7" eb="10">
      <t>ほいくえん</t>
    </rPh>
    <phoneticPr fontId="81" type="Hiragana"/>
  </si>
  <si>
    <t>戸塚ほしの木保育園</t>
    <rPh sb="0" eb="2">
      <t>とつか</t>
    </rPh>
    <rPh sb="5" eb="6">
      <t>き</t>
    </rPh>
    <rPh sb="6" eb="9">
      <t>ほいくえん</t>
    </rPh>
    <phoneticPr fontId="81" type="Hiragana"/>
  </si>
  <si>
    <t>横浜矢向雲母保育園</t>
    <rPh sb="0" eb="2">
      <t>よこはま</t>
    </rPh>
    <rPh sb="2" eb="4">
      <t>やこう</t>
    </rPh>
    <rPh sb="4" eb="6">
      <t>きらら</t>
    </rPh>
    <rPh sb="6" eb="9">
      <t>ほいくえん</t>
    </rPh>
    <phoneticPr fontId="81" type="Hiragana"/>
  </si>
  <si>
    <t>横浜大口雲母保育園</t>
    <rPh sb="0" eb="2">
      <t>よこはま</t>
    </rPh>
    <rPh sb="2" eb="4">
      <t>おおぐち</t>
    </rPh>
    <rPh sb="4" eb="6">
      <t>きらら</t>
    </rPh>
    <rPh sb="6" eb="9">
      <t>ほいくえん</t>
    </rPh>
    <phoneticPr fontId="81" type="Hiragana"/>
  </si>
  <si>
    <t>きゃんばす東神奈川保育園</t>
    <rPh sb="5" eb="9">
      <t>ひがしかながわ</t>
    </rPh>
    <rPh sb="9" eb="12">
      <t>ほいくえん</t>
    </rPh>
    <phoneticPr fontId="81" type="Hiragana"/>
  </si>
  <si>
    <t>三丁目こども園</t>
    <rPh sb="0" eb="3">
      <t>さんちょうめ</t>
    </rPh>
    <rPh sb="6" eb="7">
      <t>えん</t>
    </rPh>
    <phoneticPr fontId="81" type="Hiragana"/>
  </si>
  <si>
    <t>港北コスモス保育園</t>
    <rPh sb="0" eb="2">
      <t>こうほく</t>
    </rPh>
    <rPh sb="6" eb="9">
      <t>ほいくえん</t>
    </rPh>
    <phoneticPr fontId="81" type="Hiragana"/>
  </si>
  <si>
    <t>杉田保育園</t>
    <rPh sb="0" eb="2">
      <t>すぎた</t>
    </rPh>
    <rPh sb="2" eb="5">
      <t>ほいくえん</t>
    </rPh>
    <phoneticPr fontId="81" type="Hiragana"/>
  </si>
  <si>
    <t>上永谷西保育園</t>
    <rPh sb="0" eb="3">
      <t>かみながや</t>
    </rPh>
    <rPh sb="3" eb="4">
      <t>にし</t>
    </rPh>
    <rPh sb="4" eb="7">
      <t>ほいくえん</t>
    </rPh>
    <phoneticPr fontId="81" type="Hiragana"/>
  </si>
  <si>
    <t>サンキッズ荏田西保育園</t>
    <rPh sb="5" eb="8">
      <t>えだにし</t>
    </rPh>
    <rPh sb="8" eb="11">
      <t>ほいくえん</t>
    </rPh>
    <phoneticPr fontId="81" type="Hiragana"/>
  </si>
  <si>
    <t>キッズフォレセンター北</t>
    <rPh sb="10" eb="11">
      <t>きた</t>
    </rPh>
    <phoneticPr fontId="81" type="Hiragana"/>
  </si>
  <si>
    <t>大曽根コスモス保育園</t>
    <rPh sb="0" eb="3">
      <t>おおそね</t>
    </rPh>
    <rPh sb="7" eb="10">
      <t>ほいくえん</t>
    </rPh>
    <phoneticPr fontId="81" type="Hiragana"/>
  </si>
  <si>
    <t>鶴見区</t>
    <rPh sb="0" eb="3">
      <t>つるみく</t>
    </rPh>
    <phoneticPr fontId="79" type="Hiragana"/>
  </si>
  <si>
    <t>西区</t>
    <rPh sb="0" eb="2">
      <t>にしく</t>
    </rPh>
    <phoneticPr fontId="79" type="Hiragana"/>
  </si>
  <si>
    <t>中区</t>
    <rPh sb="0" eb="2">
      <t>なかく</t>
    </rPh>
    <phoneticPr fontId="79" type="Hiragana"/>
  </si>
  <si>
    <t>南区</t>
    <rPh sb="0" eb="2">
      <t>みなみく</t>
    </rPh>
    <phoneticPr fontId="79" type="Hiragana"/>
  </si>
  <si>
    <t>保土ケ谷区</t>
    <rPh sb="0" eb="4">
      <t>ほどがや</t>
    </rPh>
    <phoneticPr fontId="79" type="Hiragana"/>
  </si>
  <si>
    <t>旭区</t>
    <rPh sb="0" eb="2">
      <t>あさひく</t>
    </rPh>
    <phoneticPr fontId="79" type="Hiragana"/>
  </si>
  <si>
    <t>横浜あさひ中央</t>
    <rPh sb="0" eb="2">
      <t>よこはま</t>
    </rPh>
    <rPh sb="5" eb="7">
      <t>ちゅうおう</t>
    </rPh>
    <phoneticPr fontId="81" type="Hiragana"/>
  </si>
  <si>
    <t>港北区</t>
    <rPh sb="0" eb="3">
      <t>こうほくく</t>
    </rPh>
    <phoneticPr fontId="79" type="Hiragana"/>
  </si>
  <si>
    <t>ちいさなたね保育園</t>
    <rPh sb="6" eb="9">
      <t>ほいくえん</t>
    </rPh>
    <phoneticPr fontId="81" type="Hiragana"/>
  </si>
  <si>
    <t>緑区</t>
    <rPh sb="0" eb="2">
      <t>みどりく</t>
    </rPh>
    <phoneticPr fontId="83" type="Hiragana"/>
  </si>
  <si>
    <t>青葉区</t>
    <rPh sb="0" eb="3">
      <t>あおばく</t>
    </rPh>
    <phoneticPr fontId="79" type="Hiragana"/>
  </si>
  <si>
    <t>戸塚区</t>
    <rPh sb="0" eb="3">
      <t>とつかく</t>
    </rPh>
    <phoneticPr fontId="79" type="Hiragana"/>
  </si>
  <si>
    <t>都筑区</t>
    <rPh sb="0" eb="3">
      <t>つづきく</t>
    </rPh>
    <phoneticPr fontId="79" type="Hiragana"/>
  </si>
  <si>
    <t>よこはま・もあな保育園</t>
    <rPh sb="8" eb="11">
      <t>ほいくえん</t>
    </rPh>
    <phoneticPr fontId="81" type="Hiragana"/>
  </si>
  <si>
    <t>清水ヶ丘保育園</t>
    <rPh sb="0" eb="4">
      <t>しみずがおか</t>
    </rPh>
    <rPh sb="4" eb="7">
      <t>ほいくえん</t>
    </rPh>
    <phoneticPr fontId="81" type="Hiragana"/>
  </si>
  <si>
    <t>瀬谷区</t>
    <rPh sb="0" eb="3">
      <t>セヤク</t>
    </rPh>
    <phoneticPr fontId="79"/>
  </si>
  <si>
    <t>港南区</t>
    <rPh sb="0" eb="3">
      <t>こうなんく</t>
    </rPh>
    <phoneticPr fontId="79" type="Hiragana"/>
  </si>
  <si>
    <t>笹下南つくしんぼ保育園</t>
    <rPh sb="0" eb="2">
      <t>ささげ</t>
    </rPh>
    <rPh sb="2" eb="3">
      <t>みなみ</t>
    </rPh>
    <rPh sb="8" eb="11">
      <t>ほいくえん</t>
    </rPh>
    <phoneticPr fontId="81" type="Hiragana"/>
  </si>
  <si>
    <t>明日葉保育園青葉台園</t>
    <rPh sb="0" eb="3">
      <t>あしたば</t>
    </rPh>
    <rPh sb="3" eb="6">
      <t>ほいくえん</t>
    </rPh>
    <rPh sb="6" eb="9">
      <t>あおばだい</t>
    </rPh>
    <rPh sb="9" eb="10">
      <t>えん</t>
    </rPh>
    <phoneticPr fontId="81" type="Hiragana"/>
  </si>
  <si>
    <t>明日葉保育園大倉山園</t>
    <rPh sb="0" eb="3">
      <t>あしたば</t>
    </rPh>
    <rPh sb="3" eb="6">
      <t>ほいくえん</t>
    </rPh>
    <rPh sb="6" eb="9">
      <t>おおくらやま</t>
    </rPh>
    <rPh sb="9" eb="10">
      <t>えん</t>
    </rPh>
    <phoneticPr fontId="81" type="Hiragana"/>
  </si>
  <si>
    <t>金沢区</t>
    <rPh sb="0" eb="3">
      <t>カナザワク</t>
    </rPh>
    <phoneticPr fontId="79"/>
  </si>
  <si>
    <t>明日葉保育園金沢文庫園</t>
    <rPh sb="0" eb="3">
      <t>あしたば</t>
    </rPh>
    <rPh sb="3" eb="6">
      <t>ほいくえん</t>
    </rPh>
    <rPh sb="6" eb="10">
      <t>かなざわぶんこ</t>
    </rPh>
    <rPh sb="10" eb="11">
      <t>えん</t>
    </rPh>
    <phoneticPr fontId="81" type="Hiragana"/>
  </si>
  <si>
    <t>明日葉保育園駒岡園</t>
    <rPh sb="0" eb="3">
      <t>あしたば</t>
    </rPh>
    <rPh sb="3" eb="6">
      <t>ほいくえん</t>
    </rPh>
    <rPh sb="6" eb="8">
      <t>こまおか</t>
    </rPh>
    <rPh sb="8" eb="9">
      <t>えん</t>
    </rPh>
    <phoneticPr fontId="81" type="Hiragana"/>
  </si>
  <si>
    <t>明日葉保育園第三戸塚園</t>
    <rPh sb="0" eb="3">
      <t>あしたば</t>
    </rPh>
    <rPh sb="3" eb="6">
      <t>ほいくえん</t>
    </rPh>
    <rPh sb="6" eb="7">
      <t>だい</t>
    </rPh>
    <rPh sb="7" eb="8">
      <t>さん</t>
    </rPh>
    <rPh sb="8" eb="10">
      <t>とつか</t>
    </rPh>
    <rPh sb="10" eb="11">
      <t>えん</t>
    </rPh>
    <phoneticPr fontId="81" type="Hiragana"/>
  </si>
  <si>
    <t>明日葉保育園第二戸塚園</t>
    <rPh sb="0" eb="3">
      <t>あしたば</t>
    </rPh>
    <rPh sb="3" eb="6">
      <t>ほいくえん</t>
    </rPh>
    <rPh sb="6" eb="8">
      <t>だいに</t>
    </rPh>
    <rPh sb="8" eb="10">
      <t>とつか</t>
    </rPh>
    <rPh sb="10" eb="11">
      <t>えん</t>
    </rPh>
    <phoneticPr fontId="81" type="Hiragana"/>
  </si>
  <si>
    <t>明日葉保育園綱島園</t>
    <rPh sb="0" eb="3">
      <t>あしたば</t>
    </rPh>
    <rPh sb="3" eb="6">
      <t>ほいくえん</t>
    </rPh>
    <rPh sb="6" eb="8">
      <t>つなしま</t>
    </rPh>
    <rPh sb="8" eb="9">
      <t>えん</t>
    </rPh>
    <phoneticPr fontId="81" type="Hiragana"/>
  </si>
  <si>
    <t>明日葉保育園鶴見園</t>
    <rPh sb="0" eb="3">
      <t>あしたば</t>
    </rPh>
    <rPh sb="3" eb="6">
      <t>ほいくえん</t>
    </rPh>
    <rPh sb="6" eb="8">
      <t>つるみ</t>
    </rPh>
    <rPh sb="8" eb="9">
      <t>えん</t>
    </rPh>
    <phoneticPr fontId="81" type="Hiragana"/>
  </si>
  <si>
    <t>明日葉保育園長津田園</t>
    <rPh sb="0" eb="3">
      <t>あしたば</t>
    </rPh>
    <rPh sb="3" eb="6">
      <t>ほいくえん</t>
    </rPh>
    <rPh sb="6" eb="7">
      <t>ちょう</t>
    </rPh>
    <rPh sb="7" eb="9">
      <t>つだ</t>
    </rPh>
    <rPh sb="9" eb="10">
      <t>えん</t>
    </rPh>
    <phoneticPr fontId="81" type="Hiragana"/>
  </si>
  <si>
    <t>明日葉保育園東戸塚園</t>
    <rPh sb="0" eb="3">
      <t>あしたば</t>
    </rPh>
    <rPh sb="3" eb="6">
      <t>ほいくえん</t>
    </rPh>
    <rPh sb="6" eb="7">
      <t>ひがし</t>
    </rPh>
    <rPh sb="7" eb="9">
      <t>とつか</t>
    </rPh>
    <rPh sb="9" eb="10">
      <t>えん</t>
    </rPh>
    <phoneticPr fontId="81" type="Hiragana"/>
  </si>
  <si>
    <t>神奈川区</t>
    <rPh sb="0" eb="4">
      <t>カナガワク</t>
    </rPh>
    <phoneticPr fontId="83"/>
  </si>
  <si>
    <t>港北区</t>
    <rPh sb="0" eb="3">
      <t>こうほくく</t>
    </rPh>
    <phoneticPr fontId="83" type="Hiragana"/>
  </si>
  <si>
    <t>旭区</t>
    <rPh sb="0" eb="2">
      <t>アサヒク</t>
    </rPh>
    <phoneticPr fontId="83"/>
  </si>
  <si>
    <t>中区</t>
    <rPh sb="0" eb="2">
      <t>ナカク</t>
    </rPh>
    <phoneticPr fontId="83"/>
  </si>
  <si>
    <t>保土ケ谷区</t>
    <rPh sb="0" eb="5">
      <t>ホドガヤク</t>
    </rPh>
    <phoneticPr fontId="83"/>
  </si>
  <si>
    <t>港北区</t>
    <rPh sb="0" eb="3">
      <t>コウホクク</t>
    </rPh>
    <phoneticPr fontId="83"/>
  </si>
  <si>
    <t>栄区</t>
    <rPh sb="0" eb="2">
      <t>サカエク</t>
    </rPh>
    <phoneticPr fontId="83"/>
  </si>
  <si>
    <t>戸塚区</t>
    <rPh sb="0" eb="3">
      <t>トツカク</t>
    </rPh>
    <phoneticPr fontId="83"/>
  </si>
  <si>
    <t>鶴見区</t>
    <rPh sb="0" eb="3">
      <t>ツルミク</t>
    </rPh>
    <phoneticPr fontId="83"/>
  </si>
  <si>
    <t>港北区</t>
    <rPh sb="0" eb="2">
      <t>コウホク</t>
    </rPh>
    <rPh sb="2" eb="3">
      <t>ク</t>
    </rPh>
    <phoneticPr fontId="83"/>
  </si>
  <si>
    <t>瀬谷区</t>
    <rPh sb="0" eb="3">
      <t>セヤク</t>
    </rPh>
    <phoneticPr fontId="83"/>
  </si>
  <si>
    <t>磯子区</t>
    <rPh sb="0" eb="2">
      <t>イソゴ</t>
    </rPh>
    <rPh sb="2" eb="3">
      <t>ク</t>
    </rPh>
    <phoneticPr fontId="83"/>
  </si>
  <si>
    <t>あっぷる滝頭保育園</t>
    <rPh sb="4" eb="6">
      <t>たきがしら</t>
    </rPh>
    <rPh sb="6" eb="9">
      <t>ほいくえん</t>
    </rPh>
    <phoneticPr fontId="81" type="Hiragana"/>
  </si>
  <si>
    <t>都筑区</t>
    <rPh sb="0" eb="3">
      <t>ツヅキク</t>
    </rPh>
    <phoneticPr fontId="83"/>
  </si>
  <si>
    <t>横浜茅ケ崎保育園</t>
    <rPh sb="0" eb="2">
      <t>よこはま</t>
    </rPh>
    <rPh sb="2" eb="5">
      <t>ちがさき</t>
    </rPh>
    <rPh sb="5" eb="8">
      <t>ほいくえん</t>
    </rPh>
    <phoneticPr fontId="81" type="Hiragana"/>
  </si>
  <si>
    <t>俣野保育園</t>
    <rPh sb="0" eb="2">
      <t>またの</t>
    </rPh>
    <rPh sb="2" eb="5">
      <t>ほいくえん</t>
    </rPh>
    <phoneticPr fontId="81" type="Hiragana"/>
  </si>
  <si>
    <t>かながわ保育園</t>
    <rPh sb="4" eb="7">
      <t>ほいくえん</t>
    </rPh>
    <phoneticPr fontId="81" type="Hiragana"/>
  </si>
  <si>
    <t>グローバルキッズ日吉５丁目園</t>
    <rPh sb="8" eb="10">
      <t>ひよし</t>
    </rPh>
    <rPh sb="11" eb="13">
      <t>ちょうめ</t>
    </rPh>
    <rPh sb="13" eb="14">
      <t>えん</t>
    </rPh>
    <phoneticPr fontId="81" type="Hiragana"/>
  </si>
  <si>
    <t>グローバルキッズ三ツ境園</t>
    <rPh sb="8" eb="9">
      <t>み</t>
    </rPh>
    <rPh sb="10" eb="11">
      <t>きょう</t>
    </rPh>
    <rPh sb="11" eb="12">
      <t>えん</t>
    </rPh>
    <phoneticPr fontId="81" type="Hiragana"/>
  </si>
  <si>
    <t>緑区</t>
    <rPh sb="0" eb="1">
      <t>ミドリ</t>
    </rPh>
    <phoneticPr fontId="83"/>
  </si>
  <si>
    <t>ポピンズナーサリースクール十日市場駅前</t>
    <rPh sb="13" eb="19">
      <t>とうかいちばえきまえ</t>
    </rPh>
    <phoneticPr fontId="81" type="Hiragana"/>
  </si>
  <si>
    <t>青葉区</t>
    <rPh sb="0" eb="3">
      <t>アオバク</t>
    </rPh>
    <phoneticPr fontId="83"/>
  </si>
  <si>
    <t>南区</t>
    <rPh sb="0" eb="2">
      <t>ミナミク</t>
    </rPh>
    <phoneticPr fontId="82"/>
  </si>
  <si>
    <t>鶴見区</t>
    <rPh sb="0" eb="2">
      <t>ツルミ</t>
    </rPh>
    <rPh sb="2" eb="3">
      <t>ク</t>
    </rPh>
    <phoneticPr fontId="82"/>
  </si>
  <si>
    <t>西区</t>
    <rPh sb="0" eb="2">
      <t>にしく</t>
    </rPh>
    <phoneticPr fontId="82" type="Hiragana"/>
  </si>
  <si>
    <t>港北区</t>
    <rPh sb="0" eb="3">
      <t>こうほくく</t>
    </rPh>
    <phoneticPr fontId="82" type="Hiragana"/>
  </si>
  <si>
    <t>戸塚区</t>
    <rPh sb="0" eb="3">
      <t>トツカク</t>
    </rPh>
    <phoneticPr fontId="82"/>
  </si>
  <si>
    <t>中区</t>
    <rPh sb="0" eb="2">
      <t>ナカク</t>
    </rPh>
    <phoneticPr fontId="82"/>
  </si>
  <si>
    <t>都筑区</t>
    <rPh sb="0" eb="3">
      <t>ツヅキク</t>
    </rPh>
    <phoneticPr fontId="82"/>
  </si>
  <si>
    <t>港南区</t>
    <rPh sb="0" eb="3">
      <t>コウナンク</t>
    </rPh>
    <phoneticPr fontId="82"/>
  </si>
  <si>
    <t>ＧＥＮＫＩＤＳ星川保育園</t>
    <rPh sb="7" eb="9">
      <t>ほしかわ</t>
    </rPh>
    <rPh sb="9" eb="12">
      <t>ほいくえん</t>
    </rPh>
    <phoneticPr fontId="81" type="Hiragana"/>
  </si>
  <si>
    <t>泉区</t>
    <rPh sb="0" eb="2">
      <t>イズミク</t>
    </rPh>
    <phoneticPr fontId="82"/>
  </si>
  <si>
    <t>瀬谷区</t>
    <rPh sb="0" eb="3">
      <t>セヤク</t>
    </rPh>
    <phoneticPr fontId="82"/>
  </si>
  <si>
    <t>三春台保育園</t>
    <rPh sb="0" eb="2">
      <t>みはる</t>
    </rPh>
    <rPh sb="2" eb="3">
      <t>だい</t>
    </rPh>
    <rPh sb="3" eb="6">
      <t>ほいくえん</t>
    </rPh>
    <phoneticPr fontId="81" type="Hiragana"/>
  </si>
  <si>
    <t>野庭保育園</t>
    <rPh sb="0" eb="2">
      <t>のば</t>
    </rPh>
    <rPh sb="1" eb="2">
      <t>よこの</t>
    </rPh>
    <rPh sb="2" eb="5">
      <t>ほいくえん</t>
    </rPh>
    <phoneticPr fontId="81" type="Hiragana"/>
  </si>
  <si>
    <t>旭区</t>
    <rPh sb="0" eb="1">
      <t>アサヒ</t>
    </rPh>
    <rPh sb="1" eb="2">
      <t>ク</t>
    </rPh>
    <phoneticPr fontId="82"/>
  </si>
  <si>
    <t>緑区</t>
    <rPh sb="0" eb="1">
      <t>ミドリ</t>
    </rPh>
    <phoneticPr fontId="82"/>
  </si>
  <si>
    <t>むつみ愛児園</t>
    <rPh sb="3" eb="5">
      <t>あいじ</t>
    </rPh>
    <rPh sb="5" eb="6">
      <t>えん</t>
    </rPh>
    <phoneticPr fontId="81" type="Hiragana"/>
  </si>
  <si>
    <t>キッズフォレ綱島</t>
    <rPh sb="6" eb="8">
      <t>つなしま</t>
    </rPh>
    <phoneticPr fontId="81" type="Hiragana"/>
  </si>
  <si>
    <t>日吉箕輪えほんの森保育園</t>
    <rPh sb="2" eb="4">
      <t>みのわ</t>
    </rPh>
    <rPh sb="8" eb="9">
      <t>もり</t>
    </rPh>
    <rPh sb="9" eb="12">
      <t>ほいくえん</t>
    </rPh>
    <phoneticPr fontId="81" type="Hiragana"/>
  </si>
  <si>
    <t>横浜西口保育園</t>
    <rPh sb="0" eb="2">
      <t>よこはま</t>
    </rPh>
    <rPh sb="2" eb="4">
      <t>にしぐち</t>
    </rPh>
    <rPh sb="4" eb="7">
      <t>ほいくえん</t>
    </rPh>
    <phoneticPr fontId="81" type="Hiragana"/>
  </si>
  <si>
    <t>大倉山きずな保育園</t>
    <rPh sb="0" eb="3">
      <t>おおくらやま</t>
    </rPh>
    <rPh sb="6" eb="9">
      <t>ほいくえん</t>
    </rPh>
    <phoneticPr fontId="81" type="Hiragana"/>
  </si>
  <si>
    <t>旭区</t>
    <rPh sb="0" eb="1">
      <t>アサヒ</t>
    </rPh>
    <rPh sb="1" eb="2">
      <t>ク</t>
    </rPh>
    <phoneticPr fontId="83"/>
  </si>
  <si>
    <t>コナミスポーツ保育園希望ヶ丘</t>
    <rPh sb="7" eb="10">
      <t>ほいくえん</t>
    </rPh>
    <rPh sb="10" eb="14">
      <t>きぼうがおか</t>
    </rPh>
    <phoneticPr fontId="81" type="Hiragana"/>
  </si>
  <si>
    <t>希望ヶ丘プラス保育園</t>
    <rPh sb="0" eb="4">
      <t>きぼうがおか</t>
    </rPh>
    <rPh sb="7" eb="10">
      <t>ほいくえん</t>
    </rPh>
    <phoneticPr fontId="81" type="Hiragana"/>
  </si>
  <si>
    <t>舞岡保育園</t>
    <rPh sb="0" eb="2">
      <t>まいおか</t>
    </rPh>
    <rPh sb="2" eb="5">
      <t>ほいくえん</t>
    </rPh>
    <phoneticPr fontId="81" type="Hiragana"/>
  </si>
  <si>
    <t>小学館アカデミーかみながや保育園</t>
    <rPh sb="0" eb="3">
      <t>しょうがくかん</t>
    </rPh>
    <rPh sb="13" eb="16">
      <t>ほいくえん</t>
    </rPh>
    <phoneticPr fontId="81" type="Hiragana"/>
  </si>
  <si>
    <t>小学館アカデミーひよし保育園</t>
    <rPh sb="0" eb="3">
      <t>しょうがくかん</t>
    </rPh>
    <rPh sb="11" eb="14">
      <t>ほいくえん</t>
    </rPh>
    <phoneticPr fontId="81" type="Hiragana"/>
  </si>
  <si>
    <t>小学館アカデミーたまプラーザ保育園</t>
    <rPh sb="0" eb="3">
      <t>しょうがくかん</t>
    </rPh>
    <rPh sb="14" eb="17">
      <t>ほいくえん</t>
    </rPh>
    <phoneticPr fontId="81" type="Hiragana"/>
  </si>
  <si>
    <t>小学館アカデミーつなしま保育園</t>
    <rPh sb="0" eb="3">
      <t>しょうがくかん</t>
    </rPh>
    <rPh sb="12" eb="15">
      <t>ほいくえん</t>
    </rPh>
    <phoneticPr fontId="81" type="Hiragana"/>
  </si>
  <si>
    <t>小学館アカデミーなかやま保育園</t>
    <rPh sb="0" eb="3">
      <t>しょうがくかん</t>
    </rPh>
    <rPh sb="12" eb="15">
      <t>ほいくえん</t>
    </rPh>
    <phoneticPr fontId="81" type="Hiragana"/>
  </si>
  <si>
    <t>小学館アカデミーりょくえんとし保育園</t>
    <rPh sb="0" eb="3">
      <t>しょうがくかん</t>
    </rPh>
    <rPh sb="15" eb="18">
      <t>ほいくえん</t>
    </rPh>
    <phoneticPr fontId="81" type="Hiragana"/>
  </si>
  <si>
    <t>ヒューマンアカデミー大倉山保育園</t>
    <rPh sb="10" eb="12">
      <t>おおくら</t>
    </rPh>
    <rPh sb="12" eb="13">
      <t>やま</t>
    </rPh>
    <rPh sb="13" eb="16">
      <t>ほいくえん</t>
    </rPh>
    <phoneticPr fontId="81" type="Hiragana"/>
  </si>
  <si>
    <t>旭区</t>
    <rPh sb="0" eb="1">
      <t>アサヒ</t>
    </rPh>
    <rPh sb="1" eb="2">
      <t>ク</t>
    </rPh>
    <phoneticPr fontId="81"/>
  </si>
  <si>
    <t>スターチャイルド《鶴ヶ峰ナーサリー》</t>
    <rPh sb="9" eb="12">
      <t>つるがみね</t>
    </rPh>
    <phoneticPr fontId="81" type="Hiragana"/>
  </si>
  <si>
    <t>港北区</t>
    <rPh sb="0" eb="3">
      <t>こうほくく</t>
    </rPh>
    <phoneticPr fontId="81" type="Hiragana"/>
  </si>
  <si>
    <t>神奈川区</t>
    <rPh sb="0" eb="4">
      <t>カナガワク</t>
    </rPh>
    <phoneticPr fontId="81"/>
  </si>
  <si>
    <t>スターチャイルド≪片倉町ナーサリー≫</t>
    <rPh sb="9" eb="12">
      <t>かたくらちょう</t>
    </rPh>
    <phoneticPr fontId="81" type="Hiragana"/>
  </si>
  <si>
    <t>スターチャイルド≪日吉本町ナーサリー≫</t>
    <rPh sb="9" eb="13">
      <t>ひよしほんちょう</t>
    </rPh>
    <phoneticPr fontId="81" type="Hiragana"/>
  </si>
  <si>
    <t>港南区</t>
    <rPh sb="0" eb="3">
      <t>コウナンク</t>
    </rPh>
    <phoneticPr fontId="81"/>
  </si>
  <si>
    <t>サイド・サン保育園</t>
    <rPh sb="6" eb="9">
      <t>ほいくえん</t>
    </rPh>
    <phoneticPr fontId="81" type="Hiragana"/>
  </si>
  <si>
    <t>栄区</t>
    <rPh sb="0" eb="2">
      <t>サカエク</t>
    </rPh>
    <phoneticPr fontId="81"/>
  </si>
  <si>
    <t>トモキッズナーサリーかさま園</t>
    <rPh sb="13" eb="14">
      <t>えん</t>
    </rPh>
    <phoneticPr fontId="81" type="Hiragana"/>
  </si>
  <si>
    <t>さくらんぼ保育園</t>
    <rPh sb="5" eb="8">
      <t>ほいくえん</t>
    </rPh>
    <phoneticPr fontId="81" type="Hiragana"/>
  </si>
  <si>
    <t>青葉区</t>
    <rPh sb="0" eb="3">
      <t>アオバク</t>
    </rPh>
    <phoneticPr fontId="81"/>
  </si>
  <si>
    <t>風の丘・上大岡東保育園</t>
    <rPh sb="0" eb="1">
      <t>かぜ</t>
    </rPh>
    <rPh sb="2" eb="3">
      <t>おか</t>
    </rPh>
    <phoneticPr fontId="81" type="Hiragana"/>
  </si>
  <si>
    <t>金沢区</t>
    <rPh sb="0" eb="2">
      <t>カナザワ</t>
    </rPh>
    <rPh sb="2" eb="3">
      <t>ク</t>
    </rPh>
    <phoneticPr fontId="78"/>
  </si>
  <si>
    <t>磯子区</t>
    <rPh sb="0" eb="2">
      <t>イソゴ</t>
    </rPh>
    <rPh sb="2" eb="3">
      <t>ク</t>
    </rPh>
    <phoneticPr fontId="78"/>
  </si>
  <si>
    <t>西区</t>
    <rPh sb="0" eb="2">
      <t>にしく</t>
    </rPh>
    <phoneticPr fontId="81" type="Hiragana"/>
  </si>
  <si>
    <t>杉田幼児園</t>
    <rPh sb="0" eb="2">
      <t>すぎた</t>
    </rPh>
    <rPh sb="2" eb="5">
      <t>ようじえん</t>
    </rPh>
    <phoneticPr fontId="81" type="Hiragana"/>
  </si>
  <si>
    <t>白楽あいいく保育園</t>
    <rPh sb="0" eb="2">
      <t>はくらく</t>
    </rPh>
    <rPh sb="6" eb="9">
      <t>ほいくえん</t>
    </rPh>
    <phoneticPr fontId="81" type="Hiragana"/>
  </si>
  <si>
    <t>クルミ保育園</t>
    <rPh sb="3" eb="6">
      <t>ホイクエン</t>
    </rPh>
    <phoneticPr fontId="80"/>
  </si>
  <si>
    <t>戸塚区</t>
    <rPh sb="0" eb="3">
      <t>トツカク</t>
    </rPh>
    <phoneticPr fontId="8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</si>
</sst>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yyyy/m/d;@"/>
    <numFmt numFmtId="188" formatCode="#,##0_);[Red]\(#,##0\)"/>
    <numFmt numFmtId="189" formatCode="#,###_);[Red]\(#,##0\)"/>
    <numFmt numFmtId="190" formatCode="#,###;[Red]#,##0"/>
    <numFmt numFmtId="191" formatCode="yyyy/mm/dd"/>
  </numFmts>
  <fonts count="84">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11"/>
      <name val="ＭＳ Ｐゴシック"/>
      <family val="2"/>
      <charset val="128"/>
      <scheme val="minor"/>
    </font>
    <font>
      <sz val="11"/>
      <name val="ＭＳ Ｐゴシック"/>
      <family val="3"/>
      <charset val="128"/>
      <scheme val="minor"/>
    </font>
    <font>
      <b/>
      <sz val="14"/>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b/>
      <sz val="11"/>
      <color theme="1"/>
      <name val="HGｺﾞｼｯｸM"/>
      <family val="3"/>
      <charset val="128"/>
    </font>
    <font>
      <b/>
      <sz val="12"/>
      <color theme="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sz val="11"/>
      <name val="ＭＳ Ｐゴシック"/>
      <family val="2"/>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1"/>
      <color rgb="FFFF0000"/>
      <name val="HGｺﾞｼｯｸM"/>
      <family val="3"/>
      <charset val="128"/>
    </font>
    <font>
      <sz val="11"/>
      <color theme="1"/>
      <name val="ＭＳ Ｐ明朝"/>
      <family val="1"/>
      <charset val="128"/>
    </font>
    <font>
      <b/>
      <sz val="8"/>
      <color theme="1"/>
      <name val="ＭＳ Ｐゴシック"/>
      <family val="3"/>
      <charset val="128"/>
      <scheme val="minor"/>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2"/>
      <color theme="1"/>
      <name val="HGPｺﾞｼｯｸM"/>
      <family val="3"/>
      <charset val="128"/>
    </font>
    <font>
      <b/>
      <sz val="12"/>
      <color theme="1"/>
      <name val="HGPｺﾞｼｯｸM"/>
      <family val="3"/>
      <charset val="128"/>
    </font>
    <font>
      <b/>
      <sz val="28"/>
      <color theme="1"/>
      <name val="HGPｺﾞｼｯｸM"/>
      <family val="3"/>
      <charset val="128"/>
    </font>
    <font>
      <sz val="12"/>
      <color theme="1"/>
      <name val="HGP創英角ﾎﾟｯﾌﾟ体"/>
      <family val="3"/>
      <charset val="128"/>
    </font>
    <font>
      <sz val="11"/>
      <color theme="1"/>
      <name val="HGPｺﾞｼｯｸM"/>
      <family val="3"/>
      <charset val="128"/>
    </font>
    <font>
      <sz val="12"/>
      <color theme="1"/>
      <name val="HGS創英角ｺﾞｼｯｸUB"/>
      <family val="3"/>
      <charset val="128"/>
    </font>
    <font>
      <sz val="14"/>
      <color theme="1"/>
      <name val="HGP創英角ｺﾞｼｯｸUB"/>
      <family val="3"/>
      <charset val="128"/>
    </font>
    <font>
      <sz val="20"/>
      <color theme="1"/>
      <name val="ＭＳ Ｐゴシック"/>
      <family val="2"/>
      <charset val="128"/>
      <scheme val="minor"/>
    </font>
    <font>
      <sz val="11"/>
      <color theme="1"/>
      <name val="HGP創英角ｺﾞｼｯｸUB"/>
      <family val="3"/>
      <charset val="128"/>
    </font>
    <font>
      <sz val="12"/>
      <color theme="1"/>
      <name val="ＭＳ Ｐゴシック"/>
      <family val="2"/>
      <charset val="128"/>
      <scheme val="minor"/>
    </font>
    <font>
      <sz val="14"/>
      <color theme="1"/>
      <name val="ＭＳ Ｐゴシック"/>
      <family val="3"/>
      <charset val="128"/>
      <scheme val="minor"/>
    </font>
    <font>
      <sz val="10"/>
      <color theme="1"/>
      <name val="HGPｺﾞｼｯｸM"/>
      <family val="3"/>
      <charset val="128"/>
    </font>
    <font>
      <sz val="8"/>
      <color theme="1"/>
      <name val="ＭＳ Ｐゴシック"/>
      <family val="3"/>
      <charset val="128"/>
      <scheme val="minor"/>
    </font>
    <font>
      <sz val="12"/>
      <color theme="1"/>
      <name val="HGP創英角ｺﾞｼｯｸUB"/>
      <family val="3"/>
      <charset val="128"/>
    </font>
    <font>
      <sz val="16"/>
      <color theme="1"/>
      <name val="HGP創英角ｺﾞｼｯｸUB"/>
      <family val="3"/>
      <charset val="128"/>
    </font>
    <font>
      <b/>
      <sz val="14"/>
      <color theme="1"/>
      <name val="ＭＳ Ｐゴシック"/>
      <family val="3"/>
      <charset val="128"/>
      <scheme val="minor"/>
    </font>
    <font>
      <sz val="18"/>
      <color theme="1"/>
      <name val="ＭＳ Ｐ明朝"/>
      <family val="1"/>
      <charset val="128"/>
    </font>
    <font>
      <sz val="20"/>
      <color theme="1"/>
      <name val="ＭＳ Ｐ明朝"/>
      <family val="1"/>
      <charset val="128"/>
    </font>
    <font>
      <sz val="11"/>
      <color theme="1"/>
      <name val="HGS創英角ｺﾞｼｯｸUB"/>
      <family val="3"/>
      <charset val="128"/>
    </font>
    <font>
      <b/>
      <sz val="14"/>
      <color theme="1"/>
      <name val="ＭＳ Ｐゴシック"/>
      <family val="3"/>
      <charset val="128"/>
    </font>
    <font>
      <sz val="16"/>
      <color theme="1"/>
      <name val="BIZ UDPゴシック"/>
      <family val="3"/>
      <charset val="128"/>
    </font>
    <font>
      <u val="double"/>
      <sz val="16"/>
      <color theme="1"/>
      <name val="BIZ UDPゴシック"/>
      <family val="3"/>
      <charset val="128"/>
    </font>
    <font>
      <u/>
      <sz val="16"/>
      <color theme="1"/>
      <name val="BIZ UDPゴシック"/>
      <family val="3"/>
      <charset val="128"/>
    </font>
    <font>
      <u/>
      <sz val="10"/>
      <color theme="1"/>
      <name val="ＭＳ Ｐゴシック"/>
      <family val="3"/>
      <charset val="128"/>
      <scheme val="minor"/>
    </font>
    <font>
      <u/>
      <sz val="11"/>
      <color theme="1"/>
      <name val="ＭＳ Ｐゴシック"/>
      <family val="3"/>
      <charset val="128"/>
      <scheme val="minor"/>
    </font>
    <font>
      <b/>
      <u/>
      <sz val="10"/>
      <color theme="1"/>
      <name val="HGｺﾞｼｯｸM"/>
      <family val="3"/>
      <charset val="128"/>
    </font>
    <font>
      <sz val="10"/>
      <color theme="1"/>
      <name val="HGｺﾞｼｯｸM"/>
      <family val="3"/>
      <charset val="128"/>
    </font>
    <font>
      <sz val="8"/>
      <color theme="1"/>
      <name val="HGｺﾞｼｯｸM"/>
      <family val="3"/>
      <charset val="128"/>
    </font>
    <font>
      <b/>
      <u/>
      <sz val="11"/>
      <color theme="1"/>
      <name val="HGｺﾞｼｯｸM"/>
      <family val="3"/>
      <charset val="128"/>
    </font>
    <font>
      <sz val="9"/>
      <color theme="1"/>
      <name val="ＭＳ Ｐゴシック"/>
      <family val="3"/>
      <charset val="128"/>
    </font>
    <font>
      <u/>
      <sz val="9"/>
      <color theme="1"/>
      <name val="ＭＳ Ｐゴシック"/>
      <family val="3"/>
      <charset val="128"/>
      <scheme val="minor"/>
    </font>
    <font>
      <b/>
      <u/>
      <sz val="9"/>
      <color theme="1"/>
      <name val="ＭＳ Ｐゴシック"/>
      <family val="3"/>
      <charset val="128"/>
      <scheme val="minor"/>
    </font>
    <font>
      <sz val="11"/>
      <color rgb="FFFF0000"/>
      <name val="ＭＳ Ｐゴシック"/>
      <family val="2"/>
      <charset val="128"/>
    </font>
    <font>
      <sz val="8.5"/>
      <color theme="1"/>
      <name val="ＭＳ Ｐゴシック"/>
      <family val="3"/>
      <charset val="128"/>
      <scheme val="minor"/>
    </font>
    <font>
      <u/>
      <sz val="8.5"/>
      <color theme="1"/>
      <name val="ＭＳ Ｐゴシック"/>
      <family val="3"/>
      <charset val="128"/>
      <scheme val="minor"/>
    </font>
    <font>
      <sz val="9.5"/>
      <color theme="1"/>
      <name val="ＭＳ Ｐ明朝"/>
      <family val="1"/>
      <charset val="128"/>
    </font>
    <font>
      <b/>
      <sz val="11"/>
      <color rgb="FFFF0000"/>
      <name val="ＭＳ Ｐゴシック"/>
      <family val="3"/>
      <charset val="128"/>
    </font>
    <font>
      <b/>
      <sz val="11"/>
      <color rgb="FFFF0000"/>
      <name val="ＭＳ Ｐゴシック"/>
      <family val="2"/>
      <charset val="128"/>
    </font>
    <font>
      <b/>
      <sz val="11"/>
      <color rgb="FFFF0000"/>
      <name val="游明朝"/>
      <family val="1"/>
      <charset val="128"/>
    </font>
    <font>
      <b/>
      <sz val="10"/>
      <color rgb="FFFF0000"/>
      <name val="ＭＳ Ｐゴシック"/>
      <family val="3"/>
      <charset val="128"/>
    </font>
    <font>
      <b/>
      <sz val="9"/>
      <color indexed="81"/>
      <name val="MS P ゴシック"/>
      <family val="3"/>
      <charset val="128"/>
    </font>
    <font>
      <sz val="10"/>
      <color theme="1"/>
      <name val="ＭＳ Ｐゴシック"/>
      <family val="3"/>
      <charset val="128"/>
    </font>
    <font>
      <b/>
      <sz val="14"/>
      <color theme="1"/>
      <name val="ＭＳ ゴシック"/>
      <family val="3"/>
      <charset val="128"/>
    </font>
    <font>
      <b/>
      <sz val="15"/>
      <color theme="3"/>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color rgb="FFFA7D00"/>
      <name val="ＭＳ Ｐゴシック"/>
      <family val="2"/>
      <charset val="128"/>
      <scheme val="minor"/>
    </font>
    <font>
      <b/>
      <sz val="11"/>
      <color theme="1"/>
      <name val="ＭＳ Ｐゴシック"/>
      <family val="2"/>
      <charset val="128"/>
      <scheme val="minor"/>
    </font>
    <font>
      <sz val="11"/>
      <color theme="1"/>
      <name val="ＭＳ Ｐゴシック"/>
      <family val="2"/>
      <scheme val="minor"/>
    </font>
  </fonts>
  <fills count="13">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39997558519241921"/>
        <bgColor indexed="64"/>
      </patternFill>
    </fill>
  </fills>
  <borders count="137">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indexed="64"/>
      </top>
      <bottom style="medium">
        <color indexed="64"/>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style="double">
        <color auto="1"/>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ck">
        <color indexed="64"/>
      </left>
      <right/>
      <top/>
      <bottom style="thick">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theme="0" tint="-0.249977111117893"/>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style="hair">
        <color auto="1"/>
      </bottom>
      <diagonal/>
    </border>
    <border>
      <left/>
      <right style="thin">
        <color auto="1"/>
      </right>
      <top style="dotted">
        <color indexed="64"/>
      </top>
      <bottom style="thin">
        <color auto="1"/>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249977111117893"/>
      </left>
      <right/>
      <top style="dotted">
        <color indexed="64"/>
      </top>
      <bottom style="dotted">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thin">
        <color indexed="64"/>
      </left>
      <right style="medium">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top/>
      <bottom style="double">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32" fillId="0" borderId="0" applyNumberFormat="0" applyFill="0" applyBorder="0" applyAlignment="0" applyProtection="0">
      <alignment vertical="center"/>
    </xf>
  </cellStyleXfs>
  <cellXfs count="719">
    <xf numFmtId="0" fontId="0" fillId="0" borderId="0" xfId="0">
      <alignment vertical="center"/>
    </xf>
    <xf numFmtId="0" fontId="14" fillId="2" borderId="0" xfId="0" applyFont="1" applyFill="1">
      <alignment vertical="center"/>
    </xf>
    <xf numFmtId="0" fontId="14" fillId="0" borderId="0" xfId="0" applyFont="1" applyProtection="1">
      <alignment vertical="center"/>
      <protection locked="0"/>
    </xf>
    <xf numFmtId="0" fontId="15" fillId="2" borderId="0" xfId="0" applyFont="1" applyFill="1">
      <alignment vertical="center"/>
    </xf>
    <xf numFmtId="0" fontId="14" fillId="2" borderId="0" xfId="0" applyFont="1" applyFill="1" applyAlignment="1">
      <alignment horizontal="center" vertical="center"/>
    </xf>
    <xf numFmtId="0" fontId="16" fillId="2" borderId="0" xfId="0" applyFont="1" applyFill="1">
      <alignment vertical="center"/>
    </xf>
    <xf numFmtId="0" fontId="17" fillId="2" borderId="0" xfId="0" applyFont="1" applyFill="1">
      <alignment vertical="center"/>
    </xf>
    <xf numFmtId="183" fontId="14" fillId="0" borderId="74" xfId="0" applyNumberFormat="1" applyFont="1" applyBorder="1" applyAlignment="1">
      <alignment horizontal="center" vertical="center"/>
    </xf>
    <xf numFmtId="0" fontId="14" fillId="0" borderId="77" xfId="0" applyFont="1" applyBorder="1" applyAlignment="1">
      <alignment horizontal="center" vertical="center" shrinkToFit="1"/>
    </xf>
    <xf numFmtId="184" fontId="14" fillId="6" borderId="77" xfId="0" applyNumberFormat="1" applyFont="1" applyFill="1" applyBorder="1" applyAlignment="1" applyProtection="1">
      <alignment vertical="center" shrinkToFit="1"/>
      <protection locked="0"/>
    </xf>
    <xf numFmtId="184" fontId="18" fillId="7" borderId="78" xfId="0" applyNumberFormat="1" applyFont="1" applyFill="1" applyBorder="1" applyAlignment="1">
      <alignment vertical="center" shrinkToFit="1"/>
    </xf>
    <xf numFmtId="0" fontId="14" fillId="0" borderId="79" xfId="0" applyFont="1" applyBorder="1" applyAlignment="1">
      <alignment horizontal="center" vertical="center" shrinkToFit="1"/>
    </xf>
    <xf numFmtId="0" fontId="14" fillId="0" borderId="79" xfId="0" applyFont="1" applyBorder="1" applyAlignment="1">
      <alignment vertical="center" shrinkToFit="1"/>
    </xf>
    <xf numFmtId="185" fontId="14" fillId="7" borderId="79" xfId="0" applyNumberFormat="1" applyFont="1" applyFill="1" applyBorder="1" applyAlignment="1">
      <alignment vertical="center" shrinkToFit="1"/>
    </xf>
    <xf numFmtId="184" fontId="18" fillId="0" borderId="80" xfId="0" applyNumberFormat="1" applyFont="1" applyBorder="1" applyAlignment="1">
      <alignment vertical="center" shrinkToFit="1"/>
    </xf>
    <xf numFmtId="0" fontId="14" fillId="0" borderId="85" xfId="0" applyFont="1" applyBorder="1" applyAlignment="1">
      <alignment horizontal="center" vertical="center" shrinkToFit="1"/>
    </xf>
    <xf numFmtId="0" fontId="14" fillId="0" borderId="85" xfId="0" applyFont="1" applyBorder="1" applyAlignment="1">
      <alignment vertical="center" shrinkToFit="1"/>
    </xf>
    <xf numFmtId="185" fontId="14" fillId="7" borderId="85" xfId="0" applyNumberFormat="1" applyFont="1" applyFill="1" applyBorder="1" applyAlignment="1">
      <alignment vertical="center" shrinkToFit="1"/>
    </xf>
    <xf numFmtId="184" fontId="18" fillId="0" borderId="86" xfId="0" applyNumberFormat="1" applyFont="1" applyBorder="1" applyAlignment="1">
      <alignment vertical="center" shrinkToFit="1"/>
    </xf>
    <xf numFmtId="0" fontId="14" fillId="0" borderId="89" xfId="0" applyFont="1" applyBorder="1" applyAlignment="1">
      <alignment horizontal="center" vertical="center"/>
    </xf>
    <xf numFmtId="184" fontId="14" fillId="0" borderId="89" xfId="0" applyNumberFormat="1" applyFont="1" applyBorder="1" applyAlignment="1">
      <alignment vertical="center" shrinkToFit="1"/>
    </xf>
    <xf numFmtId="185" fontId="14" fillId="2" borderId="0" xfId="0" applyNumberFormat="1" applyFont="1" applyFill="1">
      <alignment vertical="center"/>
    </xf>
    <xf numFmtId="0" fontId="14" fillId="2" borderId="34" xfId="0" applyFont="1" applyFill="1" applyBorder="1" applyAlignment="1">
      <alignment horizontal="center" vertical="center"/>
    </xf>
    <xf numFmtId="183" fontId="14" fillId="0" borderId="91" xfId="0" applyNumberFormat="1" applyFont="1" applyBorder="1" applyAlignment="1">
      <alignment horizontal="center" vertical="center"/>
    </xf>
    <xf numFmtId="183" fontId="14" fillId="0" borderId="38" xfId="0" applyNumberFormat="1" applyFont="1" applyBorder="1" applyAlignment="1">
      <alignment horizontal="center" vertical="center"/>
    </xf>
    <xf numFmtId="183" fontId="14" fillId="0" borderId="35" xfId="0" applyNumberFormat="1" applyFont="1" applyBorder="1" applyAlignment="1">
      <alignment horizontal="center" vertical="center"/>
    </xf>
    <xf numFmtId="0" fontId="14" fillId="2" borderId="92" xfId="0" applyFont="1" applyFill="1" applyBorder="1" applyAlignment="1">
      <alignment horizontal="center" vertical="center"/>
    </xf>
    <xf numFmtId="0" fontId="14" fillId="0" borderId="78" xfId="0" applyFont="1" applyBorder="1" applyAlignment="1">
      <alignment horizontal="center" vertical="center" shrinkToFit="1"/>
    </xf>
    <xf numFmtId="184" fontId="14" fillId="7" borderId="95" xfId="0" applyNumberFormat="1" applyFont="1" applyFill="1" applyBorder="1" applyAlignment="1">
      <alignment vertical="center" shrinkToFit="1"/>
    </xf>
    <xf numFmtId="184" fontId="18" fillId="8" borderId="94" xfId="0" applyNumberFormat="1" applyFont="1" applyFill="1" applyBorder="1" applyAlignment="1">
      <alignment vertical="center" shrinkToFit="1"/>
    </xf>
    <xf numFmtId="184" fontId="18" fillId="9" borderId="94" xfId="0" applyNumberFormat="1" applyFont="1" applyFill="1" applyBorder="1" applyAlignment="1">
      <alignment vertical="center" shrinkToFit="1"/>
    </xf>
    <xf numFmtId="0" fontId="14" fillId="0" borderId="98" xfId="0" applyFont="1" applyBorder="1" applyAlignment="1">
      <alignment horizontal="center" vertical="center" shrinkToFit="1"/>
    </xf>
    <xf numFmtId="184" fontId="14" fillId="7" borderId="99" xfId="0" applyNumberFormat="1" applyFont="1" applyFill="1" applyBorder="1" applyAlignment="1">
      <alignment vertical="center" shrinkToFit="1"/>
    </xf>
    <xf numFmtId="184" fontId="18" fillId="8" borderId="101" xfId="0" applyNumberFormat="1" applyFont="1" applyFill="1" applyBorder="1" applyAlignment="1">
      <alignment vertical="center" shrinkToFit="1"/>
    </xf>
    <xf numFmtId="0" fontId="14" fillId="0" borderId="102" xfId="0" applyFont="1" applyBorder="1">
      <alignment vertical="center"/>
    </xf>
    <xf numFmtId="186" fontId="14" fillId="0" borderId="104" xfId="0" applyNumberFormat="1" applyFont="1" applyBorder="1" applyAlignment="1">
      <alignment vertical="center" shrinkToFit="1"/>
    </xf>
    <xf numFmtId="186" fontId="14" fillId="0" borderId="89" xfId="0" applyNumberFormat="1" applyFont="1" applyBorder="1" applyAlignment="1">
      <alignment vertical="center" shrinkToFit="1"/>
    </xf>
    <xf numFmtId="186" fontId="14" fillId="0" borderId="90" xfId="0" applyNumberFormat="1" applyFont="1" applyBorder="1" applyAlignment="1">
      <alignment vertical="center" shrinkToFit="1"/>
    </xf>
    <xf numFmtId="0" fontId="14" fillId="2" borderId="17" xfId="0" applyFont="1" applyFill="1" applyBorder="1">
      <alignment vertical="center"/>
    </xf>
    <xf numFmtId="0" fontId="14" fillId="2" borderId="106" xfId="0" applyFont="1" applyFill="1" applyBorder="1" applyAlignment="1">
      <alignment horizontal="center" vertical="center"/>
    </xf>
    <xf numFmtId="183" fontId="14" fillId="0" borderId="107" xfId="0" applyNumberFormat="1" applyFont="1" applyBorder="1" applyAlignment="1">
      <alignment horizontal="center" vertical="center"/>
    </xf>
    <xf numFmtId="183" fontId="14" fillId="0" borderId="73" xfId="0" applyNumberFormat="1" applyFont="1" applyBorder="1" applyAlignment="1">
      <alignment horizontal="center" vertical="center"/>
    </xf>
    <xf numFmtId="183" fontId="14" fillId="0" borderId="108" xfId="0" applyNumberFormat="1" applyFont="1" applyBorder="1" applyAlignment="1">
      <alignment horizontal="center" vertical="center"/>
    </xf>
    <xf numFmtId="183" fontId="14" fillId="0" borderId="75" xfId="0" applyNumberFormat="1" applyFont="1" applyBorder="1" applyAlignment="1">
      <alignment horizontal="center" vertical="center"/>
    </xf>
    <xf numFmtId="183" fontId="14" fillId="0" borderId="11" xfId="0" applyNumberFormat="1" applyFont="1" applyBorder="1" applyAlignment="1">
      <alignment horizontal="center" vertical="center"/>
    </xf>
    <xf numFmtId="184" fontId="14" fillId="6" borderId="19" xfId="0" applyNumberFormat="1" applyFont="1" applyFill="1" applyBorder="1" applyAlignment="1" applyProtection="1">
      <alignment vertical="center" shrinkToFit="1"/>
      <protection locked="0"/>
    </xf>
    <xf numFmtId="184" fontId="14" fillId="6" borderId="76" xfId="0" applyNumberFormat="1" applyFont="1" applyFill="1" applyBorder="1" applyAlignment="1" applyProtection="1">
      <alignment vertical="center" shrinkToFit="1"/>
      <protection locked="0"/>
    </xf>
    <xf numFmtId="184" fontId="14" fillId="6" borderId="5" xfId="0" applyNumberFormat="1" applyFont="1" applyFill="1" applyBorder="1" applyAlignment="1" applyProtection="1">
      <alignment vertical="center" shrinkToFit="1"/>
      <protection locked="0"/>
    </xf>
    <xf numFmtId="184" fontId="14" fillId="6" borderId="96" xfId="0" applyNumberFormat="1" applyFont="1" applyFill="1" applyBorder="1" applyAlignment="1" applyProtection="1">
      <alignment vertical="center" shrinkToFit="1"/>
      <protection locked="0"/>
    </xf>
    <xf numFmtId="184" fontId="14" fillId="6" borderId="111" xfId="0" applyNumberFormat="1" applyFont="1" applyFill="1" applyBorder="1" applyAlignment="1" applyProtection="1">
      <alignment vertical="center" shrinkToFit="1"/>
      <protection locked="0"/>
    </xf>
    <xf numFmtId="184" fontId="14" fillId="6" borderId="100" xfId="0" applyNumberFormat="1" applyFont="1" applyFill="1" applyBorder="1" applyAlignment="1" applyProtection="1">
      <alignment vertical="center" shrinkToFit="1"/>
      <protection locked="0"/>
    </xf>
    <xf numFmtId="184" fontId="14" fillId="0" borderId="112" xfId="0" applyNumberFormat="1" applyFont="1" applyBorder="1" applyAlignment="1">
      <alignment vertical="center" shrinkToFit="1"/>
    </xf>
    <xf numFmtId="184" fontId="14" fillId="0" borderId="90" xfId="0" applyNumberFormat="1" applyFont="1" applyBorder="1" applyAlignment="1">
      <alignment vertical="center" shrinkToFit="1"/>
    </xf>
    <xf numFmtId="184" fontId="14" fillId="2" borderId="0" xfId="0" applyNumberFormat="1" applyFont="1" applyFill="1">
      <alignment vertical="center"/>
    </xf>
    <xf numFmtId="0" fontId="19" fillId="2" borderId="17" xfId="0" applyFont="1" applyFill="1" applyBorder="1">
      <alignment vertical="center"/>
    </xf>
    <xf numFmtId="0" fontId="19" fillId="2" borderId="0" xfId="0" applyFont="1" applyFill="1">
      <alignment vertical="center"/>
    </xf>
    <xf numFmtId="0" fontId="22" fillId="2" borderId="0" xfId="13" applyFont="1" applyFill="1">
      <alignment vertical="center"/>
    </xf>
    <xf numFmtId="0" fontId="16" fillId="2" borderId="0" xfId="13" applyFont="1" applyFill="1">
      <alignment vertical="center"/>
    </xf>
    <xf numFmtId="188" fontId="10" fillId="0" borderId="0" xfId="27" applyNumberFormat="1" applyFont="1" applyAlignment="1" applyProtection="1">
      <alignment vertical="center" shrinkToFit="1"/>
      <protection hidden="1"/>
    </xf>
    <xf numFmtId="188" fontId="3" fillId="0" borderId="0" xfId="28" applyNumberFormat="1" applyFont="1" applyAlignment="1" applyProtection="1">
      <alignment vertical="center" shrinkToFit="1"/>
      <protection hidden="1"/>
    </xf>
    <xf numFmtId="188" fontId="11" fillId="0" borderId="0" xfId="27" quotePrefix="1" applyNumberFormat="1" applyFont="1" applyAlignment="1" applyProtection="1">
      <alignment vertical="center" shrinkToFit="1"/>
      <protection hidden="1"/>
    </xf>
    <xf numFmtId="188" fontId="3" fillId="0" borderId="0" xfId="28" quotePrefix="1" applyNumberFormat="1" applyFont="1" applyAlignment="1" applyProtection="1">
      <alignment vertical="center" shrinkToFit="1"/>
      <protection hidden="1"/>
    </xf>
    <xf numFmtId="188" fontId="11" fillId="0" borderId="0" xfId="27" applyNumberFormat="1" applyFont="1" applyAlignment="1" applyProtection="1">
      <alignment vertical="center" shrinkToFit="1"/>
      <protection hidden="1"/>
    </xf>
    <xf numFmtId="188" fontId="11" fillId="0" borderId="0" xfId="27" applyNumberFormat="1" applyFont="1" applyAlignment="1" applyProtection="1">
      <alignment horizontal="center" vertical="center" shrinkToFit="1"/>
      <protection hidden="1"/>
    </xf>
    <xf numFmtId="188" fontId="3" fillId="0" borderId="0" xfId="28" applyNumberFormat="1" applyFont="1" applyAlignment="1" applyProtection="1">
      <alignment horizontal="center" vertical="center" shrinkToFit="1"/>
      <protection hidden="1"/>
    </xf>
    <xf numFmtId="188" fontId="11" fillId="0" borderId="95" xfId="27" applyNumberFormat="1" applyFont="1" applyBorder="1" applyAlignment="1" applyProtection="1">
      <alignment horizontal="center" vertical="center" shrinkToFit="1"/>
      <protection hidden="1"/>
    </xf>
    <xf numFmtId="188" fontId="11" fillId="0" borderId="95" xfId="27" applyNumberFormat="1" applyFont="1" applyBorder="1" applyAlignment="1" applyProtection="1">
      <alignment vertical="center" shrinkToFit="1"/>
      <protection hidden="1"/>
    </xf>
    <xf numFmtId="188" fontId="10" fillId="2" borderId="0" xfId="27" applyNumberFormat="1" applyFont="1" applyFill="1" applyAlignment="1" applyProtection="1">
      <alignment vertical="center" shrinkToFit="1"/>
      <protection hidden="1"/>
    </xf>
    <xf numFmtId="188" fontId="23" fillId="2" borderId="0" xfId="28" applyNumberFormat="1" applyFont="1" applyFill="1" applyAlignment="1" applyProtection="1">
      <alignment vertical="center" shrinkToFit="1"/>
      <protection hidden="1"/>
    </xf>
    <xf numFmtId="188" fontId="3" fillId="2" borderId="0" xfId="28" applyNumberFormat="1" applyFont="1" applyFill="1" applyAlignment="1" applyProtection="1">
      <alignment shrinkToFit="1"/>
      <protection hidden="1"/>
    </xf>
    <xf numFmtId="190" fontId="3" fillId="2" borderId="95" xfId="28" applyNumberFormat="1" applyFont="1" applyFill="1" applyBorder="1" applyAlignment="1" applyProtection="1">
      <alignment vertical="center" shrinkToFit="1"/>
    </xf>
    <xf numFmtId="188" fontId="23" fillId="2" borderId="95" xfId="28" applyNumberFormat="1" applyFont="1" applyFill="1" applyBorder="1" applyAlignment="1" applyProtection="1">
      <alignment vertical="center" shrinkToFit="1"/>
      <protection hidden="1"/>
    </xf>
    <xf numFmtId="0" fontId="10" fillId="0" borderId="0" xfId="27" applyFont="1" applyProtection="1">
      <alignment vertical="center"/>
      <protection hidden="1"/>
    </xf>
    <xf numFmtId="0" fontId="11" fillId="0" borderId="0" xfId="27" applyFont="1" applyProtection="1">
      <alignment vertical="center"/>
      <protection hidden="1"/>
    </xf>
    <xf numFmtId="0" fontId="21" fillId="0" borderId="0" xfId="27">
      <alignment vertical="center"/>
    </xf>
    <xf numFmtId="38" fontId="0" fillId="0" borderId="0" xfId="28" applyFont="1">
      <alignment vertical="center"/>
    </xf>
    <xf numFmtId="0" fontId="21" fillId="0" borderId="0" xfId="27" applyAlignment="1">
      <alignment horizontal="center" vertical="center"/>
    </xf>
    <xf numFmtId="191" fontId="0" fillId="0" borderId="0" xfId="0" applyNumberFormat="1">
      <alignment vertical="center"/>
    </xf>
    <xf numFmtId="184" fontId="14" fillId="8" borderId="77" xfId="0" applyNumberFormat="1" applyFont="1" applyFill="1" applyBorder="1" applyAlignment="1" applyProtection="1">
      <alignment vertical="center" shrinkToFit="1"/>
      <protection locked="0"/>
    </xf>
    <xf numFmtId="184" fontId="18" fillId="3" borderId="94" xfId="0" applyNumberFormat="1" applyFont="1" applyFill="1" applyBorder="1" applyAlignment="1">
      <alignment vertical="center" shrinkToFit="1"/>
    </xf>
    <xf numFmtId="184" fontId="18" fillId="3" borderId="101" xfId="0" applyNumberFormat="1" applyFont="1" applyFill="1" applyBorder="1" applyAlignment="1">
      <alignment vertical="center" shrinkToFit="1"/>
    </xf>
    <xf numFmtId="0" fontId="14" fillId="2" borderId="32" xfId="0" applyFont="1" applyFill="1" applyBorder="1">
      <alignment vertical="center"/>
    </xf>
    <xf numFmtId="0" fontId="2" fillId="2" borderId="52" xfId="13" applyFont="1" applyFill="1" applyBorder="1">
      <alignment vertical="center"/>
    </xf>
    <xf numFmtId="0" fontId="2" fillId="2" borderId="0" xfId="13" applyFont="1" applyFill="1">
      <alignment vertical="center"/>
    </xf>
    <xf numFmtId="0" fontId="2" fillId="2" borderId="114" xfId="13" applyFont="1" applyFill="1" applyBorder="1" applyAlignment="1">
      <alignment horizontal="center" vertical="center"/>
    </xf>
    <xf numFmtId="0" fontId="2" fillId="2" borderId="35" xfId="13" applyFont="1" applyFill="1" applyBorder="1" applyAlignment="1">
      <alignment horizontal="center" vertical="center"/>
    </xf>
    <xf numFmtId="0" fontId="2" fillId="2" borderId="97" xfId="13" applyFont="1" applyFill="1" applyBorder="1" applyAlignment="1">
      <alignment horizontal="center" vertical="center"/>
    </xf>
    <xf numFmtId="0" fontId="2" fillId="2" borderId="110" xfId="13" applyFont="1" applyFill="1" applyBorder="1" applyAlignment="1">
      <alignment horizontal="center" vertical="center"/>
    </xf>
    <xf numFmtId="0" fontId="27" fillId="2" borderId="0" xfId="13" applyFont="1" applyFill="1" applyAlignment="1">
      <alignment vertical="center" wrapText="1"/>
    </xf>
    <xf numFmtId="0" fontId="2" fillId="2" borderId="0" xfId="13" applyFont="1" applyFill="1" applyAlignment="1">
      <alignment horizontal="center" vertical="center"/>
    </xf>
    <xf numFmtId="0" fontId="2" fillId="2" borderId="95" xfId="0" applyFont="1" applyFill="1" applyBorder="1" applyAlignment="1" applyProtection="1">
      <alignment horizontal="center" vertical="center"/>
      <protection locked="0"/>
    </xf>
    <xf numFmtId="0" fontId="14" fillId="0" borderId="59" xfId="0" applyFont="1" applyBorder="1" applyAlignment="1">
      <alignment vertical="center" shrinkToFit="1"/>
    </xf>
    <xf numFmtId="184" fontId="18" fillId="0" borderId="132" xfId="0" applyNumberFormat="1" applyFont="1" applyBorder="1" applyAlignment="1">
      <alignment vertical="center" shrinkToFit="1"/>
    </xf>
    <xf numFmtId="0" fontId="14" fillId="0" borderId="133" xfId="0" applyFont="1" applyBorder="1" applyAlignment="1">
      <alignment horizontal="center" vertical="center" shrinkToFit="1"/>
    </xf>
    <xf numFmtId="0" fontId="14" fillId="0" borderId="134" xfId="0" applyFont="1" applyBorder="1" applyAlignment="1">
      <alignment horizontal="center" vertical="center" shrinkToFit="1"/>
    </xf>
    <xf numFmtId="0" fontId="29" fillId="0" borderId="0" xfId="0" applyFont="1" applyProtection="1">
      <alignment vertical="center"/>
      <protection locked="0"/>
    </xf>
    <xf numFmtId="0" fontId="14" fillId="0" borderId="135" xfId="0" applyFont="1" applyBorder="1" applyAlignment="1">
      <alignment horizontal="center" vertical="center" shrinkToFit="1"/>
    </xf>
    <xf numFmtId="0" fontId="14" fillId="2" borderId="81" xfId="0" applyFont="1" applyFill="1" applyBorder="1">
      <alignment vertical="center"/>
    </xf>
    <xf numFmtId="184" fontId="14" fillId="6" borderId="7" xfId="0" applyNumberFormat="1" applyFont="1" applyFill="1" applyBorder="1" applyAlignment="1" applyProtection="1">
      <alignment vertical="center" shrinkToFit="1"/>
      <protection locked="0"/>
    </xf>
    <xf numFmtId="184" fontId="14" fillId="6" borderId="98" xfId="0" applyNumberFormat="1" applyFont="1" applyFill="1" applyBorder="1" applyAlignment="1" applyProtection="1">
      <alignment vertical="center" shrinkToFit="1"/>
      <protection locked="0"/>
    </xf>
    <xf numFmtId="0" fontId="14" fillId="0" borderId="81" xfId="0" applyFont="1" applyBorder="1">
      <alignment vertical="center"/>
    </xf>
    <xf numFmtId="0" fontId="2" fillId="2" borderId="32" xfId="13" applyFont="1" applyFill="1" applyBorder="1" applyAlignment="1">
      <alignment horizontal="center" vertical="center"/>
    </xf>
    <xf numFmtId="0" fontId="0" fillId="0" borderId="0" xfId="27" applyFont="1">
      <alignment vertical="center"/>
    </xf>
    <xf numFmtId="178" fontId="2" fillId="2" borderId="23" xfId="0" applyNumberFormat="1" applyFont="1" applyFill="1" applyBorder="1" applyAlignment="1" applyProtection="1">
      <alignment horizontal="center" vertical="center" wrapText="1"/>
      <protection locked="0"/>
    </xf>
    <xf numFmtId="184" fontId="14" fillId="7" borderId="8" xfId="0" applyNumberFormat="1" applyFont="1" applyFill="1" applyBorder="1" applyAlignment="1">
      <alignment vertical="center" shrinkToFit="1"/>
    </xf>
    <xf numFmtId="184" fontId="14" fillId="7" borderId="5" xfId="0" applyNumberFormat="1" applyFont="1" applyFill="1" applyBorder="1" applyAlignment="1">
      <alignment vertical="center" shrinkToFit="1"/>
    </xf>
    <xf numFmtId="188" fontId="23" fillId="2" borderId="0" xfId="28" applyNumberFormat="1" applyFont="1" applyFill="1" applyAlignment="1" applyProtection="1">
      <alignment horizontal="center" vertical="center" shrinkToFit="1"/>
      <protection hidden="1"/>
    </xf>
    <xf numFmtId="184" fontId="14" fillId="7" borderId="9" xfId="0" applyNumberFormat="1" applyFont="1" applyFill="1" applyBorder="1" applyAlignment="1">
      <alignment vertical="center" shrinkToFit="1"/>
    </xf>
    <xf numFmtId="184" fontId="14" fillId="7" borderId="4" xfId="0" applyNumberFormat="1" applyFont="1" applyFill="1" applyBorder="1" applyAlignment="1">
      <alignment vertical="center" shrinkToFit="1"/>
    </xf>
    <xf numFmtId="184" fontId="14" fillId="7" borderId="111" xfId="0" applyNumberFormat="1" applyFont="1" applyFill="1" applyBorder="1" applyAlignment="1">
      <alignment vertical="center" shrinkToFit="1"/>
    </xf>
    <xf numFmtId="178" fontId="10" fillId="0" borderId="0" xfId="27" applyNumberFormat="1" applyFont="1" applyProtection="1">
      <alignment vertical="center"/>
      <protection hidden="1"/>
    </xf>
    <xf numFmtId="0" fontId="0" fillId="12" borderId="95" xfId="0" applyFill="1" applyBorder="1">
      <alignment vertical="center"/>
    </xf>
    <xf numFmtId="0" fontId="0" fillId="12" borderId="3" xfId="0" applyFill="1" applyBorder="1">
      <alignment vertical="center"/>
    </xf>
    <xf numFmtId="178" fontId="0" fillId="0" borderId="5" xfId="0" applyNumberFormat="1" applyBorder="1">
      <alignment vertical="center"/>
    </xf>
    <xf numFmtId="178" fontId="10"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33" fillId="0" borderId="0" xfId="0" applyFont="1">
      <alignment vertical="center"/>
    </xf>
    <xf numFmtId="0" fontId="0" fillId="0" borderId="17" xfId="0" applyBorder="1">
      <alignment vertical="center"/>
    </xf>
    <xf numFmtId="0" fontId="13" fillId="2" borderId="0" xfId="20" applyFont="1" applyFill="1" applyAlignment="1">
      <alignment horizontal="center" vertical="center" wrapText="1"/>
    </xf>
    <xf numFmtId="0" fontId="13" fillId="2" borderId="0" xfId="20" applyFont="1" applyFill="1" applyAlignment="1">
      <alignment horizontal="center" vertical="center"/>
    </xf>
    <xf numFmtId="0" fontId="40" fillId="2" borderId="0" xfId="20" applyFont="1" applyFill="1" applyAlignment="1">
      <alignment horizontal="left" vertical="center"/>
    </xf>
    <xf numFmtId="0" fontId="42" fillId="2" borderId="0" xfId="0" applyFont="1" applyFill="1" applyAlignment="1">
      <alignment horizontal="center" vertical="center"/>
    </xf>
    <xf numFmtId="0" fontId="41" fillId="3" borderId="60" xfId="0" applyFont="1" applyFill="1" applyBorder="1" applyAlignment="1">
      <alignment horizontal="center" vertical="center"/>
    </xf>
    <xf numFmtId="180" fontId="43" fillId="3" borderId="62" xfId="0" applyNumberFormat="1" applyFont="1" applyFill="1" applyBorder="1">
      <alignment vertical="center"/>
    </xf>
    <xf numFmtId="0" fontId="43" fillId="3" borderId="7" xfId="0" applyFont="1" applyFill="1" applyBorder="1" applyAlignment="1">
      <alignment horizontal="left" vertical="center" shrinkToFit="1"/>
    </xf>
    <xf numFmtId="0" fontId="44" fillId="0" borderId="29" xfId="0" applyFont="1" applyBorder="1">
      <alignment vertical="center"/>
    </xf>
    <xf numFmtId="179" fontId="43" fillId="3" borderId="7" xfId="0" applyNumberFormat="1" applyFont="1" applyFill="1" applyBorder="1" applyAlignment="1">
      <alignment vertical="center" shrinkToFit="1"/>
    </xf>
    <xf numFmtId="0" fontId="43" fillId="3" borderId="64" xfId="0" applyFont="1" applyFill="1" applyBorder="1" applyAlignment="1">
      <alignment horizontal="left" vertical="center" shrinkToFit="1"/>
    </xf>
    <xf numFmtId="0" fontId="44" fillId="0" borderId="63" xfId="0" applyFont="1" applyBorder="1">
      <alignment vertical="center"/>
    </xf>
    <xf numFmtId="179" fontId="43" fillId="3" borderId="30" xfId="0" applyNumberFormat="1" applyFont="1" applyFill="1" applyBorder="1" applyAlignment="1">
      <alignment vertical="center" shrinkToFit="1"/>
    </xf>
    <xf numFmtId="0" fontId="2" fillId="0" borderId="63" xfId="0" applyFont="1" applyBorder="1" applyAlignment="1">
      <alignment horizontal="center" vertical="center"/>
    </xf>
    <xf numFmtId="0" fontId="43" fillId="3" borderId="30" xfId="0" applyFont="1" applyFill="1" applyBorder="1" applyAlignment="1">
      <alignment horizontal="left" vertical="center" shrinkToFit="1"/>
    </xf>
    <xf numFmtId="0" fontId="44" fillId="0" borderId="0" xfId="0" applyFont="1">
      <alignment vertical="center"/>
    </xf>
    <xf numFmtId="0" fontId="42" fillId="0" borderId="40" xfId="0" applyFont="1" applyBorder="1" applyAlignment="1">
      <alignment horizontal="center" vertical="center"/>
    </xf>
    <xf numFmtId="0" fontId="47" fillId="2" borderId="0" xfId="0" applyFont="1" applyFill="1" applyAlignment="1">
      <alignment horizontal="center" vertical="center" wrapText="1"/>
    </xf>
    <xf numFmtId="180" fontId="43" fillId="2" borderId="0" xfId="0" applyNumberFormat="1" applyFont="1" applyFill="1">
      <alignment vertical="center"/>
    </xf>
    <xf numFmtId="180" fontId="48" fillId="3" borderId="62" xfId="0" applyNumberFormat="1" applyFont="1" applyFill="1" applyBorder="1">
      <alignment vertical="center"/>
    </xf>
    <xf numFmtId="0" fontId="2" fillId="2" borderId="0" xfId="0" applyFont="1" applyFill="1">
      <alignment vertical="center"/>
    </xf>
    <xf numFmtId="0" fontId="43" fillId="3" borderId="68" xfId="0" applyFont="1" applyFill="1" applyBorder="1">
      <alignment vertical="center"/>
    </xf>
    <xf numFmtId="181" fontId="43" fillId="3" borderId="47" xfId="0" applyNumberFormat="1" applyFont="1" applyFill="1" applyBorder="1">
      <alignment vertical="center"/>
    </xf>
    <xf numFmtId="0" fontId="43" fillId="3" borderId="47" xfId="0" applyFont="1" applyFill="1" applyBorder="1">
      <alignment vertical="center"/>
    </xf>
    <xf numFmtId="0" fontId="41" fillId="3" borderId="15" xfId="0" applyFont="1" applyFill="1" applyBorder="1" applyAlignment="1">
      <alignment horizontal="center" vertical="center"/>
    </xf>
    <xf numFmtId="0" fontId="43" fillId="3" borderId="44" xfId="0" applyFont="1" applyFill="1" applyBorder="1">
      <alignment vertical="center"/>
    </xf>
    <xf numFmtId="0" fontId="50" fillId="2" borderId="0" xfId="0" applyFont="1" applyFill="1">
      <alignment vertical="center"/>
    </xf>
    <xf numFmtId="0" fontId="43" fillId="3" borderId="36" xfId="0" applyFont="1" applyFill="1" applyBorder="1">
      <alignment vertical="center"/>
    </xf>
    <xf numFmtId="0" fontId="43" fillId="3" borderId="43" xfId="0" applyFont="1" applyFill="1" applyBorder="1">
      <alignment vertical="center"/>
    </xf>
    <xf numFmtId="0" fontId="43" fillId="3" borderId="9" xfId="0" applyFont="1" applyFill="1" applyBorder="1">
      <alignment vertical="center"/>
    </xf>
    <xf numFmtId="0" fontId="43" fillId="3" borderId="52" xfId="0" applyFont="1" applyFill="1" applyBorder="1">
      <alignment vertical="center"/>
    </xf>
    <xf numFmtId="0" fontId="30" fillId="2" borderId="0" xfId="0" applyFont="1" applyFill="1">
      <alignment vertical="center"/>
    </xf>
    <xf numFmtId="0" fontId="52" fillId="2" borderId="0" xfId="0" applyFont="1" applyFill="1" applyAlignment="1">
      <alignment horizontal="center" vertical="center"/>
    </xf>
    <xf numFmtId="0" fontId="30" fillId="0" borderId="0" xfId="0" applyFont="1">
      <alignment vertical="center"/>
    </xf>
    <xf numFmtId="0" fontId="30" fillId="2" borderId="10" xfId="0" applyFont="1" applyFill="1" applyBorder="1">
      <alignment vertical="center"/>
    </xf>
    <xf numFmtId="0" fontId="30" fillId="2" borderId="1" xfId="0" applyFont="1" applyFill="1" applyBorder="1">
      <alignment vertical="center"/>
    </xf>
    <xf numFmtId="0" fontId="30" fillId="2" borderId="7" xfId="0" applyFont="1" applyFill="1" applyBorder="1">
      <alignment vertical="center"/>
    </xf>
    <xf numFmtId="0" fontId="30" fillId="2" borderId="16" xfId="0" applyFont="1" applyFill="1" applyBorder="1">
      <alignment vertical="center"/>
    </xf>
    <xf numFmtId="0" fontId="30" fillId="2" borderId="18" xfId="0" applyFont="1" applyFill="1" applyBorder="1">
      <alignment vertical="center"/>
    </xf>
    <xf numFmtId="0" fontId="30" fillId="2" borderId="3" xfId="0" applyFont="1" applyFill="1" applyBorder="1" applyAlignment="1">
      <alignment horizontal="center" vertical="center"/>
    </xf>
    <xf numFmtId="0" fontId="30" fillId="2" borderId="4" xfId="0" applyFont="1" applyFill="1" applyBorder="1" applyAlignment="1">
      <alignment horizontal="left" vertical="center"/>
    </xf>
    <xf numFmtId="0" fontId="30" fillId="2" borderId="4" xfId="0" applyFont="1" applyFill="1" applyBorder="1" applyAlignment="1">
      <alignment horizontal="left" vertical="center" wrapText="1"/>
    </xf>
    <xf numFmtId="0" fontId="30" fillId="2" borderId="4" xfId="0" applyFont="1" applyFill="1" applyBorder="1" applyAlignment="1">
      <alignment horizontal="center" vertical="center" textRotation="255" shrinkToFit="1"/>
    </xf>
    <xf numFmtId="0" fontId="30" fillId="2" borderId="4" xfId="0" applyFont="1" applyFill="1" applyBorder="1">
      <alignment vertical="center"/>
    </xf>
    <xf numFmtId="0" fontId="30" fillId="2" borderId="0" xfId="0" applyFont="1" applyFill="1" applyAlignment="1">
      <alignment horizontal="center" vertical="center"/>
    </xf>
    <xf numFmtId="0" fontId="30" fillId="0" borderId="49" xfId="0" applyFont="1" applyBorder="1" applyAlignment="1">
      <alignment horizontal="left" vertical="center"/>
    </xf>
    <xf numFmtId="0" fontId="30" fillId="0" borderId="50" xfId="0" applyFont="1" applyBorder="1" applyAlignment="1">
      <alignment horizontal="center" vertical="center" textRotation="255" shrinkToFit="1"/>
    </xf>
    <xf numFmtId="0" fontId="30" fillId="0" borderId="50" xfId="0" applyFont="1" applyBorder="1">
      <alignment vertical="center"/>
    </xf>
    <xf numFmtId="0" fontId="30" fillId="2" borderId="50" xfId="0" applyFont="1" applyFill="1" applyBorder="1">
      <alignment vertical="center"/>
    </xf>
    <xf numFmtId="0" fontId="30" fillId="2" borderId="50" xfId="0" applyFont="1" applyFill="1" applyBorder="1" applyAlignment="1">
      <alignment horizontal="right" vertical="center" wrapText="1"/>
    </xf>
    <xf numFmtId="0" fontId="30" fillId="2" borderId="50" xfId="0" applyFont="1" applyFill="1" applyBorder="1" applyAlignment="1">
      <alignment horizontal="right" vertical="center"/>
    </xf>
    <xf numFmtId="0" fontId="30" fillId="2" borderId="55" xfId="0" applyFont="1" applyFill="1" applyBorder="1" applyAlignment="1">
      <alignment horizontal="right" vertical="center"/>
    </xf>
    <xf numFmtId="0" fontId="30" fillId="0" borderId="53" xfId="0" applyFont="1" applyBorder="1" applyAlignment="1">
      <alignment horizontal="left" vertical="center"/>
    </xf>
    <xf numFmtId="0" fontId="30" fillId="0" borderId="51" xfId="0" applyFont="1" applyBorder="1" applyAlignment="1">
      <alignment horizontal="center" vertical="center" textRotation="255" shrinkToFit="1"/>
    </xf>
    <xf numFmtId="0" fontId="30" fillId="0" borderId="51" xfId="0" applyFont="1" applyBorder="1">
      <alignment vertical="center"/>
    </xf>
    <xf numFmtId="0" fontId="30" fillId="2" borderId="51" xfId="0" applyFont="1" applyFill="1" applyBorder="1">
      <alignment vertical="center"/>
    </xf>
    <xf numFmtId="0" fontId="30" fillId="2" borderId="51" xfId="0" applyFont="1" applyFill="1" applyBorder="1" applyAlignment="1">
      <alignment horizontal="right" vertical="center" wrapText="1"/>
    </xf>
    <xf numFmtId="0" fontId="30" fillId="2" borderId="51" xfId="0" applyFont="1" applyFill="1" applyBorder="1" applyAlignment="1">
      <alignment horizontal="right" vertical="center"/>
    </xf>
    <xf numFmtId="0" fontId="30" fillId="2" borderId="54" xfId="0" applyFont="1" applyFill="1" applyBorder="1" applyAlignment="1">
      <alignment horizontal="right" vertical="center"/>
    </xf>
    <xf numFmtId="0" fontId="30" fillId="2" borderId="0" xfId="0" applyFont="1" applyFill="1" applyAlignment="1">
      <alignment horizontal="center" vertical="center" textRotation="255" shrinkToFit="1"/>
    </xf>
    <xf numFmtId="0" fontId="30" fillId="2" borderId="13" xfId="0" applyFont="1" applyFill="1" applyBorder="1">
      <alignment vertical="center"/>
    </xf>
    <xf numFmtId="0" fontId="30" fillId="2" borderId="0" xfId="0" applyFont="1" applyFill="1" applyAlignment="1">
      <alignment horizontal="left" vertical="center" wrapText="1"/>
    </xf>
    <xf numFmtId="0" fontId="30" fillId="2" borderId="3" xfId="0" applyFont="1" applyFill="1" applyBorder="1" applyAlignment="1">
      <alignment horizontal="left" vertical="center"/>
    </xf>
    <xf numFmtId="0" fontId="30" fillId="2" borderId="4" xfId="0" applyFont="1" applyFill="1" applyBorder="1" applyAlignment="1">
      <alignment vertical="center" wrapText="1"/>
    </xf>
    <xf numFmtId="0" fontId="30" fillId="2" borderId="9" xfId="0" applyFont="1" applyFill="1" applyBorder="1">
      <alignment vertical="center"/>
    </xf>
    <xf numFmtId="0" fontId="30" fillId="4" borderId="0" xfId="0" applyFont="1" applyFill="1">
      <alignment vertical="center"/>
    </xf>
    <xf numFmtId="188" fontId="34" fillId="2" borderId="95" xfId="28" applyNumberFormat="1" applyFont="1" applyFill="1" applyBorder="1" applyAlignment="1" applyProtection="1">
      <alignment vertical="center" shrinkToFit="1"/>
      <protection hidden="1"/>
    </xf>
    <xf numFmtId="190" fontId="22" fillId="2" borderId="95" xfId="28" applyNumberFormat="1" applyFont="1" applyFill="1" applyBorder="1" applyAlignment="1" applyProtection="1">
      <alignment vertical="center" shrinkToFit="1"/>
      <protection hidden="1"/>
    </xf>
    <xf numFmtId="188" fontId="22" fillId="2" borderId="0" xfId="28" applyNumberFormat="1" applyFont="1" applyFill="1" applyAlignment="1" applyProtection="1">
      <alignment shrinkToFit="1"/>
      <protection hidden="1"/>
    </xf>
    <xf numFmtId="188" fontId="34" fillId="2" borderId="0" xfId="28" applyNumberFormat="1" applyFont="1" applyFill="1" applyAlignment="1" applyProtection="1">
      <alignment vertical="center" shrinkToFit="1"/>
      <protection hidden="1"/>
    </xf>
    <xf numFmtId="188" fontId="22" fillId="10" borderId="95" xfId="28" applyNumberFormat="1" applyFont="1" applyFill="1" applyBorder="1" applyAlignment="1" applyProtection="1">
      <alignment horizontal="center" vertical="center" shrinkToFit="1"/>
      <protection hidden="1"/>
    </xf>
    <xf numFmtId="189" fontId="22" fillId="0" borderId="122" xfId="28" applyNumberFormat="1" applyFont="1" applyBorder="1" applyAlignment="1" applyProtection="1">
      <alignment vertical="center" shrinkToFit="1"/>
      <protection locked="0"/>
    </xf>
    <xf numFmtId="189" fontId="22" fillId="0" borderId="122" xfId="28" applyNumberFormat="1" applyFont="1" applyBorder="1" applyAlignment="1" applyProtection="1">
      <alignment vertical="center" shrinkToFit="1"/>
    </xf>
    <xf numFmtId="189" fontId="22" fillId="10" borderId="122" xfId="28" applyNumberFormat="1" applyFont="1" applyFill="1" applyBorder="1" applyAlignment="1" applyProtection="1">
      <alignment vertical="center" shrinkToFit="1"/>
      <protection hidden="1"/>
    </xf>
    <xf numFmtId="189" fontId="22" fillId="0" borderId="121" xfId="28" applyNumberFormat="1" applyFont="1" applyBorder="1" applyAlignment="1" applyProtection="1">
      <alignment vertical="center" shrinkToFit="1"/>
      <protection locked="0"/>
    </xf>
    <xf numFmtId="189" fontId="22" fillId="0" borderId="121" xfId="28" applyNumberFormat="1" applyFont="1" applyBorder="1" applyAlignment="1" applyProtection="1">
      <alignment vertical="center" shrinkToFit="1"/>
    </xf>
    <xf numFmtId="189" fontId="22" fillId="10" borderId="121" xfId="28" applyNumberFormat="1" applyFont="1" applyFill="1" applyBorder="1" applyAlignment="1" applyProtection="1">
      <alignment vertical="center" shrinkToFit="1"/>
      <protection hidden="1"/>
    </xf>
    <xf numFmtId="189" fontId="22" fillId="0" borderId="120" xfId="28" applyNumberFormat="1" applyFont="1" applyBorder="1" applyAlignment="1" applyProtection="1">
      <alignment vertical="center" shrinkToFit="1"/>
      <protection locked="0"/>
    </xf>
    <xf numFmtId="189" fontId="22" fillId="0" borderId="120" xfId="28" applyNumberFormat="1" applyFont="1" applyBorder="1" applyAlignment="1" applyProtection="1">
      <alignment vertical="center" shrinkToFit="1"/>
    </xf>
    <xf numFmtId="189" fontId="22" fillId="10" borderId="120" xfId="28" applyNumberFormat="1" applyFont="1" applyFill="1" applyBorder="1" applyAlignment="1" applyProtection="1">
      <alignment vertical="center" shrinkToFit="1"/>
      <protection hidden="1"/>
    </xf>
    <xf numFmtId="188" fontId="21" fillId="2" borderId="0" xfId="27" applyNumberFormat="1" applyFill="1" applyAlignment="1" applyProtection="1">
      <alignment vertical="center" shrinkToFit="1"/>
      <protection hidden="1"/>
    </xf>
    <xf numFmtId="188" fontId="21" fillId="0" borderId="0" xfId="27" applyNumberFormat="1" applyAlignment="1" applyProtection="1">
      <alignment vertical="center" shrinkToFit="1"/>
      <protection hidden="1"/>
    </xf>
    <xf numFmtId="188" fontId="22" fillId="0" borderId="0" xfId="28" applyNumberFormat="1" applyFont="1" applyAlignment="1" applyProtection="1">
      <alignment horizontal="center" vertical="center" shrinkToFit="1"/>
      <protection hidden="1"/>
    </xf>
    <xf numFmtId="189" fontId="22" fillId="0" borderId="122" xfId="28" applyNumberFormat="1" applyFont="1" applyFill="1" applyBorder="1" applyAlignment="1" applyProtection="1">
      <alignment vertical="center" shrinkToFit="1"/>
      <protection locked="0"/>
    </xf>
    <xf numFmtId="189" fontId="22" fillId="0" borderId="122" xfId="28" applyNumberFormat="1" applyFont="1" applyFill="1" applyBorder="1" applyAlignment="1" applyProtection="1">
      <alignment vertical="center" shrinkToFit="1"/>
    </xf>
    <xf numFmtId="188" fontId="22" fillId="0" borderId="0" xfId="28" applyNumberFormat="1" applyFont="1" applyAlignment="1" applyProtection="1">
      <alignment vertical="center" shrinkToFit="1"/>
      <protection hidden="1"/>
    </xf>
    <xf numFmtId="189" fontId="22" fillId="0" borderId="121" xfId="28" applyNumberFormat="1" applyFont="1" applyFill="1" applyBorder="1" applyAlignment="1" applyProtection="1">
      <alignment vertical="center" shrinkToFit="1"/>
      <protection locked="0"/>
    </xf>
    <xf numFmtId="189" fontId="22" fillId="0" borderId="121" xfId="28" applyNumberFormat="1" applyFont="1" applyFill="1" applyBorder="1" applyAlignment="1" applyProtection="1">
      <alignment vertical="center" shrinkToFit="1"/>
    </xf>
    <xf numFmtId="189" fontId="22" fillId="0" borderId="120" xfId="28" applyNumberFormat="1" applyFont="1" applyFill="1" applyBorder="1" applyAlignment="1" applyProtection="1">
      <alignment vertical="center" shrinkToFit="1"/>
      <protection locked="0"/>
    </xf>
    <xf numFmtId="189" fontId="22" fillId="0" borderId="120" xfId="28" applyNumberFormat="1" applyFont="1" applyFill="1" applyBorder="1" applyAlignment="1" applyProtection="1">
      <alignment vertical="center" shrinkToFit="1"/>
    </xf>
    <xf numFmtId="0" fontId="54" fillId="2" borderId="0" xfId="13" applyFont="1" applyFill="1">
      <alignment vertical="center"/>
    </xf>
    <xf numFmtId="0" fontId="2" fillId="0" borderId="74" xfId="13" applyFont="1" applyBorder="1" applyAlignment="1">
      <alignment horizontal="center" vertical="center"/>
    </xf>
    <xf numFmtId="0" fontId="2" fillId="0" borderId="116" xfId="13" applyFont="1" applyBorder="1" applyAlignment="1">
      <alignment horizontal="center" vertical="center"/>
    </xf>
    <xf numFmtId="0" fontId="22" fillId="0" borderId="0" xfId="13" applyFont="1">
      <alignment vertical="center"/>
    </xf>
    <xf numFmtId="0" fontId="2" fillId="2" borderId="127" xfId="13" applyFont="1" applyFill="1" applyBorder="1">
      <alignment vertical="center"/>
    </xf>
    <xf numFmtId="0" fontId="2" fillId="0" borderId="0" xfId="13" applyFont="1" applyAlignment="1">
      <alignment horizontal="center" vertical="center"/>
    </xf>
    <xf numFmtId="0" fontId="2" fillId="2" borderId="119" xfId="13" applyFont="1" applyFill="1" applyBorder="1">
      <alignment vertical="center"/>
    </xf>
    <xf numFmtId="0" fontId="2" fillId="0" borderId="95" xfId="13" applyFont="1" applyBorder="1" applyAlignment="1">
      <alignment horizontal="center" vertical="center"/>
    </xf>
    <xf numFmtId="0" fontId="2" fillId="2" borderId="96" xfId="13" applyFont="1" applyFill="1" applyBorder="1">
      <alignment vertical="center"/>
    </xf>
    <xf numFmtId="0" fontId="2" fillId="2" borderId="117" xfId="13" applyFont="1" applyFill="1" applyBorder="1">
      <alignment vertical="center"/>
    </xf>
    <xf numFmtId="0" fontId="2" fillId="2" borderId="0" xfId="13" applyFont="1" applyFill="1" applyAlignment="1">
      <alignment horizontal="left" vertical="center"/>
    </xf>
    <xf numFmtId="0" fontId="2" fillId="2" borderId="74" xfId="0" applyFont="1" applyFill="1" applyBorder="1" applyAlignment="1" applyProtection="1">
      <alignment horizontal="center" vertical="center"/>
      <protection locked="0"/>
    </xf>
    <xf numFmtId="0" fontId="2" fillId="2" borderId="6" xfId="0" applyFont="1" applyFill="1" applyBorder="1" applyProtection="1">
      <alignment vertical="center"/>
      <protection locked="0"/>
    </xf>
    <xf numFmtId="0" fontId="2" fillId="2" borderId="23" xfId="13" applyFont="1" applyFill="1" applyBorder="1">
      <alignment vertical="center"/>
    </xf>
    <xf numFmtId="0" fontId="2" fillId="2" borderId="96" xfId="0" applyFont="1" applyFill="1" applyBorder="1" applyAlignment="1" applyProtection="1">
      <alignment horizontal="center" vertical="center"/>
      <protection locked="0"/>
    </xf>
    <xf numFmtId="0" fontId="2" fillId="2" borderId="116" xfId="0" applyFont="1" applyFill="1" applyBorder="1" applyAlignment="1" applyProtection="1">
      <alignment horizontal="center" vertical="center"/>
      <protection locked="0"/>
    </xf>
    <xf numFmtId="0" fontId="2" fillId="2" borderId="24" xfId="13" applyFont="1" applyFill="1" applyBorder="1">
      <alignment vertical="center"/>
    </xf>
    <xf numFmtId="0" fontId="2" fillId="0" borderId="0" xfId="0" applyFont="1" applyAlignment="1">
      <alignment horizontal="center" vertical="center"/>
    </xf>
    <xf numFmtId="0" fontId="2" fillId="0" borderId="32" xfId="0" applyFont="1" applyBorder="1" applyAlignment="1">
      <alignment horizontal="center" vertical="center"/>
    </xf>
    <xf numFmtId="0" fontId="50" fillId="2" borderId="0" xfId="13" applyFont="1" applyFill="1">
      <alignment vertical="center"/>
    </xf>
    <xf numFmtId="0" fontId="27" fillId="2" borderId="0" xfId="13" applyFont="1" applyFill="1">
      <alignment vertical="center"/>
    </xf>
    <xf numFmtId="0" fontId="2" fillId="0" borderId="0" xfId="13" applyFont="1">
      <alignment vertical="center"/>
    </xf>
    <xf numFmtId="188" fontId="2" fillId="2" borderId="0" xfId="27" applyNumberFormat="1" applyFont="1" applyFill="1" applyAlignment="1" applyProtection="1">
      <alignment vertical="center" shrinkToFit="1"/>
      <protection hidden="1"/>
    </xf>
    <xf numFmtId="188" fontId="2" fillId="0" borderId="95" xfId="27" applyNumberFormat="1" applyFont="1" applyBorder="1" applyAlignment="1" applyProtection="1">
      <alignment horizontal="center" vertical="center" shrinkToFit="1"/>
      <protection hidden="1"/>
    </xf>
    <xf numFmtId="188" fontId="2" fillId="0" borderId="122" xfId="27" applyNumberFormat="1" applyFont="1" applyBorder="1" applyAlignment="1" applyProtection="1">
      <alignment vertical="center" shrinkToFit="1"/>
      <protection hidden="1"/>
    </xf>
    <xf numFmtId="188" fontId="2" fillId="0" borderId="121" xfId="27" applyNumberFormat="1" applyFont="1" applyBorder="1" applyAlignment="1" applyProtection="1">
      <alignment vertical="center" shrinkToFit="1"/>
      <protection hidden="1"/>
    </xf>
    <xf numFmtId="188" fontId="2" fillId="0" borderId="120" xfId="27" applyNumberFormat="1" applyFont="1" applyBorder="1" applyAlignment="1" applyProtection="1">
      <alignment vertical="center" shrinkToFit="1"/>
      <protection hidden="1"/>
    </xf>
    <xf numFmtId="188" fontId="2" fillId="0" borderId="0" xfId="27" applyNumberFormat="1" applyFont="1" applyAlignment="1" applyProtection="1">
      <alignment vertical="center" shrinkToFit="1"/>
      <protection hidden="1"/>
    </xf>
    <xf numFmtId="0" fontId="14" fillId="2" borderId="109" xfId="0" applyFont="1" applyFill="1" applyBorder="1" applyAlignment="1">
      <alignment vertical="top" wrapText="1"/>
    </xf>
    <xf numFmtId="0" fontId="14" fillId="0" borderId="109" xfId="0" applyFont="1" applyBorder="1" applyAlignment="1">
      <alignment vertical="top" wrapText="1"/>
    </xf>
    <xf numFmtId="0" fontId="64" fillId="2" borderId="0" xfId="0" applyFont="1" applyFill="1">
      <alignment vertical="center"/>
    </xf>
    <xf numFmtId="0" fontId="22" fillId="2" borderId="0" xfId="0" applyFont="1" applyFill="1">
      <alignment vertical="center"/>
    </xf>
    <xf numFmtId="0" fontId="2" fillId="2" borderId="8" xfId="13" applyFont="1" applyFill="1" applyBorder="1" applyAlignment="1">
      <alignment horizontal="center" vertical="center"/>
    </xf>
    <xf numFmtId="188" fontId="10" fillId="0" borderId="2" xfId="27" applyNumberFormat="1" applyFont="1" applyBorder="1" applyAlignment="1" applyProtection="1">
      <alignment vertical="center" shrinkToFit="1"/>
      <protection hidden="1"/>
    </xf>
    <xf numFmtId="188" fontId="11" fillId="0" borderId="2" xfId="27" quotePrefix="1" applyNumberFormat="1" applyFont="1" applyBorder="1" applyAlignment="1" applyProtection="1">
      <alignment vertical="center" shrinkToFit="1"/>
      <protection hidden="1"/>
    </xf>
    <xf numFmtId="188" fontId="10" fillId="0" borderId="136" xfId="27" applyNumberFormat="1" applyFont="1" applyBorder="1" applyAlignment="1" applyProtection="1">
      <alignment vertical="center" shrinkToFit="1"/>
      <protection hidden="1"/>
    </xf>
    <xf numFmtId="188" fontId="11" fillId="0" borderId="136" xfId="27" quotePrefix="1" applyNumberFormat="1" applyFont="1" applyBorder="1" applyAlignment="1" applyProtection="1">
      <alignment vertical="center" shrinkToFit="1"/>
      <protection hidden="1"/>
    </xf>
    <xf numFmtId="189" fontId="3" fillId="0" borderId="0" xfId="28" applyNumberFormat="1" applyFont="1" applyBorder="1" applyAlignment="1" applyProtection="1">
      <alignment vertical="center" shrinkToFit="1"/>
      <protection locked="0"/>
    </xf>
    <xf numFmtId="189" fontId="3" fillId="0" borderId="0" xfId="28" applyNumberFormat="1" applyFont="1" applyBorder="1" applyAlignment="1" applyProtection="1">
      <alignment vertical="center" shrinkToFit="1"/>
    </xf>
    <xf numFmtId="189" fontId="3" fillId="10" borderId="0" xfId="28" applyNumberFormat="1" applyFont="1" applyFill="1" applyBorder="1" applyAlignment="1" applyProtection="1">
      <alignment vertical="center" shrinkToFit="1"/>
      <protection hidden="1"/>
    </xf>
    <xf numFmtId="0" fontId="2" fillId="2" borderId="115" xfId="13" applyFont="1" applyFill="1" applyBorder="1" applyAlignment="1">
      <alignment horizontal="center" vertical="center"/>
    </xf>
    <xf numFmtId="178" fontId="0" fillId="0" borderId="95" xfId="0" applyNumberFormat="1" applyBorder="1">
      <alignment vertical="center"/>
    </xf>
    <xf numFmtId="0" fontId="0" fillId="0" borderId="95" xfId="0" applyBorder="1">
      <alignment vertical="center"/>
    </xf>
    <xf numFmtId="188" fontId="23" fillId="2" borderId="0" xfId="28" applyNumberFormat="1" applyFont="1" applyFill="1" applyAlignment="1" applyProtection="1">
      <alignment vertical="center"/>
      <protection hidden="1"/>
    </xf>
    <xf numFmtId="188" fontId="67" fillId="2" borderId="0" xfId="28" applyNumberFormat="1" applyFont="1" applyFill="1" applyAlignment="1" applyProtection="1">
      <alignment vertical="center"/>
      <protection hidden="1"/>
    </xf>
    <xf numFmtId="188" fontId="71" fillId="2" borderId="0" xfId="28" applyNumberFormat="1" applyFont="1" applyFill="1" applyAlignment="1" applyProtection="1">
      <alignment vertical="center"/>
      <protection hidden="1"/>
    </xf>
    <xf numFmtId="188" fontId="72" fillId="2" borderId="0" xfId="28" applyNumberFormat="1" applyFont="1" applyFill="1" applyAlignment="1" applyProtection="1">
      <alignment vertical="center" shrinkToFit="1"/>
      <protection hidden="1"/>
    </xf>
    <xf numFmtId="0" fontId="73" fillId="0" borderId="0" xfId="0" applyFont="1" applyAlignment="1">
      <alignment horizontal="center" vertical="center"/>
    </xf>
    <xf numFmtId="188" fontId="72" fillId="2" borderId="0" xfId="28" applyNumberFormat="1" applyFont="1" applyFill="1" applyAlignment="1" applyProtection="1">
      <alignment horizontal="center" vertical="center" shrinkToFit="1"/>
      <protection hidden="1"/>
    </xf>
    <xf numFmtId="188" fontId="74" fillId="2" borderId="0" xfId="28" applyNumberFormat="1" applyFont="1" applyFill="1" applyAlignment="1" applyProtection="1">
      <alignment vertical="center"/>
      <protection hidden="1"/>
    </xf>
    <xf numFmtId="0" fontId="54" fillId="0" borderId="0" xfId="0" applyFont="1">
      <alignment vertical="center"/>
    </xf>
    <xf numFmtId="187" fontId="22" fillId="0" borderId="0" xfId="13" applyNumberFormat="1" applyFont="1">
      <alignment vertical="center"/>
    </xf>
    <xf numFmtId="0" fontId="21" fillId="0" borderId="0" xfId="0" applyFont="1" applyProtection="1">
      <alignment vertical="center"/>
      <protection locked="0"/>
    </xf>
    <xf numFmtId="0" fontId="77" fillId="2" borderId="0" xfId="13" applyFont="1" applyFill="1">
      <alignment vertical="center"/>
    </xf>
    <xf numFmtId="0" fontId="41" fillId="2" borderId="0" xfId="0" applyFont="1" applyFill="1">
      <alignment vertical="center"/>
    </xf>
    <xf numFmtId="184" fontId="14" fillId="7" borderId="89" xfId="0" applyNumberFormat="1" applyFont="1" applyFill="1" applyBorder="1" applyAlignment="1">
      <alignment vertical="center" shrinkToFit="1"/>
    </xf>
    <xf numFmtId="184" fontId="18" fillId="7" borderId="90" xfId="0" applyNumberFormat="1" applyFont="1" applyFill="1" applyBorder="1" applyAlignment="1">
      <alignment vertical="center" shrinkToFit="1"/>
    </xf>
    <xf numFmtId="184" fontId="18" fillId="8" borderId="94" xfId="0" applyNumberFormat="1" applyFont="1" applyFill="1" applyBorder="1" applyAlignment="1" applyProtection="1">
      <alignment vertical="center" shrinkToFit="1"/>
      <protection locked="0"/>
    </xf>
    <xf numFmtId="184" fontId="14" fillId="7" borderId="103" xfId="0" applyNumberFormat="1" applyFont="1" applyFill="1" applyBorder="1" applyAlignment="1">
      <alignment vertical="center" shrinkToFit="1"/>
    </xf>
    <xf numFmtId="184" fontId="18" fillId="3" borderId="105" xfId="0" applyNumberFormat="1" applyFont="1" applyFill="1" applyBorder="1" applyAlignment="1">
      <alignment vertical="center" shrinkToFit="1"/>
    </xf>
    <xf numFmtId="184" fontId="14" fillId="6" borderId="82" xfId="0" applyNumberFormat="1" applyFont="1" applyFill="1" applyBorder="1" applyAlignment="1">
      <alignment vertical="center" shrinkToFit="1"/>
    </xf>
    <xf numFmtId="184" fontId="14" fillId="6" borderId="97" xfId="0" applyNumberFormat="1" applyFont="1" applyFill="1" applyBorder="1" applyAlignment="1">
      <alignment vertical="center" shrinkToFit="1"/>
    </xf>
    <xf numFmtId="184" fontId="14" fillId="6" borderId="110" xfId="0" applyNumberFormat="1" applyFont="1" applyFill="1" applyBorder="1" applyAlignment="1">
      <alignment vertical="center" shrinkToFit="1"/>
    </xf>
    <xf numFmtId="184" fontId="18" fillId="7" borderId="105" xfId="0" applyNumberFormat="1" applyFont="1" applyFill="1" applyBorder="1" applyAlignment="1">
      <alignment vertical="center" shrinkToFit="1"/>
    </xf>
    <xf numFmtId="0" fontId="0" fillId="2" borderId="0" xfId="0" applyFill="1">
      <alignment vertical="center"/>
    </xf>
    <xf numFmtId="0" fontId="0" fillId="2" borderId="0" xfId="0" applyFill="1" applyAlignment="1">
      <alignment vertical="center" wrapText="1"/>
    </xf>
    <xf numFmtId="0" fontId="0" fillId="2" borderId="0" xfId="0" applyFill="1" applyAlignment="1">
      <alignment horizontal="left" vertical="center" wrapText="1"/>
    </xf>
    <xf numFmtId="0" fontId="0" fillId="2" borderId="2" xfId="0" applyFill="1" applyBorder="1" applyAlignment="1">
      <alignment horizontal="left" vertical="center" wrapText="1"/>
    </xf>
    <xf numFmtId="0" fontId="0" fillId="0" borderId="63" xfId="0" applyBorder="1" applyAlignment="1">
      <alignment horizontal="center" vertical="center"/>
    </xf>
    <xf numFmtId="0" fontId="0" fillId="0" borderId="1" xfId="0" applyBorder="1" applyAlignment="1">
      <alignment horizontal="center" vertical="center"/>
    </xf>
    <xf numFmtId="0" fontId="0" fillId="0" borderId="65" xfId="0" applyBorder="1" applyAlignment="1">
      <alignment horizontal="center" vertical="center"/>
    </xf>
    <xf numFmtId="0" fontId="0" fillId="0" borderId="28" xfId="0" applyBorder="1" applyAlignment="1">
      <alignment horizontal="center" vertical="center"/>
    </xf>
    <xf numFmtId="0" fontId="0" fillId="0" borderId="0" xfId="0" applyAlignment="1"/>
    <xf numFmtId="178" fontId="0" fillId="0" borderId="95" xfId="0" applyNumberFormat="1" applyBorder="1" applyAlignment="1"/>
    <xf numFmtId="0" fontId="0" fillId="0" borderId="95" xfId="0" applyBorder="1" applyAlignment="1"/>
    <xf numFmtId="0" fontId="55" fillId="11" borderId="129" xfId="13" applyFont="1" applyFill="1" applyBorder="1" applyAlignment="1">
      <alignment horizontal="left" vertical="center" wrapText="1"/>
    </xf>
    <xf numFmtId="0" fontId="55" fillId="11" borderId="130" xfId="13" applyFont="1" applyFill="1" applyBorder="1" applyAlignment="1">
      <alignment horizontal="left" vertical="center" wrapText="1"/>
    </xf>
    <xf numFmtId="0" fontId="55" fillId="11" borderId="131" xfId="13" applyFont="1" applyFill="1" applyBorder="1" applyAlignment="1">
      <alignment horizontal="left" vertical="center" wrapText="1"/>
    </xf>
    <xf numFmtId="0" fontId="2" fillId="2" borderId="109" xfId="13" applyFont="1" applyFill="1" applyBorder="1" applyAlignment="1">
      <alignment horizontal="center" vertical="center"/>
    </xf>
    <xf numFmtId="0" fontId="2" fillId="2" borderId="98" xfId="13" applyFont="1" applyFill="1" applyBorder="1" applyAlignment="1">
      <alignment horizontal="center" vertical="center"/>
    </xf>
    <xf numFmtId="177" fontId="2" fillId="2" borderId="126" xfId="13" applyNumberFormat="1" applyFont="1" applyFill="1" applyBorder="1" applyAlignment="1" applyProtection="1">
      <alignment horizontal="center" vertical="center"/>
      <protection locked="0"/>
    </xf>
    <xf numFmtId="177" fontId="2" fillId="2" borderId="118" xfId="13" applyNumberFormat="1" applyFont="1" applyFill="1" applyBorder="1" applyAlignment="1" applyProtection="1">
      <alignment horizontal="center" vertical="center"/>
      <protection locked="0"/>
    </xf>
    <xf numFmtId="177" fontId="2" fillId="2" borderId="127" xfId="13" applyNumberFormat="1" applyFont="1" applyFill="1" applyBorder="1" applyAlignment="1" applyProtection="1">
      <alignment horizontal="center" vertical="center"/>
      <protection locked="0"/>
    </xf>
    <xf numFmtId="0" fontId="2" fillId="2" borderId="13" xfId="13" applyFont="1" applyFill="1" applyBorder="1" applyAlignment="1">
      <alignment horizontal="center" vertical="center" shrinkToFit="1"/>
    </xf>
    <xf numFmtId="0" fontId="2" fillId="2" borderId="2" xfId="13" applyFont="1" applyFill="1" applyBorder="1" applyAlignment="1">
      <alignment horizontal="center" vertical="center" shrinkToFit="1"/>
    </xf>
    <xf numFmtId="0" fontId="2" fillId="2" borderId="27" xfId="13" applyFont="1" applyFill="1" applyBorder="1" applyAlignment="1">
      <alignment horizontal="center" vertical="center" shrinkToFit="1"/>
    </xf>
    <xf numFmtId="0" fontId="2" fillId="2" borderId="3" xfId="13" applyFont="1" applyFill="1" applyBorder="1" applyAlignment="1" applyProtection="1">
      <alignment horizontal="center" vertical="center" shrinkToFit="1"/>
      <protection locked="0"/>
    </xf>
    <xf numFmtId="0" fontId="2" fillId="2" borderId="4" xfId="13" applyFont="1" applyFill="1" applyBorder="1" applyAlignment="1" applyProtection="1">
      <alignment horizontal="center" vertical="center" shrinkToFit="1"/>
      <protection locked="0"/>
    </xf>
    <xf numFmtId="0" fontId="2" fillId="2" borderId="9" xfId="13" applyFont="1" applyFill="1" applyBorder="1" applyAlignment="1" applyProtection="1">
      <alignment horizontal="center" vertical="center" shrinkToFit="1"/>
      <protection locked="0"/>
    </xf>
    <xf numFmtId="0" fontId="2" fillId="2" borderId="95" xfId="13" applyFont="1" applyFill="1" applyBorder="1" applyAlignment="1">
      <alignment horizontal="center" vertical="center"/>
    </xf>
    <xf numFmtId="0" fontId="27" fillId="2" borderId="0" xfId="13" applyFont="1" applyFill="1" applyAlignment="1">
      <alignment horizontal="left" vertical="top" wrapText="1"/>
    </xf>
    <xf numFmtId="0" fontId="27" fillId="2" borderId="0" xfId="13" applyFont="1" applyFill="1" applyAlignment="1">
      <alignment horizontal="left" vertical="center" wrapText="1"/>
    </xf>
    <xf numFmtId="0" fontId="27" fillId="2" borderId="0" xfId="13" applyFont="1" applyFill="1" applyAlignment="1">
      <alignment horizontal="left" vertical="center"/>
    </xf>
    <xf numFmtId="0" fontId="2" fillId="2" borderId="126" xfId="13" applyFont="1" applyFill="1" applyBorder="1" applyAlignment="1">
      <alignment horizontal="center" vertical="center"/>
    </xf>
    <xf numFmtId="0" fontId="2" fillId="0" borderId="118" xfId="13" applyFont="1" applyBorder="1" applyAlignment="1">
      <alignment horizontal="center" vertical="center"/>
    </xf>
    <xf numFmtId="0" fontId="2" fillId="0" borderId="118" xfId="13" applyFont="1" applyBorder="1" applyAlignment="1" applyProtection="1">
      <alignment horizontal="center" vertical="center"/>
      <protection locked="0"/>
    </xf>
    <xf numFmtId="0" fontId="2" fillId="0" borderId="118" xfId="13" applyFont="1" applyBorder="1" applyProtection="1">
      <alignment vertical="center"/>
      <protection locked="0"/>
    </xf>
    <xf numFmtId="0" fontId="2" fillId="2" borderId="115" xfId="13" applyFont="1" applyFill="1" applyBorder="1" applyAlignment="1">
      <alignment horizontal="center" vertical="center"/>
    </xf>
    <xf numFmtId="0" fontId="2" fillId="0" borderId="116" xfId="13" applyFont="1" applyBorder="1" applyAlignment="1">
      <alignment horizontal="center" vertical="center"/>
    </xf>
    <xf numFmtId="178" fontId="2" fillId="0" borderId="20" xfId="13" applyNumberFormat="1" applyFont="1" applyBorder="1" applyAlignment="1" applyProtection="1">
      <alignment horizontal="center" vertical="center"/>
      <protection locked="0"/>
    </xf>
    <xf numFmtId="178" fontId="2" fillId="0" borderId="39" xfId="13" applyNumberFormat="1" applyFont="1" applyBorder="1" applyAlignment="1" applyProtection="1">
      <alignment horizontal="center" vertical="center"/>
      <protection locked="0"/>
    </xf>
    <xf numFmtId="0" fontId="50" fillId="9" borderId="0" xfId="13" applyFont="1" applyFill="1" applyAlignment="1">
      <alignment horizontal="center" vertical="center"/>
    </xf>
    <xf numFmtId="49" fontId="2" fillId="2" borderId="10" xfId="13" applyNumberFormat="1" applyFont="1" applyFill="1" applyBorder="1" applyAlignment="1" applyProtection="1">
      <alignment horizontal="center" vertical="center" shrinkToFit="1"/>
      <protection locked="0"/>
    </xf>
    <xf numFmtId="49" fontId="2" fillId="2" borderId="1" xfId="13" applyNumberFormat="1" applyFont="1" applyFill="1" applyBorder="1" applyAlignment="1" applyProtection="1">
      <alignment horizontal="center" vertical="center" shrinkToFit="1"/>
      <protection locked="0"/>
    </xf>
    <xf numFmtId="49" fontId="2" fillId="2" borderId="43" xfId="13" applyNumberFormat="1" applyFont="1" applyFill="1" applyBorder="1" applyAlignment="1" applyProtection="1">
      <alignment horizontal="center" vertical="center" shrinkToFit="1"/>
      <protection locked="0"/>
    </xf>
    <xf numFmtId="0" fontId="2" fillId="0" borderId="0" xfId="0" applyFont="1">
      <alignment vertical="center"/>
    </xf>
    <xf numFmtId="0" fontId="2" fillId="0" borderId="118" xfId="0" applyFont="1" applyBorder="1" applyAlignment="1" applyProtection="1">
      <alignment horizontal="center" vertical="center"/>
      <protection locked="0"/>
    </xf>
    <xf numFmtId="0" fontId="2" fillId="0" borderId="127" xfId="0" applyFont="1" applyBorder="1" applyAlignment="1" applyProtection="1">
      <alignment horizontal="center" vertical="center"/>
      <protection locked="0"/>
    </xf>
    <xf numFmtId="0" fontId="27" fillId="2" borderId="11" xfId="13" applyFont="1" applyFill="1" applyBorder="1" applyAlignment="1">
      <alignment horizontal="center" vertical="center" shrinkToFit="1"/>
    </xf>
    <xf numFmtId="0" fontId="27" fillId="0" borderId="15" xfId="0" applyFont="1" applyBorder="1" applyAlignment="1">
      <alignment horizontal="center" vertical="center" shrinkToFit="1"/>
    </xf>
    <xf numFmtId="0" fontId="27" fillId="0" borderId="22" xfId="0" applyFont="1" applyBorder="1" applyAlignment="1">
      <alignment horizontal="center" vertical="center" shrinkToFit="1"/>
    </xf>
    <xf numFmtId="0" fontId="2" fillId="2" borderId="107" xfId="13" applyFont="1" applyFill="1" applyBorder="1" applyAlignment="1">
      <alignment horizontal="center" vertical="center" wrapText="1"/>
    </xf>
    <xf numFmtId="0" fontId="2" fillId="0" borderId="81" xfId="0" applyFont="1" applyBorder="1" applyAlignment="1">
      <alignment horizontal="center" vertical="center"/>
    </xf>
    <xf numFmtId="0" fontId="2" fillId="0" borderId="104" xfId="0" applyFont="1" applyBorder="1" applyAlignment="1">
      <alignment horizontal="center" vertical="center"/>
    </xf>
    <xf numFmtId="0" fontId="28" fillId="2" borderId="0" xfId="13" applyFont="1" applyFill="1" applyAlignment="1">
      <alignment horizontal="left" vertical="center" wrapText="1"/>
    </xf>
    <xf numFmtId="0" fontId="27" fillId="2" borderId="33" xfId="13" applyFont="1" applyFill="1" applyBorder="1" applyAlignment="1" applyProtection="1">
      <alignment horizontal="left" vertical="top" wrapText="1"/>
      <protection locked="0"/>
    </xf>
    <xf numFmtId="0" fontId="27" fillId="2" borderId="42" xfId="13" applyFont="1" applyFill="1" applyBorder="1" applyAlignment="1" applyProtection="1">
      <alignment horizontal="left" vertical="top" wrapText="1"/>
      <protection locked="0"/>
    </xf>
    <xf numFmtId="0" fontId="27" fillId="2" borderId="39" xfId="13" applyFont="1" applyFill="1" applyBorder="1" applyAlignment="1" applyProtection="1">
      <alignment horizontal="left" vertical="top" wrapText="1"/>
      <protection locked="0"/>
    </xf>
    <xf numFmtId="0" fontId="2" fillId="2" borderId="41" xfId="13" applyFont="1" applyFill="1" applyBorder="1" applyAlignment="1">
      <alignment horizontal="center" vertical="center"/>
    </xf>
    <xf numFmtId="0" fontId="21" fillId="0" borderId="36" xfId="0" applyFont="1" applyBorder="1">
      <alignment vertical="center"/>
    </xf>
    <xf numFmtId="0" fontId="76" fillId="2" borderId="24" xfId="0" applyFont="1" applyFill="1" applyBorder="1" applyAlignment="1">
      <alignment horizontal="center" vertical="center" wrapText="1"/>
    </xf>
    <xf numFmtId="0" fontId="76" fillId="2" borderId="0" xfId="0" applyFont="1" applyFill="1" applyAlignment="1">
      <alignment horizontal="center" vertical="center" wrapText="1"/>
    </xf>
    <xf numFmtId="0" fontId="2" fillId="2" borderId="114" xfId="13" applyFont="1" applyFill="1" applyBorder="1" applyAlignment="1">
      <alignment horizontal="center" vertical="center" wrapText="1" shrinkToFit="1"/>
    </xf>
    <xf numFmtId="0" fontId="2" fillId="0" borderId="74" xfId="13" applyFont="1" applyBorder="1" applyAlignment="1">
      <alignment horizontal="center" vertical="center" wrapText="1" shrinkToFit="1"/>
    </xf>
    <xf numFmtId="0" fontId="2" fillId="0" borderId="74" xfId="13" applyFont="1" applyBorder="1" applyAlignment="1" applyProtection="1">
      <alignment horizontal="center" vertical="center"/>
      <protection locked="0"/>
    </xf>
    <xf numFmtId="0" fontId="2" fillId="0" borderId="74" xfId="13" applyFont="1" applyBorder="1" applyProtection="1">
      <alignment vertical="center"/>
      <protection locked="0"/>
    </xf>
    <xf numFmtId="0" fontId="27" fillId="2" borderId="97" xfId="13" applyFont="1" applyFill="1" applyBorder="1" applyAlignment="1">
      <alignment horizontal="center" vertical="center" shrinkToFit="1"/>
    </xf>
    <xf numFmtId="0" fontId="27" fillId="2" borderId="95" xfId="13" applyFont="1" applyFill="1" applyBorder="1" applyAlignment="1">
      <alignment horizontal="center" vertical="center" shrinkToFit="1"/>
    </xf>
    <xf numFmtId="0" fontId="2" fillId="2" borderId="115" xfId="13" applyFont="1" applyFill="1" applyBorder="1" applyAlignment="1">
      <alignment horizontal="center" vertical="center" shrinkToFit="1"/>
    </xf>
    <xf numFmtId="0" fontId="2" fillId="2" borderId="116" xfId="13" applyFont="1" applyFill="1" applyBorder="1" applyAlignment="1">
      <alignment horizontal="center" vertical="center" shrinkToFit="1"/>
    </xf>
    <xf numFmtId="0" fontId="2" fillId="0" borderId="116" xfId="13" applyFont="1" applyBorder="1" applyAlignment="1" applyProtection="1">
      <alignment horizontal="center" vertical="center"/>
      <protection locked="0"/>
    </xf>
    <xf numFmtId="0" fontId="2" fillId="0" borderId="116" xfId="13" applyFont="1" applyBorder="1" applyProtection="1">
      <alignment vertical="center"/>
      <protection locked="0"/>
    </xf>
    <xf numFmtId="0" fontId="2" fillId="3" borderId="95" xfId="13" applyFont="1" applyFill="1" applyBorder="1" applyAlignment="1" applyProtection="1">
      <alignment horizontal="center" vertical="center"/>
      <protection hidden="1"/>
    </xf>
    <xf numFmtId="0" fontId="2" fillId="2" borderId="114" xfId="13" applyFont="1" applyFill="1" applyBorder="1" applyAlignment="1">
      <alignment horizontal="center" vertical="center"/>
    </xf>
    <xf numFmtId="0" fontId="2" fillId="0" borderId="74" xfId="13" applyFont="1" applyBorder="1" applyAlignment="1">
      <alignment horizontal="center" vertical="center"/>
    </xf>
    <xf numFmtId="178" fontId="2" fillId="0" borderId="72" xfId="13" applyNumberFormat="1" applyFont="1" applyBorder="1" applyAlignment="1" applyProtection="1">
      <alignment horizontal="center" vertical="center"/>
      <protection locked="0"/>
    </xf>
    <xf numFmtId="178" fontId="2" fillId="0" borderId="12" xfId="13" applyNumberFormat="1" applyFont="1" applyBorder="1" applyAlignment="1" applyProtection="1">
      <alignment horizontal="center" vertical="center"/>
      <protection locked="0"/>
    </xf>
    <xf numFmtId="178" fontId="2" fillId="0" borderId="35" xfId="13" applyNumberFormat="1" applyFont="1" applyBorder="1" applyAlignment="1" applyProtection="1">
      <alignment horizontal="center" vertical="center"/>
      <protection locked="0"/>
    </xf>
    <xf numFmtId="178" fontId="2" fillId="0" borderId="36" xfId="13" applyNumberFormat="1" applyFont="1" applyBorder="1" applyAlignment="1" applyProtection="1">
      <alignment horizontal="center" vertical="center"/>
      <protection locked="0"/>
    </xf>
    <xf numFmtId="0" fontId="2" fillId="0" borderId="95" xfId="13" applyFont="1" applyBorder="1" applyAlignment="1" applyProtection="1">
      <alignment horizontal="center" vertical="center"/>
      <protection locked="0"/>
    </xf>
    <xf numFmtId="0" fontId="2" fillId="0" borderId="95" xfId="13" applyFont="1" applyBorder="1" applyProtection="1">
      <alignment vertical="center"/>
      <protection locked="0"/>
    </xf>
    <xf numFmtId="0" fontId="2" fillId="2" borderId="74" xfId="13" applyFont="1" applyFill="1" applyBorder="1" applyAlignment="1">
      <alignment horizontal="center" vertical="center"/>
    </xf>
    <xf numFmtId="0" fontId="2" fillId="2" borderId="97" xfId="13" applyFont="1" applyFill="1" applyBorder="1" applyAlignment="1">
      <alignment horizontal="center" vertical="center"/>
    </xf>
    <xf numFmtId="0" fontId="2" fillId="2" borderId="110" xfId="13" applyFont="1" applyFill="1" applyBorder="1" applyAlignment="1">
      <alignment horizontal="center" vertical="center"/>
    </xf>
    <xf numFmtId="0" fontId="2" fillId="2" borderId="116" xfId="13" applyFont="1" applyFill="1" applyBorder="1" applyAlignment="1">
      <alignment horizontal="center" vertical="center"/>
    </xf>
    <xf numFmtId="0" fontId="2" fillId="2" borderId="95" xfId="13" applyFont="1" applyFill="1" applyBorder="1" applyAlignment="1">
      <alignment horizontal="center" vertical="center" wrapText="1"/>
    </xf>
    <xf numFmtId="0" fontId="2" fillId="2" borderId="116" xfId="13" applyFont="1" applyFill="1" applyBorder="1" applyAlignment="1">
      <alignment horizontal="center" vertical="center" wrapText="1" shrinkToFit="1"/>
    </xf>
    <xf numFmtId="0" fontId="2" fillId="2" borderId="35" xfId="13" applyFont="1" applyFill="1" applyBorder="1" applyAlignment="1">
      <alignment horizontal="center" vertical="center"/>
    </xf>
    <xf numFmtId="0" fontId="2" fillId="0" borderId="38" xfId="0" applyFont="1" applyBorder="1" applyAlignment="1">
      <alignment horizontal="center" vertical="center"/>
    </xf>
    <xf numFmtId="0" fontId="2" fillId="2" borderId="35" xfId="13" applyFont="1" applyFill="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2" borderId="20" xfId="13" applyFont="1" applyFill="1" applyBorder="1" applyAlignment="1">
      <alignment horizontal="center" vertical="center"/>
    </xf>
    <xf numFmtId="0" fontId="2" fillId="0" borderId="21" xfId="0" applyFont="1" applyBorder="1" applyAlignment="1">
      <alignment horizontal="center" vertical="center"/>
    </xf>
    <xf numFmtId="0" fontId="2" fillId="2" borderId="3" xfId="13"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13" applyFont="1" applyAlignment="1" applyProtection="1">
      <alignment horizontal="center" vertical="center"/>
      <protection locked="0"/>
    </xf>
    <xf numFmtId="0" fontId="31" fillId="0" borderId="0" xfId="13" applyFont="1" applyAlignment="1">
      <alignment horizontal="left" vertical="center" wrapText="1"/>
    </xf>
    <xf numFmtId="0" fontId="77" fillId="9" borderId="0" xfId="13" applyFont="1" applyFill="1" applyAlignment="1">
      <alignment horizontal="center" vertical="center"/>
    </xf>
    <xf numFmtId="0" fontId="27" fillId="2" borderId="0" xfId="13" applyFont="1" applyFill="1" applyAlignment="1">
      <alignment vertical="center" wrapText="1" shrinkToFit="1"/>
    </xf>
    <xf numFmtId="0" fontId="2" fillId="0" borderId="0" xfId="0" applyFont="1" applyAlignment="1">
      <alignment vertical="center" wrapText="1" shrinkToFit="1"/>
    </xf>
    <xf numFmtId="0" fontId="2" fillId="2" borderId="20" xfId="13" applyFont="1" applyFill="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50" fillId="9" borderId="34" xfId="13" applyFont="1" applyFill="1" applyBorder="1" applyAlignment="1">
      <alignment horizontal="center" vertical="center"/>
    </xf>
    <xf numFmtId="188" fontId="11" fillId="0" borderId="109" xfId="27" applyNumberFormat="1" applyFont="1" applyBorder="1" applyAlignment="1" applyProtection="1">
      <alignment horizontal="center" vertical="center" shrinkToFit="1"/>
      <protection hidden="1"/>
    </xf>
    <xf numFmtId="188" fontId="11" fillId="0" borderId="59" xfId="27" applyNumberFormat="1" applyFont="1" applyBorder="1" applyAlignment="1" applyProtection="1">
      <alignment horizontal="center" vertical="center" shrinkToFit="1"/>
      <protection hidden="1"/>
    </xf>
    <xf numFmtId="188" fontId="11" fillId="0" borderId="13" xfId="27" applyNumberFormat="1" applyFont="1" applyBorder="1" applyAlignment="1" applyProtection="1">
      <alignment horizontal="center" vertical="center" shrinkToFit="1"/>
      <protection hidden="1"/>
    </xf>
    <xf numFmtId="188" fontId="11" fillId="0" borderId="109" xfId="27" applyNumberFormat="1" applyFont="1" applyBorder="1" applyAlignment="1" applyProtection="1">
      <alignment horizontal="center" vertical="center" shrinkToFit="1"/>
      <protection locked="0"/>
    </xf>
    <xf numFmtId="188" fontId="11" fillId="0" borderId="59" xfId="27" applyNumberFormat="1" applyFont="1" applyBorder="1" applyAlignment="1" applyProtection="1">
      <alignment horizontal="center" vertical="center" shrinkToFit="1"/>
      <protection locked="0"/>
    </xf>
    <xf numFmtId="188" fontId="11"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8" fontId="11" fillId="0" borderId="109" xfId="27" applyNumberFormat="1" applyFont="1" applyBorder="1" applyAlignment="1" applyProtection="1">
      <alignment horizontal="center" vertical="center" wrapText="1" shrinkToFit="1"/>
      <protection locked="0"/>
    </xf>
    <xf numFmtId="188" fontId="11" fillId="0" borderId="59" xfId="27" applyNumberFormat="1" applyFont="1" applyBorder="1" applyAlignment="1" applyProtection="1">
      <alignment horizontal="center" vertical="center" wrapText="1" shrinkToFit="1"/>
      <protection locked="0"/>
    </xf>
    <xf numFmtId="188" fontId="11" fillId="0" borderId="13" xfId="27" applyNumberFormat="1" applyFont="1" applyBorder="1" applyAlignment="1" applyProtection="1">
      <alignment horizontal="center" vertical="center" wrapText="1" shrinkToFit="1"/>
      <protection locked="0"/>
    </xf>
    <xf numFmtId="188" fontId="11"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8" fontId="11" fillId="0" borderId="109" xfId="29" applyNumberFormat="1" applyFont="1" applyBorder="1" applyAlignment="1" applyProtection="1">
      <alignment horizontal="center" vertical="center" shrinkToFit="1"/>
      <protection locked="0"/>
    </xf>
    <xf numFmtId="188" fontId="12" fillId="0" borderId="19" xfId="27" applyNumberFormat="1" applyFont="1" applyBorder="1" applyAlignment="1" applyProtection="1">
      <alignment horizontal="left" vertical="center" shrinkToFit="1"/>
      <protection hidden="1"/>
    </xf>
    <xf numFmtId="188" fontId="12" fillId="0" borderId="13" xfId="27" applyNumberFormat="1" applyFont="1" applyBorder="1" applyAlignment="1" applyProtection="1">
      <alignment horizontal="left" vertical="center" shrinkToFit="1"/>
      <protection hidden="1"/>
    </xf>
    <xf numFmtId="188" fontId="22" fillId="0" borderId="3" xfId="28" applyNumberFormat="1" applyFont="1" applyBorder="1" applyAlignment="1" applyProtection="1">
      <alignment horizontal="center" vertical="center" shrinkToFit="1"/>
      <protection hidden="1"/>
    </xf>
    <xf numFmtId="188" fontId="22" fillId="0" borderId="4" xfId="28" applyNumberFormat="1" applyFont="1" applyBorder="1" applyAlignment="1" applyProtection="1">
      <alignment horizontal="center" vertical="center" shrinkToFit="1"/>
      <protection hidden="1"/>
    </xf>
    <xf numFmtId="188" fontId="22" fillId="0" borderId="5" xfId="28" applyNumberFormat="1" applyFont="1" applyBorder="1" applyAlignment="1" applyProtection="1">
      <alignment horizontal="center" vertical="center" shrinkToFit="1"/>
      <protection hidden="1"/>
    </xf>
    <xf numFmtId="188" fontId="26" fillId="9" borderId="0" xfId="27" applyNumberFormat="1" applyFont="1" applyFill="1" applyAlignment="1" applyProtection="1">
      <alignment horizontal="center" vertical="center" shrinkToFit="1"/>
      <protection hidden="1"/>
    </xf>
    <xf numFmtId="188" fontId="23" fillId="2" borderId="0" xfId="28" applyNumberFormat="1" applyFont="1" applyFill="1" applyAlignment="1" applyProtection="1">
      <alignment horizontal="right" vertical="center" shrinkToFit="1"/>
      <protection hidden="1"/>
    </xf>
    <xf numFmtId="188" fontId="3" fillId="2" borderId="3" xfId="28" applyNumberFormat="1" applyFont="1" applyFill="1" applyBorder="1" applyAlignment="1" applyProtection="1">
      <alignment horizontal="center" vertical="center" shrinkToFit="1"/>
      <protection hidden="1"/>
    </xf>
    <xf numFmtId="188" fontId="3" fillId="2" borderId="5" xfId="28" applyNumberFormat="1" applyFont="1" applyFill="1" applyBorder="1" applyAlignment="1" applyProtection="1">
      <alignment horizontal="center" vertical="center" shrinkToFit="1"/>
      <protection hidden="1"/>
    </xf>
    <xf numFmtId="188" fontId="22" fillId="2" borderId="125" xfId="28" applyNumberFormat="1" applyFont="1" applyFill="1" applyBorder="1" applyAlignment="1" applyProtection="1">
      <alignment horizontal="center" vertical="center" shrinkToFit="1"/>
      <protection hidden="1"/>
    </xf>
    <xf numFmtId="188" fontId="22" fillId="2" borderId="124" xfId="28" applyNumberFormat="1" applyFont="1" applyFill="1" applyBorder="1" applyAlignment="1" applyProtection="1">
      <alignment horizontal="center" vertical="center" shrinkToFit="1"/>
      <protection hidden="1"/>
    </xf>
    <xf numFmtId="38" fontId="3" fillId="2" borderId="124" xfId="28" applyFont="1" applyFill="1" applyBorder="1" applyAlignment="1" applyProtection="1">
      <alignment horizontal="right" vertical="center" shrinkToFit="1"/>
      <protection hidden="1"/>
    </xf>
    <xf numFmtId="38" fontId="3" fillId="2" borderId="123" xfId="28" applyFont="1" applyFill="1" applyBorder="1" applyAlignment="1" applyProtection="1">
      <alignment horizontal="right" vertical="center" shrinkToFit="1"/>
      <protection hidden="1"/>
    </xf>
    <xf numFmtId="188" fontId="3" fillId="2" borderId="125" xfId="28" applyNumberFormat="1" applyFont="1" applyFill="1" applyBorder="1" applyAlignment="1" applyProtection="1">
      <alignment horizontal="center" vertical="center" shrinkToFit="1"/>
      <protection hidden="1"/>
    </xf>
    <xf numFmtId="188" fontId="3" fillId="2" borderId="124" xfId="28" applyNumberFormat="1" applyFont="1" applyFill="1" applyBorder="1" applyAlignment="1" applyProtection="1">
      <alignment horizontal="center" vertical="center" shrinkToFit="1"/>
      <protection hidden="1"/>
    </xf>
    <xf numFmtId="178" fontId="23" fillId="2" borderId="0" xfId="28" applyNumberFormat="1" applyFont="1" applyFill="1" applyAlignment="1" applyProtection="1">
      <alignment horizontal="center" vertical="center" shrinkToFit="1"/>
      <protection hidden="1"/>
    </xf>
    <xf numFmtId="188" fontId="11" fillId="0" borderId="0" xfId="27" applyNumberFormat="1" applyFont="1" applyAlignment="1" applyProtection="1">
      <alignment horizontal="center" vertical="center" shrinkToFit="1"/>
      <protection hidden="1"/>
    </xf>
    <xf numFmtId="188" fontId="11"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8" fontId="11" fillId="0" borderId="0" xfId="27" applyNumberFormat="1" applyFont="1" applyAlignment="1" applyProtection="1">
      <alignment horizontal="center" vertical="center" wrapText="1" shrinkToFit="1"/>
      <protection locked="0"/>
    </xf>
    <xf numFmtId="188" fontId="11" fillId="8" borderId="0" xfId="27" applyNumberFormat="1" applyFont="1" applyFill="1" applyAlignment="1" applyProtection="1">
      <alignment horizontal="center" vertical="center" shrinkToFit="1"/>
      <protection locked="0"/>
    </xf>
    <xf numFmtId="0" fontId="0" fillId="0" borderId="59" xfId="0" applyBorder="1" applyAlignment="1" applyProtection="1">
      <alignment horizontal="center" vertical="center" shrinkToFit="1"/>
      <protection locked="0"/>
    </xf>
    <xf numFmtId="188" fontId="11" fillId="8" borderId="95" xfId="27" applyNumberFormat="1" applyFont="1" applyFill="1" applyBorder="1" applyAlignment="1" applyProtection="1">
      <alignment horizontal="center" vertical="center" shrinkToFit="1"/>
      <protection locked="0"/>
    </xf>
    <xf numFmtId="0" fontId="0" fillId="0" borderId="95" xfId="0" applyBorder="1" applyAlignment="1" applyProtection="1">
      <alignment horizontal="center" vertical="center" shrinkToFit="1"/>
      <protection locked="0"/>
    </xf>
    <xf numFmtId="188" fontId="25" fillId="9" borderId="0" xfId="27" applyNumberFormat="1" applyFont="1" applyFill="1" applyAlignment="1" applyProtection="1">
      <alignment horizontal="center" vertical="center" shrinkToFit="1"/>
      <protection hidden="1"/>
    </xf>
    <xf numFmtId="188" fontId="12" fillId="0" borderId="2" xfId="27" applyNumberFormat="1" applyFont="1" applyBorder="1" applyAlignment="1" applyProtection="1">
      <alignment horizontal="left" vertical="center" shrinkToFit="1"/>
      <protection hidden="1"/>
    </xf>
    <xf numFmtId="178" fontId="34" fillId="2" borderId="0" xfId="28" applyNumberFormat="1" applyFont="1" applyFill="1" applyAlignment="1" applyProtection="1">
      <alignment horizontal="center" vertical="center" shrinkToFit="1"/>
      <protection hidden="1"/>
    </xf>
    <xf numFmtId="0" fontId="14" fillId="0" borderId="92" xfId="0" applyFont="1" applyBorder="1" applyAlignment="1">
      <alignment horizontal="center" vertical="center" wrapText="1"/>
    </xf>
    <xf numFmtId="0" fontId="14" fillId="0" borderId="93" xfId="0" applyFont="1" applyBorder="1" applyAlignment="1">
      <alignment horizontal="center" vertical="center" wrapText="1"/>
    </xf>
    <xf numFmtId="183" fontId="14" fillId="0" borderId="8" xfId="0" applyNumberFormat="1" applyFont="1" applyBorder="1" applyAlignment="1">
      <alignment horizontal="center" vertical="center"/>
    </xf>
    <xf numFmtId="183" fontId="14" fillId="0" borderId="4" xfId="0" applyNumberFormat="1" applyFont="1" applyBorder="1" applyAlignment="1">
      <alignment horizontal="center" vertical="center"/>
    </xf>
    <xf numFmtId="183" fontId="14" fillId="0" borderId="9" xfId="0" applyNumberFormat="1" applyFont="1" applyBorder="1" applyAlignment="1">
      <alignment horizontal="center" vertical="center"/>
    </xf>
    <xf numFmtId="0" fontId="14" fillId="2" borderId="26" xfId="0" applyFont="1" applyFill="1" applyBorder="1" applyAlignment="1">
      <alignment horizontal="left" vertical="center"/>
    </xf>
    <xf numFmtId="0" fontId="0" fillId="0" borderId="19" xfId="0" applyBorder="1" applyAlignment="1">
      <alignment horizontal="left" vertical="center"/>
    </xf>
    <xf numFmtId="0" fontId="14" fillId="0" borderId="26" xfId="0" applyFont="1" applyBorder="1" applyAlignment="1">
      <alignment horizontal="left" vertical="center"/>
    </xf>
    <xf numFmtId="0" fontId="24" fillId="9" borderId="0" xfId="0" applyFont="1" applyFill="1" applyAlignment="1">
      <alignment horizontal="center" vertical="center" shrinkToFit="1"/>
    </xf>
    <xf numFmtId="0" fontId="0" fillId="0" borderId="0" xfId="0" applyAlignment="1">
      <alignment horizontal="center" vertical="center" shrinkToFit="1"/>
    </xf>
    <xf numFmtId="0" fontId="14" fillId="0" borderId="45" xfId="0" applyFont="1" applyBorder="1" applyAlignment="1">
      <alignment horizontal="left" vertical="center"/>
    </xf>
    <xf numFmtId="0" fontId="14" fillId="0" borderId="7" xfId="0" applyFont="1" applyBorder="1" applyAlignment="1">
      <alignment horizontal="left" vertical="center"/>
    </xf>
    <xf numFmtId="0" fontId="14" fillId="0" borderId="83" xfId="0" applyFont="1" applyBorder="1" applyAlignment="1">
      <alignment horizontal="left" vertical="center"/>
    </xf>
    <xf numFmtId="0" fontId="14" fillId="0" borderId="84" xfId="0" applyFont="1" applyBorder="1" applyAlignment="1">
      <alignment horizontal="left" vertical="center"/>
    </xf>
    <xf numFmtId="0" fontId="14" fillId="0" borderId="87" xfId="0" applyFont="1" applyBorder="1" applyAlignment="1">
      <alignment horizontal="left" vertical="center"/>
    </xf>
    <xf numFmtId="0" fontId="14" fillId="0" borderId="88" xfId="0" applyFont="1" applyBorder="1" applyAlignment="1">
      <alignment horizontal="left" vertical="center"/>
    </xf>
    <xf numFmtId="0" fontId="18" fillId="0" borderId="25"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7" xfId="0" applyFont="1" applyBorder="1" applyAlignment="1">
      <alignment horizontal="center" vertical="center" wrapText="1"/>
    </xf>
    <xf numFmtId="0" fontId="13" fillId="2" borderId="0" xfId="0" applyFont="1" applyFill="1" applyAlignment="1">
      <alignment horizontal="center" vertical="center"/>
    </xf>
    <xf numFmtId="0" fontId="16" fillId="2" borderId="11"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2" xfId="0" applyFont="1" applyFill="1" applyBorder="1" applyAlignment="1">
      <alignment horizontal="center" vertical="center"/>
    </xf>
    <xf numFmtId="0" fontId="16" fillId="5" borderId="11" xfId="0" applyFont="1" applyFill="1" applyBorder="1" applyAlignment="1">
      <alignment horizontal="center" vertical="center" shrinkToFit="1"/>
    </xf>
    <xf numFmtId="0" fontId="16" fillId="5" borderId="15" xfId="0" applyFont="1" applyFill="1" applyBorder="1" applyAlignment="1">
      <alignment horizontal="center" vertical="center" shrinkToFit="1"/>
    </xf>
    <xf numFmtId="0" fontId="16" fillId="5" borderId="12" xfId="0" applyFont="1" applyFill="1" applyBorder="1" applyAlignment="1">
      <alignment horizontal="center" vertical="center" shrinkToFit="1"/>
    </xf>
    <xf numFmtId="0" fontId="18" fillId="0" borderId="25" xfId="0" applyFont="1" applyBorder="1" applyAlignment="1">
      <alignment horizontal="center" vertical="center"/>
    </xf>
    <xf numFmtId="0" fontId="18" fillId="0" borderId="32" xfId="0" applyFont="1" applyBorder="1" applyAlignment="1">
      <alignment horizontal="center" vertical="center"/>
    </xf>
    <xf numFmtId="0" fontId="18" fillId="0" borderId="73" xfId="0" applyFont="1" applyBorder="1" applyAlignment="1">
      <alignment horizontal="center" vertical="center"/>
    </xf>
    <xf numFmtId="0" fontId="18" fillId="0" borderId="26" xfId="0" applyFont="1" applyBorder="1" applyAlignment="1">
      <alignment horizontal="center" vertical="center"/>
    </xf>
    <xf numFmtId="0" fontId="18" fillId="0" borderId="2" xfId="0" applyFont="1" applyBorder="1" applyAlignment="1">
      <alignment horizontal="center" vertical="center"/>
    </xf>
    <xf numFmtId="0" fontId="18" fillId="0" borderId="19" xfId="0" applyFont="1" applyBorder="1" applyAlignment="1">
      <alignment horizontal="center" vertical="center"/>
    </xf>
    <xf numFmtId="0" fontId="14" fillId="0" borderId="75"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2" borderId="24" xfId="0" applyFont="1" applyFill="1" applyBorder="1" applyAlignment="1">
      <alignment horizontal="left" vertical="center"/>
    </xf>
    <xf numFmtId="0" fontId="14" fillId="2" borderId="0" xfId="0" applyFont="1" applyFill="1" applyAlignment="1">
      <alignment horizontal="left" vertical="center"/>
    </xf>
    <xf numFmtId="0" fontId="14" fillId="2" borderId="81" xfId="0" applyFont="1" applyFill="1" applyBorder="1" applyAlignment="1">
      <alignment horizontal="left" vertical="center"/>
    </xf>
    <xf numFmtId="0" fontId="14" fillId="2" borderId="10" xfId="0" applyFont="1" applyFill="1" applyBorder="1" applyAlignment="1">
      <alignment horizontal="left" vertical="center" wrapText="1"/>
    </xf>
    <xf numFmtId="0" fontId="14" fillId="2" borderId="16" xfId="0" applyFont="1" applyFill="1" applyBorder="1" applyAlignment="1">
      <alignment horizontal="left" vertical="center"/>
    </xf>
    <xf numFmtId="0" fontId="14" fillId="2" borderId="8" xfId="0" applyFont="1" applyFill="1" applyBorder="1" applyAlignment="1">
      <alignment horizontal="left" vertical="center"/>
    </xf>
    <xf numFmtId="0" fontId="14" fillId="2" borderId="5" xfId="0" applyFont="1" applyFill="1" applyBorder="1" applyAlignment="1">
      <alignment horizontal="left" vertical="center"/>
    </xf>
    <xf numFmtId="0" fontId="14" fillId="2" borderId="45" xfId="0" applyFont="1" applyFill="1" applyBorder="1" applyAlignment="1">
      <alignment horizontal="left" vertical="center"/>
    </xf>
    <xf numFmtId="0" fontId="14" fillId="2" borderId="7" xfId="0" applyFont="1" applyFill="1" applyBorder="1" applyAlignment="1">
      <alignment horizontal="left" vertical="center"/>
    </xf>
    <xf numFmtId="0" fontId="14" fillId="2" borderId="19" xfId="0" applyFont="1" applyFill="1" applyBorder="1" applyAlignment="1">
      <alignment horizontal="left" vertical="center"/>
    </xf>
    <xf numFmtId="0" fontId="0" fillId="0" borderId="17" xfId="0" applyBorder="1" applyAlignment="1">
      <alignment horizontal="left" vertical="center"/>
    </xf>
    <xf numFmtId="0" fontId="0" fillId="0" borderId="26" xfId="0" applyBorder="1" applyAlignment="1">
      <alignment horizontal="left" vertical="center"/>
    </xf>
    <xf numFmtId="0" fontId="14" fillId="6" borderId="11" xfId="0" applyFont="1" applyFill="1" applyBorder="1" applyAlignment="1" applyProtection="1">
      <alignment horizontal="left" vertical="top" wrapText="1"/>
      <protection locked="0"/>
    </xf>
    <xf numFmtId="0" fontId="14" fillId="6" borderId="15" xfId="0" applyFont="1" applyFill="1" applyBorder="1" applyAlignment="1" applyProtection="1">
      <alignment horizontal="left" vertical="top" wrapText="1"/>
      <protection locked="0"/>
    </xf>
    <xf numFmtId="0" fontId="14" fillId="6" borderId="12" xfId="0" applyFont="1" applyFill="1" applyBorder="1" applyAlignment="1" applyProtection="1">
      <alignment horizontal="left" vertical="top" wrapText="1"/>
      <protection locked="0"/>
    </xf>
    <xf numFmtId="183" fontId="14" fillId="0" borderId="11" xfId="0" applyNumberFormat="1" applyFont="1" applyBorder="1" applyAlignment="1">
      <alignment horizontal="center" vertical="center"/>
    </xf>
    <xf numFmtId="183" fontId="14" fillId="0" borderId="15" xfId="0" applyNumberFormat="1" applyFont="1" applyBorder="1" applyAlignment="1">
      <alignment horizontal="center" vertical="center"/>
    </xf>
    <xf numFmtId="183" fontId="14" fillId="0" borderId="12" xfId="0" applyNumberFormat="1" applyFont="1" applyBorder="1" applyAlignment="1">
      <alignment horizontal="center" vertical="center"/>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14" fillId="0" borderId="24" xfId="0" applyFont="1" applyBorder="1" applyAlignment="1">
      <alignment horizontal="left" vertical="center"/>
    </xf>
    <xf numFmtId="0" fontId="14" fillId="0" borderId="0" xfId="0" applyFont="1" applyAlignment="1">
      <alignment horizontal="left" vertical="center"/>
    </xf>
    <xf numFmtId="0" fontId="35" fillId="0" borderId="32" xfId="0" applyFont="1" applyBorder="1" applyAlignment="1">
      <alignment vertical="center" wrapText="1"/>
    </xf>
    <xf numFmtId="0" fontId="0" fillId="0" borderId="32" xfId="0" applyBorder="1" applyAlignment="1">
      <alignment vertical="center" wrapText="1"/>
    </xf>
    <xf numFmtId="0" fontId="35" fillId="0" borderId="69" xfId="0" applyFont="1" applyBorder="1" applyAlignment="1">
      <alignment horizontal="left" vertical="center" wrapText="1"/>
    </xf>
    <xf numFmtId="0" fontId="35" fillId="0" borderId="15" xfId="0" applyFont="1" applyBorder="1" applyAlignment="1">
      <alignment horizontal="left" vertical="center" wrapText="1"/>
    </xf>
    <xf numFmtId="0" fontId="35" fillId="0" borderId="47" xfId="0" applyFont="1" applyBorder="1" applyAlignment="1">
      <alignment horizontal="left" vertical="center" wrapText="1"/>
    </xf>
    <xf numFmtId="0" fontId="49" fillId="3" borderId="15" xfId="0" applyFont="1" applyFill="1" applyBorder="1" applyAlignment="1">
      <alignment horizontal="center" vertical="center"/>
    </xf>
    <xf numFmtId="0" fontId="0" fillId="0" borderId="15" xfId="0" applyBorder="1" applyAlignment="1">
      <alignment horizontal="center" vertical="center"/>
    </xf>
    <xf numFmtId="0" fontId="35" fillId="0" borderId="0" xfId="0" applyFont="1" applyAlignment="1">
      <alignment vertical="center" wrapText="1"/>
    </xf>
    <xf numFmtId="0" fontId="0" fillId="0" borderId="0" xfId="0" applyAlignment="1">
      <alignment vertical="center" wrapText="1"/>
    </xf>
    <xf numFmtId="0" fontId="0" fillId="0" borderId="63" xfId="0" applyBorder="1" applyAlignment="1">
      <alignment horizontal="center" vertical="center"/>
    </xf>
    <xf numFmtId="0" fontId="2" fillId="0" borderId="63" xfId="0" applyFont="1" applyBorder="1" applyAlignment="1">
      <alignment horizontal="center" vertical="center"/>
    </xf>
    <xf numFmtId="181" fontId="41" fillId="3" borderId="63" xfId="0" applyNumberFormat="1" applyFont="1" applyFill="1" applyBorder="1" applyAlignment="1">
      <alignment horizontal="center" vertical="center"/>
    </xf>
    <xf numFmtId="0" fontId="45" fillId="0" borderId="63" xfId="0" applyFont="1" applyBorder="1" applyAlignment="1">
      <alignment horizontal="center" vertical="center"/>
    </xf>
    <xf numFmtId="180" fontId="41" fillId="3" borderId="29" xfId="0" applyNumberFormat="1" applyFont="1" applyFill="1" applyBorder="1" applyAlignment="1">
      <alignment horizontal="center" vertical="center"/>
    </xf>
    <xf numFmtId="181" fontId="49" fillId="3" borderId="15" xfId="0" applyNumberFormat="1" applyFont="1" applyFill="1" applyBorder="1" applyAlignment="1">
      <alignment horizontal="right" vertical="center"/>
    </xf>
    <xf numFmtId="0" fontId="41" fillId="3" borderId="15"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19" xfId="0" applyFont="1" applyFill="1" applyBorder="1" applyAlignment="1">
      <alignment horizontal="center" vertical="center"/>
    </xf>
    <xf numFmtId="0" fontId="35" fillId="0" borderId="48" xfId="0" applyFont="1" applyBorder="1" applyAlignment="1">
      <alignment horizontal="left" vertical="center" wrapText="1"/>
    </xf>
    <xf numFmtId="0" fontId="35" fillId="0" borderId="46" xfId="0" applyFont="1" applyBorder="1" applyAlignment="1">
      <alignment horizontal="left" vertical="center" wrapText="1"/>
    </xf>
    <xf numFmtId="0" fontId="35" fillId="0" borderId="44" xfId="0" applyFont="1" applyBorder="1" applyAlignment="1">
      <alignment horizontal="left" vertical="center" wrapText="1"/>
    </xf>
    <xf numFmtId="181" fontId="49" fillId="3" borderId="46" xfId="0" applyNumberFormat="1" applyFont="1" applyFill="1" applyBorder="1" applyAlignment="1">
      <alignment horizontal="right" vertical="center"/>
    </xf>
    <xf numFmtId="0" fontId="35" fillId="0" borderId="33" xfId="0" applyFont="1" applyBorder="1" applyAlignment="1">
      <alignment horizontal="left" vertical="center"/>
    </xf>
    <xf numFmtId="0" fontId="35" fillId="0" borderId="42" xfId="0" applyFont="1" applyBorder="1" applyAlignment="1">
      <alignment horizontal="left" vertical="center"/>
    </xf>
    <xf numFmtId="0" fontId="35" fillId="0" borderId="39" xfId="0" applyFont="1" applyBorder="1" applyAlignment="1">
      <alignment horizontal="left" vertical="center"/>
    </xf>
    <xf numFmtId="181" fontId="41" fillId="3" borderId="34" xfId="0" applyNumberFormat="1" applyFont="1" applyFill="1" applyBorder="1" applyAlignment="1">
      <alignment horizontal="right" vertical="center"/>
    </xf>
    <xf numFmtId="0" fontId="35" fillId="0" borderId="37" xfId="0" applyFont="1" applyBorder="1" applyAlignment="1">
      <alignment horizontal="left" vertical="center" shrinkToFit="1"/>
    </xf>
    <xf numFmtId="0" fontId="35" fillId="0" borderId="41" xfId="0" applyFont="1" applyBorder="1" applyAlignment="1">
      <alignment horizontal="left" vertical="center" shrinkToFit="1"/>
    </xf>
    <xf numFmtId="0" fontId="35" fillId="0" borderId="36" xfId="0" applyFont="1" applyBorder="1" applyAlignment="1">
      <alignment horizontal="left" vertical="center" shrinkToFit="1"/>
    </xf>
    <xf numFmtId="0" fontId="35" fillId="0" borderId="8" xfId="0" applyFont="1" applyBorder="1" applyAlignment="1">
      <alignment horizontal="left" vertical="center" shrinkToFit="1"/>
    </xf>
    <xf numFmtId="0" fontId="35" fillId="0" borderId="4" xfId="0" applyFont="1" applyBorder="1" applyAlignment="1">
      <alignment horizontal="left" vertical="center" shrinkToFit="1"/>
    </xf>
    <xf numFmtId="0" fontId="35" fillId="0" borderId="9" xfId="0" applyFont="1" applyBorder="1" applyAlignment="1">
      <alignment horizontal="left" vertical="center" shrinkToFit="1"/>
    </xf>
    <xf numFmtId="0" fontId="35" fillId="0" borderId="45" xfId="0" applyFont="1" applyBorder="1" applyAlignment="1">
      <alignment horizontal="left" vertical="center" shrinkToFit="1"/>
    </xf>
    <xf numFmtId="0" fontId="35" fillId="0" borderId="1" xfId="0" applyFont="1" applyBorder="1" applyAlignment="1">
      <alignment horizontal="left" vertical="center" shrinkToFit="1"/>
    </xf>
    <xf numFmtId="0" fontId="35" fillId="0" borderId="43" xfId="0" applyFont="1" applyBorder="1" applyAlignment="1">
      <alignment horizontal="left" vertical="center" shrinkToFi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41" fillId="3" borderId="4" xfId="0" applyFont="1" applyFill="1" applyBorder="1" applyAlignment="1">
      <alignment horizontal="center" vertical="center"/>
    </xf>
    <xf numFmtId="0" fontId="41" fillId="3" borderId="4" xfId="0" applyFont="1" applyFill="1" applyBorder="1" applyAlignment="1">
      <alignment horizontal="center" vertical="center" wrapText="1"/>
    </xf>
    <xf numFmtId="0" fontId="41" fillId="3" borderId="5" xfId="0" applyFont="1" applyFill="1" applyBorder="1" applyAlignment="1">
      <alignment horizontal="center" vertical="center" wrapText="1"/>
    </xf>
    <xf numFmtId="0" fontId="41" fillId="3" borderId="37" xfId="0" applyFont="1" applyFill="1" applyBorder="1" applyAlignment="1">
      <alignment horizontal="center" vertical="center"/>
    </xf>
    <xf numFmtId="0" fontId="41" fillId="3" borderId="41" xfId="0" applyFont="1" applyFill="1" applyBorder="1" applyAlignment="1">
      <alignment horizontal="center" vertical="center"/>
    </xf>
    <xf numFmtId="0" fontId="41" fillId="3" borderId="8" xfId="0" applyFont="1" applyFill="1" applyBorder="1" applyAlignment="1">
      <alignment horizontal="center" vertical="center"/>
    </xf>
    <xf numFmtId="0" fontId="35" fillId="0" borderId="10" xfId="0" applyFont="1" applyBorder="1" applyAlignment="1">
      <alignment horizontal="left" vertical="center" wrapText="1"/>
    </xf>
    <xf numFmtId="0" fontId="35" fillId="0" borderId="1" xfId="0" applyFont="1" applyBorder="1" applyAlignment="1">
      <alignment horizontal="left" vertical="center" wrapText="1"/>
    </xf>
    <xf numFmtId="0" fontId="35" fillId="0" borderId="7" xfId="0" applyFont="1" applyBorder="1" applyAlignment="1">
      <alignment horizontal="left" vertical="center" wrapText="1"/>
    </xf>
    <xf numFmtId="0" fontId="35" fillId="0" borderId="18" xfId="0" applyFont="1" applyBorder="1" applyAlignment="1">
      <alignment horizontal="left" vertical="center" wrapText="1"/>
    </xf>
    <xf numFmtId="0" fontId="35" fillId="0" borderId="2" xfId="0" applyFont="1" applyBorder="1" applyAlignment="1">
      <alignment horizontal="left" vertical="center" wrapText="1"/>
    </xf>
    <xf numFmtId="0" fontId="35" fillId="0" borderId="19" xfId="0" applyFont="1" applyBorder="1" applyAlignment="1">
      <alignment horizontal="left" vertical="center" wrapText="1"/>
    </xf>
    <xf numFmtId="0" fontId="0" fillId="3" borderId="0" xfId="0" applyFill="1" applyAlignment="1">
      <alignment horizontal="center" vertical="center"/>
    </xf>
    <xf numFmtId="0" fontId="0" fillId="3" borderId="17" xfId="0" applyFill="1" applyBorder="1" applyAlignment="1">
      <alignment horizontal="center" vertical="center"/>
    </xf>
    <xf numFmtId="180" fontId="41" fillId="3" borderId="61" xfId="0" applyNumberFormat="1" applyFont="1" applyFill="1" applyBorder="1" applyAlignment="1">
      <alignment horizontal="center" vertical="center"/>
    </xf>
    <xf numFmtId="0" fontId="0" fillId="0" borderId="28" xfId="0" applyBorder="1" applyAlignment="1">
      <alignment horizontal="center" vertical="center"/>
    </xf>
    <xf numFmtId="0" fontId="2" fillId="0" borderId="28" xfId="0" applyFont="1" applyBorder="1" applyAlignment="1">
      <alignment horizontal="center" vertical="center"/>
    </xf>
    <xf numFmtId="0" fontId="0" fillId="3" borderId="28" xfId="0" applyFill="1" applyBorder="1" applyAlignment="1">
      <alignment horizontal="center" vertical="center"/>
    </xf>
    <xf numFmtId="0" fontId="0" fillId="3" borderId="71" xfId="0" applyFill="1" applyBorder="1" applyAlignment="1">
      <alignment horizontal="center" vertical="center"/>
    </xf>
    <xf numFmtId="0" fontId="0" fillId="3" borderId="128" xfId="0" applyFill="1" applyBorder="1" applyAlignment="1">
      <alignment horizontal="center" vertical="center"/>
    </xf>
    <xf numFmtId="0" fontId="0" fillId="3" borderId="64" xfId="0" applyFill="1" applyBorder="1" applyAlignment="1">
      <alignment horizontal="center" vertical="center"/>
    </xf>
    <xf numFmtId="0" fontId="0" fillId="0" borderId="63" xfId="0" applyBorder="1" applyAlignment="1">
      <alignment horizontal="center" vertical="center" wrapText="1"/>
    </xf>
    <xf numFmtId="0" fontId="0" fillId="3" borderId="63" xfId="0" applyFill="1" applyBorder="1" applyAlignment="1">
      <alignment horizontal="center" vertical="center"/>
    </xf>
    <xf numFmtId="0" fontId="35" fillId="0" borderId="10"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0" xfId="0" applyFont="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66" xfId="0" applyFont="1" applyBorder="1" applyAlignment="1">
      <alignment horizontal="left" vertical="center" wrapText="1"/>
    </xf>
    <xf numFmtId="0" fontId="35" fillId="0" borderId="67" xfId="0" applyFont="1" applyBorder="1" applyAlignment="1">
      <alignment horizontal="left" vertical="center" wrapText="1"/>
    </xf>
    <xf numFmtId="0" fontId="35" fillId="0" borderId="68" xfId="0" applyFont="1" applyBorder="1" applyAlignment="1">
      <alignment horizontal="left" vertical="center" wrapText="1"/>
    </xf>
    <xf numFmtId="180" fontId="41" fillId="3" borderId="66" xfId="0" applyNumberFormat="1" applyFont="1" applyFill="1" applyBorder="1" applyAlignment="1">
      <alignment horizontal="center" vertical="center"/>
    </xf>
    <xf numFmtId="0" fontId="41" fillId="3" borderId="67" xfId="0" applyFont="1" applyFill="1" applyBorder="1" applyAlignment="1">
      <alignment horizontal="center" vertical="center"/>
    </xf>
    <xf numFmtId="177" fontId="49" fillId="3" borderId="67" xfId="0" applyNumberFormat="1" applyFont="1" applyFill="1" applyBorder="1" applyAlignment="1">
      <alignment horizontal="center" vertical="center"/>
    </xf>
    <xf numFmtId="177" fontId="41" fillId="3" borderId="61" xfId="0" applyNumberFormat="1" applyFont="1" applyFill="1" applyBorder="1" applyAlignment="1">
      <alignment horizontal="center" vertical="center"/>
    </xf>
    <xf numFmtId="0" fontId="0" fillId="2" borderId="0" xfId="0" applyFill="1" applyAlignment="1">
      <alignment horizontal="center" vertical="center"/>
    </xf>
    <xf numFmtId="0" fontId="0" fillId="0" borderId="113" xfId="0" applyBorder="1" applyAlignment="1">
      <alignment horizontal="center" vertical="center"/>
    </xf>
    <xf numFmtId="0" fontId="0" fillId="0" borderId="29" xfId="0" applyBorder="1" applyAlignment="1">
      <alignment horizontal="center"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27" fillId="2" borderId="0" xfId="0" applyFont="1" applyFill="1" applyAlignment="1">
      <alignment horizontal="left" vertical="center" wrapText="1"/>
    </xf>
    <xf numFmtId="0" fontId="46" fillId="2" borderId="11" xfId="20" applyFont="1" applyFill="1" applyBorder="1" applyAlignment="1">
      <alignment horizontal="center" vertical="center" shrinkToFit="1"/>
    </xf>
    <xf numFmtId="0" fontId="46" fillId="2" borderId="15" xfId="20" applyFont="1" applyFill="1" applyBorder="1" applyAlignment="1">
      <alignment horizontal="center" vertical="center" shrinkToFit="1"/>
    </xf>
    <xf numFmtId="0" fontId="46" fillId="2" borderId="12" xfId="20" applyFont="1" applyFill="1" applyBorder="1" applyAlignment="1">
      <alignment horizontal="center" vertical="center" shrinkToFit="1"/>
    </xf>
    <xf numFmtId="0" fontId="28" fillId="2" borderId="1" xfId="0" applyFont="1" applyFill="1" applyBorder="1" applyAlignment="1">
      <alignment horizontal="left" vertical="center" wrapText="1"/>
    </xf>
    <xf numFmtId="0" fontId="28" fillId="2" borderId="43" xfId="0" applyFont="1" applyFill="1" applyBorder="1" applyAlignment="1">
      <alignment horizontal="left" vertical="center" wrapText="1"/>
    </xf>
    <xf numFmtId="0" fontId="2" fillId="0" borderId="113" xfId="0" applyFont="1" applyBorder="1" applyAlignment="1">
      <alignment horizontal="center" vertical="center"/>
    </xf>
    <xf numFmtId="0" fontId="2" fillId="3" borderId="63" xfId="0" applyFont="1" applyFill="1" applyBorder="1" applyAlignment="1">
      <alignment horizontal="center" vertical="center"/>
    </xf>
    <xf numFmtId="0" fontId="2" fillId="3" borderId="64" xfId="0" applyFont="1" applyFill="1" applyBorder="1" applyAlignment="1">
      <alignment horizontal="center" vertical="center"/>
    </xf>
    <xf numFmtId="0" fontId="35" fillId="0" borderId="10" xfId="20" applyFont="1" applyBorder="1" applyAlignment="1">
      <alignment horizontal="center" vertical="center" wrapText="1"/>
    </xf>
    <xf numFmtId="0" fontId="35" fillId="0" borderId="1" xfId="20" applyFont="1" applyBorder="1" applyAlignment="1">
      <alignment horizontal="center" vertical="center"/>
    </xf>
    <xf numFmtId="0" fontId="35" fillId="0" borderId="7" xfId="20" applyFont="1" applyBorder="1" applyAlignment="1">
      <alignment horizontal="center" vertical="center"/>
    </xf>
    <xf numFmtId="0" fontId="35" fillId="0" borderId="16" xfId="20" applyFont="1" applyBorder="1" applyAlignment="1">
      <alignment horizontal="center" vertical="center"/>
    </xf>
    <xf numFmtId="0" fontId="35" fillId="0" borderId="0" xfId="20" applyFont="1" applyAlignment="1">
      <alignment horizontal="center" vertical="center"/>
    </xf>
    <xf numFmtId="0" fontId="35" fillId="0" borderId="17" xfId="20" applyFont="1" applyBorder="1" applyAlignment="1">
      <alignment horizontal="center" vertical="center"/>
    </xf>
    <xf numFmtId="0" fontId="35" fillId="0" borderId="18" xfId="20" applyFont="1" applyBorder="1" applyAlignment="1">
      <alignment horizontal="center" vertical="center"/>
    </xf>
    <xf numFmtId="0" fontId="35" fillId="0" borderId="2" xfId="20" applyFont="1" applyBorder="1" applyAlignment="1">
      <alignment horizontal="center" vertical="center"/>
    </xf>
    <xf numFmtId="0" fontId="35" fillId="0" borderId="19" xfId="20" applyFont="1" applyBorder="1" applyAlignment="1">
      <alignment horizontal="center" vertical="center"/>
    </xf>
    <xf numFmtId="181" fontId="41" fillId="3" borderId="29" xfId="0" applyNumberFormat="1" applyFont="1" applyFill="1" applyBorder="1" applyAlignment="1">
      <alignment horizontal="center" vertical="center"/>
    </xf>
    <xf numFmtId="180" fontId="41" fillId="3" borderId="63" xfId="0" applyNumberFormat="1" applyFont="1" applyFill="1" applyBorder="1" applyAlignment="1">
      <alignment horizontal="center" vertical="center"/>
    </xf>
    <xf numFmtId="0" fontId="0" fillId="0" borderId="2" xfId="0" applyBorder="1" applyAlignment="1">
      <alignment horizontal="center" vertical="center"/>
    </xf>
    <xf numFmtId="181" fontId="41" fillId="3" borderId="28" xfId="0" applyNumberFormat="1" applyFont="1" applyFill="1" applyBorder="1" applyAlignment="1">
      <alignment horizontal="center" vertical="center"/>
    </xf>
    <xf numFmtId="0" fontId="45" fillId="0" borderId="31" xfId="0" applyFont="1" applyBorder="1" applyAlignment="1">
      <alignment horizontal="center" vertical="center"/>
    </xf>
    <xf numFmtId="0" fontId="0" fillId="0" borderId="31" xfId="0" applyBorder="1" applyAlignment="1">
      <alignment horizontal="center" vertical="center"/>
    </xf>
    <xf numFmtId="180" fontId="41" fillId="3" borderId="31" xfId="0" applyNumberFormat="1" applyFont="1" applyFill="1" applyBorder="1" applyAlignment="1">
      <alignment horizontal="center" vertical="center"/>
    </xf>
    <xf numFmtId="181" fontId="49" fillId="3" borderId="69" xfId="0" applyNumberFormat="1" applyFont="1" applyFill="1" applyBorder="1" applyAlignment="1">
      <alignment horizontal="right" vertical="center"/>
    </xf>
    <xf numFmtId="0" fontId="0" fillId="2" borderId="0" xfId="0" applyFill="1" applyAlignment="1">
      <alignment horizontal="left" vertical="center" wrapText="1"/>
    </xf>
    <xf numFmtId="0" fontId="35" fillId="0" borderId="37" xfId="20" applyFont="1" applyBorder="1" applyAlignment="1">
      <alignment horizontal="center" vertical="center" shrinkToFit="1"/>
    </xf>
    <xf numFmtId="0" fontId="35" fillId="0" borderId="41" xfId="20" applyFont="1" applyBorder="1" applyAlignment="1">
      <alignment horizontal="center" vertical="center" shrinkToFit="1"/>
    </xf>
    <xf numFmtId="0" fontId="35" fillId="0" borderId="38" xfId="20" applyFont="1" applyBorder="1" applyAlignment="1">
      <alignment horizontal="center" vertical="center" shrinkToFit="1"/>
    </xf>
    <xf numFmtId="0" fontId="36" fillId="0" borderId="41" xfId="0" applyFont="1" applyBorder="1" applyAlignment="1">
      <alignment horizontal="center" vertical="center"/>
    </xf>
    <xf numFmtId="0" fontId="36" fillId="0" borderId="36" xfId="0" applyFont="1" applyBorder="1" applyAlignment="1">
      <alignment horizontal="center" vertical="center"/>
    </xf>
    <xf numFmtId="0" fontId="13" fillId="2" borderId="0" xfId="20" applyFont="1" applyFill="1" applyAlignment="1">
      <alignment horizontal="center" vertical="center" wrapText="1"/>
    </xf>
    <xf numFmtId="0" fontId="35" fillId="0" borderId="3" xfId="20" applyFont="1" applyBorder="1" applyAlignment="1">
      <alignment horizontal="center" vertical="center"/>
    </xf>
    <xf numFmtId="0" fontId="35" fillId="0" borderId="4" xfId="20" applyFont="1" applyBorder="1" applyAlignment="1">
      <alignment horizontal="center" vertical="center"/>
    </xf>
    <xf numFmtId="0" fontId="35" fillId="0" borderId="5" xfId="20" applyFont="1" applyBorder="1" applyAlignment="1">
      <alignment horizontal="center" vertical="center"/>
    </xf>
    <xf numFmtId="179" fontId="41" fillId="3" borderId="3" xfId="0" applyNumberFormat="1" applyFont="1" applyFill="1" applyBorder="1" applyAlignment="1">
      <alignment horizontal="center" vertical="center"/>
    </xf>
    <xf numFmtId="179" fontId="41" fillId="3" borderId="4" xfId="0" applyNumberFormat="1" applyFont="1" applyFill="1" applyBorder="1" applyAlignment="1">
      <alignment horizontal="center" vertical="center"/>
    </xf>
    <xf numFmtId="179" fontId="41" fillId="3" borderId="9" xfId="0" applyNumberFormat="1" applyFont="1" applyFill="1" applyBorder="1" applyAlignment="1">
      <alignment horizontal="center" vertical="center"/>
    </xf>
    <xf numFmtId="0" fontId="35" fillId="0" borderId="11" xfId="20" applyFont="1" applyBorder="1" applyAlignment="1">
      <alignment horizontal="center" vertical="center"/>
    </xf>
    <xf numFmtId="0" fontId="35" fillId="0" borderId="15" xfId="20" applyFont="1" applyBorder="1" applyAlignment="1">
      <alignment horizontal="center" vertical="center"/>
    </xf>
    <xf numFmtId="0" fontId="35" fillId="0" borderId="22" xfId="20" applyFont="1" applyBorder="1" applyAlignment="1">
      <alignment horizontal="center" vertical="center"/>
    </xf>
    <xf numFmtId="179" fontId="41" fillId="3" borderId="72" xfId="0" applyNumberFormat="1" applyFont="1" applyFill="1" applyBorder="1" applyAlignment="1">
      <alignment horizontal="center" vertical="center"/>
    </xf>
    <xf numFmtId="179" fontId="41" fillId="3" borderId="15" xfId="0" applyNumberFormat="1" applyFont="1" applyFill="1" applyBorder="1" applyAlignment="1">
      <alignment horizontal="center" vertical="center"/>
    </xf>
    <xf numFmtId="179" fontId="41" fillId="3" borderId="12" xfId="0" applyNumberFormat="1" applyFont="1" applyFill="1" applyBorder="1" applyAlignment="1">
      <alignment horizontal="center" vertical="center"/>
    </xf>
    <xf numFmtId="0" fontId="37" fillId="2" borderId="25" xfId="20" applyFont="1" applyFill="1" applyBorder="1" applyAlignment="1">
      <alignment horizontal="center" vertical="center"/>
    </xf>
    <xf numFmtId="0" fontId="37" fillId="2" borderId="32" xfId="20" applyFont="1" applyFill="1" applyBorder="1" applyAlignment="1">
      <alignment horizontal="center" vertical="center"/>
    </xf>
    <xf numFmtId="0" fontId="37" fillId="2" borderId="6" xfId="20" applyFont="1" applyFill="1" applyBorder="1" applyAlignment="1">
      <alignment horizontal="center" vertical="center"/>
    </xf>
    <xf numFmtId="0" fontId="37" fillId="2" borderId="24" xfId="20" applyFont="1" applyFill="1" applyBorder="1" applyAlignment="1">
      <alignment horizontal="center" vertical="center"/>
    </xf>
    <xf numFmtId="0" fontId="37" fillId="2" borderId="0" xfId="20" applyFont="1" applyFill="1" applyAlignment="1">
      <alignment horizontal="center" vertical="center"/>
    </xf>
    <xf numFmtId="0" fontId="37" fillId="2" borderId="23" xfId="20" applyFont="1" applyFill="1" applyBorder="1" applyAlignment="1">
      <alignment horizontal="center" vertical="center"/>
    </xf>
    <xf numFmtId="0" fontId="37" fillId="2" borderId="14" xfId="20" applyFont="1" applyFill="1" applyBorder="1" applyAlignment="1">
      <alignment horizontal="center" vertical="center"/>
    </xf>
    <xf numFmtId="0" fontId="37" fillId="2" borderId="34" xfId="20" applyFont="1" applyFill="1" applyBorder="1" applyAlignment="1">
      <alignment horizontal="center" vertical="center"/>
    </xf>
    <xf numFmtId="0" fontId="37" fillId="2" borderId="52" xfId="20" applyFont="1" applyFill="1" applyBorder="1" applyAlignment="1">
      <alignment horizontal="center" vertical="center"/>
    </xf>
    <xf numFmtId="0" fontId="35" fillId="0" borderId="26" xfId="20" applyFont="1" applyBorder="1" applyAlignment="1">
      <alignment horizontal="center" vertical="center" shrinkToFit="1"/>
    </xf>
    <xf numFmtId="0" fontId="35" fillId="0" borderId="2" xfId="20" applyFont="1" applyBorder="1" applyAlignment="1">
      <alignment horizontal="center" vertical="center" shrinkToFit="1"/>
    </xf>
    <xf numFmtId="0" fontId="35" fillId="0" borderId="19" xfId="20" applyFont="1" applyBorder="1" applyAlignment="1">
      <alignment horizontal="center" vertical="center" shrinkToFit="1"/>
    </xf>
    <xf numFmtId="0" fontId="38" fillId="2" borderId="18" xfId="0" applyFont="1" applyFill="1" applyBorder="1" applyAlignment="1">
      <alignment horizontal="center" vertical="center"/>
    </xf>
    <xf numFmtId="0" fontId="38" fillId="2" borderId="2" xfId="0" applyFont="1" applyFill="1" applyBorder="1" applyAlignment="1">
      <alignment horizontal="center" vertical="center"/>
    </xf>
    <xf numFmtId="0" fontId="38" fillId="2" borderId="27" xfId="0" applyFont="1" applyFill="1" applyBorder="1" applyAlignment="1">
      <alignment horizontal="center" vertical="center"/>
    </xf>
    <xf numFmtId="0" fontId="35" fillId="0" borderId="8" xfId="20" applyFont="1" applyBorder="1" applyAlignment="1">
      <alignment horizontal="center" vertical="center" shrinkToFit="1"/>
    </xf>
    <xf numFmtId="0" fontId="35" fillId="0" borderId="4" xfId="20" applyFont="1" applyBorder="1" applyAlignment="1">
      <alignment horizontal="center" vertical="center" shrinkToFit="1"/>
    </xf>
    <xf numFmtId="0" fontId="35" fillId="0" borderId="5" xfId="20" applyFont="1" applyBorder="1" applyAlignment="1">
      <alignment horizontal="center" vertical="center" shrinkToFit="1"/>
    </xf>
    <xf numFmtId="177" fontId="0" fillId="3" borderId="4" xfId="0" applyNumberFormat="1" applyFill="1" applyBorder="1" applyAlignment="1">
      <alignment horizontal="center" vertical="center" shrinkToFit="1"/>
    </xf>
    <xf numFmtId="177" fontId="0" fillId="3" borderId="9" xfId="0" applyNumberFormat="1" applyFill="1" applyBorder="1" applyAlignment="1">
      <alignment horizontal="center" vertical="center" shrinkToFit="1"/>
    </xf>
    <xf numFmtId="0" fontId="39" fillId="0" borderId="33" xfId="20" applyFont="1" applyBorder="1" applyAlignment="1">
      <alignment horizontal="center" vertical="center" shrinkToFit="1"/>
    </xf>
    <xf numFmtId="0" fontId="39" fillId="0" borderId="42" xfId="20" applyFont="1" applyBorder="1" applyAlignment="1">
      <alignment horizontal="center" vertical="center" shrinkToFit="1"/>
    </xf>
    <xf numFmtId="0" fontId="39" fillId="0" borderId="21" xfId="20" applyFont="1" applyBorder="1" applyAlignment="1">
      <alignment horizontal="center" vertical="center" shrinkToFit="1"/>
    </xf>
    <xf numFmtId="0" fontId="0" fillId="3" borderId="42" xfId="0" applyFill="1" applyBorder="1" applyAlignment="1">
      <alignment horizontal="center" vertical="center" shrinkToFit="1"/>
    </xf>
    <xf numFmtId="0" fontId="0" fillId="3" borderId="39" xfId="0" applyFill="1" applyBorder="1" applyAlignment="1">
      <alignment horizontal="center" vertical="center" shrinkToFit="1"/>
    </xf>
    <xf numFmtId="0" fontId="35" fillId="0" borderId="45" xfId="20" applyFont="1" applyBorder="1" applyAlignment="1">
      <alignment horizontal="center" vertical="center" shrinkToFit="1"/>
    </xf>
    <xf numFmtId="0" fontId="35" fillId="0" borderId="1" xfId="20" applyFont="1" applyBorder="1" applyAlignment="1">
      <alignment horizontal="center" vertical="center" shrinkToFit="1"/>
    </xf>
    <xf numFmtId="0" fontId="35" fillId="0" borderId="7" xfId="20" applyFont="1" applyBorder="1" applyAlignment="1">
      <alignment horizontal="center" vertical="center" shrinkToFit="1"/>
    </xf>
    <xf numFmtId="177" fontId="0" fillId="3" borderId="10" xfId="0" applyNumberFormat="1" applyFill="1" applyBorder="1" applyAlignment="1">
      <alignment horizontal="center" vertical="center" shrinkToFit="1"/>
    </xf>
    <xf numFmtId="177" fontId="0" fillId="3" borderId="1" xfId="0" applyNumberFormat="1" applyFill="1" applyBorder="1" applyAlignment="1">
      <alignment horizontal="center" vertical="center" shrinkToFit="1"/>
    </xf>
    <xf numFmtId="177" fontId="0" fillId="3" borderId="43" xfId="0" applyNumberFormat="1" applyFill="1" applyBorder="1" applyAlignment="1">
      <alignment horizontal="center" vertical="center" shrinkToFit="1"/>
    </xf>
    <xf numFmtId="177" fontId="0" fillId="3" borderId="18" xfId="0" applyNumberFormat="1" applyFill="1" applyBorder="1" applyAlignment="1">
      <alignment horizontal="center" vertical="center" shrinkToFit="1"/>
    </xf>
    <xf numFmtId="177" fontId="0" fillId="3" borderId="2" xfId="0" applyNumberFormat="1" applyFill="1" applyBorder="1" applyAlignment="1">
      <alignment horizontal="center" vertical="center" shrinkToFit="1"/>
    </xf>
    <xf numFmtId="177" fontId="0" fillId="3" borderId="27" xfId="0" applyNumberFormat="1" applyFill="1" applyBorder="1" applyAlignment="1">
      <alignment horizontal="center" vertical="center" shrinkToFit="1"/>
    </xf>
    <xf numFmtId="0" fontId="35" fillId="0" borderId="3" xfId="20" applyFont="1" applyBorder="1" applyAlignment="1">
      <alignment horizontal="left" vertical="center" wrapText="1"/>
    </xf>
    <xf numFmtId="0" fontId="35" fillId="0" borderId="4" xfId="20" applyFont="1" applyBorder="1" applyAlignment="1">
      <alignment horizontal="left" vertical="center" wrapText="1"/>
    </xf>
    <xf numFmtId="0" fontId="35" fillId="0" borderId="5" xfId="20" applyFont="1" applyBorder="1" applyAlignment="1">
      <alignment horizontal="left" vertical="center" wrapText="1"/>
    </xf>
    <xf numFmtId="0" fontId="13" fillId="3" borderId="3" xfId="20" applyFont="1" applyFill="1" applyBorder="1" applyAlignment="1">
      <alignment horizontal="center" vertical="center"/>
    </xf>
    <xf numFmtId="0" fontId="13" fillId="3" borderId="4" xfId="20" applyFont="1" applyFill="1" applyBorder="1" applyAlignment="1">
      <alignment horizontal="center" vertical="center"/>
    </xf>
    <xf numFmtId="0" fontId="13" fillId="3" borderId="5" xfId="20" applyFont="1" applyFill="1" applyBorder="1" applyAlignment="1">
      <alignment horizontal="center" vertical="center"/>
    </xf>
    <xf numFmtId="0" fontId="36" fillId="0" borderId="35" xfId="0" applyFont="1" applyBorder="1" applyAlignment="1">
      <alignment horizontal="center" vertical="center"/>
    </xf>
    <xf numFmtId="0" fontId="0" fillId="3" borderId="41" xfId="0" applyFill="1" applyBorder="1" applyAlignment="1">
      <alignment horizontal="center" vertical="center"/>
    </xf>
    <xf numFmtId="176" fontId="30" fillId="3" borderId="70" xfId="0" applyNumberFormat="1" applyFont="1" applyFill="1" applyBorder="1" applyAlignment="1">
      <alignment horizontal="center" vertical="center"/>
    </xf>
    <xf numFmtId="176" fontId="30" fillId="3" borderId="50" xfId="0" applyNumberFormat="1" applyFont="1" applyFill="1" applyBorder="1" applyAlignment="1">
      <alignment horizontal="center" vertical="center"/>
    </xf>
    <xf numFmtId="176" fontId="30" fillId="3" borderId="55" xfId="0" applyNumberFormat="1" applyFont="1" applyFill="1" applyBorder="1" applyAlignment="1">
      <alignment horizontal="center" vertical="center"/>
    </xf>
    <xf numFmtId="176" fontId="30" fillId="3" borderId="56" xfId="0" applyNumberFormat="1" applyFont="1" applyFill="1" applyBorder="1" applyAlignment="1">
      <alignment horizontal="center" vertical="center"/>
    </xf>
    <xf numFmtId="176" fontId="30" fillId="3" borderId="57" xfId="0" applyNumberFormat="1" applyFont="1" applyFill="1" applyBorder="1" applyAlignment="1">
      <alignment horizontal="center" vertical="center"/>
    </xf>
    <xf numFmtId="176" fontId="30" fillId="3" borderId="58" xfId="0" applyNumberFormat="1" applyFont="1" applyFill="1" applyBorder="1" applyAlignment="1">
      <alignment horizontal="center" vertical="center"/>
    </xf>
    <xf numFmtId="0" fontId="30" fillId="2" borderId="45" xfId="0" applyFont="1" applyFill="1" applyBorder="1" applyAlignment="1">
      <alignment horizontal="center" vertical="center" shrinkToFit="1"/>
    </xf>
    <xf numFmtId="0" fontId="30" fillId="2" borderId="1" xfId="0" applyFont="1" applyFill="1" applyBorder="1" applyAlignment="1">
      <alignment horizontal="center" vertical="center" shrinkToFit="1"/>
    </xf>
    <xf numFmtId="0" fontId="30" fillId="2" borderId="7" xfId="0" applyFont="1" applyFill="1" applyBorder="1" applyAlignment="1">
      <alignment horizontal="center" vertical="center" shrinkToFit="1"/>
    </xf>
    <xf numFmtId="0" fontId="30" fillId="2" borderId="26" xfId="0" applyFont="1" applyFill="1" applyBorder="1" applyAlignment="1">
      <alignment horizontal="center" vertical="center" shrinkToFit="1"/>
    </xf>
    <xf numFmtId="0" fontId="30" fillId="2" borderId="2" xfId="0" applyFont="1" applyFill="1" applyBorder="1" applyAlignment="1">
      <alignment horizontal="center" vertical="center" shrinkToFit="1"/>
    </xf>
    <xf numFmtId="0" fontId="30" fillId="2" borderId="19" xfId="0" applyFont="1" applyFill="1" applyBorder="1" applyAlignment="1">
      <alignment horizontal="center" vertical="center" shrinkToFit="1"/>
    </xf>
    <xf numFmtId="0" fontId="30" fillId="3" borderId="10" xfId="0" applyFont="1" applyFill="1" applyBorder="1" applyAlignment="1">
      <alignment horizontal="center" vertical="center" shrinkToFit="1"/>
    </xf>
    <xf numFmtId="0" fontId="30" fillId="3" borderId="1" xfId="0" applyFont="1" applyFill="1" applyBorder="1" applyAlignment="1">
      <alignment horizontal="center" vertical="center" shrinkToFit="1"/>
    </xf>
    <xf numFmtId="0" fontId="30" fillId="3" borderId="43" xfId="0" applyFont="1" applyFill="1" applyBorder="1" applyAlignment="1">
      <alignment horizontal="center" vertical="center" shrinkToFit="1"/>
    </xf>
    <xf numFmtId="0" fontId="30" fillId="3" borderId="18" xfId="0" applyFont="1" applyFill="1" applyBorder="1" applyAlignment="1">
      <alignment horizontal="center" vertical="center" shrinkToFit="1"/>
    </xf>
    <xf numFmtId="0" fontId="30" fillId="3" borderId="2" xfId="0" applyFont="1" applyFill="1" applyBorder="1" applyAlignment="1">
      <alignment horizontal="center" vertical="center" shrinkToFit="1"/>
    </xf>
    <xf numFmtId="0" fontId="30" fillId="3" borderId="27" xfId="0" applyFont="1" applyFill="1" applyBorder="1" applyAlignment="1">
      <alignment horizontal="center" vertical="center" shrinkToFit="1"/>
    </xf>
    <xf numFmtId="0" fontId="30" fillId="2" borderId="8" xfId="0" applyFont="1" applyFill="1" applyBorder="1" applyAlignment="1">
      <alignment horizontal="center" vertical="center" shrinkToFit="1"/>
    </xf>
    <xf numFmtId="0" fontId="30" fillId="2" borderId="4" xfId="0" applyFont="1" applyFill="1" applyBorder="1" applyAlignment="1">
      <alignment horizontal="center" vertical="center" shrinkToFit="1"/>
    </xf>
    <xf numFmtId="0" fontId="30" fillId="2" borderId="5" xfId="0" applyFont="1" applyFill="1" applyBorder="1" applyAlignment="1">
      <alignment horizontal="center" vertical="center" shrinkToFit="1"/>
    </xf>
    <xf numFmtId="0" fontId="30" fillId="2" borderId="3" xfId="0" applyFont="1" applyFill="1" applyBorder="1" applyAlignment="1">
      <alignment horizontal="center" vertical="center" shrinkToFit="1"/>
    </xf>
    <xf numFmtId="0" fontId="30" fillId="2" borderId="9" xfId="0" applyFont="1" applyFill="1" applyBorder="1" applyAlignment="1">
      <alignment horizontal="center" vertical="center" shrinkToFit="1"/>
    </xf>
    <xf numFmtId="178" fontId="30" fillId="3" borderId="3" xfId="0" applyNumberFormat="1" applyFont="1" applyFill="1" applyBorder="1" applyAlignment="1">
      <alignment horizontal="center" vertical="center" shrinkToFit="1"/>
    </xf>
    <xf numFmtId="178" fontId="30" fillId="3" borderId="4" xfId="0" applyNumberFormat="1" applyFont="1" applyFill="1" applyBorder="1" applyAlignment="1">
      <alignment horizontal="center" vertical="center" shrinkToFit="1"/>
    </xf>
    <xf numFmtId="178" fontId="30" fillId="3" borderId="9" xfId="0" applyNumberFormat="1" applyFont="1" applyFill="1" applyBorder="1" applyAlignment="1">
      <alignment horizontal="center" vertical="center" shrinkToFit="1"/>
    </xf>
    <xf numFmtId="0" fontId="51" fillId="0" borderId="0" xfId="0" applyFont="1" applyAlignment="1">
      <alignment horizontal="center" vertical="center" shrinkToFit="1"/>
    </xf>
    <xf numFmtId="182" fontId="30" fillId="2" borderId="0" xfId="3" applyNumberFormat="1" applyFont="1" applyFill="1" applyAlignment="1">
      <alignment horizontal="right" vertical="center"/>
    </xf>
    <xf numFmtId="0" fontId="30" fillId="2" borderId="37" xfId="0" applyFont="1" applyFill="1" applyBorder="1" applyAlignment="1">
      <alignment horizontal="center" vertical="center" shrinkToFit="1"/>
    </xf>
    <xf numFmtId="0" fontId="30" fillId="2" borderId="41" xfId="0" applyFont="1" applyFill="1" applyBorder="1" applyAlignment="1">
      <alignment horizontal="center" vertical="center" shrinkToFit="1"/>
    </xf>
    <xf numFmtId="0" fontId="30" fillId="2" borderId="38" xfId="0" applyFont="1" applyFill="1" applyBorder="1" applyAlignment="1">
      <alignment horizontal="center" vertical="center" shrinkToFit="1"/>
    </xf>
    <xf numFmtId="0" fontId="30" fillId="2" borderId="35" xfId="3" applyFont="1" applyFill="1" applyBorder="1" applyAlignment="1">
      <alignment horizontal="center" vertical="center" shrinkToFit="1"/>
    </xf>
    <xf numFmtId="0" fontId="30" fillId="2" borderId="41" xfId="3" applyFont="1" applyFill="1" applyBorder="1" applyAlignment="1">
      <alignment horizontal="center" vertical="center" shrinkToFit="1"/>
    </xf>
    <xf numFmtId="0" fontId="30" fillId="3" borderId="41" xfId="3" applyFont="1" applyFill="1" applyBorder="1" applyAlignment="1">
      <alignment horizontal="center" vertical="center" shrinkToFit="1"/>
    </xf>
    <xf numFmtId="0" fontId="30" fillId="2" borderId="36" xfId="3" applyFont="1" applyFill="1" applyBorder="1" applyAlignment="1">
      <alignment horizontal="center" vertical="center" shrinkToFit="1"/>
    </xf>
    <xf numFmtId="0" fontId="30" fillId="0" borderId="0" xfId="0" applyFont="1" applyAlignment="1">
      <alignment horizontal="left" vertical="center" wrapText="1"/>
    </xf>
    <xf numFmtId="0" fontId="70" fillId="0" borderId="10" xfId="0" applyFont="1" applyBorder="1" applyAlignment="1">
      <alignment horizontal="left" vertical="center" wrapText="1"/>
    </xf>
    <xf numFmtId="0" fontId="70" fillId="0" borderId="1" xfId="0" applyFont="1" applyBorder="1" applyAlignment="1">
      <alignment horizontal="left" vertical="center" wrapText="1"/>
    </xf>
    <xf numFmtId="0" fontId="70" fillId="0" borderId="18" xfId="0" applyFont="1" applyBorder="1" applyAlignment="1">
      <alignment horizontal="left" vertical="center" wrapText="1"/>
    </xf>
    <xf numFmtId="0" fontId="70" fillId="0" borderId="2" xfId="0" applyFont="1" applyBorder="1" applyAlignment="1">
      <alignment horizontal="left" vertical="center" wrapText="1"/>
    </xf>
    <xf numFmtId="0" fontId="30" fillId="3" borderId="25" xfId="0" applyFont="1" applyFill="1" applyBorder="1" applyAlignment="1">
      <alignment horizontal="center" vertical="center"/>
    </xf>
    <xf numFmtId="0" fontId="30" fillId="3" borderId="32" xfId="0" applyFont="1" applyFill="1" applyBorder="1" applyAlignment="1">
      <alignment horizontal="center" vertical="center"/>
    </xf>
    <xf numFmtId="0" fontId="30" fillId="3" borderId="6" xfId="0" applyFont="1" applyFill="1" applyBorder="1" applyAlignment="1">
      <alignment horizontal="center" vertical="center"/>
    </xf>
    <xf numFmtId="0" fontId="30" fillId="3" borderId="14" xfId="0" applyFont="1" applyFill="1" applyBorder="1" applyAlignment="1">
      <alignment horizontal="center" vertical="center"/>
    </xf>
    <xf numFmtId="0" fontId="30" fillId="3" borderId="34" xfId="0" applyFont="1" applyFill="1" applyBorder="1" applyAlignment="1">
      <alignment horizontal="center" vertical="center"/>
    </xf>
    <xf numFmtId="0" fontId="30" fillId="3" borderId="52" xfId="0" applyFont="1" applyFill="1" applyBorder="1" applyAlignment="1">
      <alignment horizontal="center" vertical="center"/>
    </xf>
    <xf numFmtId="0" fontId="30" fillId="2" borderId="33" xfId="0" applyFont="1" applyFill="1" applyBorder="1" applyAlignment="1">
      <alignment horizontal="center" vertical="center" shrinkToFit="1"/>
    </xf>
    <xf numFmtId="0" fontId="30" fillId="2" borderId="42" xfId="0" applyFont="1" applyFill="1" applyBorder="1" applyAlignment="1">
      <alignment horizontal="center" vertical="center" shrinkToFit="1"/>
    </xf>
    <xf numFmtId="0" fontId="30" fillId="2" borderId="21" xfId="0" applyFont="1" applyFill="1" applyBorder="1" applyAlignment="1">
      <alignment horizontal="center" vertical="center" shrinkToFit="1"/>
    </xf>
    <xf numFmtId="0" fontId="30" fillId="0" borderId="10" xfId="0" applyFont="1" applyBorder="1" applyAlignment="1">
      <alignment horizontal="left" vertical="center" wrapText="1"/>
    </xf>
    <xf numFmtId="0" fontId="30" fillId="0" borderId="1" xfId="0" applyFont="1" applyBorder="1" applyAlignment="1">
      <alignment horizontal="left" vertical="center" wrapText="1"/>
    </xf>
    <xf numFmtId="0" fontId="30" fillId="0" borderId="18" xfId="0" applyFont="1" applyBorder="1" applyAlignment="1">
      <alignment horizontal="left" vertical="center" wrapText="1"/>
    </xf>
    <xf numFmtId="0" fontId="30" fillId="0" borderId="2" xfId="0" applyFont="1" applyBorder="1" applyAlignment="1">
      <alignment horizontal="left" vertical="center" wrapText="1"/>
    </xf>
    <xf numFmtId="0" fontId="30" fillId="2" borderId="4" xfId="0" applyFont="1" applyFill="1" applyBorder="1" applyAlignment="1">
      <alignment horizontal="right" vertical="center" wrapText="1"/>
    </xf>
    <xf numFmtId="0" fontId="30" fillId="2" borderId="4" xfId="0" applyFont="1" applyFill="1" applyBorder="1" applyAlignment="1">
      <alignment horizontal="right" vertical="center"/>
    </xf>
    <xf numFmtId="0" fontId="30" fillId="2" borderId="9" xfId="0" applyFont="1" applyFill="1" applyBorder="1" applyAlignment="1">
      <alignment horizontal="right" vertical="center"/>
    </xf>
    <xf numFmtId="176" fontId="30" fillId="3" borderId="11" xfId="0" applyNumberFormat="1" applyFont="1" applyFill="1" applyBorder="1" applyAlignment="1">
      <alignment horizontal="center" vertical="center"/>
    </xf>
    <xf numFmtId="176" fontId="30" fillId="3" borderId="15" xfId="0" applyNumberFormat="1" applyFont="1" applyFill="1" applyBorder="1" applyAlignment="1">
      <alignment horizontal="center" vertical="center"/>
    </xf>
    <xf numFmtId="176" fontId="30" fillId="3" borderId="12" xfId="0" applyNumberFormat="1" applyFont="1" applyFill="1" applyBorder="1" applyAlignment="1">
      <alignment horizontal="center" vertical="center"/>
    </xf>
    <xf numFmtId="0" fontId="30" fillId="2" borderId="0" xfId="0" applyFont="1" applyFill="1" applyAlignment="1">
      <alignment horizontal="center" vertical="center"/>
    </xf>
    <xf numFmtId="0" fontId="30" fillId="2" borderId="2" xfId="0" applyFont="1" applyFill="1" applyBorder="1" applyAlignment="1">
      <alignment horizontal="center" vertical="center"/>
    </xf>
    <xf numFmtId="0" fontId="30" fillId="2" borderId="16" xfId="0" applyFont="1" applyFill="1" applyBorder="1" applyAlignment="1">
      <alignment horizontal="center" vertical="center"/>
    </xf>
    <xf numFmtId="0" fontId="30" fillId="2" borderId="18" xfId="0" applyFont="1" applyFill="1" applyBorder="1" applyAlignment="1">
      <alignment horizontal="center" vertical="center"/>
    </xf>
    <xf numFmtId="0" fontId="30" fillId="3" borderId="20" xfId="0" applyFont="1" applyFill="1" applyBorder="1" applyAlignment="1">
      <alignment horizontal="center" vertical="center" shrinkToFit="1"/>
    </xf>
    <xf numFmtId="0" fontId="30" fillId="3" borderId="42" xfId="0" applyFont="1" applyFill="1" applyBorder="1" applyAlignment="1">
      <alignment horizontal="center" vertical="center" shrinkToFit="1"/>
    </xf>
    <xf numFmtId="0" fontId="30" fillId="3" borderId="39" xfId="0" applyFont="1" applyFill="1" applyBorder="1" applyAlignment="1">
      <alignment horizontal="center" vertical="center" shrinkToFit="1"/>
    </xf>
    <xf numFmtId="0" fontId="30" fillId="0" borderId="0" xfId="0" applyFont="1" applyAlignment="1">
      <alignment horizontal="center" vertical="center"/>
    </xf>
    <xf numFmtId="0" fontId="30" fillId="0" borderId="2" xfId="0" applyFont="1" applyBorder="1" applyAlignment="1">
      <alignment horizontal="center" vertical="center"/>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35">
    <dxf>
      <fill>
        <patternFill>
          <bgColor theme="1" tint="4.9989318521683403E-2"/>
        </patternFill>
      </fill>
    </dxf>
    <dxf>
      <fill>
        <patternFill>
          <bgColor theme="1" tint="4.9989318521683403E-2"/>
        </patternFill>
      </fill>
    </dxf>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0"/>
        </patternFill>
      </fill>
    </dxf>
    <dxf>
      <fill>
        <patternFill>
          <bgColor rgb="FFFFFF00"/>
        </patternFill>
      </fill>
    </dxf>
    <dxf>
      <fill>
        <patternFill>
          <bgColor theme="1"/>
        </patternFill>
      </fill>
    </dxf>
    <dxf>
      <fill>
        <patternFill>
          <bgColor rgb="FFFFFF00"/>
        </patternFill>
      </fill>
    </dxf>
    <dxf>
      <fill>
        <patternFill>
          <bgColor theme="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rgb="FFFE5E5E"/>
        </patternFill>
      </fill>
    </dxf>
    <dxf>
      <fill>
        <patternFill>
          <bgColor rgb="FFFFFF00"/>
        </patternFill>
      </fill>
    </dxf>
  </dxfs>
  <tableStyles count="0" defaultTableStyle="TableStyleMedium9" defaultPivotStyle="PivotStyleLight16"/>
  <colors>
    <mruColors>
      <color rgb="FFFE5E5E"/>
      <color rgb="FF5DFF87"/>
      <color rgb="FFFFF35D"/>
      <color rgb="FFFFAFAF"/>
      <color rgb="FFB740C0"/>
      <color rgb="FFFFFF66"/>
      <color rgb="FFFFF2CC"/>
      <color rgb="FF7F6000"/>
      <color rgb="FFC65911"/>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573446</xdr:colOff>
      <xdr:row>38</xdr:row>
      <xdr:rowOff>125381</xdr:rowOff>
    </xdr:from>
    <xdr:to>
      <xdr:col>16</xdr:col>
      <xdr:colOff>68037</xdr:colOff>
      <xdr:row>40</xdr:row>
      <xdr:rowOff>554007</xdr:rowOff>
    </xdr:to>
    <xdr:sp macro="" textlink="">
      <xdr:nvSpPr>
        <xdr:cNvPr id="2" name="テキスト ボックス 1">
          <a:extLst>
            <a:ext uri="{FF2B5EF4-FFF2-40B4-BE49-F238E27FC236}">
              <a16:creationId xmlns:a16="http://schemas.microsoft.com/office/drawing/2014/main" id="{E6E52FE5-70E0-4FAB-AAD1-4A73F0721FB0}"/>
            </a:ext>
          </a:extLst>
        </xdr:cNvPr>
        <xdr:cNvSpPr txBox="1"/>
      </xdr:nvSpPr>
      <xdr:spPr>
        <a:xfrm>
          <a:off x="840146" y="7888256"/>
          <a:ext cx="7581316" cy="1238251"/>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244687</xdr:rowOff>
    </xdr:from>
    <xdr:to>
      <xdr:col>9</xdr:col>
      <xdr:colOff>177379</xdr:colOff>
      <xdr:row>41</xdr:row>
      <xdr:rowOff>530437</xdr:rowOff>
    </xdr:to>
    <xdr:sp macro="" textlink="">
      <xdr:nvSpPr>
        <xdr:cNvPr id="3" name="下矢印 2">
          <a:extLst>
            <a:ext uri="{FF2B5EF4-FFF2-40B4-BE49-F238E27FC236}">
              <a16:creationId xmlns:a16="http://schemas.microsoft.com/office/drawing/2014/main" id="{C76A4D2F-47AB-4061-B011-D2BA7EC850C9}"/>
            </a:ext>
          </a:extLst>
        </xdr:cNvPr>
        <xdr:cNvSpPr/>
      </xdr:nvSpPr>
      <xdr:spPr>
        <a:xfrm>
          <a:off x="4287417" y="9512512"/>
          <a:ext cx="509587" cy="257175"/>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0494BDA0-94A0-49E5-8A35-98595FB00303}"/>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195943</xdr:colOff>
      <xdr:row>14</xdr:row>
      <xdr:rowOff>130628</xdr:rowOff>
    </xdr:from>
    <xdr:to>
      <xdr:col>31</xdr:col>
      <xdr:colOff>11206</xdr:colOff>
      <xdr:row>14</xdr:row>
      <xdr:rowOff>530678</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549178" y="3537216"/>
          <a:ext cx="4443293" cy="4000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18</xdr:row>
      <xdr:rowOff>38100</xdr:rowOff>
    </xdr:from>
    <xdr:to>
      <xdr:col>26</xdr:col>
      <xdr:colOff>238125</xdr:colOff>
      <xdr:row>23</xdr:row>
      <xdr:rowOff>333375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5524500" y="3867150"/>
          <a:ext cx="171450" cy="135255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190499</xdr:colOff>
      <xdr:row>19</xdr:row>
      <xdr:rowOff>47625</xdr:rowOff>
    </xdr:from>
    <xdr:to>
      <xdr:col>30</xdr:col>
      <xdr:colOff>257174</xdr:colOff>
      <xdr:row>23</xdr:row>
      <xdr:rowOff>238125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648324" y="4229100"/>
          <a:ext cx="11144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58"/>
  <sheetViews>
    <sheetView showGridLines="0" tabSelected="1" view="pageBreakPreview" zoomScale="70" zoomScaleNormal="100" zoomScaleSheetLayoutView="70" workbookViewId="0">
      <pane xSplit="10" topLeftCell="K1" activePane="topRight" state="frozen"/>
      <selection activeCell="Q6" sqref="Q6"/>
      <selection pane="topRight" activeCell="H48" sqref="H48:I48"/>
    </sheetView>
  </sheetViews>
  <sheetFormatPr defaultColWidth="9" defaultRowHeight="13.5"/>
  <cols>
    <col min="1" max="1" width="4.125" style="213" customWidth="1"/>
    <col min="2" max="2" width="9" style="213"/>
    <col min="3" max="3" width="18.25" style="213" customWidth="1"/>
    <col min="4" max="4" width="9" style="213"/>
    <col min="5" max="5" width="13.5" style="213" customWidth="1"/>
    <col min="6" max="6" width="4.25" style="213" customWidth="1"/>
    <col min="7" max="7" width="10.25" style="213" customWidth="1"/>
    <col min="8" max="8" width="9" style="213"/>
    <col min="9" max="9" width="12.25" style="213" customWidth="1"/>
    <col min="10" max="10" width="4.125" style="213" customWidth="1"/>
    <col min="11" max="11" width="5.125" style="213" customWidth="1"/>
    <col min="12" max="12" width="2.375" style="213" customWidth="1"/>
    <col min="13" max="14" width="9" style="213" hidden="1" customWidth="1"/>
    <col min="15" max="15" width="9" style="213" customWidth="1"/>
    <col min="16" max="16384" width="9" style="213"/>
  </cols>
  <sheetData>
    <row r="1" spans="1:13" ht="17.25">
      <c r="A1" s="210" t="s">
        <v>1232</v>
      </c>
      <c r="B1" s="56"/>
      <c r="C1" s="56"/>
      <c r="D1" s="56"/>
      <c r="E1" s="56"/>
      <c r="F1" s="56"/>
      <c r="G1" s="56"/>
      <c r="H1" s="56"/>
      <c r="I1" s="56"/>
      <c r="J1" s="56"/>
    </row>
    <row r="2" spans="1:13" ht="14.25" thickBot="1">
      <c r="A2" s="56"/>
      <c r="B2" s="56"/>
      <c r="C2" s="56"/>
      <c r="D2" s="56"/>
      <c r="E2" s="56"/>
      <c r="F2" s="56"/>
      <c r="G2" s="56"/>
      <c r="H2" s="56"/>
      <c r="I2" s="56"/>
      <c r="J2" s="56"/>
    </row>
    <row r="3" spans="1:13" ht="190.5" customHeight="1" thickBot="1">
      <c r="A3" s="56"/>
      <c r="B3" s="285" t="s">
        <v>1233</v>
      </c>
      <c r="C3" s="286"/>
      <c r="D3" s="286"/>
      <c r="E3" s="286"/>
      <c r="F3" s="286"/>
      <c r="G3" s="286"/>
      <c r="H3" s="286"/>
      <c r="I3" s="287"/>
      <c r="J3" s="56"/>
    </row>
    <row r="4" spans="1:13" ht="20.100000000000001" customHeight="1" thickBot="1">
      <c r="A4" s="83"/>
      <c r="B4" s="83" t="s">
        <v>88</v>
      </c>
      <c r="C4" s="83"/>
      <c r="D4" s="83"/>
      <c r="E4" s="83"/>
      <c r="F4" s="83"/>
      <c r="G4" s="83"/>
      <c r="H4" s="83"/>
      <c r="I4" s="83"/>
      <c r="J4" s="83"/>
    </row>
    <row r="5" spans="1:13" ht="29.25" customHeight="1">
      <c r="A5" s="83"/>
      <c r="B5" s="83"/>
      <c r="C5" s="84" t="s">
        <v>89</v>
      </c>
      <c r="D5" s="85" t="s">
        <v>90</v>
      </c>
      <c r="E5" s="328" t="e">
        <f>VLOOKUP(D7,施設情報!A2:F779,4,FALSE)</f>
        <v>#N/A</v>
      </c>
      <c r="F5" s="329"/>
      <c r="G5" s="240" t="s">
        <v>254</v>
      </c>
      <c r="H5" s="241"/>
      <c r="I5" s="83"/>
      <c r="J5" s="83"/>
    </row>
    <row r="6" spans="1:13" ht="29.25" customHeight="1" thickBot="1">
      <c r="A6" s="83"/>
      <c r="B6" s="83"/>
      <c r="C6" s="86" t="s">
        <v>251</v>
      </c>
      <c r="D6" s="288" t="s">
        <v>207</v>
      </c>
      <c r="E6" s="288"/>
      <c r="F6" s="289"/>
      <c r="G6" s="330" t="str">
        <f>IF(AND(LEN(D7)=13,ISNUMBER(--D7),ISNA(D8)),"施設種別と様式が一致しません。入力した施設番号または施設種別を確認してください。","")</f>
        <v/>
      </c>
      <c r="H6" s="331"/>
      <c r="I6" s="331"/>
      <c r="J6" s="331"/>
    </row>
    <row r="7" spans="1:13" ht="29.25" customHeight="1" thickBot="1">
      <c r="A7" s="83"/>
      <c r="B7" s="83"/>
      <c r="C7" s="242" t="s">
        <v>91</v>
      </c>
      <c r="D7" s="290"/>
      <c r="E7" s="291"/>
      <c r="F7" s="292"/>
      <c r="G7" s="260" t="s">
        <v>255</v>
      </c>
      <c r="H7" s="241"/>
      <c r="I7" s="83"/>
      <c r="J7" s="83"/>
    </row>
    <row r="8" spans="1:13" ht="29.25" customHeight="1">
      <c r="A8" s="83"/>
      <c r="B8" s="83"/>
      <c r="C8" s="86" t="s">
        <v>92</v>
      </c>
      <c r="D8" s="293" t="e">
        <f>VLOOKUP(D7,施設情報!A2:F779,6,FALSE)</f>
        <v>#N/A</v>
      </c>
      <c r="E8" s="294"/>
      <c r="F8" s="295"/>
      <c r="G8" s="240" t="s">
        <v>254</v>
      </c>
      <c r="H8" s="241"/>
      <c r="I8" s="83"/>
      <c r="J8" s="83"/>
    </row>
    <row r="9" spans="1:13" ht="29.25" customHeight="1">
      <c r="A9" s="83"/>
      <c r="B9" s="83"/>
      <c r="C9" s="87" t="s">
        <v>93</v>
      </c>
      <c r="D9" s="296"/>
      <c r="E9" s="297"/>
      <c r="F9" s="298"/>
      <c r="G9" s="83"/>
      <c r="H9" s="83"/>
      <c r="I9" s="83"/>
      <c r="J9" s="83"/>
    </row>
    <row r="10" spans="1:13" ht="29.25" customHeight="1">
      <c r="A10" s="83"/>
      <c r="B10" s="83"/>
      <c r="C10" s="86" t="s">
        <v>179</v>
      </c>
      <c r="D10" s="296"/>
      <c r="E10" s="297"/>
      <c r="F10" s="298"/>
      <c r="G10" s="324" t="s">
        <v>1234</v>
      </c>
      <c r="H10" s="324"/>
      <c r="I10" s="324"/>
      <c r="J10" s="324"/>
    </row>
    <row r="11" spans="1:13" ht="29.25" customHeight="1">
      <c r="A11" s="83"/>
      <c r="B11" s="83"/>
      <c r="C11" s="87" t="s">
        <v>180</v>
      </c>
      <c r="D11" s="312"/>
      <c r="E11" s="313"/>
      <c r="F11" s="314"/>
      <c r="G11" s="324"/>
      <c r="H11" s="324"/>
      <c r="I11" s="324"/>
      <c r="J11" s="324"/>
    </row>
    <row r="12" spans="1:13" ht="39.950000000000003" customHeight="1" thickBot="1">
      <c r="A12" s="83"/>
      <c r="B12" s="83"/>
      <c r="C12" s="325"/>
      <c r="D12" s="326"/>
      <c r="E12" s="326"/>
      <c r="F12" s="327"/>
      <c r="G12" s="301" t="s">
        <v>256</v>
      </c>
      <c r="H12" s="301"/>
      <c r="I12" s="301"/>
      <c r="J12" s="301"/>
    </row>
    <row r="13" spans="1:13" ht="20.100000000000001" customHeight="1" thickBot="1">
      <c r="A13" s="83"/>
      <c r="B13" s="83" t="s">
        <v>244</v>
      </c>
      <c r="C13" s="89"/>
      <c r="D13" s="89"/>
      <c r="E13" s="89"/>
      <c r="F13" s="89"/>
      <c r="G13" s="89"/>
      <c r="H13" s="83"/>
      <c r="I13" s="83"/>
      <c r="J13" s="83"/>
      <c r="K13" s="57"/>
      <c r="L13" s="261"/>
    </row>
    <row r="14" spans="1:13" ht="24" customHeight="1" thickBot="1">
      <c r="A14" s="83"/>
      <c r="B14" s="83"/>
      <c r="C14" s="318" t="s">
        <v>202</v>
      </c>
      <c r="D14" s="319"/>
      <c r="E14" s="320"/>
      <c r="F14" s="316"/>
      <c r="G14" s="317"/>
      <c r="H14" s="315"/>
      <c r="I14" s="315"/>
      <c r="J14" s="83"/>
      <c r="K14" s="57"/>
      <c r="L14" s="261"/>
    </row>
    <row r="15" spans="1:13" ht="13.5" customHeight="1" thickBot="1">
      <c r="A15" s="83"/>
      <c r="B15" s="83"/>
      <c r="C15" s="89"/>
      <c r="D15" s="89"/>
      <c r="E15" s="89"/>
      <c r="F15" s="89"/>
      <c r="G15" s="89"/>
      <c r="H15" s="83"/>
      <c r="I15" s="83"/>
      <c r="J15" s="83"/>
      <c r="K15" s="57"/>
      <c r="L15" s="261"/>
    </row>
    <row r="16" spans="1:13" ht="29.25" customHeight="1" thickBot="1">
      <c r="A16" s="83"/>
      <c r="B16" s="83"/>
      <c r="C16" s="303" t="s">
        <v>245</v>
      </c>
      <c r="D16" s="304"/>
      <c r="E16" s="304"/>
      <c r="F16" s="345"/>
      <c r="G16" s="346"/>
      <c r="H16" s="83"/>
      <c r="I16" s="83"/>
      <c r="J16" s="83"/>
      <c r="K16" s="57"/>
      <c r="L16" s="261"/>
      <c r="M16" s="213" t="s">
        <v>95</v>
      </c>
    </row>
    <row r="17" spans="1:13" ht="50.25" customHeight="1" thickBot="1">
      <c r="A17" s="83"/>
      <c r="B17" s="83"/>
      <c r="C17" s="300" t="s">
        <v>246</v>
      </c>
      <c r="D17" s="300"/>
      <c r="E17" s="300"/>
      <c r="F17" s="300"/>
      <c r="G17" s="300"/>
      <c r="H17" s="300"/>
      <c r="I17" s="300"/>
      <c r="J17" s="300"/>
      <c r="K17" s="57"/>
      <c r="L17" s="261"/>
      <c r="M17" s="213" t="s">
        <v>168</v>
      </c>
    </row>
    <row r="18" spans="1:13" ht="29.25" customHeight="1" thickBot="1">
      <c r="A18" s="83"/>
      <c r="B18" s="83"/>
      <c r="C18" s="303" t="s">
        <v>167</v>
      </c>
      <c r="D18" s="304"/>
      <c r="E18" s="304"/>
      <c r="F18" s="345"/>
      <c r="G18" s="346"/>
      <c r="H18" s="83"/>
      <c r="I18" s="83"/>
      <c r="J18" s="83"/>
      <c r="K18" s="57"/>
      <c r="L18" s="261"/>
    </row>
    <row r="19" spans="1:13" ht="30" customHeight="1">
      <c r="A19" s="83"/>
      <c r="B19" s="83"/>
      <c r="C19" s="300" t="s">
        <v>247</v>
      </c>
      <c r="D19" s="300"/>
      <c r="E19" s="300"/>
      <c r="F19" s="300"/>
      <c r="G19" s="300"/>
      <c r="H19" s="300"/>
      <c r="I19" s="300"/>
      <c r="J19" s="300"/>
    </row>
    <row r="20" spans="1:13" ht="20.100000000000001" hidden="1" customHeight="1" thickBot="1">
      <c r="A20" s="83"/>
      <c r="B20" s="83" t="s">
        <v>96</v>
      </c>
      <c r="C20" s="89"/>
      <c r="D20" s="89"/>
      <c r="E20" s="89"/>
      <c r="F20" s="89"/>
      <c r="G20" s="89"/>
      <c r="H20" s="83"/>
      <c r="I20" s="83"/>
      <c r="J20" s="83"/>
      <c r="K20" s="57"/>
      <c r="L20" s="261"/>
    </row>
    <row r="21" spans="1:13" ht="29.25" hidden="1" customHeight="1">
      <c r="A21" s="83"/>
      <c r="B21" s="83"/>
      <c r="C21" s="343" t="s">
        <v>97</v>
      </c>
      <c r="D21" s="344"/>
      <c r="E21" s="344"/>
      <c r="F21" s="347"/>
      <c r="G21" s="348"/>
      <c r="H21" s="83"/>
      <c r="I21" s="83"/>
      <c r="J21" s="83"/>
      <c r="K21" s="57"/>
      <c r="L21" s="261"/>
    </row>
    <row r="22" spans="1:13" ht="29.25" hidden="1" customHeight="1" thickBot="1">
      <c r="A22" s="83"/>
      <c r="B22" s="83"/>
      <c r="C22" s="307" t="s">
        <v>170</v>
      </c>
      <c r="D22" s="308"/>
      <c r="E22" s="308"/>
      <c r="F22" s="309"/>
      <c r="G22" s="310"/>
      <c r="H22" s="83"/>
      <c r="I22" s="83"/>
      <c r="J22" s="83"/>
      <c r="K22" s="57"/>
      <c r="L22" s="261"/>
    </row>
    <row r="23" spans="1:13" ht="29.25" hidden="1" customHeight="1">
      <c r="A23" s="83"/>
      <c r="B23" s="83"/>
      <c r="C23" s="301" t="s">
        <v>169</v>
      </c>
      <c r="D23" s="302"/>
      <c r="E23" s="302"/>
      <c r="F23" s="302"/>
      <c r="G23" s="302"/>
      <c r="H23" s="302"/>
      <c r="I23" s="302"/>
      <c r="J23" s="302"/>
    </row>
    <row r="24" spans="1:13" ht="8.25" customHeight="1">
      <c r="A24" s="83"/>
      <c r="J24" s="83"/>
      <c r="K24" s="57"/>
      <c r="L24" s="261"/>
    </row>
    <row r="25" spans="1:13" ht="20.25" customHeight="1">
      <c r="A25" s="83"/>
      <c r="B25" s="311" t="s">
        <v>181</v>
      </c>
      <c r="C25" s="311"/>
      <c r="D25" s="311"/>
      <c r="E25" s="311"/>
      <c r="F25" s="311"/>
      <c r="G25" s="311"/>
      <c r="H25" s="311"/>
      <c r="I25" s="311"/>
      <c r="J25" s="83"/>
      <c r="K25" s="57"/>
      <c r="L25" s="261"/>
    </row>
    <row r="26" spans="1:13" ht="17.25" customHeight="1" thickBot="1">
      <c r="A26" s="83"/>
      <c r="B26" s="83" t="s">
        <v>248</v>
      </c>
      <c r="C26" s="89"/>
      <c r="D26" s="89"/>
      <c r="E26" s="89"/>
      <c r="F26" s="89"/>
      <c r="G26" s="89"/>
      <c r="H26" s="83"/>
      <c r="I26" s="83"/>
      <c r="J26" s="83"/>
      <c r="K26" s="57"/>
      <c r="L26" s="261"/>
    </row>
    <row r="27" spans="1:13" ht="27" customHeight="1" thickBot="1">
      <c r="A27" s="83"/>
      <c r="B27" s="83"/>
      <c r="C27" s="303" t="s">
        <v>98</v>
      </c>
      <c r="D27" s="304"/>
      <c r="E27" s="304"/>
      <c r="F27" s="305"/>
      <c r="G27" s="306"/>
      <c r="H27" s="306"/>
      <c r="I27" s="214" t="s">
        <v>94</v>
      </c>
      <c r="J27" s="83"/>
      <c r="K27" s="57"/>
      <c r="L27" s="261"/>
    </row>
    <row r="28" spans="1:13" ht="15" customHeight="1" thickBot="1">
      <c r="A28" s="83"/>
      <c r="B28" s="83"/>
      <c r="C28" s="89"/>
      <c r="D28" s="215"/>
      <c r="E28" s="83"/>
      <c r="F28" s="83"/>
      <c r="G28" s="83"/>
      <c r="H28" s="83"/>
      <c r="I28" s="83"/>
      <c r="J28" s="83"/>
      <c r="K28" s="57"/>
      <c r="L28" s="261"/>
    </row>
    <row r="29" spans="1:13" ht="27" customHeight="1">
      <c r="A29" s="83"/>
      <c r="B29" s="83"/>
      <c r="C29" s="343" t="s">
        <v>100</v>
      </c>
      <c r="D29" s="351"/>
      <c r="E29" s="211" t="s">
        <v>173</v>
      </c>
      <c r="F29" s="334"/>
      <c r="G29" s="335"/>
      <c r="H29" s="335"/>
      <c r="I29" s="216" t="s">
        <v>94</v>
      </c>
      <c r="J29" s="83"/>
      <c r="K29" s="57"/>
      <c r="L29" s="261"/>
    </row>
    <row r="30" spans="1:13" ht="27" customHeight="1">
      <c r="A30" s="83"/>
      <c r="B30" s="83"/>
      <c r="C30" s="352"/>
      <c r="D30" s="299"/>
      <c r="E30" s="217" t="s">
        <v>99</v>
      </c>
      <c r="F30" s="349"/>
      <c r="G30" s="350"/>
      <c r="H30" s="350"/>
      <c r="I30" s="218" t="s">
        <v>94</v>
      </c>
      <c r="J30" s="83"/>
      <c r="K30" s="57"/>
      <c r="L30" s="261"/>
    </row>
    <row r="31" spans="1:13" ht="27" customHeight="1">
      <c r="A31" s="83"/>
      <c r="B31" s="83"/>
      <c r="C31" s="352"/>
      <c r="D31" s="299"/>
      <c r="E31" s="217" t="s">
        <v>183</v>
      </c>
      <c r="F31" s="349"/>
      <c r="G31" s="350"/>
      <c r="H31" s="350"/>
      <c r="I31" s="218" t="s">
        <v>94</v>
      </c>
      <c r="J31" s="83"/>
      <c r="K31" s="57"/>
      <c r="L31" s="261"/>
    </row>
    <row r="32" spans="1:13" ht="27" customHeight="1">
      <c r="A32" s="83"/>
      <c r="B32" s="83"/>
      <c r="C32" s="353"/>
      <c r="D32" s="288"/>
      <c r="E32" s="217" t="s">
        <v>182</v>
      </c>
      <c r="F32" s="349"/>
      <c r="G32" s="350"/>
      <c r="H32" s="350"/>
      <c r="I32" s="218" t="s">
        <v>94</v>
      </c>
      <c r="J32" s="83"/>
      <c r="K32" s="57"/>
      <c r="L32" s="261"/>
    </row>
    <row r="33" spans="1:14" ht="27" customHeight="1" thickBot="1">
      <c r="A33" s="83"/>
      <c r="B33" s="83"/>
      <c r="C33" s="307"/>
      <c r="D33" s="354"/>
      <c r="E33" s="212" t="s">
        <v>174</v>
      </c>
      <c r="F33" s="340"/>
      <c r="G33" s="341"/>
      <c r="H33" s="341"/>
      <c r="I33" s="219" t="s">
        <v>94</v>
      </c>
      <c r="J33" s="83"/>
      <c r="K33" s="57"/>
      <c r="L33" s="261"/>
    </row>
    <row r="34" spans="1:14" ht="29.25" customHeight="1">
      <c r="A34" s="83"/>
      <c r="B34" s="83"/>
      <c r="C34" s="301" t="s">
        <v>176</v>
      </c>
      <c r="D34" s="301"/>
      <c r="E34" s="301"/>
      <c r="F34" s="301"/>
      <c r="G34" s="301"/>
      <c r="H34" s="301"/>
      <c r="I34" s="301"/>
      <c r="J34" s="83"/>
      <c r="K34" s="57"/>
      <c r="L34" s="261"/>
    </row>
    <row r="35" spans="1:14" ht="7.5" customHeight="1" thickBot="1">
      <c r="A35" s="83"/>
      <c r="B35" s="83"/>
      <c r="C35" s="220"/>
      <c r="D35" s="89"/>
      <c r="E35" s="89"/>
      <c r="F35" s="89"/>
      <c r="G35" s="89"/>
      <c r="H35" s="83"/>
      <c r="I35" s="83"/>
      <c r="J35" s="83"/>
      <c r="K35" s="57"/>
      <c r="L35" s="261"/>
    </row>
    <row r="36" spans="1:14" ht="27.75" customHeight="1">
      <c r="A36" s="83"/>
      <c r="B36" s="83"/>
      <c r="C36" s="321" t="s">
        <v>1235</v>
      </c>
      <c r="D36" s="351" t="s">
        <v>101</v>
      </c>
      <c r="E36" s="351"/>
      <c r="F36" s="351"/>
      <c r="G36" s="351"/>
      <c r="H36" s="221"/>
      <c r="I36" s="222"/>
      <c r="J36" s="83"/>
      <c r="K36" s="57"/>
      <c r="L36" s="261"/>
      <c r="M36" s="262"/>
      <c r="N36" s="262"/>
    </row>
    <row r="37" spans="1:14" ht="27.75" customHeight="1">
      <c r="A37" s="83"/>
      <c r="B37" s="83"/>
      <c r="C37" s="322"/>
      <c r="D37" s="299" t="s">
        <v>102</v>
      </c>
      <c r="E37" s="299"/>
      <c r="F37" s="299"/>
      <c r="G37" s="299"/>
      <c r="H37" s="90"/>
      <c r="I37" s="223"/>
      <c r="J37" s="83"/>
      <c r="M37" s="262"/>
      <c r="N37" s="262"/>
    </row>
    <row r="38" spans="1:14" ht="27.75" customHeight="1">
      <c r="A38" s="83"/>
      <c r="B38" s="83"/>
      <c r="C38" s="322"/>
      <c r="D38" s="363" t="s">
        <v>184</v>
      </c>
      <c r="E38" s="364"/>
      <c r="F38" s="364"/>
      <c r="G38" s="365"/>
      <c r="H38" s="90"/>
      <c r="I38" s="223"/>
      <c r="J38" s="83"/>
      <c r="M38" s="262"/>
      <c r="N38" s="262"/>
    </row>
    <row r="39" spans="1:14" ht="27.75" customHeight="1">
      <c r="A39" s="83"/>
      <c r="B39" s="83"/>
      <c r="C39" s="322"/>
      <c r="D39" s="299" t="s">
        <v>103</v>
      </c>
      <c r="E39" s="299"/>
      <c r="F39" s="299"/>
      <c r="G39" s="299"/>
      <c r="H39" s="90"/>
      <c r="I39" s="223"/>
      <c r="J39" s="83"/>
      <c r="M39" s="262"/>
      <c r="N39" s="262"/>
    </row>
    <row r="40" spans="1:14" ht="27.75" customHeight="1">
      <c r="A40" s="83"/>
      <c r="B40" s="83"/>
      <c r="C40" s="322"/>
      <c r="D40" s="299" t="s">
        <v>104</v>
      </c>
      <c r="E40" s="299"/>
      <c r="F40" s="299"/>
      <c r="G40" s="299"/>
      <c r="H40" s="90"/>
      <c r="I40" s="223"/>
      <c r="J40" s="83"/>
      <c r="M40" s="262"/>
      <c r="N40" s="262"/>
    </row>
    <row r="41" spans="1:14" ht="27.75" customHeight="1">
      <c r="A41" s="83"/>
      <c r="B41" s="83"/>
      <c r="C41" s="322"/>
      <c r="D41" s="299" t="s">
        <v>249</v>
      </c>
      <c r="E41" s="299"/>
      <c r="F41" s="299"/>
      <c r="G41" s="299"/>
      <c r="H41" s="90"/>
      <c r="I41" s="223"/>
      <c r="J41" s="83"/>
      <c r="M41" s="262"/>
      <c r="N41" s="262"/>
    </row>
    <row r="42" spans="1:14" ht="27.75" customHeight="1">
      <c r="A42" s="83"/>
      <c r="B42" s="83"/>
      <c r="C42" s="322"/>
      <c r="D42" s="355" t="s">
        <v>225</v>
      </c>
      <c r="E42" s="299"/>
      <c r="F42" s="299"/>
      <c r="G42" s="299"/>
      <c r="H42" s="90"/>
      <c r="I42" s="103"/>
      <c r="J42" s="83"/>
      <c r="M42" s="262"/>
      <c r="N42" s="262"/>
    </row>
    <row r="43" spans="1:14" ht="27.75" customHeight="1">
      <c r="A43" s="83"/>
      <c r="B43" s="83"/>
      <c r="C43" s="322"/>
      <c r="D43" s="355" t="s">
        <v>250</v>
      </c>
      <c r="E43" s="299"/>
      <c r="F43" s="299"/>
      <c r="G43" s="299"/>
      <c r="H43" s="90"/>
      <c r="I43" s="224"/>
      <c r="J43" s="83"/>
      <c r="M43" s="262"/>
      <c r="N43" s="262"/>
    </row>
    <row r="44" spans="1:14" ht="27.75" customHeight="1" thickBot="1">
      <c r="A44" s="83"/>
      <c r="B44" s="83"/>
      <c r="C44" s="323"/>
      <c r="D44" s="356" t="s">
        <v>1228</v>
      </c>
      <c r="E44" s="339"/>
      <c r="F44" s="339"/>
      <c r="G44" s="339"/>
      <c r="H44" s="225"/>
      <c r="I44" s="82"/>
      <c r="J44" s="83"/>
      <c r="M44" s="262"/>
      <c r="N44" s="262"/>
    </row>
    <row r="45" spans="1:14" ht="12.75" customHeight="1">
      <c r="A45" s="83"/>
      <c r="B45" s="83"/>
      <c r="C45" s="89"/>
      <c r="D45" s="89"/>
      <c r="E45" s="89"/>
      <c r="F45" s="89"/>
      <c r="G45" s="89"/>
      <c r="H45" s="89"/>
      <c r="I45" s="83"/>
      <c r="J45" s="83"/>
      <c r="M45" s="262"/>
      <c r="N45" s="262"/>
    </row>
    <row r="46" spans="1:14" ht="3" customHeight="1" thickBot="1">
      <c r="A46" s="83"/>
      <c r="B46" s="83"/>
      <c r="C46" s="215"/>
      <c r="D46" s="366"/>
      <c r="E46" s="366"/>
      <c r="F46" s="367" t="str">
        <f>IF(D46="適","修了人数Aに副主任保育士等及び園長等の研修修了見込者も含められます",IF(D46="否","修了人数には研修修了見込者は含められません",""))</f>
        <v/>
      </c>
      <c r="G46" s="367"/>
      <c r="H46" s="367"/>
      <c r="I46" s="367"/>
      <c r="J46" s="83"/>
      <c r="M46" s="262"/>
      <c r="N46" s="262"/>
    </row>
    <row r="47" spans="1:14" ht="25.5" customHeight="1">
      <c r="A47" s="83"/>
      <c r="B47" s="83"/>
      <c r="C47" s="84" t="s">
        <v>185</v>
      </c>
      <c r="D47" s="357">
        <f>'⑤積算表（区分３）'!AA41</f>
        <v>1</v>
      </c>
      <c r="E47" s="358"/>
      <c r="F47" s="357" t="s">
        <v>186</v>
      </c>
      <c r="G47" s="358"/>
      <c r="H47" s="359"/>
      <c r="I47" s="360"/>
      <c r="J47" s="226"/>
      <c r="M47" s="262"/>
      <c r="N47" s="262"/>
    </row>
    <row r="48" spans="1:14" ht="25.5" customHeight="1" thickBot="1">
      <c r="A48" s="83"/>
      <c r="B48" s="83"/>
      <c r="C48" s="250" t="s">
        <v>187</v>
      </c>
      <c r="D48" s="361">
        <f>'⑤積算表（区分３）'!AA44</f>
        <v>1</v>
      </c>
      <c r="E48" s="362"/>
      <c r="F48" s="361" t="s">
        <v>188</v>
      </c>
      <c r="G48" s="362"/>
      <c r="H48" s="371"/>
      <c r="I48" s="372"/>
      <c r="J48" s="226"/>
      <c r="M48" s="262"/>
      <c r="N48" s="262"/>
    </row>
    <row r="49" spans="1:16384" s="213" customFormat="1" ht="19.5" customHeight="1">
      <c r="A49" s="83"/>
      <c r="B49" s="83"/>
      <c r="C49" s="101"/>
      <c r="D49" s="89"/>
      <c r="E49" s="227"/>
      <c r="F49" s="89"/>
      <c r="G49" s="227"/>
      <c r="H49" s="101"/>
      <c r="I49" s="228"/>
      <c r="J49" s="83"/>
      <c r="M49" s="262"/>
      <c r="N49" s="262"/>
    </row>
    <row r="50" spans="1:16384" s="213" customFormat="1" ht="18" customHeight="1" thickBot="1">
      <c r="A50" s="83"/>
      <c r="B50" s="83"/>
      <c r="C50" s="373" t="s">
        <v>178</v>
      </c>
      <c r="D50" s="373"/>
      <c r="E50" s="373"/>
      <c r="F50" s="373"/>
      <c r="G50" s="373"/>
      <c r="H50" s="373"/>
      <c r="I50" s="373"/>
      <c r="J50" s="83"/>
      <c r="M50" s="262"/>
      <c r="N50" s="262"/>
    </row>
    <row r="51" spans="1:16384" s="213" customFormat="1" ht="40.5" customHeight="1">
      <c r="A51" s="229"/>
      <c r="B51" s="229"/>
      <c r="C51" s="332" t="s">
        <v>1236</v>
      </c>
      <c r="D51" s="333"/>
      <c r="E51" s="333"/>
      <c r="F51" s="334"/>
      <c r="G51" s="335"/>
      <c r="H51" s="335"/>
      <c r="I51" s="216" t="s">
        <v>94</v>
      </c>
      <c r="J51" s="83"/>
      <c r="K51" s="263"/>
      <c r="L51" s="263"/>
      <c r="M51" s="262"/>
      <c r="N51" s="262"/>
      <c r="O51" s="263"/>
      <c r="P51" s="263"/>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c r="DJ51" s="368"/>
      <c r="DK51" s="368"/>
      <c r="DL51" s="368"/>
      <c r="DM51" s="368"/>
      <c r="DN51" s="368"/>
      <c r="DO51" s="368"/>
      <c r="DP51" s="368"/>
      <c r="DQ51" s="368"/>
      <c r="DR51" s="368"/>
      <c r="DS51" s="368"/>
      <c r="DT51" s="368"/>
      <c r="DU51" s="368"/>
      <c r="DV51" s="368"/>
      <c r="DW51" s="368"/>
      <c r="DX51" s="368"/>
      <c r="DY51" s="368"/>
      <c r="DZ51" s="368"/>
      <c r="EA51" s="368"/>
      <c r="EB51" s="368"/>
      <c r="EC51" s="368"/>
      <c r="ED51" s="368"/>
      <c r="EE51" s="368"/>
      <c r="EF51" s="368"/>
      <c r="EG51" s="368"/>
      <c r="EH51" s="368"/>
      <c r="EI51" s="368"/>
      <c r="EJ51" s="368"/>
      <c r="EK51" s="368"/>
      <c r="EL51" s="368"/>
      <c r="EM51" s="368"/>
      <c r="EN51" s="368"/>
      <c r="EO51" s="368"/>
      <c r="EP51" s="368"/>
      <c r="EQ51" s="368"/>
      <c r="ER51" s="368"/>
      <c r="ES51" s="368"/>
      <c r="ET51" s="368"/>
      <c r="EU51" s="368"/>
      <c r="EV51" s="368"/>
      <c r="EW51" s="368"/>
      <c r="EX51" s="368"/>
      <c r="EY51" s="368"/>
      <c r="EZ51" s="368"/>
      <c r="FA51" s="368"/>
      <c r="FB51" s="368"/>
      <c r="FC51" s="368"/>
      <c r="FD51" s="368"/>
      <c r="FE51" s="368"/>
      <c r="FF51" s="368"/>
      <c r="FG51" s="368"/>
      <c r="FH51" s="368"/>
      <c r="FI51" s="368"/>
      <c r="FJ51" s="368"/>
      <c r="FK51" s="368"/>
      <c r="FL51" s="368"/>
      <c r="FM51" s="368"/>
      <c r="FN51" s="368"/>
      <c r="FO51" s="368"/>
      <c r="FP51" s="368"/>
      <c r="FQ51" s="368"/>
      <c r="FR51" s="368"/>
      <c r="FS51" s="368"/>
      <c r="FT51" s="368"/>
      <c r="FU51" s="368"/>
      <c r="FV51" s="368"/>
      <c r="FW51" s="368"/>
      <c r="FX51" s="368"/>
      <c r="FY51" s="368"/>
      <c r="FZ51" s="368"/>
      <c r="GA51" s="368"/>
      <c r="GB51" s="368"/>
      <c r="GC51" s="368"/>
      <c r="GD51" s="368"/>
      <c r="GE51" s="368"/>
      <c r="GF51" s="368"/>
      <c r="GG51" s="368"/>
      <c r="GH51" s="368"/>
      <c r="GI51" s="368"/>
      <c r="GJ51" s="368"/>
      <c r="GK51" s="368"/>
      <c r="GL51" s="368"/>
      <c r="GM51" s="368"/>
      <c r="GN51" s="368"/>
      <c r="GO51" s="368"/>
      <c r="GP51" s="368"/>
      <c r="GQ51" s="368"/>
      <c r="GR51" s="368"/>
      <c r="GS51" s="368"/>
      <c r="GT51" s="368"/>
      <c r="GU51" s="368"/>
      <c r="GV51" s="368"/>
      <c r="GW51" s="368"/>
      <c r="GX51" s="368"/>
      <c r="GY51" s="368"/>
      <c r="GZ51" s="368"/>
      <c r="HA51" s="368"/>
      <c r="HB51" s="368"/>
      <c r="HC51" s="368"/>
      <c r="HD51" s="368"/>
      <c r="HE51" s="368"/>
      <c r="HF51" s="368"/>
      <c r="HG51" s="368"/>
      <c r="HH51" s="368"/>
      <c r="HI51" s="368"/>
      <c r="HJ51" s="368"/>
      <c r="HK51" s="368"/>
      <c r="HL51" s="368"/>
      <c r="HM51" s="368"/>
      <c r="HN51" s="368"/>
      <c r="HO51" s="368"/>
      <c r="HP51" s="368"/>
      <c r="HQ51" s="368"/>
      <c r="HR51" s="368"/>
      <c r="HS51" s="368"/>
      <c r="HT51" s="368"/>
      <c r="HU51" s="368"/>
      <c r="HV51" s="368"/>
      <c r="HW51" s="368"/>
      <c r="HX51" s="368"/>
      <c r="HY51" s="368"/>
      <c r="HZ51" s="368"/>
      <c r="IA51" s="368"/>
      <c r="IB51" s="368"/>
      <c r="IC51" s="368"/>
      <c r="ID51" s="368"/>
      <c r="IE51" s="368"/>
      <c r="IF51" s="368"/>
      <c r="IG51" s="368"/>
      <c r="IH51" s="368"/>
      <c r="II51" s="368"/>
      <c r="IJ51" s="368"/>
      <c r="IK51" s="368"/>
      <c r="IL51" s="368"/>
      <c r="IM51" s="368"/>
      <c r="IN51" s="368"/>
      <c r="IO51" s="368"/>
      <c r="IP51" s="368"/>
      <c r="IQ51" s="368"/>
      <c r="IR51" s="368"/>
      <c r="IS51" s="368"/>
      <c r="IT51" s="368"/>
      <c r="IU51" s="368"/>
      <c r="IV51" s="368"/>
      <c r="IW51" s="368"/>
      <c r="IX51" s="368"/>
      <c r="IY51" s="368"/>
      <c r="IZ51" s="368"/>
      <c r="JA51" s="368"/>
      <c r="JB51" s="368"/>
      <c r="JC51" s="368"/>
      <c r="JD51" s="368"/>
      <c r="JE51" s="368"/>
      <c r="JF51" s="368"/>
      <c r="JG51" s="368"/>
      <c r="JH51" s="368"/>
      <c r="JI51" s="368"/>
      <c r="JJ51" s="368"/>
      <c r="JK51" s="368"/>
      <c r="JL51" s="368"/>
      <c r="JM51" s="368"/>
      <c r="JN51" s="368"/>
      <c r="JO51" s="368"/>
      <c r="JP51" s="368"/>
      <c r="JQ51" s="368"/>
      <c r="JR51" s="368"/>
      <c r="JS51" s="368"/>
      <c r="JT51" s="368"/>
      <c r="JU51" s="368"/>
      <c r="JV51" s="368"/>
      <c r="JW51" s="368"/>
      <c r="JX51" s="368"/>
      <c r="JY51" s="368"/>
      <c r="JZ51" s="368"/>
      <c r="KA51" s="368"/>
      <c r="KB51" s="368"/>
      <c r="KC51" s="368"/>
      <c r="KD51" s="368"/>
      <c r="KE51" s="368"/>
      <c r="KF51" s="368"/>
      <c r="KG51" s="368"/>
      <c r="KH51" s="368"/>
      <c r="KI51" s="368"/>
      <c r="KJ51" s="368"/>
      <c r="KK51" s="368"/>
      <c r="KL51" s="368"/>
      <c r="KM51" s="368"/>
      <c r="KN51" s="368"/>
      <c r="KO51" s="368"/>
      <c r="KP51" s="368"/>
      <c r="KQ51" s="368"/>
      <c r="KR51" s="368"/>
      <c r="KS51" s="368"/>
      <c r="KT51" s="368"/>
      <c r="KU51" s="368"/>
      <c r="KV51" s="368"/>
      <c r="KW51" s="368"/>
      <c r="KX51" s="368"/>
      <c r="KY51" s="368"/>
      <c r="KZ51" s="368"/>
      <c r="LA51" s="368"/>
      <c r="LB51" s="368"/>
      <c r="LC51" s="368"/>
      <c r="LD51" s="368"/>
      <c r="LE51" s="368"/>
      <c r="LF51" s="368"/>
      <c r="LG51" s="368"/>
      <c r="LH51" s="368"/>
      <c r="LI51" s="368"/>
      <c r="LJ51" s="368"/>
      <c r="LK51" s="368"/>
      <c r="LL51" s="368"/>
      <c r="LM51" s="368"/>
      <c r="LN51" s="368"/>
      <c r="LO51" s="368"/>
      <c r="LP51" s="368"/>
      <c r="LQ51" s="368"/>
      <c r="LR51" s="368"/>
      <c r="LS51" s="368"/>
      <c r="LT51" s="368"/>
      <c r="LU51" s="368"/>
      <c r="LV51" s="368"/>
      <c r="LW51" s="368"/>
      <c r="LX51" s="368"/>
      <c r="LY51" s="368"/>
      <c r="LZ51" s="368"/>
      <c r="MA51" s="368"/>
      <c r="MB51" s="368"/>
      <c r="MC51" s="368"/>
      <c r="MD51" s="368"/>
      <c r="ME51" s="368"/>
      <c r="MF51" s="368"/>
      <c r="MG51" s="368"/>
      <c r="MH51" s="368"/>
      <c r="MI51" s="368"/>
      <c r="MJ51" s="368"/>
      <c r="MK51" s="368"/>
      <c r="ML51" s="368"/>
      <c r="MM51" s="368"/>
      <c r="MN51" s="368"/>
      <c r="MO51" s="368"/>
      <c r="MP51" s="368"/>
      <c r="MQ51" s="368"/>
      <c r="MR51" s="368"/>
      <c r="MS51" s="368"/>
      <c r="MT51" s="368"/>
      <c r="MU51" s="368"/>
      <c r="MV51" s="368"/>
      <c r="MW51" s="368"/>
      <c r="MX51" s="368"/>
      <c r="MY51" s="368"/>
      <c r="MZ51" s="368"/>
      <c r="NA51" s="368"/>
      <c r="NB51" s="368"/>
      <c r="NC51" s="368"/>
      <c r="ND51" s="368"/>
      <c r="NE51" s="368"/>
      <c r="NF51" s="368"/>
      <c r="NG51" s="368"/>
      <c r="NH51" s="368"/>
      <c r="NI51" s="368"/>
      <c r="NJ51" s="368"/>
      <c r="NK51" s="368"/>
      <c r="NL51" s="368"/>
      <c r="NM51" s="368"/>
      <c r="NN51" s="368"/>
      <c r="NO51" s="368"/>
      <c r="NP51" s="368"/>
      <c r="NQ51" s="368"/>
      <c r="NR51" s="368"/>
      <c r="NS51" s="368"/>
      <c r="NT51" s="368"/>
      <c r="NU51" s="368"/>
      <c r="NV51" s="368"/>
      <c r="NW51" s="368"/>
      <c r="NX51" s="368"/>
      <c r="NY51" s="368"/>
      <c r="NZ51" s="368"/>
      <c r="OA51" s="368"/>
      <c r="OB51" s="368"/>
      <c r="OC51" s="368"/>
      <c r="OD51" s="368"/>
      <c r="OE51" s="368"/>
      <c r="OF51" s="368"/>
      <c r="OG51" s="368"/>
      <c r="OH51" s="368"/>
      <c r="OI51" s="368"/>
      <c r="OJ51" s="368"/>
      <c r="OK51" s="368"/>
      <c r="OL51" s="368"/>
      <c r="OM51" s="368"/>
      <c r="ON51" s="368"/>
      <c r="OO51" s="368"/>
      <c r="OP51" s="368"/>
      <c r="OQ51" s="368"/>
      <c r="OR51" s="368"/>
      <c r="OS51" s="368"/>
      <c r="OT51" s="368"/>
      <c r="OU51" s="368"/>
      <c r="OV51" s="368"/>
      <c r="OW51" s="368"/>
      <c r="OX51" s="368"/>
      <c r="OY51" s="368"/>
      <c r="OZ51" s="368"/>
      <c r="PA51" s="368"/>
      <c r="PB51" s="368"/>
      <c r="PC51" s="368"/>
      <c r="PD51" s="368"/>
      <c r="PE51" s="368"/>
      <c r="PF51" s="368"/>
      <c r="PG51" s="368"/>
      <c r="PH51" s="368"/>
      <c r="PI51" s="368"/>
      <c r="PJ51" s="368"/>
      <c r="PK51" s="368"/>
      <c r="PL51" s="368"/>
      <c r="PM51" s="368"/>
      <c r="PN51" s="368"/>
      <c r="PO51" s="368"/>
      <c r="PP51" s="368"/>
      <c r="PQ51" s="368"/>
      <c r="PR51" s="368"/>
      <c r="PS51" s="368"/>
      <c r="PT51" s="368"/>
      <c r="PU51" s="368"/>
      <c r="PV51" s="368"/>
      <c r="PW51" s="368"/>
      <c r="PX51" s="368"/>
      <c r="PY51" s="368"/>
      <c r="PZ51" s="368"/>
      <c r="QA51" s="368"/>
      <c r="QB51" s="368"/>
      <c r="QC51" s="368"/>
      <c r="QD51" s="368"/>
      <c r="QE51" s="368"/>
      <c r="QF51" s="368"/>
      <c r="QG51" s="368"/>
      <c r="QH51" s="368"/>
      <c r="QI51" s="368"/>
      <c r="QJ51" s="368"/>
      <c r="QK51" s="368"/>
      <c r="QL51" s="368"/>
      <c r="QM51" s="368"/>
      <c r="QN51" s="368"/>
      <c r="QO51" s="368"/>
      <c r="QP51" s="368"/>
      <c r="QQ51" s="368"/>
      <c r="QR51" s="368"/>
      <c r="QS51" s="368"/>
      <c r="QT51" s="368"/>
      <c r="QU51" s="368"/>
      <c r="QV51" s="368"/>
      <c r="QW51" s="368"/>
      <c r="QX51" s="368"/>
      <c r="QY51" s="368"/>
      <c r="QZ51" s="368"/>
      <c r="RA51" s="368"/>
      <c r="RB51" s="368"/>
      <c r="RC51" s="368"/>
      <c r="RD51" s="368"/>
      <c r="RE51" s="368"/>
      <c r="RF51" s="368"/>
      <c r="RG51" s="368"/>
      <c r="RH51" s="368"/>
      <c r="RI51" s="368"/>
      <c r="RJ51" s="368"/>
      <c r="RK51" s="368"/>
      <c r="RL51" s="368"/>
      <c r="RM51" s="368"/>
      <c r="RN51" s="368"/>
      <c r="RO51" s="368"/>
      <c r="RP51" s="368"/>
      <c r="RQ51" s="368"/>
      <c r="RR51" s="368"/>
      <c r="RS51" s="368"/>
      <c r="RT51" s="368"/>
      <c r="RU51" s="368"/>
      <c r="RV51" s="368"/>
      <c r="RW51" s="368"/>
      <c r="RX51" s="368"/>
      <c r="RY51" s="368"/>
      <c r="RZ51" s="368"/>
      <c r="SA51" s="368"/>
      <c r="SB51" s="368"/>
      <c r="SC51" s="368"/>
      <c r="SD51" s="368"/>
      <c r="SE51" s="368"/>
      <c r="SF51" s="368"/>
      <c r="SG51" s="368"/>
      <c r="SH51" s="368"/>
      <c r="SI51" s="368"/>
      <c r="SJ51" s="368"/>
      <c r="SK51" s="368"/>
      <c r="SL51" s="368"/>
      <c r="SM51" s="368"/>
      <c r="SN51" s="368"/>
      <c r="SO51" s="368"/>
      <c r="SP51" s="368"/>
      <c r="SQ51" s="368"/>
      <c r="SR51" s="368"/>
      <c r="SS51" s="368"/>
      <c r="ST51" s="368"/>
      <c r="SU51" s="368"/>
      <c r="SV51" s="368"/>
      <c r="SW51" s="368"/>
      <c r="SX51" s="368"/>
      <c r="SY51" s="368"/>
      <c r="SZ51" s="368"/>
      <c r="TA51" s="368"/>
      <c r="TB51" s="368"/>
      <c r="TC51" s="368"/>
      <c r="TD51" s="368"/>
      <c r="TE51" s="368"/>
      <c r="TF51" s="368"/>
      <c r="TG51" s="368"/>
      <c r="TH51" s="368"/>
      <c r="TI51" s="368"/>
      <c r="TJ51" s="368"/>
      <c r="TK51" s="368"/>
      <c r="TL51" s="368"/>
      <c r="TM51" s="368"/>
      <c r="TN51" s="368"/>
      <c r="TO51" s="368"/>
      <c r="TP51" s="368"/>
      <c r="TQ51" s="368"/>
      <c r="TR51" s="368"/>
      <c r="TS51" s="368"/>
      <c r="TT51" s="368"/>
      <c r="TU51" s="368"/>
      <c r="TV51" s="368"/>
      <c r="TW51" s="368"/>
      <c r="TX51" s="368"/>
      <c r="TY51" s="368"/>
      <c r="TZ51" s="368"/>
      <c r="UA51" s="368"/>
      <c r="UB51" s="368"/>
      <c r="UC51" s="368"/>
      <c r="UD51" s="368"/>
      <c r="UE51" s="368"/>
      <c r="UF51" s="368"/>
      <c r="UG51" s="368"/>
      <c r="UH51" s="368"/>
      <c r="UI51" s="368"/>
      <c r="UJ51" s="368"/>
      <c r="UK51" s="368"/>
      <c r="UL51" s="368"/>
      <c r="UM51" s="368"/>
      <c r="UN51" s="368"/>
      <c r="UO51" s="368"/>
      <c r="UP51" s="368"/>
      <c r="UQ51" s="368"/>
      <c r="UR51" s="368"/>
      <c r="US51" s="368"/>
      <c r="UT51" s="368"/>
      <c r="UU51" s="368"/>
      <c r="UV51" s="368"/>
      <c r="UW51" s="368"/>
      <c r="UX51" s="368"/>
      <c r="UY51" s="368"/>
      <c r="UZ51" s="368"/>
      <c r="VA51" s="368"/>
      <c r="VB51" s="368"/>
      <c r="VC51" s="368"/>
      <c r="VD51" s="368"/>
      <c r="VE51" s="368"/>
      <c r="VF51" s="368"/>
      <c r="VG51" s="368"/>
      <c r="VH51" s="368"/>
      <c r="VI51" s="368"/>
      <c r="VJ51" s="368"/>
      <c r="VK51" s="368"/>
      <c r="VL51" s="368"/>
      <c r="VM51" s="368"/>
      <c r="VN51" s="368"/>
      <c r="VO51" s="368"/>
      <c r="VP51" s="368"/>
      <c r="VQ51" s="368"/>
      <c r="VR51" s="368"/>
      <c r="VS51" s="368"/>
      <c r="VT51" s="368"/>
      <c r="VU51" s="368"/>
      <c r="VV51" s="368"/>
      <c r="VW51" s="368"/>
      <c r="VX51" s="368"/>
      <c r="VY51" s="368"/>
      <c r="VZ51" s="368"/>
      <c r="WA51" s="368"/>
      <c r="WB51" s="368"/>
      <c r="WC51" s="368"/>
      <c r="WD51" s="368"/>
      <c r="WE51" s="368"/>
      <c r="WF51" s="368"/>
      <c r="WG51" s="368"/>
      <c r="WH51" s="368"/>
      <c r="WI51" s="368"/>
      <c r="WJ51" s="368"/>
      <c r="WK51" s="368"/>
      <c r="WL51" s="368"/>
      <c r="WM51" s="368"/>
      <c r="WN51" s="368"/>
      <c r="WO51" s="368"/>
      <c r="WP51" s="368"/>
      <c r="WQ51" s="368"/>
      <c r="WR51" s="368"/>
      <c r="WS51" s="368"/>
      <c r="WT51" s="368"/>
      <c r="WU51" s="368"/>
      <c r="WV51" s="368"/>
      <c r="WW51" s="368"/>
      <c r="WX51" s="368"/>
      <c r="WY51" s="368"/>
      <c r="WZ51" s="368"/>
      <c r="XA51" s="368"/>
      <c r="XB51" s="368"/>
      <c r="XC51" s="368"/>
      <c r="XD51" s="368"/>
      <c r="XE51" s="368"/>
      <c r="XF51" s="368"/>
      <c r="XG51" s="368"/>
      <c r="XH51" s="368"/>
      <c r="XI51" s="368"/>
      <c r="XJ51" s="368"/>
      <c r="XK51" s="368"/>
      <c r="XL51" s="368"/>
      <c r="XM51" s="368"/>
      <c r="XN51" s="368"/>
      <c r="XO51" s="368"/>
      <c r="XP51" s="368"/>
      <c r="XQ51" s="368"/>
      <c r="XR51" s="368"/>
      <c r="XS51" s="368"/>
      <c r="XT51" s="368"/>
      <c r="XU51" s="368"/>
      <c r="XV51" s="368"/>
      <c r="XW51" s="368"/>
      <c r="XX51" s="368"/>
      <c r="XY51" s="368"/>
      <c r="XZ51" s="368"/>
      <c r="YA51" s="368"/>
      <c r="YB51" s="368"/>
      <c r="YC51" s="368"/>
      <c r="YD51" s="368"/>
      <c r="YE51" s="368"/>
      <c r="YF51" s="368"/>
      <c r="YG51" s="368"/>
      <c r="YH51" s="368"/>
      <c r="YI51" s="368"/>
      <c r="YJ51" s="368"/>
      <c r="YK51" s="368"/>
      <c r="YL51" s="368"/>
      <c r="YM51" s="368"/>
      <c r="YN51" s="368"/>
      <c r="YO51" s="368"/>
      <c r="YP51" s="368"/>
      <c r="YQ51" s="368"/>
      <c r="YR51" s="368"/>
      <c r="YS51" s="368"/>
      <c r="YT51" s="368"/>
      <c r="YU51" s="368"/>
      <c r="YV51" s="368"/>
      <c r="YW51" s="368"/>
      <c r="YX51" s="368"/>
      <c r="YY51" s="368"/>
      <c r="YZ51" s="368"/>
      <c r="ZA51" s="368"/>
      <c r="ZB51" s="368"/>
      <c r="ZC51" s="368"/>
      <c r="ZD51" s="368"/>
      <c r="ZE51" s="368"/>
      <c r="ZF51" s="368"/>
      <c r="ZG51" s="368"/>
      <c r="ZH51" s="368"/>
      <c r="ZI51" s="368"/>
      <c r="ZJ51" s="368"/>
      <c r="ZK51" s="368"/>
      <c r="ZL51" s="368"/>
      <c r="ZM51" s="368"/>
      <c r="ZN51" s="368"/>
      <c r="ZO51" s="368"/>
      <c r="ZP51" s="368"/>
      <c r="ZQ51" s="368"/>
      <c r="ZR51" s="368"/>
      <c r="ZS51" s="368"/>
      <c r="ZT51" s="368"/>
      <c r="ZU51" s="368"/>
      <c r="ZV51" s="368"/>
      <c r="ZW51" s="368"/>
      <c r="ZX51" s="368"/>
      <c r="ZY51" s="368"/>
      <c r="ZZ51" s="368"/>
      <c r="AAA51" s="368"/>
      <c r="AAB51" s="368"/>
      <c r="AAC51" s="368"/>
      <c r="AAD51" s="368"/>
      <c r="AAE51" s="368"/>
      <c r="AAF51" s="368"/>
      <c r="AAG51" s="368"/>
      <c r="AAH51" s="368"/>
      <c r="AAI51" s="368"/>
      <c r="AAJ51" s="368"/>
      <c r="AAK51" s="368"/>
      <c r="AAL51" s="368"/>
      <c r="AAM51" s="368"/>
      <c r="AAN51" s="368"/>
      <c r="AAO51" s="368"/>
      <c r="AAP51" s="368"/>
      <c r="AAQ51" s="368"/>
      <c r="AAR51" s="368"/>
      <c r="AAS51" s="368"/>
      <c r="AAT51" s="368"/>
      <c r="AAU51" s="368"/>
      <c r="AAV51" s="368"/>
      <c r="AAW51" s="368"/>
      <c r="AAX51" s="368"/>
      <c r="AAY51" s="368"/>
      <c r="AAZ51" s="368"/>
      <c r="ABA51" s="368"/>
      <c r="ABB51" s="368"/>
      <c r="ABC51" s="368"/>
      <c r="ABD51" s="368"/>
      <c r="ABE51" s="368"/>
      <c r="ABF51" s="368"/>
      <c r="ABG51" s="368"/>
      <c r="ABH51" s="368"/>
      <c r="ABI51" s="368"/>
      <c r="ABJ51" s="368"/>
      <c r="ABK51" s="368"/>
      <c r="ABL51" s="368"/>
      <c r="ABM51" s="368"/>
      <c r="ABN51" s="368"/>
      <c r="ABO51" s="368"/>
      <c r="ABP51" s="368"/>
      <c r="ABQ51" s="368"/>
      <c r="ABR51" s="368"/>
      <c r="ABS51" s="368"/>
      <c r="ABT51" s="368"/>
      <c r="ABU51" s="368"/>
      <c r="ABV51" s="368"/>
      <c r="ABW51" s="368"/>
      <c r="ABX51" s="368"/>
      <c r="ABY51" s="368"/>
      <c r="ABZ51" s="368"/>
      <c r="ACA51" s="368"/>
      <c r="ACB51" s="368"/>
      <c r="ACC51" s="368"/>
      <c r="ACD51" s="368"/>
      <c r="ACE51" s="368"/>
      <c r="ACF51" s="368"/>
      <c r="ACG51" s="368"/>
      <c r="ACH51" s="368"/>
      <c r="ACI51" s="368"/>
      <c r="ACJ51" s="368"/>
      <c r="ACK51" s="368"/>
      <c r="ACL51" s="368"/>
      <c r="ACM51" s="368"/>
      <c r="ACN51" s="368"/>
      <c r="ACO51" s="368"/>
      <c r="ACP51" s="368"/>
      <c r="ACQ51" s="368"/>
      <c r="ACR51" s="368"/>
      <c r="ACS51" s="368"/>
      <c r="ACT51" s="368"/>
      <c r="ACU51" s="368"/>
      <c r="ACV51" s="368"/>
      <c r="ACW51" s="368"/>
      <c r="ACX51" s="368"/>
      <c r="ACY51" s="368"/>
      <c r="ACZ51" s="368"/>
      <c r="ADA51" s="368"/>
      <c r="ADB51" s="368"/>
      <c r="ADC51" s="368"/>
      <c r="ADD51" s="368"/>
      <c r="ADE51" s="368"/>
      <c r="ADF51" s="368"/>
      <c r="ADG51" s="368"/>
      <c r="ADH51" s="368"/>
      <c r="ADI51" s="368"/>
      <c r="ADJ51" s="368"/>
      <c r="ADK51" s="368"/>
      <c r="ADL51" s="368"/>
      <c r="ADM51" s="368"/>
      <c r="ADN51" s="368"/>
      <c r="ADO51" s="368"/>
      <c r="ADP51" s="368"/>
      <c r="ADQ51" s="368"/>
      <c r="ADR51" s="368"/>
      <c r="ADS51" s="368"/>
      <c r="ADT51" s="368"/>
      <c r="ADU51" s="368"/>
      <c r="ADV51" s="368"/>
      <c r="ADW51" s="368"/>
      <c r="ADX51" s="368"/>
      <c r="ADY51" s="368"/>
      <c r="ADZ51" s="368"/>
      <c r="AEA51" s="368"/>
      <c r="AEB51" s="368"/>
      <c r="AEC51" s="368"/>
      <c r="AED51" s="368"/>
      <c r="AEE51" s="368"/>
      <c r="AEF51" s="368"/>
      <c r="AEG51" s="368"/>
      <c r="AEH51" s="368"/>
      <c r="AEI51" s="368"/>
      <c r="AEJ51" s="368"/>
      <c r="AEK51" s="368"/>
      <c r="AEL51" s="368"/>
      <c r="AEM51" s="368"/>
      <c r="AEN51" s="368"/>
      <c r="AEO51" s="368"/>
      <c r="AEP51" s="368"/>
      <c r="AEQ51" s="368"/>
      <c r="AER51" s="368"/>
      <c r="AES51" s="368"/>
      <c r="AET51" s="368"/>
      <c r="AEU51" s="368"/>
      <c r="AEV51" s="368"/>
      <c r="AEW51" s="368"/>
      <c r="AEX51" s="368"/>
      <c r="AEY51" s="368"/>
      <c r="AEZ51" s="368"/>
      <c r="AFA51" s="368"/>
      <c r="AFB51" s="368"/>
      <c r="AFC51" s="368"/>
      <c r="AFD51" s="368"/>
      <c r="AFE51" s="368"/>
      <c r="AFF51" s="368"/>
      <c r="AFG51" s="368"/>
      <c r="AFH51" s="368"/>
      <c r="AFI51" s="368"/>
      <c r="AFJ51" s="368"/>
      <c r="AFK51" s="368"/>
      <c r="AFL51" s="368"/>
      <c r="AFM51" s="368"/>
      <c r="AFN51" s="368"/>
      <c r="AFO51" s="368"/>
      <c r="AFP51" s="368"/>
      <c r="AFQ51" s="368"/>
      <c r="AFR51" s="368"/>
      <c r="AFS51" s="368"/>
      <c r="AFT51" s="368"/>
      <c r="AFU51" s="368"/>
      <c r="AFV51" s="368"/>
      <c r="AFW51" s="368"/>
      <c r="AFX51" s="368"/>
      <c r="AFY51" s="368"/>
      <c r="AFZ51" s="368"/>
      <c r="AGA51" s="368"/>
      <c r="AGB51" s="368"/>
      <c r="AGC51" s="368"/>
      <c r="AGD51" s="368"/>
      <c r="AGE51" s="368"/>
      <c r="AGF51" s="368"/>
      <c r="AGG51" s="368"/>
      <c r="AGH51" s="368"/>
      <c r="AGI51" s="368"/>
      <c r="AGJ51" s="368"/>
      <c r="AGK51" s="368"/>
      <c r="AGL51" s="368"/>
      <c r="AGM51" s="368"/>
      <c r="AGN51" s="368"/>
      <c r="AGO51" s="368"/>
      <c r="AGP51" s="368"/>
      <c r="AGQ51" s="368"/>
      <c r="AGR51" s="368"/>
      <c r="AGS51" s="368"/>
      <c r="AGT51" s="368"/>
      <c r="AGU51" s="368"/>
      <c r="AGV51" s="368"/>
      <c r="AGW51" s="368"/>
      <c r="AGX51" s="368"/>
      <c r="AGY51" s="368"/>
      <c r="AGZ51" s="368"/>
      <c r="AHA51" s="368"/>
      <c r="AHB51" s="368"/>
      <c r="AHC51" s="368"/>
      <c r="AHD51" s="368"/>
      <c r="AHE51" s="368"/>
      <c r="AHF51" s="368"/>
      <c r="AHG51" s="368"/>
      <c r="AHH51" s="368"/>
      <c r="AHI51" s="368"/>
      <c r="AHJ51" s="368"/>
      <c r="AHK51" s="368"/>
      <c r="AHL51" s="368"/>
      <c r="AHM51" s="368"/>
      <c r="AHN51" s="368"/>
      <c r="AHO51" s="368"/>
      <c r="AHP51" s="368"/>
      <c r="AHQ51" s="368"/>
      <c r="AHR51" s="368"/>
      <c r="AHS51" s="368"/>
      <c r="AHT51" s="368"/>
      <c r="AHU51" s="368"/>
      <c r="AHV51" s="368"/>
      <c r="AHW51" s="368"/>
      <c r="AHX51" s="368"/>
      <c r="AHY51" s="368"/>
      <c r="AHZ51" s="368"/>
      <c r="AIA51" s="368"/>
      <c r="AIB51" s="368"/>
      <c r="AIC51" s="368"/>
      <c r="AID51" s="368"/>
      <c r="AIE51" s="368"/>
      <c r="AIF51" s="368"/>
      <c r="AIG51" s="368"/>
      <c r="AIH51" s="368"/>
      <c r="AII51" s="368"/>
      <c r="AIJ51" s="368"/>
      <c r="AIK51" s="368"/>
      <c r="AIL51" s="368"/>
      <c r="AIM51" s="368"/>
      <c r="AIN51" s="368"/>
      <c r="AIO51" s="368"/>
      <c r="AIP51" s="368"/>
      <c r="AIQ51" s="368"/>
      <c r="AIR51" s="368"/>
      <c r="AIS51" s="368"/>
      <c r="AIT51" s="368"/>
      <c r="AIU51" s="368"/>
      <c r="AIV51" s="368"/>
      <c r="AIW51" s="368"/>
      <c r="AIX51" s="368"/>
      <c r="AIY51" s="368"/>
      <c r="AIZ51" s="368"/>
      <c r="AJA51" s="368"/>
      <c r="AJB51" s="368"/>
      <c r="AJC51" s="368"/>
      <c r="AJD51" s="368"/>
      <c r="AJE51" s="368"/>
      <c r="AJF51" s="368"/>
      <c r="AJG51" s="368"/>
      <c r="AJH51" s="368"/>
      <c r="AJI51" s="368"/>
      <c r="AJJ51" s="368"/>
      <c r="AJK51" s="368"/>
      <c r="AJL51" s="368"/>
      <c r="AJM51" s="368"/>
      <c r="AJN51" s="368"/>
      <c r="AJO51" s="368"/>
      <c r="AJP51" s="368"/>
      <c r="AJQ51" s="368"/>
      <c r="AJR51" s="368"/>
      <c r="AJS51" s="368"/>
      <c r="AJT51" s="368"/>
      <c r="AJU51" s="368"/>
      <c r="AJV51" s="368"/>
      <c r="AJW51" s="368"/>
      <c r="AJX51" s="368"/>
      <c r="AJY51" s="368"/>
      <c r="AJZ51" s="368"/>
      <c r="AKA51" s="368"/>
      <c r="AKB51" s="368"/>
      <c r="AKC51" s="368"/>
      <c r="AKD51" s="368"/>
      <c r="AKE51" s="368"/>
      <c r="AKF51" s="368"/>
      <c r="AKG51" s="368"/>
      <c r="AKH51" s="368"/>
      <c r="AKI51" s="368"/>
      <c r="AKJ51" s="368"/>
      <c r="AKK51" s="368"/>
      <c r="AKL51" s="368"/>
      <c r="AKM51" s="368"/>
      <c r="AKN51" s="368"/>
      <c r="AKO51" s="368"/>
      <c r="AKP51" s="368"/>
      <c r="AKQ51" s="368"/>
      <c r="AKR51" s="368"/>
      <c r="AKS51" s="368"/>
      <c r="AKT51" s="368"/>
      <c r="AKU51" s="368"/>
      <c r="AKV51" s="368"/>
      <c r="AKW51" s="368"/>
      <c r="AKX51" s="368"/>
      <c r="AKY51" s="368"/>
      <c r="AKZ51" s="368"/>
      <c r="ALA51" s="368"/>
      <c r="ALB51" s="368"/>
      <c r="ALC51" s="368"/>
      <c r="ALD51" s="368"/>
      <c r="ALE51" s="368"/>
      <c r="ALF51" s="368"/>
      <c r="ALG51" s="368"/>
      <c r="ALH51" s="368"/>
      <c r="ALI51" s="368"/>
      <c r="ALJ51" s="368"/>
      <c r="ALK51" s="368"/>
      <c r="ALL51" s="368"/>
      <c r="ALM51" s="368"/>
      <c r="ALN51" s="368"/>
      <c r="ALO51" s="368"/>
      <c r="ALP51" s="368"/>
      <c r="ALQ51" s="368"/>
      <c r="ALR51" s="368"/>
      <c r="ALS51" s="368"/>
      <c r="ALT51" s="368"/>
      <c r="ALU51" s="368"/>
      <c r="ALV51" s="368"/>
      <c r="ALW51" s="368"/>
      <c r="ALX51" s="368"/>
      <c r="ALY51" s="368"/>
      <c r="ALZ51" s="368"/>
      <c r="AMA51" s="368"/>
      <c r="AMB51" s="368"/>
      <c r="AMC51" s="368"/>
      <c r="AMD51" s="368"/>
      <c r="AME51" s="368"/>
      <c r="AMF51" s="368"/>
      <c r="AMG51" s="368"/>
      <c r="AMH51" s="368"/>
      <c r="AMI51" s="368"/>
      <c r="AMJ51" s="368"/>
      <c r="AMK51" s="368"/>
      <c r="AML51" s="368"/>
      <c r="AMM51" s="368"/>
      <c r="AMN51" s="368"/>
      <c r="AMO51" s="368"/>
      <c r="AMP51" s="368"/>
      <c r="AMQ51" s="368"/>
      <c r="AMR51" s="368"/>
      <c r="AMS51" s="368"/>
      <c r="AMT51" s="368"/>
      <c r="AMU51" s="368"/>
      <c r="AMV51" s="368"/>
      <c r="AMW51" s="368"/>
      <c r="AMX51" s="368"/>
      <c r="AMY51" s="368"/>
      <c r="AMZ51" s="368"/>
      <c r="ANA51" s="368"/>
      <c r="ANB51" s="368"/>
      <c r="ANC51" s="368"/>
      <c r="AND51" s="368"/>
      <c r="ANE51" s="368"/>
      <c r="ANF51" s="368"/>
      <c r="ANG51" s="368"/>
      <c r="ANH51" s="368"/>
      <c r="ANI51" s="368"/>
      <c r="ANJ51" s="368"/>
      <c r="ANK51" s="368"/>
      <c r="ANL51" s="368"/>
      <c r="ANM51" s="368"/>
      <c r="ANN51" s="368"/>
      <c r="ANO51" s="368"/>
      <c r="ANP51" s="368"/>
      <c r="ANQ51" s="368"/>
      <c r="ANR51" s="368"/>
      <c r="ANS51" s="368"/>
      <c r="ANT51" s="368"/>
      <c r="ANU51" s="368"/>
      <c r="ANV51" s="368"/>
      <c r="ANW51" s="368"/>
      <c r="ANX51" s="368"/>
      <c r="ANY51" s="368"/>
      <c r="ANZ51" s="368"/>
      <c r="AOA51" s="368"/>
      <c r="AOB51" s="368"/>
      <c r="AOC51" s="368"/>
      <c r="AOD51" s="368"/>
      <c r="AOE51" s="368"/>
      <c r="AOF51" s="368"/>
      <c r="AOG51" s="368"/>
      <c r="AOH51" s="368"/>
      <c r="AOI51" s="368"/>
      <c r="AOJ51" s="368"/>
      <c r="AOK51" s="368"/>
      <c r="AOL51" s="368"/>
      <c r="AOM51" s="368"/>
      <c r="AON51" s="368"/>
      <c r="AOO51" s="368"/>
      <c r="AOP51" s="368"/>
      <c r="AOQ51" s="368"/>
      <c r="AOR51" s="368"/>
      <c r="AOS51" s="368"/>
      <c r="AOT51" s="368"/>
      <c r="AOU51" s="368"/>
      <c r="AOV51" s="368"/>
      <c r="AOW51" s="368"/>
      <c r="AOX51" s="368"/>
      <c r="AOY51" s="368"/>
      <c r="AOZ51" s="368"/>
      <c r="APA51" s="368"/>
      <c r="APB51" s="368"/>
      <c r="APC51" s="368"/>
      <c r="APD51" s="368"/>
      <c r="APE51" s="368"/>
      <c r="APF51" s="368"/>
      <c r="APG51" s="368"/>
      <c r="APH51" s="368"/>
      <c r="API51" s="368"/>
      <c r="APJ51" s="368"/>
      <c r="APK51" s="368"/>
      <c r="APL51" s="368"/>
      <c r="APM51" s="368"/>
      <c r="APN51" s="368"/>
      <c r="APO51" s="368"/>
      <c r="APP51" s="368"/>
      <c r="APQ51" s="368"/>
      <c r="APR51" s="368"/>
      <c r="APS51" s="368"/>
      <c r="APT51" s="368"/>
      <c r="APU51" s="368"/>
      <c r="APV51" s="368"/>
      <c r="APW51" s="368"/>
      <c r="APX51" s="368"/>
      <c r="APY51" s="368"/>
      <c r="APZ51" s="368"/>
      <c r="AQA51" s="368"/>
      <c r="AQB51" s="368"/>
      <c r="AQC51" s="368"/>
      <c r="AQD51" s="368"/>
      <c r="AQE51" s="368"/>
      <c r="AQF51" s="368"/>
      <c r="AQG51" s="368"/>
      <c r="AQH51" s="368"/>
      <c r="AQI51" s="368"/>
      <c r="AQJ51" s="368"/>
      <c r="AQK51" s="368"/>
      <c r="AQL51" s="368"/>
      <c r="AQM51" s="368"/>
      <c r="AQN51" s="368"/>
      <c r="AQO51" s="368"/>
      <c r="AQP51" s="368"/>
      <c r="AQQ51" s="368"/>
      <c r="AQR51" s="368"/>
      <c r="AQS51" s="368"/>
      <c r="AQT51" s="368"/>
      <c r="AQU51" s="368"/>
      <c r="AQV51" s="368"/>
      <c r="AQW51" s="368"/>
      <c r="AQX51" s="368"/>
      <c r="AQY51" s="368"/>
      <c r="AQZ51" s="368"/>
      <c r="ARA51" s="368"/>
      <c r="ARB51" s="368"/>
      <c r="ARC51" s="368"/>
      <c r="ARD51" s="368"/>
      <c r="ARE51" s="368"/>
      <c r="ARF51" s="368"/>
      <c r="ARG51" s="368"/>
      <c r="ARH51" s="368"/>
      <c r="ARI51" s="368"/>
      <c r="ARJ51" s="368"/>
      <c r="ARK51" s="368"/>
      <c r="ARL51" s="368"/>
      <c r="ARM51" s="368"/>
      <c r="ARN51" s="368"/>
      <c r="ARO51" s="368"/>
      <c r="ARP51" s="368"/>
      <c r="ARQ51" s="368"/>
      <c r="ARR51" s="368"/>
      <c r="ARS51" s="368"/>
      <c r="ART51" s="368"/>
      <c r="ARU51" s="368"/>
      <c r="ARV51" s="368"/>
      <c r="ARW51" s="368"/>
      <c r="ARX51" s="368"/>
      <c r="ARY51" s="368"/>
      <c r="ARZ51" s="368"/>
      <c r="ASA51" s="368"/>
      <c r="ASB51" s="368"/>
      <c r="ASC51" s="368"/>
      <c r="ASD51" s="368"/>
      <c r="ASE51" s="368"/>
      <c r="ASF51" s="368"/>
      <c r="ASG51" s="368"/>
      <c r="ASH51" s="368"/>
      <c r="ASI51" s="368"/>
      <c r="ASJ51" s="368"/>
      <c r="ASK51" s="368"/>
      <c r="ASL51" s="368"/>
      <c r="ASM51" s="368"/>
      <c r="ASN51" s="368"/>
      <c r="ASO51" s="368"/>
      <c r="ASP51" s="368"/>
      <c r="ASQ51" s="368"/>
      <c r="ASR51" s="368"/>
      <c r="ASS51" s="368"/>
      <c r="AST51" s="368"/>
      <c r="ASU51" s="368"/>
      <c r="ASV51" s="368"/>
      <c r="ASW51" s="368"/>
      <c r="ASX51" s="368"/>
      <c r="ASY51" s="368"/>
      <c r="ASZ51" s="368"/>
      <c r="ATA51" s="368"/>
      <c r="ATB51" s="368"/>
      <c r="ATC51" s="368"/>
      <c r="ATD51" s="368"/>
      <c r="ATE51" s="368"/>
      <c r="ATF51" s="368"/>
      <c r="ATG51" s="368"/>
      <c r="ATH51" s="368"/>
      <c r="ATI51" s="368"/>
      <c r="ATJ51" s="368"/>
      <c r="ATK51" s="368"/>
      <c r="ATL51" s="368"/>
      <c r="ATM51" s="368"/>
      <c r="ATN51" s="368"/>
      <c r="ATO51" s="368"/>
      <c r="ATP51" s="368"/>
      <c r="ATQ51" s="368"/>
      <c r="ATR51" s="368"/>
      <c r="ATS51" s="368"/>
      <c r="ATT51" s="368"/>
      <c r="ATU51" s="368"/>
      <c r="ATV51" s="368"/>
      <c r="ATW51" s="368"/>
      <c r="ATX51" s="368"/>
      <c r="ATY51" s="368"/>
      <c r="ATZ51" s="368"/>
      <c r="AUA51" s="368"/>
      <c r="AUB51" s="368"/>
      <c r="AUC51" s="368"/>
      <c r="AUD51" s="368"/>
      <c r="AUE51" s="368"/>
      <c r="AUF51" s="368"/>
      <c r="AUG51" s="368"/>
      <c r="AUH51" s="368"/>
      <c r="AUI51" s="368"/>
      <c r="AUJ51" s="368"/>
      <c r="AUK51" s="368"/>
      <c r="AUL51" s="368"/>
      <c r="AUM51" s="368"/>
      <c r="AUN51" s="368"/>
      <c r="AUO51" s="368"/>
      <c r="AUP51" s="368"/>
      <c r="AUQ51" s="368"/>
      <c r="AUR51" s="368"/>
      <c r="AUS51" s="368"/>
      <c r="AUT51" s="368"/>
      <c r="AUU51" s="368"/>
      <c r="AUV51" s="368"/>
      <c r="AUW51" s="368"/>
      <c r="AUX51" s="368"/>
      <c r="AUY51" s="368"/>
      <c r="AUZ51" s="368"/>
      <c r="AVA51" s="368"/>
      <c r="AVB51" s="368"/>
      <c r="AVC51" s="368"/>
      <c r="AVD51" s="368"/>
      <c r="AVE51" s="368"/>
      <c r="AVF51" s="368"/>
      <c r="AVG51" s="368"/>
      <c r="AVH51" s="368"/>
      <c r="AVI51" s="368"/>
      <c r="AVJ51" s="368"/>
      <c r="AVK51" s="368"/>
      <c r="AVL51" s="368"/>
      <c r="AVM51" s="368"/>
      <c r="AVN51" s="368"/>
      <c r="AVO51" s="368"/>
      <c r="AVP51" s="368"/>
      <c r="AVQ51" s="368"/>
      <c r="AVR51" s="368"/>
      <c r="AVS51" s="368"/>
      <c r="AVT51" s="368"/>
      <c r="AVU51" s="368"/>
      <c r="AVV51" s="368"/>
      <c r="AVW51" s="368"/>
      <c r="AVX51" s="368"/>
      <c r="AVY51" s="368"/>
      <c r="AVZ51" s="368"/>
      <c r="AWA51" s="368"/>
      <c r="AWB51" s="368"/>
      <c r="AWC51" s="368"/>
      <c r="AWD51" s="368"/>
      <c r="AWE51" s="368"/>
      <c r="AWF51" s="368"/>
      <c r="AWG51" s="368"/>
      <c r="AWH51" s="368"/>
      <c r="AWI51" s="368"/>
      <c r="AWJ51" s="368"/>
      <c r="AWK51" s="368"/>
      <c r="AWL51" s="368"/>
      <c r="AWM51" s="368"/>
      <c r="AWN51" s="368"/>
      <c r="AWO51" s="368"/>
      <c r="AWP51" s="368"/>
      <c r="AWQ51" s="368"/>
      <c r="AWR51" s="368"/>
      <c r="AWS51" s="368"/>
      <c r="AWT51" s="368"/>
      <c r="AWU51" s="368"/>
      <c r="AWV51" s="368"/>
      <c r="AWW51" s="368"/>
      <c r="AWX51" s="368"/>
      <c r="AWY51" s="368"/>
      <c r="AWZ51" s="368"/>
      <c r="AXA51" s="368"/>
      <c r="AXB51" s="368"/>
      <c r="AXC51" s="368"/>
      <c r="AXD51" s="368"/>
      <c r="AXE51" s="368"/>
      <c r="AXF51" s="368"/>
      <c r="AXG51" s="368"/>
      <c r="AXH51" s="368"/>
      <c r="AXI51" s="368"/>
      <c r="AXJ51" s="368"/>
      <c r="AXK51" s="368"/>
      <c r="AXL51" s="368"/>
      <c r="AXM51" s="368"/>
      <c r="AXN51" s="368"/>
      <c r="AXO51" s="368"/>
      <c r="AXP51" s="368"/>
      <c r="AXQ51" s="368"/>
      <c r="AXR51" s="368"/>
      <c r="AXS51" s="368"/>
      <c r="AXT51" s="368"/>
      <c r="AXU51" s="368"/>
      <c r="AXV51" s="368"/>
      <c r="AXW51" s="368"/>
      <c r="AXX51" s="368"/>
      <c r="AXY51" s="368"/>
      <c r="AXZ51" s="368"/>
      <c r="AYA51" s="368"/>
      <c r="AYB51" s="368"/>
      <c r="AYC51" s="368"/>
      <c r="AYD51" s="368"/>
      <c r="AYE51" s="368"/>
      <c r="AYF51" s="368"/>
      <c r="AYG51" s="368"/>
      <c r="AYH51" s="368"/>
      <c r="AYI51" s="368"/>
      <c r="AYJ51" s="368"/>
      <c r="AYK51" s="368"/>
      <c r="AYL51" s="368"/>
      <c r="AYM51" s="368"/>
      <c r="AYN51" s="368"/>
      <c r="AYO51" s="368"/>
      <c r="AYP51" s="368"/>
      <c r="AYQ51" s="368"/>
      <c r="AYR51" s="368"/>
      <c r="AYS51" s="368"/>
      <c r="AYT51" s="368"/>
      <c r="AYU51" s="368"/>
      <c r="AYV51" s="368"/>
      <c r="AYW51" s="368"/>
      <c r="AYX51" s="368"/>
      <c r="AYY51" s="368"/>
      <c r="AYZ51" s="368"/>
      <c r="AZA51" s="368"/>
      <c r="AZB51" s="368"/>
      <c r="AZC51" s="368"/>
      <c r="AZD51" s="368"/>
      <c r="AZE51" s="368"/>
      <c r="AZF51" s="368"/>
      <c r="AZG51" s="368"/>
      <c r="AZH51" s="368"/>
      <c r="AZI51" s="368"/>
      <c r="AZJ51" s="368"/>
      <c r="AZK51" s="368"/>
      <c r="AZL51" s="368"/>
      <c r="AZM51" s="368"/>
      <c r="AZN51" s="368"/>
      <c r="AZO51" s="368"/>
      <c r="AZP51" s="368"/>
      <c r="AZQ51" s="368"/>
      <c r="AZR51" s="368"/>
      <c r="AZS51" s="368"/>
      <c r="AZT51" s="368"/>
      <c r="AZU51" s="368"/>
      <c r="AZV51" s="368"/>
      <c r="AZW51" s="368"/>
      <c r="AZX51" s="368"/>
      <c r="AZY51" s="368"/>
      <c r="AZZ51" s="368"/>
      <c r="BAA51" s="368"/>
      <c r="BAB51" s="368"/>
      <c r="BAC51" s="368"/>
      <c r="BAD51" s="368"/>
      <c r="BAE51" s="368"/>
      <c r="BAF51" s="368"/>
      <c r="BAG51" s="368"/>
      <c r="BAH51" s="368"/>
      <c r="BAI51" s="368"/>
      <c r="BAJ51" s="368"/>
      <c r="BAK51" s="368"/>
      <c r="BAL51" s="368"/>
      <c r="BAM51" s="368"/>
      <c r="BAN51" s="368"/>
      <c r="BAO51" s="368"/>
      <c r="BAP51" s="368"/>
      <c r="BAQ51" s="368"/>
      <c r="BAR51" s="368"/>
      <c r="BAS51" s="368"/>
      <c r="BAT51" s="368"/>
      <c r="BAU51" s="368"/>
      <c r="BAV51" s="368"/>
      <c r="BAW51" s="368"/>
      <c r="BAX51" s="368"/>
      <c r="BAY51" s="368"/>
      <c r="BAZ51" s="368"/>
      <c r="BBA51" s="368"/>
      <c r="BBB51" s="368"/>
      <c r="BBC51" s="368"/>
      <c r="BBD51" s="368"/>
      <c r="BBE51" s="368"/>
      <c r="BBF51" s="368"/>
      <c r="BBG51" s="368"/>
      <c r="BBH51" s="368"/>
      <c r="BBI51" s="368"/>
      <c r="BBJ51" s="368"/>
      <c r="BBK51" s="368"/>
      <c r="BBL51" s="368"/>
      <c r="BBM51" s="368"/>
      <c r="BBN51" s="368"/>
      <c r="BBO51" s="368"/>
      <c r="BBP51" s="368"/>
      <c r="BBQ51" s="368"/>
      <c r="BBR51" s="368"/>
      <c r="BBS51" s="368"/>
      <c r="BBT51" s="368"/>
      <c r="BBU51" s="368"/>
      <c r="BBV51" s="368"/>
      <c r="BBW51" s="368"/>
      <c r="BBX51" s="368"/>
      <c r="BBY51" s="368"/>
      <c r="BBZ51" s="368"/>
      <c r="BCA51" s="368"/>
      <c r="BCB51" s="368"/>
      <c r="BCC51" s="368"/>
      <c r="BCD51" s="368"/>
      <c r="BCE51" s="368"/>
      <c r="BCF51" s="368"/>
      <c r="BCG51" s="368"/>
      <c r="BCH51" s="368"/>
      <c r="BCI51" s="368"/>
      <c r="BCJ51" s="368"/>
      <c r="BCK51" s="368"/>
      <c r="BCL51" s="368"/>
      <c r="BCM51" s="368"/>
      <c r="BCN51" s="368"/>
      <c r="BCO51" s="368"/>
      <c r="BCP51" s="368"/>
      <c r="BCQ51" s="368"/>
      <c r="BCR51" s="368"/>
      <c r="BCS51" s="368"/>
      <c r="BCT51" s="368"/>
      <c r="BCU51" s="368"/>
      <c r="BCV51" s="368"/>
      <c r="BCW51" s="368"/>
      <c r="BCX51" s="368"/>
      <c r="BCY51" s="368"/>
      <c r="BCZ51" s="368"/>
      <c r="BDA51" s="368"/>
      <c r="BDB51" s="368"/>
      <c r="BDC51" s="368"/>
      <c r="BDD51" s="368"/>
      <c r="BDE51" s="368"/>
      <c r="BDF51" s="368"/>
      <c r="BDG51" s="368"/>
      <c r="BDH51" s="368"/>
      <c r="BDI51" s="368"/>
      <c r="BDJ51" s="368"/>
      <c r="BDK51" s="368"/>
      <c r="BDL51" s="368"/>
      <c r="BDM51" s="368"/>
      <c r="BDN51" s="368"/>
      <c r="BDO51" s="368"/>
      <c r="BDP51" s="368"/>
      <c r="BDQ51" s="368"/>
      <c r="BDR51" s="368"/>
      <c r="BDS51" s="368"/>
      <c r="BDT51" s="368"/>
      <c r="BDU51" s="368"/>
      <c r="BDV51" s="368"/>
      <c r="BDW51" s="368"/>
      <c r="BDX51" s="368"/>
      <c r="BDY51" s="368"/>
      <c r="BDZ51" s="368"/>
      <c r="BEA51" s="368"/>
      <c r="BEB51" s="368"/>
      <c r="BEC51" s="368"/>
      <c r="BED51" s="368"/>
      <c r="BEE51" s="368"/>
      <c r="BEF51" s="368"/>
      <c r="BEG51" s="368"/>
      <c r="BEH51" s="368"/>
      <c r="BEI51" s="368"/>
      <c r="BEJ51" s="368"/>
      <c r="BEK51" s="368"/>
      <c r="BEL51" s="368"/>
      <c r="BEM51" s="368"/>
      <c r="BEN51" s="368"/>
      <c r="BEO51" s="368"/>
      <c r="BEP51" s="368"/>
      <c r="BEQ51" s="368"/>
      <c r="BER51" s="368"/>
      <c r="BES51" s="368"/>
      <c r="BET51" s="368"/>
      <c r="BEU51" s="368"/>
      <c r="BEV51" s="368"/>
      <c r="BEW51" s="368"/>
      <c r="BEX51" s="368"/>
      <c r="BEY51" s="368"/>
      <c r="BEZ51" s="368"/>
      <c r="BFA51" s="368"/>
      <c r="BFB51" s="368"/>
      <c r="BFC51" s="368"/>
      <c r="BFD51" s="368"/>
      <c r="BFE51" s="368"/>
      <c r="BFF51" s="368"/>
      <c r="BFG51" s="368"/>
      <c r="BFH51" s="368"/>
      <c r="BFI51" s="368"/>
      <c r="BFJ51" s="368"/>
      <c r="BFK51" s="368"/>
      <c r="BFL51" s="368"/>
      <c r="BFM51" s="368"/>
      <c r="BFN51" s="368"/>
      <c r="BFO51" s="368"/>
      <c r="BFP51" s="368"/>
      <c r="BFQ51" s="368"/>
      <c r="BFR51" s="368"/>
      <c r="BFS51" s="368"/>
      <c r="BFT51" s="368"/>
      <c r="BFU51" s="368"/>
      <c r="BFV51" s="368"/>
      <c r="BFW51" s="368"/>
      <c r="BFX51" s="368"/>
      <c r="BFY51" s="368"/>
      <c r="BFZ51" s="368"/>
      <c r="BGA51" s="368"/>
      <c r="BGB51" s="368"/>
      <c r="BGC51" s="368"/>
      <c r="BGD51" s="368"/>
      <c r="BGE51" s="368"/>
      <c r="BGF51" s="368"/>
      <c r="BGG51" s="368"/>
      <c r="BGH51" s="368"/>
      <c r="BGI51" s="368"/>
      <c r="BGJ51" s="368"/>
      <c r="BGK51" s="368"/>
      <c r="BGL51" s="368"/>
      <c r="BGM51" s="368"/>
      <c r="BGN51" s="368"/>
      <c r="BGO51" s="368"/>
      <c r="BGP51" s="368"/>
      <c r="BGQ51" s="368"/>
      <c r="BGR51" s="368"/>
      <c r="BGS51" s="368"/>
      <c r="BGT51" s="368"/>
      <c r="BGU51" s="368"/>
      <c r="BGV51" s="368"/>
      <c r="BGW51" s="368"/>
      <c r="BGX51" s="368"/>
      <c r="BGY51" s="368"/>
      <c r="BGZ51" s="368"/>
      <c r="BHA51" s="368"/>
      <c r="BHB51" s="368"/>
      <c r="BHC51" s="368"/>
      <c r="BHD51" s="368"/>
      <c r="BHE51" s="368"/>
      <c r="BHF51" s="368"/>
      <c r="BHG51" s="368"/>
      <c r="BHH51" s="368"/>
      <c r="BHI51" s="368"/>
      <c r="BHJ51" s="368"/>
      <c r="BHK51" s="368"/>
      <c r="BHL51" s="368"/>
      <c r="BHM51" s="368"/>
      <c r="BHN51" s="368"/>
      <c r="BHO51" s="368"/>
      <c r="BHP51" s="368"/>
      <c r="BHQ51" s="368"/>
      <c r="BHR51" s="368"/>
      <c r="BHS51" s="368"/>
      <c r="BHT51" s="368"/>
      <c r="BHU51" s="368"/>
      <c r="BHV51" s="368"/>
      <c r="BHW51" s="368"/>
      <c r="BHX51" s="368"/>
      <c r="BHY51" s="368"/>
      <c r="BHZ51" s="368"/>
      <c r="BIA51" s="368"/>
      <c r="BIB51" s="368"/>
      <c r="BIC51" s="368"/>
      <c r="BID51" s="368"/>
      <c r="BIE51" s="368"/>
      <c r="BIF51" s="368"/>
      <c r="BIG51" s="368"/>
      <c r="BIH51" s="368"/>
      <c r="BII51" s="368"/>
      <c r="BIJ51" s="368"/>
      <c r="BIK51" s="368"/>
      <c r="BIL51" s="368"/>
      <c r="BIM51" s="368"/>
      <c r="BIN51" s="368"/>
      <c r="BIO51" s="368"/>
      <c r="BIP51" s="368"/>
      <c r="BIQ51" s="368"/>
      <c r="BIR51" s="368"/>
      <c r="BIS51" s="368"/>
      <c r="BIT51" s="368"/>
      <c r="BIU51" s="368"/>
      <c r="BIV51" s="368"/>
      <c r="BIW51" s="368"/>
      <c r="BIX51" s="368"/>
      <c r="BIY51" s="368"/>
      <c r="BIZ51" s="368"/>
      <c r="BJA51" s="368"/>
      <c r="BJB51" s="368"/>
      <c r="BJC51" s="368"/>
      <c r="BJD51" s="368"/>
      <c r="BJE51" s="368"/>
      <c r="BJF51" s="368"/>
      <c r="BJG51" s="368"/>
      <c r="BJH51" s="368"/>
      <c r="BJI51" s="368"/>
      <c r="BJJ51" s="368"/>
      <c r="BJK51" s="368"/>
      <c r="BJL51" s="368"/>
      <c r="BJM51" s="368"/>
      <c r="BJN51" s="368"/>
      <c r="BJO51" s="368"/>
      <c r="BJP51" s="368"/>
      <c r="BJQ51" s="368"/>
      <c r="BJR51" s="368"/>
      <c r="BJS51" s="368"/>
      <c r="BJT51" s="368"/>
      <c r="BJU51" s="368"/>
      <c r="BJV51" s="368"/>
      <c r="BJW51" s="368"/>
      <c r="BJX51" s="368"/>
      <c r="BJY51" s="368"/>
      <c r="BJZ51" s="368"/>
      <c r="BKA51" s="368"/>
      <c r="BKB51" s="368"/>
      <c r="BKC51" s="368"/>
      <c r="BKD51" s="368"/>
      <c r="BKE51" s="368"/>
      <c r="BKF51" s="368"/>
      <c r="BKG51" s="368"/>
      <c r="BKH51" s="368"/>
      <c r="BKI51" s="368"/>
      <c r="BKJ51" s="368"/>
      <c r="BKK51" s="368"/>
      <c r="BKL51" s="368"/>
      <c r="BKM51" s="368"/>
      <c r="BKN51" s="368"/>
      <c r="BKO51" s="368"/>
      <c r="BKP51" s="368"/>
      <c r="BKQ51" s="368"/>
      <c r="BKR51" s="368"/>
      <c r="BKS51" s="368"/>
      <c r="BKT51" s="368"/>
      <c r="BKU51" s="368"/>
      <c r="BKV51" s="368"/>
      <c r="BKW51" s="368"/>
      <c r="BKX51" s="368"/>
      <c r="BKY51" s="368"/>
      <c r="BKZ51" s="368"/>
      <c r="BLA51" s="368"/>
      <c r="BLB51" s="368"/>
      <c r="BLC51" s="368"/>
      <c r="BLD51" s="368"/>
      <c r="BLE51" s="368"/>
      <c r="BLF51" s="368"/>
      <c r="BLG51" s="368"/>
      <c r="BLH51" s="368"/>
      <c r="BLI51" s="368"/>
      <c r="BLJ51" s="368"/>
      <c r="BLK51" s="368"/>
      <c r="BLL51" s="368"/>
      <c r="BLM51" s="368"/>
      <c r="BLN51" s="368"/>
      <c r="BLO51" s="368"/>
      <c r="BLP51" s="368"/>
      <c r="BLQ51" s="368"/>
      <c r="BLR51" s="368"/>
      <c r="BLS51" s="368"/>
      <c r="BLT51" s="368"/>
      <c r="BLU51" s="368"/>
      <c r="BLV51" s="368"/>
      <c r="BLW51" s="368"/>
      <c r="BLX51" s="368"/>
      <c r="BLY51" s="368"/>
      <c r="BLZ51" s="368"/>
      <c r="BMA51" s="368"/>
      <c r="BMB51" s="368"/>
      <c r="BMC51" s="368"/>
      <c r="BMD51" s="368"/>
      <c r="BME51" s="368"/>
      <c r="BMF51" s="368"/>
      <c r="BMG51" s="368"/>
      <c r="BMH51" s="368"/>
      <c r="BMI51" s="368"/>
      <c r="BMJ51" s="368"/>
      <c r="BMK51" s="368"/>
      <c r="BML51" s="368"/>
      <c r="BMM51" s="368"/>
      <c r="BMN51" s="368"/>
      <c r="BMO51" s="368"/>
      <c r="BMP51" s="368"/>
      <c r="BMQ51" s="368"/>
      <c r="BMR51" s="368"/>
      <c r="BMS51" s="368"/>
      <c r="BMT51" s="368"/>
      <c r="BMU51" s="368"/>
      <c r="BMV51" s="368"/>
      <c r="BMW51" s="368"/>
      <c r="BMX51" s="368"/>
      <c r="BMY51" s="368"/>
      <c r="BMZ51" s="368"/>
      <c r="BNA51" s="368"/>
      <c r="BNB51" s="368"/>
      <c r="BNC51" s="368"/>
      <c r="BND51" s="368"/>
      <c r="BNE51" s="368"/>
      <c r="BNF51" s="368"/>
      <c r="BNG51" s="368"/>
      <c r="BNH51" s="368"/>
      <c r="BNI51" s="368"/>
      <c r="BNJ51" s="368"/>
      <c r="BNK51" s="368"/>
      <c r="BNL51" s="368"/>
      <c r="BNM51" s="368"/>
      <c r="BNN51" s="368"/>
      <c r="BNO51" s="368"/>
      <c r="BNP51" s="368"/>
      <c r="BNQ51" s="368"/>
      <c r="BNR51" s="368"/>
      <c r="BNS51" s="368"/>
      <c r="BNT51" s="368"/>
      <c r="BNU51" s="368"/>
      <c r="BNV51" s="368"/>
      <c r="BNW51" s="368"/>
      <c r="BNX51" s="368"/>
      <c r="BNY51" s="368"/>
      <c r="BNZ51" s="368"/>
      <c r="BOA51" s="368"/>
      <c r="BOB51" s="368"/>
      <c r="BOC51" s="368"/>
      <c r="BOD51" s="368"/>
      <c r="BOE51" s="368"/>
      <c r="BOF51" s="368"/>
      <c r="BOG51" s="368"/>
      <c r="BOH51" s="368"/>
      <c r="BOI51" s="368"/>
      <c r="BOJ51" s="368"/>
      <c r="BOK51" s="368"/>
      <c r="BOL51" s="368"/>
      <c r="BOM51" s="368"/>
      <c r="BON51" s="368"/>
      <c r="BOO51" s="368"/>
      <c r="BOP51" s="368"/>
      <c r="BOQ51" s="368"/>
      <c r="BOR51" s="368"/>
      <c r="BOS51" s="368"/>
      <c r="BOT51" s="368"/>
      <c r="BOU51" s="368"/>
      <c r="BOV51" s="368"/>
      <c r="BOW51" s="368"/>
      <c r="BOX51" s="368"/>
      <c r="BOY51" s="368"/>
      <c r="BOZ51" s="368"/>
      <c r="BPA51" s="368"/>
      <c r="BPB51" s="368"/>
      <c r="BPC51" s="368"/>
      <c r="BPD51" s="368"/>
      <c r="BPE51" s="368"/>
      <c r="BPF51" s="368"/>
      <c r="BPG51" s="368"/>
      <c r="BPH51" s="368"/>
      <c r="BPI51" s="368"/>
      <c r="BPJ51" s="368"/>
      <c r="BPK51" s="368"/>
      <c r="BPL51" s="368"/>
      <c r="BPM51" s="368"/>
      <c r="BPN51" s="368"/>
      <c r="BPO51" s="368"/>
      <c r="BPP51" s="368"/>
      <c r="BPQ51" s="368"/>
      <c r="BPR51" s="368"/>
      <c r="BPS51" s="368"/>
      <c r="BPT51" s="368"/>
      <c r="BPU51" s="368"/>
      <c r="BPV51" s="368"/>
      <c r="BPW51" s="368"/>
      <c r="BPX51" s="368"/>
      <c r="BPY51" s="368"/>
      <c r="BPZ51" s="368"/>
      <c r="BQA51" s="368"/>
      <c r="BQB51" s="368"/>
      <c r="BQC51" s="368"/>
      <c r="BQD51" s="368"/>
      <c r="BQE51" s="368"/>
      <c r="BQF51" s="368"/>
      <c r="BQG51" s="368"/>
      <c r="BQH51" s="368"/>
      <c r="BQI51" s="368"/>
      <c r="BQJ51" s="368"/>
      <c r="BQK51" s="368"/>
      <c r="BQL51" s="368"/>
      <c r="BQM51" s="368"/>
      <c r="BQN51" s="368"/>
      <c r="BQO51" s="368"/>
      <c r="BQP51" s="368"/>
      <c r="BQQ51" s="368"/>
      <c r="BQR51" s="368"/>
      <c r="BQS51" s="368"/>
      <c r="BQT51" s="368"/>
      <c r="BQU51" s="368"/>
      <c r="BQV51" s="368"/>
      <c r="BQW51" s="368"/>
      <c r="BQX51" s="368"/>
      <c r="BQY51" s="368"/>
      <c r="BQZ51" s="368"/>
      <c r="BRA51" s="368"/>
      <c r="BRB51" s="368"/>
      <c r="BRC51" s="368"/>
      <c r="BRD51" s="368"/>
      <c r="BRE51" s="368"/>
      <c r="BRF51" s="368"/>
      <c r="BRG51" s="368"/>
      <c r="BRH51" s="368"/>
      <c r="BRI51" s="368"/>
      <c r="BRJ51" s="368"/>
      <c r="BRK51" s="368"/>
      <c r="BRL51" s="368"/>
      <c r="BRM51" s="368"/>
      <c r="BRN51" s="368"/>
      <c r="BRO51" s="368"/>
      <c r="BRP51" s="368"/>
      <c r="BRQ51" s="368"/>
      <c r="BRR51" s="368"/>
      <c r="BRS51" s="368"/>
      <c r="BRT51" s="368"/>
      <c r="BRU51" s="368"/>
      <c r="BRV51" s="368"/>
      <c r="BRW51" s="368"/>
      <c r="BRX51" s="368"/>
      <c r="BRY51" s="368"/>
      <c r="BRZ51" s="368"/>
      <c r="BSA51" s="368"/>
      <c r="BSB51" s="368"/>
      <c r="BSC51" s="368"/>
      <c r="BSD51" s="368"/>
      <c r="BSE51" s="368"/>
      <c r="BSF51" s="368"/>
      <c r="BSG51" s="368"/>
      <c r="BSH51" s="368"/>
      <c r="BSI51" s="368"/>
      <c r="BSJ51" s="368"/>
      <c r="BSK51" s="368"/>
      <c r="BSL51" s="368"/>
      <c r="BSM51" s="368"/>
      <c r="BSN51" s="368"/>
      <c r="BSO51" s="368"/>
      <c r="BSP51" s="368"/>
      <c r="BSQ51" s="368"/>
      <c r="BSR51" s="368"/>
      <c r="BSS51" s="368"/>
      <c r="BST51" s="368"/>
      <c r="BSU51" s="368"/>
      <c r="BSV51" s="368"/>
      <c r="BSW51" s="368"/>
      <c r="BSX51" s="368"/>
      <c r="BSY51" s="368"/>
      <c r="BSZ51" s="368"/>
      <c r="BTA51" s="368"/>
      <c r="BTB51" s="368"/>
      <c r="BTC51" s="368"/>
      <c r="BTD51" s="368"/>
      <c r="BTE51" s="368"/>
      <c r="BTF51" s="368"/>
      <c r="BTG51" s="368"/>
      <c r="BTH51" s="368"/>
      <c r="BTI51" s="368"/>
      <c r="BTJ51" s="368"/>
      <c r="BTK51" s="368"/>
      <c r="BTL51" s="368"/>
      <c r="BTM51" s="368"/>
      <c r="BTN51" s="368"/>
      <c r="BTO51" s="368"/>
      <c r="BTP51" s="368"/>
      <c r="BTQ51" s="368"/>
      <c r="BTR51" s="368"/>
      <c r="BTS51" s="368"/>
      <c r="BTT51" s="368"/>
      <c r="BTU51" s="368"/>
      <c r="BTV51" s="368"/>
      <c r="BTW51" s="368"/>
      <c r="BTX51" s="368"/>
      <c r="BTY51" s="368"/>
      <c r="BTZ51" s="368"/>
      <c r="BUA51" s="368"/>
      <c r="BUB51" s="368"/>
      <c r="BUC51" s="368"/>
      <c r="BUD51" s="368"/>
      <c r="BUE51" s="368"/>
      <c r="BUF51" s="368"/>
      <c r="BUG51" s="368"/>
      <c r="BUH51" s="368"/>
      <c r="BUI51" s="368"/>
      <c r="BUJ51" s="368"/>
      <c r="BUK51" s="368"/>
      <c r="BUL51" s="368"/>
      <c r="BUM51" s="368"/>
      <c r="BUN51" s="368"/>
      <c r="BUO51" s="368"/>
      <c r="BUP51" s="368"/>
      <c r="BUQ51" s="368"/>
      <c r="BUR51" s="368"/>
      <c r="BUS51" s="368"/>
      <c r="BUT51" s="368"/>
      <c r="BUU51" s="368"/>
      <c r="BUV51" s="368"/>
      <c r="BUW51" s="368"/>
      <c r="BUX51" s="368"/>
      <c r="BUY51" s="368"/>
      <c r="BUZ51" s="368"/>
      <c r="BVA51" s="368"/>
      <c r="BVB51" s="368"/>
      <c r="BVC51" s="368"/>
      <c r="BVD51" s="368"/>
      <c r="BVE51" s="368"/>
      <c r="BVF51" s="368"/>
      <c r="BVG51" s="368"/>
      <c r="BVH51" s="368"/>
      <c r="BVI51" s="368"/>
      <c r="BVJ51" s="368"/>
      <c r="BVK51" s="368"/>
      <c r="BVL51" s="368"/>
      <c r="BVM51" s="368"/>
      <c r="BVN51" s="368"/>
      <c r="BVO51" s="368"/>
      <c r="BVP51" s="368"/>
      <c r="BVQ51" s="368"/>
      <c r="BVR51" s="368"/>
      <c r="BVS51" s="368"/>
      <c r="BVT51" s="368"/>
      <c r="BVU51" s="368"/>
      <c r="BVV51" s="368"/>
      <c r="BVW51" s="368"/>
      <c r="BVX51" s="368"/>
      <c r="BVY51" s="368"/>
      <c r="BVZ51" s="368"/>
      <c r="BWA51" s="368"/>
      <c r="BWB51" s="368"/>
      <c r="BWC51" s="368"/>
      <c r="BWD51" s="368"/>
      <c r="BWE51" s="368"/>
      <c r="BWF51" s="368"/>
      <c r="BWG51" s="368"/>
      <c r="BWH51" s="368"/>
      <c r="BWI51" s="368"/>
      <c r="BWJ51" s="368"/>
      <c r="BWK51" s="368"/>
      <c r="BWL51" s="368"/>
      <c r="BWM51" s="368"/>
      <c r="BWN51" s="368"/>
      <c r="BWO51" s="368"/>
      <c r="BWP51" s="368"/>
      <c r="BWQ51" s="368"/>
      <c r="BWR51" s="368"/>
      <c r="BWS51" s="368"/>
      <c r="BWT51" s="368"/>
      <c r="BWU51" s="368"/>
      <c r="BWV51" s="368"/>
      <c r="BWW51" s="368"/>
      <c r="BWX51" s="368"/>
      <c r="BWY51" s="368"/>
      <c r="BWZ51" s="368"/>
      <c r="BXA51" s="368"/>
      <c r="BXB51" s="368"/>
      <c r="BXC51" s="368"/>
      <c r="BXD51" s="368"/>
      <c r="BXE51" s="368"/>
      <c r="BXF51" s="368"/>
      <c r="BXG51" s="368"/>
      <c r="BXH51" s="368"/>
      <c r="BXI51" s="368"/>
      <c r="BXJ51" s="368"/>
      <c r="BXK51" s="368"/>
      <c r="BXL51" s="368"/>
      <c r="BXM51" s="368"/>
      <c r="BXN51" s="368"/>
      <c r="BXO51" s="368"/>
      <c r="BXP51" s="368"/>
      <c r="BXQ51" s="368"/>
      <c r="BXR51" s="368"/>
      <c r="BXS51" s="368"/>
      <c r="BXT51" s="368"/>
      <c r="BXU51" s="368"/>
      <c r="BXV51" s="368"/>
      <c r="BXW51" s="368"/>
      <c r="BXX51" s="368"/>
      <c r="BXY51" s="368"/>
      <c r="BXZ51" s="368"/>
      <c r="BYA51" s="368"/>
      <c r="BYB51" s="368"/>
      <c r="BYC51" s="368"/>
      <c r="BYD51" s="368"/>
      <c r="BYE51" s="368"/>
      <c r="BYF51" s="368"/>
      <c r="BYG51" s="368"/>
      <c r="BYH51" s="368"/>
      <c r="BYI51" s="368"/>
      <c r="BYJ51" s="368"/>
      <c r="BYK51" s="368"/>
      <c r="BYL51" s="368"/>
      <c r="BYM51" s="368"/>
      <c r="BYN51" s="368"/>
      <c r="BYO51" s="368"/>
      <c r="BYP51" s="368"/>
      <c r="BYQ51" s="368"/>
      <c r="BYR51" s="368"/>
      <c r="BYS51" s="368"/>
      <c r="BYT51" s="368"/>
      <c r="BYU51" s="368"/>
      <c r="BYV51" s="368"/>
      <c r="BYW51" s="368"/>
      <c r="BYX51" s="368"/>
      <c r="BYY51" s="368"/>
      <c r="BYZ51" s="368"/>
      <c r="BZA51" s="368"/>
      <c r="BZB51" s="368"/>
      <c r="BZC51" s="368"/>
      <c r="BZD51" s="368"/>
      <c r="BZE51" s="368"/>
      <c r="BZF51" s="368"/>
      <c r="BZG51" s="368"/>
      <c r="BZH51" s="368"/>
      <c r="BZI51" s="368"/>
      <c r="BZJ51" s="368"/>
      <c r="BZK51" s="368"/>
      <c r="BZL51" s="368"/>
      <c r="BZM51" s="368"/>
      <c r="BZN51" s="368"/>
      <c r="BZO51" s="368"/>
      <c r="BZP51" s="368"/>
      <c r="BZQ51" s="368"/>
      <c r="BZR51" s="368"/>
      <c r="BZS51" s="368"/>
      <c r="BZT51" s="368"/>
      <c r="BZU51" s="368"/>
      <c r="BZV51" s="368"/>
      <c r="BZW51" s="368"/>
      <c r="BZX51" s="368"/>
      <c r="BZY51" s="368"/>
      <c r="BZZ51" s="368"/>
      <c r="CAA51" s="368"/>
      <c r="CAB51" s="368"/>
      <c r="CAC51" s="368"/>
      <c r="CAD51" s="368"/>
      <c r="CAE51" s="368"/>
      <c r="CAF51" s="368"/>
      <c r="CAG51" s="368"/>
      <c r="CAH51" s="368"/>
      <c r="CAI51" s="368"/>
      <c r="CAJ51" s="368"/>
      <c r="CAK51" s="368"/>
      <c r="CAL51" s="368"/>
      <c r="CAM51" s="368"/>
      <c r="CAN51" s="368"/>
      <c r="CAO51" s="368"/>
      <c r="CAP51" s="368"/>
      <c r="CAQ51" s="368"/>
      <c r="CAR51" s="368"/>
      <c r="CAS51" s="368"/>
      <c r="CAT51" s="368"/>
      <c r="CAU51" s="368"/>
      <c r="CAV51" s="368"/>
      <c r="CAW51" s="368"/>
      <c r="CAX51" s="368"/>
      <c r="CAY51" s="368"/>
      <c r="CAZ51" s="368"/>
      <c r="CBA51" s="368"/>
      <c r="CBB51" s="368"/>
      <c r="CBC51" s="368"/>
      <c r="CBD51" s="368"/>
      <c r="CBE51" s="368"/>
      <c r="CBF51" s="368"/>
      <c r="CBG51" s="368"/>
      <c r="CBH51" s="368"/>
      <c r="CBI51" s="368"/>
      <c r="CBJ51" s="368"/>
      <c r="CBK51" s="368"/>
      <c r="CBL51" s="368"/>
      <c r="CBM51" s="368"/>
      <c r="CBN51" s="368"/>
      <c r="CBO51" s="368"/>
      <c r="CBP51" s="368"/>
      <c r="CBQ51" s="368"/>
      <c r="CBR51" s="368"/>
      <c r="CBS51" s="368"/>
      <c r="CBT51" s="368"/>
      <c r="CBU51" s="368"/>
      <c r="CBV51" s="368"/>
      <c r="CBW51" s="368"/>
      <c r="CBX51" s="368"/>
      <c r="CBY51" s="368"/>
      <c r="CBZ51" s="368"/>
      <c r="CCA51" s="368"/>
      <c r="CCB51" s="368"/>
      <c r="CCC51" s="368"/>
      <c r="CCD51" s="368"/>
      <c r="CCE51" s="368"/>
      <c r="CCF51" s="368"/>
      <c r="CCG51" s="368"/>
      <c r="CCH51" s="368"/>
      <c r="CCI51" s="368"/>
      <c r="CCJ51" s="368"/>
      <c r="CCK51" s="368"/>
      <c r="CCL51" s="368"/>
      <c r="CCM51" s="368"/>
      <c r="CCN51" s="368"/>
      <c r="CCO51" s="368"/>
      <c r="CCP51" s="368"/>
      <c r="CCQ51" s="368"/>
      <c r="CCR51" s="368"/>
      <c r="CCS51" s="368"/>
      <c r="CCT51" s="368"/>
      <c r="CCU51" s="368"/>
      <c r="CCV51" s="368"/>
      <c r="CCW51" s="368"/>
      <c r="CCX51" s="368"/>
      <c r="CCY51" s="368"/>
      <c r="CCZ51" s="368"/>
      <c r="CDA51" s="368"/>
      <c r="CDB51" s="368"/>
      <c r="CDC51" s="368"/>
      <c r="CDD51" s="368"/>
      <c r="CDE51" s="368"/>
      <c r="CDF51" s="368"/>
      <c r="CDG51" s="368"/>
      <c r="CDH51" s="368"/>
      <c r="CDI51" s="368"/>
      <c r="CDJ51" s="368"/>
      <c r="CDK51" s="368"/>
      <c r="CDL51" s="368"/>
      <c r="CDM51" s="368"/>
      <c r="CDN51" s="368"/>
      <c r="CDO51" s="368"/>
      <c r="CDP51" s="368"/>
      <c r="CDQ51" s="368"/>
      <c r="CDR51" s="368"/>
      <c r="CDS51" s="368"/>
      <c r="CDT51" s="368"/>
      <c r="CDU51" s="368"/>
      <c r="CDV51" s="368"/>
      <c r="CDW51" s="368"/>
      <c r="CDX51" s="368"/>
      <c r="CDY51" s="368"/>
      <c r="CDZ51" s="368"/>
      <c r="CEA51" s="368"/>
      <c r="CEB51" s="368"/>
      <c r="CEC51" s="368"/>
      <c r="CED51" s="368"/>
      <c r="CEE51" s="368"/>
      <c r="CEF51" s="368"/>
      <c r="CEG51" s="368"/>
      <c r="CEH51" s="368"/>
      <c r="CEI51" s="368"/>
      <c r="CEJ51" s="368"/>
      <c r="CEK51" s="368"/>
      <c r="CEL51" s="368"/>
      <c r="CEM51" s="368"/>
      <c r="CEN51" s="368"/>
      <c r="CEO51" s="368"/>
      <c r="CEP51" s="368"/>
      <c r="CEQ51" s="368"/>
      <c r="CER51" s="368"/>
      <c r="CES51" s="368"/>
      <c r="CET51" s="368"/>
      <c r="CEU51" s="368"/>
      <c r="CEV51" s="368"/>
      <c r="CEW51" s="368"/>
      <c r="CEX51" s="368"/>
      <c r="CEY51" s="368"/>
      <c r="CEZ51" s="368"/>
      <c r="CFA51" s="368"/>
      <c r="CFB51" s="368"/>
      <c r="CFC51" s="368"/>
      <c r="CFD51" s="368"/>
      <c r="CFE51" s="368"/>
      <c r="CFF51" s="368"/>
      <c r="CFG51" s="368"/>
      <c r="CFH51" s="368"/>
      <c r="CFI51" s="368"/>
      <c r="CFJ51" s="368"/>
      <c r="CFK51" s="368"/>
      <c r="CFL51" s="368"/>
      <c r="CFM51" s="368"/>
      <c r="CFN51" s="368"/>
      <c r="CFO51" s="368"/>
      <c r="CFP51" s="368"/>
      <c r="CFQ51" s="368"/>
      <c r="CFR51" s="368"/>
      <c r="CFS51" s="368"/>
      <c r="CFT51" s="368"/>
      <c r="CFU51" s="368"/>
      <c r="CFV51" s="368"/>
      <c r="CFW51" s="368"/>
      <c r="CFX51" s="368"/>
      <c r="CFY51" s="368"/>
      <c r="CFZ51" s="368"/>
      <c r="CGA51" s="368"/>
      <c r="CGB51" s="368"/>
      <c r="CGC51" s="368"/>
      <c r="CGD51" s="368"/>
      <c r="CGE51" s="368"/>
      <c r="CGF51" s="368"/>
      <c r="CGG51" s="368"/>
      <c r="CGH51" s="368"/>
      <c r="CGI51" s="368"/>
      <c r="CGJ51" s="368"/>
      <c r="CGK51" s="368"/>
      <c r="CGL51" s="368"/>
      <c r="CGM51" s="368"/>
      <c r="CGN51" s="368"/>
      <c r="CGO51" s="368"/>
      <c r="CGP51" s="368"/>
      <c r="CGQ51" s="368"/>
      <c r="CGR51" s="368"/>
      <c r="CGS51" s="368"/>
      <c r="CGT51" s="368"/>
      <c r="CGU51" s="368"/>
      <c r="CGV51" s="368"/>
      <c r="CGW51" s="368"/>
      <c r="CGX51" s="368"/>
      <c r="CGY51" s="368"/>
      <c r="CGZ51" s="368"/>
      <c r="CHA51" s="368"/>
      <c r="CHB51" s="368"/>
      <c r="CHC51" s="368"/>
      <c r="CHD51" s="368"/>
      <c r="CHE51" s="368"/>
      <c r="CHF51" s="368"/>
      <c r="CHG51" s="368"/>
      <c r="CHH51" s="368"/>
      <c r="CHI51" s="368"/>
      <c r="CHJ51" s="368"/>
      <c r="CHK51" s="368"/>
      <c r="CHL51" s="368"/>
      <c r="CHM51" s="368"/>
      <c r="CHN51" s="368"/>
      <c r="CHO51" s="368"/>
      <c r="CHP51" s="368"/>
      <c r="CHQ51" s="368"/>
      <c r="CHR51" s="368"/>
      <c r="CHS51" s="368"/>
      <c r="CHT51" s="368"/>
      <c r="CHU51" s="368"/>
      <c r="CHV51" s="368"/>
      <c r="CHW51" s="368"/>
      <c r="CHX51" s="368"/>
      <c r="CHY51" s="368"/>
      <c r="CHZ51" s="368"/>
      <c r="CIA51" s="368"/>
      <c r="CIB51" s="368"/>
      <c r="CIC51" s="368"/>
      <c r="CID51" s="368"/>
      <c r="CIE51" s="368"/>
      <c r="CIF51" s="368"/>
      <c r="CIG51" s="368"/>
      <c r="CIH51" s="368"/>
      <c r="CII51" s="368"/>
      <c r="CIJ51" s="368"/>
      <c r="CIK51" s="368"/>
      <c r="CIL51" s="368"/>
      <c r="CIM51" s="368"/>
      <c r="CIN51" s="368"/>
      <c r="CIO51" s="368"/>
      <c r="CIP51" s="368"/>
      <c r="CIQ51" s="368"/>
      <c r="CIR51" s="368"/>
      <c r="CIS51" s="368"/>
      <c r="CIT51" s="368"/>
      <c r="CIU51" s="368"/>
      <c r="CIV51" s="368"/>
      <c r="CIW51" s="368"/>
      <c r="CIX51" s="368"/>
      <c r="CIY51" s="368"/>
      <c r="CIZ51" s="368"/>
      <c r="CJA51" s="368"/>
      <c r="CJB51" s="368"/>
      <c r="CJC51" s="368"/>
      <c r="CJD51" s="368"/>
      <c r="CJE51" s="368"/>
      <c r="CJF51" s="368"/>
      <c r="CJG51" s="368"/>
      <c r="CJH51" s="368"/>
      <c r="CJI51" s="368"/>
      <c r="CJJ51" s="368"/>
      <c r="CJK51" s="368"/>
      <c r="CJL51" s="368"/>
      <c r="CJM51" s="368"/>
      <c r="CJN51" s="368"/>
      <c r="CJO51" s="368"/>
      <c r="CJP51" s="368"/>
      <c r="CJQ51" s="368"/>
      <c r="CJR51" s="368"/>
      <c r="CJS51" s="368"/>
      <c r="CJT51" s="368"/>
      <c r="CJU51" s="368"/>
      <c r="CJV51" s="368"/>
      <c r="CJW51" s="368"/>
      <c r="CJX51" s="368"/>
      <c r="CJY51" s="368"/>
      <c r="CJZ51" s="368"/>
      <c r="CKA51" s="368"/>
      <c r="CKB51" s="368"/>
      <c r="CKC51" s="368"/>
      <c r="CKD51" s="368"/>
      <c r="CKE51" s="368"/>
      <c r="CKF51" s="368"/>
      <c r="CKG51" s="368"/>
      <c r="CKH51" s="368"/>
      <c r="CKI51" s="368"/>
      <c r="CKJ51" s="368"/>
      <c r="CKK51" s="368"/>
      <c r="CKL51" s="368"/>
      <c r="CKM51" s="368"/>
      <c r="CKN51" s="368"/>
      <c r="CKO51" s="368"/>
      <c r="CKP51" s="368"/>
      <c r="CKQ51" s="368"/>
      <c r="CKR51" s="368"/>
      <c r="CKS51" s="368"/>
      <c r="CKT51" s="368"/>
      <c r="CKU51" s="368"/>
      <c r="CKV51" s="368"/>
      <c r="CKW51" s="368"/>
      <c r="CKX51" s="368"/>
      <c r="CKY51" s="368"/>
      <c r="CKZ51" s="368"/>
      <c r="CLA51" s="368"/>
      <c r="CLB51" s="368"/>
      <c r="CLC51" s="368"/>
      <c r="CLD51" s="368"/>
      <c r="CLE51" s="368"/>
      <c r="CLF51" s="368"/>
      <c r="CLG51" s="368"/>
      <c r="CLH51" s="368"/>
      <c r="CLI51" s="368"/>
      <c r="CLJ51" s="368"/>
      <c r="CLK51" s="368"/>
      <c r="CLL51" s="368"/>
      <c r="CLM51" s="368"/>
      <c r="CLN51" s="368"/>
      <c r="CLO51" s="368"/>
      <c r="CLP51" s="368"/>
      <c r="CLQ51" s="368"/>
      <c r="CLR51" s="368"/>
      <c r="CLS51" s="368"/>
      <c r="CLT51" s="368"/>
      <c r="CLU51" s="368"/>
      <c r="CLV51" s="368"/>
      <c r="CLW51" s="368"/>
      <c r="CLX51" s="368"/>
      <c r="CLY51" s="368"/>
      <c r="CLZ51" s="368"/>
      <c r="CMA51" s="368"/>
      <c r="CMB51" s="368"/>
      <c r="CMC51" s="368"/>
      <c r="CMD51" s="368"/>
      <c r="CME51" s="368"/>
      <c r="CMF51" s="368"/>
      <c r="CMG51" s="368"/>
      <c r="CMH51" s="368"/>
      <c r="CMI51" s="368"/>
      <c r="CMJ51" s="368"/>
      <c r="CMK51" s="368"/>
      <c r="CML51" s="368"/>
      <c r="CMM51" s="368"/>
      <c r="CMN51" s="368"/>
      <c r="CMO51" s="368"/>
      <c r="CMP51" s="368"/>
      <c r="CMQ51" s="368"/>
      <c r="CMR51" s="368"/>
      <c r="CMS51" s="368"/>
      <c r="CMT51" s="368"/>
      <c r="CMU51" s="368"/>
      <c r="CMV51" s="368"/>
      <c r="CMW51" s="368"/>
      <c r="CMX51" s="368"/>
      <c r="CMY51" s="368"/>
      <c r="CMZ51" s="368"/>
      <c r="CNA51" s="368"/>
      <c r="CNB51" s="368"/>
      <c r="CNC51" s="368"/>
      <c r="CND51" s="368"/>
      <c r="CNE51" s="368"/>
      <c r="CNF51" s="368"/>
      <c r="CNG51" s="368"/>
      <c r="CNH51" s="368"/>
      <c r="CNI51" s="368"/>
      <c r="CNJ51" s="368"/>
      <c r="CNK51" s="368"/>
      <c r="CNL51" s="368"/>
      <c r="CNM51" s="368"/>
      <c r="CNN51" s="368"/>
      <c r="CNO51" s="368"/>
      <c r="CNP51" s="368"/>
      <c r="CNQ51" s="368"/>
      <c r="CNR51" s="368"/>
      <c r="CNS51" s="368"/>
      <c r="CNT51" s="368"/>
      <c r="CNU51" s="368"/>
      <c r="CNV51" s="368"/>
      <c r="CNW51" s="368"/>
      <c r="CNX51" s="368"/>
      <c r="CNY51" s="368"/>
      <c r="CNZ51" s="368"/>
      <c r="COA51" s="368"/>
      <c r="COB51" s="368"/>
      <c r="COC51" s="368"/>
      <c r="COD51" s="368"/>
      <c r="COE51" s="368"/>
      <c r="COF51" s="368"/>
      <c r="COG51" s="368"/>
      <c r="COH51" s="368"/>
      <c r="COI51" s="368"/>
      <c r="COJ51" s="368"/>
      <c r="COK51" s="368"/>
      <c r="COL51" s="368"/>
      <c r="COM51" s="368"/>
      <c r="CON51" s="368"/>
      <c r="COO51" s="368"/>
      <c r="COP51" s="368"/>
      <c r="COQ51" s="368"/>
      <c r="COR51" s="368"/>
      <c r="COS51" s="368"/>
      <c r="COT51" s="368"/>
      <c r="COU51" s="368"/>
      <c r="COV51" s="368"/>
      <c r="COW51" s="368"/>
      <c r="COX51" s="368"/>
      <c r="COY51" s="368"/>
      <c r="COZ51" s="368"/>
      <c r="CPA51" s="368"/>
      <c r="CPB51" s="368"/>
      <c r="CPC51" s="368"/>
      <c r="CPD51" s="368"/>
      <c r="CPE51" s="368"/>
      <c r="CPF51" s="368"/>
      <c r="CPG51" s="368"/>
      <c r="CPH51" s="368"/>
      <c r="CPI51" s="368"/>
      <c r="CPJ51" s="368"/>
      <c r="CPK51" s="368"/>
      <c r="CPL51" s="368"/>
      <c r="CPM51" s="368"/>
      <c r="CPN51" s="368"/>
      <c r="CPO51" s="368"/>
      <c r="CPP51" s="368"/>
      <c r="CPQ51" s="368"/>
      <c r="CPR51" s="368"/>
      <c r="CPS51" s="368"/>
      <c r="CPT51" s="368"/>
      <c r="CPU51" s="368"/>
      <c r="CPV51" s="368"/>
      <c r="CPW51" s="368"/>
      <c r="CPX51" s="368"/>
      <c r="CPY51" s="368"/>
      <c r="CPZ51" s="368"/>
      <c r="CQA51" s="368"/>
      <c r="CQB51" s="368"/>
      <c r="CQC51" s="368"/>
      <c r="CQD51" s="368"/>
      <c r="CQE51" s="368"/>
      <c r="CQF51" s="368"/>
      <c r="CQG51" s="368"/>
      <c r="CQH51" s="368"/>
      <c r="CQI51" s="368"/>
      <c r="CQJ51" s="368"/>
      <c r="CQK51" s="368"/>
      <c r="CQL51" s="368"/>
      <c r="CQM51" s="368"/>
      <c r="CQN51" s="368"/>
      <c r="CQO51" s="368"/>
      <c r="CQP51" s="368"/>
      <c r="CQQ51" s="368"/>
      <c r="CQR51" s="368"/>
      <c r="CQS51" s="368"/>
      <c r="CQT51" s="368"/>
      <c r="CQU51" s="368"/>
      <c r="CQV51" s="368"/>
      <c r="CQW51" s="368"/>
      <c r="CQX51" s="368"/>
      <c r="CQY51" s="368"/>
      <c r="CQZ51" s="368"/>
      <c r="CRA51" s="368"/>
      <c r="CRB51" s="368"/>
      <c r="CRC51" s="368"/>
      <c r="CRD51" s="368"/>
      <c r="CRE51" s="368"/>
      <c r="CRF51" s="368"/>
      <c r="CRG51" s="368"/>
      <c r="CRH51" s="368"/>
      <c r="CRI51" s="368"/>
      <c r="CRJ51" s="368"/>
      <c r="CRK51" s="368"/>
      <c r="CRL51" s="368"/>
      <c r="CRM51" s="368"/>
      <c r="CRN51" s="368"/>
      <c r="CRO51" s="368"/>
      <c r="CRP51" s="368"/>
      <c r="CRQ51" s="368"/>
      <c r="CRR51" s="368"/>
      <c r="CRS51" s="368"/>
      <c r="CRT51" s="368"/>
      <c r="CRU51" s="368"/>
      <c r="CRV51" s="368"/>
      <c r="CRW51" s="368"/>
      <c r="CRX51" s="368"/>
      <c r="CRY51" s="368"/>
      <c r="CRZ51" s="368"/>
      <c r="CSA51" s="368"/>
      <c r="CSB51" s="368"/>
      <c r="CSC51" s="368"/>
      <c r="CSD51" s="368"/>
      <c r="CSE51" s="368"/>
      <c r="CSF51" s="368"/>
      <c r="CSG51" s="368"/>
      <c r="CSH51" s="368"/>
      <c r="CSI51" s="368"/>
      <c r="CSJ51" s="368"/>
      <c r="CSK51" s="368"/>
      <c r="CSL51" s="368"/>
      <c r="CSM51" s="368"/>
      <c r="CSN51" s="368"/>
      <c r="CSO51" s="368"/>
      <c r="CSP51" s="368"/>
      <c r="CSQ51" s="368"/>
      <c r="CSR51" s="368"/>
      <c r="CSS51" s="368"/>
      <c r="CST51" s="368"/>
      <c r="CSU51" s="368"/>
      <c r="CSV51" s="368"/>
      <c r="CSW51" s="368"/>
      <c r="CSX51" s="368"/>
      <c r="CSY51" s="368"/>
      <c r="CSZ51" s="368"/>
      <c r="CTA51" s="368"/>
      <c r="CTB51" s="368"/>
      <c r="CTC51" s="368"/>
      <c r="CTD51" s="368"/>
      <c r="CTE51" s="368"/>
      <c r="CTF51" s="368"/>
      <c r="CTG51" s="368"/>
      <c r="CTH51" s="368"/>
      <c r="CTI51" s="368"/>
      <c r="CTJ51" s="368"/>
      <c r="CTK51" s="368"/>
      <c r="CTL51" s="368"/>
      <c r="CTM51" s="368"/>
      <c r="CTN51" s="368"/>
      <c r="CTO51" s="368"/>
      <c r="CTP51" s="368"/>
      <c r="CTQ51" s="368"/>
      <c r="CTR51" s="368"/>
      <c r="CTS51" s="368"/>
      <c r="CTT51" s="368"/>
      <c r="CTU51" s="368"/>
      <c r="CTV51" s="368"/>
      <c r="CTW51" s="368"/>
      <c r="CTX51" s="368"/>
      <c r="CTY51" s="368"/>
      <c r="CTZ51" s="368"/>
      <c r="CUA51" s="368"/>
      <c r="CUB51" s="368"/>
      <c r="CUC51" s="368"/>
      <c r="CUD51" s="368"/>
      <c r="CUE51" s="368"/>
      <c r="CUF51" s="368"/>
      <c r="CUG51" s="368"/>
      <c r="CUH51" s="368"/>
      <c r="CUI51" s="368"/>
      <c r="CUJ51" s="368"/>
      <c r="CUK51" s="368"/>
      <c r="CUL51" s="368"/>
      <c r="CUM51" s="368"/>
      <c r="CUN51" s="368"/>
      <c r="CUO51" s="368"/>
      <c r="CUP51" s="368"/>
      <c r="CUQ51" s="368"/>
      <c r="CUR51" s="368"/>
      <c r="CUS51" s="368"/>
      <c r="CUT51" s="368"/>
      <c r="CUU51" s="368"/>
      <c r="CUV51" s="368"/>
      <c r="CUW51" s="368"/>
      <c r="CUX51" s="368"/>
      <c r="CUY51" s="368"/>
      <c r="CUZ51" s="368"/>
      <c r="CVA51" s="368"/>
      <c r="CVB51" s="368"/>
      <c r="CVC51" s="368"/>
      <c r="CVD51" s="368"/>
      <c r="CVE51" s="368"/>
      <c r="CVF51" s="368"/>
      <c r="CVG51" s="368"/>
      <c r="CVH51" s="368"/>
      <c r="CVI51" s="368"/>
      <c r="CVJ51" s="368"/>
      <c r="CVK51" s="368"/>
      <c r="CVL51" s="368"/>
      <c r="CVM51" s="368"/>
      <c r="CVN51" s="368"/>
      <c r="CVO51" s="368"/>
      <c r="CVP51" s="368"/>
      <c r="CVQ51" s="368"/>
      <c r="CVR51" s="368"/>
      <c r="CVS51" s="368"/>
      <c r="CVT51" s="368"/>
      <c r="CVU51" s="368"/>
      <c r="CVV51" s="368"/>
      <c r="CVW51" s="368"/>
      <c r="CVX51" s="368"/>
      <c r="CVY51" s="368"/>
      <c r="CVZ51" s="368"/>
      <c r="CWA51" s="368"/>
      <c r="CWB51" s="368"/>
      <c r="CWC51" s="368"/>
      <c r="CWD51" s="368"/>
      <c r="CWE51" s="368"/>
      <c r="CWF51" s="368"/>
      <c r="CWG51" s="368"/>
      <c r="CWH51" s="368"/>
      <c r="CWI51" s="368"/>
      <c r="CWJ51" s="368"/>
      <c r="CWK51" s="368"/>
      <c r="CWL51" s="368"/>
      <c r="CWM51" s="368"/>
      <c r="CWN51" s="368"/>
      <c r="CWO51" s="368"/>
      <c r="CWP51" s="368"/>
      <c r="CWQ51" s="368"/>
      <c r="CWR51" s="368"/>
      <c r="CWS51" s="368"/>
      <c r="CWT51" s="368"/>
      <c r="CWU51" s="368"/>
      <c r="CWV51" s="368"/>
      <c r="CWW51" s="368"/>
      <c r="CWX51" s="368"/>
      <c r="CWY51" s="368"/>
      <c r="CWZ51" s="368"/>
      <c r="CXA51" s="368"/>
      <c r="CXB51" s="368"/>
      <c r="CXC51" s="368"/>
      <c r="CXD51" s="368"/>
      <c r="CXE51" s="368"/>
      <c r="CXF51" s="368"/>
      <c r="CXG51" s="368"/>
      <c r="CXH51" s="368"/>
      <c r="CXI51" s="368"/>
      <c r="CXJ51" s="368"/>
      <c r="CXK51" s="368"/>
      <c r="CXL51" s="368"/>
      <c r="CXM51" s="368"/>
      <c r="CXN51" s="368"/>
      <c r="CXO51" s="368"/>
      <c r="CXP51" s="368"/>
      <c r="CXQ51" s="368"/>
      <c r="CXR51" s="368"/>
      <c r="CXS51" s="368"/>
      <c r="CXT51" s="368"/>
      <c r="CXU51" s="368"/>
      <c r="CXV51" s="368"/>
      <c r="CXW51" s="368"/>
      <c r="CXX51" s="368"/>
      <c r="CXY51" s="368"/>
      <c r="CXZ51" s="368"/>
      <c r="CYA51" s="368"/>
      <c r="CYB51" s="368"/>
      <c r="CYC51" s="368"/>
      <c r="CYD51" s="368"/>
      <c r="CYE51" s="368"/>
      <c r="CYF51" s="368"/>
      <c r="CYG51" s="368"/>
      <c r="CYH51" s="368"/>
      <c r="CYI51" s="368"/>
      <c r="CYJ51" s="368"/>
      <c r="CYK51" s="368"/>
      <c r="CYL51" s="368"/>
      <c r="CYM51" s="368"/>
      <c r="CYN51" s="368"/>
      <c r="CYO51" s="368"/>
      <c r="CYP51" s="368"/>
      <c r="CYQ51" s="368"/>
      <c r="CYR51" s="368"/>
      <c r="CYS51" s="368"/>
      <c r="CYT51" s="368"/>
      <c r="CYU51" s="368"/>
      <c r="CYV51" s="368"/>
      <c r="CYW51" s="368"/>
      <c r="CYX51" s="368"/>
      <c r="CYY51" s="368"/>
      <c r="CYZ51" s="368"/>
      <c r="CZA51" s="368"/>
      <c r="CZB51" s="368"/>
      <c r="CZC51" s="368"/>
      <c r="CZD51" s="368"/>
      <c r="CZE51" s="368"/>
      <c r="CZF51" s="368"/>
      <c r="CZG51" s="368"/>
      <c r="CZH51" s="368"/>
      <c r="CZI51" s="368"/>
      <c r="CZJ51" s="368"/>
      <c r="CZK51" s="368"/>
      <c r="CZL51" s="368"/>
      <c r="CZM51" s="368"/>
      <c r="CZN51" s="368"/>
      <c r="CZO51" s="368"/>
      <c r="CZP51" s="368"/>
      <c r="CZQ51" s="368"/>
      <c r="CZR51" s="368"/>
      <c r="CZS51" s="368"/>
      <c r="CZT51" s="368"/>
      <c r="CZU51" s="368"/>
      <c r="CZV51" s="368"/>
      <c r="CZW51" s="368"/>
      <c r="CZX51" s="368"/>
      <c r="CZY51" s="368"/>
      <c r="CZZ51" s="368"/>
      <c r="DAA51" s="368"/>
      <c r="DAB51" s="368"/>
      <c r="DAC51" s="368"/>
      <c r="DAD51" s="368"/>
      <c r="DAE51" s="368"/>
      <c r="DAF51" s="368"/>
      <c r="DAG51" s="368"/>
      <c r="DAH51" s="368"/>
      <c r="DAI51" s="368"/>
      <c r="DAJ51" s="368"/>
      <c r="DAK51" s="368"/>
      <c r="DAL51" s="368"/>
      <c r="DAM51" s="368"/>
      <c r="DAN51" s="368"/>
      <c r="DAO51" s="368"/>
      <c r="DAP51" s="368"/>
      <c r="DAQ51" s="368"/>
      <c r="DAR51" s="368"/>
      <c r="DAS51" s="368"/>
      <c r="DAT51" s="368"/>
      <c r="DAU51" s="368"/>
      <c r="DAV51" s="368"/>
      <c r="DAW51" s="368"/>
      <c r="DAX51" s="368"/>
      <c r="DAY51" s="368"/>
      <c r="DAZ51" s="368"/>
      <c r="DBA51" s="368"/>
      <c r="DBB51" s="368"/>
      <c r="DBC51" s="368"/>
      <c r="DBD51" s="368"/>
      <c r="DBE51" s="368"/>
      <c r="DBF51" s="368"/>
      <c r="DBG51" s="368"/>
      <c r="DBH51" s="368"/>
      <c r="DBI51" s="368"/>
      <c r="DBJ51" s="368"/>
      <c r="DBK51" s="368"/>
      <c r="DBL51" s="368"/>
      <c r="DBM51" s="368"/>
      <c r="DBN51" s="368"/>
      <c r="DBO51" s="368"/>
      <c r="DBP51" s="368"/>
      <c r="DBQ51" s="368"/>
      <c r="DBR51" s="368"/>
      <c r="DBS51" s="368"/>
      <c r="DBT51" s="368"/>
      <c r="DBU51" s="368"/>
      <c r="DBV51" s="368"/>
      <c r="DBW51" s="368"/>
      <c r="DBX51" s="368"/>
      <c r="DBY51" s="368"/>
      <c r="DBZ51" s="368"/>
      <c r="DCA51" s="368"/>
      <c r="DCB51" s="368"/>
      <c r="DCC51" s="368"/>
      <c r="DCD51" s="368"/>
      <c r="DCE51" s="368"/>
      <c r="DCF51" s="368"/>
      <c r="DCG51" s="368"/>
      <c r="DCH51" s="368"/>
      <c r="DCI51" s="368"/>
      <c r="DCJ51" s="368"/>
      <c r="DCK51" s="368"/>
      <c r="DCL51" s="368"/>
      <c r="DCM51" s="368"/>
      <c r="DCN51" s="368"/>
      <c r="DCO51" s="368"/>
      <c r="DCP51" s="368"/>
      <c r="DCQ51" s="368"/>
      <c r="DCR51" s="368"/>
      <c r="DCS51" s="368"/>
      <c r="DCT51" s="368"/>
      <c r="DCU51" s="368"/>
      <c r="DCV51" s="368"/>
      <c r="DCW51" s="368"/>
      <c r="DCX51" s="368"/>
      <c r="DCY51" s="368"/>
      <c r="DCZ51" s="368"/>
      <c r="DDA51" s="368"/>
      <c r="DDB51" s="368"/>
      <c r="DDC51" s="368"/>
      <c r="DDD51" s="368"/>
      <c r="DDE51" s="368"/>
      <c r="DDF51" s="368"/>
      <c r="DDG51" s="368"/>
      <c r="DDH51" s="368"/>
      <c r="DDI51" s="368"/>
      <c r="DDJ51" s="368"/>
      <c r="DDK51" s="368"/>
      <c r="DDL51" s="368"/>
      <c r="DDM51" s="368"/>
      <c r="DDN51" s="368"/>
      <c r="DDO51" s="368"/>
      <c r="DDP51" s="368"/>
      <c r="DDQ51" s="368"/>
      <c r="DDR51" s="368"/>
      <c r="DDS51" s="368"/>
      <c r="DDT51" s="368"/>
      <c r="DDU51" s="368"/>
      <c r="DDV51" s="368"/>
      <c r="DDW51" s="368"/>
      <c r="DDX51" s="368"/>
      <c r="DDY51" s="368"/>
      <c r="DDZ51" s="368"/>
      <c r="DEA51" s="368"/>
      <c r="DEB51" s="368"/>
      <c r="DEC51" s="368"/>
      <c r="DED51" s="368"/>
      <c r="DEE51" s="368"/>
      <c r="DEF51" s="368"/>
      <c r="DEG51" s="368"/>
      <c r="DEH51" s="368"/>
      <c r="DEI51" s="368"/>
      <c r="DEJ51" s="368"/>
      <c r="DEK51" s="368"/>
      <c r="DEL51" s="368"/>
      <c r="DEM51" s="368"/>
      <c r="DEN51" s="368"/>
      <c r="DEO51" s="368"/>
      <c r="DEP51" s="368"/>
      <c r="DEQ51" s="368"/>
      <c r="DER51" s="368"/>
      <c r="DES51" s="368"/>
      <c r="DET51" s="368"/>
      <c r="DEU51" s="368"/>
      <c r="DEV51" s="368"/>
      <c r="DEW51" s="368"/>
      <c r="DEX51" s="368"/>
      <c r="DEY51" s="368"/>
      <c r="DEZ51" s="368"/>
      <c r="DFA51" s="368"/>
      <c r="DFB51" s="368"/>
      <c r="DFC51" s="368"/>
      <c r="DFD51" s="368"/>
      <c r="DFE51" s="368"/>
      <c r="DFF51" s="368"/>
      <c r="DFG51" s="368"/>
      <c r="DFH51" s="368"/>
      <c r="DFI51" s="368"/>
      <c r="DFJ51" s="368"/>
      <c r="DFK51" s="368"/>
      <c r="DFL51" s="368"/>
      <c r="DFM51" s="368"/>
      <c r="DFN51" s="368"/>
      <c r="DFO51" s="368"/>
      <c r="DFP51" s="368"/>
      <c r="DFQ51" s="368"/>
      <c r="DFR51" s="368"/>
      <c r="DFS51" s="368"/>
      <c r="DFT51" s="368"/>
      <c r="DFU51" s="368"/>
      <c r="DFV51" s="368"/>
      <c r="DFW51" s="368"/>
      <c r="DFX51" s="368"/>
      <c r="DFY51" s="368"/>
      <c r="DFZ51" s="368"/>
      <c r="DGA51" s="368"/>
      <c r="DGB51" s="368"/>
      <c r="DGC51" s="368"/>
      <c r="DGD51" s="368"/>
      <c r="DGE51" s="368"/>
      <c r="DGF51" s="368"/>
      <c r="DGG51" s="368"/>
      <c r="DGH51" s="368"/>
      <c r="DGI51" s="368"/>
      <c r="DGJ51" s="368"/>
      <c r="DGK51" s="368"/>
      <c r="DGL51" s="368"/>
      <c r="DGM51" s="368"/>
      <c r="DGN51" s="368"/>
      <c r="DGO51" s="368"/>
      <c r="DGP51" s="368"/>
      <c r="DGQ51" s="368"/>
      <c r="DGR51" s="368"/>
      <c r="DGS51" s="368"/>
      <c r="DGT51" s="368"/>
      <c r="DGU51" s="368"/>
      <c r="DGV51" s="368"/>
      <c r="DGW51" s="368"/>
      <c r="DGX51" s="368"/>
      <c r="DGY51" s="368"/>
      <c r="DGZ51" s="368"/>
      <c r="DHA51" s="368"/>
      <c r="DHB51" s="368"/>
      <c r="DHC51" s="368"/>
      <c r="DHD51" s="368"/>
      <c r="DHE51" s="368"/>
      <c r="DHF51" s="368"/>
      <c r="DHG51" s="368"/>
      <c r="DHH51" s="368"/>
      <c r="DHI51" s="368"/>
      <c r="DHJ51" s="368"/>
      <c r="DHK51" s="368"/>
      <c r="DHL51" s="368"/>
      <c r="DHM51" s="368"/>
      <c r="DHN51" s="368"/>
      <c r="DHO51" s="368"/>
      <c r="DHP51" s="368"/>
      <c r="DHQ51" s="368"/>
      <c r="DHR51" s="368"/>
      <c r="DHS51" s="368"/>
      <c r="DHT51" s="368"/>
      <c r="DHU51" s="368"/>
      <c r="DHV51" s="368"/>
      <c r="DHW51" s="368"/>
      <c r="DHX51" s="368"/>
      <c r="DHY51" s="368"/>
      <c r="DHZ51" s="368"/>
      <c r="DIA51" s="368"/>
      <c r="DIB51" s="368"/>
      <c r="DIC51" s="368"/>
      <c r="DID51" s="368"/>
      <c r="DIE51" s="368"/>
      <c r="DIF51" s="368"/>
      <c r="DIG51" s="368"/>
      <c r="DIH51" s="368"/>
      <c r="DII51" s="368"/>
      <c r="DIJ51" s="368"/>
      <c r="DIK51" s="368"/>
      <c r="DIL51" s="368"/>
      <c r="DIM51" s="368"/>
      <c r="DIN51" s="368"/>
      <c r="DIO51" s="368"/>
      <c r="DIP51" s="368"/>
      <c r="DIQ51" s="368"/>
      <c r="DIR51" s="368"/>
      <c r="DIS51" s="368"/>
      <c r="DIT51" s="368"/>
      <c r="DIU51" s="368"/>
      <c r="DIV51" s="368"/>
      <c r="DIW51" s="368"/>
      <c r="DIX51" s="368"/>
      <c r="DIY51" s="368"/>
      <c r="DIZ51" s="368"/>
      <c r="DJA51" s="368"/>
      <c r="DJB51" s="368"/>
      <c r="DJC51" s="368"/>
      <c r="DJD51" s="368"/>
      <c r="DJE51" s="368"/>
      <c r="DJF51" s="368"/>
      <c r="DJG51" s="368"/>
      <c r="DJH51" s="368"/>
      <c r="DJI51" s="368"/>
      <c r="DJJ51" s="368"/>
      <c r="DJK51" s="368"/>
      <c r="DJL51" s="368"/>
      <c r="DJM51" s="368"/>
      <c r="DJN51" s="368"/>
      <c r="DJO51" s="368"/>
      <c r="DJP51" s="368"/>
      <c r="DJQ51" s="368"/>
      <c r="DJR51" s="368"/>
      <c r="DJS51" s="368"/>
      <c r="DJT51" s="368"/>
      <c r="DJU51" s="368"/>
      <c r="DJV51" s="368"/>
      <c r="DJW51" s="368"/>
      <c r="DJX51" s="368"/>
      <c r="DJY51" s="368"/>
      <c r="DJZ51" s="368"/>
      <c r="DKA51" s="368"/>
      <c r="DKB51" s="368"/>
      <c r="DKC51" s="368"/>
      <c r="DKD51" s="368"/>
      <c r="DKE51" s="368"/>
      <c r="DKF51" s="368"/>
      <c r="DKG51" s="368"/>
      <c r="DKH51" s="368"/>
      <c r="DKI51" s="368"/>
      <c r="DKJ51" s="368"/>
      <c r="DKK51" s="368"/>
      <c r="DKL51" s="368"/>
      <c r="DKM51" s="368"/>
      <c r="DKN51" s="368"/>
      <c r="DKO51" s="368"/>
      <c r="DKP51" s="368"/>
      <c r="DKQ51" s="368"/>
      <c r="DKR51" s="368"/>
      <c r="DKS51" s="368"/>
      <c r="DKT51" s="368"/>
      <c r="DKU51" s="368"/>
      <c r="DKV51" s="368"/>
      <c r="DKW51" s="368"/>
      <c r="DKX51" s="368"/>
      <c r="DKY51" s="368"/>
      <c r="DKZ51" s="368"/>
      <c r="DLA51" s="368"/>
      <c r="DLB51" s="368"/>
      <c r="DLC51" s="368"/>
      <c r="DLD51" s="368"/>
      <c r="DLE51" s="368"/>
      <c r="DLF51" s="368"/>
      <c r="DLG51" s="368"/>
      <c r="DLH51" s="368"/>
      <c r="DLI51" s="368"/>
      <c r="DLJ51" s="368"/>
      <c r="DLK51" s="368"/>
      <c r="DLL51" s="368"/>
      <c r="DLM51" s="368"/>
      <c r="DLN51" s="368"/>
      <c r="DLO51" s="368"/>
      <c r="DLP51" s="368"/>
      <c r="DLQ51" s="368"/>
      <c r="DLR51" s="368"/>
      <c r="DLS51" s="368"/>
      <c r="DLT51" s="368"/>
      <c r="DLU51" s="368"/>
      <c r="DLV51" s="368"/>
      <c r="DLW51" s="368"/>
      <c r="DLX51" s="368"/>
      <c r="DLY51" s="368"/>
      <c r="DLZ51" s="368"/>
      <c r="DMA51" s="368"/>
      <c r="DMB51" s="368"/>
      <c r="DMC51" s="368"/>
      <c r="DMD51" s="368"/>
      <c r="DME51" s="368"/>
      <c r="DMF51" s="368"/>
      <c r="DMG51" s="368"/>
      <c r="DMH51" s="368"/>
      <c r="DMI51" s="368"/>
      <c r="DMJ51" s="368"/>
      <c r="DMK51" s="368"/>
      <c r="DML51" s="368"/>
      <c r="DMM51" s="368"/>
      <c r="DMN51" s="368"/>
      <c r="DMO51" s="368"/>
      <c r="DMP51" s="368"/>
      <c r="DMQ51" s="368"/>
      <c r="DMR51" s="368"/>
      <c r="DMS51" s="368"/>
      <c r="DMT51" s="368"/>
      <c r="DMU51" s="368"/>
      <c r="DMV51" s="368"/>
      <c r="DMW51" s="368"/>
      <c r="DMX51" s="368"/>
      <c r="DMY51" s="368"/>
      <c r="DMZ51" s="368"/>
      <c r="DNA51" s="368"/>
      <c r="DNB51" s="368"/>
      <c r="DNC51" s="368"/>
      <c r="DND51" s="368"/>
      <c r="DNE51" s="368"/>
      <c r="DNF51" s="368"/>
      <c r="DNG51" s="368"/>
      <c r="DNH51" s="368"/>
      <c r="DNI51" s="368"/>
      <c r="DNJ51" s="368"/>
      <c r="DNK51" s="368"/>
      <c r="DNL51" s="368"/>
      <c r="DNM51" s="368"/>
      <c r="DNN51" s="368"/>
      <c r="DNO51" s="368"/>
      <c r="DNP51" s="368"/>
      <c r="DNQ51" s="368"/>
      <c r="DNR51" s="368"/>
      <c r="DNS51" s="368"/>
      <c r="DNT51" s="368"/>
      <c r="DNU51" s="368"/>
      <c r="DNV51" s="368"/>
      <c r="DNW51" s="368"/>
      <c r="DNX51" s="368"/>
      <c r="DNY51" s="368"/>
      <c r="DNZ51" s="368"/>
      <c r="DOA51" s="368"/>
      <c r="DOB51" s="368"/>
      <c r="DOC51" s="368"/>
      <c r="DOD51" s="368"/>
      <c r="DOE51" s="368"/>
      <c r="DOF51" s="368"/>
      <c r="DOG51" s="368"/>
      <c r="DOH51" s="368"/>
      <c r="DOI51" s="368"/>
      <c r="DOJ51" s="368"/>
      <c r="DOK51" s="368"/>
      <c r="DOL51" s="368"/>
      <c r="DOM51" s="368"/>
      <c r="DON51" s="368"/>
      <c r="DOO51" s="368"/>
      <c r="DOP51" s="368"/>
      <c r="DOQ51" s="368"/>
      <c r="DOR51" s="368"/>
      <c r="DOS51" s="368"/>
      <c r="DOT51" s="368"/>
      <c r="DOU51" s="368"/>
      <c r="DOV51" s="368"/>
      <c r="DOW51" s="368"/>
      <c r="DOX51" s="368"/>
      <c r="DOY51" s="368"/>
      <c r="DOZ51" s="368"/>
      <c r="DPA51" s="368"/>
      <c r="DPB51" s="368"/>
      <c r="DPC51" s="368"/>
      <c r="DPD51" s="368"/>
      <c r="DPE51" s="368"/>
      <c r="DPF51" s="368"/>
      <c r="DPG51" s="368"/>
      <c r="DPH51" s="368"/>
      <c r="DPI51" s="368"/>
      <c r="DPJ51" s="368"/>
      <c r="DPK51" s="368"/>
      <c r="DPL51" s="368"/>
      <c r="DPM51" s="368"/>
      <c r="DPN51" s="368"/>
      <c r="DPO51" s="368"/>
      <c r="DPP51" s="368"/>
      <c r="DPQ51" s="368"/>
      <c r="DPR51" s="368"/>
      <c r="DPS51" s="368"/>
      <c r="DPT51" s="368"/>
      <c r="DPU51" s="368"/>
      <c r="DPV51" s="368"/>
      <c r="DPW51" s="368"/>
      <c r="DPX51" s="368"/>
      <c r="DPY51" s="368"/>
      <c r="DPZ51" s="368"/>
      <c r="DQA51" s="368"/>
      <c r="DQB51" s="368"/>
      <c r="DQC51" s="368"/>
      <c r="DQD51" s="368"/>
      <c r="DQE51" s="368"/>
      <c r="DQF51" s="368"/>
      <c r="DQG51" s="368"/>
      <c r="DQH51" s="368"/>
      <c r="DQI51" s="368"/>
      <c r="DQJ51" s="368"/>
      <c r="DQK51" s="368"/>
      <c r="DQL51" s="368"/>
      <c r="DQM51" s="368"/>
      <c r="DQN51" s="368"/>
      <c r="DQO51" s="368"/>
      <c r="DQP51" s="368"/>
      <c r="DQQ51" s="368"/>
      <c r="DQR51" s="368"/>
      <c r="DQS51" s="368"/>
      <c r="DQT51" s="368"/>
      <c r="DQU51" s="368"/>
      <c r="DQV51" s="368"/>
      <c r="DQW51" s="368"/>
      <c r="DQX51" s="368"/>
      <c r="DQY51" s="368"/>
      <c r="DQZ51" s="368"/>
      <c r="DRA51" s="368"/>
      <c r="DRB51" s="368"/>
      <c r="DRC51" s="368"/>
      <c r="DRD51" s="368"/>
      <c r="DRE51" s="368"/>
      <c r="DRF51" s="368"/>
      <c r="DRG51" s="368"/>
      <c r="DRH51" s="368"/>
      <c r="DRI51" s="368"/>
      <c r="DRJ51" s="368"/>
      <c r="DRK51" s="368"/>
      <c r="DRL51" s="368"/>
      <c r="DRM51" s="368"/>
      <c r="DRN51" s="368"/>
      <c r="DRO51" s="368"/>
      <c r="DRP51" s="368"/>
      <c r="DRQ51" s="368"/>
      <c r="DRR51" s="368"/>
      <c r="DRS51" s="368"/>
      <c r="DRT51" s="368"/>
      <c r="DRU51" s="368"/>
      <c r="DRV51" s="368"/>
      <c r="DRW51" s="368"/>
      <c r="DRX51" s="368"/>
      <c r="DRY51" s="368"/>
      <c r="DRZ51" s="368"/>
      <c r="DSA51" s="368"/>
      <c r="DSB51" s="368"/>
      <c r="DSC51" s="368"/>
      <c r="DSD51" s="368"/>
      <c r="DSE51" s="368"/>
      <c r="DSF51" s="368"/>
      <c r="DSG51" s="368"/>
      <c r="DSH51" s="368"/>
      <c r="DSI51" s="368"/>
      <c r="DSJ51" s="368"/>
      <c r="DSK51" s="368"/>
      <c r="DSL51" s="368"/>
      <c r="DSM51" s="368"/>
      <c r="DSN51" s="368"/>
      <c r="DSO51" s="368"/>
      <c r="DSP51" s="368"/>
      <c r="DSQ51" s="368"/>
      <c r="DSR51" s="368"/>
      <c r="DSS51" s="368"/>
      <c r="DST51" s="368"/>
      <c r="DSU51" s="368"/>
      <c r="DSV51" s="368"/>
      <c r="DSW51" s="368"/>
      <c r="DSX51" s="368"/>
      <c r="DSY51" s="368"/>
      <c r="DSZ51" s="368"/>
      <c r="DTA51" s="368"/>
      <c r="DTB51" s="368"/>
      <c r="DTC51" s="368"/>
      <c r="DTD51" s="368"/>
      <c r="DTE51" s="368"/>
      <c r="DTF51" s="368"/>
      <c r="DTG51" s="368"/>
      <c r="DTH51" s="368"/>
      <c r="DTI51" s="368"/>
      <c r="DTJ51" s="368"/>
      <c r="DTK51" s="368"/>
      <c r="DTL51" s="368"/>
      <c r="DTM51" s="368"/>
      <c r="DTN51" s="368"/>
      <c r="DTO51" s="368"/>
      <c r="DTP51" s="368"/>
      <c r="DTQ51" s="368"/>
      <c r="DTR51" s="368"/>
      <c r="DTS51" s="368"/>
      <c r="DTT51" s="368"/>
      <c r="DTU51" s="368"/>
      <c r="DTV51" s="368"/>
      <c r="DTW51" s="368"/>
      <c r="DTX51" s="368"/>
      <c r="DTY51" s="368"/>
      <c r="DTZ51" s="368"/>
      <c r="DUA51" s="368"/>
      <c r="DUB51" s="368"/>
      <c r="DUC51" s="368"/>
      <c r="DUD51" s="368"/>
      <c r="DUE51" s="368"/>
      <c r="DUF51" s="368"/>
      <c r="DUG51" s="368"/>
      <c r="DUH51" s="368"/>
      <c r="DUI51" s="368"/>
      <c r="DUJ51" s="368"/>
      <c r="DUK51" s="368"/>
      <c r="DUL51" s="368"/>
      <c r="DUM51" s="368"/>
      <c r="DUN51" s="368"/>
      <c r="DUO51" s="368"/>
      <c r="DUP51" s="368"/>
      <c r="DUQ51" s="368"/>
      <c r="DUR51" s="368"/>
      <c r="DUS51" s="368"/>
      <c r="DUT51" s="368"/>
      <c r="DUU51" s="368"/>
      <c r="DUV51" s="368"/>
      <c r="DUW51" s="368"/>
      <c r="DUX51" s="368"/>
      <c r="DUY51" s="368"/>
      <c r="DUZ51" s="368"/>
      <c r="DVA51" s="368"/>
      <c r="DVB51" s="368"/>
      <c r="DVC51" s="368"/>
      <c r="DVD51" s="368"/>
      <c r="DVE51" s="368"/>
      <c r="DVF51" s="368"/>
      <c r="DVG51" s="368"/>
      <c r="DVH51" s="368"/>
      <c r="DVI51" s="368"/>
      <c r="DVJ51" s="368"/>
      <c r="DVK51" s="368"/>
      <c r="DVL51" s="368"/>
      <c r="DVM51" s="368"/>
      <c r="DVN51" s="368"/>
      <c r="DVO51" s="368"/>
      <c r="DVP51" s="368"/>
      <c r="DVQ51" s="368"/>
      <c r="DVR51" s="368"/>
      <c r="DVS51" s="368"/>
      <c r="DVT51" s="368"/>
      <c r="DVU51" s="368"/>
      <c r="DVV51" s="368"/>
      <c r="DVW51" s="368"/>
      <c r="DVX51" s="368"/>
      <c r="DVY51" s="368"/>
      <c r="DVZ51" s="368"/>
      <c r="DWA51" s="368"/>
      <c r="DWB51" s="368"/>
      <c r="DWC51" s="368"/>
      <c r="DWD51" s="368"/>
      <c r="DWE51" s="368"/>
      <c r="DWF51" s="368"/>
      <c r="DWG51" s="368"/>
      <c r="DWH51" s="368"/>
      <c r="DWI51" s="368"/>
      <c r="DWJ51" s="368"/>
      <c r="DWK51" s="368"/>
      <c r="DWL51" s="368"/>
      <c r="DWM51" s="368"/>
      <c r="DWN51" s="368"/>
      <c r="DWO51" s="368"/>
      <c r="DWP51" s="368"/>
      <c r="DWQ51" s="368"/>
      <c r="DWR51" s="368"/>
      <c r="DWS51" s="368"/>
      <c r="DWT51" s="368"/>
      <c r="DWU51" s="368"/>
      <c r="DWV51" s="368"/>
      <c r="DWW51" s="368"/>
      <c r="DWX51" s="368"/>
      <c r="DWY51" s="368"/>
      <c r="DWZ51" s="368"/>
      <c r="DXA51" s="368"/>
      <c r="DXB51" s="368"/>
      <c r="DXC51" s="368"/>
      <c r="DXD51" s="368"/>
      <c r="DXE51" s="368"/>
      <c r="DXF51" s="368"/>
      <c r="DXG51" s="368"/>
      <c r="DXH51" s="368"/>
      <c r="DXI51" s="368"/>
      <c r="DXJ51" s="368"/>
      <c r="DXK51" s="368"/>
      <c r="DXL51" s="368"/>
      <c r="DXM51" s="368"/>
      <c r="DXN51" s="368"/>
      <c r="DXO51" s="368"/>
      <c r="DXP51" s="368"/>
      <c r="DXQ51" s="368"/>
      <c r="DXR51" s="368"/>
      <c r="DXS51" s="368"/>
      <c r="DXT51" s="368"/>
      <c r="DXU51" s="368"/>
      <c r="DXV51" s="368"/>
      <c r="DXW51" s="368"/>
      <c r="DXX51" s="368"/>
      <c r="DXY51" s="368"/>
      <c r="DXZ51" s="368"/>
      <c r="DYA51" s="368"/>
      <c r="DYB51" s="368"/>
      <c r="DYC51" s="368"/>
      <c r="DYD51" s="368"/>
      <c r="DYE51" s="368"/>
      <c r="DYF51" s="368"/>
      <c r="DYG51" s="368"/>
      <c r="DYH51" s="368"/>
      <c r="DYI51" s="368"/>
      <c r="DYJ51" s="368"/>
      <c r="DYK51" s="368"/>
      <c r="DYL51" s="368"/>
      <c r="DYM51" s="368"/>
      <c r="DYN51" s="368"/>
      <c r="DYO51" s="368"/>
      <c r="DYP51" s="368"/>
      <c r="DYQ51" s="368"/>
      <c r="DYR51" s="368"/>
      <c r="DYS51" s="368"/>
      <c r="DYT51" s="368"/>
      <c r="DYU51" s="368"/>
      <c r="DYV51" s="368"/>
      <c r="DYW51" s="368"/>
      <c r="DYX51" s="368"/>
      <c r="DYY51" s="368"/>
      <c r="DYZ51" s="368"/>
      <c r="DZA51" s="368"/>
      <c r="DZB51" s="368"/>
      <c r="DZC51" s="368"/>
      <c r="DZD51" s="368"/>
      <c r="DZE51" s="368"/>
      <c r="DZF51" s="368"/>
      <c r="DZG51" s="368"/>
      <c r="DZH51" s="368"/>
      <c r="DZI51" s="368"/>
      <c r="DZJ51" s="368"/>
      <c r="DZK51" s="368"/>
      <c r="DZL51" s="368"/>
      <c r="DZM51" s="368"/>
      <c r="DZN51" s="368"/>
      <c r="DZO51" s="368"/>
      <c r="DZP51" s="368"/>
      <c r="DZQ51" s="368"/>
      <c r="DZR51" s="368"/>
      <c r="DZS51" s="368"/>
      <c r="DZT51" s="368"/>
      <c r="DZU51" s="368"/>
      <c r="DZV51" s="368"/>
      <c r="DZW51" s="368"/>
      <c r="DZX51" s="368"/>
      <c r="DZY51" s="368"/>
      <c r="DZZ51" s="368"/>
      <c r="EAA51" s="368"/>
      <c r="EAB51" s="368"/>
      <c r="EAC51" s="368"/>
      <c r="EAD51" s="368"/>
      <c r="EAE51" s="368"/>
      <c r="EAF51" s="368"/>
      <c r="EAG51" s="368"/>
      <c r="EAH51" s="368"/>
      <c r="EAI51" s="368"/>
      <c r="EAJ51" s="368"/>
      <c r="EAK51" s="368"/>
      <c r="EAL51" s="368"/>
      <c r="EAM51" s="368"/>
      <c r="EAN51" s="368"/>
      <c r="EAO51" s="368"/>
      <c r="EAP51" s="368"/>
      <c r="EAQ51" s="368"/>
      <c r="EAR51" s="368"/>
      <c r="EAS51" s="368"/>
      <c r="EAT51" s="368"/>
      <c r="EAU51" s="368"/>
      <c r="EAV51" s="368"/>
      <c r="EAW51" s="368"/>
      <c r="EAX51" s="368"/>
      <c r="EAY51" s="368"/>
      <c r="EAZ51" s="368"/>
      <c r="EBA51" s="368"/>
      <c r="EBB51" s="368"/>
      <c r="EBC51" s="368"/>
      <c r="EBD51" s="368"/>
      <c r="EBE51" s="368"/>
      <c r="EBF51" s="368"/>
      <c r="EBG51" s="368"/>
      <c r="EBH51" s="368"/>
      <c r="EBI51" s="368"/>
      <c r="EBJ51" s="368"/>
      <c r="EBK51" s="368"/>
      <c r="EBL51" s="368"/>
      <c r="EBM51" s="368"/>
      <c r="EBN51" s="368"/>
      <c r="EBO51" s="368"/>
      <c r="EBP51" s="368"/>
      <c r="EBQ51" s="368"/>
      <c r="EBR51" s="368"/>
      <c r="EBS51" s="368"/>
      <c r="EBT51" s="368"/>
      <c r="EBU51" s="368"/>
      <c r="EBV51" s="368"/>
      <c r="EBW51" s="368"/>
      <c r="EBX51" s="368"/>
      <c r="EBY51" s="368"/>
      <c r="EBZ51" s="368"/>
      <c r="ECA51" s="368"/>
      <c r="ECB51" s="368"/>
      <c r="ECC51" s="368"/>
      <c r="ECD51" s="368"/>
      <c r="ECE51" s="368"/>
      <c r="ECF51" s="368"/>
      <c r="ECG51" s="368"/>
      <c r="ECH51" s="368"/>
      <c r="ECI51" s="368"/>
      <c r="ECJ51" s="368"/>
      <c r="ECK51" s="368"/>
      <c r="ECL51" s="368"/>
      <c r="ECM51" s="368"/>
      <c r="ECN51" s="368"/>
      <c r="ECO51" s="368"/>
      <c r="ECP51" s="368"/>
      <c r="ECQ51" s="368"/>
      <c r="ECR51" s="368"/>
      <c r="ECS51" s="368"/>
      <c r="ECT51" s="368"/>
      <c r="ECU51" s="368"/>
      <c r="ECV51" s="368"/>
      <c r="ECW51" s="368"/>
      <c r="ECX51" s="368"/>
      <c r="ECY51" s="368"/>
      <c r="ECZ51" s="368"/>
      <c r="EDA51" s="368"/>
      <c r="EDB51" s="368"/>
      <c r="EDC51" s="368"/>
      <c r="EDD51" s="368"/>
      <c r="EDE51" s="368"/>
      <c r="EDF51" s="368"/>
      <c r="EDG51" s="368"/>
      <c r="EDH51" s="368"/>
      <c r="EDI51" s="368"/>
      <c r="EDJ51" s="368"/>
      <c r="EDK51" s="368"/>
      <c r="EDL51" s="368"/>
      <c r="EDM51" s="368"/>
      <c r="EDN51" s="368"/>
      <c r="EDO51" s="368"/>
      <c r="EDP51" s="368"/>
      <c r="EDQ51" s="368"/>
      <c r="EDR51" s="368"/>
      <c r="EDS51" s="368"/>
      <c r="EDT51" s="368"/>
      <c r="EDU51" s="368"/>
      <c r="EDV51" s="368"/>
      <c r="EDW51" s="368"/>
      <c r="EDX51" s="368"/>
      <c r="EDY51" s="368"/>
      <c r="EDZ51" s="368"/>
      <c r="EEA51" s="368"/>
      <c r="EEB51" s="368"/>
      <c r="EEC51" s="368"/>
      <c r="EED51" s="368"/>
      <c r="EEE51" s="368"/>
      <c r="EEF51" s="368"/>
      <c r="EEG51" s="368"/>
      <c r="EEH51" s="368"/>
      <c r="EEI51" s="368"/>
      <c r="EEJ51" s="368"/>
      <c r="EEK51" s="368"/>
      <c r="EEL51" s="368"/>
      <c r="EEM51" s="368"/>
      <c r="EEN51" s="368"/>
      <c r="EEO51" s="368"/>
      <c r="EEP51" s="368"/>
      <c r="EEQ51" s="368"/>
      <c r="EER51" s="368"/>
      <c r="EES51" s="368"/>
      <c r="EET51" s="368"/>
      <c r="EEU51" s="368"/>
      <c r="EEV51" s="368"/>
      <c r="EEW51" s="368"/>
      <c r="EEX51" s="368"/>
      <c r="EEY51" s="368"/>
      <c r="EEZ51" s="368"/>
      <c r="EFA51" s="368"/>
      <c r="EFB51" s="368"/>
      <c r="EFC51" s="368"/>
      <c r="EFD51" s="368"/>
      <c r="EFE51" s="368"/>
      <c r="EFF51" s="368"/>
      <c r="EFG51" s="368"/>
      <c r="EFH51" s="368"/>
      <c r="EFI51" s="368"/>
      <c r="EFJ51" s="368"/>
      <c r="EFK51" s="368"/>
      <c r="EFL51" s="368"/>
      <c r="EFM51" s="368"/>
      <c r="EFN51" s="368"/>
      <c r="EFO51" s="368"/>
      <c r="EFP51" s="368"/>
      <c r="EFQ51" s="368"/>
      <c r="EFR51" s="368"/>
      <c r="EFS51" s="368"/>
      <c r="EFT51" s="368"/>
      <c r="EFU51" s="368"/>
      <c r="EFV51" s="368"/>
      <c r="EFW51" s="368"/>
      <c r="EFX51" s="368"/>
      <c r="EFY51" s="368"/>
      <c r="EFZ51" s="368"/>
      <c r="EGA51" s="368"/>
      <c r="EGB51" s="368"/>
      <c r="EGC51" s="368"/>
      <c r="EGD51" s="368"/>
      <c r="EGE51" s="368"/>
      <c r="EGF51" s="368"/>
      <c r="EGG51" s="368"/>
      <c r="EGH51" s="368"/>
      <c r="EGI51" s="368"/>
      <c r="EGJ51" s="368"/>
      <c r="EGK51" s="368"/>
      <c r="EGL51" s="368"/>
      <c r="EGM51" s="368"/>
      <c r="EGN51" s="368"/>
      <c r="EGO51" s="368"/>
      <c r="EGP51" s="368"/>
      <c r="EGQ51" s="368"/>
      <c r="EGR51" s="368"/>
      <c r="EGS51" s="368"/>
      <c r="EGT51" s="368"/>
      <c r="EGU51" s="368"/>
      <c r="EGV51" s="368"/>
      <c r="EGW51" s="368"/>
      <c r="EGX51" s="368"/>
      <c r="EGY51" s="368"/>
      <c r="EGZ51" s="368"/>
      <c r="EHA51" s="368"/>
      <c r="EHB51" s="368"/>
      <c r="EHC51" s="368"/>
      <c r="EHD51" s="368"/>
      <c r="EHE51" s="368"/>
      <c r="EHF51" s="368"/>
      <c r="EHG51" s="368"/>
      <c r="EHH51" s="368"/>
      <c r="EHI51" s="368"/>
      <c r="EHJ51" s="368"/>
      <c r="EHK51" s="368"/>
      <c r="EHL51" s="368"/>
      <c r="EHM51" s="368"/>
      <c r="EHN51" s="368"/>
      <c r="EHO51" s="368"/>
      <c r="EHP51" s="368"/>
      <c r="EHQ51" s="368"/>
      <c r="EHR51" s="368"/>
      <c r="EHS51" s="368"/>
      <c r="EHT51" s="368"/>
      <c r="EHU51" s="368"/>
      <c r="EHV51" s="368"/>
      <c r="EHW51" s="368"/>
      <c r="EHX51" s="368"/>
      <c r="EHY51" s="368"/>
      <c r="EHZ51" s="368"/>
      <c r="EIA51" s="368"/>
      <c r="EIB51" s="368"/>
      <c r="EIC51" s="368"/>
      <c r="EID51" s="368"/>
      <c r="EIE51" s="368"/>
      <c r="EIF51" s="368"/>
      <c r="EIG51" s="368"/>
      <c r="EIH51" s="368"/>
      <c r="EII51" s="368"/>
      <c r="EIJ51" s="368"/>
      <c r="EIK51" s="368"/>
      <c r="EIL51" s="368"/>
      <c r="EIM51" s="368"/>
      <c r="EIN51" s="368"/>
      <c r="EIO51" s="368"/>
      <c r="EIP51" s="368"/>
      <c r="EIQ51" s="368"/>
      <c r="EIR51" s="368"/>
      <c r="EIS51" s="368"/>
      <c r="EIT51" s="368"/>
      <c r="EIU51" s="368"/>
      <c r="EIV51" s="368"/>
      <c r="EIW51" s="368"/>
      <c r="EIX51" s="368"/>
      <c r="EIY51" s="368"/>
      <c r="EIZ51" s="368"/>
      <c r="EJA51" s="368"/>
      <c r="EJB51" s="368"/>
      <c r="EJC51" s="368"/>
      <c r="EJD51" s="368"/>
      <c r="EJE51" s="368"/>
      <c r="EJF51" s="368"/>
      <c r="EJG51" s="368"/>
      <c r="EJH51" s="368"/>
      <c r="EJI51" s="368"/>
      <c r="EJJ51" s="368"/>
      <c r="EJK51" s="368"/>
      <c r="EJL51" s="368"/>
      <c r="EJM51" s="368"/>
      <c r="EJN51" s="368"/>
      <c r="EJO51" s="368"/>
      <c r="EJP51" s="368"/>
      <c r="EJQ51" s="368"/>
      <c r="EJR51" s="368"/>
      <c r="EJS51" s="368"/>
      <c r="EJT51" s="368"/>
      <c r="EJU51" s="368"/>
      <c r="EJV51" s="368"/>
      <c r="EJW51" s="368"/>
      <c r="EJX51" s="368"/>
      <c r="EJY51" s="368"/>
      <c r="EJZ51" s="368"/>
      <c r="EKA51" s="368"/>
      <c r="EKB51" s="368"/>
      <c r="EKC51" s="368"/>
      <c r="EKD51" s="368"/>
      <c r="EKE51" s="368"/>
      <c r="EKF51" s="368"/>
      <c r="EKG51" s="368"/>
      <c r="EKH51" s="368"/>
      <c r="EKI51" s="368"/>
      <c r="EKJ51" s="368"/>
      <c r="EKK51" s="368"/>
      <c r="EKL51" s="368"/>
      <c r="EKM51" s="368"/>
      <c r="EKN51" s="368"/>
      <c r="EKO51" s="368"/>
      <c r="EKP51" s="368"/>
      <c r="EKQ51" s="368"/>
      <c r="EKR51" s="368"/>
      <c r="EKS51" s="368"/>
      <c r="EKT51" s="368"/>
      <c r="EKU51" s="368"/>
      <c r="EKV51" s="368"/>
      <c r="EKW51" s="368"/>
      <c r="EKX51" s="368"/>
      <c r="EKY51" s="368"/>
      <c r="EKZ51" s="368"/>
      <c r="ELA51" s="368"/>
      <c r="ELB51" s="368"/>
      <c r="ELC51" s="368"/>
      <c r="ELD51" s="368"/>
      <c r="ELE51" s="368"/>
      <c r="ELF51" s="368"/>
      <c r="ELG51" s="368"/>
      <c r="ELH51" s="368"/>
      <c r="ELI51" s="368"/>
      <c r="ELJ51" s="368"/>
      <c r="ELK51" s="368"/>
      <c r="ELL51" s="368"/>
      <c r="ELM51" s="368"/>
      <c r="ELN51" s="368"/>
      <c r="ELO51" s="368"/>
      <c r="ELP51" s="368"/>
      <c r="ELQ51" s="368"/>
      <c r="ELR51" s="368"/>
      <c r="ELS51" s="368"/>
      <c r="ELT51" s="368"/>
      <c r="ELU51" s="368"/>
      <c r="ELV51" s="368"/>
      <c r="ELW51" s="368"/>
      <c r="ELX51" s="368"/>
      <c r="ELY51" s="368"/>
      <c r="ELZ51" s="368"/>
      <c r="EMA51" s="368"/>
      <c r="EMB51" s="368"/>
      <c r="EMC51" s="368"/>
      <c r="EMD51" s="368"/>
      <c r="EME51" s="368"/>
      <c r="EMF51" s="368"/>
      <c r="EMG51" s="368"/>
      <c r="EMH51" s="368"/>
      <c r="EMI51" s="368"/>
      <c r="EMJ51" s="368"/>
      <c r="EMK51" s="368"/>
      <c r="EML51" s="368"/>
      <c r="EMM51" s="368"/>
      <c r="EMN51" s="368"/>
      <c r="EMO51" s="368"/>
      <c r="EMP51" s="368"/>
      <c r="EMQ51" s="368"/>
      <c r="EMR51" s="368"/>
      <c r="EMS51" s="368"/>
      <c r="EMT51" s="368"/>
      <c r="EMU51" s="368"/>
      <c r="EMV51" s="368"/>
      <c r="EMW51" s="368"/>
      <c r="EMX51" s="368"/>
      <c r="EMY51" s="368"/>
      <c r="EMZ51" s="368"/>
      <c r="ENA51" s="368"/>
      <c r="ENB51" s="368"/>
      <c r="ENC51" s="368"/>
      <c r="END51" s="368"/>
      <c r="ENE51" s="368"/>
      <c r="ENF51" s="368"/>
      <c r="ENG51" s="368"/>
      <c r="ENH51" s="368"/>
      <c r="ENI51" s="368"/>
      <c r="ENJ51" s="368"/>
      <c r="ENK51" s="368"/>
      <c r="ENL51" s="368"/>
      <c r="ENM51" s="368"/>
      <c r="ENN51" s="368"/>
      <c r="ENO51" s="368"/>
      <c r="ENP51" s="368"/>
      <c r="ENQ51" s="368"/>
      <c r="ENR51" s="368"/>
      <c r="ENS51" s="368"/>
      <c r="ENT51" s="368"/>
      <c r="ENU51" s="368"/>
      <c r="ENV51" s="368"/>
      <c r="ENW51" s="368"/>
      <c r="ENX51" s="368"/>
      <c r="ENY51" s="368"/>
      <c r="ENZ51" s="368"/>
      <c r="EOA51" s="368"/>
      <c r="EOB51" s="368"/>
      <c r="EOC51" s="368"/>
      <c r="EOD51" s="368"/>
      <c r="EOE51" s="368"/>
      <c r="EOF51" s="368"/>
      <c r="EOG51" s="368"/>
      <c r="EOH51" s="368"/>
      <c r="EOI51" s="368"/>
      <c r="EOJ51" s="368"/>
      <c r="EOK51" s="368"/>
      <c r="EOL51" s="368"/>
      <c r="EOM51" s="368"/>
      <c r="EON51" s="368"/>
      <c r="EOO51" s="368"/>
      <c r="EOP51" s="368"/>
      <c r="EOQ51" s="368"/>
      <c r="EOR51" s="368"/>
      <c r="EOS51" s="368"/>
      <c r="EOT51" s="368"/>
      <c r="EOU51" s="368"/>
      <c r="EOV51" s="368"/>
      <c r="EOW51" s="368"/>
      <c r="EOX51" s="368"/>
      <c r="EOY51" s="368"/>
      <c r="EOZ51" s="368"/>
      <c r="EPA51" s="368"/>
      <c r="EPB51" s="368"/>
      <c r="EPC51" s="368"/>
      <c r="EPD51" s="368"/>
      <c r="EPE51" s="368"/>
      <c r="EPF51" s="368"/>
      <c r="EPG51" s="368"/>
      <c r="EPH51" s="368"/>
      <c r="EPI51" s="368"/>
      <c r="EPJ51" s="368"/>
      <c r="EPK51" s="368"/>
      <c r="EPL51" s="368"/>
      <c r="EPM51" s="368"/>
      <c r="EPN51" s="368"/>
      <c r="EPO51" s="368"/>
      <c r="EPP51" s="368"/>
      <c r="EPQ51" s="368"/>
      <c r="EPR51" s="368"/>
      <c r="EPS51" s="368"/>
      <c r="EPT51" s="368"/>
      <c r="EPU51" s="368"/>
      <c r="EPV51" s="368"/>
      <c r="EPW51" s="368"/>
      <c r="EPX51" s="368"/>
      <c r="EPY51" s="368"/>
      <c r="EPZ51" s="368"/>
      <c r="EQA51" s="368"/>
      <c r="EQB51" s="368"/>
      <c r="EQC51" s="368"/>
      <c r="EQD51" s="368"/>
      <c r="EQE51" s="368"/>
      <c r="EQF51" s="368"/>
      <c r="EQG51" s="368"/>
      <c r="EQH51" s="368"/>
      <c r="EQI51" s="368"/>
      <c r="EQJ51" s="368"/>
      <c r="EQK51" s="368"/>
      <c r="EQL51" s="368"/>
      <c r="EQM51" s="368"/>
      <c r="EQN51" s="368"/>
      <c r="EQO51" s="368"/>
      <c r="EQP51" s="368"/>
      <c r="EQQ51" s="368"/>
      <c r="EQR51" s="368"/>
      <c r="EQS51" s="368"/>
      <c r="EQT51" s="368"/>
      <c r="EQU51" s="368"/>
      <c r="EQV51" s="368"/>
      <c r="EQW51" s="368"/>
      <c r="EQX51" s="368"/>
      <c r="EQY51" s="368"/>
      <c r="EQZ51" s="368"/>
      <c r="ERA51" s="368"/>
      <c r="ERB51" s="368"/>
      <c r="ERC51" s="368"/>
      <c r="ERD51" s="368"/>
      <c r="ERE51" s="368"/>
      <c r="ERF51" s="368"/>
      <c r="ERG51" s="368"/>
      <c r="ERH51" s="368"/>
      <c r="ERI51" s="368"/>
      <c r="ERJ51" s="368"/>
      <c r="ERK51" s="368"/>
      <c r="ERL51" s="368"/>
      <c r="ERM51" s="368"/>
      <c r="ERN51" s="368"/>
      <c r="ERO51" s="368"/>
      <c r="ERP51" s="368"/>
      <c r="ERQ51" s="368"/>
      <c r="ERR51" s="368"/>
      <c r="ERS51" s="368"/>
      <c r="ERT51" s="368"/>
      <c r="ERU51" s="368"/>
      <c r="ERV51" s="368"/>
      <c r="ERW51" s="368"/>
      <c r="ERX51" s="368"/>
      <c r="ERY51" s="368"/>
      <c r="ERZ51" s="368"/>
      <c r="ESA51" s="368"/>
      <c r="ESB51" s="368"/>
      <c r="ESC51" s="368"/>
      <c r="ESD51" s="368"/>
      <c r="ESE51" s="368"/>
      <c r="ESF51" s="368"/>
      <c r="ESG51" s="368"/>
      <c r="ESH51" s="368"/>
      <c r="ESI51" s="368"/>
      <c r="ESJ51" s="368"/>
      <c r="ESK51" s="368"/>
      <c r="ESL51" s="368"/>
      <c r="ESM51" s="368"/>
      <c r="ESN51" s="368"/>
      <c r="ESO51" s="368"/>
      <c r="ESP51" s="368"/>
      <c r="ESQ51" s="368"/>
      <c r="ESR51" s="368"/>
      <c r="ESS51" s="368"/>
      <c r="EST51" s="368"/>
      <c r="ESU51" s="368"/>
      <c r="ESV51" s="368"/>
      <c r="ESW51" s="368"/>
      <c r="ESX51" s="368"/>
      <c r="ESY51" s="368"/>
      <c r="ESZ51" s="368"/>
      <c r="ETA51" s="368"/>
      <c r="ETB51" s="368"/>
      <c r="ETC51" s="368"/>
      <c r="ETD51" s="368"/>
      <c r="ETE51" s="368"/>
      <c r="ETF51" s="368"/>
      <c r="ETG51" s="368"/>
      <c r="ETH51" s="368"/>
      <c r="ETI51" s="368"/>
      <c r="ETJ51" s="368"/>
      <c r="ETK51" s="368"/>
      <c r="ETL51" s="368"/>
      <c r="ETM51" s="368"/>
      <c r="ETN51" s="368"/>
      <c r="ETO51" s="368"/>
      <c r="ETP51" s="368"/>
      <c r="ETQ51" s="368"/>
      <c r="ETR51" s="368"/>
      <c r="ETS51" s="368"/>
      <c r="ETT51" s="368"/>
      <c r="ETU51" s="368"/>
      <c r="ETV51" s="368"/>
      <c r="ETW51" s="368"/>
      <c r="ETX51" s="368"/>
      <c r="ETY51" s="368"/>
      <c r="ETZ51" s="368"/>
      <c r="EUA51" s="368"/>
      <c r="EUB51" s="368"/>
      <c r="EUC51" s="368"/>
      <c r="EUD51" s="368"/>
      <c r="EUE51" s="368"/>
      <c r="EUF51" s="368"/>
      <c r="EUG51" s="368"/>
      <c r="EUH51" s="368"/>
      <c r="EUI51" s="368"/>
      <c r="EUJ51" s="368"/>
      <c r="EUK51" s="368"/>
      <c r="EUL51" s="368"/>
      <c r="EUM51" s="368"/>
      <c r="EUN51" s="368"/>
      <c r="EUO51" s="368"/>
      <c r="EUP51" s="368"/>
      <c r="EUQ51" s="368"/>
      <c r="EUR51" s="368"/>
      <c r="EUS51" s="368"/>
      <c r="EUT51" s="368"/>
      <c r="EUU51" s="368"/>
      <c r="EUV51" s="368"/>
      <c r="EUW51" s="368"/>
      <c r="EUX51" s="368"/>
      <c r="EUY51" s="368"/>
      <c r="EUZ51" s="368"/>
      <c r="EVA51" s="368"/>
      <c r="EVB51" s="368"/>
      <c r="EVC51" s="368"/>
      <c r="EVD51" s="368"/>
      <c r="EVE51" s="368"/>
      <c r="EVF51" s="368"/>
      <c r="EVG51" s="368"/>
      <c r="EVH51" s="368"/>
      <c r="EVI51" s="368"/>
      <c r="EVJ51" s="368"/>
      <c r="EVK51" s="368"/>
      <c r="EVL51" s="368"/>
      <c r="EVM51" s="368"/>
      <c r="EVN51" s="368"/>
      <c r="EVO51" s="368"/>
      <c r="EVP51" s="368"/>
      <c r="EVQ51" s="368"/>
      <c r="EVR51" s="368"/>
      <c r="EVS51" s="368"/>
      <c r="EVT51" s="368"/>
      <c r="EVU51" s="368"/>
      <c r="EVV51" s="368"/>
      <c r="EVW51" s="368"/>
      <c r="EVX51" s="368"/>
      <c r="EVY51" s="368"/>
      <c r="EVZ51" s="368"/>
      <c r="EWA51" s="368"/>
      <c r="EWB51" s="368"/>
      <c r="EWC51" s="368"/>
      <c r="EWD51" s="368"/>
      <c r="EWE51" s="368"/>
      <c r="EWF51" s="368"/>
      <c r="EWG51" s="368"/>
      <c r="EWH51" s="368"/>
      <c r="EWI51" s="368"/>
      <c r="EWJ51" s="368"/>
      <c r="EWK51" s="368"/>
      <c r="EWL51" s="368"/>
      <c r="EWM51" s="368"/>
      <c r="EWN51" s="368"/>
      <c r="EWO51" s="368"/>
      <c r="EWP51" s="368"/>
      <c r="EWQ51" s="368"/>
      <c r="EWR51" s="368"/>
      <c r="EWS51" s="368"/>
      <c r="EWT51" s="368"/>
      <c r="EWU51" s="368"/>
      <c r="EWV51" s="368"/>
      <c r="EWW51" s="368"/>
      <c r="EWX51" s="368"/>
      <c r="EWY51" s="368"/>
      <c r="EWZ51" s="368"/>
      <c r="EXA51" s="368"/>
      <c r="EXB51" s="368"/>
      <c r="EXC51" s="368"/>
      <c r="EXD51" s="368"/>
      <c r="EXE51" s="368"/>
      <c r="EXF51" s="368"/>
      <c r="EXG51" s="368"/>
      <c r="EXH51" s="368"/>
      <c r="EXI51" s="368"/>
      <c r="EXJ51" s="368"/>
      <c r="EXK51" s="368"/>
      <c r="EXL51" s="368"/>
      <c r="EXM51" s="368"/>
      <c r="EXN51" s="368"/>
      <c r="EXO51" s="368"/>
      <c r="EXP51" s="368"/>
      <c r="EXQ51" s="368"/>
      <c r="EXR51" s="368"/>
      <c r="EXS51" s="368"/>
      <c r="EXT51" s="368"/>
      <c r="EXU51" s="368"/>
      <c r="EXV51" s="368"/>
      <c r="EXW51" s="368"/>
      <c r="EXX51" s="368"/>
      <c r="EXY51" s="368"/>
      <c r="EXZ51" s="368"/>
      <c r="EYA51" s="368"/>
      <c r="EYB51" s="368"/>
      <c r="EYC51" s="368"/>
      <c r="EYD51" s="368"/>
      <c r="EYE51" s="368"/>
      <c r="EYF51" s="368"/>
      <c r="EYG51" s="368"/>
      <c r="EYH51" s="368"/>
      <c r="EYI51" s="368"/>
      <c r="EYJ51" s="368"/>
      <c r="EYK51" s="368"/>
      <c r="EYL51" s="368"/>
      <c r="EYM51" s="368"/>
      <c r="EYN51" s="368"/>
      <c r="EYO51" s="368"/>
      <c r="EYP51" s="368"/>
      <c r="EYQ51" s="368"/>
      <c r="EYR51" s="368"/>
      <c r="EYS51" s="368"/>
      <c r="EYT51" s="368"/>
      <c r="EYU51" s="368"/>
      <c r="EYV51" s="368"/>
      <c r="EYW51" s="368"/>
      <c r="EYX51" s="368"/>
      <c r="EYY51" s="368"/>
      <c r="EYZ51" s="368"/>
      <c r="EZA51" s="368"/>
      <c r="EZB51" s="368"/>
      <c r="EZC51" s="368"/>
      <c r="EZD51" s="368"/>
      <c r="EZE51" s="368"/>
      <c r="EZF51" s="368"/>
      <c r="EZG51" s="368"/>
      <c r="EZH51" s="368"/>
      <c r="EZI51" s="368"/>
      <c r="EZJ51" s="368"/>
      <c r="EZK51" s="368"/>
      <c r="EZL51" s="368"/>
      <c r="EZM51" s="368"/>
      <c r="EZN51" s="368"/>
      <c r="EZO51" s="368"/>
      <c r="EZP51" s="368"/>
      <c r="EZQ51" s="368"/>
      <c r="EZR51" s="368"/>
      <c r="EZS51" s="368"/>
      <c r="EZT51" s="368"/>
      <c r="EZU51" s="368"/>
      <c r="EZV51" s="368"/>
      <c r="EZW51" s="368"/>
      <c r="EZX51" s="368"/>
      <c r="EZY51" s="368"/>
      <c r="EZZ51" s="368"/>
      <c r="FAA51" s="368"/>
      <c r="FAB51" s="368"/>
      <c r="FAC51" s="368"/>
      <c r="FAD51" s="368"/>
      <c r="FAE51" s="368"/>
      <c r="FAF51" s="368"/>
      <c r="FAG51" s="368"/>
      <c r="FAH51" s="368"/>
      <c r="FAI51" s="368"/>
      <c r="FAJ51" s="368"/>
      <c r="FAK51" s="368"/>
      <c r="FAL51" s="368"/>
      <c r="FAM51" s="368"/>
      <c r="FAN51" s="368"/>
      <c r="FAO51" s="368"/>
      <c r="FAP51" s="368"/>
      <c r="FAQ51" s="368"/>
      <c r="FAR51" s="368"/>
      <c r="FAS51" s="368"/>
      <c r="FAT51" s="368"/>
      <c r="FAU51" s="368"/>
      <c r="FAV51" s="368"/>
      <c r="FAW51" s="368"/>
      <c r="FAX51" s="368"/>
      <c r="FAY51" s="368"/>
      <c r="FAZ51" s="368"/>
      <c r="FBA51" s="368"/>
      <c r="FBB51" s="368"/>
      <c r="FBC51" s="368"/>
      <c r="FBD51" s="368"/>
      <c r="FBE51" s="368"/>
      <c r="FBF51" s="368"/>
      <c r="FBG51" s="368"/>
      <c r="FBH51" s="368"/>
      <c r="FBI51" s="368"/>
      <c r="FBJ51" s="368"/>
      <c r="FBK51" s="368"/>
      <c r="FBL51" s="368"/>
      <c r="FBM51" s="368"/>
      <c r="FBN51" s="368"/>
      <c r="FBO51" s="368"/>
      <c r="FBP51" s="368"/>
      <c r="FBQ51" s="368"/>
      <c r="FBR51" s="368"/>
      <c r="FBS51" s="368"/>
      <c r="FBT51" s="368"/>
      <c r="FBU51" s="368"/>
      <c r="FBV51" s="368"/>
      <c r="FBW51" s="368"/>
      <c r="FBX51" s="368"/>
      <c r="FBY51" s="368"/>
      <c r="FBZ51" s="368"/>
      <c r="FCA51" s="368"/>
      <c r="FCB51" s="368"/>
      <c r="FCC51" s="368"/>
      <c r="FCD51" s="368"/>
      <c r="FCE51" s="368"/>
      <c r="FCF51" s="368"/>
      <c r="FCG51" s="368"/>
      <c r="FCH51" s="368"/>
      <c r="FCI51" s="368"/>
      <c r="FCJ51" s="368"/>
      <c r="FCK51" s="368"/>
      <c r="FCL51" s="368"/>
      <c r="FCM51" s="368"/>
      <c r="FCN51" s="368"/>
      <c r="FCO51" s="368"/>
      <c r="FCP51" s="368"/>
      <c r="FCQ51" s="368"/>
      <c r="FCR51" s="368"/>
      <c r="FCS51" s="368"/>
      <c r="FCT51" s="368"/>
      <c r="FCU51" s="368"/>
      <c r="FCV51" s="368"/>
      <c r="FCW51" s="368"/>
      <c r="FCX51" s="368"/>
      <c r="FCY51" s="368"/>
      <c r="FCZ51" s="368"/>
      <c r="FDA51" s="368"/>
      <c r="FDB51" s="368"/>
      <c r="FDC51" s="368"/>
      <c r="FDD51" s="368"/>
      <c r="FDE51" s="368"/>
      <c r="FDF51" s="368"/>
      <c r="FDG51" s="368"/>
      <c r="FDH51" s="368"/>
      <c r="FDI51" s="368"/>
      <c r="FDJ51" s="368"/>
      <c r="FDK51" s="368"/>
      <c r="FDL51" s="368"/>
      <c r="FDM51" s="368"/>
      <c r="FDN51" s="368"/>
      <c r="FDO51" s="368"/>
      <c r="FDP51" s="368"/>
      <c r="FDQ51" s="368"/>
      <c r="FDR51" s="368"/>
      <c r="FDS51" s="368"/>
      <c r="FDT51" s="368"/>
      <c r="FDU51" s="368"/>
      <c r="FDV51" s="368"/>
      <c r="FDW51" s="368"/>
      <c r="FDX51" s="368"/>
      <c r="FDY51" s="368"/>
      <c r="FDZ51" s="368"/>
      <c r="FEA51" s="368"/>
      <c r="FEB51" s="368"/>
      <c r="FEC51" s="368"/>
      <c r="FED51" s="368"/>
      <c r="FEE51" s="368"/>
      <c r="FEF51" s="368"/>
      <c r="FEG51" s="368"/>
      <c r="FEH51" s="368"/>
      <c r="FEI51" s="368"/>
      <c r="FEJ51" s="368"/>
      <c r="FEK51" s="368"/>
      <c r="FEL51" s="368"/>
      <c r="FEM51" s="368"/>
      <c r="FEN51" s="368"/>
      <c r="FEO51" s="368"/>
      <c r="FEP51" s="368"/>
      <c r="FEQ51" s="368"/>
      <c r="FER51" s="368"/>
      <c r="FES51" s="368"/>
      <c r="FET51" s="368"/>
      <c r="FEU51" s="368"/>
      <c r="FEV51" s="368"/>
      <c r="FEW51" s="368"/>
      <c r="FEX51" s="368"/>
      <c r="FEY51" s="368"/>
      <c r="FEZ51" s="368"/>
      <c r="FFA51" s="368"/>
      <c r="FFB51" s="368"/>
      <c r="FFC51" s="368"/>
      <c r="FFD51" s="368"/>
      <c r="FFE51" s="368"/>
      <c r="FFF51" s="368"/>
      <c r="FFG51" s="368"/>
      <c r="FFH51" s="368"/>
      <c r="FFI51" s="368"/>
      <c r="FFJ51" s="368"/>
      <c r="FFK51" s="368"/>
      <c r="FFL51" s="368"/>
      <c r="FFM51" s="368"/>
      <c r="FFN51" s="368"/>
      <c r="FFO51" s="368"/>
      <c r="FFP51" s="368"/>
      <c r="FFQ51" s="368"/>
      <c r="FFR51" s="368"/>
      <c r="FFS51" s="368"/>
      <c r="FFT51" s="368"/>
      <c r="FFU51" s="368"/>
      <c r="FFV51" s="368"/>
      <c r="FFW51" s="368"/>
      <c r="FFX51" s="368"/>
      <c r="FFY51" s="368"/>
      <c r="FFZ51" s="368"/>
      <c r="FGA51" s="368"/>
      <c r="FGB51" s="368"/>
      <c r="FGC51" s="368"/>
      <c r="FGD51" s="368"/>
      <c r="FGE51" s="368"/>
      <c r="FGF51" s="368"/>
      <c r="FGG51" s="368"/>
      <c r="FGH51" s="368"/>
      <c r="FGI51" s="368"/>
      <c r="FGJ51" s="368"/>
      <c r="FGK51" s="368"/>
      <c r="FGL51" s="368"/>
      <c r="FGM51" s="368"/>
      <c r="FGN51" s="368"/>
      <c r="FGO51" s="368"/>
      <c r="FGP51" s="368"/>
      <c r="FGQ51" s="368"/>
      <c r="FGR51" s="368"/>
      <c r="FGS51" s="368"/>
      <c r="FGT51" s="368"/>
      <c r="FGU51" s="368"/>
      <c r="FGV51" s="368"/>
      <c r="FGW51" s="368"/>
      <c r="FGX51" s="368"/>
      <c r="FGY51" s="368"/>
      <c r="FGZ51" s="368"/>
      <c r="FHA51" s="368"/>
      <c r="FHB51" s="368"/>
      <c r="FHC51" s="368"/>
      <c r="FHD51" s="368"/>
      <c r="FHE51" s="368"/>
      <c r="FHF51" s="368"/>
      <c r="FHG51" s="368"/>
      <c r="FHH51" s="368"/>
      <c r="FHI51" s="368"/>
      <c r="FHJ51" s="368"/>
      <c r="FHK51" s="368"/>
      <c r="FHL51" s="368"/>
      <c r="FHM51" s="368"/>
      <c r="FHN51" s="368"/>
      <c r="FHO51" s="368"/>
      <c r="FHP51" s="368"/>
      <c r="FHQ51" s="368"/>
      <c r="FHR51" s="368"/>
      <c r="FHS51" s="368"/>
      <c r="FHT51" s="368"/>
      <c r="FHU51" s="368"/>
      <c r="FHV51" s="368"/>
      <c r="FHW51" s="368"/>
      <c r="FHX51" s="368"/>
      <c r="FHY51" s="368"/>
      <c r="FHZ51" s="368"/>
      <c r="FIA51" s="368"/>
      <c r="FIB51" s="368"/>
      <c r="FIC51" s="368"/>
      <c r="FID51" s="368"/>
      <c r="FIE51" s="368"/>
      <c r="FIF51" s="368"/>
      <c r="FIG51" s="368"/>
      <c r="FIH51" s="368"/>
      <c r="FII51" s="368"/>
      <c r="FIJ51" s="368"/>
      <c r="FIK51" s="368"/>
      <c r="FIL51" s="368"/>
      <c r="FIM51" s="368"/>
      <c r="FIN51" s="368"/>
      <c r="FIO51" s="368"/>
      <c r="FIP51" s="368"/>
      <c r="FIQ51" s="368"/>
      <c r="FIR51" s="368"/>
      <c r="FIS51" s="368"/>
      <c r="FIT51" s="368"/>
      <c r="FIU51" s="368"/>
      <c r="FIV51" s="368"/>
      <c r="FIW51" s="368"/>
      <c r="FIX51" s="368"/>
      <c r="FIY51" s="368"/>
      <c r="FIZ51" s="368"/>
      <c r="FJA51" s="368"/>
      <c r="FJB51" s="368"/>
      <c r="FJC51" s="368"/>
      <c r="FJD51" s="368"/>
      <c r="FJE51" s="368"/>
      <c r="FJF51" s="368"/>
      <c r="FJG51" s="368"/>
      <c r="FJH51" s="368"/>
      <c r="FJI51" s="368"/>
      <c r="FJJ51" s="368"/>
      <c r="FJK51" s="368"/>
      <c r="FJL51" s="368"/>
      <c r="FJM51" s="368"/>
      <c r="FJN51" s="368"/>
      <c r="FJO51" s="368"/>
      <c r="FJP51" s="368"/>
      <c r="FJQ51" s="368"/>
      <c r="FJR51" s="368"/>
      <c r="FJS51" s="368"/>
      <c r="FJT51" s="368"/>
      <c r="FJU51" s="368"/>
      <c r="FJV51" s="368"/>
      <c r="FJW51" s="368"/>
      <c r="FJX51" s="368"/>
      <c r="FJY51" s="368"/>
      <c r="FJZ51" s="368"/>
      <c r="FKA51" s="368"/>
      <c r="FKB51" s="368"/>
      <c r="FKC51" s="368"/>
      <c r="FKD51" s="368"/>
      <c r="FKE51" s="368"/>
      <c r="FKF51" s="368"/>
      <c r="FKG51" s="368"/>
      <c r="FKH51" s="368"/>
      <c r="FKI51" s="368"/>
      <c r="FKJ51" s="368"/>
      <c r="FKK51" s="368"/>
      <c r="FKL51" s="368"/>
      <c r="FKM51" s="368"/>
      <c r="FKN51" s="368"/>
      <c r="FKO51" s="368"/>
      <c r="FKP51" s="368"/>
      <c r="FKQ51" s="368"/>
      <c r="FKR51" s="368"/>
      <c r="FKS51" s="368"/>
      <c r="FKT51" s="368"/>
      <c r="FKU51" s="368"/>
      <c r="FKV51" s="368"/>
      <c r="FKW51" s="368"/>
      <c r="FKX51" s="368"/>
      <c r="FKY51" s="368"/>
      <c r="FKZ51" s="368"/>
      <c r="FLA51" s="368"/>
      <c r="FLB51" s="368"/>
      <c r="FLC51" s="368"/>
      <c r="FLD51" s="368"/>
      <c r="FLE51" s="368"/>
      <c r="FLF51" s="368"/>
      <c r="FLG51" s="368"/>
      <c r="FLH51" s="368"/>
      <c r="FLI51" s="368"/>
      <c r="FLJ51" s="368"/>
      <c r="FLK51" s="368"/>
      <c r="FLL51" s="368"/>
      <c r="FLM51" s="368"/>
      <c r="FLN51" s="368"/>
      <c r="FLO51" s="368"/>
      <c r="FLP51" s="368"/>
      <c r="FLQ51" s="368"/>
      <c r="FLR51" s="368"/>
      <c r="FLS51" s="368"/>
      <c r="FLT51" s="368"/>
      <c r="FLU51" s="368"/>
      <c r="FLV51" s="368"/>
      <c r="FLW51" s="368"/>
      <c r="FLX51" s="368"/>
      <c r="FLY51" s="368"/>
      <c r="FLZ51" s="368"/>
      <c r="FMA51" s="368"/>
      <c r="FMB51" s="368"/>
      <c r="FMC51" s="368"/>
      <c r="FMD51" s="368"/>
      <c r="FME51" s="368"/>
      <c r="FMF51" s="368"/>
      <c r="FMG51" s="368"/>
      <c r="FMH51" s="368"/>
      <c r="FMI51" s="368"/>
      <c r="FMJ51" s="368"/>
      <c r="FMK51" s="368"/>
      <c r="FML51" s="368"/>
      <c r="FMM51" s="368"/>
      <c r="FMN51" s="368"/>
      <c r="FMO51" s="368"/>
      <c r="FMP51" s="368"/>
      <c r="FMQ51" s="368"/>
      <c r="FMR51" s="368"/>
      <c r="FMS51" s="368"/>
      <c r="FMT51" s="368"/>
      <c r="FMU51" s="368"/>
      <c r="FMV51" s="368"/>
      <c r="FMW51" s="368"/>
      <c r="FMX51" s="368"/>
      <c r="FMY51" s="368"/>
      <c r="FMZ51" s="368"/>
      <c r="FNA51" s="368"/>
      <c r="FNB51" s="368"/>
      <c r="FNC51" s="368"/>
      <c r="FND51" s="368"/>
      <c r="FNE51" s="368"/>
      <c r="FNF51" s="368"/>
      <c r="FNG51" s="368"/>
      <c r="FNH51" s="368"/>
      <c r="FNI51" s="368"/>
      <c r="FNJ51" s="368"/>
      <c r="FNK51" s="368"/>
      <c r="FNL51" s="368"/>
      <c r="FNM51" s="368"/>
      <c r="FNN51" s="368"/>
      <c r="FNO51" s="368"/>
      <c r="FNP51" s="368"/>
      <c r="FNQ51" s="368"/>
      <c r="FNR51" s="368"/>
      <c r="FNS51" s="368"/>
      <c r="FNT51" s="368"/>
      <c r="FNU51" s="368"/>
      <c r="FNV51" s="368"/>
      <c r="FNW51" s="368"/>
      <c r="FNX51" s="368"/>
      <c r="FNY51" s="368"/>
      <c r="FNZ51" s="368"/>
      <c r="FOA51" s="368"/>
      <c r="FOB51" s="368"/>
      <c r="FOC51" s="368"/>
      <c r="FOD51" s="368"/>
      <c r="FOE51" s="368"/>
      <c r="FOF51" s="368"/>
      <c r="FOG51" s="368"/>
      <c r="FOH51" s="368"/>
      <c r="FOI51" s="368"/>
      <c r="FOJ51" s="368"/>
      <c r="FOK51" s="368"/>
      <c r="FOL51" s="368"/>
      <c r="FOM51" s="368"/>
      <c r="FON51" s="368"/>
      <c r="FOO51" s="368"/>
      <c r="FOP51" s="368"/>
      <c r="FOQ51" s="368"/>
      <c r="FOR51" s="368"/>
      <c r="FOS51" s="368"/>
      <c r="FOT51" s="368"/>
      <c r="FOU51" s="368"/>
      <c r="FOV51" s="368"/>
      <c r="FOW51" s="368"/>
      <c r="FOX51" s="368"/>
      <c r="FOY51" s="368"/>
      <c r="FOZ51" s="368"/>
      <c r="FPA51" s="368"/>
      <c r="FPB51" s="368"/>
      <c r="FPC51" s="368"/>
      <c r="FPD51" s="368"/>
      <c r="FPE51" s="368"/>
      <c r="FPF51" s="368"/>
      <c r="FPG51" s="368"/>
      <c r="FPH51" s="368"/>
      <c r="FPI51" s="368"/>
      <c r="FPJ51" s="368"/>
      <c r="FPK51" s="368"/>
      <c r="FPL51" s="368"/>
      <c r="FPM51" s="368"/>
      <c r="FPN51" s="368"/>
      <c r="FPO51" s="368"/>
      <c r="FPP51" s="368"/>
      <c r="FPQ51" s="368"/>
      <c r="FPR51" s="368"/>
      <c r="FPS51" s="368"/>
      <c r="FPT51" s="368"/>
      <c r="FPU51" s="368"/>
      <c r="FPV51" s="368"/>
      <c r="FPW51" s="368"/>
      <c r="FPX51" s="368"/>
      <c r="FPY51" s="368"/>
      <c r="FPZ51" s="368"/>
      <c r="FQA51" s="368"/>
      <c r="FQB51" s="368"/>
      <c r="FQC51" s="368"/>
      <c r="FQD51" s="368"/>
      <c r="FQE51" s="368"/>
      <c r="FQF51" s="368"/>
      <c r="FQG51" s="368"/>
      <c r="FQH51" s="368"/>
      <c r="FQI51" s="368"/>
      <c r="FQJ51" s="368"/>
      <c r="FQK51" s="368"/>
      <c r="FQL51" s="368"/>
      <c r="FQM51" s="368"/>
      <c r="FQN51" s="368"/>
      <c r="FQO51" s="368"/>
      <c r="FQP51" s="368"/>
      <c r="FQQ51" s="368"/>
      <c r="FQR51" s="368"/>
      <c r="FQS51" s="368"/>
      <c r="FQT51" s="368"/>
      <c r="FQU51" s="368"/>
      <c r="FQV51" s="368"/>
      <c r="FQW51" s="368"/>
      <c r="FQX51" s="368"/>
      <c r="FQY51" s="368"/>
      <c r="FQZ51" s="368"/>
      <c r="FRA51" s="368"/>
      <c r="FRB51" s="368"/>
      <c r="FRC51" s="368"/>
      <c r="FRD51" s="368"/>
      <c r="FRE51" s="368"/>
      <c r="FRF51" s="368"/>
      <c r="FRG51" s="368"/>
      <c r="FRH51" s="368"/>
      <c r="FRI51" s="368"/>
      <c r="FRJ51" s="368"/>
      <c r="FRK51" s="368"/>
      <c r="FRL51" s="368"/>
      <c r="FRM51" s="368"/>
      <c r="FRN51" s="368"/>
      <c r="FRO51" s="368"/>
      <c r="FRP51" s="368"/>
      <c r="FRQ51" s="368"/>
      <c r="FRR51" s="368"/>
      <c r="FRS51" s="368"/>
      <c r="FRT51" s="368"/>
      <c r="FRU51" s="368"/>
      <c r="FRV51" s="368"/>
      <c r="FRW51" s="368"/>
      <c r="FRX51" s="368"/>
      <c r="FRY51" s="368"/>
      <c r="FRZ51" s="368"/>
      <c r="FSA51" s="368"/>
      <c r="FSB51" s="368"/>
      <c r="FSC51" s="368"/>
      <c r="FSD51" s="368"/>
      <c r="FSE51" s="368"/>
      <c r="FSF51" s="368"/>
      <c r="FSG51" s="368"/>
      <c r="FSH51" s="368"/>
      <c r="FSI51" s="368"/>
      <c r="FSJ51" s="368"/>
      <c r="FSK51" s="368"/>
      <c r="FSL51" s="368"/>
      <c r="FSM51" s="368"/>
      <c r="FSN51" s="368"/>
      <c r="FSO51" s="368"/>
      <c r="FSP51" s="368"/>
      <c r="FSQ51" s="368"/>
      <c r="FSR51" s="368"/>
      <c r="FSS51" s="368"/>
      <c r="FST51" s="368"/>
      <c r="FSU51" s="368"/>
      <c r="FSV51" s="368"/>
      <c r="FSW51" s="368"/>
      <c r="FSX51" s="368"/>
      <c r="FSY51" s="368"/>
      <c r="FSZ51" s="368"/>
      <c r="FTA51" s="368"/>
      <c r="FTB51" s="368"/>
      <c r="FTC51" s="368"/>
      <c r="FTD51" s="368"/>
      <c r="FTE51" s="368"/>
      <c r="FTF51" s="368"/>
      <c r="FTG51" s="368"/>
      <c r="FTH51" s="368"/>
      <c r="FTI51" s="368"/>
      <c r="FTJ51" s="368"/>
      <c r="FTK51" s="368"/>
      <c r="FTL51" s="368"/>
      <c r="FTM51" s="368"/>
      <c r="FTN51" s="368"/>
      <c r="FTO51" s="368"/>
      <c r="FTP51" s="368"/>
      <c r="FTQ51" s="368"/>
      <c r="FTR51" s="368"/>
      <c r="FTS51" s="368"/>
      <c r="FTT51" s="368"/>
      <c r="FTU51" s="368"/>
      <c r="FTV51" s="368"/>
      <c r="FTW51" s="368"/>
      <c r="FTX51" s="368"/>
      <c r="FTY51" s="368"/>
      <c r="FTZ51" s="368"/>
      <c r="FUA51" s="368"/>
      <c r="FUB51" s="368"/>
      <c r="FUC51" s="368"/>
      <c r="FUD51" s="368"/>
      <c r="FUE51" s="368"/>
      <c r="FUF51" s="368"/>
      <c r="FUG51" s="368"/>
      <c r="FUH51" s="368"/>
      <c r="FUI51" s="368"/>
      <c r="FUJ51" s="368"/>
      <c r="FUK51" s="368"/>
      <c r="FUL51" s="368"/>
      <c r="FUM51" s="368"/>
      <c r="FUN51" s="368"/>
      <c r="FUO51" s="368"/>
      <c r="FUP51" s="368"/>
      <c r="FUQ51" s="368"/>
      <c r="FUR51" s="368"/>
      <c r="FUS51" s="368"/>
      <c r="FUT51" s="368"/>
      <c r="FUU51" s="368"/>
      <c r="FUV51" s="368"/>
      <c r="FUW51" s="368"/>
      <c r="FUX51" s="368"/>
      <c r="FUY51" s="368"/>
      <c r="FUZ51" s="368"/>
      <c r="FVA51" s="368"/>
      <c r="FVB51" s="368"/>
      <c r="FVC51" s="368"/>
      <c r="FVD51" s="368"/>
      <c r="FVE51" s="368"/>
      <c r="FVF51" s="368"/>
      <c r="FVG51" s="368"/>
      <c r="FVH51" s="368"/>
      <c r="FVI51" s="368"/>
      <c r="FVJ51" s="368"/>
      <c r="FVK51" s="368"/>
      <c r="FVL51" s="368"/>
      <c r="FVM51" s="368"/>
      <c r="FVN51" s="368"/>
      <c r="FVO51" s="368"/>
      <c r="FVP51" s="368"/>
      <c r="FVQ51" s="368"/>
      <c r="FVR51" s="368"/>
      <c r="FVS51" s="368"/>
      <c r="FVT51" s="368"/>
      <c r="FVU51" s="368"/>
      <c r="FVV51" s="368"/>
      <c r="FVW51" s="368"/>
      <c r="FVX51" s="368"/>
      <c r="FVY51" s="368"/>
      <c r="FVZ51" s="368"/>
      <c r="FWA51" s="368"/>
      <c r="FWB51" s="368"/>
      <c r="FWC51" s="368"/>
      <c r="FWD51" s="368"/>
      <c r="FWE51" s="368"/>
      <c r="FWF51" s="368"/>
      <c r="FWG51" s="368"/>
      <c r="FWH51" s="368"/>
      <c r="FWI51" s="368"/>
      <c r="FWJ51" s="368"/>
      <c r="FWK51" s="368"/>
      <c r="FWL51" s="368"/>
      <c r="FWM51" s="368"/>
      <c r="FWN51" s="368"/>
      <c r="FWO51" s="368"/>
      <c r="FWP51" s="368"/>
      <c r="FWQ51" s="368"/>
      <c r="FWR51" s="368"/>
      <c r="FWS51" s="368"/>
      <c r="FWT51" s="368"/>
      <c r="FWU51" s="368"/>
      <c r="FWV51" s="368"/>
      <c r="FWW51" s="368"/>
      <c r="FWX51" s="368"/>
      <c r="FWY51" s="368"/>
      <c r="FWZ51" s="368"/>
      <c r="FXA51" s="368"/>
      <c r="FXB51" s="368"/>
      <c r="FXC51" s="368"/>
      <c r="FXD51" s="368"/>
      <c r="FXE51" s="368"/>
      <c r="FXF51" s="368"/>
      <c r="FXG51" s="368"/>
      <c r="FXH51" s="368"/>
      <c r="FXI51" s="368"/>
      <c r="FXJ51" s="368"/>
      <c r="FXK51" s="368"/>
      <c r="FXL51" s="368"/>
      <c r="FXM51" s="368"/>
      <c r="FXN51" s="368"/>
      <c r="FXO51" s="368"/>
      <c r="FXP51" s="368"/>
      <c r="FXQ51" s="368"/>
      <c r="FXR51" s="368"/>
      <c r="FXS51" s="368"/>
      <c r="FXT51" s="368"/>
      <c r="FXU51" s="368"/>
      <c r="FXV51" s="368"/>
      <c r="FXW51" s="368"/>
      <c r="FXX51" s="368"/>
      <c r="FXY51" s="368"/>
      <c r="FXZ51" s="368"/>
      <c r="FYA51" s="368"/>
      <c r="FYB51" s="368"/>
      <c r="FYC51" s="368"/>
      <c r="FYD51" s="368"/>
      <c r="FYE51" s="368"/>
      <c r="FYF51" s="368"/>
      <c r="FYG51" s="368"/>
      <c r="FYH51" s="368"/>
      <c r="FYI51" s="368"/>
      <c r="FYJ51" s="368"/>
      <c r="FYK51" s="368"/>
      <c r="FYL51" s="368"/>
      <c r="FYM51" s="368"/>
      <c r="FYN51" s="368"/>
      <c r="FYO51" s="368"/>
      <c r="FYP51" s="368"/>
      <c r="FYQ51" s="368"/>
      <c r="FYR51" s="368"/>
      <c r="FYS51" s="368"/>
      <c r="FYT51" s="368"/>
      <c r="FYU51" s="368"/>
      <c r="FYV51" s="368"/>
      <c r="FYW51" s="368"/>
      <c r="FYX51" s="368"/>
      <c r="FYY51" s="368"/>
      <c r="FYZ51" s="368"/>
      <c r="FZA51" s="368"/>
      <c r="FZB51" s="368"/>
      <c r="FZC51" s="368"/>
      <c r="FZD51" s="368"/>
      <c r="FZE51" s="368"/>
      <c r="FZF51" s="368"/>
      <c r="FZG51" s="368"/>
      <c r="FZH51" s="368"/>
      <c r="FZI51" s="368"/>
      <c r="FZJ51" s="368"/>
      <c r="FZK51" s="368"/>
      <c r="FZL51" s="368"/>
      <c r="FZM51" s="368"/>
      <c r="FZN51" s="368"/>
      <c r="FZO51" s="368"/>
      <c r="FZP51" s="368"/>
      <c r="FZQ51" s="368"/>
      <c r="FZR51" s="368"/>
      <c r="FZS51" s="368"/>
      <c r="FZT51" s="368"/>
      <c r="FZU51" s="368"/>
      <c r="FZV51" s="368"/>
      <c r="FZW51" s="368"/>
      <c r="FZX51" s="368"/>
      <c r="FZY51" s="368"/>
      <c r="FZZ51" s="368"/>
      <c r="GAA51" s="368"/>
      <c r="GAB51" s="368"/>
      <c r="GAC51" s="368"/>
      <c r="GAD51" s="368"/>
      <c r="GAE51" s="368"/>
      <c r="GAF51" s="368"/>
      <c r="GAG51" s="368"/>
      <c r="GAH51" s="368"/>
      <c r="GAI51" s="368"/>
      <c r="GAJ51" s="368"/>
      <c r="GAK51" s="368"/>
      <c r="GAL51" s="368"/>
      <c r="GAM51" s="368"/>
      <c r="GAN51" s="368"/>
      <c r="GAO51" s="368"/>
      <c r="GAP51" s="368"/>
      <c r="GAQ51" s="368"/>
      <c r="GAR51" s="368"/>
      <c r="GAS51" s="368"/>
      <c r="GAT51" s="368"/>
      <c r="GAU51" s="368"/>
      <c r="GAV51" s="368"/>
      <c r="GAW51" s="368"/>
      <c r="GAX51" s="368"/>
      <c r="GAY51" s="368"/>
      <c r="GAZ51" s="368"/>
      <c r="GBA51" s="368"/>
      <c r="GBB51" s="368"/>
      <c r="GBC51" s="368"/>
      <c r="GBD51" s="368"/>
      <c r="GBE51" s="368"/>
      <c r="GBF51" s="368"/>
      <c r="GBG51" s="368"/>
      <c r="GBH51" s="368"/>
      <c r="GBI51" s="368"/>
      <c r="GBJ51" s="368"/>
      <c r="GBK51" s="368"/>
      <c r="GBL51" s="368"/>
      <c r="GBM51" s="368"/>
      <c r="GBN51" s="368"/>
      <c r="GBO51" s="368"/>
      <c r="GBP51" s="368"/>
      <c r="GBQ51" s="368"/>
      <c r="GBR51" s="368"/>
      <c r="GBS51" s="368"/>
      <c r="GBT51" s="368"/>
      <c r="GBU51" s="368"/>
      <c r="GBV51" s="368"/>
      <c r="GBW51" s="368"/>
      <c r="GBX51" s="368"/>
      <c r="GBY51" s="368"/>
      <c r="GBZ51" s="368"/>
      <c r="GCA51" s="368"/>
      <c r="GCB51" s="368"/>
      <c r="GCC51" s="368"/>
      <c r="GCD51" s="368"/>
      <c r="GCE51" s="368"/>
      <c r="GCF51" s="368"/>
      <c r="GCG51" s="368"/>
      <c r="GCH51" s="368"/>
      <c r="GCI51" s="368"/>
      <c r="GCJ51" s="368"/>
      <c r="GCK51" s="368"/>
      <c r="GCL51" s="368"/>
      <c r="GCM51" s="368"/>
      <c r="GCN51" s="368"/>
      <c r="GCO51" s="368"/>
      <c r="GCP51" s="368"/>
      <c r="GCQ51" s="368"/>
      <c r="GCR51" s="368"/>
      <c r="GCS51" s="368"/>
      <c r="GCT51" s="368"/>
      <c r="GCU51" s="368"/>
      <c r="GCV51" s="368"/>
      <c r="GCW51" s="368"/>
      <c r="GCX51" s="368"/>
      <c r="GCY51" s="368"/>
      <c r="GCZ51" s="368"/>
      <c r="GDA51" s="368"/>
      <c r="GDB51" s="368"/>
      <c r="GDC51" s="368"/>
      <c r="GDD51" s="368"/>
      <c r="GDE51" s="368"/>
      <c r="GDF51" s="368"/>
      <c r="GDG51" s="368"/>
      <c r="GDH51" s="368"/>
      <c r="GDI51" s="368"/>
      <c r="GDJ51" s="368"/>
      <c r="GDK51" s="368"/>
      <c r="GDL51" s="368"/>
      <c r="GDM51" s="368"/>
      <c r="GDN51" s="368"/>
      <c r="GDO51" s="368"/>
      <c r="GDP51" s="368"/>
      <c r="GDQ51" s="368"/>
      <c r="GDR51" s="368"/>
      <c r="GDS51" s="368"/>
      <c r="GDT51" s="368"/>
      <c r="GDU51" s="368"/>
      <c r="GDV51" s="368"/>
      <c r="GDW51" s="368"/>
      <c r="GDX51" s="368"/>
      <c r="GDY51" s="368"/>
      <c r="GDZ51" s="368"/>
      <c r="GEA51" s="368"/>
      <c r="GEB51" s="368"/>
      <c r="GEC51" s="368"/>
      <c r="GED51" s="368"/>
      <c r="GEE51" s="368"/>
      <c r="GEF51" s="368"/>
      <c r="GEG51" s="368"/>
      <c r="GEH51" s="368"/>
      <c r="GEI51" s="368"/>
      <c r="GEJ51" s="368"/>
      <c r="GEK51" s="368"/>
      <c r="GEL51" s="368"/>
      <c r="GEM51" s="368"/>
      <c r="GEN51" s="368"/>
      <c r="GEO51" s="368"/>
      <c r="GEP51" s="368"/>
      <c r="GEQ51" s="368"/>
      <c r="GER51" s="368"/>
      <c r="GES51" s="368"/>
      <c r="GET51" s="368"/>
      <c r="GEU51" s="368"/>
      <c r="GEV51" s="368"/>
      <c r="GEW51" s="368"/>
      <c r="GEX51" s="368"/>
      <c r="GEY51" s="368"/>
      <c r="GEZ51" s="368"/>
      <c r="GFA51" s="368"/>
      <c r="GFB51" s="368"/>
      <c r="GFC51" s="368"/>
      <c r="GFD51" s="368"/>
      <c r="GFE51" s="368"/>
      <c r="GFF51" s="368"/>
      <c r="GFG51" s="368"/>
      <c r="GFH51" s="368"/>
      <c r="GFI51" s="368"/>
      <c r="GFJ51" s="368"/>
      <c r="GFK51" s="368"/>
      <c r="GFL51" s="368"/>
      <c r="GFM51" s="368"/>
      <c r="GFN51" s="368"/>
      <c r="GFO51" s="368"/>
      <c r="GFP51" s="368"/>
      <c r="GFQ51" s="368"/>
      <c r="GFR51" s="368"/>
      <c r="GFS51" s="368"/>
      <c r="GFT51" s="368"/>
      <c r="GFU51" s="368"/>
      <c r="GFV51" s="368"/>
      <c r="GFW51" s="368"/>
      <c r="GFX51" s="368"/>
      <c r="GFY51" s="368"/>
      <c r="GFZ51" s="368"/>
      <c r="GGA51" s="368"/>
      <c r="GGB51" s="368"/>
      <c r="GGC51" s="368"/>
      <c r="GGD51" s="368"/>
      <c r="GGE51" s="368"/>
      <c r="GGF51" s="368"/>
      <c r="GGG51" s="368"/>
      <c r="GGH51" s="368"/>
      <c r="GGI51" s="368"/>
      <c r="GGJ51" s="368"/>
      <c r="GGK51" s="368"/>
      <c r="GGL51" s="368"/>
      <c r="GGM51" s="368"/>
      <c r="GGN51" s="368"/>
      <c r="GGO51" s="368"/>
      <c r="GGP51" s="368"/>
      <c r="GGQ51" s="368"/>
      <c r="GGR51" s="368"/>
      <c r="GGS51" s="368"/>
      <c r="GGT51" s="368"/>
      <c r="GGU51" s="368"/>
      <c r="GGV51" s="368"/>
      <c r="GGW51" s="368"/>
      <c r="GGX51" s="368"/>
      <c r="GGY51" s="368"/>
      <c r="GGZ51" s="368"/>
      <c r="GHA51" s="368"/>
      <c r="GHB51" s="368"/>
      <c r="GHC51" s="368"/>
      <c r="GHD51" s="368"/>
      <c r="GHE51" s="368"/>
      <c r="GHF51" s="368"/>
      <c r="GHG51" s="368"/>
      <c r="GHH51" s="368"/>
      <c r="GHI51" s="368"/>
      <c r="GHJ51" s="368"/>
      <c r="GHK51" s="368"/>
      <c r="GHL51" s="368"/>
      <c r="GHM51" s="368"/>
      <c r="GHN51" s="368"/>
      <c r="GHO51" s="368"/>
      <c r="GHP51" s="368"/>
      <c r="GHQ51" s="368"/>
      <c r="GHR51" s="368"/>
      <c r="GHS51" s="368"/>
      <c r="GHT51" s="368"/>
      <c r="GHU51" s="368"/>
      <c r="GHV51" s="368"/>
      <c r="GHW51" s="368"/>
      <c r="GHX51" s="368"/>
      <c r="GHY51" s="368"/>
      <c r="GHZ51" s="368"/>
      <c r="GIA51" s="368"/>
      <c r="GIB51" s="368"/>
      <c r="GIC51" s="368"/>
      <c r="GID51" s="368"/>
      <c r="GIE51" s="368"/>
      <c r="GIF51" s="368"/>
      <c r="GIG51" s="368"/>
      <c r="GIH51" s="368"/>
      <c r="GII51" s="368"/>
      <c r="GIJ51" s="368"/>
      <c r="GIK51" s="368"/>
      <c r="GIL51" s="368"/>
      <c r="GIM51" s="368"/>
      <c r="GIN51" s="368"/>
      <c r="GIO51" s="368"/>
      <c r="GIP51" s="368"/>
      <c r="GIQ51" s="368"/>
      <c r="GIR51" s="368"/>
      <c r="GIS51" s="368"/>
      <c r="GIT51" s="368"/>
      <c r="GIU51" s="368"/>
      <c r="GIV51" s="368"/>
      <c r="GIW51" s="368"/>
      <c r="GIX51" s="368"/>
      <c r="GIY51" s="368"/>
      <c r="GIZ51" s="368"/>
      <c r="GJA51" s="368"/>
      <c r="GJB51" s="368"/>
      <c r="GJC51" s="368"/>
      <c r="GJD51" s="368"/>
      <c r="GJE51" s="368"/>
      <c r="GJF51" s="368"/>
      <c r="GJG51" s="368"/>
      <c r="GJH51" s="368"/>
      <c r="GJI51" s="368"/>
      <c r="GJJ51" s="368"/>
      <c r="GJK51" s="368"/>
      <c r="GJL51" s="368"/>
      <c r="GJM51" s="368"/>
      <c r="GJN51" s="368"/>
      <c r="GJO51" s="368"/>
      <c r="GJP51" s="368"/>
      <c r="GJQ51" s="368"/>
      <c r="GJR51" s="368"/>
      <c r="GJS51" s="368"/>
      <c r="GJT51" s="368"/>
      <c r="GJU51" s="368"/>
      <c r="GJV51" s="368"/>
      <c r="GJW51" s="368"/>
      <c r="GJX51" s="368"/>
      <c r="GJY51" s="368"/>
      <c r="GJZ51" s="368"/>
      <c r="GKA51" s="368"/>
      <c r="GKB51" s="368"/>
      <c r="GKC51" s="368"/>
      <c r="GKD51" s="368"/>
      <c r="GKE51" s="368"/>
      <c r="GKF51" s="368"/>
      <c r="GKG51" s="368"/>
      <c r="GKH51" s="368"/>
      <c r="GKI51" s="368"/>
      <c r="GKJ51" s="368"/>
      <c r="GKK51" s="368"/>
      <c r="GKL51" s="368"/>
      <c r="GKM51" s="368"/>
      <c r="GKN51" s="368"/>
      <c r="GKO51" s="368"/>
      <c r="GKP51" s="368"/>
      <c r="GKQ51" s="368"/>
      <c r="GKR51" s="368"/>
      <c r="GKS51" s="368"/>
      <c r="GKT51" s="368"/>
      <c r="GKU51" s="368"/>
      <c r="GKV51" s="368"/>
      <c r="GKW51" s="368"/>
      <c r="GKX51" s="368"/>
      <c r="GKY51" s="368"/>
      <c r="GKZ51" s="368"/>
      <c r="GLA51" s="368"/>
      <c r="GLB51" s="368"/>
      <c r="GLC51" s="368"/>
      <c r="GLD51" s="368"/>
      <c r="GLE51" s="368"/>
      <c r="GLF51" s="368"/>
      <c r="GLG51" s="368"/>
      <c r="GLH51" s="368"/>
      <c r="GLI51" s="368"/>
      <c r="GLJ51" s="368"/>
      <c r="GLK51" s="368"/>
      <c r="GLL51" s="368"/>
      <c r="GLM51" s="368"/>
      <c r="GLN51" s="368"/>
      <c r="GLO51" s="368"/>
      <c r="GLP51" s="368"/>
      <c r="GLQ51" s="368"/>
      <c r="GLR51" s="368"/>
      <c r="GLS51" s="368"/>
      <c r="GLT51" s="368"/>
      <c r="GLU51" s="368"/>
      <c r="GLV51" s="368"/>
      <c r="GLW51" s="368"/>
      <c r="GLX51" s="368"/>
      <c r="GLY51" s="368"/>
      <c r="GLZ51" s="368"/>
      <c r="GMA51" s="368"/>
      <c r="GMB51" s="368"/>
      <c r="GMC51" s="368"/>
      <c r="GMD51" s="368"/>
      <c r="GME51" s="368"/>
      <c r="GMF51" s="368"/>
      <c r="GMG51" s="368"/>
      <c r="GMH51" s="368"/>
      <c r="GMI51" s="368"/>
      <c r="GMJ51" s="368"/>
      <c r="GMK51" s="368"/>
      <c r="GML51" s="368"/>
      <c r="GMM51" s="368"/>
      <c r="GMN51" s="368"/>
      <c r="GMO51" s="368"/>
      <c r="GMP51" s="368"/>
      <c r="GMQ51" s="368"/>
      <c r="GMR51" s="368"/>
      <c r="GMS51" s="368"/>
      <c r="GMT51" s="368"/>
      <c r="GMU51" s="368"/>
      <c r="GMV51" s="368"/>
      <c r="GMW51" s="368"/>
      <c r="GMX51" s="368"/>
      <c r="GMY51" s="368"/>
      <c r="GMZ51" s="368"/>
      <c r="GNA51" s="368"/>
      <c r="GNB51" s="368"/>
      <c r="GNC51" s="368"/>
      <c r="GND51" s="368"/>
      <c r="GNE51" s="368"/>
      <c r="GNF51" s="368"/>
      <c r="GNG51" s="368"/>
      <c r="GNH51" s="368"/>
      <c r="GNI51" s="368"/>
      <c r="GNJ51" s="368"/>
      <c r="GNK51" s="368"/>
      <c r="GNL51" s="368"/>
      <c r="GNM51" s="368"/>
      <c r="GNN51" s="368"/>
      <c r="GNO51" s="368"/>
      <c r="GNP51" s="368"/>
      <c r="GNQ51" s="368"/>
      <c r="GNR51" s="368"/>
      <c r="GNS51" s="368"/>
      <c r="GNT51" s="368"/>
      <c r="GNU51" s="368"/>
      <c r="GNV51" s="368"/>
      <c r="GNW51" s="368"/>
      <c r="GNX51" s="368"/>
      <c r="GNY51" s="368"/>
      <c r="GNZ51" s="368"/>
      <c r="GOA51" s="368"/>
      <c r="GOB51" s="368"/>
      <c r="GOC51" s="368"/>
      <c r="GOD51" s="368"/>
      <c r="GOE51" s="368"/>
      <c r="GOF51" s="368"/>
      <c r="GOG51" s="368"/>
      <c r="GOH51" s="368"/>
      <c r="GOI51" s="368"/>
      <c r="GOJ51" s="368"/>
      <c r="GOK51" s="368"/>
      <c r="GOL51" s="368"/>
      <c r="GOM51" s="368"/>
      <c r="GON51" s="368"/>
      <c r="GOO51" s="368"/>
      <c r="GOP51" s="368"/>
      <c r="GOQ51" s="368"/>
      <c r="GOR51" s="368"/>
      <c r="GOS51" s="368"/>
      <c r="GOT51" s="368"/>
      <c r="GOU51" s="368"/>
      <c r="GOV51" s="368"/>
      <c r="GOW51" s="368"/>
      <c r="GOX51" s="368"/>
      <c r="GOY51" s="368"/>
      <c r="GOZ51" s="368"/>
      <c r="GPA51" s="368"/>
      <c r="GPB51" s="368"/>
      <c r="GPC51" s="368"/>
      <c r="GPD51" s="368"/>
      <c r="GPE51" s="368"/>
      <c r="GPF51" s="368"/>
      <c r="GPG51" s="368"/>
      <c r="GPH51" s="368"/>
      <c r="GPI51" s="368"/>
      <c r="GPJ51" s="368"/>
      <c r="GPK51" s="368"/>
      <c r="GPL51" s="368"/>
      <c r="GPM51" s="368"/>
      <c r="GPN51" s="368"/>
      <c r="GPO51" s="368"/>
      <c r="GPP51" s="368"/>
      <c r="GPQ51" s="368"/>
      <c r="GPR51" s="368"/>
      <c r="GPS51" s="368"/>
      <c r="GPT51" s="368"/>
      <c r="GPU51" s="368"/>
      <c r="GPV51" s="368"/>
      <c r="GPW51" s="368"/>
      <c r="GPX51" s="368"/>
      <c r="GPY51" s="368"/>
      <c r="GPZ51" s="368"/>
      <c r="GQA51" s="368"/>
      <c r="GQB51" s="368"/>
      <c r="GQC51" s="368"/>
      <c r="GQD51" s="368"/>
      <c r="GQE51" s="368"/>
      <c r="GQF51" s="368"/>
      <c r="GQG51" s="368"/>
      <c r="GQH51" s="368"/>
      <c r="GQI51" s="368"/>
      <c r="GQJ51" s="368"/>
      <c r="GQK51" s="368"/>
      <c r="GQL51" s="368"/>
      <c r="GQM51" s="368"/>
      <c r="GQN51" s="368"/>
      <c r="GQO51" s="368"/>
      <c r="GQP51" s="368"/>
      <c r="GQQ51" s="368"/>
      <c r="GQR51" s="368"/>
      <c r="GQS51" s="368"/>
      <c r="GQT51" s="368"/>
      <c r="GQU51" s="368"/>
      <c r="GQV51" s="368"/>
      <c r="GQW51" s="368"/>
      <c r="GQX51" s="368"/>
      <c r="GQY51" s="368"/>
      <c r="GQZ51" s="368"/>
      <c r="GRA51" s="368"/>
      <c r="GRB51" s="368"/>
      <c r="GRC51" s="368"/>
      <c r="GRD51" s="368"/>
      <c r="GRE51" s="368"/>
      <c r="GRF51" s="368"/>
      <c r="GRG51" s="368"/>
      <c r="GRH51" s="368"/>
      <c r="GRI51" s="368"/>
      <c r="GRJ51" s="368"/>
      <c r="GRK51" s="368"/>
      <c r="GRL51" s="368"/>
      <c r="GRM51" s="368"/>
      <c r="GRN51" s="368"/>
      <c r="GRO51" s="368"/>
      <c r="GRP51" s="368"/>
      <c r="GRQ51" s="368"/>
      <c r="GRR51" s="368"/>
      <c r="GRS51" s="368"/>
      <c r="GRT51" s="368"/>
      <c r="GRU51" s="368"/>
      <c r="GRV51" s="368"/>
      <c r="GRW51" s="368"/>
      <c r="GRX51" s="368"/>
      <c r="GRY51" s="368"/>
      <c r="GRZ51" s="368"/>
      <c r="GSA51" s="368"/>
      <c r="GSB51" s="368"/>
      <c r="GSC51" s="368"/>
      <c r="GSD51" s="368"/>
      <c r="GSE51" s="368"/>
      <c r="GSF51" s="368"/>
      <c r="GSG51" s="368"/>
      <c r="GSH51" s="368"/>
      <c r="GSI51" s="368"/>
      <c r="GSJ51" s="368"/>
      <c r="GSK51" s="368"/>
      <c r="GSL51" s="368"/>
      <c r="GSM51" s="368"/>
      <c r="GSN51" s="368"/>
      <c r="GSO51" s="368"/>
      <c r="GSP51" s="368"/>
      <c r="GSQ51" s="368"/>
      <c r="GSR51" s="368"/>
      <c r="GSS51" s="368"/>
      <c r="GST51" s="368"/>
      <c r="GSU51" s="368"/>
      <c r="GSV51" s="368"/>
      <c r="GSW51" s="368"/>
      <c r="GSX51" s="368"/>
      <c r="GSY51" s="368"/>
      <c r="GSZ51" s="368"/>
      <c r="GTA51" s="368"/>
      <c r="GTB51" s="368"/>
      <c r="GTC51" s="368"/>
      <c r="GTD51" s="368"/>
      <c r="GTE51" s="368"/>
      <c r="GTF51" s="368"/>
      <c r="GTG51" s="368"/>
      <c r="GTH51" s="368"/>
      <c r="GTI51" s="368"/>
      <c r="GTJ51" s="368"/>
      <c r="GTK51" s="368"/>
      <c r="GTL51" s="368"/>
      <c r="GTM51" s="368"/>
      <c r="GTN51" s="368"/>
      <c r="GTO51" s="368"/>
      <c r="GTP51" s="368"/>
      <c r="GTQ51" s="368"/>
      <c r="GTR51" s="368"/>
      <c r="GTS51" s="368"/>
      <c r="GTT51" s="368"/>
      <c r="GTU51" s="368"/>
      <c r="GTV51" s="368"/>
      <c r="GTW51" s="368"/>
      <c r="GTX51" s="368"/>
      <c r="GTY51" s="368"/>
      <c r="GTZ51" s="368"/>
      <c r="GUA51" s="368"/>
      <c r="GUB51" s="368"/>
      <c r="GUC51" s="368"/>
      <c r="GUD51" s="368"/>
      <c r="GUE51" s="368"/>
      <c r="GUF51" s="368"/>
      <c r="GUG51" s="368"/>
      <c r="GUH51" s="368"/>
      <c r="GUI51" s="368"/>
      <c r="GUJ51" s="368"/>
      <c r="GUK51" s="368"/>
      <c r="GUL51" s="368"/>
      <c r="GUM51" s="368"/>
      <c r="GUN51" s="368"/>
      <c r="GUO51" s="368"/>
      <c r="GUP51" s="368"/>
      <c r="GUQ51" s="368"/>
      <c r="GUR51" s="368"/>
      <c r="GUS51" s="368"/>
      <c r="GUT51" s="368"/>
      <c r="GUU51" s="368"/>
      <c r="GUV51" s="368"/>
      <c r="GUW51" s="368"/>
      <c r="GUX51" s="368"/>
      <c r="GUY51" s="368"/>
      <c r="GUZ51" s="368"/>
      <c r="GVA51" s="368"/>
      <c r="GVB51" s="368"/>
      <c r="GVC51" s="368"/>
      <c r="GVD51" s="368"/>
      <c r="GVE51" s="368"/>
      <c r="GVF51" s="368"/>
      <c r="GVG51" s="368"/>
      <c r="GVH51" s="368"/>
      <c r="GVI51" s="368"/>
      <c r="GVJ51" s="368"/>
      <c r="GVK51" s="368"/>
      <c r="GVL51" s="368"/>
      <c r="GVM51" s="368"/>
      <c r="GVN51" s="368"/>
      <c r="GVO51" s="368"/>
      <c r="GVP51" s="368"/>
      <c r="GVQ51" s="368"/>
      <c r="GVR51" s="368"/>
      <c r="GVS51" s="368"/>
      <c r="GVT51" s="368"/>
      <c r="GVU51" s="368"/>
      <c r="GVV51" s="368"/>
      <c r="GVW51" s="368"/>
      <c r="GVX51" s="368"/>
      <c r="GVY51" s="368"/>
      <c r="GVZ51" s="368"/>
      <c r="GWA51" s="368"/>
      <c r="GWB51" s="368"/>
      <c r="GWC51" s="368"/>
      <c r="GWD51" s="368"/>
      <c r="GWE51" s="368"/>
      <c r="GWF51" s="368"/>
      <c r="GWG51" s="368"/>
      <c r="GWH51" s="368"/>
      <c r="GWI51" s="368"/>
      <c r="GWJ51" s="368"/>
      <c r="GWK51" s="368"/>
      <c r="GWL51" s="368"/>
      <c r="GWM51" s="368"/>
      <c r="GWN51" s="368"/>
      <c r="GWO51" s="368"/>
      <c r="GWP51" s="368"/>
      <c r="GWQ51" s="368"/>
      <c r="GWR51" s="368"/>
      <c r="GWS51" s="368"/>
      <c r="GWT51" s="368"/>
      <c r="GWU51" s="368"/>
      <c r="GWV51" s="368"/>
      <c r="GWW51" s="368"/>
      <c r="GWX51" s="368"/>
      <c r="GWY51" s="368"/>
      <c r="GWZ51" s="368"/>
      <c r="GXA51" s="368"/>
      <c r="GXB51" s="368"/>
      <c r="GXC51" s="368"/>
      <c r="GXD51" s="368"/>
      <c r="GXE51" s="368"/>
      <c r="GXF51" s="368"/>
      <c r="GXG51" s="368"/>
      <c r="GXH51" s="368"/>
      <c r="GXI51" s="368"/>
      <c r="GXJ51" s="368"/>
      <c r="GXK51" s="368"/>
      <c r="GXL51" s="368"/>
      <c r="GXM51" s="368"/>
      <c r="GXN51" s="368"/>
      <c r="GXO51" s="368"/>
      <c r="GXP51" s="368"/>
      <c r="GXQ51" s="368"/>
      <c r="GXR51" s="368"/>
      <c r="GXS51" s="368"/>
      <c r="GXT51" s="368"/>
      <c r="GXU51" s="368"/>
      <c r="GXV51" s="368"/>
      <c r="GXW51" s="368"/>
      <c r="GXX51" s="368"/>
      <c r="GXY51" s="368"/>
      <c r="GXZ51" s="368"/>
      <c r="GYA51" s="368"/>
      <c r="GYB51" s="368"/>
      <c r="GYC51" s="368"/>
      <c r="GYD51" s="368"/>
      <c r="GYE51" s="368"/>
      <c r="GYF51" s="368"/>
      <c r="GYG51" s="368"/>
      <c r="GYH51" s="368"/>
      <c r="GYI51" s="368"/>
      <c r="GYJ51" s="368"/>
      <c r="GYK51" s="368"/>
      <c r="GYL51" s="368"/>
      <c r="GYM51" s="368"/>
      <c r="GYN51" s="368"/>
      <c r="GYO51" s="368"/>
      <c r="GYP51" s="368"/>
      <c r="GYQ51" s="368"/>
      <c r="GYR51" s="368"/>
      <c r="GYS51" s="368"/>
      <c r="GYT51" s="368"/>
      <c r="GYU51" s="368"/>
      <c r="GYV51" s="368"/>
      <c r="GYW51" s="368"/>
      <c r="GYX51" s="368"/>
      <c r="GYY51" s="368"/>
      <c r="GYZ51" s="368"/>
      <c r="GZA51" s="368"/>
      <c r="GZB51" s="368"/>
      <c r="GZC51" s="368"/>
      <c r="GZD51" s="368"/>
      <c r="GZE51" s="368"/>
      <c r="GZF51" s="368"/>
      <c r="GZG51" s="368"/>
      <c r="GZH51" s="368"/>
      <c r="GZI51" s="368"/>
      <c r="GZJ51" s="368"/>
      <c r="GZK51" s="368"/>
      <c r="GZL51" s="368"/>
      <c r="GZM51" s="368"/>
      <c r="GZN51" s="368"/>
      <c r="GZO51" s="368"/>
      <c r="GZP51" s="368"/>
      <c r="GZQ51" s="368"/>
      <c r="GZR51" s="368"/>
      <c r="GZS51" s="368"/>
      <c r="GZT51" s="368"/>
      <c r="GZU51" s="368"/>
      <c r="GZV51" s="368"/>
      <c r="GZW51" s="368"/>
      <c r="GZX51" s="368"/>
      <c r="GZY51" s="368"/>
      <c r="GZZ51" s="368"/>
      <c r="HAA51" s="368"/>
      <c r="HAB51" s="368"/>
      <c r="HAC51" s="368"/>
      <c r="HAD51" s="368"/>
      <c r="HAE51" s="368"/>
      <c r="HAF51" s="368"/>
      <c r="HAG51" s="368"/>
      <c r="HAH51" s="368"/>
      <c r="HAI51" s="368"/>
      <c r="HAJ51" s="368"/>
      <c r="HAK51" s="368"/>
      <c r="HAL51" s="368"/>
      <c r="HAM51" s="368"/>
      <c r="HAN51" s="368"/>
      <c r="HAO51" s="368"/>
      <c r="HAP51" s="368"/>
      <c r="HAQ51" s="368"/>
      <c r="HAR51" s="368"/>
      <c r="HAS51" s="368"/>
      <c r="HAT51" s="368"/>
      <c r="HAU51" s="368"/>
      <c r="HAV51" s="368"/>
      <c r="HAW51" s="368"/>
      <c r="HAX51" s="368"/>
      <c r="HAY51" s="368"/>
      <c r="HAZ51" s="368"/>
      <c r="HBA51" s="368"/>
      <c r="HBB51" s="368"/>
      <c r="HBC51" s="368"/>
      <c r="HBD51" s="368"/>
      <c r="HBE51" s="368"/>
      <c r="HBF51" s="368"/>
      <c r="HBG51" s="368"/>
      <c r="HBH51" s="368"/>
      <c r="HBI51" s="368"/>
      <c r="HBJ51" s="368"/>
      <c r="HBK51" s="368"/>
      <c r="HBL51" s="368"/>
      <c r="HBM51" s="368"/>
      <c r="HBN51" s="368"/>
      <c r="HBO51" s="368"/>
      <c r="HBP51" s="368"/>
      <c r="HBQ51" s="368"/>
      <c r="HBR51" s="368"/>
      <c r="HBS51" s="368"/>
      <c r="HBT51" s="368"/>
      <c r="HBU51" s="368"/>
      <c r="HBV51" s="368"/>
      <c r="HBW51" s="368"/>
      <c r="HBX51" s="368"/>
      <c r="HBY51" s="368"/>
      <c r="HBZ51" s="368"/>
      <c r="HCA51" s="368"/>
      <c r="HCB51" s="368"/>
      <c r="HCC51" s="368"/>
      <c r="HCD51" s="368"/>
      <c r="HCE51" s="368"/>
      <c r="HCF51" s="368"/>
      <c r="HCG51" s="368"/>
      <c r="HCH51" s="368"/>
      <c r="HCI51" s="368"/>
      <c r="HCJ51" s="368"/>
      <c r="HCK51" s="368"/>
      <c r="HCL51" s="368"/>
      <c r="HCM51" s="368"/>
      <c r="HCN51" s="368"/>
      <c r="HCO51" s="368"/>
      <c r="HCP51" s="368"/>
      <c r="HCQ51" s="368"/>
      <c r="HCR51" s="368"/>
      <c r="HCS51" s="368"/>
      <c r="HCT51" s="368"/>
      <c r="HCU51" s="368"/>
      <c r="HCV51" s="368"/>
      <c r="HCW51" s="368"/>
      <c r="HCX51" s="368"/>
      <c r="HCY51" s="368"/>
      <c r="HCZ51" s="368"/>
      <c r="HDA51" s="368"/>
      <c r="HDB51" s="368"/>
      <c r="HDC51" s="368"/>
      <c r="HDD51" s="368"/>
      <c r="HDE51" s="368"/>
      <c r="HDF51" s="368"/>
      <c r="HDG51" s="368"/>
      <c r="HDH51" s="368"/>
      <c r="HDI51" s="368"/>
      <c r="HDJ51" s="368"/>
      <c r="HDK51" s="368"/>
      <c r="HDL51" s="368"/>
      <c r="HDM51" s="368"/>
      <c r="HDN51" s="368"/>
      <c r="HDO51" s="368"/>
      <c r="HDP51" s="368"/>
      <c r="HDQ51" s="368"/>
      <c r="HDR51" s="368"/>
      <c r="HDS51" s="368"/>
      <c r="HDT51" s="368"/>
      <c r="HDU51" s="368"/>
      <c r="HDV51" s="368"/>
      <c r="HDW51" s="368"/>
      <c r="HDX51" s="368"/>
      <c r="HDY51" s="368"/>
      <c r="HDZ51" s="368"/>
      <c r="HEA51" s="368"/>
      <c r="HEB51" s="368"/>
      <c r="HEC51" s="368"/>
      <c r="HED51" s="368"/>
      <c r="HEE51" s="368"/>
      <c r="HEF51" s="368"/>
      <c r="HEG51" s="368"/>
      <c r="HEH51" s="368"/>
      <c r="HEI51" s="368"/>
      <c r="HEJ51" s="368"/>
      <c r="HEK51" s="368"/>
      <c r="HEL51" s="368"/>
      <c r="HEM51" s="368"/>
      <c r="HEN51" s="368"/>
      <c r="HEO51" s="368"/>
      <c r="HEP51" s="368"/>
      <c r="HEQ51" s="368"/>
      <c r="HER51" s="368"/>
      <c r="HES51" s="368"/>
      <c r="HET51" s="368"/>
      <c r="HEU51" s="368"/>
      <c r="HEV51" s="368"/>
      <c r="HEW51" s="368"/>
      <c r="HEX51" s="368"/>
      <c r="HEY51" s="368"/>
      <c r="HEZ51" s="368"/>
      <c r="HFA51" s="368"/>
      <c r="HFB51" s="368"/>
      <c r="HFC51" s="368"/>
      <c r="HFD51" s="368"/>
      <c r="HFE51" s="368"/>
      <c r="HFF51" s="368"/>
      <c r="HFG51" s="368"/>
      <c r="HFH51" s="368"/>
      <c r="HFI51" s="368"/>
      <c r="HFJ51" s="368"/>
      <c r="HFK51" s="368"/>
      <c r="HFL51" s="368"/>
      <c r="HFM51" s="368"/>
      <c r="HFN51" s="368"/>
      <c r="HFO51" s="368"/>
      <c r="HFP51" s="368"/>
      <c r="HFQ51" s="368"/>
      <c r="HFR51" s="368"/>
      <c r="HFS51" s="368"/>
      <c r="HFT51" s="368"/>
      <c r="HFU51" s="368"/>
      <c r="HFV51" s="368"/>
      <c r="HFW51" s="368"/>
      <c r="HFX51" s="368"/>
      <c r="HFY51" s="368"/>
      <c r="HFZ51" s="368"/>
      <c r="HGA51" s="368"/>
      <c r="HGB51" s="368"/>
      <c r="HGC51" s="368"/>
      <c r="HGD51" s="368"/>
      <c r="HGE51" s="368"/>
      <c r="HGF51" s="368"/>
      <c r="HGG51" s="368"/>
      <c r="HGH51" s="368"/>
      <c r="HGI51" s="368"/>
      <c r="HGJ51" s="368"/>
      <c r="HGK51" s="368"/>
      <c r="HGL51" s="368"/>
      <c r="HGM51" s="368"/>
      <c r="HGN51" s="368"/>
      <c r="HGO51" s="368"/>
      <c r="HGP51" s="368"/>
      <c r="HGQ51" s="368"/>
      <c r="HGR51" s="368"/>
      <c r="HGS51" s="368"/>
      <c r="HGT51" s="368"/>
      <c r="HGU51" s="368"/>
      <c r="HGV51" s="368"/>
      <c r="HGW51" s="368"/>
      <c r="HGX51" s="368"/>
      <c r="HGY51" s="368"/>
      <c r="HGZ51" s="368"/>
      <c r="HHA51" s="368"/>
      <c r="HHB51" s="368"/>
      <c r="HHC51" s="368"/>
      <c r="HHD51" s="368"/>
      <c r="HHE51" s="368"/>
      <c r="HHF51" s="368"/>
      <c r="HHG51" s="368"/>
      <c r="HHH51" s="368"/>
      <c r="HHI51" s="368"/>
      <c r="HHJ51" s="368"/>
      <c r="HHK51" s="368"/>
      <c r="HHL51" s="368"/>
      <c r="HHM51" s="368"/>
      <c r="HHN51" s="368"/>
      <c r="HHO51" s="368"/>
      <c r="HHP51" s="368"/>
      <c r="HHQ51" s="368"/>
      <c r="HHR51" s="368"/>
      <c r="HHS51" s="368"/>
      <c r="HHT51" s="368"/>
      <c r="HHU51" s="368"/>
      <c r="HHV51" s="368"/>
      <c r="HHW51" s="368"/>
      <c r="HHX51" s="368"/>
      <c r="HHY51" s="368"/>
      <c r="HHZ51" s="368"/>
      <c r="HIA51" s="368"/>
      <c r="HIB51" s="368"/>
      <c r="HIC51" s="368"/>
      <c r="HID51" s="368"/>
      <c r="HIE51" s="368"/>
      <c r="HIF51" s="368"/>
      <c r="HIG51" s="368"/>
      <c r="HIH51" s="368"/>
      <c r="HII51" s="368"/>
      <c r="HIJ51" s="368"/>
      <c r="HIK51" s="368"/>
      <c r="HIL51" s="368"/>
      <c r="HIM51" s="368"/>
      <c r="HIN51" s="368"/>
      <c r="HIO51" s="368"/>
      <c r="HIP51" s="368"/>
      <c r="HIQ51" s="368"/>
      <c r="HIR51" s="368"/>
      <c r="HIS51" s="368"/>
      <c r="HIT51" s="368"/>
      <c r="HIU51" s="368"/>
      <c r="HIV51" s="368"/>
      <c r="HIW51" s="368"/>
      <c r="HIX51" s="368"/>
      <c r="HIY51" s="368"/>
      <c r="HIZ51" s="368"/>
      <c r="HJA51" s="368"/>
      <c r="HJB51" s="368"/>
      <c r="HJC51" s="368"/>
      <c r="HJD51" s="368"/>
      <c r="HJE51" s="368"/>
      <c r="HJF51" s="368"/>
      <c r="HJG51" s="368"/>
      <c r="HJH51" s="368"/>
      <c r="HJI51" s="368"/>
      <c r="HJJ51" s="368"/>
      <c r="HJK51" s="368"/>
      <c r="HJL51" s="368"/>
      <c r="HJM51" s="368"/>
      <c r="HJN51" s="368"/>
      <c r="HJO51" s="368"/>
      <c r="HJP51" s="368"/>
      <c r="HJQ51" s="368"/>
      <c r="HJR51" s="368"/>
      <c r="HJS51" s="368"/>
      <c r="HJT51" s="368"/>
      <c r="HJU51" s="368"/>
      <c r="HJV51" s="368"/>
      <c r="HJW51" s="368"/>
      <c r="HJX51" s="368"/>
      <c r="HJY51" s="368"/>
      <c r="HJZ51" s="368"/>
      <c r="HKA51" s="368"/>
      <c r="HKB51" s="368"/>
      <c r="HKC51" s="368"/>
      <c r="HKD51" s="368"/>
      <c r="HKE51" s="368"/>
      <c r="HKF51" s="368"/>
      <c r="HKG51" s="368"/>
      <c r="HKH51" s="368"/>
      <c r="HKI51" s="368"/>
      <c r="HKJ51" s="368"/>
      <c r="HKK51" s="368"/>
      <c r="HKL51" s="368"/>
      <c r="HKM51" s="368"/>
      <c r="HKN51" s="368"/>
      <c r="HKO51" s="368"/>
      <c r="HKP51" s="368"/>
      <c r="HKQ51" s="368"/>
      <c r="HKR51" s="368"/>
      <c r="HKS51" s="368"/>
      <c r="HKT51" s="368"/>
      <c r="HKU51" s="368"/>
      <c r="HKV51" s="368"/>
      <c r="HKW51" s="368"/>
      <c r="HKX51" s="368"/>
      <c r="HKY51" s="368"/>
      <c r="HKZ51" s="368"/>
      <c r="HLA51" s="368"/>
      <c r="HLB51" s="368"/>
      <c r="HLC51" s="368"/>
      <c r="HLD51" s="368"/>
      <c r="HLE51" s="368"/>
      <c r="HLF51" s="368"/>
      <c r="HLG51" s="368"/>
      <c r="HLH51" s="368"/>
      <c r="HLI51" s="368"/>
      <c r="HLJ51" s="368"/>
      <c r="HLK51" s="368"/>
      <c r="HLL51" s="368"/>
      <c r="HLM51" s="368"/>
      <c r="HLN51" s="368"/>
      <c r="HLO51" s="368"/>
      <c r="HLP51" s="368"/>
      <c r="HLQ51" s="368"/>
      <c r="HLR51" s="368"/>
      <c r="HLS51" s="368"/>
      <c r="HLT51" s="368"/>
      <c r="HLU51" s="368"/>
      <c r="HLV51" s="368"/>
      <c r="HLW51" s="368"/>
      <c r="HLX51" s="368"/>
      <c r="HLY51" s="368"/>
      <c r="HLZ51" s="368"/>
      <c r="HMA51" s="368"/>
      <c r="HMB51" s="368"/>
      <c r="HMC51" s="368"/>
      <c r="HMD51" s="368"/>
      <c r="HME51" s="368"/>
      <c r="HMF51" s="368"/>
      <c r="HMG51" s="368"/>
      <c r="HMH51" s="368"/>
      <c r="HMI51" s="368"/>
      <c r="HMJ51" s="368"/>
      <c r="HMK51" s="368"/>
      <c r="HML51" s="368"/>
      <c r="HMM51" s="368"/>
      <c r="HMN51" s="368"/>
      <c r="HMO51" s="368"/>
      <c r="HMP51" s="368"/>
      <c r="HMQ51" s="368"/>
      <c r="HMR51" s="368"/>
      <c r="HMS51" s="368"/>
      <c r="HMT51" s="368"/>
      <c r="HMU51" s="368"/>
      <c r="HMV51" s="368"/>
      <c r="HMW51" s="368"/>
      <c r="HMX51" s="368"/>
      <c r="HMY51" s="368"/>
      <c r="HMZ51" s="368"/>
      <c r="HNA51" s="368"/>
      <c r="HNB51" s="368"/>
      <c r="HNC51" s="368"/>
      <c r="HND51" s="368"/>
      <c r="HNE51" s="368"/>
      <c r="HNF51" s="368"/>
      <c r="HNG51" s="368"/>
      <c r="HNH51" s="368"/>
      <c r="HNI51" s="368"/>
      <c r="HNJ51" s="368"/>
      <c r="HNK51" s="368"/>
      <c r="HNL51" s="368"/>
      <c r="HNM51" s="368"/>
      <c r="HNN51" s="368"/>
      <c r="HNO51" s="368"/>
      <c r="HNP51" s="368"/>
      <c r="HNQ51" s="368"/>
      <c r="HNR51" s="368"/>
      <c r="HNS51" s="368"/>
      <c r="HNT51" s="368"/>
      <c r="HNU51" s="368"/>
      <c r="HNV51" s="368"/>
      <c r="HNW51" s="368"/>
      <c r="HNX51" s="368"/>
      <c r="HNY51" s="368"/>
      <c r="HNZ51" s="368"/>
      <c r="HOA51" s="368"/>
      <c r="HOB51" s="368"/>
      <c r="HOC51" s="368"/>
      <c r="HOD51" s="368"/>
      <c r="HOE51" s="368"/>
      <c r="HOF51" s="368"/>
      <c r="HOG51" s="368"/>
      <c r="HOH51" s="368"/>
      <c r="HOI51" s="368"/>
      <c r="HOJ51" s="368"/>
      <c r="HOK51" s="368"/>
      <c r="HOL51" s="368"/>
      <c r="HOM51" s="368"/>
      <c r="HON51" s="368"/>
      <c r="HOO51" s="368"/>
      <c r="HOP51" s="368"/>
      <c r="HOQ51" s="368"/>
      <c r="HOR51" s="368"/>
      <c r="HOS51" s="368"/>
      <c r="HOT51" s="368"/>
      <c r="HOU51" s="368"/>
      <c r="HOV51" s="368"/>
      <c r="HOW51" s="368"/>
      <c r="HOX51" s="368"/>
      <c r="HOY51" s="368"/>
      <c r="HOZ51" s="368"/>
      <c r="HPA51" s="368"/>
      <c r="HPB51" s="368"/>
      <c r="HPC51" s="368"/>
      <c r="HPD51" s="368"/>
      <c r="HPE51" s="368"/>
      <c r="HPF51" s="368"/>
      <c r="HPG51" s="368"/>
      <c r="HPH51" s="368"/>
      <c r="HPI51" s="368"/>
      <c r="HPJ51" s="368"/>
      <c r="HPK51" s="368"/>
      <c r="HPL51" s="368"/>
      <c r="HPM51" s="368"/>
      <c r="HPN51" s="368"/>
      <c r="HPO51" s="368"/>
      <c r="HPP51" s="368"/>
      <c r="HPQ51" s="368"/>
      <c r="HPR51" s="368"/>
      <c r="HPS51" s="368"/>
      <c r="HPT51" s="368"/>
      <c r="HPU51" s="368"/>
      <c r="HPV51" s="368"/>
      <c r="HPW51" s="368"/>
      <c r="HPX51" s="368"/>
      <c r="HPY51" s="368"/>
      <c r="HPZ51" s="368"/>
      <c r="HQA51" s="368"/>
      <c r="HQB51" s="368"/>
      <c r="HQC51" s="368"/>
      <c r="HQD51" s="368"/>
      <c r="HQE51" s="368"/>
      <c r="HQF51" s="368"/>
      <c r="HQG51" s="368"/>
      <c r="HQH51" s="368"/>
      <c r="HQI51" s="368"/>
      <c r="HQJ51" s="368"/>
      <c r="HQK51" s="368"/>
      <c r="HQL51" s="368"/>
      <c r="HQM51" s="368"/>
      <c r="HQN51" s="368"/>
      <c r="HQO51" s="368"/>
      <c r="HQP51" s="368"/>
      <c r="HQQ51" s="368"/>
      <c r="HQR51" s="368"/>
      <c r="HQS51" s="368"/>
      <c r="HQT51" s="368"/>
      <c r="HQU51" s="368"/>
      <c r="HQV51" s="368"/>
      <c r="HQW51" s="368"/>
      <c r="HQX51" s="368"/>
      <c r="HQY51" s="368"/>
      <c r="HQZ51" s="368"/>
      <c r="HRA51" s="368"/>
      <c r="HRB51" s="368"/>
      <c r="HRC51" s="368"/>
      <c r="HRD51" s="368"/>
      <c r="HRE51" s="368"/>
      <c r="HRF51" s="368"/>
      <c r="HRG51" s="368"/>
      <c r="HRH51" s="368"/>
      <c r="HRI51" s="368"/>
      <c r="HRJ51" s="368"/>
      <c r="HRK51" s="368"/>
      <c r="HRL51" s="368"/>
      <c r="HRM51" s="368"/>
      <c r="HRN51" s="368"/>
      <c r="HRO51" s="368"/>
      <c r="HRP51" s="368"/>
      <c r="HRQ51" s="368"/>
      <c r="HRR51" s="368"/>
      <c r="HRS51" s="368"/>
      <c r="HRT51" s="368"/>
      <c r="HRU51" s="368"/>
      <c r="HRV51" s="368"/>
      <c r="HRW51" s="368"/>
      <c r="HRX51" s="368"/>
      <c r="HRY51" s="368"/>
      <c r="HRZ51" s="368"/>
      <c r="HSA51" s="368"/>
      <c r="HSB51" s="368"/>
      <c r="HSC51" s="368"/>
      <c r="HSD51" s="368"/>
      <c r="HSE51" s="368"/>
      <c r="HSF51" s="368"/>
      <c r="HSG51" s="368"/>
      <c r="HSH51" s="368"/>
      <c r="HSI51" s="368"/>
      <c r="HSJ51" s="368"/>
      <c r="HSK51" s="368"/>
      <c r="HSL51" s="368"/>
      <c r="HSM51" s="368"/>
      <c r="HSN51" s="368"/>
      <c r="HSO51" s="368"/>
      <c r="HSP51" s="368"/>
      <c r="HSQ51" s="368"/>
      <c r="HSR51" s="368"/>
      <c r="HSS51" s="368"/>
      <c r="HST51" s="368"/>
      <c r="HSU51" s="368"/>
      <c r="HSV51" s="368"/>
      <c r="HSW51" s="368"/>
      <c r="HSX51" s="368"/>
      <c r="HSY51" s="368"/>
      <c r="HSZ51" s="368"/>
      <c r="HTA51" s="368"/>
      <c r="HTB51" s="368"/>
      <c r="HTC51" s="368"/>
      <c r="HTD51" s="368"/>
      <c r="HTE51" s="368"/>
      <c r="HTF51" s="368"/>
      <c r="HTG51" s="368"/>
      <c r="HTH51" s="368"/>
      <c r="HTI51" s="368"/>
      <c r="HTJ51" s="368"/>
      <c r="HTK51" s="368"/>
      <c r="HTL51" s="368"/>
      <c r="HTM51" s="368"/>
      <c r="HTN51" s="368"/>
      <c r="HTO51" s="368"/>
      <c r="HTP51" s="368"/>
      <c r="HTQ51" s="368"/>
      <c r="HTR51" s="368"/>
      <c r="HTS51" s="368"/>
      <c r="HTT51" s="368"/>
      <c r="HTU51" s="368"/>
      <c r="HTV51" s="368"/>
      <c r="HTW51" s="368"/>
      <c r="HTX51" s="368"/>
      <c r="HTY51" s="368"/>
      <c r="HTZ51" s="368"/>
      <c r="HUA51" s="368"/>
      <c r="HUB51" s="368"/>
      <c r="HUC51" s="368"/>
      <c r="HUD51" s="368"/>
      <c r="HUE51" s="368"/>
      <c r="HUF51" s="368"/>
      <c r="HUG51" s="368"/>
      <c r="HUH51" s="368"/>
      <c r="HUI51" s="368"/>
      <c r="HUJ51" s="368"/>
      <c r="HUK51" s="368"/>
      <c r="HUL51" s="368"/>
      <c r="HUM51" s="368"/>
      <c r="HUN51" s="368"/>
      <c r="HUO51" s="368"/>
      <c r="HUP51" s="368"/>
      <c r="HUQ51" s="368"/>
      <c r="HUR51" s="368"/>
      <c r="HUS51" s="368"/>
      <c r="HUT51" s="368"/>
      <c r="HUU51" s="368"/>
      <c r="HUV51" s="368"/>
      <c r="HUW51" s="368"/>
      <c r="HUX51" s="368"/>
      <c r="HUY51" s="368"/>
      <c r="HUZ51" s="368"/>
      <c r="HVA51" s="368"/>
      <c r="HVB51" s="368"/>
      <c r="HVC51" s="368"/>
      <c r="HVD51" s="368"/>
      <c r="HVE51" s="368"/>
      <c r="HVF51" s="368"/>
      <c r="HVG51" s="368"/>
      <c r="HVH51" s="368"/>
      <c r="HVI51" s="368"/>
      <c r="HVJ51" s="368"/>
      <c r="HVK51" s="368"/>
      <c r="HVL51" s="368"/>
      <c r="HVM51" s="368"/>
      <c r="HVN51" s="368"/>
      <c r="HVO51" s="368"/>
      <c r="HVP51" s="368"/>
      <c r="HVQ51" s="368"/>
      <c r="HVR51" s="368"/>
      <c r="HVS51" s="368"/>
      <c r="HVT51" s="368"/>
      <c r="HVU51" s="368"/>
      <c r="HVV51" s="368"/>
      <c r="HVW51" s="368"/>
      <c r="HVX51" s="368"/>
      <c r="HVY51" s="368"/>
      <c r="HVZ51" s="368"/>
      <c r="HWA51" s="368"/>
      <c r="HWB51" s="368"/>
      <c r="HWC51" s="368"/>
      <c r="HWD51" s="368"/>
      <c r="HWE51" s="368"/>
      <c r="HWF51" s="368"/>
      <c r="HWG51" s="368"/>
      <c r="HWH51" s="368"/>
      <c r="HWI51" s="368"/>
      <c r="HWJ51" s="368"/>
      <c r="HWK51" s="368"/>
      <c r="HWL51" s="368"/>
      <c r="HWM51" s="368"/>
      <c r="HWN51" s="368"/>
      <c r="HWO51" s="368"/>
      <c r="HWP51" s="368"/>
      <c r="HWQ51" s="368"/>
      <c r="HWR51" s="368"/>
      <c r="HWS51" s="368"/>
      <c r="HWT51" s="368"/>
      <c r="HWU51" s="368"/>
      <c r="HWV51" s="368"/>
      <c r="HWW51" s="368"/>
      <c r="HWX51" s="368"/>
      <c r="HWY51" s="368"/>
      <c r="HWZ51" s="368"/>
      <c r="HXA51" s="368"/>
      <c r="HXB51" s="368"/>
      <c r="HXC51" s="368"/>
      <c r="HXD51" s="368"/>
      <c r="HXE51" s="368"/>
      <c r="HXF51" s="368"/>
      <c r="HXG51" s="368"/>
      <c r="HXH51" s="368"/>
      <c r="HXI51" s="368"/>
      <c r="HXJ51" s="368"/>
      <c r="HXK51" s="368"/>
      <c r="HXL51" s="368"/>
      <c r="HXM51" s="368"/>
      <c r="HXN51" s="368"/>
      <c r="HXO51" s="368"/>
      <c r="HXP51" s="368"/>
      <c r="HXQ51" s="368"/>
      <c r="HXR51" s="368"/>
      <c r="HXS51" s="368"/>
      <c r="HXT51" s="368"/>
      <c r="HXU51" s="368"/>
      <c r="HXV51" s="368"/>
      <c r="HXW51" s="368"/>
      <c r="HXX51" s="368"/>
      <c r="HXY51" s="368"/>
      <c r="HXZ51" s="368"/>
      <c r="HYA51" s="368"/>
      <c r="HYB51" s="368"/>
      <c r="HYC51" s="368"/>
      <c r="HYD51" s="368"/>
      <c r="HYE51" s="368"/>
      <c r="HYF51" s="368"/>
      <c r="HYG51" s="368"/>
      <c r="HYH51" s="368"/>
      <c r="HYI51" s="368"/>
      <c r="HYJ51" s="368"/>
      <c r="HYK51" s="368"/>
      <c r="HYL51" s="368"/>
      <c r="HYM51" s="368"/>
      <c r="HYN51" s="368"/>
      <c r="HYO51" s="368"/>
      <c r="HYP51" s="368"/>
      <c r="HYQ51" s="368"/>
      <c r="HYR51" s="368"/>
      <c r="HYS51" s="368"/>
      <c r="HYT51" s="368"/>
      <c r="HYU51" s="368"/>
      <c r="HYV51" s="368"/>
      <c r="HYW51" s="368"/>
      <c r="HYX51" s="368"/>
      <c r="HYY51" s="368"/>
      <c r="HYZ51" s="368"/>
      <c r="HZA51" s="368"/>
      <c r="HZB51" s="368"/>
      <c r="HZC51" s="368"/>
      <c r="HZD51" s="368"/>
      <c r="HZE51" s="368"/>
      <c r="HZF51" s="368"/>
      <c r="HZG51" s="368"/>
      <c r="HZH51" s="368"/>
      <c r="HZI51" s="368"/>
      <c r="HZJ51" s="368"/>
      <c r="HZK51" s="368"/>
      <c r="HZL51" s="368"/>
      <c r="HZM51" s="368"/>
      <c r="HZN51" s="368"/>
      <c r="HZO51" s="368"/>
      <c r="HZP51" s="368"/>
      <c r="HZQ51" s="368"/>
      <c r="HZR51" s="368"/>
      <c r="HZS51" s="368"/>
      <c r="HZT51" s="368"/>
      <c r="HZU51" s="368"/>
      <c r="HZV51" s="368"/>
      <c r="HZW51" s="368"/>
      <c r="HZX51" s="368"/>
      <c r="HZY51" s="368"/>
      <c r="HZZ51" s="368"/>
      <c r="IAA51" s="368"/>
      <c r="IAB51" s="368"/>
      <c r="IAC51" s="368"/>
      <c r="IAD51" s="368"/>
      <c r="IAE51" s="368"/>
      <c r="IAF51" s="368"/>
      <c r="IAG51" s="368"/>
      <c r="IAH51" s="368"/>
      <c r="IAI51" s="368"/>
      <c r="IAJ51" s="368"/>
      <c r="IAK51" s="368"/>
      <c r="IAL51" s="368"/>
      <c r="IAM51" s="368"/>
      <c r="IAN51" s="368"/>
      <c r="IAO51" s="368"/>
      <c r="IAP51" s="368"/>
      <c r="IAQ51" s="368"/>
      <c r="IAR51" s="368"/>
      <c r="IAS51" s="368"/>
      <c r="IAT51" s="368"/>
      <c r="IAU51" s="368"/>
      <c r="IAV51" s="368"/>
      <c r="IAW51" s="368"/>
      <c r="IAX51" s="368"/>
      <c r="IAY51" s="368"/>
      <c r="IAZ51" s="368"/>
      <c r="IBA51" s="368"/>
      <c r="IBB51" s="368"/>
      <c r="IBC51" s="368"/>
      <c r="IBD51" s="368"/>
      <c r="IBE51" s="368"/>
      <c r="IBF51" s="368"/>
      <c r="IBG51" s="368"/>
      <c r="IBH51" s="368"/>
      <c r="IBI51" s="368"/>
      <c r="IBJ51" s="368"/>
      <c r="IBK51" s="368"/>
      <c r="IBL51" s="368"/>
      <c r="IBM51" s="368"/>
      <c r="IBN51" s="368"/>
      <c r="IBO51" s="368"/>
      <c r="IBP51" s="368"/>
      <c r="IBQ51" s="368"/>
      <c r="IBR51" s="368"/>
      <c r="IBS51" s="368"/>
      <c r="IBT51" s="368"/>
      <c r="IBU51" s="368"/>
      <c r="IBV51" s="368"/>
      <c r="IBW51" s="368"/>
      <c r="IBX51" s="368"/>
      <c r="IBY51" s="368"/>
      <c r="IBZ51" s="368"/>
      <c r="ICA51" s="368"/>
      <c r="ICB51" s="368"/>
      <c r="ICC51" s="368"/>
      <c r="ICD51" s="368"/>
      <c r="ICE51" s="368"/>
      <c r="ICF51" s="368"/>
      <c r="ICG51" s="368"/>
      <c r="ICH51" s="368"/>
      <c r="ICI51" s="368"/>
      <c r="ICJ51" s="368"/>
      <c r="ICK51" s="368"/>
      <c r="ICL51" s="368"/>
      <c r="ICM51" s="368"/>
      <c r="ICN51" s="368"/>
      <c r="ICO51" s="368"/>
      <c r="ICP51" s="368"/>
      <c r="ICQ51" s="368"/>
      <c r="ICR51" s="368"/>
      <c r="ICS51" s="368"/>
      <c r="ICT51" s="368"/>
      <c r="ICU51" s="368"/>
      <c r="ICV51" s="368"/>
      <c r="ICW51" s="368"/>
      <c r="ICX51" s="368"/>
      <c r="ICY51" s="368"/>
      <c r="ICZ51" s="368"/>
      <c r="IDA51" s="368"/>
      <c r="IDB51" s="368"/>
      <c r="IDC51" s="368"/>
      <c r="IDD51" s="368"/>
      <c r="IDE51" s="368"/>
      <c r="IDF51" s="368"/>
      <c r="IDG51" s="368"/>
      <c r="IDH51" s="368"/>
      <c r="IDI51" s="368"/>
      <c r="IDJ51" s="368"/>
      <c r="IDK51" s="368"/>
      <c r="IDL51" s="368"/>
      <c r="IDM51" s="368"/>
      <c r="IDN51" s="368"/>
      <c r="IDO51" s="368"/>
      <c r="IDP51" s="368"/>
      <c r="IDQ51" s="368"/>
      <c r="IDR51" s="368"/>
      <c r="IDS51" s="368"/>
      <c r="IDT51" s="368"/>
      <c r="IDU51" s="368"/>
      <c r="IDV51" s="368"/>
      <c r="IDW51" s="368"/>
      <c r="IDX51" s="368"/>
      <c r="IDY51" s="368"/>
      <c r="IDZ51" s="368"/>
      <c r="IEA51" s="368"/>
      <c r="IEB51" s="368"/>
      <c r="IEC51" s="368"/>
      <c r="IED51" s="368"/>
      <c r="IEE51" s="368"/>
      <c r="IEF51" s="368"/>
      <c r="IEG51" s="368"/>
      <c r="IEH51" s="368"/>
      <c r="IEI51" s="368"/>
      <c r="IEJ51" s="368"/>
      <c r="IEK51" s="368"/>
      <c r="IEL51" s="368"/>
      <c r="IEM51" s="368"/>
      <c r="IEN51" s="368"/>
      <c r="IEO51" s="368"/>
      <c r="IEP51" s="368"/>
      <c r="IEQ51" s="368"/>
      <c r="IER51" s="368"/>
      <c r="IES51" s="368"/>
      <c r="IET51" s="368"/>
      <c r="IEU51" s="368"/>
      <c r="IEV51" s="368"/>
      <c r="IEW51" s="368"/>
      <c r="IEX51" s="368"/>
      <c r="IEY51" s="368"/>
      <c r="IEZ51" s="368"/>
      <c r="IFA51" s="368"/>
      <c r="IFB51" s="368"/>
      <c r="IFC51" s="368"/>
      <c r="IFD51" s="368"/>
      <c r="IFE51" s="368"/>
      <c r="IFF51" s="368"/>
      <c r="IFG51" s="368"/>
      <c r="IFH51" s="368"/>
      <c r="IFI51" s="368"/>
      <c r="IFJ51" s="368"/>
      <c r="IFK51" s="368"/>
      <c r="IFL51" s="368"/>
      <c r="IFM51" s="368"/>
      <c r="IFN51" s="368"/>
      <c r="IFO51" s="368"/>
      <c r="IFP51" s="368"/>
      <c r="IFQ51" s="368"/>
      <c r="IFR51" s="368"/>
      <c r="IFS51" s="368"/>
      <c r="IFT51" s="368"/>
      <c r="IFU51" s="368"/>
      <c r="IFV51" s="368"/>
      <c r="IFW51" s="368"/>
      <c r="IFX51" s="368"/>
      <c r="IFY51" s="368"/>
      <c r="IFZ51" s="368"/>
      <c r="IGA51" s="368"/>
      <c r="IGB51" s="368"/>
      <c r="IGC51" s="368"/>
      <c r="IGD51" s="368"/>
      <c r="IGE51" s="368"/>
      <c r="IGF51" s="368"/>
      <c r="IGG51" s="368"/>
      <c r="IGH51" s="368"/>
      <c r="IGI51" s="368"/>
      <c r="IGJ51" s="368"/>
      <c r="IGK51" s="368"/>
      <c r="IGL51" s="368"/>
      <c r="IGM51" s="368"/>
      <c r="IGN51" s="368"/>
      <c r="IGO51" s="368"/>
      <c r="IGP51" s="368"/>
      <c r="IGQ51" s="368"/>
      <c r="IGR51" s="368"/>
      <c r="IGS51" s="368"/>
      <c r="IGT51" s="368"/>
      <c r="IGU51" s="368"/>
      <c r="IGV51" s="368"/>
      <c r="IGW51" s="368"/>
      <c r="IGX51" s="368"/>
      <c r="IGY51" s="368"/>
      <c r="IGZ51" s="368"/>
      <c r="IHA51" s="368"/>
      <c r="IHB51" s="368"/>
      <c r="IHC51" s="368"/>
      <c r="IHD51" s="368"/>
      <c r="IHE51" s="368"/>
      <c r="IHF51" s="368"/>
      <c r="IHG51" s="368"/>
      <c r="IHH51" s="368"/>
      <c r="IHI51" s="368"/>
      <c r="IHJ51" s="368"/>
      <c r="IHK51" s="368"/>
      <c r="IHL51" s="368"/>
      <c r="IHM51" s="368"/>
      <c r="IHN51" s="368"/>
      <c r="IHO51" s="368"/>
      <c r="IHP51" s="368"/>
      <c r="IHQ51" s="368"/>
      <c r="IHR51" s="368"/>
      <c r="IHS51" s="368"/>
      <c r="IHT51" s="368"/>
      <c r="IHU51" s="368"/>
      <c r="IHV51" s="368"/>
      <c r="IHW51" s="368"/>
      <c r="IHX51" s="368"/>
      <c r="IHY51" s="368"/>
      <c r="IHZ51" s="368"/>
      <c r="IIA51" s="368"/>
      <c r="IIB51" s="368"/>
      <c r="IIC51" s="368"/>
      <c r="IID51" s="368"/>
      <c r="IIE51" s="368"/>
      <c r="IIF51" s="368"/>
      <c r="IIG51" s="368"/>
      <c r="IIH51" s="368"/>
      <c r="III51" s="368"/>
      <c r="IIJ51" s="368"/>
      <c r="IIK51" s="368"/>
      <c r="IIL51" s="368"/>
      <c r="IIM51" s="368"/>
      <c r="IIN51" s="368"/>
      <c r="IIO51" s="368"/>
      <c r="IIP51" s="368"/>
      <c r="IIQ51" s="368"/>
      <c r="IIR51" s="368"/>
      <c r="IIS51" s="368"/>
      <c r="IIT51" s="368"/>
      <c r="IIU51" s="368"/>
      <c r="IIV51" s="368"/>
      <c r="IIW51" s="368"/>
      <c r="IIX51" s="368"/>
      <c r="IIY51" s="368"/>
      <c r="IIZ51" s="368"/>
      <c r="IJA51" s="368"/>
      <c r="IJB51" s="368"/>
      <c r="IJC51" s="368"/>
      <c r="IJD51" s="368"/>
      <c r="IJE51" s="368"/>
      <c r="IJF51" s="368"/>
      <c r="IJG51" s="368"/>
      <c r="IJH51" s="368"/>
      <c r="IJI51" s="368"/>
      <c r="IJJ51" s="368"/>
      <c r="IJK51" s="368"/>
      <c r="IJL51" s="368"/>
      <c r="IJM51" s="368"/>
      <c r="IJN51" s="368"/>
      <c r="IJO51" s="368"/>
      <c r="IJP51" s="368"/>
      <c r="IJQ51" s="368"/>
      <c r="IJR51" s="368"/>
      <c r="IJS51" s="368"/>
      <c r="IJT51" s="368"/>
      <c r="IJU51" s="368"/>
      <c r="IJV51" s="368"/>
      <c r="IJW51" s="368"/>
      <c r="IJX51" s="368"/>
      <c r="IJY51" s="368"/>
      <c r="IJZ51" s="368"/>
      <c r="IKA51" s="368"/>
      <c r="IKB51" s="368"/>
      <c r="IKC51" s="368"/>
      <c r="IKD51" s="368"/>
      <c r="IKE51" s="368"/>
      <c r="IKF51" s="368"/>
      <c r="IKG51" s="368"/>
      <c r="IKH51" s="368"/>
      <c r="IKI51" s="368"/>
      <c r="IKJ51" s="368"/>
      <c r="IKK51" s="368"/>
      <c r="IKL51" s="368"/>
      <c r="IKM51" s="368"/>
      <c r="IKN51" s="368"/>
      <c r="IKO51" s="368"/>
      <c r="IKP51" s="368"/>
      <c r="IKQ51" s="368"/>
      <c r="IKR51" s="368"/>
      <c r="IKS51" s="368"/>
      <c r="IKT51" s="368"/>
      <c r="IKU51" s="368"/>
      <c r="IKV51" s="368"/>
      <c r="IKW51" s="368"/>
      <c r="IKX51" s="368"/>
      <c r="IKY51" s="368"/>
      <c r="IKZ51" s="368"/>
      <c r="ILA51" s="368"/>
      <c r="ILB51" s="368"/>
      <c r="ILC51" s="368"/>
      <c r="ILD51" s="368"/>
      <c r="ILE51" s="368"/>
      <c r="ILF51" s="368"/>
      <c r="ILG51" s="368"/>
      <c r="ILH51" s="368"/>
      <c r="ILI51" s="368"/>
      <c r="ILJ51" s="368"/>
      <c r="ILK51" s="368"/>
      <c r="ILL51" s="368"/>
      <c r="ILM51" s="368"/>
      <c r="ILN51" s="368"/>
      <c r="ILO51" s="368"/>
      <c r="ILP51" s="368"/>
      <c r="ILQ51" s="368"/>
      <c r="ILR51" s="368"/>
      <c r="ILS51" s="368"/>
      <c r="ILT51" s="368"/>
      <c r="ILU51" s="368"/>
      <c r="ILV51" s="368"/>
      <c r="ILW51" s="368"/>
      <c r="ILX51" s="368"/>
      <c r="ILY51" s="368"/>
      <c r="ILZ51" s="368"/>
      <c r="IMA51" s="368"/>
      <c r="IMB51" s="368"/>
      <c r="IMC51" s="368"/>
      <c r="IMD51" s="368"/>
      <c r="IME51" s="368"/>
      <c r="IMF51" s="368"/>
      <c r="IMG51" s="368"/>
      <c r="IMH51" s="368"/>
      <c r="IMI51" s="368"/>
      <c r="IMJ51" s="368"/>
      <c r="IMK51" s="368"/>
      <c r="IML51" s="368"/>
      <c r="IMM51" s="368"/>
      <c r="IMN51" s="368"/>
      <c r="IMO51" s="368"/>
      <c r="IMP51" s="368"/>
      <c r="IMQ51" s="368"/>
      <c r="IMR51" s="368"/>
      <c r="IMS51" s="368"/>
      <c r="IMT51" s="368"/>
      <c r="IMU51" s="368"/>
      <c r="IMV51" s="368"/>
      <c r="IMW51" s="368"/>
      <c r="IMX51" s="368"/>
      <c r="IMY51" s="368"/>
      <c r="IMZ51" s="368"/>
      <c r="INA51" s="368"/>
      <c r="INB51" s="368"/>
      <c r="INC51" s="368"/>
      <c r="IND51" s="368"/>
      <c r="INE51" s="368"/>
      <c r="INF51" s="368"/>
      <c r="ING51" s="368"/>
      <c r="INH51" s="368"/>
      <c r="INI51" s="368"/>
      <c r="INJ51" s="368"/>
      <c r="INK51" s="368"/>
      <c r="INL51" s="368"/>
      <c r="INM51" s="368"/>
      <c r="INN51" s="368"/>
      <c r="INO51" s="368"/>
      <c r="INP51" s="368"/>
      <c r="INQ51" s="368"/>
      <c r="INR51" s="368"/>
      <c r="INS51" s="368"/>
      <c r="INT51" s="368"/>
      <c r="INU51" s="368"/>
      <c r="INV51" s="368"/>
      <c r="INW51" s="368"/>
      <c r="INX51" s="368"/>
      <c r="INY51" s="368"/>
      <c r="INZ51" s="368"/>
      <c r="IOA51" s="368"/>
      <c r="IOB51" s="368"/>
      <c r="IOC51" s="368"/>
      <c r="IOD51" s="368"/>
      <c r="IOE51" s="368"/>
      <c r="IOF51" s="368"/>
      <c r="IOG51" s="368"/>
      <c r="IOH51" s="368"/>
      <c r="IOI51" s="368"/>
      <c r="IOJ51" s="368"/>
      <c r="IOK51" s="368"/>
      <c r="IOL51" s="368"/>
      <c r="IOM51" s="368"/>
      <c r="ION51" s="368"/>
      <c r="IOO51" s="368"/>
      <c r="IOP51" s="368"/>
      <c r="IOQ51" s="368"/>
      <c r="IOR51" s="368"/>
      <c r="IOS51" s="368"/>
      <c r="IOT51" s="368"/>
      <c r="IOU51" s="368"/>
      <c r="IOV51" s="368"/>
      <c r="IOW51" s="368"/>
      <c r="IOX51" s="368"/>
      <c r="IOY51" s="368"/>
      <c r="IOZ51" s="368"/>
      <c r="IPA51" s="368"/>
      <c r="IPB51" s="368"/>
      <c r="IPC51" s="368"/>
      <c r="IPD51" s="368"/>
      <c r="IPE51" s="368"/>
      <c r="IPF51" s="368"/>
      <c r="IPG51" s="368"/>
      <c r="IPH51" s="368"/>
      <c r="IPI51" s="368"/>
      <c r="IPJ51" s="368"/>
      <c r="IPK51" s="368"/>
      <c r="IPL51" s="368"/>
      <c r="IPM51" s="368"/>
      <c r="IPN51" s="368"/>
      <c r="IPO51" s="368"/>
      <c r="IPP51" s="368"/>
      <c r="IPQ51" s="368"/>
      <c r="IPR51" s="368"/>
      <c r="IPS51" s="368"/>
      <c r="IPT51" s="368"/>
      <c r="IPU51" s="368"/>
      <c r="IPV51" s="368"/>
      <c r="IPW51" s="368"/>
      <c r="IPX51" s="368"/>
      <c r="IPY51" s="368"/>
      <c r="IPZ51" s="368"/>
      <c r="IQA51" s="368"/>
      <c r="IQB51" s="368"/>
      <c r="IQC51" s="368"/>
      <c r="IQD51" s="368"/>
      <c r="IQE51" s="368"/>
      <c r="IQF51" s="368"/>
      <c r="IQG51" s="368"/>
      <c r="IQH51" s="368"/>
      <c r="IQI51" s="368"/>
      <c r="IQJ51" s="368"/>
      <c r="IQK51" s="368"/>
      <c r="IQL51" s="368"/>
      <c r="IQM51" s="368"/>
      <c r="IQN51" s="368"/>
      <c r="IQO51" s="368"/>
      <c r="IQP51" s="368"/>
      <c r="IQQ51" s="368"/>
      <c r="IQR51" s="368"/>
      <c r="IQS51" s="368"/>
      <c r="IQT51" s="368"/>
      <c r="IQU51" s="368"/>
      <c r="IQV51" s="368"/>
      <c r="IQW51" s="368"/>
      <c r="IQX51" s="368"/>
      <c r="IQY51" s="368"/>
      <c r="IQZ51" s="368"/>
      <c r="IRA51" s="368"/>
      <c r="IRB51" s="368"/>
      <c r="IRC51" s="368"/>
      <c r="IRD51" s="368"/>
      <c r="IRE51" s="368"/>
      <c r="IRF51" s="368"/>
      <c r="IRG51" s="368"/>
      <c r="IRH51" s="368"/>
      <c r="IRI51" s="368"/>
      <c r="IRJ51" s="368"/>
      <c r="IRK51" s="368"/>
      <c r="IRL51" s="368"/>
      <c r="IRM51" s="368"/>
      <c r="IRN51" s="368"/>
      <c r="IRO51" s="368"/>
      <c r="IRP51" s="368"/>
      <c r="IRQ51" s="368"/>
      <c r="IRR51" s="368"/>
      <c r="IRS51" s="368"/>
      <c r="IRT51" s="368"/>
      <c r="IRU51" s="368"/>
      <c r="IRV51" s="368"/>
      <c r="IRW51" s="368"/>
      <c r="IRX51" s="368"/>
      <c r="IRY51" s="368"/>
      <c r="IRZ51" s="368"/>
      <c r="ISA51" s="368"/>
      <c r="ISB51" s="368"/>
      <c r="ISC51" s="368"/>
      <c r="ISD51" s="368"/>
      <c r="ISE51" s="368"/>
      <c r="ISF51" s="368"/>
      <c r="ISG51" s="368"/>
      <c r="ISH51" s="368"/>
      <c r="ISI51" s="368"/>
      <c r="ISJ51" s="368"/>
      <c r="ISK51" s="368"/>
      <c r="ISL51" s="368"/>
      <c r="ISM51" s="368"/>
      <c r="ISN51" s="368"/>
      <c r="ISO51" s="368"/>
      <c r="ISP51" s="368"/>
      <c r="ISQ51" s="368"/>
      <c r="ISR51" s="368"/>
      <c r="ISS51" s="368"/>
      <c r="IST51" s="368"/>
      <c r="ISU51" s="368"/>
      <c r="ISV51" s="368"/>
      <c r="ISW51" s="368"/>
      <c r="ISX51" s="368"/>
      <c r="ISY51" s="368"/>
      <c r="ISZ51" s="368"/>
      <c r="ITA51" s="368"/>
      <c r="ITB51" s="368"/>
      <c r="ITC51" s="368"/>
      <c r="ITD51" s="368"/>
      <c r="ITE51" s="368"/>
      <c r="ITF51" s="368"/>
      <c r="ITG51" s="368"/>
      <c r="ITH51" s="368"/>
      <c r="ITI51" s="368"/>
      <c r="ITJ51" s="368"/>
      <c r="ITK51" s="368"/>
      <c r="ITL51" s="368"/>
      <c r="ITM51" s="368"/>
      <c r="ITN51" s="368"/>
      <c r="ITO51" s="368"/>
      <c r="ITP51" s="368"/>
      <c r="ITQ51" s="368"/>
      <c r="ITR51" s="368"/>
      <c r="ITS51" s="368"/>
      <c r="ITT51" s="368"/>
      <c r="ITU51" s="368"/>
      <c r="ITV51" s="368"/>
      <c r="ITW51" s="368"/>
      <c r="ITX51" s="368"/>
      <c r="ITY51" s="368"/>
      <c r="ITZ51" s="368"/>
      <c r="IUA51" s="368"/>
      <c r="IUB51" s="368"/>
      <c r="IUC51" s="368"/>
      <c r="IUD51" s="368"/>
      <c r="IUE51" s="368"/>
      <c r="IUF51" s="368"/>
      <c r="IUG51" s="368"/>
      <c r="IUH51" s="368"/>
      <c r="IUI51" s="368"/>
      <c r="IUJ51" s="368"/>
      <c r="IUK51" s="368"/>
      <c r="IUL51" s="368"/>
      <c r="IUM51" s="368"/>
      <c r="IUN51" s="368"/>
      <c r="IUO51" s="368"/>
      <c r="IUP51" s="368"/>
      <c r="IUQ51" s="368"/>
      <c r="IUR51" s="368"/>
      <c r="IUS51" s="368"/>
      <c r="IUT51" s="368"/>
      <c r="IUU51" s="368"/>
      <c r="IUV51" s="368"/>
      <c r="IUW51" s="368"/>
      <c r="IUX51" s="368"/>
      <c r="IUY51" s="368"/>
      <c r="IUZ51" s="368"/>
      <c r="IVA51" s="368"/>
      <c r="IVB51" s="368"/>
      <c r="IVC51" s="368"/>
      <c r="IVD51" s="368"/>
      <c r="IVE51" s="368"/>
      <c r="IVF51" s="368"/>
      <c r="IVG51" s="368"/>
      <c r="IVH51" s="368"/>
      <c r="IVI51" s="368"/>
      <c r="IVJ51" s="368"/>
      <c r="IVK51" s="368"/>
      <c r="IVL51" s="368"/>
      <c r="IVM51" s="368"/>
      <c r="IVN51" s="368"/>
      <c r="IVO51" s="368"/>
      <c r="IVP51" s="368"/>
      <c r="IVQ51" s="368"/>
      <c r="IVR51" s="368"/>
      <c r="IVS51" s="368"/>
      <c r="IVT51" s="368"/>
      <c r="IVU51" s="368"/>
      <c r="IVV51" s="368"/>
      <c r="IVW51" s="368"/>
      <c r="IVX51" s="368"/>
      <c r="IVY51" s="368"/>
      <c r="IVZ51" s="368"/>
      <c r="IWA51" s="368"/>
      <c r="IWB51" s="368"/>
      <c r="IWC51" s="368"/>
      <c r="IWD51" s="368"/>
      <c r="IWE51" s="368"/>
      <c r="IWF51" s="368"/>
      <c r="IWG51" s="368"/>
      <c r="IWH51" s="368"/>
      <c r="IWI51" s="368"/>
      <c r="IWJ51" s="368"/>
      <c r="IWK51" s="368"/>
      <c r="IWL51" s="368"/>
      <c r="IWM51" s="368"/>
      <c r="IWN51" s="368"/>
      <c r="IWO51" s="368"/>
      <c r="IWP51" s="368"/>
      <c r="IWQ51" s="368"/>
      <c r="IWR51" s="368"/>
      <c r="IWS51" s="368"/>
      <c r="IWT51" s="368"/>
      <c r="IWU51" s="368"/>
      <c r="IWV51" s="368"/>
      <c r="IWW51" s="368"/>
      <c r="IWX51" s="368"/>
      <c r="IWY51" s="368"/>
      <c r="IWZ51" s="368"/>
      <c r="IXA51" s="368"/>
      <c r="IXB51" s="368"/>
      <c r="IXC51" s="368"/>
      <c r="IXD51" s="368"/>
      <c r="IXE51" s="368"/>
      <c r="IXF51" s="368"/>
      <c r="IXG51" s="368"/>
      <c r="IXH51" s="368"/>
      <c r="IXI51" s="368"/>
      <c r="IXJ51" s="368"/>
      <c r="IXK51" s="368"/>
      <c r="IXL51" s="368"/>
      <c r="IXM51" s="368"/>
      <c r="IXN51" s="368"/>
      <c r="IXO51" s="368"/>
      <c r="IXP51" s="368"/>
      <c r="IXQ51" s="368"/>
      <c r="IXR51" s="368"/>
      <c r="IXS51" s="368"/>
      <c r="IXT51" s="368"/>
      <c r="IXU51" s="368"/>
      <c r="IXV51" s="368"/>
      <c r="IXW51" s="368"/>
      <c r="IXX51" s="368"/>
      <c r="IXY51" s="368"/>
      <c r="IXZ51" s="368"/>
      <c r="IYA51" s="368"/>
      <c r="IYB51" s="368"/>
      <c r="IYC51" s="368"/>
      <c r="IYD51" s="368"/>
      <c r="IYE51" s="368"/>
      <c r="IYF51" s="368"/>
      <c r="IYG51" s="368"/>
      <c r="IYH51" s="368"/>
      <c r="IYI51" s="368"/>
      <c r="IYJ51" s="368"/>
      <c r="IYK51" s="368"/>
      <c r="IYL51" s="368"/>
      <c r="IYM51" s="368"/>
      <c r="IYN51" s="368"/>
      <c r="IYO51" s="368"/>
      <c r="IYP51" s="368"/>
      <c r="IYQ51" s="368"/>
      <c r="IYR51" s="368"/>
      <c r="IYS51" s="368"/>
      <c r="IYT51" s="368"/>
      <c r="IYU51" s="368"/>
      <c r="IYV51" s="368"/>
      <c r="IYW51" s="368"/>
      <c r="IYX51" s="368"/>
      <c r="IYY51" s="368"/>
      <c r="IYZ51" s="368"/>
      <c r="IZA51" s="368"/>
      <c r="IZB51" s="368"/>
      <c r="IZC51" s="368"/>
      <c r="IZD51" s="368"/>
      <c r="IZE51" s="368"/>
      <c r="IZF51" s="368"/>
      <c r="IZG51" s="368"/>
      <c r="IZH51" s="368"/>
      <c r="IZI51" s="368"/>
      <c r="IZJ51" s="368"/>
      <c r="IZK51" s="368"/>
      <c r="IZL51" s="368"/>
      <c r="IZM51" s="368"/>
      <c r="IZN51" s="368"/>
      <c r="IZO51" s="368"/>
      <c r="IZP51" s="368"/>
      <c r="IZQ51" s="368"/>
      <c r="IZR51" s="368"/>
      <c r="IZS51" s="368"/>
      <c r="IZT51" s="368"/>
      <c r="IZU51" s="368"/>
      <c r="IZV51" s="368"/>
      <c r="IZW51" s="368"/>
      <c r="IZX51" s="368"/>
      <c r="IZY51" s="368"/>
      <c r="IZZ51" s="368"/>
      <c r="JAA51" s="368"/>
      <c r="JAB51" s="368"/>
      <c r="JAC51" s="368"/>
      <c r="JAD51" s="368"/>
      <c r="JAE51" s="368"/>
      <c r="JAF51" s="368"/>
      <c r="JAG51" s="368"/>
      <c r="JAH51" s="368"/>
      <c r="JAI51" s="368"/>
      <c r="JAJ51" s="368"/>
      <c r="JAK51" s="368"/>
      <c r="JAL51" s="368"/>
      <c r="JAM51" s="368"/>
      <c r="JAN51" s="368"/>
      <c r="JAO51" s="368"/>
      <c r="JAP51" s="368"/>
      <c r="JAQ51" s="368"/>
      <c r="JAR51" s="368"/>
      <c r="JAS51" s="368"/>
      <c r="JAT51" s="368"/>
      <c r="JAU51" s="368"/>
      <c r="JAV51" s="368"/>
      <c r="JAW51" s="368"/>
      <c r="JAX51" s="368"/>
      <c r="JAY51" s="368"/>
      <c r="JAZ51" s="368"/>
      <c r="JBA51" s="368"/>
      <c r="JBB51" s="368"/>
      <c r="JBC51" s="368"/>
      <c r="JBD51" s="368"/>
      <c r="JBE51" s="368"/>
      <c r="JBF51" s="368"/>
      <c r="JBG51" s="368"/>
      <c r="JBH51" s="368"/>
      <c r="JBI51" s="368"/>
      <c r="JBJ51" s="368"/>
      <c r="JBK51" s="368"/>
      <c r="JBL51" s="368"/>
      <c r="JBM51" s="368"/>
      <c r="JBN51" s="368"/>
      <c r="JBO51" s="368"/>
      <c r="JBP51" s="368"/>
      <c r="JBQ51" s="368"/>
      <c r="JBR51" s="368"/>
      <c r="JBS51" s="368"/>
      <c r="JBT51" s="368"/>
      <c r="JBU51" s="368"/>
      <c r="JBV51" s="368"/>
      <c r="JBW51" s="368"/>
      <c r="JBX51" s="368"/>
      <c r="JBY51" s="368"/>
      <c r="JBZ51" s="368"/>
      <c r="JCA51" s="368"/>
      <c r="JCB51" s="368"/>
      <c r="JCC51" s="368"/>
      <c r="JCD51" s="368"/>
      <c r="JCE51" s="368"/>
      <c r="JCF51" s="368"/>
      <c r="JCG51" s="368"/>
      <c r="JCH51" s="368"/>
      <c r="JCI51" s="368"/>
      <c r="JCJ51" s="368"/>
      <c r="JCK51" s="368"/>
      <c r="JCL51" s="368"/>
      <c r="JCM51" s="368"/>
      <c r="JCN51" s="368"/>
      <c r="JCO51" s="368"/>
      <c r="JCP51" s="368"/>
      <c r="JCQ51" s="368"/>
      <c r="JCR51" s="368"/>
      <c r="JCS51" s="368"/>
      <c r="JCT51" s="368"/>
      <c r="JCU51" s="368"/>
      <c r="JCV51" s="368"/>
      <c r="JCW51" s="368"/>
      <c r="JCX51" s="368"/>
      <c r="JCY51" s="368"/>
      <c r="JCZ51" s="368"/>
      <c r="JDA51" s="368"/>
      <c r="JDB51" s="368"/>
      <c r="JDC51" s="368"/>
      <c r="JDD51" s="368"/>
      <c r="JDE51" s="368"/>
      <c r="JDF51" s="368"/>
      <c r="JDG51" s="368"/>
      <c r="JDH51" s="368"/>
      <c r="JDI51" s="368"/>
      <c r="JDJ51" s="368"/>
      <c r="JDK51" s="368"/>
      <c r="JDL51" s="368"/>
      <c r="JDM51" s="368"/>
      <c r="JDN51" s="368"/>
      <c r="JDO51" s="368"/>
      <c r="JDP51" s="368"/>
      <c r="JDQ51" s="368"/>
      <c r="JDR51" s="368"/>
      <c r="JDS51" s="368"/>
      <c r="JDT51" s="368"/>
      <c r="JDU51" s="368"/>
      <c r="JDV51" s="368"/>
      <c r="JDW51" s="368"/>
      <c r="JDX51" s="368"/>
      <c r="JDY51" s="368"/>
      <c r="JDZ51" s="368"/>
      <c r="JEA51" s="368"/>
      <c r="JEB51" s="368"/>
      <c r="JEC51" s="368"/>
      <c r="JED51" s="368"/>
      <c r="JEE51" s="368"/>
      <c r="JEF51" s="368"/>
      <c r="JEG51" s="368"/>
      <c r="JEH51" s="368"/>
      <c r="JEI51" s="368"/>
      <c r="JEJ51" s="368"/>
      <c r="JEK51" s="368"/>
      <c r="JEL51" s="368"/>
      <c r="JEM51" s="368"/>
      <c r="JEN51" s="368"/>
      <c r="JEO51" s="368"/>
      <c r="JEP51" s="368"/>
      <c r="JEQ51" s="368"/>
      <c r="JER51" s="368"/>
      <c r="JES51" s="368"/>
      <c r="JET51" s="368"/>
      <c r="JEU51" s="368"/>
      <c r="JEV51" s="368"/>
      <c r="JEW51" s="368"/>
      <c r="JEX51" s="368"/>
      <c r="JEY51" s="368"/>
      <c r="JEZ51" s="368"/>
      <c r="JFA51" s="368"/>
      <c r="JFB51" s="368"/>
      <c r="JFC51" s="368"/>
      <c r="JFD51" s="368"/>
      <c r="JFE51" s="368"/>
      <c r="JFF51" s="368"/>
      <c r="JFG51" s="368"/>
      <c r="JFH51" s="368"/>
      <c r="JFI51" s="368"/>
      <c r="JFJ51" s="368"/>
      <c r="JFK51" s="368"/>
      <c r="JFL51" s="368"/>
      <c r="JFM51" s="368"/>
      <c r="JFN51" s="368"/>
      <c r="JFO51" s="368"/>
      <c r="JFP51" s="368"/>
      <c r="JFQ51" s="368"/>
      <c r="JFR51" s="368"/>
      <c r="JFS51" s="368"/>
      <c r="JFT51" s="368"/>
      <c r="JFU51" s="368"/>
      <c r="JFV51" s="368"/>
      <c r="JFW51" s="368"/>
      <c r="JFX51" s="368"/>
      <c r="JFY51" s="368"/>
      <c r="JFZ51" s="368"/>
      <c r="JGA51" s="368"/>
      <c r="JGB51" s="368"/>
      <c r="JGC51" s="368"/>
      <c r="JGD51" s="368"/>
      <c r="JGE51" s="368"/>
      <c r="JGF51" s="368"/>
      <c r="JGG51" s="368"/>
      <c r="JGH51" s="368"/>
      <c r="JGI51" s="368"/>
      <c r="JGJ51" s="368"/>
      <c r="JGK51" s="368"/>
      <c r="JGL51" s="368"/>
      <c r="JGM51" s="368"/>
      <c r="JGN51" s="368"/>
      <c r="JGO51" s="368"/>
      <c r="JGP51" s="368"/>
      <c r="JGQ51" s="368"/>
      <c r="JGR51" s="368"/>
      <c r="JGS51" s="368"/>
      <c r="JGT51" s="368"/>
      <c r="JGU51" s="368"/>
      <c r="JGV51" s="368"/>
      <c r="JGW51" s="368"/>
      <c r="JGX51" s="368"/>
      <c r="JGY51" s="368"/>
      <c r="JGZ51" s="368"/>
      <c r="JHA51" s="368"/>
      <c r="JHB51" s="368"/>
      <c r="JHC51" s="368"/>
      <c r="JHD51" s="368"/>
      <c r="JHE51" s="368"/>
      <c r="JHF51" s="368"/>
      <c r="JHG51" s="368"/>
      <c r="JHH51" s="368"/>
      <c r="JHI51" s="368"/>
      <c r="JHJ51" s="368"/>
      <c r="JHK51" s="368"/>
      <c r="JHL51" s="368"/>
      <c r="JHM51" s="368"/>
      <c r="JHN51" s="368"/>
      <c r="JHO51" s="368"/>
      <c r="JHP51" s="368"/>
      <c r="JHQ51" s="368"/>
      <c r="JHR51" s="368"/>
      <c r="JHS51" s="368"/>
      <c r="JHT51" s="368"/>
      <c r="JHU51" s="368"/>
      <c r="JHV51" s="368"/>
      <c r="JHW51" s="368"/>
      <c r="JHX51" s="368"/>
      <c r="JHY51" s="368"/>
      <c r="JHZ51" s="368"/>
      <c r="JIA51" s="368"/>
      <c r="JIB51" s="368"/>
      <c r="JIC51" s="368"/>
      <c r="JID51" s="368"/>
      <c r="JIE51" s="368"/>
      <c r="JIF51" s="368"/>
      <c r="JIG51" s="368"/>
      <c r="JIH51" s="368"/>
      <c r="JII51" s="368"/>
      <c r="JIJ51" s="368"/>
      <c r="JIK51" s="368"/>
      <c r="JIL51" s="368"/>
      <c r="JIM51" s="368"/>
      <c r="JIN51" s="368"/>
      <c r="JIO51" s="368"/>
      <c r="JIP51" s="368"/>
      <c r="JIQ51" s="368"/>
      <c r="JIR51" s="368"/>
      <c r="JIS51" s="368"/>
      <c r="JIT51" s="368"/>
      <c r="JIU51" s="368"/>
      <c r="JIV51" s="368"/>
      <c r="JIW51" s="368"/>
      <c r="JIX51" s="368"/>
      <c r="JIY51" s="368"/>
      <c r="JIZ51" s="368"/>
      <c r="JJA51" s="368"/>
      <c r="JJB51" s="368"/>
      <c r="JJC51" s="368"/>
      <c r="JJD51" s="368"/>
      <c r="JJE51" s="368"/>
      <c r="JJF51" s="368"/>
      <c r="JJG51" s="368"/>
      <c r="JJH51" s="368"/>
      <c r="JJI51" s="368"/>
      <c r="JJJ51" s="368"/>
      <c r="JJK51" s="368"/>
      <c r="JJL51" s="368"/>
      <c r="JJM51" s="368"/>
      <c r="JJN51" s="368"/>
      <c r="JJO51" s="368"/>
      <c r="JJP51" s="368"/>
      <c r="JJQ51" s="368"/>
      <c r="JJR51" s="368"/>
      <c r="JJS51" s="368"/>
      <c r="JJT51" s="368"/>
      <c r="JJU51" s="368"/>
      <c r="JJV51" s="368"/>
      <c r="JJW51" s="368"/>
      <c r="JJX51" s="368"/>
      <c r="JJY51" s="368"/>
      <c r="JJZ51" s="368"/>
      <c r="JKA51" s="368"/>
      <c r="JKB51" s="368"/>
      <c r="JKC51" s="368"/>
      <c r="JKD51" s="368"/>
      <c r="JKE51" s="368"/>
      <c r="JKF51" s="368"/>
      <c r="JKG51" s="368"/>
      <c r="JKH51" s="368"/>
      <c r="JKI51" s="368"/>
      <c r="JKJ51" s="368"/>
      <c r="JKK51" s="368"/>
      <c r="JKL51" s="368"/>
      <c r="JKM51" s="368"/>
      <c r="JKN51" s="368"/>
      <c r="JKO51" s="368"/>
      <c r="JKP51" s="368"/>
      <c r="JKQ51" s="368"/>
      <c r="JKR51" s="368"/>
      <c r="JKS51" s="368"/>
      <c r="JKT51" s="368"/>
      <c r="JKU51" s="368"/>
      <c r="JKV51" s="368"/>
      <c r="JKW51" s="368"/>
      <c r="JKX51" s="368"/>
      <c r="JKY51" s="368"/>
      <c r="JKZ51" s="368"/>
      <c r="JLA51" s="368"/>
      <c r="JLB51" s="368"/>
      <c r="JLC51" s="368"/>
      <c r="JLD51" s="368"/>
      <c r="JLE51" s="368"/>
      <c r="JLF51" s="368"/>
      <c r="JLG51" s="368"/>
      <c r="JLH51" s="368"/>
      <c r="JLI51" s="368"/>
      <c r="JLJ51" s="368"/>
      <c r="JLK51" s="368"/>
      <c r="JLL51" s="368"/>
      <c r="JLM51" s="368"/>
      <c r="JLN51" s="368"/>
      <c r="JLO51" s="368"/>
      <c r="JLP51" s="368"/>
      <c r="JLQ51" s="368"/>
      <c r="JLR51" s="368"/>
      <c r="JLS51" s="368"/>
      <c r="JLT51" s="368"/>
      <c r="JLU51" s="368"/>
      <c r="JLV51" s="368"/>
      <c r="JLW51" s="368"/>
      <c r="JLX51" s="368"/>
      <c r="JLY51" s="368"/>
      <c r="JLZ51" s="368"/>
      <c r="JMA51" s="368"/>
      <c r="JMB51" s="368"/>
      <c r="JMC51" s="368"/>
      <c r="JMD51" s="368"/>
      <c r="JME51" s="368"/>
      <c r="JMF51" s="368"/>
      <c r="JMG51" s="368"/>
      <c r="JMH51" s="368"/>
      <c r="JMI51" s="368"/>
      <c r="JMJ51" s="368"/>
      <c r="JMK51" s="368"/>
      <c r="JML51" s="368"/>
      <c r="JMM51" s="368"/>
      <c r="JMN51" s="368"/>
      <c r="JMO51" s="368"/>
      <c r="JMP51" s="368"/>
      <c r="JMQ51" s="368"/>
      <c r="JMR51" s="368"/>
      <c r="JMS51" s="368"/>
      <c r="JMT51" s="368"/>
      <c r="JMU51" s="368"/>
      <c r="JMV51" s="368"/>
      <c r="JMW51" s="368"/>
      <c r="JMX51" s="368"/>
      <c r="JMY51" s="368"/>
      <c r="JMZ51" s="368"/>
      <c r="JNA51" s="368"/>
      <c r="JNB51" s="368"/>
      <c r="JNC51" s="368"/>
      <c r="JND51" s="368"/>
      <c r="JNE51" s="368"/>
      <c r="JNF51" s="368"/>
      <c r="JNG51" s="368"/>
      <c r="JNH51" s="368"/>
      <c r="JNI51" s="368"/>
      <c r="JNJ51" s="368"/>
      <c r="JNK51" s="368"/>
      <c r="JNL51" s="368"/>
      <c r="JNM51" s="368"/>
      <c r="JNN51" s="368"/>
      <c r="JNO51" s="368"/>
      <c r="JNP51" s="368"/>
      <c r="JNQ51" s="368"/>
      <c r="JNR51" s="368"/>
      <c r="JNS51" s="368"/>
      <c r="JNT51" s="368"/>
      <c r="JNU51" s="368"/>
      <c r="JNV51" s="368"/>
      <c r="JNW51" s="368"/>
      <c r="JNX51" s="368"/>
      <c r="JNY51" s="368"/>
      <c r="JNZ51" s="368"/>
      <c r="JOA51" s="368"/>
      <c r="JOB51" s="368"/>
      <c r="JOC51" s="368"/>
      <c r="JOD51" s="368"/>
      <c r="JOE51" s="368"/>
      <c r="JOF51" s="368"/>
      <c r="JOG51" s="368"/>
      <c r="JOH51" s="368"/>
      <c r="JOI51" s="368"/>
      <c r="JOJ51" s="368"/>
      <c r="JOK51" s="368"/>
      <c r="JOL51" s="368"/>
      <c r="JOM51" s="368"/>
      <c r="JON51" s="368"/>
      <c r="JOO51" s="368"/>
      <c r="JOP51" s="368"/>
      <c r="JOQ51" s="368"/>
      <c r="JOR51" s="368"/>
      <c r="JOS51" s="368"/>
      <c r="JOT51" s="368"/>
      <c r="JOU51" s="368"/>
      <c r="JOV51" s="368"/>
      <c r="JOW51" s="368"/>
      <c r="JOX51" s="368"/>
      <c r="JOY51" s="368"/>
      <c r="JOZ51" s="368"/>
      <c r="JPA51" s="368"/>
      <c r="JPB51" s="368"/>
      <c r="JPC51" s="368"/>
      <c r="JPD51" s="368"/>
      <c r="JPE51" s="368"/>
      <c r="JPF51" s="368"/>
      <c r="JPG51" s="368"/>
      <c r="JPH51" s="368"/>
      <c r="JPI51" s="368"/>
      <c r="JPJ51" s="368"/>
      <c r="JPK51" s="368"/>
      <c r="JPL51" s="368"/>
      <c r="JPM51" s="368"/>
      <c r="JPN51" s="368"/>
      <c r="JPO51" s="368"/>
      <c r="JPP51" s="368"/>
      <c r="JPQ51" s="368"/>
      <c r="JPR51" s="368"/>
      <c r="JPS51" s="368"/>
      <c r="JPT51" s="368"/>
      <c r="JPU51" s="368"/>
      <c r="JPV51" s="368"/>
      <c r="JPW51" s="368"/>
      <c r="JPX51" s="368"/>
      <c r="JPY51" s="368"/>
      <c r="JPZ51" s="368"/>
      <c r="JQA51" s="368"/>
      <c r="JQB51" s="368"/>
      <c r="JQC51" s="368"/>
      <c r="JQD51" s="368"/>
      <c r="JQE51" s="368"/>
      <c r="JQF51" s="368"/>
      <c r="JQG51" s="368"/>
      <c r="JQH51" s="368"/>
      <c r="JQI51" s="368"/>
      <c r="JQJ51" s="368"/>
      <c r="JQK51" s="368"/>
      <c r="JQL51" s="368"/>
      <c r="JQM51" s="368"/>
      <c r="JQN51" s="368"/>
      <c r="JQO51" s="368"/>
      <c r="JQP51" s="368"/>
      <c r="JQQ51" s="368"/>
      <c r="JQR51" s="368"/>
      <c r="JQS51" s="368"/>
      <c r="JQT51" s="368"/>
      <c r="JQU51" s="368"/>
      <c r="JQV51" s="368"/>
      <c r="JQW51" s="368"/>
      <c r="JQX51" s="368"/>
      <c r="JQY51" s="368"/>
      <c r="JQZ51" s="368"/>
      <c r="JRA51" s="368"/>
      <c r="JRB51" s="368"/>
      <c r="JRC51" s="368"/>
      <c r="JRD51" s="368"/>
      <c r="JRE51" s="368"/>
      <c r="JRF51" s="368"/>
      <c r="JRG51" s="368"/>
      <c r="JRH51" s="368"/>
      <c r="JRI51" s="368"/>
      <c r="JRJ51" s="368"/>
      <c r="JRK51" s="368"/>
      <c r="JRL51" s="368"/>
      <c r="JRM51" s="368"/>
      <c r="JRN51" s="368"/>
      <c r="JRO51" s="368"/>
      <c r="JRP51" s="368"/>
      <c r="JRQ51" s="368"/>
      <c r="JRR51" s="368"/>
      <c r="JRS51" s="368"/>
      <c r="JRT51" s="368"/>
      <c r="JRU51" s="368"/>
      <c r="JRV51" s="368"/>
      <c r="JRW51" s="368"/>
      <c r="JRX51" s="368"/>
      <c r="JRY51" s="368"/>
      <c r="JRZ51" s="368"/>
      <c r="JSA51" s="368"/>
      <c r="JSB51" s="368"/>
      <c r="JSC51" s="368"/>
      <c r="JSD51" s="368"/>
      <c r="JSE51" s="368"/>
      <c r="JSF51" s="368"/>
      <c r="JSG51" s="368"/>
      <c r="JSH51" s="368"/>
      <c r="JSI51" s="368"/>
      <c r="JSJ51" s="368"/>
      <c r="JSK51" s="368"/>
      <c r="JSL51" s="368"/>
      <c r="JSM51" s="368"/>
      <c r="JSN51" s="368"/>
      <c r="JSO51" s="368"/>
      <c r="JSP51" s="368"/>
      <c r="JSQ51" s="368"/>
      <c r="JSR51" s="368"/>
      <c r="JSS51" s="368"/>
      <c r="JST51" s="368"/>
      <c r="JSU51" s="368"/>
      <c r="JSV51" s="368"/>
      <c r="JSW51" s="368"/>
      <c r="JSX51" s="368"/>
      <c r="JSY51" s="368"/>
      <c r="JSZ51" s="368"/>
      <c r="JTA51" s="368"/>
      <c r="JTB51" s="368"/>
      <c r="JTC51" s="368"/>
      <c r="JTD51" s="368"/>
      <c r="JTE51" s="368"/>
      <c r="JTF51" s="368"/>
      <c r="JTG51" s="368"/>
      <c r="JTH51" s="368"/>
      <c r="JTI51" s="368"/>
      <c r="JTJ51" s="368"/>
      <c r="JTK51" s="368"/>
      <c r="JTL51" s="368"/>
      <c r="JTM51" s="368"/>
      <c r="JTN51" s="368"/>
      <c r="JTO51" s="368"/>
      <c r="JTP51" s="368"/>
      <c r="JTQ51" s="368"/>
      <c r="JTR51" s="368"/>
      <c r="JTS51" s="368"/>
      <c r="JTT51" s="368"/>
      <c r="JTU51" s="368"/>
      <c r="JTV51" s="368"/>
      <c r="JTW51" s="368"/>
      <c r="JTX51" s="368"/>
      <c r="JTY51" s="368"/>
      <c r="JTZ51" s="368"/>
      <c r="JUA51" s="368"/>
      <c r="JUB51" s="368"/>
      <c r="JUC51" s="368"/>
      <c r="JUD51" s="368"/>
      <c r="JUE51" s="368"/>
      <c r="JUF51" s="368"/>
      <c r="JUG51" s="368"/>
      <c r="JUH51" s="368"/>
      <c r="JUI51" s="368"/>
      <c r="JUJ51" s="368"/>
      <c r="JUK51" s="368"/>
      <c r="JUL51" s="368"/>
      <c r="JUM51" s="368"/>
      <c r="JUN51" s="368"/>
      <c r="JUO51" s="368"/>
      <c r="JUP51" s="368"/>
      <c r="JUQ51" s="368"/>
      <c r="JUR51" s="368"/>
      <c r="JUS51" s="368"/>
      <c r="JUT51" s="368"/>
      <c r="JUU51" s="368"/>
      <c r="JUV51" s="368"/>
      <c r="JUW51" s="368"/>
      <c r="JUX51" s="368"/>
      <c r="JUY51" s="368"/>
      <c r="JUZ51" s="368"/>
      <c r="JVA51" s="368"/>
      <c r="JVB51" s="368"/>
      <c r="JVC51" s="368"/>
      <c r="JVD51" s="368"/>
      <c r="JVE51" s="368"/>
      <c r="JVF51" s="368"/>
      <c r="JVG51" s="368"/>
      <c r="JVH51" s="368"/>
      <c r="JVI51" s="368"/>
      <c r="JVJ51" s="368"/>
      <c r="JVK51" s="368"/>
      <c r="JVL51" s="368"/>
      <c r="JVM51" s="368"/>
      <c r="JVN51" s="368"/>
      <c r="JVO51" s="368"/>
      <c r="JVP51" s="368"/>
      <c r="JVQ51" s="368"/>
      <c r="JVR51" s="368"/>
      <c r="JVS51" s="368"/>
      <c r="JVT51" s="368"/>
      <c r="JVU51" s="368"/>
      <c r="JVV51" s="368"/>
      <c r="JVW51" s="368"/>
      <c r="JVX51" s="368"/>
      <c r="JVY51" s="368"/>
      <c r="JVZ51" s="368"/>
      <c r="JWA51" s="368"/>
      <c r="JWB51" s="368"/>
      <c r="JWC51" s="368"/>
      <c r="JWD51" s="368"/>
      <c r="JWE51" s="368"/>
      <c r="JWF51" s="368"/>
      <c r="JWG51" s="368"/>
      <c r="JWH51" s="368"/>
      <c r="JWI51" s="368"/>
      <c r="JWJ51" s="368"/>
      <c r="JWK51" s="368"/>
      <c r="JWL51" s="368"/>
      <c r="JWM51" s="368"/>
      <c r="JWN51" s="368"/>
      <c r="JWO51" s="368"/>
      <c r="JWP51" s="368"/>
      <c r="JWQ51" s="368"/>
      <c r="JWR51" s="368"/>
      <c r="JWS51" s="368"/>
      <c r="JWT51" s="368"/>
      <c r="JWU51" s="368"/>
      <c r="JWV51" s="368"/>
      <c r="JWW51" s="368"/>
      <c r="JWX51" s="368"/>
      <c r="JWY51" s="368"/>
      <c r="JWZ51" s="368"/>
      <c r="JXA51" s="368"/>
      <c r="JXB51" s="368"/>
      <c r="JXC51" s="368"/>
      <c r="JXD51" s="368"/>
      <c r="JXE51" s="368"/>
      <c r="JXF51" s="368"/>
      <c r="JXG51" s="368"/>
      <c r="JXH51" s="368"/>
      <c r="JXI51" s="368"/>
      <c r="JXJ51" s="368"/>
      <c r="JXK51" s="368"/>
      <c r="JXL51" s="368"/>
      <c r="JXM51" s="368"/>
      <c r="JXN51" s="368"/>
      <c r="JXO51" s="368"/>
      <c r="JXP51" s="368"/>
      <c r="JXQ51" s="368"/>
      <c r="JXR51" s="368"/>
      <c r="JXS51" s="368"/>
      <c r="JXT51" s="368"/>
      <c r="JXU51" s="368"/>
      <c r="JXV51" s="368"/>
      <c r="JXW51" s="368"/>
      <c r="JXX51" s="368"/>
      <c r="JXY51" s="368"/>
      <c r="JXZ51" s="368"/>
      <c r="JYA51" s="368"/>
      <c r="JYB51" s="368"/>
      <c r="JYC51" s="368"/>
      <c r="JYD51" s="368"/>
      <c r="JYE51" s="368"/>
      <c r="JYF51" s="368"/>
      <c r="JYG51" s="368"/>
      <c r="JYH51" s="368"/>
      <c r="JYI51" s="368"/>
      <c r="JYJ51" s="368"/>
      <c r="JYK51" s="368"/>
      <c r="JYL51" s="368"/>
      <c r="JYM51" s="368"/>
      <c r="JYN51" s="368"/>
      <c r="JYO51" s="368"/>
      <c r="JYP51" s="368"/>
      <c r="JYQ51" s="368"/>
      <c r="JYR51" s="368"/>
      <c r="JYS51" s="368"/>
      <c r="JYT51" s="368"/>
      <c r="JYU51" s="368"/>
      <c r="JYV51" s="368"/>
      <c r="JYW51" s="368"/>
      <c r="JYX51" s="368"/>
      <c r="JYY51" s="368"/>
      <c r="JYZ51" s="368"/>
      <c r="JZA51" s="368"/>
      <c r="JZB51" s="368"/>
      <c r="JZC51" s="368"/>
      <c r="JZD51" s="368"/>
      <c r="JZE51" s="368"/>
      <c r="JZF51" s="368"/>
      <c r="JZG51" s="368"/>
      <c r="JZH51" s="368"/>
      <c r="JZI51" s="368"/>
      <c r="JZJ51" s="368"/>
      <c r="JZK51" s="368"/>
      <c r="JZL51" s="368"/>
      <c r="JZM51" s="368"/>
      <c r="JZN51" s="368"/>
      <c r="JZO51" s="368"/>
      <c r="JZP51" s="368"/>
      <c r="JZQ51" s="368"/>
      <c r="JZR51" s="368"/>
      <c r="JZS51" s="368"/>
      <c r="JZT51" s="368"/>
      <c r="JZU51" s="368"/>
      <c r="JZV51" s="368"/>
      <c r="JZW51" s="368"/>
      <c r="JZX51" s="368"/>
      <c r="JZY51" s="368"/>
      <c r="JZZ51" s="368"/>
      <c r="KAA51" s="368"/>
      <c r="KAB51" s="368"/>
      <c r="KAC51" s="368"/>
      <c r="KAD51" s="368"/>
      <c r="KAE51" s="368"/>
      <c r="KAF51" s="368"/>
      <c r="KAG51" s="368"/>
      <c r="KAH51" s="368"/>
      <c r="KAI51" s="368"/>
      <c r="KAJ51" s="368"/>
      <c r="KAK51" s="368"/>
      <c r="KAL51" s="368"/>
      <c r="KAM51" s="368"/>
      <c r="KAN51" s="368"/>
      <c r="KAO51" s="368"/>
      <c r="KAP51" s="368"/>
      <c r="KAQ51" s="368"/>
      <c r="KAR51" s="368"/>
      <c r="KAS51" s="368"/>
      <c r="KAT51" s="368"/>
      <c r="KAU51" s="368"/>
      <c r="KAV51" s="368"/>
      <c r="KAW51" s="368"/>
      <c r="KAX51" s="368"/>
      <c r="KAY51" s="368"/>
      <c r="KAZ51" s="368"/>
      <c r="KBA51" s="368"/>
      <c r="KBB51" s="368"/>
      <c r="KBC51" s="368"/>
      <c r="KBD51" s="368"/>
      <c r="KBE51" s="368"/>
      <c r="KBF51" s="368"/>
      <c r="KBG51" s="368"/>
      <c r="KBH51" s="368"/>
      <c r="KBI51" s="368"/>
      <c r="KBJ51" s="368"/>
      <c r="KBK51" s="368"/>
      <c r="KBL51" s="368"/>
      <c r="KBM51" s="368"/>
      <c r="KBN51" s="368"/>
      <c r="KBO51" s="368"/>
      <c r="KBP51" s="368"/>
      <c r="KBQ51" s="368"/>
      <c r="KBR51" s="368"/>
      <c r="KBS51" s="368"/>
      <c r="KBT51" s="368"/>
      <c r="KBU51" s="368"/>
      <c r="KBV51" s="368"/>
      <c r="KBW51" s="368"/>
      <c r="KBX51" s="368"/>
      <c r="KBY51" s="368"/>
      <c r="KBZ51" s="368"/>
      <c r="KCA51" s="368"/>
      <c r="KCB51" s="368"/>
      <c r="KCC51" s="368"/>
      <c r="KCD51" s="368"/>
      <c r="KCE51" s="368"/>
      <c r="KCF51" s="368"/>
      <c r="KCG51" s="368"/>
      <c r="KCH51" s="368"/>
      <c r="KCI51" s="368"/>
      <c r="KCJ51" s="368"/>
      <c r="KCK51" s="368"/>
      <c r="KCL51" s="368"/>
      <c r="KCM51" s="368"/>
      <c r="KCN51" s="368"/>
      <c r="KCO51" s="368"/>
      <c r="KCP51" s="368"/>
      <c r="KCQ51" s="368"/>
      <c r="KCR51" s="368"/>
      <c r="KCS51" s="368"/>
      <c r="KCT51" s="368"/>
      <c r="KCU51" s="368"/>
      <c r="KCV51" s="368"/>
      <c r="KCW51" s="368"/>
      <c r="KCX51" s="368"/>
      <c r="KCY51" s="368"/>
      <c r="KCZ51" s="368"/>
      <c r="KDA51" s="368"/>
      <c r="KDB51" s="368"/>
      <c r="KDC51" s="368"/>
      <c r="KDD51" s="368"/>
      <c r="KDE51" s="368"/>
      <c r="KDF51" s="368"/>
      <c r="KDG51" s="368"/>
      <c r="KDH51" s="368"/>
      <c r="KDI51" s="368"/>
      <c r="KDJ51" s="368"/>
      <c r="KDK51" s="368"/>
      <c r="KDL51" s="368"/>
      <c r="KDM51" s="368"/>
      <c r="KDN51" s="368"/>
      <c r="KDO51" s="368"/>
      <c r="KDP51" s="368"/>
      <c r="KDQ51" s="368"/>
      <c r="KDR51" s="368"/>
      <c r="KDS51" s="368"/>
      <c r="KDT51" s="368"/>
      <c r="KDU51" s="368"/>
      <c r="KDV51" s="368"/>
      <c r="KDW51" s="368"/>
      <c r="KDX51" s="368"/>
      <c r="KDY51" s="368"/>
      <c r="KDZ51" s="368"/>
      <c r="KEA51" s="368"/>
      <c r="KEB51" s="368"/>
      <c r="KEC51" s="368"/>
      <c r="KED51" s="368"/>
      <c r="KEE51" s="368"/>
      <c r="KEF51" s="368"/>
      <c r="KEG51" s="368"/>
      <c r="KEH51" s="368"/>
      <c r="KEI51" s="368"/>
      <c r="KEJ51" s="368"/>
      <c r="KEK51" s="368"/>
      <c r="KEL51" s="368"/>
      <c r="KEM51" s="368"/>
      <c r="KEN51" s="368"/>
      <c r="KEO51" s="368"/>
      <c r="KEP51" s="368"/>
      <c r="KEQ51" s="368"/>
      <c r="KER51" s="368"/>
      <c r="KES51" s="368"/>
      <c r="KET51" s="368"/>
      <c r="KEU51" s="368"/>
      <c r="KEV51" s="368"/>
      <c r="KEW51" s="368"/>
      <c r="KEX51" s="368"/>
      <c r="KEY51" s="368"/>
      <c r="KEZ51" s="368"/>
      <c r="KFA51" s="368"/>
      <c r="KFB51" s="368"/>
      <c r="KFC51" s="368"/>
      <c r="KFD51" s="368"/>
      <c r="KFE51" s="368"/>
      <c r="KFF51" s="368"/>
      <c r="KFG51" s="368"/>
      <c r="KFH51" s="368"/>
      <c r="KFI51" s="368"/>
      <c r="KFJ51" s="368"/>
      <c r="KFK51" s="368"/>
      <c r="KFL51" s="368"/>
      <c r="KFM51" s="368"/>
      <c r="KFN51" s="368"/>
      <c r="KFO51" s="368"/>
      <c r="KFP51" s="368"/>
      <c r="KFQ51" s="368"/>
      <c r="KFR51" s="368"/>
      <c r="KFS51" s="368"/>
      <c r="KFT51" s="368"/>
      <c r="KFU51" s="368"/>
      <c r="KFV51" s="368"/>
      <c r="KFW51" s="368"/>
      <c r="KFX51" s="368"/>
      <c r="KFY51" s="368"/>
      <c r="KFZ51" s="368"/>
      <c r="KGA51" s="368"/>
      <c r="KGB51" s="368"/>
      <c r="KGC51" s="368"/>
      <c r="KGD51" s="368"/>
      <c r="KGE51" s="368"/>
      <c r="KGF51" s="368"/>
      <c r="KGG51" s="368"/>
      <c r="KGH51" s="368"/>
      <c r="KGI51" s="368"/>
      <c r="KGJ51" s="368"/>
      <c r="KGK51" s="368"/>
      <c r="KGL51" s="368"/>
      <c r="KGM51" s="368"/>
      <c r="KGN51" s="368"/>
      <c r="KGO51" s="368"/>
      <c r="KGP51" s="368"/>
      <c r="KGQ51" s="368"/>
      <c r="KGR51" s="368"/>
      <c r="KGS51" s="368"/>
      <c r="KGT51" s="368"/>
      <c r="KGU51" s="368"/>
      <c r="KGV51" s="368"/>
      <c r="KGW51" s="368"/>
      <c r="KGX51" s="368"/>
      <c r="KGY51" s="368"/>
      <c r="KGZ51" s="368"/>
      <c r="KHA51" s="368"/>
      <c r="KHB51" s="368"/>
      <c r="KHC51" s="368"/>
      <c r="KHD51" s="368"/>
      <c r="KHE51" s="368"/>
      <c r="KHF51" s="368"/>
      <c r="KHG51" s="368"/>
      <c r="KHH51" s="368"/>
      <c r="KHI51" s="368"/>
      <c r="KHJ51" s="368"/>
      <c r="KHK51" s="368"/>
      <c r="KHL51" s="368"/>
      <c r="KHM51" s="368"/>
      <c r="KHN51" s="368"/>
      <c r="KHO51" s="368"/>
      <c r="KHP51" s="368"/>
      <c r="KHQ51" s="368"/>
      <c r="KHR51" s="368"/>
      <c r="KHS51" s="368"/>
      <c r="KHT51" s="368"/>
      <c r="KHU51" s="368"/>
      <c r="KHV51" s="368"/>
      <c r="KHW51" s="368"/>
      <c r="KHX51" s="368"/>
      <c r="KHY51" s="368"/>
      <c r="KHZ51" s="368"/>
      <c r="KIA51" s="368"/>
      <c r="KIB51" s="368"/>
      <c r="KIC51" s="368"/>
      <c r="KID51" s="368"/>
      <c r="KIE51" s="368"/>
      <c r="KIF51" s="368"/>
      <c r="KIG51" s="368"/>
      <c r="KIH51" s="368"/>
      <c r="KII51" s="368"/>
      <c r="KIJ51" s="368"/>
      <c r="KIK51" s="368"/>
      <c r="KIL51" s="368"/>
      <c r="KIM51" s="368"/>
      <c r="KIN51" s="368"/>
      <c r="KIO51" s="368"/>
      <c r="KIP51" s="368"/>
      <c r="KIQ51" s="368"/>
      <c r="KIR51" s="368"/>
      <c r="KIS51" s="368"/>
      <c r="KIT51" s="368"/>
      <c r="KIU51" s="368"/>
      <c r="KIV51" s="368"/>
      <c r="KIW51" s="368"/>
      <c r="KIX51" s="368"/>
      <c r="KIY51" s="368"/>
      <c r="KIZ51" s="368"/>
      <c r="KJA51" s="368"/>
      <c r="KJB51" s="368"/>
      <c r="KJC51" s="368"/>
      <c r="KJD51" s="368"/>
      <c r="KJE51" s="368"/>
      <c r="KJF51" s="368"/>
      <c r="KJG51" s="368"/>
      <c r="KJH51" s="368"/>
      <c r="KJI51" s="368"/>
      <c r="KJJ51" s="368"/>
      <c r="KJK51" s="368"/>
      <c r="KJL51" s="368"/>
      <c r="KJM51" s="368"/>
      <c r="KJN51" s="368"/>
      <c r="KJO51" s="368"/>
      <c r="KJP51" s="368"/>
      <c r="KJQ51" s="368"/>
      <c r="KJR51" s="368"/>
      <c r="KJS51" s="368"/>
      <c r="KJT51" s="368"/>
      <c r="KJU51" s="368"/>
      <c r="KJV51" s="368"/>
      <c r="KJW51" s="368"/>
      <c r="KJX51" s="368"/>
      <c r="KJY51" s="368"/>
      <c r="KJZ51" s="368"/>
      <c r="KKA51" s="368"/>
      <c r="KKB51" s="368"/>
      <c r="KKC51" s="368"/>
      <c r="KKD51" s="368"/>
      <c r="KKE51" s="368"/>
      <c r="KKF51" s="368"/>
      <c r="KKG51" s="368"/>
      <c r="KKH51" s="368"/>
      <c r="KKI51" s="368"/>
      <c r="KKJ51" s="368"/>
      <c r="KKK51" s="368"/>
      <c r="KKL51" s="368"/>
      <c r="KKM51" s="368"/>
      <c r="KKN51" s="368"/>
      <c r="KKO51" s="368"/>
      <c r="KKP51" s="368"/>
      <c r="KKQ51" s="368"/>
      <c r="KKR51" s="368"/>
      <c r="KKS51" s="368"/>
      <c r="KKT51" s="368"/>
      <c r="KKU51" s="368"/>
      <c r="KKV51" s="368"/>
      <c r="KKW51" s="368"/>
      <c r="KKX51" s="368"/>
      <c r="KKY51" s="368"/>
      <c r="KKZ51" s="368"/>
      <c r="KLA51" s="368"/>
      <c r="KLB51" s="368"/>
      <c r="KLC51" s="368"/>
      <c r="KLD51" s="368"/>
      <c r="KLE51" s="368"/>
      <c r="KLF51" s="368"/>
      <c r="KLG51" s="368"/>
      <c r="KLH51" s="368"/>
      <c r="KLI51" s="368"/>
      <c r="KLJ51" s="368"/>
      <c r="KLK51" s="368"/>
      <c r="KLL51" s="368"/>
      <c r="KLM51" s="368"/>
      <c r="KLN51" s="368"/>
      <c r="KLO51" s="368"/>
      <c r="KLP51" s="368"/>
      <c r="KLQ51" s="368"/>
      <c r="KLR51" s="368"/>
      <c r="KLS51" s="368"/>
      <c r="KLT51" s="368"/>
      <c r="KLU51" s="368"/>
      <c r="KLV51" s="368"/>
      <c r="KLW51" s="368"/>
      <c r="KLX51" s="368"/>
      <c r="KLY51" s="368"/>
      <c r="KLZ51" s="368"/>
      <c r="KMA51" s="368"/>
      <c r="KMB51" s="368"/>
      <c r="KMC51" s="368"/>
      <c r="KMD51" s="368"/>
      <c r="KME51" s="368"/>
      <c r="KMF51" s="368"/>
      <c r="KMG51" s="368"/>
      <c r="KMH51" s="368"/>
      <c r="KMI51" s="368"/>
      <c r="KMJ51" s="368"/>
      <c r="KMK51" s="368"/>
      <c r="KML51" s="368"/>
      <c r="KMM51" s="368"/>
      <c r="KMN51" s="368"/>
      <c r="KMO51" s="368"/>
      <c r="KMP51" s="368"/>
      <c r="KMQ51" s="368"/>
      <c r="KMR51" s="368"/>
      <c r="KMS51" s="368"/>
      <c r="KMT51" s="368"/>
      <c r="KMU51" s="368"/>
      <c r="KMV51" s="368"/>
      <c r="KMW51" s="368"/>
      <c r="KMX51" s="368"/>
      <c r="KMY51" s="368"/>
      <c r="KMZ51" s="368"/>
      <c r="KNA51" s="368"/>
      <c r="KNB51" s="368"/>
      <c r="KNC51" s="368"/>
      <c r="KND51" s="368"/>
      <c r="KNE51" s="368"/>
      <c r="KNF51" s="368"/>
      <c r="KNG51" s="368"/>
      <c r="KNH51" s="368"/>
      <c r="KNI51" s="368"/>
      <c r="KNJ51" s="368"/>
      <c r="KNK51" s="368"/>
      <c r="KNL51" s="368"/>
      <c r="KNM51" s="368"/>
      <c r="KNN51" s="368"/>
      <c r="KNO51" s="368"/>
      <c r="KNP51" s="368"/>
      <c r="KNQ51" s="368"/>
      <c r="KNR51" s="368"/>
      <c r="KNS51" s="368"/>
      <c r="KNT51" s="368"/>
      <c r="KNU51" s="368"/>
      <c r="KNV51" s="368"/>
      <c r="KNW51" s="368"/>
      <c r="KNX51" s="368"/>
      <c r="KNY51" s="368"/>
      <c r="KNZ51" s="368"/>
      <c r="KOA51" s="368"/>
      <c r="KOB51" s="368"/>
      <c r="KOC51" s="368"/>
      <c r="KOD51" s="368"/>
      <c r="KOE51" s="368"/>
      <c r="KOF51" s="368"/>
      <c r="KOG51" s="368"/>
      <c r="KOH51" s="368"/>
      <c r="KOI51" s="368"/>
      <c r="KOJ51" s="368"/>
      <c r="KOK51" s="368"/>
      <c r="KOL51" s="368"/>
      <c r="KOM51" s="368"/>
      <c r="KON51" s="368"/>
      <c r="KOO51" s="368"/>
      <c r="KOP51" s="368"/>
      <c r="KOQ51" s="368"/>
      <c r="KOR51" s="368"/>
      <c r="KOS51" s="368"/>
      <c r="KOT51" s="368"/>
      <c r="KOU51" s="368"/>
      <c r="KOV51" s="368"/>
      <c r="KOW51" s="368"/>
      <c r="KOX51" s="368"/>
      <c r="KOY51" s="368"/>
      <c r="KOZ51" s="368"/>
      <c r="KPA51" s="368"/>
      <c r="KPB51" s="368"/>
      <c r="KPC51" s="368"/>
      <c r="KPD51" s="368"/>
      <c r="KPE51" s="368"/>
      <c r="KPF51" s="368"/>
      <c r="KPG51" s="368"/>
      <c r="KPH51" s="368"/>
      <c r="KPI51" s="368"/>
      <c r="KPJ51" s="368"/>
      <c r="KPK51" s="368"/>
      <c r="KPL51" s="368"/>
      <c r="KPM51" s="368"/>
      <c r="KPN51" s="368"/>
      <c r="KPO51" s="368"/>
      <c r="KPP51" s="368"/>
      <c r="KPQ51" s="368"/>
      <c r="KPR51" s="368"/>
      <c r="KPS51" s="368"/>
      <c r="KPT51" s="368"/>
      <c r="KPU51" s="368"/>
      <c r="KPV51" s="368"/>
      <c r="KPW51" s="368"/>
      <c r="KPX51" s="368"/>
      <c r="KPY51" s="368"/>
      <c r="KPZ51" s="368"/>
      <c r="KQA51" s="368"/>
      <c r="KQB51" s="368"/>
      <c r="KQC51" s="368"/>
      <c r="KQD51" s="368"/>
      <c r="KQE51" s="368"/>
      <c r="KQF51" s="368"/>
      <c r="KQG51" s="368"/>
      <c r="KQH51" s="368"/>
      <c r="KQI51" s="368"/>
      <c r="KQJ51" s="368"/>
      <c r="KQK51" s="368"/>
      <c r="KQL51" s="368"/>
      <c r="KQM51" s="368"/>
      <c r="KQN51" s="368"/>
      <c r="KQO51" s="368"/>
      <c r="KQP51" s="368"/>
      <c r="KQQ51" s="368"/>
      <c r="KQR51" s="368"/>
      <c r="KQS51" s="368"/>
      <c r="KQT51" s="368"/>
      <c r="KQU51" s="368"/>
      <c r="KQV51" s="368"/>
      <c r="KQW51" s="368"/>
      <c r="KQX51" s="368"/>
      <c r="KQY51" s="368"/>
      <c r="KQZ51" s="368"/>
      <c r="KRA51" s="368"/>
      <c r="KRB51" s="368"/>
      <c r="KRC51" s="368"/>
      <c r="KRD51" s="368"/>
      <c r="KRE51" s="368"/>
      <c r="KRF51" s="368"/>
      <c r="KRG51" s="368"/>
      <c r="KRH51" s="368"/>
      <c r="KRI51" s="368"/>
      <c r="KRJ51" s="368"/>
      <c r="KRK51" s="368"/>
      <c r="KRL51" s="368"/>
      <c r="KRM51" s="368"/>
      <c r="KRN51" s="368"/>
      <c r="KRO51" s="368"/>
      <c r="KRP51" s="368"/>
      <c r="KRQ51" s="368"/>
      <c r="KRR51" s="368"/>
      <c r="KRS51" s="368"/>
      <c r="KRT51" s="368"/>
      <c r="KRU51" s="368"/>
      <c r="KRV51" s="368"/>
      <c r="KRW51" s="368"/>
      <c r="KRX51" s="368"/>
      <c r="KRY51" s="368"/>
      <c r="KRZ51" s="368"/>
      <c r="KSA51" s="368"/>
      <c r="KSB51" s="368"/>
      <c r="KSC51" s="368"/>
      <c r="KSD51" s="368"/>
      <c r="KSE51" s="368"/>
      <c r="KSF51" s="368"/>
      <c r="KSG51" s="368"/>
      <c r="KSH51" s="368"/>
      <c r="KSI51" s="368"/>
      <c r="KSJ51" s="368"/>
      <c r="KSK51" s="368"/>
      <c r="KSL51" s="368"/>
      <c r="KSM51" s="368"/>
      <c r="KSN51" s="368"/>
      <c r="KSO51" s="368"/>
      <c r="KSP51" s="368"/>
      <c r="KSQ51" s="368"/>
      <c r="KSR51" s="368"/>
      <c r="KSS51" s="368"/>
      <c r="KST51" s="368"/>
      <c r="KSU51" s="368"/>
      <c r="KSV51" s="368"/>
      <c r="KSW51" s="368"/>
      <c r="KSX51" s="368"/>
      <c r="KSY51" s="368"/>
      <c r="KSZ51" s="368"/>
      <c r="KTA51" s="368"/>
      <c r="KTB51" s="368"/>
      <c r="KTC51" s="368"/>
      <c r="KTD51" s="368"/>
      <c r="KTE51" s="368"/>
      <c r="KTF51" s="368"/>
      <c r="KTG51" s="368"/>
      <c r="KTH51" s="368"/>
      <c r="KTI51" s="368"/>
      <c r="KTJ51" s="368"/>
      <c r="KTK51" s="368"/>
      <c r="KTL51" s="368"/>
      <c r="KTM51" s="368"/>
      <c r="KTN51" s="368"/>
      <c r="KTO51" s="368"/>
      <c r="KTP51" s="368"/>
      <c r="KTQ51" s="368"/>
      <c r="KTR51" s="368"/>
      <c r="KTS51" s="368"/>
      <c r="KTT51" s="368"/>
      <c r="KTU51" s="368"/>
      <c r="KTV51" s="368"/>
      <c r="KTW51" s="368"/>
      <c r="KTX51" s="368"/>
      <c r="KTY51" s="368"/>
      <c r="KTZ51" s="368"/>
      <c r="KUA51" s="368"/>
      <c r="KUB51" s="368"/>
      <c r="KUC51" s="368"/>
      <c r="KUD51" s="368"/>
      <c r="KUE51" s="368"/>
      <c r="KUF51" s="368"/>
      <c r="KUG51" s="368"/>
      <c r="KUH51" s="368"/>
      <c r="KUI51" s="368"/>
      <c r="KUJ51" s="368"/>
      <c r="KUK51" s="368"/>
      <c r="KUL51" s="368"/>
      <c r="KUM51" s="368"/>
      <c r="KUN51" s="368"/>
      <c r="KUO51" s="368"/>
      <c r="KUP51" s="368"/>
      <c r="KUQ51" s="368"/>
      <c r="KUR51" s="368"/>
      <c r="KUS51" s="368"/>
      <c r="KUT51" s="368"/>
      <c r="KUU51" s="368"/>
      <c r="KUV51" s="368"/>
      <c r="KUW51" s="368"/>
      <c r="KUX51" s="368"/>
      <c r="KUY51" s="368"/>
      <c r="KUZ51" s="368"/>
      <c r="KVA51" s="368"/>
      <c r="KVB51" s="368"/>
      <c r="KVC51" s="368"/>
      <c r="KVD51" s="368"/>
      <c r="KVE51" s="368"/>
      <c r="KVF51" s="368"/>
      <c r="KVG51" s="368"/>
      <c r="KVH51" s="368"/>
      <c r="KVI51" s="368"/>
      <c r="KVJ51" s="368"/>
      <c r="KVK51" s="368"/>
      <c r="KVL51" s="368"/>
      <c r="KVM51" s="368"/>
      <c r="KVN51" s="368"/>
      <c r="KVO51" s="368"/>
      <c r="KVP51" s="368"/>
      <c r="KVQ51" s="368"/>
      <c r="KVR51" s="368"/>
      <c r="KVS51" s="368"/>
      <c r="KVT51" s="368"/>
      <c r="KVU51" s="368"/>
      <c r="KVV51" s="368"/>
      <c r="KVW51" s="368"/>
      <c r="KVX51" s="368"/>
      <c r="KVY51" s="368"/>
      <c r="KVZ51" s="368"/>
      <c r="KWA51" s="368"/>
      <c r="KWB51" s="368"/>
      <c r="KWC51" s="368"/>
      <c r="KWD51" s="368"/>
      <c r="KWE51" s="368"/>
      <c r="KWF51" s="368"/>
      <c r="KWG51" s="368"/>
      <c r="KWH51" s="368"/>
      <c r="KWI51" s="368"/>
      <c r="KWJ51" s="368"/>
      <c r="KWK51" s="368"/>
      <c r="KWL51" s="368"/>
      <c r="KWM51" s="368"/>
      <c r="KWN51" s="368"/>
      <c r="KWO51" s="368"/>
      <c r="KWP51" s="368"/>
      <c r="KWQ51" s="368"/>
      <c r="KWR51" s="368"/>
      <c r="KWS51" s="368"/>
      <c r="KWT51" s="368"/>
      <c r="KWU51" s="368"/>
      <c r="KWV51" s="368"/>
      <c r="KWW51" s="368"/>
      <c r="KWX51" s="368"/>
      <c r="KWY51" s="368"/>
      <c r="KWZ51" s="368"/>
      <c r="KXA51" s="368"/>
      <c r="KXB51" s="368"/>
      <c r="KXC51" s="368"/>
      <c r="KXD51" s="368"/>
      <c r="KXE51" s="368"/>
      <c r="KXF51" s="368"/>
      <c r="KXG51" s="368"/>
      <c r="KXH51" s="368"/>
      <c r="KXI51" s="368"/>
      <c r="KXJ51" s="368"/>
      <c r="KXK51" s="368"/>
      <c r="KXL51" s="368"/>
      <c r="KXM51" s="368"/>
      <c r="KXN51" s="368"/>
      <c r="KXO51" s="368"/>
      <c r="KXP51" s="368"/>
      <c r="KXQ51" s="368"/>
      <c r="KXR51" s="368"/>
      <c r="KXS51" s="368"/>
      <c r="KXT51" s="368"/>
      <c r="KXU51" s="368"/>
      <c r="KXV51" s="368"/>
      <c r="KXW51" s="368"/>
      <c r="KXX51" s="368"/>
      <c r="KXY51" s="368"/>
      <c r="KXZ51" s="368"/>
      <c r="KYA51" s="368"/>
      <c r="KYB51" s="368"/>
      <c r="KYC51" s="368"/>
      <c r="KYD51" s="368"/>
      <c r="KYE51" s="368"/>
      <c r="KYF51" s="368"/>
      <c r="KYG51" s="368"/>
      <c r="KYH51" s="368"/>
      <c r="KYI51" s="368"/>
      <c r="KYJ51" s="368"/>
      <c r="KYK51" s="368"/>
      <c r="KYL51" s="368"/>
      <c r="KYM51" s="368"/>
      <c r="KYN51" s="368"/>
      <c r="KYO51" s="368"/>
      <c r="KYP51" s="368"/>
      <c r="KYQ51" s="368"/>
      <c r="KYR51" s="368"/>
      <c r="KYS51" s="368"/>
      <c r="KYT51" s="368"/>
      <c r="KYU51" s="368"/>
      <c r="KYV51" s="368"/>
      <c r="KYW51" s="368"/>
      <c r="KYX51" s="368"/>
      <c r="KYY51" s="368"/>
      <c r="KYZ51" s="368"/>
      <c r="KZA51" s="368"/>
      <c r="KZB51" s="368"/>
      <c r="KZC51" s="368"/>
      <c r="KZD51" s="368"/>
      <c r="KZE51" s="368"/>
      <c r="KZF51" s="368"/>
      <c r="KZG51" s="368"/>
      <c r="KZH51" s="368"/>
      <c r="KZI51" s="368"/>
      <c r="KZJ51" s="368"/>
      <c r="KZK51" s="368"/>
      <c r="KZL51" s="368"/>
      <c r="KZM51" s="368"/>
      <c r="KZN51" s="368"/>
      <c r="KZO51" s="368"/>
      <c r="KZP51" s="368"/>
      <c r="KZQ51" s="368"/>
      <c r="KZR51" s="368"/>
      <c r="KZS51" s="368"/>
      <c r="KZT51" s="368"/>
      <c r="KZU51" s="368"/>
      <c r="KZV51" s="368"/>
      <c r="KZW51" s="368"/>
      <c r="KZX51" s="368"/>
      <c r="KZY51" s="368"/>
      <c r="KZZ51" s="368"/>
      <c r="LAA51" s="368"/>
      <c r="LAB51" s="368"/>
      <c r="LAC51" s="368"/>
      <c r="LAD51" s="368"/>
      <c r="LAE51" s="368"/>
      <c r="LAF51" s="368"/>
      <c r="LAG51" s="368"/>
      <c r="LAH51" s="368"/>
      <c r="LAI51" s="368"/>
      <c r="LAJ51" s="368"/>
      <c r="LAK51" s="368"/>
      <c r="LAL51" s="368"/>
      <c r="LAM51" s="368"/>
      <c r="LAN51" s="368"/>
      <c r="LAO51" s="368"/>
      <c r="LAP51" s="368"/>
      <c r="LAQ51" s="368"/>
      <c r="LAR51" s="368"/>
      <c r="LAS51" s="368"/>
      <c r="LAT51" s="368"/>
      <c r="LAU51" s="368"/>
      <c r="LAV51" s="368"/>
      <c r="LAW51" s="368"/>
      <c r="LAX51" s="368"/>
      <c r="LAY51" s="368"/>
      <c r="LAZ51" s="368"/>
      <c r="LBA51" s="368"/>
      <c r="LBB51" s="368"/>
      <c r="LBC51" s="368"/>
      <c r="LBD51" s="368"/>
      <c r="LBE51" s="368"/>
      <c r="LBF51" s="368"/>
      <c r="LBG51" s="368"/>
      <c r="LBH51" s="368"/>
      <c r="LBI51" s="368"/>
      <c r="LBJ51" s="368"/>
      <c r="LBK51" s="368"/>
      <c r="LBL51" s="368"/>
      <c r="LBM51" s="368"/>
      <c r="LBN51" s="368"/>
      <c r="LBO51" s="368"/>
      <c r="LBP51" s="368"/>
      <c r="LBQ51" s="368"/>
      <c r="LBR51" s="368"/>
      <c r="LBS51" s="368"/>
      <c r="LBT51" s="368"/>
      <c r="LBU51" s="368"/>
      <c r="LBV51" s="368"/>
      <c r="LBW51" s="368"/>
      <c r="LBX51" s="368"/>
      <c r="LBY51" s="368"/>
      <c r="LBZ51" s="368"/>
      <c r="LCA51" s="368"/>
      <c r="LCB51" s="368"/>
      <c r="LCC51" s="368"/>
      <c r="LCD51" s="368"/>
      <c r="LCE51" s="368"/>
      <c r="LCF51" s="368"/>
      <c r="LCG51" s="368"/>
      <c r="LCH51" s="368"/>
      <c r="LCI51" s="368"/>
      <c r="LCJ51" s="368"/>
      <c r="LCK51" s="368"/>
      <c r="LCL51" s="368"/>
      <c r="LCM51" s="368"/>
      <c r="LCN51" s="368"/>
      <c r="LCO51" s="368"/>
      <c r="LCP51" s="368"/>
      <c r="LCQ51" s="368"/>
      <c r="LCR51" s="368"/>
      <c r="LCS51" s="368"/>
      <c r="LCT51" s="368"/>
      <c r="LCU51" s="368"/>
      <c r="LCV51" s="368"/>
      <c r="LCW51" s="368"/>
      <c r="LCX51" s="368"/>
      <c r="LCY51" s="368"/>
      <c r="LCZ51" s="368"/>
      <c r="LDA51" s="368"/>
      <c r="LDB51" s="368"/>
      <c r="LDC51" s="368"/>
      <c r="LDD51" s="368"/>
      <c r="LDE51" s="368"/>
      <c r="LDF51" s="368"/>
      <c r="LDG51" s="368"/>
      <c r="LDH51" s="368"/>
      <c r="LDI51" s="368"/>
      <c r="LDJ51" s="368"/>
      <c r="LDK51" s="368"/>
      <c r="LDL51" s="368"/>
      <c r="LDM51" s="368"/>
      <c r="LDN51" s="368"/>
      <c r="LDO51" s="368"/>
      <c r="LDP51" s="368"/>
      <c r="LDQ51" s="368"/>
      <c r="LDR51" s="368"/>
      <c r="LDS51" s="368"/>
      <c r="LDT51" s="368"/>
      <c r="LDU51" s="368"/>
      <c r="LDV51" s="368"/>
      <c r="LDW51" s="368"/>
      <c r="LDX51" s="368"/>
      <c r="LDY51" s="368"/>
      <c r="LDZ51" s="368"/>
      <c r="LEA51" s="368"/>
      <c r="LEB51" s="368"/>
      <c r="LEC51" s="368"/>
      <c r="LED51" s="368"/>
      <c r="LEE51" s="368"/>
      <c r="LEF51" s="368"/>
      <c r="LEG51" s="368"/>
      <c r="LEH51" s="368"/>
      <c r="LEI51" s="368"/>
      <c r="LEJ51" s="368"/>
      <c r="LEK51" s="368"/>
      <c r="LEL51" s="368"/>
      <c r="LEM51" s="368"/>
      <c r="LEN51" s="368"/>
      <c r="LEO51" s="368"/>
      <c r="LEP51" s="368"/>
      <c r="LEQ51" s="368"/>
      <c r="LER51" s="368"/>
      <c r="LES51" s="368"/>
      <c r="LET51" s="368"/>
      <c r="LEU51" s="368"/>
      <c r="LEV51" s="368"/>
      <c r="LEW51" s="368"/>
      <c r="LEX51" s="368"/>
      <c r="LEY51" s="368"/>
      <c r="LEZ51" s="368"/>
      <c r="LFA51" s="368"/>
      <c r="LFB51" s="368"/>
      <c r="LFC51" s="368"/>
      <c r="LFD51" s="368"/>
      <c r="LFE51" s="368"/>
      <c r="LFF51" s="368"/>
      <c r="LFG51" s="368"/>
      <c r="LFH51" s="368"/>
      <c r="LFI51" s="368"/>
      <c r="LFJ51" s="368"/>
      <c r="LFK51" s="368"/>
      <c r="LFL51" s="368"/>
      <c r="LFM51" s="368"/>
      <c r="LFN51" s="368"/>
      <c r="LFO51" s="368"/>
      <c r="LFP51" s="368"/>
      <c r="LFQ51" s="368"/>
      <c r="LFR51" s="368"/>
      <c r="LFS51" s="368"/>
      <c r="LFT51" s="368"/>
      <c r="LFU51" s="368"/>
      <c r="LFV51" s="368"/>
      <c r="LFW51" s="368"/>
      <c r="LFX51" s="368"/>
      <c r="LFY51" s="368"/>
      <c r="LFZ51" s="368"/>
      <c r="LGA51" s="368"/>
      <c r="LGB51" s="368"/>
      <c r="LGC51" s="368"/>
      <c r="LGD51" s="368"/>
      <c r="LGE51" s="368"/>
      <c r="LGF51" s="368"/>
      <c r="LGG51" s="368"/>
      <c r="LGH51" s="368"/>
      <c r="LGI51" s="368"/>
      <c r="LGJ51" s="368"/>
      <c r="LGK51" s="368"/>
      <c r="LGL51" s="368"/>
      <c r="LGM51" s="368"/>
      <c r="LGN51" s="368"/>
      <c r="LGO51" s="368"/>
      <c r="LGP51" s="368"/>
      <c r="LGQ51" s="368"/>
      <c r="LGR51" s="368"/>
      <c r="LGS51" s="368"/>
      <c r="LGT51" s="368"/>
      <c r="LGU51" s="368"/>
      <c r="LGV51" s="368"/>
      <c r="LGW51" s="368"/>
      <c r="LGX51" s="368"/>
      <c r="LGY51" s="368"/>
      <c r="LGZ51" s="368"/>
      <c r="LHA51" s="368"/>
      <c r="LHB51" s="368"/>
      <c r="LHC51" s="368"/>
      <c r="LHD51" s="368"/>
      <c r="LHE51" s="368"/>
      <c r="LHF51" s="368"/>
      <c r="LHG51" s="368"/>
      <c r="LHH51" s="368"/>
      <c r="LHI51" s="368"/>
      <c r="LHJ51" s="368"/>
      <c r="LHK51" s="368"/>
      <c r="LHL51" s="368"/>
      <c r="LHM51" s="368"/>
      <c r="LHN51" s="368"/>
      <c r="LHO51" s="368"/>
      <c r="LHP51" s="368"/>
      <c r="LHQ51" s="368"/>
      <c r="LHR51" s="368"/>
      <c r="LHS51" s="368"/>
      <c r="LHT51" s="368"/>
      <c r="LHU51" s="368"/>
      <c r="LHV51" s="368"/>
      <c r="LHW51" s="368"/>
      <c r="LHX51" s="368"/>
      <c r="LHY51" s="368"/>
      <c r="LHZ51" s="368"/>
      <c r="LIA51" s="368"/>
      <c r="LIB51" s="368"/>
      <c r="LIC51" s="368"/>
      <c r="LID51" s="368"/>
      <c r="LIE51" s="368"/>
      <c r="LIF51" s="368"/>
      <c r="LIG51" s="368"/>
      <c r="LIH51" s="368"/>
      <c r="LII51" s="368"/>
      <c r="LIJ51" s="368"/>
      <c r="LIK51" s="368"/>
      <c r="LIL51" s="368"/>
      <c r="LIM51" s="368"/>
      <c r="LIN51" s="368"/>
      <c r="LIO51" s="368"/>
      <c r="LIP51" s="368"/>
      <c r="LIQ51" s="368"/>
      <c r="LIR51" s="368"/>
      <c r="LIS51" s="368"/>
      <c r="LIT51" s="368"/>
      <c r="LIU51" s="368"/>
      <c r="LIV51" s="368"/>
      <c r="LIW51" s="368"/>
      <c r="LIX51" s="368"/>
      <c r="LIY51" s="368"/>
      <c r="LIZ51" s="368"/>
      <c r="LJA51" s="368"/>
      <c r="LJB51" s="368"/>
      <c r="LJC51" s="368"/>
      <c r="LJD51" s="368"/>
      <c r="LJE51" s="368"/>
      <c r="LJF51" s="368"/>
      <c r="LJG51" s="368"/>
      <c r="LJH51" s="368"/>
      <c r="LJI51" s="368"/>
      <c r="LJJ51" s="368"/>
      <c r="LJK51" s="368"/>
      <c r="LJL51" s="368"/>
      <c r="LJM51" s="368"/>
      <c r="LJN51" s="368"/>
      <c r="LJO51" s="368"/>
      <c r="LJP51" s="368"/>
      <c r="LJQ51" s="368"/>
      <c r="LJR51" s="368"/>
      <c r="LJS51" s="368"/>
      <c r="LJT51" s="368"/>
      <c r="LJU51" s="368"/>
      <c r="LJV51" s="368"/>
      <c r="LJW51" s="368"/>
      <c r="LJX51" s="368"/>
      <c r="LJY51" s="368"/>
      <c r="LJZ51" s="368"/>
      <c r="LKA51" s="368"/>
      <c r="LKB51" s="368"/>
      <c r="LKC51" s="368"/>
      <c r="LKD51" s="368"/>
      <c r="LKE51" s="368"/>
      <c r="LKF51" s="368"/>
      <c r="LKG51" s="368"/>
      <c r="LKH51" s="368"/>
      <c r="LKI51" s="368"/>
      <c r="LKJ51" s="368"/>
      <c r="LKK51" s="368"/>
      <c r="LKL51" s="368"/>
      <c r="LKM51" s="368"/>
      <c r="LKN51" s="368"/>
      <c r="LKO51" s="368"/>
      <c r="LKP51" s="368"/>
      <c r="LKQ51" s="368"/>
      <c r="LKR51" s="368"/>
      <c r="LKS51" s="368"/>
      <c r="LKT51" s="368"/>
      <c r="LKU51" s="368"/>
      <c r="LKV51" s="368"/>
      <c r="LKW51" s="368"/>
      <c r="LKX51" s="368"/>
      <c r="LKY51" s="368"/>
      <c r="LKZ51" s="368"/>
      <c r="LLA51" s="368"/>
      <c r="LLB51" s="368"/>
      <c r="LLC51" s="368"/>
      <c r="LLD51" s="368"/>
      <c r="LLE51" s="368"/>
      <c r="LLF51" s="368"/>
      <c r="LLG51" s="368"/>
      <c r="LLH51" s="368"/>
      <c r="LLI51" s="368"/>
      <c r="LLJ51" s="368"/>
      <c r="LLK51" s="368"/>
      <c r="LLL51" s="368"/>
      <c r="LLM51" s="368"/>
      <c r="LLN51" s="368"/>
      <c r="LLO51" s="368"/>
      <c r="LLP51" s="368"/>
      <c r="LLQ51" s="368"/>
      <c r="LLR51" s="368"/>
      <c r="LLS51" s="368"/>
      <c r="LLT51" s="368"/>
      <c r="LLU51" s="368"/>
      <c r="LLV51" s="368"/>
      <c r="LLW51" s="368"/>
      <c r="LLX51" s="368"/>
      <c r="LLY51" s="368"/>
      <c r="LLZ51" s="368"/>
      <c r="LMA51" s="368"/>
      <c r="LMB51" s="368"/>
      <c r="LMC51" s="368"/>
      <c r="LMD51" s="368"/>
      <c r="LME51" s="368"/>
      <c r="LMF51" s="368"/>
      <c r="LMG51" s="368"/>
      <c r="LMH51" s="368"/>
      <c r="LMI51" s="368"/>
      <c r="LMJ51" s="368"/>
      <c r="LMK51" s="368"/>
      <c r="LML51" s="368"/>
      <c r="LMM51" s="368"/>
      <c r="LMN51" s="368"/>
      <c r="LMO51" s="368"/>
      <c r="LMP51" s="368"/>
      <c r="LMQ51" s="368"/>
      <c r="LMR51" s="368"/>
      <c r="LMS51" s="368"/>
      <c r="LMT51" s="368"/>
      <c r="LMU51" s="368"/>
      <c r="LMV51" s="368"/>
      <c r="LMW51" s="368"/>
      <c r="LMX51" s="368"/>
      <c r="LMY51" s="368"/>
      <c r="LMZ51" s="368"/>
      <c r="LNA51" s="368"/>
      <c r="LNB51" s="368"/>
      <c r="LNC51" s="368"/>
      <c r="LND51" s="368"/>
      <c r="LNE51" s="368"/>
      <c r="LNF51" s="368"/>
      <c r="LNG51" s="368"/>
      <c r="LNH51" s="368"/>
      <c r="LNI51" s="368"/>
      <c r="LNJ51" s="368"/>
      <c r="LNK51" s="368"/>
      <c r="LNL51" s="368"/>
      <c r="LNM51" s="368"/>
      <c r="LNN51" s="368"/>
      <c r="LNO51" s="368"/>
      <c r="LNP51" s="368"/>
      <c r="LNQ51" s="368"/>
      <c r="LNR51" s="368"/>
      <c r="LNS51" s="368"/>
      <c r="LNT51" s="368"/>
      <c r="LNU51" s="368"/>
      <c r="LNV51" s="368"/>
      <c r="LNW51" s="368"/>
      <c r="LNX51" s="368"/>
      <c r="LNY51" s="368"/>
      <c r="LNZ51" s="368"/>
      <c r="LOA51" s="368"/>
      <c r="LOB51" s="368"/>
      <c r="LOC51" s="368"/>
      <c r="LOD51" s="368"/>
      <c r="LOE51" s="368"/>
      <c r="LOF51" s="368"/>
      <c r="LOG51" s="368"/>
      <c r="LOH51" s="368"/>
      <c r="LOI51" s="368"/>
      <c r="LOJ51" s="368"/>
      <c r="LOK51" s="368"/>
      <c r="LOL51" s="368"/>
      <c r="LOM51" s="368"/>
      <c r="LON51" s="368"/>
      <c r="LOO51" s="368"/>
      <c r="LOP51" s="368"/>
      <c r="LOQ51" s="368"/>
      <c r="LOR51" s="368"/>
      <c r="LOS51" s="368"/>
      <c r="LOT51" s="368"/>
      <c r="LOU51" s="368"/>
      <c r="LOV51" s="368"/>
      <c r="LOW51" s="368"/>
      <c r="LOX51" s="368"/>
      <c r="LOY51" s="368"/>
      <c r="LOZ51" s="368"/>
      <c r="LPA51" s="368"/>
      <c r="LPB51" s="368"/>
      <c r="LPC51" s="368"/>
      <c r="LPD51" s="368"/>
      <c r="LPE51" s="368"/>
      <c r="LPF51" s="368"/>
      <c r="LPG51" s="368"/>
      <c r="LPH51" s="368"/>
      <c r="LPI51" s="368"/>
      <c r="LPJ51" s="368"/>
      <c r="LPK51" s="368"/>
      <c r="LPL51" s="368"/>
      <c r="LPM51" s="368"/>
      <c r="LPN51" s="368"/>
      <c r="LPO51" s="368"/>
      <c r="LPP51" s="368"/>
      <c r="LPQ51" s="368"/>
      <c r="LPR51" s="368"/>
      <c r="LPS51" s="368"/>
      <c r="LPT51" s="368"/>
      <c r="LPU51" s="368"/>
      <c r="LPV51" s="368"/>
      <c r="LPW51" s="368"/>
      <c r="LPX51" s="368"/>
      <c r="LPY51" s="368"/>
      <c r="LPZ51" s="368"/>
      <c r="LQA51" s="368"/>
      <c r="LQB51" s="368"/>
      <c r="LQC51" s="368"/>
      <c r="LQD51" s="368"/>
      <c r="LQE51" s="368"/>
      <c r="LQF51" s="368"/>
      <c r="LQG51" s="368"/>
      <c r="LQH51" s="368"/>
      <c r="LQI51" s="368"/>
      <c r="LQJ51" s="368"/>
      <c r="LQK51" s="368"/>
      <c r="LQL51" s="368"/>
      <c r="LQM51" s="368"/>
      <c r="LQN51" s="368"/>
      <c r="LQO51" s="368"/>
      <c r="LQP51" s="368"/>
      <c r="LQQ51" s="368"/>
      <c r="LQR51" s="368"/>
      <c r="LQS51" s="368"/>
      <c r="LQT51" s="368"/>
      <c r="LQU51" s="368"/>
      <c r="LQV51" s="368"/>
      <c r="LQW51" s="368"/>
      <c r="LQX51" s="368"/>
      <c r="LQY51" s="368"/>
      <c r="LQZ51" s="368"/>
      <c r="LRA51" s="368"/>
      <c r="LRB51" s="368"/>
      <c r="LRC51" s="368"/>
      <c r="LRD51" s="368"/>
      <c r="LRE51" s="368"/>
      <c r="LRF51" s="368"/>
      <c r="LRG51" s="368"/>
      <c r="LRH51" s="368"/>
      <c r="LRI51" s="368"/>
      <c r="LRJ51" s="368"/>
      <c r="LRK51" s="368"/>
      <c r="LRL51" s="368"/>
      <c r="LRM51" s="368"/>
      <c r="LRN51" s="368"/>
      <c r="LRO51" s="368"/>
      <c r="LRP51" s="368"/>
      <c r="LRQ51" s="368"/>
      <c r="LRR51" s="368"/>
      <c r="LRS51" s="368"/>
      <c r="LRT51" s="368"/>
      <c r="LRU51" s="368"/>
      <c r="LRV51" s="368"/>
      <c r="LRW51" s="368"/>
      <c r="LRX51" s="368"/>
      <c r="LRY51" s="368"/>
      <c r="LRZ51" s="368"/>
      <c r="LSA51" s="368"/>
      <c r="LSB51" s="368"/>
      <c r="LSC51" s="368"/>
      <c r="LSD51" s="368"/>
      <c r="LSE51" s="368"/>
      <c r="LSF51" s="368"/>
      <c r="LSG51" s="368"/>
      <c r="LSH51" s="368"/>
      <c r="LSI51" s="368"/>
      <c r="LSJ51" s="368"/>
      <c r="LSK51" s="368"/>
      <c r="LSL51" s="368"/>
      <c r="LSM51" s="368"/>
      <c r="LSN51" s="368"/>
      <c r="LSO51" s="368"/>
      <c r="LSP51" s="368"/>
      <c r="LSQ51" s="368"/>
      <c r="LSR51" s="368"/>
      <c r="LSS51" s="368"/>
      <c r="LST51" s="368"/>
      <c r="LSU51" s="368"/>
      <c r="LSV51" s="368"/>
      <c r="LSW51" s="368"/>
      <c r="LSX51" s="368"/>
      <c r="LSY51" s="368"/>
      <c r="LSZ51" s="368"/>
      <c r="LTA51" s="368"/>
      <c r="LTB51" s="368"/>
      <c r="LTC51" s="368"/>
      <c r="LTD51" s="368"/>
      <c r="LTE51" s="368"/>
      <c r="LTF51" s="368"/>
      <c r="LTG51" s="368"/>
      <c r="LTH51" s="368"/>
      <c r="LTI51" s="368"/>
      <c r="LTJ51" s="368"/>
      <c r="LTK51" s="368"/>
      <c r="LTL51" s="368"/>
      <c r="LTM51" s="368"/>
      <c r="LTN51" s="368"/>
      <c r="LTO51" s="368"/>
      <c r="LTP51" s="368"/>
      <c r="LTQ51" s="368"/>
      <c r="LTR51" s="368"/>
      <c r="LTS51" s="368"/>
      <c r="LTT51" s="368"/>
      <c r="LTU51" s="368"/>
      <c r="LTV51" s="368"/>
      <c r="LTW51" s="368"/>
      <c r="LTX51" s="368"/>
      <c r="LTY51" s="368"/>
      <c r="LTZ51" s="368"/>
      <c r="LUA51" s="368"/>
      <c r="LUB51" s="368"/>
      <c r="LUC51" s="368"/>
      <c r="LUD51" s="368"/>
      <c r="LUE51" s="368"/>
      <c r="LUF51" s="368"/>
      <c r="LUG51" s="368"/>
      <c r="LUH51" s="368"/>
      <c r="LUI51" s="368"/>
      <c r="LUJ51" s="368"/>
      <c r="LUK51" s="368"/>
      <c r="LUL51" s="368"/>
      <c r="LUM51" s="368"/>
      <c r="LUN51" s="368"/>
      <c r="LUO51" s="368"/>
      <c r="LUP51" s="368"/>
      <c r="LUQ51" s="368"/>
      <c r="LUR51" s="368"/>
      <c r="LUS51" s="368"/>
      <c r="LUT51" s="368"/>
      <c r="LUU51" s="368"/>
      <c r="LUV51" s="368"/>
      <c r="LUW51" s="368"/>
      <c r="LUX51" s="368"/>
      <c r="LUY51" s="368"/>
      <c r="LUZ51" s="368"/>
      <c r="LVA51" s="368"/>
      <c r="LVB51" s="368"/>
      <c r="LVC51" s="368"/>
      <c r="LVD51" s="368"/>
      <c r="LVE51" s="368"/>
      <c r="LVF51" s="368"/>
      <c r="LVG51" s="368"/>
      <c r="LVH51" s="368"/>
      <c r="LVI51" s="368"/>
      <c r="LVJ51" s="368"/>
      <c r="LVK51" s="368"/>
      <c r="LVL51" s="368"/>
      <c r="LVM51" s="368"/>
      <c r="LVN51" s="368"/>
      <c r="LVO51" s="368"/>
      <c r="LVP51" s="368"/>
      <c r="LVQ51" s="368"/>
      <c r="LVR51" s="368"/>
      <c r="LVS51" s="368"/>
      <c r="LVT51" s="368"/>
      <c r="LVU51" s="368"/>
      <c r="LVV51" s="368"/>
      <c r="LVW51" s="368"/>
      <c r="LVX51" s="368"/>
      <c r="LVY51" s="368"/>
      <c r="LVZ51" s="368"/>
      <c r="LWA51" s="368"/>
      <c r="LWB51" s="368"/>
      <c r="LWC51" s="368"/>
      <c r="LWD51" s="368"/>
      <c r="LWE51" s="368"/>
      <c r="LWF51" s="368"/>
      <c r="LWG51" s="368"/>
      <c r="LWH51" s="368"/>
      <c r="LWI51" s="368"/>
      <c r="LWJ51" s="368"/>
      <c r="LWK51" s="368"/>
      <c r="LWL51" s="368"/>
      <c r="LWM51" s="368"/>
      <c r="LWN51" s="368"/>
      <c r="LWO51" s="368"/>
      <c r="LWP51" s="368"/>
      <c r="LWQ51" s="368"/>
      <c r="LWR51" s="368"/>
      <c r="LWS51" s="368"/>
      <c r="LWT51" s="368"/>
      <c r="LWU51" s="368"/>
      <c r="LWV51" s="368"/>
      <c r="LWW51" s="368"/>
      <c r="LWX51" s="368"/>
      <c r="LWY51" s="368"/>
      <c r="LWZ51" s="368"/>
      <c r="LXA51" s="368"/>
      <c r="LXB51" s="368"/>
      <c r="LXC51" s="368"/>
      <c r="LXD51" s="368"/>
      <c r="LXE51" s="368"/>
      <c r="LXF51" s="368"/>
      <c r="LXG51" s="368"/>
      <c r="LXH51" s="368"/>
      <c r="LXI51" s="368"/>
      <c r="LXJ51" s="368"/>
      <c r="LXK51" s="368"/>
      <c r="LXL51" s="368"/>
      <c r="LXM51" s="368"/>
      <c r="LXN51" s="368"/>
      <c r="LXO51" s="368"/>
      <c r="LXP51" s="368"/>
      <c r="LXQ51" s="368"/>
      <c r="LXR51" s="368"/>
      <c r="LXS51" s="368"/>
      <c r="LXT51" s="368"/>
      <c r="LXU51" s="368"/>
      <c r="LXV51" s="368"/>
      <c r="LXW51" s="368"/>
      <c r="LXX51" s="368"/>
      <c r="LXY51" s="368"/>
      <c r="LXZ51" s="368"/>
      <c r="LYA51" s="368"/>
      <c r="LYB51" s="368"/>
      <c r="LYC51" s="368"/>
      <c r="LYD51" s="368"/>
      <c r="LYE51" s="368"/>
      <c r="LYF51" s="368"/>
      <c r="LYG51" s="368"/>
      <c r="LYH51" s="368"/>
      <c r="LYI51" s="368"/>
      <c r="LYJ51" s="368"/>
      <c r="LYK51" s="368"/>
      <c r="LYL51" s="368"/>
      <c r="LYM51" s="368"/>
      <c r="LYN51" s="368"/>
      <c r="LYO51" s="368"/>
      <c r="LYP51" s="368"/>
      <c r="LYQ51" s="368"/>
      <c r="LYR51" s="368"/>
      <c r="LYS51" s="368"/>
      <c r="LYT51" s="368"/>
      <c r="LYU51" s="368"/>
      <c r="LYV51" s="368"/>
      <c r="LYW51" s="368"/>
      <c r="LYX51" s="368"/>
      <c r="LYY51" s="368"/>
      <c r="LYZ51" s="368"/>
      <c r="LZA51" s="368"/>
      <c r="LZB51" s="368"/>
      <c r="LZC51" s="368"/>
      <c r="LZD51" s="368"/>
      <c r="LZE51" s="368"/>
      <c r="LZF51" s="368"/>
      <c r="LZG51" s="368"/>
      <c r="LZH51" s="368"/>
      <c r="LZI51" s="368"/>
      <c r="LZJ51" s="368"/>
      <c r="LZK51" s="368"/>
      <c r="LZL51" s="368"/>
      <c r="LZM51" s="368"/>
      <c r="LZN51" s="368"/>
      <c r="LZO51" s="368"/>
      <c r="LZP51" s="368"/>
      <c r="LZQ51" s="368"/>
      <c r="LZR51" s="368"/>
      <c r="LZS51" s="368"/>
      <c r="LZT51" s="368"/>
      <c r="LZU51" s="368"/>
      <c r="LZV51" s="368"/>
      <c r="LZW51" s="368"/>
      <c r="LZX51" s="368"/>
      <c r="LZY51" s="368"/>
      <c r="LZZ51" s="368"/>
      <c r="MAA51" s="368"/>
      <c r="MAB51" s="368"/>
      <c r="MAC51" s="368"/>
      <c r="MAD51" s="368"/>
      <c r="MAE51" s="368"/>
      <c r="MAF51" s="368"/>
      <c r="MAG51" s="368"/>
      <c r="MAH51" s="368"/>
      <c r="MAI51" s="368"/>
      <c r="MAJ51" s="368"/>
      <c r="MAK51" s="368"/>
      <c r="MAL51" s="368"/>
      <c r="MAM51" s="368"/>
      <c r="MAN51" s="368"/>
      <c r="MAO51" s="368"/>
      <c r="MAP51" s="368"/>
      <c r="MAQ51" s="368"/>
      <c r="MAR51" s="368"/>
      <c r="MAS51" s="368"/>
      <c r="MAT51" s="368"/>
      <c r="MAU51" s="368"/>
      <c r="MAV51" s="368"/>
      <c r="MAW51" s="368"/>
      <c r="MAX51" s="368"/>
      <c r="MAY51" s="368"/>
      <c r="MAZ51" s="368"/>
      <c r="MBA51" s="368"/>
      <c r="MBB51" s="368"/>
      <c r="MBC51" s="368"/>
      <c r="MBD51" s="368"/>
      <c r="MBE51" s="368"/>
      <c r="MBF51" s="368"/>
      <c r="MBG51" s="368"/>
      <c r="MBH51" s="368"/>
      <c r="MBI51" s="368"/>
      <c r="MBJ51" s="368"/>
      <c r="MBK51" s="368"/>
      <c r="MBL51" s="368"/>
      <c r="MBM51" s="368"/>
      <c r="MBN51" s="368"/>
      <c r="MBO51" s="368"/>
      <c r="MBP51" s="368"/>
      <c r="MBQ51" s="368"/>
      <c r="MBR51" s="368"/>
      <c r="MBS51" s="368"/>
      <c r="MBT51" s="368"/>
      <c r="MBU51" s="368"/>
      <c r="MBV51" s="368"/>
      <c r="MBW51" s="368"/>
      <c r="MBX51" s="368"/>
      <c r="MBY51" s="368"/>
      <c r="MBZ51" s="368"/>
      <c r="MCA51" s="368"/>
      <c r="MCB51" s="368"/>
      <c r="MCC51" s="368"/>
      <c r="MCD51" s="368"/>
      <c r="MCE51" s="368"/>
      <c r="MCF51" s="368"/>
      <c r="MCG51" s="368"/>
      <c r="MCH51" s="368"/>
      <c r="MCI51" s="368"/>
      <c r="MCJ51" s="368"/>
      <c r="MCK51" s="368"/>
      <c r="MCL51" s="368"/>
      <c r="MCM51" s="368"/>
      <c r="MCN51" s="368"/>
      <c r="MCO51" s="368"/>
      <c r="MCP51" s="368"/>
      <c r="MCQ51" s="368"/>
      <c r="MCR51" s="368"/>
      <c r="MCS51" s="368"/>
      <c r="MCT51" s="368"/>
      <c r="MCU51" s="368"/>
      <c r="MCV51" s="368"/>
      <c r="MCW51" s="368"/>
      <c r="MCX51" s="368"/>
      <c r="MCY51" s="368"/>
      <c r="MCZ51" s="368"/>
      <c r="MDA51" s="368"/>
      <c r="MDB51" s="368"/>
      <c r="MDC51" s="368"/>
      <c r="MDD51" s="368"/>
      <c r="MDE51" s="368"/>
      <c r="MDF51" s="368"/>
      <c r="MDG51" s="368"/>
      <c r="MDH51" s="368"/>
      <c r="MDI51" s="368"/>
      <c r="MDJ51" s="368"/>
      <c r="MDK51" s="368"/>
      <c r="MDL51" s="368"/>
      <c r="MDM51" s="368"/>
      <c r="MDN51" s="368"/>
      <c r="MDO51" s="368"/>
      <c r="MDP51" s="368"/>
      <c r="MDQ51" s="368"/>
      <c r="MDR51" s="368"/>
      <c r="MDS51" s="368"/>
      <c r="MDT51" s="368"/>
      <c r="MDU51" s="368"/>
      <c r="MDV51" s="368"/>
      <c r="MDW51" s="368"/>
      <c r="MDX51" s="368"/>
      <c r="MDY51" s="368"/>
      <c r="MDZ51" s="368"/>
      <c r="MEA51" s="368"/>
      <c r="MEB51" s="368"/>
      <c r="MEC51" s="368"/>
      <c r="MED51" s="368"/>
      <c r="MEE51" s="368"/>
      <c r="MEF51" s="368"/>
      <c r="MEG51" s="368"/>
      <c r="MEH51" s="368"/>
      <c r="MEI51" s="368"/>
      <c r="MEJ51" s="368"/>
      <c r="MEK51" s="368"/>
      <c r="MEL51" s="368"/>
      <c r="MEM51" s="368"/>
      <c r="MEN51" s="368"/>
      <c r="MEO51" s="368"/>
      <c r="MEP51" s="368"/>
      <c r="MEQ51" s="368"/>
      <c r="MER51" s="368"/>
      <c r="MES51" s="368"/>
      <c r="MET51" s="368"/>
      <c r="MEU51" s="368"/>
      <c r="MEV51" s="368"/>
      <c r="MEW51" s="368"/>
      <c r="MEX51" s="368"/>
      <c r="MEY51" s="368"/>
      <c r="MEZ51" s="368"/>
      <c r="MFA51" s="368"/>
      <c r="MFB51" s="368"/>
      <c r="MFC51" s="368"/>
      <c r="MFD51" s="368"/>
      <c r="MFE51" s="368"/>
      <c r="MFF51" s="368"/>
      <c r="MFG51" s="368"/>
      <c r="MFH51" s="368"/>
      <c r="MFI51" s="368"/>
      <c r="MFJ51" s="368"/>
      <c r="MFK51" s="368"/>
      <c r="MFL51" s="368"/>
      <c r="MFM51" s="368"/>
      <c r="MFN51" s="368"/>
      <c r="MFO51" s="368"/>
      <c r="MFP51" s="368"/>
      <c r="MFQ51" s="368"/>
      <c r="MFR51" s="368"/>
      <c r="MFS51" s="368"/>
      <c r="MFT51" s="368"/>
      <c r="MFU51" s="368"/>
      <c r="MFV51" s="368"/>
      <c r="MFW51" s="368"/>
      <c r="MFX51" s="368"/>
      <c r="MFY51" s="368"/>
      <c r="MFZ51" s="368"/>
      <c r="MGA51" s="368"/>
      <c r="MGB51" s="368"/>
      <c r="MGC51" s="368"/>
      <c r="MGD51" s="368"/>
      <c r="MGE51" s="368"/>
      <c r="MGF51" s="368"/>
      <c r="MGG51" s="368"/>
      <c r="MGH51" s="368"/>
      <c r="MGI51" s="368"/>
      <c r="MGJ51" s="368"/>
      <c r="MGK51" s="368"/>
      <c r="MGL51" s="368"/>
      <c r="MGM51" s="368"/>
      <c r="MGN51" s="368"/>
      <c r="MGO51" s="368"/>
      <c r="MGP51" s="368"/>
      <c r="MGQ51" s="368"/>
      <c r="MGR51" s="368"/>
      <c r="MGS51" s="368"/>
      <c r="MGT51" s="368"/>
      <c r="MGU51" s="368"/>
      <c r="MGV51" s="368"/>
      <c r="MGW51" s="368"/>
      <c r="MGX51" s="368"/>
      <c r="MGY51" s="368"/>
      <c r="MGZ51" s="368"/>
      <c r="MHA51" s="368"/>
      <c r="MHB51" s="368"/>
      <c r="MHC51" s="368"/>
      <c r="MHD51" s="368"/>
      <c r="MHE51" s="368"/>
      <c r="MHF51" s="368"/>
      <c r="MHG51" s="368"/>
      <c r="MHH51" s="368"/>
      <c r="MHI51" s="368"/>
      <c r="MHJ51" s="368"/>
      <c r="MHK51" s="368"/>
      <c r="MHL51" s="368"/>
      <c r="MHM51" s="368"/>
      <c r="MHN51" s="368"/>
      <c r="MHO51" s="368"/>
      <c r="MHP51" s="368"/>
      <c r="MHQ51" s="368"/>
      <c r="MHR51" s="368"/>
      <c r="MHS51" s="368"/>
      <c r="MHT51" s="368"/>
      <c r="MHU51" s="368"/>
      <c r="MHV51" s="368"/>
      <c r="MHW51" s="368"/>
      <c r="MHX51" s="368"/>
      <c r="MHY51" s="368"/>
      <c r="MHZ51" s="368"/>
      <c r="MIA51" s="368"/>
      <c r="MIB51" s="368"/>
      <c r="MIC51" s="368"/>
      <c r="MID51" s="368"/>
      <c r="MIE51" s="368"/>
      <c r="MIF51" s="368"/>
      <c r="MIG51" s="368"/>
      <c r="MIH51" s="368"/>
      <c r="MII51" s="368"/>
      <c r="MIJ51" s="368"/>
      <c r="MIK51" s="368"/>
      <c r="MIL51" s="368"/>
      <c r="MIM51" s="368"/>
      <c r="MIN51" s="368"/>
      <c r="MIO51" s="368"/>
      <c r="MIP51" s="368"/>
      <c r="MIQ51" s="368"/>
      <c r="MIR51" s="368"/>
      <c r="MIS51" s="368"/>
      <c r="MIT51" s="368"/>
      <c r="MIU51" s="368"/>
      <c r="MIV51" s="368"/>
      <c r="MIW51" s="368"/>
      <c r="MIX51" s="368"/>
      <c r="MIY51" s="368"/>
      <c r="MIZ51" s="368"/>
      <c r="MJA51" s="368"/>
      <c r="MJB51" s="368"/>
      <c r="MJC51" s="368"/>
      <c r="MJD51" s="368"/>
      <c r="MJE51" s="368"/>
      <c r="MJF51" s="368"/>
      <c r="MJG51" s="368"/>
      <c r="MJH51" s="368"/>
      <c r="MJI51" s="368"/>
      <c r="MJJ51" s="368"/>
      <c r="MJK51" s="368"/>
      <c r="MJL51" s="368"/>
      <c r="MJM51" s="368"/>
      <c r="MJN51" s="368"/>
      <c r="MJO51" s="368"/>
      <c r="MJP51" s="368"/>
      <c r="MJQ51" s="368"/>
      <c r="MJR51" s="368"/>
      <c r="MJS51" s="368"/>
      <c r="MJT51" s="368"/>
      <c r="MJU51" s="368"/>
      <c r="MJV51" s="368"/>
      <c r="MJW51" s="368"/>
      <c r="MJX51" s="368"/>
      <c r="MJY51" s="368"/>
      <c r="MJZ51" s="368"/>
      <c r="MKA51" s="368"/>
      <c r="MKB51" s="368"/>
      <c r="MKC51" s="368"/>
      <c r="MKD51" s="368"/>
      <c r="MKE51" s="368"/>
      <c r="MKF51" s="368"/>
      <c r="MKG51" s="368"/>
      <c r="MKH51" s="368"/>
      <c r="MKI51" s="368"/>
      <c r="MKJ51" s="368"/>
      <c r="MKK51" s="368"/>
      <c r="MKL51" s="368"/>
      <c r="MKM51" s="368"/>
      <c r="MKN51" s="368"/>
      <c r="MKO51" s="368"/>
      <c r="MKP51" s="368"/>
      <c r="MKQ51" s="368"/>
      <c r="MKR51" s="368"/>
      <c r="MKS51" s="368"/>
      <c r="MKT51" s="368"/>
      <c r="MKU51" s="368"/>
      <c r="MKV51" s="368"/>
      <c r="MKW51" s="368"/>
      <c r="MKX51" s="368"/>
      <c r="MKY51" s="368"/>
      <c r="MKZ51" s="368"/>
      <c r="MLA51" s="368"/>
      <c r="MLB51" s="368"/>
      <c r="MLC51" s="368"/>
      <c r="MLD51" s="368"/>
      <c r="MLE51" s="368"/>
      <c r="MLF51" s="368"/>
      <c r="MLG51" s="368"/>
      <c r="MLH51" s="368"/>
      <c r="MLI51" s="368"/>
      <c r="MLJ51" s="368"/>
      <c r="MLK51" s="368"/>
      <c r="MLL51" s="368"/>
      <c r="MLM51" s="368"/>
      <c r="MLN51" s="368"/>
      <c r="MLO51" s="368"/>
      <c r="MLP51" s="368"/>
      <c r="MLQ51" s="368"/>
      <c r="MLR51" s="368"/>
      <c r="MLS51" s="368"/>
      <c r="MLT51" s="368"/>
      <c r="MLU51" s="368"/>
      <c r="MLV51" s="368"/>
      <c r="MLW51" s="368"/>
      <c r="MLX51" s="368"/>
      <c r="MLY51" s="368"/>
      <c r="MLZ51" s="368"/>
      <c r="MMA51" s="368"/>
      <c r="MMB51" s="368"/>
      <c r="MMC51" s="368"/>
      <c r="MMD51" s="368"/>
      <c r="MME51" s="368"/>
      <c r="MMF51" s="368"/>
      <c r="MMG51" s="368"/>
      <c r="MMH51" s="368"/>
      <c r="MMI51" s="368"/>
      <c r="MMJ51" s="368"/>
      <c r="MMK51" s="368"/>
      <c r="MML51" s="368"/>
      <c r="MMM51" s="368"/>
      <c r="MMN51" s="368"/>
      <c r="MMO51" s="368"/>
      <c r="MMP51" s="368"/>
      <c r="MMQ51" s="368"/>
      <c r="MMR51" s="368"/>
      <c r="MMS51" s="368"/>
      <c r="MMT51" s="368"/>
      <c r="MMU51" s="368"/>
      <c r="MMV51" s="368"/>
      <c r="MMW51" s="368"/>
      <c r="MMX51" s="368"/>
      <c r="MMY51" s="368"/>
      <c r="MMZ51" s="368"/>
      <c r="MNA51" s="368"/>
      <c r="MNB51" s="368"/>
      <c r="MNC51" s="368"/>
      <c r="MND51" s="368"/>
      <c r="MNE51" s="368"/>
      <c r="MNF51" s="368"/>
      <c r="MNG51" s="368"/>
      <c r="MNH51" s="368"/>
      <c r="MNI51" s="368"/>
      <c r="MNJ51" s="368"/>
      <c r="MNK51" s="368"/>
      <c r="MNL51" s="368"/>
      <c r="MNM51" s="368"/>
      <c r="MNN51" s="368"/>
      <c r="MNO51" s="368"/>
      <c r="MNP51" s="368"/>
      <c r="MNQ51" s="368"/>
      <c r="MNR51" s="368"/>
      <c r="MNS51" s="368"/>
      <c r="MNT51" s="368"/>
      <c r="MNU51" s="368"/>
      <c r="MNV51" s="368"/>
      <c r="MNW51" s="368"/>
      <c r="MNX51" s="368"/>
      <c r="MNY51" s="368"/>
      <c r="MNZ51" s="368"/>
      <c r="MOA51" s="368"/>
      <c r="MOB51" s="368"/>
      <c r="MOC51" s="368"/>
      <c r="MOD51" s="368"/>
      <c r="MOE51" s="368"/>
      <c r="MOF51" s="368"/>
      <c r="MOG51" s="368"/>
      <c r="MOH51" s="368"/>
      <c r="MOI51" s="368"/>
      <c r="MOJ51" s="368"/>
      <c r="MOK51" s="368"/>
      <c r="MOL51" s="368"/>
      <c r="MOM51" s="368"/>
      <c r="MON51" s="368"/>
      <c r="MOO51" s="368"/>
      <c r="MOP51" s="368"/>
      <c r="MOQ51" s="368"/>
      <c r="MOR51" s="368"/>
      <c r="MOS51" s="368"/>
      <c r="MOT51" s="368"/>
      <c r="MOU51" s="368"/>
      <c r="MOV51" s="368"/>
      <c r="MOW51" s="368"/>
      <c r="MOX51" s="368"/>
      <c r="MOY51" s="368"/>
      <c r="MOZ51" s="368"/>
      <c r="MPA51" s="368"/>
      <c r="MPB51" s="368"/>
      <c r="MPC51" s="368"/>
      <c r="MPD51" s="368"/>
      <c r="MPE51" s="368"/>
      <c r="MPF51" s="368"/>
      <c r="MPG51" s="368"/>
      <c r="MPH51" s="368"/>
      <c r="MPI51" s="368"/>
      <c r="MPJ51" s="368"/>
      <c r="MPK51" s="368"/>
      <c r="MPL51" s="368"/>
      <c r="MPM51" s="368"/>
      <c r="MPN51" s="368"/>
      <c r="MPO51" s="368"/>
      <c r="MPP51" s="368"/>
      <c r="MPQ51" s="368"/>
      <c r="MPR51" s="368"/>
      <c r="MPS51" s="368"/>
      <c r="MPT51" s="368"/>
      <c r="MPU51" s="368"/>
      <c r="MPV51" s="368"/>
      <c r="MPW51" s="368"/>
      <c r="MPX51" s="368"/>
      <c r="MPY51" s="368"/>
      <c r="MPZ51" s="368"/>
      <c r="MQA51" s="368"/>
      <c r="MQB51" s="368"/>
      <c r="MQC51" s="368"/>
      <c r="MQD51" s="368"/>
      <c r="MQE51" s="368"/>
      <c r="MQF51" s="368"/>
      <c r="MQG51" s="368"/>
      <c r="MQH51" s="368"/>
      <c r="MQI51" s="368"/>
      <c r="MQJ51" s="368"/>
      <c r="MQK51" s="368"/>
      <c r="MQL51" s="368"/>
      <c r="MQM51" s="368"/>
      <c r="MQN51" s="368"/>
      <c r="MQO51" s="368"/>
      <c r="MQP51" s="368"/>
      <c r="MQQ51" s="368"/>
      <c r="MQR51" s="368"/>
      <c r="MQS51" s="368"/>
      <c r="MQT51" s="368"/>
      <c r="MQU51" s="368"/>
      <c r="MQV51" s="368"/>
      <c r="MQW51" s="368"/>
      <c r="MQX51" s="368"/>
      <c r="MQY51" s="368"/>
      <c r="MQZ51" s="368"/>
      <c r="MRA51" s="368"/>
      <c r="MRB51" s="368"/>
      <c r="MRC51" s="368"/>
      <c r="MRD51" s="368"/>
      <c r="MRE51" s="368"/>
      <c r="MRF51" s="368"/>
      <c r="MRG51" s="368"/>
      <c r="MRH51" s="368"/>
      <c r="MRI51" s="368"/>
      <c r="MRJ51" s="368"/>
      <c r="MRK51" s="368"/>
      <c r="MRL51" s="368"/>
      <c r="MRM51" s="368"/>
      <c r="MRN51" s="368"/>
      <c r="MRO51" s="368"/>
      <c r="MRP51" s="368"/>
      <c r="MRQ51" s="368"/>
      <c r="MRR51" s="368"/>
      <c r="MRS51" s="368"/>
      <c r="MRT51" s="368"/>
      <c r="MRU51" s="368"/>
      <c r="MRV51" s="368"/>
      <c r="MRW51" s="368"/>
      <c r="MRX51" s="368"/>
      <c r="MRY51" s="368"/>
      <c r="MRZ51" s="368"/>
      <c r="MSA51" s="368"/>
      <c r="MSB51" s="368"/>
      <c r="MSC51" s="368"/>
      <c r="MSD51" s="368"/>
      <c r="MSE51" s="368"/>
      <c r="MSF51" s="368"/>
      <c r="MSG51" s="368"/>
      <c r="MSH51" s="368"/>
      <c r="MSI51" s="368"/>
      <c r="MSJ51" s="368"/>
      <c r="MSK51" s="368"/>
      <c r="MSL51" s="368"/>
      <c r="MSM51" s="368"/>
      <c r="MSN51" s="368"/>
      <c r="MSO51" s="368"/>
      <c r="MSP51" s="368"/>
      <c r="MSQ51" s="368"/>
      <c r="MSR51" s="368"/>
      <c r="MSS51" s="368"/>
      <c r="MST51" s="368"/>
      <c r="MSU51" s="368"/>
      <c r="MSV51" s="368"/>
      <c r="MSW51" s="368"/>
      <c r="MSX51" s="368"/>
      <c r="MSY51" s="368"/>
      <c r="MSZ51" s="368"/>
      <c r="MTA51" s="368"/>
      <c r="MTB51" s="368"/>
      <c r="MTC51" s="368"/>
      <c r="MTD51" s="368"/>
      <c r="MTE51" s="368"/>
      <c r="MTF51" s="368"/>
      <c r="MTG51" s="368"/>
      <c r="MTH51" s="368"/>
      <c r="MTI51" s="368"/>
      <c r="MTJ51" s="368"/>
      <c r="MTK51" s="368"/>
      <c r="MTL51" s="368"/>
      <c r="MTM51" s="368"/>
      <c r="MTN51" s="368"/>
      <c r="MTO51" s="368"/>
      <c r="MTP51" s="368"/>
      <c r="MTQ51" s="368"/>
      <c r="MTR51" s="368"/>
      <c r="MTS51" s="368"/>
      <c r="MTT51" s="368"/>
      <c r="MTU51" s="368"/>
      <c r="MTV51" s="368"/>
      <c r="MTW51" s="368"/>
      <c r="MTX51" s="368"/>
      <c r="MTY51" s="368"/>
      <c r="MTZ51" s="368"/>
      <c r="MUA51" s="368"/>
      <c r="MUB51" s="368"/>
      <c r="MUC51" s="368"/>
      <c r="MUD51" s="368"/>
      <c r="MUE51" s="368"/>
      <c r="MUF51" s="368"/>
      <c r="MUG51" s="368"/>
      <c r="MUH51" s="368"/>
      <c r="MUI51" s="368"/>
      <c r="MUJ51" s="368"/>
      <c r="MUK51" s="368"/>
      <c r="MUL51" s="368"/>
      <c r="MUM51" s="368"/>
      <c r="MUN51" s="368"/>
      <c r="MUO51" s="368"/>
      <c r="MUP51" s="368"/>
      <c r="MUQ51" s="368"/>
      <c r="MUR51" s="368"/>
      <c r="MUS51" s="368"/>
      <c r="MUT51" s="368"/>
      <c r="MUU51" s="368"/>
      <c r="MUV51" s="368"/>
      <c r="MUW51" s="368"/>
      <c r="MUX51" s="368"/>
      <c r="MUY51" s="368"/>
      <c r="MUZ51" s="368"/>
      <c r="MVA51" s="368"/>
      <c r="MVB51" s="368"/>
      <c r="MVC51" s="368"/>
      <c r="MVD51" s="368"/>
      <c r="MVE51" s="368"/>
      <c r="MVF51" s="368"/>
      <c r="MVG51" s="368"/>
      <c r="MVH51" s="368"/>
      <c r="MVI51" s="368"/>
      <c r="MVJ51" s="368"/>
      <c r="MVK51" s="368"/>
      <c r="MVL51" s="368"/>
      <c r="MVM51" s="368"/>
      <c r="MVN51" s="368"/>
      <c r="MVO51" s="368"/>
      <c r="MVP51" s="368"/>
      <c r="MVQ51" s="368"/>
      <c r="MVR51" s="368"/>
      <c r="MVS51" s="368"/>
      <c r="MVT51" s="368"/>
      <c r="MVU51" s="368"/>
      <c r="MVV51" s="368"/>
      <c r="MVW51" s="368"/>
      <c r="MVX51" s="368"/>
      <c r="MVY51" s="368"/>
      <c r="MVZ51" s="368"/>
      <c r="MWA51" s="368"/>
      <c r="MWB51" s="368"/>
      <c r="MWC51" s="368"/>
      <c r="MWD51" s="368"/>
      <c r="MWE51" s="368"/>
      <c r="MWF51" s="368"/>
      <c r="MWG51" s="368"/>
      <c r="MWH51" s="368"/>
      <c r="MWI51" s="368"/>
      <c r="MWJ51" s="368"/>
      <c r="MWK51" s="368"/>
      <c r="MWL51" s="368"/>
      <c r="MWM51" s="368"/>
      <c r="MWN51" s="368"/>
      <c r="MWO51" s="368"/>
      <c r="MWP51" s="368"/>
      <c r="MWQ51" s="368"/>
      <c r="MWR51" s="368"/>
      <c r="MWS51" s="368"/>
      <c r="MWT51" s="368"/>
      <c r="MWU51" s="368"/>
      <c r="MWV51" s="368"/>
      <c r="MWW51" s="368"/>
      <c r="MWX51" s="368"/>
      <c r="MWY51" s="368"/>
      <c r="MWZ51" s="368"/>
      <c r="MXA51" s="368"/>
      <c r="MXB51" s="368"/>
      <c r="MXC51" s="368"/>
      <c r="MXD51" s="368"/>
      <c r="MXE51" s="368"/>
      <c r="MXF51" s="368"/>
      <c r="MXG51" s="368"/>
      <c r="MXH51" s="368"/>
      <c r="MXI51" s="368"/>
      <c r="MXJ51" s="368"/>
      <c r="MXK51" s="368"/>
      <c r="MXL51" s="368"/>
      <c r="MXM51" s="368"/>
      <c r="MXN51" s="368"/>
      <c r="MXO51" s="368"/>
      <c r="MXP51" s="368"/>
      <c r="MXQ51" s="368"/>
      <c r="MXR51" s="368"/>
      <c r="MXS51" s="368"/>
      <c r="MXT51" s="368"/>
      <c r="MXU51" s="368"/>
      <c r="MXV51" s="368"/>
      <c r="MXW51" s="368"/>
      <c r="MXX51" s="368"/>
      <c r="MXY51" s="368"/>
      <c r="MXZ51" s="368"/>
      <c r="MYA51" s="368"/>
      <c r="MYB51" s="368"/>
      <c r="MYC51" s="368"/>
      <c r="MYD51" s="368"/>
      <c r="MYE51" s="368"/>
      <c r="MYF51" s="368"/>
      <c r="MYG51" s="368"/>
      <c r="MYH51" s="368"/>
      <c r="MYI51" s="368"/>
      <c r="MYJ51" s="368"/>
      <c r="MYK51" s="368"/>
      <c r="MYL51" s="368"/>
      <c r="MYM51" s="368"/>
      <c r="MYN51" s="368"/>
      <c r="MYO51" s="368"/>
      <c r="MYP51" s="368"/>
      <c r="MYQ51" s="368"/>
      <c r="MYR51" s="368"/>
      <c r="MYS51" s="368"/>
      <c r="MYT51" s="368"/>
      <c r="MYU51" s="368"/>
      <c r="MYV51" s="368"/>
      <c r="MYW51" s="368"/>
      <c r="MYX51" s="368"/>
      <c r="MYY51" s="368"/>
      <c r="MYZ51" s="368"/>
      <c r="MZA51" s="368"/>
      <c r="MZB51" s="368"/>
      <c r="MZC51" s="368"/>
      <c r="MZD51" s="368"/>
      <c r="MZE51" s="368"/>
      <c r="MZF51" s="368"/>
      <c r="MZG51" s="368"/>
      <c r="MZH51" s="368"/>
      <c r="MZI51" s="368"/>
      <c r="MZJ51" s="368"/>
      <c r="MZK51" s="368"/>
      <c r="MZL51" s="368"/>
      <c r="MZM51" s="368"/>
      <c r="MZN51" s="368"/>
      <c r="MZO51" s="368"/>
      <c r="MZP51" s="368"/>
      <c r="MZQ51" s="368"/>
      <c r="MZR51" s="368"/>
      <c r="MZS51" s="368"/>
      <c r="MZT51" s="368"/>
      <c r="MZU51" s="368"/>
      <c r="MZV51" s="368"/>
      <c r="MZW51" s="368"/>
      <c r="MZX51" s="368"/>
      <c r="MZY51" s="368"/>
      <c r="MZZ51" s="368"/>
      <c r="NAA51" s="368"/>
      <c r="NAB51" s="368"/>
      <c r="NAC51" s="368"/>
      <c r="NAD51" s="368"/>
      <c r="NAE51" s="368"/>
      <c r="NAF51" s="368"/>
      <c r="NAG51" s="368"/>
      <c r="NAH51" s="368"/>
      <c r="NAI51" s="368"/>
      <c r="NAJ51" s="368"/>
      <c r="NAK51" s="368"/>
      <c r="NAL51" s="368"/>
      <c r="NAM51" s="368"/>
      <c r="NAN51" s="368"/>
      <c r="NAO51" s="368"/>
      <c r="NAP51" s="368"/>
      <c r="NAQ51" s="368"/>
      <c r="NAR51" s="368"/>
      <c r="NAS51" s="368"/>
      <c r="NAT51" s="368"/>
      <c r="NAU51" s="368"/>
      <c r="NAV51" s="368"/>
      <c r="NAW51" s="368"/>
      <c r="NAX51" s="368"/>
      <c r="NAY51" s="368"/>
      <c r="NAZ51" s="368"/>
      <c r="NBA51" s="368"/>
      <c r="NBB51" s="368"/>
      <c r="NBC51" s="368"/>
      <c r="NBD51" s="368"/>
      <c r="NBE51" s="368"/>
      <c r="NBF51" s="368"/>
      <c r="NBG51" s="368"/>
      <c r="NBH51" s="368"/>
      <c r="NBI51" s="368"/>
      <c r="NBJ51" s="368"/>
      <c r="NBK51" s="368"/>
      <c r="NBL51" s="368"/>
      <c r="NBM51" s="368"/>
      <c r="NBN51" s="368"/>
      <c r="NBO51" s="368"/>
      <c r="NBP51" s="368"/>
      <c r="NBQ51" s="368"/>
      <c r="NBR51" s="368"/>
      <c r="NBS51" s="368"/>
      <c r="NBT51" s="368"/>
      <c r="NBU51" s="368"/>
      <c r="NBV51" s="368"/>
      <c r="NBW51" s="368"/>
      <c r="NBX51" s="368"/>
      <c r="NBY51" s="368"/>
      <c r="NBZ51" s="368"/>
      <c r="NCA51" s="368"/>
      <c r="NCB51" s="368"/>
      <c r="NCC51" s="368"/>
      <c r="NCD51" s="368"/>
      <c r="NCE51" s="368"/>
      <c r="NCF51" s="368"/>
      <c r="NCG51" s="368"/>
      <c r="NCH51" s="368"/>
      <c r="NCI51" s="368"/>
      <c r="NCJ51" s="368"/>
      <c r="NCK51" s="368"/>
      <c r="NCL51" s="368"/>
      <c r="NCM51" s="368"/>
      <c r="NCN51" s="368"/>
      <c r="NCO51" s="368"/>
      <c r="NCP51" s="368"/>
      <c r="NCQ51" s="368"/>
      <c r="NCR51" s="368"/>
      <c r="NCS51" s="368"/>
      <c r="NCT51" s="368"/>
      <c r="NCU51" s="368"/>
      <c r="NCV51" s="368"/>
      <c r="NCW51" s="368"/>
      <c r="NCX51" s="368"/>
      <c r="NCY51" s="368"/>
      <c r="NCZ51" s="368"/>
      <c r="NDA51" s="368"/>
      <c r="NDB51" s="368"/>
      <c r="NDC51" s="368"/>
      <c r="NDD51" s="368"/>
      <c r="NDE51" s="368"/>
      <c r="NDF51" s="368"/>
      <c r="NDG51" s="368"/>
      <c r="NDH51" s="368"/>
      <c r="NDI51" s="368"/>
      <c r="NDJ51" s="368"/>
      <c r="NDK51" s="368"/>
      <c r="NDL51" s="368"/>
      <c r="NDM51" s="368"/>
      <c r="NDN51" s="368"/>
      <c r="NDO51" s="368"/>
      <c r="NDP51" s="368"/>
      <c r="NDQ51" s="368"/>
      <c r="NDR51" s="368"/>
      <c r="NDS51" s="368"/>
      <c r="NDT51" s="368"/>
      <c r="NDU51" s="368"/>
      <c r="NDV51" s="368"/>
      <c r="NDW51" s="368"/>
      <c r="NDX51" s="368"/>
      <c r="NDY51" s="368"/>
      <c r="NDZ51" s="368"/>
      <c r="NEA51" s="368"/>
      <c r="NEB51" s="368"/>
      <c r="NEC51" s="368"/>
      <c r="NED51" s="368"/>
      <c r="NEE51" s="368"/>
      <c r="NEF51" s="368"/>
      <c r="NEG51" s="368"/>
      <c r="NEH51" s="368"/>
      <c r="NEI51" s="368"/>
      <c r="NEJ51" s="368"/>
      <c r="NEK51" s="368"/>
      <c r="NEL51" s="368"/>
      <c r="NEM51" s="368"/>
      <c r="NEN51" s="368"/>
      <c r="NEO51" s="368"/>
      <c r="NEP51" s="368"/>
      <c r="NEQ51" s="368"/>
      <c r="NER51" s="368"/>
      <c r="NES51" s="368"/>
      <c r="NET51" s="368"/>
      <c r="NEU51" s="368"/>
      <c r="NEV51" s="368"/>
      <c r="NEW51" s="368"/>
      <c r="NEX51" s="368"/>
      <c r="NEY51" s="368"/>
      <c r="NEZ51" s="368"/>
      <c r="NFA51" s="368"/>
      <c r="NFB51" s="368"/>
      <c r="NFC51" s="368"/>
      <c r="NFD51" s="368"/>
      <c r="NFE51" s="368"/>
      <c r="NFF51" s="368"/>
      <c r="NFG51" s="368"/>
      <c r="NFH51" s="368"/>
      <c r="NFI51" s="368"/>
      <c r="NFJ51" s="368"/>
      <c r="NFK51" s="368"/>
      <c r="NFL51" s="368"/>
      <c r="NFM51" s="368"/>
      <c r="NFN51" s="368"/>
      <c r="NFO51" s="368"/>
      <c r="NFP51" s="368"/>
      <c r="NFQ51" s="368"/>
      <c r="NFR51" s="368"/>
      <c r="NFS51" s="368"/>
      <c r="NFT51" s="368"/>
      <c r="NFU51" s="368"/>
      <c r="NFV51" s="368"/>
      <c r="NFW51" s="368"/>
      <c r="NFX51" s="368"/>
      <c r="NFY51" s="368"/>
      <c r="NFZ51" s="368"/>
      <c r="NGA51" s="368"/>
      <c r="NGB51" s="368"/>
      <c r="NGC51" s="368"/>
      <c r="NGD51" s="368"/>
      <c r="NGE51" s="368"/>
      <c r="NGF51" s="368"/>
      <c r="NGG51" s="368"/>
      <c r="NGH51" s="368"/>
      <c r="NGI51" s="368"/>
      <c r="NGJ51" s="368"/>
      <c r="NGK51" s="368"/>
      <c r="NGL51" s="368"/>
      <c r="NGM51" s="368"/>
      <c r="NGN51" s="368"/>
      <c r="NGO51" s="368"/>
      <c r="NGP51" s="368"/>
      <c r="NGQ51" s="368"/>
      <c r="NGR51" s="368"/>
      <c r="NGS51" s="368"/>
      <c r="NGT51" s="368"/>
      <c r="NGU51" s="368"/>
      <c r="NGV51" s="368"/>
      <c r="NGW51" s="368"/>
      <c r="NGX51" s="368"/>
      <c r="NGY51" s="368"/>
      <c r="NGZ51" s="368"/>
      <c r="NHA51" s="368"/>
      <c r="NHB51" s="368"/>
      <c r="NHC51" s="368"/>
      <c r="NHD51" s="368"/>
      <c r="NHE51" s="368"/>
      <c r="NHF51" s="368"/>
      <c r="NHG51" s="368"/>
      <c r="NHH51" s="368"/>
      <c r="NHI51" s="368"/>
      <c r="NHJ51" s="368"/>
      <c r="NHK51" s="368"/>
      <c r="NHL51" s="368"/>
      <c r="NHM51" s="368"/>
      <c r="NHN51" s="368"/>
      <c r="NHO51" s="368"/>
      <c r="NHP51" s="368"/>
      <c r="NHQ51" s="368"/>
      <c r="NHR51" s="368"/>
      <c r="NHS51" s="368"/>
      <c r="NHT51" s="368"/>
      <c r="NHU51" s="368"/>
      <c r="NHV51" s="368"/>
      <c r="NHW51" s="368"/>
      <c r="NHX51" s="368"/>
      <c r="NHY51" s="368"/>
      <c r="NHZ51" s="368"/>
      <c r="NIA51" s="368"/>
      <c r="NIB51" s="368"/>
      <c r="NIC51" s="368"/>
      <c r="NID51" s="368"/>
      <c r="NIE51" s="368"/>
      <c r="NIF51" s="368"/>
      <c r="NIG51" s="368"/>
      <c r="NIH51" s="368"/>
      <c r="NII51" s="368"/>
      <c r="NIJ51" s="368"/>
      <c r="NIK51" s="368"/>
      <c r="NIL51" s="368"/>
      <c r="NIM51" s="368"/>
      <c r="NIN51" s="368"/>
      <c r="NIO51" s="368"/>
      <c r="NIP51" s="368"/>
      <c r="NIQ51" s="368"/>
      <c r="NIR51" s="368"/>
      <c r="NIS51" s="368"/>
      <c r="NIT51" s="368"/>
      <c r="NIU51" s="368"/>
      <c r="NIV51" s="368"/>
      <c r="NIW51" s="368"/>
      <c r="NIX51" s="368"/>
      <c r="NIY51" s="368"/>
      <c r="NIZ51" s="368"/>
      <c r="NJA51" s="368"/>
      <c r="NJB51" s="368"/>
      <c r="NJC51" s="368"/>
      <c r="NJD51" s="368"/>
      <c r="NJE51" s="368"/>
      <c r="NJF51" s="368"/>
      <c r="NJG51" s="368"/>
      <c r="NJH51" s="368"/>
      <c r="NJI51" s="368"/>
      <c r="NJJ51" s="368"/>
      <c r="NJK51" s="368"/>
      <c r="NJL51" s="368"/>
      <c r="NJM51" s="368"/>
      <c r="NJN51" s="368"/>
      <c r="NJO51" s="368"/>
      <c r="NJP51" s="368"/>
      <c r="NJQ51" s="368"/>
      <c r="NJR51" s="368"/>
      <c r="NJS51" s="368"/>
      <c r="NJT51" s="368"/>
      <c r="NJU51" s="368"/>
      <c r="NJV51" s="368"/>
      <c r="NJW51" s="368"/>
      <c r="NJX51" s="368"/>
      <c r="NJY51" s="368"/>
      <c r="NJZ51" s="368"/>
      <c r="NKA51" s="368"/>
      <c r="NKB51" s="368"/>
      <c r="NKC51" s="368"/>
      <c r="NKD51" s="368"/>
      <c r="NKE51" s="368"/>
      <c r="NKF51" s="368"/>
      <c r="NKG51" s="368"/>
      <c r="NKH51" s="368"/>
      <c r="NKI51" s="368"/>
      <c r="NKJ51" s="368"/>
      <c r="NKK51" s="368"/>
      <c r="NKL51" s="368"/>
      <c r="NKM51" s="368"/>
      <c r="NKN51" s="368"/>
      <c r="NKO51" s="368"/>
      <c r="NKP51" s="368"/>
      <c r="NKQ51" s="368"/>
      <c r="NKR51" s="368"/>
      <c r="NKS51" s="368"/>
      <c r="NKT51" s="368"/>
      <c r="NKU51" s="368"/>
      <c r="NKV51" s="368"/>
      <c r="NKW51" s="368"/>
      <c r="NKX51" s="368"/>
      <c r="NKY51" s="368"/>
      <c r="NKZ51" s="368"/>
      <c r="NLA51" s="368"/>
      <c r="NLB51" s="368"/>
      <c r="NLC51" s="368"/>
      <c r="NLD51" s="368"/>
      <c r="NLE51" s="368"/>
      <c r="NLF51" s="368"/>
      <c r="NLG51" s="368"/>
      <c r="NLH51" s="368"/>
      <c r="NLI51" s="368"/>
      <c r="NLJ51" s="368"/>
      <c r="NLK51" s="368"/>
      <c r="NLL51" s="368"/>
      <c r="NLM51" s="368"/>
      <c r="NLN51" s="368"/>
      <c r="NLO51" s="368"/>
      <c r="NLP51" s="368"/>
      <c r="NLQ51" s="368"/>
      <c r="NLR51" s="368"/>
      <c r="NLS51" s="368"/>
      <c r="NLT51" s="368"/>
      <c r="NLU51" s="368"/>
      <c r="NLV51" s="368"/>
      <c r="NLW51" s="368"/>
      <c r="NLX51" s="368"/>
      <c r="NLY51" s="368"/>
      <c r="NLZ51" s="368"/>
      <c r="NMA51" s="368"/>
      <c r="NMB51" s="368"/>
      <c r="NMC51" s="368"/>
      <c r="NMD51" s="368"/>
      <c r="NME51" s="368"/>
      <c r="NMF51" s="368"/>
      <c r="NMG51" s="368"/>
      <c r="NMH51" s="368"/>
      <c r="NMI51" s="368"/>
      <c r="NMJ51" s="368"/>
      <c r="NMK51" s="368"/>
      <c r="NML51" s="368"/>
      <c r="NMM51" s="368"/>
      <c r="NMN51" s="368"/>
      <c r="NMO51" s="368"/>
      <c r="NMP51" s="368"/>
      <c r="NMQ51" s="368"/>
      <c r="NMR51" s="368"/>
      <c r="NMS51" s="368"/>
      <c r="NMT51" s="368"/>
      <c r="NMU51" s="368"/>
      <c r="NMV51" s="368"/>
      <c r="NMW51" s="368"/>
      <c r="NMX51" s="368"/>
      <c r="NMY51" s="368"/>
      <c r="NMZ51" s="368"/>
      <c r="NNA51" s="368"/>
      <c r="NNB51" s="368"/>
      <c r="NNC51" s="368"/>
      <c r="NND51" s="368"/>
      <c r="NNE51" s="368"/>
      <c r="NNF51" s="368"/>
      <c r="NNG51" s="368"/>
      <c r="NNH51" s="368"/>
      <c r="NNI51" s="368"/>
      <c r="NNJ51" s="368"/>
      <c r="NNK51" s="368"/>
      <c r="NNL51" s="368"/>
      <c r="NNM51" s="368"/>
      <c r="NNN51" s="368"/>
      <c r="NNO51" s="368"/>
      <c r="NNP51" s="368"/>
      <c r="NNQ51" s="368"/>
      <c r="NNR51" s="368"/>
      <c r="NNS51" s="368"/>
      <c r="NNT51" s="368"/>
      <c r="NNU51" s="368"/>
      <c r="NNV51" s="368"/>
      <c r="NNW51" s="368"/>
      <c r="NNX51" s="368"/>
      <c r="NNY51" s="368"/>
      <c r="NNZ51" s="368"/>
      <c r="NOA51" s="368"/>
      <c r="NOB51" s="368"/>
      <c r="NOC51" s="368"/>
      <c r="NOD51" s="368"/>
      <c r="NOE51" s="368"/>
      <c r="NOF51" s="368"/>
      <c r="NOG51" s="368"/>
      <c r="NOH51" s="368"/>
      <c r="NOI51" s="368"/>
      <c r="NOJ51" s="368"/>
      <c r="NOK51" s="368"/>
      <c r="NOL51" s="368"/>
      <c r="NOM51" s="368"/>
      <c r="NON51" s="368"/>
      <c r="NOO51" s="368"/>
      <c r="NOP51" s="368"/>
      <c r="NOQ51" s="368"/>
      <c r="NOR51" s="368"/>
      <c r="NOS51" s="368"/>
      <c r="NOT51" s="368"/>
      <c r="NOU51" s="368"/>
      <c r="NOV51" s="368"/>
      <c r="NOW51" s="368"/>
      <c r="NOX51" s="368"/>
      <c r="NOY51" s="368"/>
      <c r="NOZ51" s="368"/>
      <c r="NPA51" s="368"/>
      <c r="NPB51" s="368"/>
      <c r="NPC51" s="368"/>
      <c r="NPD51" s="368"/>
      <c r="NPE51" s="368"/>
      <c r="NPF51" s="368"/>
      <c r="NPG51" s="368"/>
      <c r="NPH51" s="368"/>
      <c r="NPI51" s="368"/>
      <c r="NPJ51" s="368"/>
      <c r="NPK51" s="368"/>
      <c r="NPL51" s="368"/>
      <c r="NPM51" s="368"/>
      <c r="NPN51" s="368"/>
      <c r="NPO51" s="368"/>
      <c r="NPP51" s="368"/>
      <c r="NPQ51" s="368"/>
      <c r="NPR51" s="368"/>
      <c r="NPS51" s="368"/>
      <c r="NPT51" s="368"/>
      <c r="NPU51" s="368"/>
      <c r="NPV51" s="368"/>
      <c r="NPW51" s="368"/>
      <c r="NPX51" s="368"/>
      <c r="NPY51" s="368"/>
      <c r="NPZ51" s="368"/>
      <c r="NQA51" s="368"/>
      <c r="NQB51" s="368"/>
      <c r="NQC51" s="368"/>
      <c r="NQD51" s="368"/>
      <c r="NQE51" s="368"/>
      <c r="NQF51" s="368"/>
      <c r="NQG51" s="368"/>
      <c r="NQH51" s="368"/>
      <c r="NQI51" s="368"/>
      <c r="NQJ51" s="368"/>
      <c r="NQK51" s="368"/>
      <c r="NQL51" s="368"/>
      <c r="NQM51" s="368"/>
      <c r="NQN51" s="368"/>
      <c r="NQO51" s="368"/>
      <c r="NQP51" s="368"/>
      <c r="NQQ51" s="368"/>
      <c r="NQR51" s="368"/>
      <c r="NQS51" s="368"/>
      <c r="NQT51" s="368"/>
      <c r="NQU51" s="368"/>
      <c r="NQV51" s="368"/>
      <c r="NQW51" s="368"/>
      <c r="NQX51" s="368"/>
      <c r="NQY51" s="368"/>
      <c r="NQZ51" s="368"/>
      <c r="NRA51" s="368"/>
      <c r="NRB51" s="368"/>
      <c r="NRC51" s="368"/>
      <c r="NRD51" s="368"/>
      <c r="NRE51" s="368"/>
      <c r="NRF51" s="368"/>
      <c r="NRG51" s="368"/>
      <c r="NRH51" s="368"/>
      <c r="NRI51" s="368"/>
      <c r="NRJ51" s="368"/>
      <c r="NRK51" s="368"/>
      <c r="NRL51" s="368"/>
      <c r="NRM51" s="368"/>
      <c r="NRN51" s="368"/>
      <c r="NRO51" s="368"/>
      <c r="NRP51" s="368"/>
      <c r="NRQ51" s="368"/>
      <c r="NRR51" s="368"/>
      <c r="NRS51" s="368"/>
      <c r="NRT51" s="368"/>
      <c r="NRU51" s="368"/>
      <c r="NRV51" s="368"/>
      <c r="NRW51" s="368"/>
      <c r="NRX51" s="368"/>
      <c r="NRY51" s="368"/>
      <c r="NRZ51" s="368"/>
      <c r="NSA51" s="368"/>
      <c r="NSB51" s="368"/>
      <c r="NSC51" s="368"/>
      <c r="NSD51" s="368"/>
      <c r="NSE51" s="368"/>
      <c r="NSF51" s="368"/>
      <c r="NSG51" s="368"/>
      <c r="NSH51" s="368"/>
      <c r="NSI51" s="368"/>
      <c r="NSJ51" s="368"/>
      <c r="NSK51" s="368"/>
      <c r="NSL51" s="368"/>
      <c r="NSM51" s="368"/>
      <c r="NSN51" s="368"/>
      <c r="NSO51" s="368"/>
      <c r="NSP51" s="368"/>
      <c r="NSQ51" s="368"/>
      <c r="NSR51" s="368"/>
      <c r="NSS51" s="368"/>
      <c r="NST51" s="368"/>
      <c r="NSU51" s="368"/>
      <c r="NSV51" s="368"/>
      <c r="NSW51" s="368"/>
      <c r="NSX51" s="368"/>
      <c r="NSY51" s="368"/>
      <c r="NSZ51" s="368"/>
      <c r="NTA51" s="368"/>
      <c r="NTB51" s="368"/>
      <c r="NTC51" s="368"/>
      <c r="NTD51" s="368"/>
      <c r="NTE51" s="368"/>
      <c r="NTF51" s="368"/>
      <c r="NTG51" s="368"/>
      <c r="NTH51" s="368"/>
      <c r="NTI51" s="368"/>
      <c r="NTJ51" s="368"/>
      <c r="NTK51" s="368"/>
      <c r="NTL51" s="368"/>
      <c r="NTM51" s="368"/>
      <c r="NTN51" s="368"/>
      <c r="NTO51" s="368"/>
      <c r="NTP51" s="368"/>
      <c r="NTQ51" s="368"/>
      <c r="NTR51" s="368"/>
      <c r="NTS51" s="368"/>
      <c r="NTT51" s="368"/>
      <c r="NTU51" s="368"/>
      <c r="NTV51" s="368"/>
      <c r="NTW51" s="368"/>
      <c r="NTX51" s="368"/>
      <c r="NTY51" s="368"/>
      <c r="NTZ51" s="368"/>
      <c r="NUA51" s="368"/>
      <c r="NUB51" s="368"/>
      <c r="NUC51" s="368"/>
      <c r="NUD51" s="368"/>
      <c r="NUE51" s="368"/>
      <c r="NUF51" s="368"/>
      <c r="NUG51" s="368"/>
      <c r="NUH51" s="368"/>
      <c r="NUI51" s="368"/>
      <c r="NUJ51" s="368"/>
      <c r="NUK51" s="368"/>
      <c r="NUL51" s="368"/>
      <c r="NUM51" s="368"/>
      <c r="NUN51" s="368"/>
      <c r="NUO51" s="368"/>
      <c r="NUP51" s="368"/>
      <c r="NUQ51" s="368"/>
      <c r="NUR51" s="368"/>
      <c r="NUS51" s="368"/>
      <c r="NUT51" s="368"/>
      <c r="NUU51" s="368"/>
      <c r="NUV51" s="368"/>
      <c r="NUW51" s="368"/>
      <c r="NUX51" s="368"/>
      <c r="NUY51" s="368"/>
      <c r="NUZ51" s="368"/>
      <c r="NVA51" s="368"/>
      <c r="NVB51" s="368"/>
      <c r="NVC51" s="368"/>
      <c r="NVD51" s="368"/>
      <c r="NVE51" s="368"/>
      <c r="NVF51" s="368"/>
      <c r="NVG51" s="368"/>
      <c r="NVH51" s="368"/>
      <c r="NVI51" s="368"/>
      <c r="NVJ51" s="368"/>
      <c r="NVK51" s="368"/>
      <c r="NVL51" s="368"/>
      <c r="NVM51" s="368"/>
      <c r="NVN51" s="368"/>
      <c r="NVO51" s="368"/>
      <c r="NVP51" s="368"/>
      <c r="NVQ51" s="368"/>
      <c r="NVR51" s="368"/>
      <c r="NVS51" s="368"/>
      <c r="NVT51" s="368"/>
      <c r="NVU51" s="368"/>
      <c r="NVV51" s="368"/>
      <c r="NVW51" s="368"/>
      <c r="NVX51" s="368"/>
      <c r="NVY51" s="368"/>
      <c r="NVZ51" s="368"/>
      <c r="NWA51" s="368"/>
      <c r="NWB51" s="368"/>
      <c r="NWC51" s="368"/>
      <c r="NWD51" s="368"/>
      <c r="NWE51" s="368"/>
      <c r="NWF51" s="368"/>
      <c r="NWG51" s="368"/>
      <c r="NWH51" s="368"/>
      <c r="NWI51" s="368"/>
      <c r="NWJ51" s="368"/>
      <c r="NWK51" s="368"/>
      <c r="NWL51" s="368"/>
      <c r="NWM51" s="368"/>
      <c r="NWN51" s="368"/>
      <c r="NWO51" s="368"/>
      <c r="NWP51" s="368"/>
      <c r="NWQ51" s="368"/>
      <c r="NWR51" s="368"/>
      <c r="NWS51" s="368"/>
      <c r="NWT51" s="368"/>
      <c r="NWU51" s="368"/>
      <c r="NWV51" s="368"/>
      <c r="NWW51" s="368"/>
      <c r="NWX51" s="368"/>
      <c r="NWY51" s="368"/>
      <c r="NWZ51" s="368"/>
      <c r="NXA51" s="368"/>
      <c r="NXB51" s="368"/>
      <c r="NXC51" s="368"/>
      <c r="NXD51" s="368"/>
      <c r="NXE51" s="368"/>
      <c r="NXF51" s="368"/>
      <c r="NXG51" s="368"/>
      <c r="NXH51" s="368"/>
      <c r="NXI51" s="368"/>
      <c r="NXJ51" s="368"/>
      <c r="NXK51" s="368"/>
      <c r="NXL51" s="368"/>
      <c r="NXM51" s="368"/>
      <c r="NXN51" s="368"/>
      <c r="NXO51" s="368"/>
      <c r="NXP51" s="368"/>
      <c r="NXQ51" s="368"/>
      <c r="NXR51" s="368"/>
      <c r="NXS51" s="368"/>
      <c r="NXT51" s="368"/>
      <c r="NXU51" s="368"/>
      <c r="NXV51" s="368"/>
      <c r="NXW51" s="368"/>
      <c r="NXX51" s="368"/>
      <c r="NXY51" s="368"/>
      <c r="NXZ51" s="368"/>
      <c r="NYA51" s="368"/>
      <c r="NYB51" s="368"/>
      <c r="NYC51" s="368"/>
      <c r="NYD51" s="368"/>
      <c r="NYE51" s="368"/>
      <c r="NYF51" s="368"/>
      <c r="NYG51" s="368"/>
      <c r="NYH51" s="368"/>
      <c r="NYI51" s="368"/>
      <c r="NYJ51" s="368"/>
      <c r="NYK51" s="368"/>
      <c r="NYL51" s="368"/>
      <c r="NYM51" s="368"/>
      <c r="NYN51" s="368"/>
      <c r="NYO51" s="368"/>
      <c r="NYP51" s="368"/>
      <c r="NYQ51" s="368"/>
      <c r="NYR51" s="368"/>
      <c r="NYS51" s="368"/>
      <c r="NYT51" s="368"/>
      <c r="NYU51" s="368"/>
      <c r="NYV51" s="368"/>
      <c r="NYW51" s="368"/>
      <c r="NYX51" s="368"/>
      <c r="NYY51" s="368"/>
      <c r="NYZ51" s="368"/>
      <c r="NZA51" s="368"/>
      <c r="NZB51" s="368"/>
      <c r="NZC51" s="368"/>
      <c r="NZD51" s="368"/>
      <c r="NZE51" s="368"/>
      <c r="NZF51" s="368"/>
      <c r="NZG51" s="368"/>
      <c r="NZH51" s="368"/>
      <c r="NZI51" s="368"/>
      <c r="NZJ51" s="368"/>
      <c r="NZK51" s="368"/>
      <c r="NZL51" s="368"/>
      <c r="NZM51" s="368"/>
      <c r="NZN51" s="368"/>
      <c r="NZO51" s="368"/>
      <c r="NZP51" s="368"/>
      <c r="NZQ51" s="368"/>
      <c r="NZR51" s="368"/>
      <c r="NZS51" s="368"/>
      <c r="NZT51" s="368"/>
      <c r="NZU51" s="368"/>
      <c r="NZV51" s="368"/>
      <c r="NZW51" s="368"/>
      <c r="NZX51" s="368"/>
      <c r="NZY51" s="368"/>
      <c r="NZZ51" s="368"/>
      <c r="OAA51" s="368"/>
      <c r="OAB51" s="368"/>
      <c r="OAC51" s="368"/>
      <c r="OAD51" s="368"/>
      <c r="OAE51" s="368"/>
      <c r="OAF51" s="368"/>
      <c r="OAG51" s="368"/>
      <c r="OAH51" s="368"/>
      <c r="OAI51" s="368"/>
      <c r="OAJ51" s="368"/>
      <c r="OAK51" s="368"/>
      <c r="OAL51" s="368"/>
      <c r="OAM51" s="368"/>
      <c r="OAN51" s="368"/>
      <c r="OAO51" s="368"/>
      <c r="OAP51" s="368"/>
      <c r="OAQ51" s="368"/>
      <c r="OAR51" s="368"/>
      <c r="OAS51" s="368"/>
      <c r="OAT51" s="368"/>
      <c r="OAU51" s="368"/>
      <c r="OAV51" s="368"/>
      <c r="OAW51" s="368"/>
      <c r="OAX51" s="368"/>
      <c r="OAY51" s="368"/>
      <c r="OAZ51" s="368"/>
      <c r="OBA51" s="368"/>
      <c r="OBB51" s="368"/>
      <c r="OBC51" s="368"/>
      <c r="OBD51" s="368"/>
      <c r="OBE51" s="368"/>
      <c r="OBF51" s="368"/>
      <c r="OBG51" s="368"/>
      <c r="OBH51" s="368"/>
      <c r="OBI51" s="368"/>
      <c r="OBJ51" s="368"/>
      <c r="OBK51" s="368"/>
      <c r="OBL51" s="368"/>
      <c r="OBM51" s="368"/>
      <c r="OBN51" s="368"/>
      <c r="OBO51" s="368"/>
      <c r="OBP51" s="368"/>
      <c r="OBQ51" s="368"/>
      <c r="OBR51" s="368"/>
      <c r="OBS51" s="368"/>
      <c r="OBT51" s="368"/>
      <c r="OBU51" s="368"/>
      <c r="OBV51" s="368"/>
      <c r="OBW51" s="368"/>
      <c r="OBX51" s="368"/>
      <c r="OBY51" s="368"/>
      <c r="OBZ51" s="368"/>
      <c r="OCA51" s="368"/>
      <c r="OCB51" s="368"/>
      <c r="OCC51" s="368"/>
      <c r="OCD51" s="368"/>
      <c r="OCE51" s="368"/>
      <c r="OCF51" s="368"/>
      <c r="OCG51" s="368"/>
      <c r="OCH51" s="368"/>
      <c r="OCI51" s="368"/>
      <c r="OCJ51" s="368"/>
      <c r="OCK51" s="368"/>
      <c r="OCL51" s="368"/>
      <c r="OCM51" s="368"/>
      <c r="OCN51" s="368"/>
      <c r="OCO51" s="368"/>
      <c r="OCP51" s="368"/>
      <c r="OCQ51" s="368"/>
      <c r="OCR51" s="368"/>
      <c r="OCS51" s="368"/>
      <c r="OCT51" s="368"/>
      <c r="OCU51" s="368"/>
      <c r="OCV51" s="368"/>
      <c r="OCW51" s="368"/>
      <c r="OCX51" s="368"/>
      <c r="OCY51" s="368"/>
      <c r="OCZ51" s="368"/>
      <c r="ODA51" s="368"/>
      <c r="ODB51" s="368"/>
      <c r="ODC51" s="368"/>
      <c r="ODD51" s="368"/>
      <c r="ODE51" s="368"/>
      <c r="ODF51" s="368"/>
      <c r="ODG51" s="368"/>
      <c r="ODH51" s="368"/>
      <c r="ODI51" s="368"/>
      <c r="ODJ51" s="368"/>
      <c r="ODK51" s="368"/>
      <c r="ODL51" s="368"/>
      <c r="ODM51" s="368"/>
      <c r="ODN51" s="368"/>
      <c r="ODO51" s="368"/>
      <c r="ODP51" s="368"/>
      <c r="ODQ51" s="368"/>
      <c r="ODR51" s="368"/>
      <c r="ODS51" s="368"/>
      <c r="ODT51" s="368"/>
      <c r="ODU51" s="368"/>
      <c r="ODV51" s="368"/>
      <c r="ODW51" s="368"/>
      <c r="ODX51" s="368"/>
      <c r="ODY51" s="368"/>
      <c r="ODZ51" s="368"/>
      <c r="OEA51" s="368"/>
      <c r="OEB51" s="368"/>
      <c r="OEC51" s="368"/>
      <c r="OED51" s="368"/>
      <c r="OEE51" s="368"/>
      <c r="OEF51" s="368"/>
      <c r="OEG51" s="368"/>
      <c r="OEH51" s="368"/>
      <c r="OEI51" s="368"/>
      <c r="OEJ51" s="368"/>
      <c r="OEK51" s="368"/>
      <c r="OEL51" s="368"/>
      <c r="OEM51" s="368"/>
      <c r="OEN51" s="368"/>
      <c r="OEO51" s="368"/>
      <c r="OEP51" s="368"/>
      <c r="OEQ51" s="368"/>
      <c r="OER51" s="368"/>
      <c r="OES51" s="368"/>
      <c r="OET51" s="368"/>
      <c r="OEU51" s="368"/>
      <c r="OEV51" s="368"/>
      <c r="OEW51" s="368"/>
      <c r="OEX51" s="368"/>
      <c r="OEY51" s="368"/>
      <c r="OEZ51" s="368"/>
      <c r="OFA51" s="368"/>
      <c r="OFB51" s="368"/>
      <c r="OFC51" s="368"/>
      <c r="OFD51" s="368"/>
      <c r="OFE51" s="368"/>
      <c r="OFF51" s="368"/>
      <c r="OFG51" s="368"/>
      <c r="OFH51" s="368"/>
      <c r="OFI51" s="368"/>
      <c r="OFJ51" s="368"/>
      <c r="OFK51" s="368"/>
      <c r="OFL51" s="368"/>
      <c r="OFM51" s="368"/>
      <c r="OFN51" s="368"/>
      <c r="OFO51" s="368"/>
      <c r="OFP51" s="368"/>
      <c r="OFQ51" s="368"/>
      <c r="OFR51" s="368"/>
      <c r="OFS51" s="368"/>
      <c r="OFT51" s="368"/>
      <c r="OFU51" s="368"/>
      <c r="OFV51" s="368"/>
      <c r="OFW51" s="368"/>
      <c r="OFX51" s="368"/>
      <c r="OFY51" s="368"/>
      <c r="OFZ51" s="368"/>
      <c r="OGA51" s="368"/>
      <c r="OGB51" s="368"/>
      <c r="OGC51" s="368"/>
      <c r="OGD51" s="368"/>
      <c r="OGE51" s="368"/>
      <c r="OGF51" s="368"/>
      <c r="OGG51" s="368"/>
      <c r="OGH51" s="368"/>
      <c r="OGI51" s="368"/>
      <c r="OGJ51" s="368"/>
      <c r="OGK51" s="368"/>
      <c r="OGL51" s="368"/>
      <c r="OGM51" s="368"/>
      <c r="OGN51" s="368"/>
      <c r="OGO51" s="368"/>
      <c r="OGP51" s="368"/>
      <c r="OGQ51" s="368"/>
      <c r="OGR51" s="368"/>
      <c r="OGS51" s="368"/>
      <c r="OGT51" s="368"/>
      <c r="OGU51" s="368"/>
      <c r="OGV51" s="368"/>
      <c r="OGW51" s="368"/>
      <c r="OGX51" s="368"/>
      <c r="OGY51" s="368"/>
      <c r="OGZ51" s="368"/>
      <c r="OHA51" s="368"/>
      <c r="OHB51" s="368"/>
      <c r="OHC51" s="368"/>
      <c r="OHD51" s="368"/>
      <c r="OHE51" s="368"/>
      <c r="OHF51" s="368"/>
      <c r="OHG51" s="368"/>
      <c r="OHH51" s="368"/>
      <c r="OHI51" s="368"/>
      <c r="OHJ51" s="368"/>
      <c r="OHK51" s="368"/>
      <c r="OHL51" s="368"/>
      <c r="OHM51" s="368"/>
      <c r="OHN51" s="368"/>
      <c r="OHO51" s="368"/>
      <c r="OHP51" s="368"/>
      <c r="OHQ51" s="368"/>
      <c r="OHR51" s="368"/>
      <c r="OHS51" s="368"/>
      <c r="OHT51" s="368"/>
      <c r="OHU51" s="368"/>
      <c r="OHV51" s="368"/>
      <c r="OHW51" s="368"/>
      <c r="OHX51" s="368"/>
      <c r="OHY51" s="368"/>
      <c r="OHZ51" s="368"/>
      <c r="OIA51" s="368"/>
      <c r="OIB51" s="368"/>
      <c r="OIC51" s="368"/>
      <c r="OID51" s="368"/>
      <c r="OIE51" s="368"/>
      <c r="OIF51" s="368"/>
      <c r="OIG51" s="368"/>
      <c r="OIH51" s="368"/>
      <c r="OII51" s="368"/>
      <c r="OIJ51" s="368"/>
      <c r="OIK51" s="368"/>
      <c r="OIL51" s="368"/>
      <c r="OIM51" s="368"/>
      <c r="OIN51" s="368"/>
      <c r="OIO51" s="368"/>
      <c r="OIP51" s="368"/>
      <c r="OIQ51" s="368"/>
      <c r="OIR51" s="368"/>
      <c r="OIS51" s="368"/>
      <c r="OIT51" s="368"/>
      <c r="OIU51" s="368"/>
      <c r="OIV51" s="368"/>
      <c r="OIW51" s="368"/>
      <c r="OIX51" s="368"/>
      <c r="OIY51" s="368"/>
      <c r="OIZ51" s="368"/>
      <c r="OJA51" s="368"/>
      <c r="OJB51" s="368"/>
      <c r="OJC51" s="368"/>
      <c r="OJD51" s="368"/>
      <c r="OJE51" s="368"/>
      <c r="OJF51" s="368"/>
      <c r="OJG51" s="368"/>
      <c r="OJH51" s="368"/>
      <c r="OJI51" s="368"/>
      <c r="OJJ51" s="368"/>
      <c r="OJK51" s="368"/>
      <c r="OJL51" s="368"/>
      <c r="OJM51" s="368"/>
      <c r="OJN51" s="368"/>
      <c r="OJO51" s="368"/>
      <c r="OJP51" s="368"/>
      <c r="OJQ51" s="368"/>
      <c r="OJR51" s="368"/>
      <c r="OJS51" s="368"/>
      <c r="OJT51" s="368"/>
      <c r="OJU51" s="368"/>
      <c r="OJV51" s="368"/>
      <c r="OJW51" s="368"/>
      <c r="OJX51" s="368"/>
      <c r="OJY51" s="368"/>
      <c r="OJZ51" s="368"/>
      <c r="OKA51" s="368"/>
      <c r="OKB51" s="368"/>
      <c r="OKC51" s="368"/>
      <c r="OKD51" s="368"/>
      <c r="OKE51" s="368"/>
      <c r="OKF51" s="368"/>
      <c r="OKG51" s="368"/>
      <c r="OKH51" s="368"/>
      <c r="OKI51" s="368"/>
      <c r="OKJ51" s="368"/>
      <c r="OKK51" s="368"/>
      <c r="OKL51" s="368"/>
      <c r="OKM51" s="368"/>
      <c r="OKN51" s="368"/>
      <c r="OKO51" s="368"/>
      <c r="OKP51" s="368"/>
      <c r="OKQ51" s="368"/>
      <c r="OKR51" s="368"/>
      <c r="OKS51" s="368"/>
      <c r="OKT51" s="368"/>
      <c r="OKU51" s="368"/>
      <c r="OKV51" s="368"/>
      <c r="OKW51" s="368"/>
      <c r="OKX51" s="368"/>
      <c r="OKY51" s="368"/>
      <c r="OKZ51" s="368"/>
      <c r="OLA51" s="368"/>
      <c r="OLB51" s="368"/>
      <c r="OLC51" s="368"/>
      <c r="OLD51" s="368"/>
      <c r="OLE51" s="368"/>
      <c r="OLF51" s="368"/>
      <c r="OLG51" s="368"/>
      <c r="OLH51" s="368"/>
      <c r="OLI51" s="368"/>
      <c r="OLJ51" s="368"/>
      <c r="OLK51" s="368"/>
      <c r="OLL51" s="368"/>
      <c r="OLM51" s="368"/>
      <c r="OLN51" s="368"/>
      <c r="OLO51" s="368"/>
      <c r="OLP51" s="368"/>
      <c r="OLQ51" s="368"/>
      <c r="OLR51" s="368"/>
      <c r="OLS51" s="368"/>
      <c r="OLT51" s="368"/>
      <c r="OLU51" s="368"/>
      <c r="OLV51" s="368"/>
      <c r="OLW51" s="368"/>
      <c r="OLX51" s="368"/>
      <c r="OLY51" s="368"/>
      <c r="OLZ51" s="368"/>
      <c r="OMA51" s="368"/>
      <c r="OMB51" s="368"/>
      <c r="OMC51" s="368"/>
      <c r="OMD51" s="368"/>
      <c r="OME51" s="368"/>
      <c r="OMF51" s="368"/>
      <c r="OMG51" s="368"/>
      <c r="OMH51" s="368"/>
      <c r="OMI51" s="368"/>
      <c r="OMJ51" s="368"/>
      <c r="OMK51" s="368"/>
      <c r="OML51" s="368"/>
      <c r="OMM51" s="368"/>
      <c r="OMN51" s="368"/>
      <c r="OMO51" s="368"/>
      <c r="OMP51" s="368"/>
      <c r="OMQ51" s="368"/>
      <c r="OMR51" s="368"/>
      <c r="OMS51" s="368"/>
      <c r="OMT51" s="368"/>
      <c r="OMU51" s="368"/>
      <c r="OMV51" s="368"/>
      <c r="OMW51" s="368"/>
      <c r="OMX51" s="368"/>
      <c r="OMY51" s="368"/>
      <c r="OMZ51" s="368"/>
      <c r="ONA51" s="368"/>
      <c r="ONB51" s="368"/>
      <c r="ONC51" s="368"/>
      <c r="OND51" s="368"/>
      <c r="ONE51" s="368"/>
      <c r="ONF51" s="368"/>
      <c r="ONG51" s="368"/>
      <c r="ONH51" s="368"/>
      <c r="ONI51" s="368"/>
      <c r="ONJ51" s="368"/>
      <c r="ONK51" s="368"/>
      <c r="ONL51" s="368"/>
      <c r="ONM51" s="368"/>
      <c r="ONN51" s="368"/>
      <c r="ONO51" s="368"/>
      <c r="ONP51" s="368"/>
      <c r="ONQ51" s="368"/>
      <c r="ONR51" s="368"/>
      <c r="ONS51" s="368"/>
      <c r="ONT51" s="368"/>
      <c r="ONU51" s="368"/>
      <c r="ONV51" s="368"/>
      <c r="ONW51" s="368"/>
      <c r="ONX51" s="368"/>
      <c r="ONY51" s="368"/>
      <c r="ONZ51" s="368"/>
      <c r="OOA51" s="368"/>
      <c r="OOB51" s="368"/>
      <c r="OOC51" s="368"/>
      <c r="OOD51" s="368"/>
      <c r="OOE51" s="368"/>
      <c r="OOF51" s="368"/>
      <c r="OOG51" s="368"/>
      <c r="OOH51" s="368"/>
      <c r="OOI51" s="368"/>
      <c r="OOJ51" s="368"/>
      <c r="OOK51" s="368"/>
      <c r="OOL51" s="368"/>
      <c r="OOM51" s="368"/>
      <c r="OON51" s="368"/>
      <c r="OOO51" s="368"/>
      <c r="OOP51" s="368"/>
      <c r="OOQ51" s="368"/>
      <c r="OOR51" s="368"/>
      <c r="OOS51" s="368"/>
      <c r="OOT51" s="368"/>
      <c r="OOU51" s="368"/>
      <c r="OOV51" s="368"/>
      <c r="OOW51" s="368"/>
      <c r="OOX51" s="368"/>
      <c r="OOY51" s="368"/>
      <c r="OOZ51" s="368"/>
      <c r="OPA51" s="368"/>
      <c r="OPB51" s="368"/>
      <c r="OPC51" s="368"/>
      <c r="OPD51" s="368"/>
      <c r="OPE51" s="368"/>
      <c r="OPF51" s="368"/>
      <c r="OPG51" s="368"/>
      <c r="OPH51" s="368"/>
      <c r="OPI51" s="368"/>
      <c r="OPJ51" s="368"/>
      <c r="OPK51" s="368"/>
      <c r="OPL51" s="368"/>
      <c r="OPM51" s="368"/>
      <c r="OPN51" s="368"/>
      <c r="OPO51" s="368"/>
      <c r="OPP51" s="368"/>
      <c r="OPQ51" s="368"/>
      <c r="OPR51" s="368"/>
      <c r="OPS51" s="368"/>
      <c r="OPT51" s="368"/>
      <c r="OPU51" s="368"/>
      <c r="OPV51" s="368"/>
      <c r="OPW51" s="368"/>
      <c r="OPX51" s="368"/>
      <c r="OPY51" s="368"/>
      <c r="OPZ51" s="368"/>
      <c r="OQA51" s="368"/>
      <c r="OQB51" s="368"/>
      <c r="OQC51" s="368"/>
      <c r="OQD51" s="368"/>
      <c r="OQE51" s="368"/>
      <c r="OQF51" s="368"/>
      <c r="OQG51" s="368"/>
      <c r="OQH51" s="368"/>
      <c r="OQI51" s="368"/>
      <c r="OQJ51" s="368"/>
      <c r="OQK51" s="368"/>
      <c r="OQL51" s="368"/>
      <c r="OQM51" s="368"/>
      <c r="OQN51" s="368"/>
      <c r="OQO51" s="368"/>
      <c r="OQP51" s="368"/>
      <c r="OQQ51" s="368"/>
      <c r="OQR51" s="368"/>
      <c r="OQS51" s="368"/>
      <c r="OQT51" s="368"/>
      <c r="OQU51" s="368"/>
      <c r="OQV51" s="368"/>
      <c r="OQW51" s="368"/>
      <c r="OQX51" s="368"/>
      <c r="OQY51" s="368"/>
      <c r="OQZ51" s="368"/>
      <c r="ORA51" s="368"/>
      <c r="ORB51" s="368"/>
      <c r="ORC51" s="368"/>
      <c r="ORD51" s="368"/>
      <c r="ORE51" s="368"/>
      <c r="ORF51" s="368"/>
      <c r="ORG51" s="368"/>
      <c r="ORH51" s="368"/>
      <c r="ORI51" s="368"/>
      <c r="ORJ51" s="368"/>
      <c r="ORK51" s="368"/>
      <c r="ORL51" s="368"/>
      <c r="ORM51" s="368"/>
      <c r="ORN51" s="368"/>
      <c r="ORO51" s="368"/>
      <c r="ORP51" s="368"/>
      <c r="ORQ51" s="368"/>
      <c r="ORR51" s="368"/>
      <c r="ORS51" s="368"/>
      <c r="ORT51" s="368"/>
      <c r="ORU51" s="368"/>
      <c r="ORV51" s="368"/>
      <c r="ORW51" s="368"/>
      <c r="ORX51" s="368"/>
      <c r="ORY51" s="368"/>
      <c r="ORZ51" s="368"/>
      <c r="OSA51" s="368"/>
      <c r="OSB51" s="368"/>
      <c r="OSC51" s="368"/>
      <c r="OSD51" s="368"/>
      <c r="OSE51" s="368"/>
      <c r="OSF51" s="368"/>
      <c r="OSG51" s="368"/>
      <c r="OSH51" s="368"/>
      <c r="OSI51" s="368"/>
      <c r="OSJ51" s="368"/>
      <c r="OSK51" s="368"/>
      <c r="OSL51" s="368"/>
      <c r="OSM51" s="368"/>
      <c r="OSN51" s="368"/>
      <c r="OSO51" s="368"/>
      <c r="OSP51" s="368"/>
      <c r="OSQ51" s="368"/>
      <c r="OSR51" s="368"/>
      <c r="OSS51" s="368"/>
      <c r="OST51" s="368"/>
      <c r="OSU51" s="368"/>
      <c r="OSV51" s="368"/>
      <c r="OSW51" s="368"/>
      <c r="OSX51" s="368"/>
      <c r="OSY51" s="368"/>
      <c r="OSZ51" s="368"/>
      <c r="OTA51" s="368"/>
      <c r="OTB51" s="368"/>
      <c r="OTC51" s="368"/>
      <c r="OTD51" s="368"/>
      <c r="OTE51" s="368"/>
      <c r="OTF51" s="368"/>
      <c r="OTG51" s="368"/>
      <c r="OTH51" s="368"/>
      <c r="OTI51" s="368"/>
      <c r="OTJ51" s="368"/>
      <c r="OTK51" s="368"/>
      <c r="OTL51" s="368"/>
      <c r="OTM51" s="368"/>
      <c r="OTN51" s="368"/>
      <c r="OTO51" s="368"/>
      <c r="OTP51" s="368"/>
      <c r="OTQ51" s="368"/>
      <c r="OTR51" s="368"/>
      <c r="OTS51" s="368"/>
      <c r="OTT51" s="368"/>
      <c r="OTU51" s="368"/>
      <c r="OTV51" s="368"/>
      <c r="OTW51" s="368"/>
      <c r="OTX51" s="368"/>
      <c r="OTY51" s="368"/>
      <c r="OTZ51" s="368"/>
      <c r="OUA51" s="368"/>
      <c r="OUB51" s="368"/>
      <c r="OUC51" s="368"/>
      <c r="OUD51" s="368"/>
      <c r="OUE51" s="368"/>
      <c r="OUF51" s="368"/>
      <c r="OUG51" s="368"/>
      <c r="OUH51" s="368"/>
      <c r="OUI51" s="368"/>
      <c r="OUJ51" s="368"/>
      <c r="OUK51" s="368"/>
      <c r="OUL51" s="368"/>
      <c r="OUM51" s="368"/>
      <c r="OUN51" s="368"/>
      <c r="OUO51" s="368"/>
      <c r="OUP51" s="368"/>
      <c r="OUQ51" s="368"/>
      <c r="OUR51" s="368"/>
      <c r="OUS51" s="368"/>
      <c r="OUT51" s="368"/>
      <c r="OUU51" s="368"/>
      <c r="OUV51" s="368"/>
      <c r="OUW51" s="368"/>
      <c r="OUX51" s="368"/>
      <c r="OUY51" s="368"/>
      <c r="OUZ51" s="368"/>
      <c r="OVA51" s="368"/>
      <c r="OVB51" s="368"/>
      <c r="OVC51" s="368"/>
      <c r="OVD51" s="368"/>
      <c r="OVE51" s="368"/>
      <c r="OVF51" s="368"/>
      <c r="OVG51" s="368"/>
      <c r="OVH51" s="368"/>
      <c r="OVI51" s="368"/>
      <c r="OVJ51" s="368"/>
      <c r="OVK51" s="368"/>
      <c r="OVL51" s="368"/>
      <c r="OVM51" s="368"/>
      <c r="OVN51" s="368"/>
      <c r="OVO51" s="368"/>
      <c r="OVP51" s="368"/>
      <c r="OVQ51" s="368"/>
      <c r="OVR51" s="368"/>
      <c r="OVS51" s="368"/>
      <c r="OVT51" s="368"/>
      <c r="OVU51" s="368"/>
      <c r="OVV51" s="368"/>
      <c r="OVW51" s="368"/>
      <c r="OVX51" s="368"/>
      <c r="OVY51" s="368"/>
      <c r="OVZ51" s="368"/>
      <c r="OWA51" s="368"/>
      <c r="OWB51" s="368"/>
      <c r="OWC51" s="368"/>
      <c r="OWD51" s="368"/>
      <c r="OWE51" s="368"/>
      <c r="OWF51" s="368"/>
      <c r="OWG51" s="368"/>
      <c r="OWH51" s="368"/>
      <c r="OWI51" s="368"/>
      <c r="OWJ51" s="368"/>
      <c r="OWK51" s="368"/>
      <c r="OWL51" s="368"/>
      <c r="OWM51" s="368"/>
      <c r="OWN51" s="368"/>
      <c r="OWO51" s="368"/>
      <c r="OWP51" s="368"/>
      <c r="OWQ51" s="368"/>
      <c r="OWR51" s="368"/>
      <c r="OWS51" s="368"/>
      <c r="OWT51" s="368"/>
      <c r="OWU51" s="368"/>
      <c r="OWV51" s="368"/>
      <c r="OWW51" s="368"/>
      <c r="OWX51" s="368"/>
      <c r="OWY51" s="368"/>
      <c r="OWZ51" s="368"/>
      <c r="OXA51" s="368"/>
      <c r="OXB51" s="368"/>
      <c r="OXC51" s="368"/>
      <c r="OXD51" s="368"/>
      <c r="OXE51" s="368"/>
      <c r="OXF51" s="368"/>
      <c r="OXG51" s="368"/>
      <c r="OXH51" s="368"/>
      <c r="OXI51" s="368"/>
      <c r="OXJ51" s="368"/>
      <c r="OXK51" s="368"/>
      <c r="OXL51" s="368"/>
      <c r="OXM51" s="368"/>
      <c r="OXN51" s="368"/>
      <c r="OXO51" s="368"/>
      <c r="OXP51" s="368"/>
      <c r="OXQ51" s="368"/>
      <c r="OXR51" s="368"/>
      <c r="OXS51" s="368"/>
      <c r="OXT51" s="368"/>
      <c r="OXU51" s="368"/>
      <c r="OXV51" s="368"/>
      <c r="OXW51" s="368"/>
      <c r="OXX51" s="368"/>
      <c r="OXY51" s="368"/>
      <c r="OXZ51" s="368"/>
      <c r="OYA51" s="368"/>
      <c r="OYB51" s="368"/>
      <c r="OYC51" s="368"/>
      <c r="OYD51" s="368"/>
      <c r="OYE51" s="368"/>
      <c r="OYF51" s="368"/>
      <c r="OYG51" s="368"/>
      <c r="OYH51" s="368"/>
      <c r="OYI51" s="368"/>
      <c r="OYJ51" s="368"/>
      <c r="OYK51" s="368"/>
      <c r="OYL51" s="368"/>
      <c r="OYM51" s="368"/>
      <c r="OYN51" s="368"/>
      <c r="OYO51" s="368"/>
      <c r="OYP51" s="368"/>
      <c r="OYQ51" s="368"/>
      <c r="OYR51" s="368"/>
      <c r="OYS51" s="368"/>
      <c r="OYT51" s="368"/>
      <c r="OYU51" s="368"/>
      <c r="OYV51" s="368"/>
      <c r="OYW51" s="368"/>
      <c r="OYX51" s="368"/>
      <c r="OYY51" s="368"/>
      <c r="OYZ51" s="368"/>
      <c r="OZA51" s="368"/>
      <c r="OZB51" s="368"/>
      <c r="OZC51" s="368"/>
      <c r="OZD51" s="368"/>
      <c r="OZE51" s="368"/>
      <c r="OZF51" s="368"/>
      <c r="OZG51" s="368"/>
      <c r="OZH51" s="368"/>
      <c r="OZI51" s="368"/>
      <c r="OZJ51" s="368"/>
      <c r="OZK51" s="368"/>
      <c r="OZL51" s="368"/>
      <c r="OZM51" s="368"/>
      <c r="OZN51" s="368"/>
      <c r="OZO51" s="368"/>
      <c r="OZP51" s="368"/>
      <c r="OZQ51" s="368"/>
      <c r="OZR51" s="368"/>
      <c r="OZS51" s="368"/>
      <c r="OZT51" s="368"/>
      <c r="OZU51" s="368"/>
      <c r="OZV51" s="368"/>
      <c r="OZW51" s="368"/>
      <c r="OZX51" s="368"/>
      <c r="OZY51" s="368"/>
      <c r="OZZ51" s="368"/>
      <c r="PAA51" s="368"/>
      <c r="PAB51" s="368"/>
      <c r="PAC51" s="368"/>
      <c r="PAD51" s="368"/>
      <c r="PAE51" s="368"/>
      <c r="PAF51" s="368"/>
      <c r="PAG51" s="368"/>
      <c r="PAH51" s="368"/>
      <c r="PAI51" s="368"/>
      <c r="PAJ51" s="368"/>
      <c r="PAK51" s="368"/>
      <c r="PAL51" s="368"/>
      <c r="PAM51" s="368"/>
      <c r="PAN51" s="368"/>
      <c r="PAO51" s="368"/>
      <c r="PAP51" s="368"/>
      <c r="PAQ51" s="368"/>
      <c r="PAR51" s="368"/>
      <c r="PAS51" s="368"/>
      <c r="PAT51" s="368"/>
      <c r="PAU51" s="368"/>
      <c r="PAV51" s="368"/>
      <c r="PAW51" s="368"/>
      <c r="PAX51" s="368"/>
      <c r="PAY51" s="368"/>
      <c r="PAZ51" s="368"/>
      <c r="PBA51" s="368"/>
      <c r="PBB51" s="368"/>
      <c r="PBC51" s="368"/>
      <c r="PBD51" s="368"/>
      <c r="PBE51" s="368"/>
      <c r="PBF51" s="368"/>
      <c r="PBG51" s="368"/>
      <c r="PBH51" s="368"/>
      <c r="PBI51" s="368"/>
      <c r="PBJ51" s="368"/>
      <c r="PBK51" s="368"/>
      <c r="PBL51" s="368"/>
      <c r="PBM51" s="368"/>
      <c r="PBN51" s="368"/>
      <c r="PBO51" s="368"/>
      <c r="PBP51" s="368"/>
      <c r="PBQ51" s="368"/>
      <c r="PBR51" s="368"/>
      <c r="PBS51" s="368"/>
      <c r="PBT51" s="368"/>
      <c r="PBU51" s="368"/>
      <c r="PBV51" s="368"/>
      <c r="PBW51" s="368"/>
      <c r="PBX51" s="368"/>
      <c r="PBY51" s="368"/>
      <c r="PBZ51" s="368"/>
      <c r="PCA51" s="368"/>
      <c r="PCB51" s="368"/>
      <c r="PCC51" s="368"/>
      <c r="PCD51" s="368"/>
      <c r="PCE51" s="368"/>
      <c r="PCF51" s="368"/>
      <c r="PCG51" s="368"/>
      <c r="PCH51" s="368"/>
      <c r="PCI51" s="368"/>
      <c r="PCJ51" s="368"/>
      <c r="PCK51" s="368"/>
      <c r="PCL51" s="368"/>
      <c r="PCM51" s="368"/>
      <c r="PCN51" s="368"/>
      <c r="PCO51" s="368"/>
      <c r="PCP51" s="368"/>
      <c r="PCQ51" s="368"/>
      <c r="PCR51" s="368"/>
      <c r="PCS51" s="368"/>
      <c r="PCT51" s="368"/>
      <c r="PCU51" s="368"/>
      <c r="PCV51" s="368"/>
      <c r="PCW51" s="368"/>
      <c r="PCX51" s="368"/>
      <c r="PCY51" s="368"/>
      <c r="PCZ51" s="368"/>
      <c r="PDA51" s="368"/>
      <c r="PDB51" s="368"/>
      <c r="PDC51" s="368"/>
      <c r="PDD51" s="368"/>
      <c r="PDE51" s="368"/>
      <c r="PDF51" s="368"/>
      <c r="PDG51" s="368"/>
      <c r="PDH51" s="368"/>
      <c r="PDI51" s="368"/>
      <c r="PDJ51" s="368"/>
      <c r="PDK51" s="368"/>
      <c r="PDL51" s="368"/>
      <c r="PDM51" s="368"/>
      <c r="PDN51" s="368"/>
      <c r="PDO51" s="368"/>
      <c r="PDP51" s="368"/>
      <c r="PDQ51" s="368"/>
      <c r="PDR51" s="368"/>
      <c r="PDS51" s="368"/>
      <c r="PDT51" s="368"/>
      <c r="PDU51" s="368"/>
      <c r="PDV51" s="368"/>
      <c r="PDW51" s="368"/>
      <c r="PDX51" s="368"/>
      <c r="PDY51" s="368"/>
      <c r="PDZ51" s="368"/>
      <c r="PEA51" s="368"/>
      <c r="PEB51" s="368"/>
      <c r="PEC51" s="368"/>
      <c r="PED51" s="368"/>
      <c r="PEE51" s="368"/>
      <c r="PEF51" s="368"/>
      <c r="PEG51" s="368"/>
      <c r="PEH51" s="368"/>
      <c r="PEI51" s="368"/>
      <c r="PEJ51" s="368"/>
      <c r="PEK51" s="368"/>
      <c r="PEL51" s="368"/>
      <c r="PEM51" s="368"/>
      <c r="PEN51" s="368"/>
      <c r="PEO51" s="368"/>
      <c r="PEP51" s="368"/>
      <c r="PEQ51" s="368"/>
      <c r="PER51" s="368"/>
      <c r="PES51" s="368"/>
      <c r="PET51" s="368"/>
      <c r="PEU51" s="368"/>
      <c r="PEV51" s="368"/>
      <c r="PEW51" s="368"/>
      <c r="PEX51" s="368"/>
      <c r="PEY51" s="368"/>
      <c r="PEZ51" s="368"/>
      <c r="PFA51" s="368"/>
      <c r="PFB51" s="368"/>
      <c r="PFC51" s="368"/>
      <c r="PFD51" s="368"/>
      <c r="PFE51" s="368"/>
      <c r="PFF51" s="368"/>
      <c r="PFG51" s="368"/>
      <c r="PFH51" s="368"/>
      <c r="PFI51" s="368"/>
      <c r="PFJ51" s="368"/>
      <c r="PFK51" s="368"/>
      <c r="PFL51" s="368"/>
      <c r="PFM51" s="368"/>
      <c r="PFN51" s="368"/>
      <c r="PFO51" s="368"/>
      <c r="PFP51" s="368"/>
      <c r="PFQ51" s="368"/>
      <c r="PFR51" s="368"/>
      <c r="PFS51" s="368"/>
      <c r="PFT51" s="368"/>
      <c r="PFU51" s="368"/>
      <c r="PFV51" s="368"/>
      <c r="PFW51" s="368"/>
      <c r="PFX51" s="368"/>
      <c r="PFY51" s="368"/>
      <c r="PFZ51" s="368"/>
      <c r="PGA51" s="368"/>
      <c r="PGB51" s="368"/>
      <c r="PGC51" s="368"/>
      <c r="PGD51" s="368"/>
      <c r="PGE51" s="368"/>
      <c r="PGF51" s="368"/>
      <c r="PGG51" s="368"/>
      <c r="PGH51" s="368"/>
      <c r="PGI51" s="368"/>
      <c r="PGJ51" s="368"/>
      <c r="PGK51" s="368"/>
      <c r="PGL51" s="368"/>
      <c r="PGM51" s="368"/>
      <c r="PGN51" s="368"/>
      <c r="PGO51" s="368"/>
      <c r="PGP51" s="368"/>
      <c r="PGQ51" s="368"/>
      <c r="PGR51" s="368"/>
      <c r="PGS51" s="368"/>
      <c r="PGT51" s="368"/>
      <c r="PGU51" s="368"/>
      <c r="PGV51" s="368"/>
      <c r="PGW51" s="368"/>
      <c r="PGX51" s="368"/>
      <c r="PGY51" s="368"/>
      <c r="PGZ51" s="368"/>
      <c r="PHA51" s="368"/>
      <c r="PHB51" s="368"/>
      <c r="PHC51" s="368"/>
      <c r="PHD51" s="368"/>
      <c r="PHE51" s="368"/>
      <c r="PHF51" s="368"/>
      <c r="PHG51" s="368"/>
      <c r="PHH51" s="368"/>
      <c r="PHI51" s="368"/>
      <c r="PHJ51" s="368"/>
      <c r="PHK51" s="368"/>
      <c r="PHL51" s="368"/>
      <c r="PHM51" s="368"/>
      <c r="PHN51" s="368"/>
      <c r="PHO51" s="368"/>
      <c r="PHP51" s="368"/>
      <c r="PHQ51" s="368"/>
      <c r="PHR51" s="368"/>
      <c r="PHS51" s="368"/>
      <c r="PHT51" s="368"/>
      <c r="PHU51" s="368"/>
      <c r="PHV51" s="368"/>
      <c r="PHW51" s="368"/>
      <c r="PHX51" s="368"/>
      <c r="PHY51" s="368"/>
      <c r="PHZ51" s="368"/>
      <c r="PIA51" s="368"/>
      <c r="PIB51" s="368"/>
      <c r="PIC51" s="368"/>
      <c r="PID51" s="368"/>
      <c r="PIE51" s="368"/>
      <c r="PIF51" s="368"/>
      <c r="PIG51" s="368"/>
      <c r="PIH51" s="368"/>
      <c r="PII51" s="368"/>
      <c r="PIJ51" s="368"/>
      <c r="PIK51" s="368"/>
      <c r="PIL51" s="368"/>
      <c r="PIM51" s="368"/>
      <c r="PIN51" s="368"/>
      <c r="PIO51" s="368"/>
      <c r="PIP51" s="368"/>
      <c r="PIQ51" s="368"/>
      <c r="PIR51" s="368"/>
      <c r="PIS51" s="368"/>
      <c r="PIT51" s="368"/>
      <c r="PIU51" s="368"/>
      <c r="PIV51" s="368"/>
      <c r="PIW51" s="368"/>
      <c r="PIX51" s="368"/>
      <c r="PIY51" s="368"/>
      <c r="PIZ51" s="368"/>
      <c r="PJA51" s="368"/>
      <c r="PJB51" s="368"/>
      <c r="PJC51" s="368"/>
      <c r="PJD51" s="368"/>
      <c r="PJE51" s="368"/>
      <c r="PJF51" s="368"/>
      <c r="PJG51" s="368"/>
      <c r="PJH51" s="368"/>
      <c r="PJI51" s="368"/>
      <c r="PJJ51" s="368"/>
      <c r="PJK51" s="368"/>
      <c r="PJL51" s="368"/>
      <c r="PJM51" s="368"/>
      <c r="PJN51" s="368"/>
      <c r="PJO51" s="368"/>
      <c r="PJP51" s="368"/>
      <c r="PJQ51" s="368"/>
      <c r="PJR51" s="368"/>
      <c r="PJS51" s="368"/>
      <c r="PJT51" s="368"/>
      <c r="PJU51" s="368"/>
      <c r="PJV51" s="368"/>
      <c r="PJW51" s="368"/>
      <c r="PJX51" s="368"/>
      <c r="PJY51" s="368"/>
      <c r="PJZ51" s="368"/>
      <c r="PKA51" s="368"/>
      <c r="PKB51" s="368"/>
      <c r="PKC51" s="368"/>
      <c r="PKD51" s="368"/>
      <c r="PKE51" s="368"/>
      <c r="PKF51" s="368"/>
      <c r="PKG51" s="368"/>
      <c r="PKH51" s="368"/>
      <c r="PKI51" s="368"/>
      <c r="PKJ51" s="368"/>
      <c r="PKK51" s="368"/>
      <c r="PKL51" s="368"/>
      <c r="PKM51" s="368"/>
      <c r="PKN51" s="368"/>
      <c r="PKO51" s="368"/>
      <c r="PKP51" s="368"/>
      <c r="PKQ51" s="368"/>
      <c r="PKR51" s="368"/>
      <c r="PKS51" s="368"/>
      <c r="PKT51" s="368"/>
      <c r="PKU51" s="368"/>
      <c r="PKV51" s="368"/>
      <c r="PKW51" s="368"/>
      <c r="PKX51" s="368"/>
      <c r="PKY51" s="368"/>
      <c r="PKZ51" s="368"/>
      <c r="PLA51" s="368"/>
      <c r="PLB51" s="368"/>
      <c r="PLC51" s="368"/>
      <c r="PLD51" s="368"/>
      <c r="PLE51" s="368"/>
      <c r="PLF51" s="368"/>
      <c r="PLG51" s="368"/>
      <c r="PLH51" s="368"/>
      <c r="PLI51" s="368"/>
      <c r="PLJ51" s="368"/>
      <c r="PLK51" s="368"/>
      <c r="PLL51" s="368"/>
      <c r="PLM51" s="368"/>
      <c r="PLN51" s="368"/>
      <c r="PLO51" s="368"/>
      <c r="PLP51" s="368"/>
      <c r="PLQ51" s="368"/>
      <c r="PLR51" s="368"/>
      <c r="PLS51" s="368"/>
      <c r="PLT51" s="368"/>
      <c r="PLU51" s="368"/>
      <c r="PLV51" s="368"/>
      <c r="PLW51" s="368"/>
      <c r="PLX51" s="368"/>
      <c r="PLY51" s="368"/>
      <c r="PLZ51" s="368"/>
      <c r="PMA51" s="368"/>
      <c r="PMB51" s="368"/>
      <c r="PMC51" s="368"/>
      <c r="PMD51" s="368"/>
      <c r="PME51" s="368"/>
      <c r="PMF51" s="368"/>
      <c r="PMG51" s="368"/>
      <c r="PMH51" s="368"/>
      <c r="PMI51" s="368"/>
      <c r="PMJ51" s="368"/>
      <c r="PMK51" s="368"/>
      <c r="PML51" s="368"/>
      <c r="PMM51" s="368"/>
      <c r="PMN51" s="368"/>
      <c r="PMO51" s="368"/>
      <c r="PMP51" s="368"/>
      <c r="PMQ51" s="368"/>
      <c r="PMR51" s="368"/>
      <c r="PMS51" s="368"/>
      <c r="PMT51" s="368"/>
      <c r="PMU51" s="368"/>
      <c r="PMV51" s="368"/>
      <c r="PMW51" s="368"/>
      <c r="PMX51" s="368"/>
      <c r="PMY51" s="368"/>
      <c r="PMZ51" s="368"/>
      <c r="PNA51" s="368"/>
      <c r="PNB51" s="368"/>
      <c r="PNC51" s="368"/>
      <c r="PND51" s="368"/>
      <c r="PNE51" s="368"/>
      <c r="PNF51" s="368"/>
      <c r="PNG51" s="368"/>
      <c r="PNH51" s="368"/>
      <c r="PNI51" s="368"/>
      <c r="PNJ51" s="368"/>
      <c r="PNK51" s="368"/>
      <c r="PNL51" s="368"/>
      <c r="PNM51" s="368"/>
      <c r="PNN51" s="368"/>
      <c r="PNO51" s="368"/>
      <c r="PNP51" s="368"/>
      <c r="PNQ51" s="368"/>
      <c r="PNR51" s="368"/>
      <c r="PNS51" s="368"/>
      <c r="PNT51" s="368"/>
      <c r="PNU51" s="368"/>
      <c r="PNV51" s="368"/>
      <c r="PNW51" s="368"/>
      <c r="PNX51" s="368"/>
      <c r="PNY51" s="368"/>
      <c r="PNZ51" s="368"/>
      <c r="POA51" s="368"/>
      <c r="POB51" s="368"/>
      <c r="POC51" s="368"/>
      <c r="POD51" s="368"/>
      <c r="POE51" s="368"/>
      <c r="POF51" s="368"/>
      <c r="POG51" s="368"/>
      <c r="POH51" s="368"/>
      <c r="POI51" s="368"/>
      <c r="POJ51" s="368"/>
      <c r="POK51" s="368"/>
      <c r="POL51" s="368"/>
      <c r="POM51" s="368"/>
      <c r="PON51" s="368"/>
      <c r="POO51" s="368"/>
      <c r="POP51" s="368"/>
      <c r="POQ51" s="368"/>
      <c r="POR51" s="368"/>
      <c r="POS51" s="368"/>
      <c r="POT51" s="368"/>
      <c r="POU51" s="368"/>
      <c r="POV51" s="368"/>
      <c r="POW51" s="368"/>
      <c r="POX51" s="368"/>
      <c r="POY51" s="368"/>
      <c r="POZ51" s="368"/>
      <c r="PPA51" s="368"/>
      <c r="PPB51" s="368"/>
      <c r="PPC51" s="368"/>
      <c r="PPD51" s="368"/>
      <c r="PPE51" s="368"/>
      <c r="PPF51" s="368"/>
      <c r="PPG51" s="368"/>
      <c r="PPH51" s="368"/>
      <c r="PPI51" s="368"/>
      <c r="PPJ51" s="368"/>
      <c r="PPK51" s="368"/>
      <c r="PPL51" s="368"/>
      <c r="PPM51" s="368"/>
      <c r="PPN51" s="368"/>
      <c r="PPO51" s="368"/>
      <c r="PPP51" s="368"/>
      <c r="PPQ51" s="368"/>
      <c r="PPR51" s="368"/>
      <c r="PPS51" s="368"/>
      <c r="PPT51" s="368"/>
      <c r="PPU51" s="368"/>
      <c r="PPV51" s="368"/>
      <c r="PPW51" s="368"/>
      <c r="PPX51" s="368"/>
      <c r="PPY51" s="368"/>
      <c r="PPZ51" s="368"/>
      <c r="PQA51" s="368"/>
      <c r="PQB51" s="368"/>
      <c r="PQC51" s="368"/>
      <c r="PQD51" s="368"/>
      <c r="PQE51" s="368"/>
      <c r="PQF51" s="368"/>
      <c r="PQG51" s="368"/>
      <c r="PQH51" s="368"/>
      <c r="PQI51" s="368"/>
      <c r="PQJ51" s="368"/>
      <c r="PQK51" s="368"/>
      <c r="PQL51" s="368"/>
      <c r="PQM51" s="368"/>
      <c r="PQN51" s="368"/>
      <c r="PQO51" s="368"/>
      <c r="PQP51" s="368"/>
      <c r="PQQ51" s="368"/>
      <c r="PQR51" s="368"/>
      <c r="PQS51" s="368"/>
      <c r="PQT51" s="368"/>
      <c r="PQU51" s="368"/>
      <c r="PQV51" s="368"/>
      <c r="PQW51" s="368"/>
      <c r="PQX51" s="368"/>
      <c r="PQY51" s="368"/>
      <c r="PQZ51" s="368"/>
      <c r="PRA51" s="368"/>
      <c r="PRB51" s="368"/>
      <c r="PRC51" s="368"/>
      <c r="PRD51" s="368"/>
      <c r="PRE51" s="368"/>
      <c r="PRF51" s="368"/>
      <c r="PRG51" s="368"/>
      <c r="PRH51" s="368"/>
      <c r="PRI51" s="368"/>
      <c r="PRJ51" s="368"/>
      <c r="PRK51" s="368"/>
      <c r="PRL51" s="368"/>
      <c r="PRM51" s="368"/>
      <c r="PRN51" s="368"/>
      <c r="PRO51" s="368"/>
      <c r="PRP51" s="368"/>
      <c r="PRQ51" s="368"/>
      <c r="PRR51" s="368"/>
      <c r="PRS51" s="368"/>
      <c r="PRT51" s="368"/>
      <c r="PRU51" s="368"/>
      <c r="PRV51" s="368"/>
      <c r="PRW51" s="368"/>
      <c r="PRX51" s="368"/>
      <c r="PRY51" s="368"/>
      <c r="PRZ51" s="368"/>
      <c r="PSA51" s="368"/>
      <c r="PSB51" s="368"/>
      <c r="PSC51" s="368"/>
      <c r="PSD51" s="368"/>
      <c r="PSE51" s="368"/>
      <c r="PSF51" s="368"/>
      <c r="PSG51" s="368"/>
      <c r="PSH51" s="368"/>
      <c r="PSI51" s="368"/>
      <c r="PSJ51" s="368"/>
      <c r="PSK51" s="368"/>
      <c r="PSL51" s="368"/>
      <c r="PSM51" s="368"/>
      <c r="PSN51" s="368"/>
      <c r="PSO51" s="368"/>
      <c r="PSP51" s="368"/>
      <c r="PSQ51" s="368"/>
      <c r="PSR51" s="368"/>
      <c r="PSS51" s="368"/>
      <c r="PST51" s="368"/>
      <c r="PSU51" s="368"/>
      <c r="PSV51" s="368"/>
      <c r="PSW51" s="368"/>
      <c r="PSX51" s="368"/>
      <c r="PSY51" s="368"/>
      <c r="PSZ51" s="368"/>
      <c r="PTA51" s="368"/>
      <c r="PTB51" s="368"/>
      <c r="PTC51" s="368"/>
      <c r="PTD51" s="368"/>
      <c r="PTE51" s="368"/>
      <c r="PTF51" s="368"/>
      <c r="PTG51" s="368"/>
      <c r="PTH51" s="368"/>
      <c r="PTI51" s="368"/>
      <c r="PTJ51" s="368"/>
      <c r="PTK51" s="368"/>
      <c r="PTL51" s="368"/>
      <c r="PTM51" s="368"/>
      <c r="PTN51" s="368"/>
      <c r="PTO51" s="368"/>
      <c r="PTP51" s="368"/>
      <c r="PTQ51" s="368"/>
      <c r="PTR51" s="368"/>
      <c r="PTS51" s="368"/>
      <c r="PTT51" s="368"/>
      <c r="PTU51" s="368"/>
      <c r="PTV51" s="368"/>
      <c r="PTW51" s="368"/>
      <c r="PTX51" s="368"/>
      <c r="PTY51" s="368"/>
      <c r="PTZ51" s="368"/>
      <c r="PUA51" s="368"/>
      <c r="PUB51" s="368"/>
      <c r="PUC51" s="368"/>
      <c r="PUD51" s="368"/>
      <c r="PUE51" s="368"/>
      <c r="PUF51" s="368"/>
      <c r="PUG51" s="368"/>
      <c r="PUH51" s="368"/>
      <c r="PUI51" s="368"/>
      <c r="PUJ51" s="368"/>
      <c r="PUK51" s="368"/>
      <c r="PUL51" s="368"/>
      <c r="PUM51" s="368"/>
      <c r="PUN51" s="368"/>
      <c r="PUO51" s="368"/>
      <c r="PUP51" s="368"/>
      <c r="PUQ51" s="368"/>
      <c r="PUR51" s="368"/>
      <c r="PUS51" s="368"/>
      <c r="PUT51" s="368"/>
      <c r="PUU51" s="368"/>
      <c r="PUV51" s="368"/>
      <c r="PUW51" s="368"/>
      <c r="PUX51" s="368"/>
      <c r="PUY51" s="368"/>
      <c r="PUZ51" s="368"/>
      <c r="PVA51" s="368"/>
      <c r="PVB51" s="368"/>
      <c r="PVC51" s="368"/>
      <c r="PVD51" s="368"/>
      <c r="PVE51" s="368"/>
      <c r="PVF51" s="368"/>
      <c r="PVG51" s="368"/>
      <c r="PVH51" s="368"/>
      <c r="PVI51" s="368"/>
      <c r="PVJ51" s="368"/>
      <c r="PVK51" s="368"/>
      <c r="PVL51" s="368"/>
      <c r="PVM51" s="368"/>
      <c r="PVN51" s="368"/>
      <c r="PVO51" s="368"/>
      <c r="PVP51" s="368"/>
      <c r="PVQ51" s="368"/>
      <c r="PVR51" s="368"/>
      <c r="PVS51" s="368"/>
      <c r="PVT51" s="368"/>
      <c r="PVU51" s="368"/>
      <c r="PVV51" s="368"/>
      <c r="PVW51" s="368"/>
      <c r="PVX51" s="368"/>
      <c r="PVY51" s="368"/>
      <c r="PVZ51" s="368"/>
      <c r="PWA51" s="368"/>
      <c r="PWB51" s="368"/>
      <c r="PWC51" s="368"/>
      <c r="PWD51" s="368"/>
      <c r="PWE51" s="368"/>
      <c r="PWF51" s="368"/>
      <c r="PWG51" s="368"/>
      <c r="PWH51" s="368"/>
      <c r="PWI51" s="368"/>
      <c r="PWJ51" s="368"/>
      <c r="PWK51" s="368"/>
      <c r="PWL51" s="368"/>
      <c r="PWM51" s="368"/>
      <c r="PWN51" s="368"/>
      <c r="PWO51" s="368"/>
      <c r="PWP51" s="368"/>
      <c r="PWQ51" s="368"/>
      <c r="PWR51" s="368"/>
      <c r="PWS51" s="368"/>
      <c r="PWT51" s="368"/>
      <c r="PWU51" s="368"/>
      <c r="PWV51" s="368"/>
      <c r="PWW51" s="368"/>
      <c r="PWX51" s="368"/>
      <c r="PWY51" s="368"/>
      <c r="PWZ51" s="368"/>
      <c r="PXA51" s="368"/>
      <c r="PXB51" s="368"/>
      <c r="PXC51" s="368"/>
      <c r="PXD51" s="368"/>
      <c r="PXE51" s="368"/>
      <c r="PXF51" s="368"/>
      <c r="PXG51" s="368"/>
      <c r="PXH51" s="368"/>
      <c r="PXI51" s="368"/>
      <c r="PXJ51" s="368"/>
      <c r="PXK51" s="368"/>
      <c r="PXL51" s="368"/>
      <c r="PXM51" s="368"/>
      <c r="PXN51" s="368"/>
      <c r="PXO51" s="368"/>
      <c r="PXP51" s="368"/>
      <c r="PXQ51" s="368"/>
      <c r="PXR51" s="368"/>
      <c r="PXS51" s="368"/>
      <c r="PXT51" s="368"/>
      <c r="PXU51" s="368"/>
      <c r="PXV51" s="368"/>
      <c r="PXW51" s="368"/>
      <c r="PXX51" s="368"/>
      <c r="PXY51" s="368"/>
      <c r="PXZ51" s="368"/>
      <c r="PYA51" s="368"/>
      <c r="PYB51" s="368"/>
      <c r="PYC51" s="368"/>
      <c r="PYD51" s="368"/>
      <c r="PYE51" s="368"/>
      <c r="PYF51" s="368"/>
      <c r="PYG51" s="368"/>
      <c r="PYH51" s="368"/>
      <c r="PYI51" s="368"/>
      <c r="PYJ51" s="368"/>
      <c r="PYK51" s="368"/>
      <c r="PYL51" s="368"/>
      <c r="PYM51" s="368"/>
      <c r="PYN51" s="368"/>
      <c r="PYO51" s="368"/>
      <c r="PYP51" s="368"/>
      <c r="PYQ51" s="368"/>
      <c r="PYR51" s="368"/>
      <c r="PYS51" s="368"/>
      <c r="PYT51" s="368"/>
      <c r="PYU51" s="368"/>
      <c r="PYV51" s="368"/>
      <c r="PYW51" s="368"/>
      <c r="PYX51" s="368"/>
      <c r="PYY51" s="368"/>
      <c r="PYZ51" s="368"/>
      <c r="PZA51" s="368"/>
      <c r="PZB51" s="368"/>
      <c r="PZC51" s="368"/>
      <c r="PZD51" s="368"/>
      <c r="PZE51" s="368"/>
      <c r="PZF51" s="368"/>
      <c r="PZG51" s="368"/>
      <c r="PZH51" s="368"/>
      <c r="PZI51" s="368"/>
      <c r="PZJ51" s="368"/>
      <c r="PZK51" s="368"/>
      <c r="PZL51" s="368"/>
      <c r="PZM51" s="368"/>
      <c r="PZN51" s="368"/>
      <c r="PZO51" s="368"/>
      <c r="PZP51" s="368"/>
      <c r="PZQ51" s="368"/>
      <c r="PZR51" s="368"/>
      <c r="PZS51" s="368"/>
      <c r="PZT51" s="368"/>
      <c r="PZU51" s="368"/>
      <c r="PZV51" s="368"/>
      <c r="PZW51" s="368"/>
      <c r="PZX51" s="368"/>
      <c r="PZY51" s="368"/>
      <c r="PZZ51" s="368"/>
      <c r="QAA51" s="368"/>
      <c r="QAB51" s="368"/>
      <c r="QAC51" s="368"/>
      <c r="QAD51" s="368"/>
      <c r="QAE51" s="368"/>
      <c r="QAF51" s="368"/>
      <c r="QAG51" s="368"/>
      <c r="QAH51" s="368"/>
      <c r="QAI51" s="368"/>
      <c r="QAJ51" s="368"/>
      <c r="QAK51" s="368"/>
      <c r="QAL51" s="368"/>
      <c r="QAM51" s="368"/>
      <c r="QAN51" s="368"/>
      <c r="QAO51" s="368"/>
      <c r="QAP51" s="368"/>
      <c r="QAQ51" s="368"/>
      <c r="QAR51" s="368"/>
      <c r="QAS51" s="368"/>
      <c r="QAT51" s="368"/>
      <c r="QAU51" s="368"/>
      <c r="QAV51" s="368"/>
      <c r="QAW51" s="368"/>
      <c r="QAX51" s="368"/>
      <c r="QAY51" s="368"/>
      <c r="QAZ51" s="368"/>
      <c r="QBA51" s="368"/>
      <c r="QBB51" s="368"/>
      <c r="QBC51" s="368"/>
      <c r="QBD51" s="368"/>
      <c r="QBE51" s="368"/>
      <c r="QBF51" s="368"/>
      <c r="QBG51" s="368"/>
      <c r="QBH51" s="368"/>
      <c r="QBI51" s="368"/>
      <c r="QBJ51" s="368"/>
      <c r="QBK51" s="368"/>
      <c r="QBL51" s="368"/>
      <c r="QBM51" s="368"/>
      <c r="QBN51" s="368"/>
      <c r="QBO51" s="368"/>
      <c r="QBP51" s="368"/>
      <c r="QBQ51" s="368"/>
      <c r="QBR51" s="368"/>
      <c r="QBS51" s="368"/>
      <c r="QBT51" s="368"/>
      <c r="QBU51" s="368"/>
      <c r="QBV51" s="368"/>
      <c r="QBW51" s="368"/>
      <c r="QBX51" s="368"/>
      <c r="QBY51" s="368"/>
      <c r="QBZ51" s="368"/>
      <c r="QCA51" s="368"/>
      <c r="QCB51" s="368"/>
      <c r="QCC51" s="368"/>
      <c r="QCD51" s="368"/>
      <c r="QCE51" s="368"/>
      <c r="QCF51" s="368"/>
      <c r="QCG51" s="368"/>
      <c r="QCH51" s="368"/>
      <c r="QCI51" s="368"/>
      <c r="QCJ51" s="368"/>
      <c r="QCK51" s="368"/>
      <c r="QCL51" s="368"/>
      <c r="QCM51" s="368"/>
      <c r="QCN51" s="368"/>
      <c r="QCO51" s="368"/>
      <c r="QCP51" s="368"/>
      <c r="QCQ51" s="368"/>
      <c r="QCR51" s="368"/>
      <c r="QCS51" s="368"/>
      <c r="QCT51" s="368"/>
      <c r="QCU51" s="368"/>
      <c r="QCV51" s="368"/>
      <c r="QCW51" s="368"/>
      <c r="QCX51" s="368"/>
      <c r="QCY51" s="368"/>
      <c r="QCZ51" s="368"/>
      <c r="QDA51" s="368"/>
      <c r="QDB51" s="368"/>
      <c r="QDC51" s="368"/>
      <c r="QDD51" s="368"/>
      <c r="QDE51" s="368"/>
      <c r="QDF51" s="368"/>
      <c r="QDG51" s="368"/>
      <c r="QDH51" s="368"/>
      <c r="QDI51" s="368"/>
      <c r="QDJ51" s="368"/>
      <c r="QDK51" s="368"/>
      <c r="QDL51" s="368"/>
      <c r="QDM51" s="368"/>
      <c r="QDN51" s="368"/>
      <c r="QDO51" s="368"/>
      <c r="QDP51" s="368"/>
      <c r="QDQ51" s="368"/>
      <c r="QDR51" s="368"/>
      <c r="QDS51" s="368"/>
      <c r="QDT51" s="368"/>
      <c r="QDU51" s="368"/>
      <c r="QDV51" s="368"/>
      <c r="QDW51" s="368"/>
      <c r="QDX51" s="368"/>
      <c r="QDY51" s="368"/>
      <c r="QDZ51" s="368"/>
      <c r="QEA51" s="368"/>
      <c r="QEB51" s="368"/>
      <c r="QEC51" s="368"/>
      <c r="QED51" s="368"/>
      <c r="QEE51" s="368"/>
      <c r="QEF51" s="368"/>
      <c r="QEG51" s="368"/>
      <c r="QEH51" s="368"/>
      <c r="QEI51" s="368"/>
      <c r="QEJ51" s="368"/>
      <c r="QEK51" s="368"/>
      <c r="QEL51" s="368"/>
      <c r="QEM51" s="368"/>
      <c r="QEN51" s="368"/>
      <c r="QEO51" s="368"/>
      <c r="QEP51" s="368"/>
      <c r="QEQ51" s="368"/>
      <c r="QER51" s="368"/>
      <c r="QES51" s="368"/>
      <c r="QET51" s="368"/>
      <c r="QEU51" s="368"/>
      <c r="QEV51" s="368"/>
      <c r="QEW51" s="368"/>
      <c r="QEX51" s="368"/>
      <c r="QEY51" s="368"/>
      <c r="QEZ51" s="368"/>
      <c r="QFA51" s="368"/>
      <c r="QFB51" s="368"/>
      <c r="QFC51" s="368"/>
      <c r="QFD51" s="368"/>
      <c r="QFE51" s="368"/>
      <c r="QFF51" s="368"/>
      <c r="QFG51" s="368"/>
      <c r="QFH51" s="368"/>
      <c r="QFI51" s="368"/>
      <c r="QFJ51" s="368"/>
      <c r="QFK51" s="368"/>
      <c r="QFL51" s="368"/>
      <c r="QFM51" s="368"/>
      <c r="QFN51" s="368"/>
      <c r="QFO51" s="368"/>
      <c r="QFP51" s="368"/>
      <c r="QFQ51" s="368"/>
      <c r="QFR51" s="368"/>
      <c r="QFS51" s="368"/>
      <c r="QFT51" s="368"/>
      <c r="QFU51" s="368"/>
      <c r="QFV51" s="368"/>
      <c r="QFW51" s="368"/>
      <c r="QFX51" s="368"/>
      <c r="QFY51" s="368"/>
      <c r="QFZ51" s="368"/>
      <c r="QGA51" s="368"/>
      <c r="QGB51" s="368"/>
      <c r="QGC51" s="368"/>
      <c r="QGD51" s="368"/>
      <c r="QGE51" s="368"/>
      <c r="QGF51" s="368"/>
      <c r="QGG51" s="368"/>
      <c r="QGH51" s="368"/>
      <c r="QGI51" s="368"/>
      <c r="QGJ51" s="368"/>
      <c r="QGK51" s="368"/>
      <c r="QGL51" s="368"/>
      <c r="QGM51" s="368"/>
      <c r="QGN51" s="368"/>
      <c r="QGO51" s="368"/>
      <c r="QGP51" s="368"/>
      <c r="QGQ51" s="368"/>
      <c r="QGR51" s="368"/>
      <c r="QGS51" s="368"/>
      <c r="QGT51" s="368"/>
      <c r="QGU51" s="368"/>
      <c r="QGV51" s="368"/>
      <c r="QGW51" s="368"/>
      <c r="QGX51" s="368"/>
      <c r="QGY51" s="368"/>
      <c r="QGZ51" s="368"/>
      <c r="QHA51" s="368"/>
      <c r="QHB51" s="368"/>
      <c r="QHC51" s="368"/>
      <c r="QHD51" s="368"/>
      <c r="QHE51" s="368"/>
      <c r="QHF51" s="368"/>
      <c r="QHG51" s="368"/>
      <c r="QHH51" s="368"/>
      <c r="QHI51" s="368"/>
      <c r="QHJ51" s="368"/>
      <c r="QHK51" s="368"/>
      <c r="QHL51" s="368"/>
      <c r="QHM51" s="368"/>
      <c r="QHN51" s="368"/>
      <c r="QHO51" s="368"/>
      <c r="QHP51" s="368"/>
      <c r="QHQ51" s="368"/>
      <c r="QHR51" s="368"/>
      <c r="QHS51" s="368"/>
      <c r="QHT51" s="368"/>
      <c r="QHU51" s="368"/>
      <c r="QHV51" s="368"/>
      <c r="QHW51" s="368"/>
      <c r="QHX51" s="368"/>
      <c r="QHY51" s="368"/>
      <c r="QHZ51" s="368"/>
      <c r="QIA51" s="368"/>
      <c r="QIB51" s="368"/>
      <c r="QIC51" s="368"/>
      <c r="QID51" s="368"/>
      <c r="QIE51" s="368"/>
      <c r="QIF51" s="368"/>
      <c r="QIG51" s="368"/>
      <c r="QIH51" s="368"/>
      <c r="QII51" s="368"/>
      <c r="QIJ51" s="368"/>
      <c r="QIK51" s="368"/>
      <c r="QIL51" s="368"/>
      <c r="QIM51" s="368"/>
      <c r="QIN51" s="368"/>
      <c r="QIO51" s="368"/>
      <c r="QIP51" s="368"/>
      <c r="QIQ51" s="368"/>
      <c r="QIR51" s="368"/>
      <c r="QIS51" s="368"/>
      <c r="QIT51" s="368"/>
      <c r="QIU51" s="368"/>
      <c r="QIV51" s="368"/>
      <c r="QIW51" s="368"/>
      <c r="QIX51" s="368"/>
      <c r="QIY51" s="368"/>
      <c r="QIZ51" s="368"/>
      <c r="QJA51" s="368"/>
      <c r="QJB51" s="368"/>
      <c r="QJC51" s="368"/>
      <c r="QJD51" s="368"/>
      <c r="QJE51" s="368"/>
      <c r="QJF51" s="368"/>
      <c r="QJG51" s="368"/>
      <c r="QJH51" s="368"/>
      <c r="QJI51" s="368"/>
      <c r="QJJ51" s="368"/>
      <c r="QJK51" s="368"/>
      <c r="QJL51" s="368"/>
      <c r="QJM51" s="368"/>
      <c r="QJN51" s="368"/>
      <c r="QJO51" s="368"/>
      <c r="QJP51" s="368"/>
      <c r="QJQ51" s="368"/>
      <c r="QJR51" s="368"/>
      <c r="QJS51" s="368"/>
      <c r="QJT51" s="368"/>
      <c r="QJU51" s="368"/>
      <c r="QJV51" s="368"/>
      <c r="QJW51" s="368"/>
      <c r="QJX51" s="368"/>
      <c r="QJY51" s="368"/>
      <c r="QJZ51" s="368"/>
      <c r="QKA51" s="368"/>
      <c r="QKB51" s="368"/>
      <c r="QKC51" s="368"/>
      <c r="QKD51" s="368"/>
      <c r="QKE51" s="368"/>
      <c r="QKF51" s="368"/>
      <c r="QKG51" s="368"/>
      <c r="QKH51" s="368"/>
      <c r="QKI51" s="368"/>
      <c r="QKJ51" s="368"/>
      <c r="QKK51" s="368"/>
      <c r="QKL51" s="368"/>
      <c r="QKM51" s="368"/>
      <c r="QKN51" s="368"/>
      <c r="QKO51" s="368"/>
      <c r="QKP51" s="368"/>
      <c r="QKQ51" s="368"/>
      <c r="QKR51" s="368"/>
      <c r="QKS51" s="368"/>
      <c r="QKT51" s="368"/>
      <c r="QKU51" s="368"/>
      <c r="QKV51" s="368"/>
      <c r="QKW51" s="368"/>
      <c r="QKX51" s="368"/>
      <c r="QKY51" s="368"/>
      <c r="QKZ51" s="368"/>
      <c r="QLA51" s="368"/>
      <c r="QLB51" s="368"/>
      <c r="QLC51" s="368"/>
      <c r="QLD51" s="368"/>
      <c r="QLE51" s="368"/>
      <c r="QLF51" s="368"/>
      <c r="QLG51" s="368"/>
      <c r="QLH51" s="368"/>
      <c r="QLI51" s="368"/>
      <c r="QLJ51" s="368"/>
      <c r="QLK51" s="368"/>
      <c r="QLL51" s="368"/>
      <c r="QLM51" s="368"/>
      <c r="QLN51" s="368"/>
      <c r="QLO51" s="368"/>
      <c r="QLP51" s="368"/>
      <c r="QLQ51" s="368"/>
      <c r="QLR51" s="368"/>
      <c r="QLS51" s="368"/>
      <c r="QLT51" s="368"/>
      <c r="QLU51" s="368"/>
      <c r="QLV51" s="368"/>
      <c r="QLW51" s="368"/>
      <c r="QLX51" s="368"/>
      <c r="QLY51" s="368"/>
      <c r="QLZ51" s="368"/>
      <c r="QMA51" s="368"/>
      <c r="QMB51" s="368"/>
      <c r="QMC51" s="368"/>
      <c r="QMD51" s="368"/>
      <c r="QME51" s="368"/>
      <c r="QMF51" s="368"/>
      <c r="QMG51" s="368"/>
      <c r="QMH51" s="368"/>
      <c r="QMI51" s="368"/>
      <c r="QMJ51" s="368"/>
      <c r="QMK51" s="368"/>
      <c r="QML51" s="368"/>
      <c r="QMM51" s="368"/>
      <c r="QMN51" s="368"/>
      <c r="QMO51" s="368"/>
      <c r="QMP51" s="368"/>
      <c r="QMQ51" s="368"/>
      <c r="QMR51" s="368"/>
      <c r="QMS51" s="368"/>
      <c r="QMT51" s="368"/>
      <c r="QMU51" s="368"/>
      <c r="QMV51" s="368"/>
      <c r="QMW51" s="368"/>
      <c r="QMX51" s="368"/>
      <c r="QMY51" s="368"/>
      <c r="QMZ51" s="368"/>
      <c r="QNA51" s="368"/>
      <c r="QNB51" s="368"/>
      <c r="QNC51" s="368"/>
      <c r="QND51" s="368"/>
      <c r="QNE51" s="368"/>
      <c r="QNF51" s="368"/>
      <c r="QNG51" s="368"/>
      <c r="QNH51" s="368"/>
      <c r="QNI51" s="368"/>
      <c r="QNJ51" s="368"/>
      <c r="QNK51" s="368"/>
      <c r="QNL51" s="368"/>
      <c r="QNM51" s="368"/>
      <c r="QNN51" s="368"/>
      <c r="QNO51" s="368"/>
      <c r="QNP51" s="368"/>
      <c r="QNQ51" s="368"/>
      <c r="QNR51" s="368"/>
      <c r="QNS51" s="368"/>
      <c r="QNT51" s="368"/>
      <c r="QNU51" s="368"/>
      <c r="QNV51" s="368"/>
      <c r="QNW51" s="368"/>
      <c r="QNX51" s="368"/>
      <c r="QNY51" s="368"/>
      <c r="QNZ51" s="368"/>
      <c r="QOA51" s="368"/>
      <c r="QOB51" s="368"/>
      <c r="QOC51" s="368"/>
      <c r="QOD51" s="368"/>
      <c r="QOE51" s="368"/>
      <c r="QOF51" s="368"/>
      <c r="QOG51" s="368"/>
      <c r="QOH51" s="368"/>
      <c r="QOI51" s="368"/>
      <c r="QOJ51" s="368"/>
      <c r="QOK51" s="368"/>
      <c r="QOL51" s="368"/>
      <c r="QOM51" s="368"/>
      <c r="QON51" s="368"/>
      <c r="QOO51" s="368"/>
      <c r="QOP51" s="368"/>
      <c r="QOQ51" s="368"/>
      <c r="QOR51" s="368"/>
      <c r="QOS51" s="368"/>
      <c r="QOT51" s="368"/>
      <c r="QOU51" s="368"/>
      <c r="QOV51" s="368"/>
      <c r="QOW51" s="368"/>
      <c r="QOX51" s="368"/>
      <c r="QOY51" s="368"/>
      <c r="QOZ51" s="368"/>
      <c r="QPA51" s="368"/>
      <c r="QPB51" s="368"/>
      <c r="QPC51" s="368"/>
      <c r="QPD51" s="368"/>
      <c r="QPE51" s="368"/>
      <c r="QPF51" s="368"/>
      <c r="QPG51" s="368"/>
      <c r="QPH51" s="368"/>
      <c r="QPI51" s="368"/>
      <c r="QPJ51" s="368"/>
      <c r="QPK51" s="368"/>
      <c r="QPL51" s="368"/>
      <c r="QPM51" s="368"/>
      <c r="QPN51" s="368"/>
      <c r="QPO51" s="368"/>
      <c r="QPP51" s="368"/>
      <c r="QPQ51" s="368"/>
      <c r="QPR51" s="368"/>
      <c r="QPS51" s="368"/>
      <c r="QPT51" s="368"/>
      <c r="QPU51" s="368"/>
      <c r="QPV51" s="368"/>
      <c r="QPW51" s="368"/>
      <c r="QPX51" s="368"/>
      <c r="QPY51" s="368"/>
      <c r="QPZ51" s="368"/>
      <c r="QQA51" s="368"/>
      <c r="QQB51" s="368"/>
      <c r="QQC51" s="368"/>
      <c r="QQD51" s="368"/>
      <c r="QQE51" s="368"/>
      <c r="QQF51" s="368"/>
      <c r="QQG51" s="368"/>
      <c r="QQH51" s="368"/>
      <c r="QQI51" s="368"/>
      <c r="QQJ51" s="368"/>
      <c r="QQK51" s="368"/>
      <c r="QQL51" s="368"/>
      <c r="QQM51" s="368"/>
      <c r="QQN51" s="368"/>
      <c r="QQO51" s="368"/>
      <c r="QQP51" s="368"/>
      <c r="QQQ51" s="368"/>
      <c r="QQR51" s="368"/>
      <c r="QQS51" s="368"/>
      <c r="QQT51" s="368"/>
      <c r="QQU51" s="368"/>
      <c r="QQV51" s="368"/>
      <c r="QQW51" s="368"/>
      <c r="QQX51" s="368"/>
      <c r="QQY51" s="368"/>
      <c r="QQZ51" s="368"/>
      <c r="QRA51" s="368"/>
      <c r="QRB51" s="368"/>
      <c r="QRC51" s="368"/>
      <c r="QRD51" s="368"/>
      <c r="QRE51" s="368"/>
      <c r="QRF51" s="368"/>
      <c r="QRG51" s="368"/>
      <c r="QRH51" s="368"/>
      <c r="QRI51" s="368"/>
      <c r="QRJ51" s="368"/>
      <c r="QRK51" s="368"/>
      <c r="QRL51" s="368"/>
      <c r="QRM51" s="368"/>
      <c r="QRN51" s="368"/>
      <c r="QRO51" s="368"/>
      <c r="QRP51" s="368"/>
      <c r="QRQ51" s="368"/>
      <c r="QRR51" s="368"/>
      <c r="QRS51" s="368"/>
      <c r="QRT51" s="368"/>
      <c r="QRU51" s="368"/>
      <c r="QRV51" s="368"/>
      <c r="QRW51" s="368"/>
      <c r="QRX51" s="368"/>
      <c r="QRY51" s="368"/>
      <c r="QRZ51" s="368"/>
      <c r="QSA51" s="368"/>
      <c r="QSB51" s="368"/>
      <c r="QSC51" s="368"/>
      <c r="QSD51" s="368"/>
      <c r="QSE51" s="368"/>
      <c r="QSF51" s="368"/>
      <c r="QSG51" s="368"/>
      <c r="QSH51" s="368"/>
      <c r="QSI51" s="368"/>
      <c r="QSJ51" s="368"/>
      <c r="QSK51" s="368"/>
      <c r="QSL51" s="368"/>
      <c r="QSM51" s="368"/>
      <c r="QSN51" s="368"/>
      <c r="QSO51" s="368"/>
      <c r="QSP51" s="368"/>
      <c r="QSQ51" s="368"/>
      <c r="QSR51" s="368"/>
      <c r="QSS51" s="368"/>
      <c r="QST51" s="368"/>
      <c r="QSU51" s="368"/>
      <c r="QSV51" s="368"/>
      <c r="QSW51" s="368"/>
      <c r="QSX51" s="368"/>
      <c r="QSY51" s="368"/>
      <c r="QSZ51" s="368"/>
      <c r="QTA51" s="368"/>
      <c r="QTB51" s="368"/>
      <c r="QTC51" s="368"/>
      <c r="QTD51" s="368"/>
      <c r="QTE51" s="368"/>
      <c r="QTF51" s="368"/>
      <c r="QTG51" s="368"/>
      <c r="QTH51" s="368"/>
      <c r="QTI51" s="368"/>
      <c r="QTJ51" s="368"/>
      <c r="QTK51" s="368"/>
      <c r="QTL51" s="368"/>
      <c r="QTM51" s="368"/>
      <c r="QTN51" s="368"/>
      <c r="QTO51" s="368"/>
      <c r="QTP51" s="368"/>
      <c r="QTQ51" s="368"/>
      <c r="QTR51" s="368"/>
      <c r="QTS51" s="368"/>
      <c r="QTT51" s="368"/>
      <c r="QTU51" s="368"/>
      <c r="QTV51" s="368"/>
      <c r="QTW51" s="368"/>
      <c r="QTX51" s="368"/>
      <c r="QTY51" s="368"/>
      <c r="QTZ51" s="368"/>
      <c r="QUA51" s="368"/>
      <c r="QUB51" s="368"/>
      <c r="QUC51" s="368"/>
      <c r="QUD51" s="368"/>
      <c r="QUE51" s="368"/>
      <c r="QUF51" s="368"/>
      <c r="QUG51" s="368"/>
      <c r="QUH51" s="368"/>
      <c r="QUI51" s="368"/>
      <c r="QUJ51" s="368"/>
      <c r="QUK51" s="368"/>
      <c r="QUL51" s="368"/>
      <c r="QUM51" s="368"/>
      <c r="QUN51" s="368"/>
      <c r="QUO51" s="368"/>
      <c r="QUP51" s="368"/>
      <c r="QUQ51" s="368"/>
      <c r="QUR51" s="368"/>
      <c r="QUS51" s="368"/>
      <c r="QUT51" s="368"/>
      <c r="QUU51" s="368"/>
      <c r="QUV51" s="368"/>
      <c r="QUW51" s="368"/>
      <c r="QUX51" s="368"/>
      <c r="QUY51" s="368"/>
      <c r="QUZ51" s="368"/>
      <c r="QVA51" s="368"/>
      <c r="QVB51" s="368"/>
      <c r="QVC51" s="368"/>
      <c r="QVD51" s="368"/>
      <c r="QVE51" s="368"/>
      <c r="QVF51" s="368"/>
      <c r="QVG51" s="368"/>
      <c r="QVH51" s="368"/>
      <c r="QVI51" s="368"/>
      <c r="QVJ51" s="368"/>
      <c r="QVK51" s="368"/>
      <c r="QVL51" s="368"/>
      <c r="QVM51" s="368"/>
      <c r="QVN51" s="368"/>
      <c r="QVO51" s="368"/>
      <c r="QVP51" s="368"/>
      <c r="QVQ51" s="368"/>
      <c r="QVR51" s="368"/>
      <c r="QVS51" s="368"/>
      <c r="QVT51" s="368"/>
      <c r="QVU51" s="368"/>
      <c r="QVV51" s="368"/>
      <c r="QVW51" s="368"/>
      <c r="QVX51" s="368"/>
      <c r="QVY51" s="368"/>
      <c r="QVZ51" s="368"/>
      <c r="QWA51" s="368"/>
      <c r="QWB51" s="368"/>
      <c r="QWC51" s="368"/>
      <c r="QWD51" s="368"/>
      <c r="QWE51" s="368"/>
      <c r="QWF51" s="368"/>
      <c r="QWG51" s="368"/>
      <c r="QWH51" s="368"/>
      <c r="QWI51" s="368"/>
      <c r="QWJ51" s="368"/>
      <c r="QWK51" s="368"/>
      <c r="QWL51" s="368"/>
      <c r="QWM51" s="368"/>
      <c r="QWN51" s="368"/>
      <c r="QWO51" s="368"/>
      <c r="QWP51" s="368"/>
      <c r="QWQ51" s="368"/>
      <c r="QWR51" s="368"/>
      <c r="QWS51" s="368"/>
      <c r="QWT51" s="368"/>
      <c r="QWU51" s="368"/>
      <c r="QWV51" s="368"/>
      <c r="QWW51" s="368"/>
      <c r="QWX51" s="368"/>
      <c r="QWY51" s="368"/>
      <c r="QWZ51" s="368"/>
      <c r="QXA51" s="368"/>
      <c r="QXB51" s="368"/>
      <c r="QXC51" s="368"/>
      <c r="QXD51" s="368"/>
      <c r="QXE51" s="368"/>
      <c r="QXF51" s="368"/>
      <c r="QXG51" s="368"/>
      <c r="QXH51" s="368"/>
      <c r="QXI51" s="368"/>
      <c r="QXJ51" s="368"/>
      <c r="QXK51" s="368"/>
      <c r="QXL51" s="368"/>
      <c r="QXM51" s="368"/>
      <c r="QXN51" s="368"/>
      <c r="QXO51" s="368"/>
      <c r="QXP51" s="368"/>
      <c r="QXQ51" s="368"/>
      <c r="QXR51" s="368"/>
      <c r="QXS51" s="368"/>
      <c r="QXT51" s="368"/>
      <c r="QXU51" s="368"/>
      <c r="QXV51" s="368"/>
      <c r="QXW51" s="368"/>
      <c r="QXX51" s="368"/>
      <c r="QXY51" s="368"/>
      <c r="QXZ51" s="368"/>
      <c r="QYA51" s="368"/>
      <c r="QYB51" s="368"/>
      <c r="QYC51" s="368"/>
      <c r="QYD51" s="368"/>
      <c r="QYE51" s="368"/>
      <c r="QYF51" s="368"/>
      <c r="QYG51" s="368"/>
      <c r="QYH51" s="368"/>
      <c r="QYI51" s="368"/>
      <c r="QYJ51" s="368"/>
      <c r="QYK51" s="368"/>
      <c r="QYL51" s="368"/>
      <c r="QYM51" s="368"/>
      <c r="QYN51" s="368"/>
      <c r="QYO51" s="368"/>
      <c r="QYP51" s="368"/>
      <c r="QYQ51" s="368"/>
      <c r="QYR51" s="368"/>
      <c r="QYS51" s="368"/>
      <c r="QYT51" s="368"/>
      <c r="QYU51" s="368"/>
      <c r="QYV51" s="368"/>
      <c r="QYW51" s="368"/>
      <c r="QYX51" s="368"/>
      <c r="QYY51" s="368"/>
      <c r="QYZ51" s="368"/>
      <c r="QZA51" s="368"/>
      <c r="QZB51" s="368"/>
      <c r="QZC51" s="368"/>
      <c r="QZD51" s="368"/>
      <c r="QZE51" s="368"/>
      <c r="QZF51" s="368"/>
      <c r="QZG51" s="368"/>
      <c r="QZH51" s="368"/>
      <c r="QZI51" s="368"/>
      <c r="QZJ51" s="368"/>
      <c r="QZK51" s="368"/>
      <c r="QZL51" s="368"/>
      <c r="QZM51" s="368"/>
      <c r="QZN51" s="368"/>
      <c r="QZO51" s="368"/>
      <c r="QZP51" s="368"/>
      <c r="QZQ51" s="368"/>
      <c r="QZR51" s="368"/>
      <c r="QZS51" s="368"/>
      <c r="QZT51" s="368"/>
      <c r="QZU51" s="368"/>
      <c r="QZV51" s="368"/>
      <c r="QZW51" s="368"/>
      <c r="QZX51" s="368"/>
      <c r="QZY51" s="368"/>
      <c r="QZZ51" s="368"/>
      <c r="RAA51" s="368"/>
      <c r="RAB51" s="368"/>
      <c r="RAC51" s="368"/>
      <c r="RAD51" s="368"/>
      <c r="RAE51" s="368"/>
      <c r="RAF51" s="368"/>
      <c r="RAG51" s="368"/>
      <c r="RAH51" s="368"/>
      <c r="RAI51" s="368"/>
      <c r="RAJ51" s="368"/>
      <c r="RAK51" s="368"/>
      <c r="RAL51" s="368"/>
      <c r="RAM51" s="368"/>
      <c r="RAN51" s="368"/>
      <c r="RAO51" s="368"/>
      <c r="RAP51" s="368"/>
      <c r="RAQ51" s="368"/>
      <c r="RAR51" s="368"/>
      <c r="RAS51" s="368"/>
      <c r="RAT51" s="368"/>
      <c r="RAU51" s="368"/>
      <c r="RAV51" s="368"/>
      <c r="RAW51" s="368"/>
      <c r="RAX51" s="368"/>
      <c r="RAY51" s="368"/>
      <c r="RAZ51" s="368"/>
      <c r="RBA51" s="368"/>
      <c r="RBB51" s="368"/>
      <c r="RBC51" s="368"/>
      <c r="RBD51" s="368"/>
      <c r="RBE51" s="368"/>
      <c r="RBF51" s="368"/>
      <c r="RBG51" s="368"/>
      <c r="RBH51" s="368"/>
      <c r="RBI51" s="368"/>
      <c r="RBJ51" s="368"/>
      <c r="RBK51" s="368"/>
      <c r="RBL51" s="368"/>
      <c r="RBM51" s="368"/>
      <c r="RBN51" s="368"/>
      <c r="RBO51" s="368"/>
      <c r="RBP51" s="368"/>
      <c r="RBQ51" s="368"/>
      <c r="RBR51" s="368"/>
      <c r="RBS51" s="368"/>
      <c r="RBT51" s="368"/>
      <c r="RBU51" s="368"/>
      <c r="RBV51" s="368"/>
      <c r="RBW51" s="368"/>
      <c r="RBX51" s="368"/>
      <c r="RBY51" s="368"/>
      <c r="RBZ51" s="368"/>
      <c r="RCA51" s="368"/>
      <c r="RCB51" s="368"/>
      <c r="RCC51" s="368"/>
      <c r="RCD51" s="368"/>
      <c r="RCE51" s="368"/>
      <c r="RCF51" s="368"/>
      <c r="RCG51" s="368"/>
      <c r="RCH51" s="368"/>
      <c r="RCI51" s="368"/>
      <c r="RCJ51" s="368"/>
      <c r="RCK51" s="368"/>
      <c r="RCL51" s="368"/>
      <c r="RCM51" s="368"/>
      <c r="RCN51" s="368"/>
      <c r="RCO51" s="368"/>
      <c r="RCP51" s="368"/>
      <c r="RCQ51" s="368"/>
      <c r="RCR51" s="368"/>
      <c r="RCS51" s="368"/>
      <c r="RCT51" s="368"/>
      <c r="RCU51" s="368"/>
      <c r="RCV51" s="368"/>
      <c r="RCW51" s="368"/>
      <c r="RCX51" s="368"/>
      <c r="RCY51" s="368"/>
      <c r="RCZ51" s="368"/>
      <c r="RDA51" s="368"/>
      <c r="RDB51" s="368"/>
      <c r="RDC51" s="368"/>
      <c r="RDD51" s="368"/>
      <c r="RDE51" s="368"/>
      <c r="RDF51" s="368"/>
      <c r="RDG51" s="368"/>
      <c r="RDH51" s="368"/>
      <c r="RDI51" s="368"/>
      <c r="RDJ51" s="368"/>
      <c r="RDK51" s="368"/>
      <c r="RDL51" s="368"/>
      <c r="RDM51" s="368"/>
      <c r="RDN51" s="368"/>
      <c r="RDO51" s="368"/>
      <c r="RDP51" s="368"/>
      <c r="RDQ51" s="368"/>
      <c r="RDR51" s="368"/>
      <c r="RDS51" s="368"/>
      <c r="RDT51" s="368"/>
      <c r="RDU51" s="368"/>
      <c r="RDV51" s="368"/>
      <c r="RDW51" s="368"/>
      <c r="RDX51" s="368"/>
      <c r="RDY51" s="368"/>
      <c r="RDZ51" s="368"/>
      <c r="REA51" s="368"/>
      <c r="REB51" s="368"/>
      <c r="REC51" s="368"/>
      <c r="RED51" s="368"/>
      <c r="REE51" s="368"/>
      <c r="REF51" s="368"/>
      <c r="REG51" s="368"/>
      <c r="REH51" s="368"/>
      <c r="REI51" s="368"/>
      <c r="REJ51" s="368"/>
      <c r="REK51" s="368"/>
      <c r="REL51" s="368"/>
      <c r="REM51" s="368"/>
      <c r="REN51" s="368"/>
      <c r="REO51" s="368"/>
      <c r="REP51" s="368"/>
      <c r="REQ51" s="368"/>
      <c r="RER51" s="368"/>
      <c r="RES51" s="368"/>
      <c r="RET51" s="368"/>
      <c r="REU51" s="368"/>
      <c r="REV51" s="368"/>
      <c r="REW51" s="368"/>
      <c r="REX51" s="368"/>
      <c r="REY51" s="368"/>
      <c r="REZ51" s="368"/>
      <c r="RFA51" s="368"/>
      <c r="RFB51" s="368"/>
      <c r="RFC51" s="368"/>
      <c r="RFD51" s="368"/>
      <c r="RFE51" s="368"/>
      <c r="RFF51" s="368"/>
      <c r="RFG51" s="368"/>
      <c r="RFH51" s="368"/>
      <c r="RFI51" s="368"/>
      <c r="RFJ51" s="368"/>
      <c r="RFK51" s="368"/>
      <c r="RFL51" s="368"/>
      <c r="RFM51" s="368"/>
      <c r="RFN51" s="368"/>
      <c r="RFO51" s="368"/>
      <c r="RFP51" s="368"/>
      <c r="RFQ51" s="368"/>
      <c r="RFR51" s="368"/>
      <c r="RFS51" s="368"/>
      <c r="RFT51" s="368"/>
      <c r="RFU51" s="368"/>
      <c r="RFV51" s="368"/>
      <c r="RFW51" s="368"/>
      <c r="RFX51" s="368"/>
      <c r="RFY51" s="368"/>
      <c r="RFZ51" s="368"/>
      <c r="RGA51" s="368"/>
      <c r="RGB51" s="368"/>
      <c r="RGC51" s="368"/>
      <c r="RGD51" s="368"/>
      <c r="RGE51" s="368"/>
      <c r="RGF51" s="368"/>
      <c r="RGG51" s="368"/>
      <c r="RGH51" s="368"/>
      <c r="RGI51" s="368"/>
      <c r="RGJ51" s="368"/>
      <c r="RGK51" s="368"/>
      <c r="RGL51" s="368"/>
      <c r="RGM51" s="368"/>
      <c r="RGN51" s="368"/>
      <c r="RGO51" s="368"/>
      <c r="RGP51" s="368"/>
      <c r="RGQ51" s="368"/>
      <c r="RGR51" s="368"/>
      <c r="RGS51" s="368"/>
      <c r="RGT51" s="368"/>
      <c r="RGU51" s="368"/>
      <c r="RGV51" s="368"/>
      <c r="RGW51" s="368"/>
      <c r="RGX51" s="368"/>
      <c r="RGY51" s="368"/>
      <c r="RGZ51" s="368"/>
      <c r="RHA51" s="368"/>
      <c r="RHB51" s="368"/>
      <c r="RHC51" s="368"/>
      <c r="RHD51" s="368"/>
      <c r="RHE51" s="368"/>
      <c r="RHF51" s="368"/>
      <c r="RHG51" s="368"/>
      <c r="RHH51" s="368"/>
      <c r="RHI51" s="368"/>
      <c r="RHJ51" s="368"/>
      <c r="RHK51" s="368"/>
      <c r="RHL51" s="368"/>
      <c r="RHM51" s="368"/>
      <c r="RHN51" s="368"/>
      <c r="RHO51" s="368"/>
      <c r="RHP51" s="368"/>
      <c r="RHQ51" s="368"/>
      <c r="RHR51" s="368"/>
      <c r="RHS51" s="368"/>
      <c r="RHT51" s="368"/>
      <c r="RHU51" s="368"/>
      <c r="RHV51" s="368"/>
      <c r="RHW51" s="368"/>
      <c r="RHX51" s="368"/>
      <c r="RHY51" s="368"/>
      <c r="RHZ51" s="368"/>
      <c r="RIA51" s="368"/>
      <c r="RIB51" s="368"/>
      <c r="RIC51" s="368"/>
      <c r="RID51" s="368"/>
      <c r="RIE51" s="368"/>
      <c r="RIF51" s="368"/>
      <c r="RIG51" s="368"/>
      <c r="RIH51" s="368"/>
      <c r="RII51" s="368"/>
      <c r="RIJ51" s="368"/>
      <c r="RIK51" s="368"/>
      <c r="RIL51" s="368"/>
      <c r="RIM51" s="368"/>
      <c r="RIN51" s="368"/>
      <c r="RIO51" s="368"/>
      <c r="RIP51" s="368"/>
      <c r="RIQ51" s="368"/>
      <c r="RIR51" s="368"/>
      <c r="RIS51" s="368"/>
      <c r="RIT51" s="368"/>
      <c r="RIU51" s="368"/>
      <c r="RIV51" s="368"/>
      <c r="RIW51" s="368"/>
      <c r="RIX51" s="368"/>
      <c r="RIY51" s="368"/>
      <c r="RIZ51" s="368"/>
      <c r="RJA51" s="368"/>
      <c r="RJB51" s="368"/>
      <c r="RJC51" s="368"/>
      <c r="RJD51" s="368"/>
      <c r="RJE51" s="368"/>
      <c r="RJF51" s="368"/>
      <c r="RJG51" s="368"/>
      <c r="RJH51" s="368"/>
      <c r="RJI51" s="368"/>
      <c r="RJJ51" s="368"/>
      <c r="RJK51" s="368"/>
      <c r="RJL51" s="368"/>
      <c r="RJM51" s="368"/>
      <c r="RJN51" s="368"/>
      <c r="RJO51" s="368"/>
      <c r="RJP51" s="368"/>
      <c r="RJQ51" s="368"/>
      <c r="RJR51" s="368"/>
      <c r="RJS51" s="368"/>
      <c r="RJT51" s="368"/>
      <c r="RJU51" s="368"/>
      <c r="RJV51" s="368"/>
      <c r="RJW51" s="368"/>
      <c r="RJX51" s="368"/>
      <c r="RJY51" s="368"/>
      <c r="RJZ51" s="368"/>
      <c r="RKA51" s="368"/>
      <c r="RKB51" s="368"/>
      <c r="RKC51" s="368"/>
      <c r="RKD51" s="368"/>
      <c r="RKE51" s="368"/>
      <c r="RKF51" s="368"/>
      <c r="RKG51" s="368"/>
      <c r="RKH51" s="368"/>
      <c r="RKI51" s="368"/>
      <c r="RKJ51" s="368"/>
      <c r="RKK51" s="368"/>
      <c r="RKL51" s="368"/>
      <c r="RKM51" s="368"/>
      <c r="RKN51" s="368"/>
      <c r="RKO51" s="368"/>
      <c r="RKP51" s="368"/>
      <c r="RKQ51" s="368"/>
      <c r="RKR51" s="368"/>
      <c r="RKS51" s="368"/>
      <c r="RKT51" s="368"/>
      <c r="RKU51" s="368"/>
      <c r="RKV51" s="368"/>
      <c r="RKW51" s="368"/>
      <c r="RKX51" s="368"/>
      <c r="RKY51" s="368"/>
      <c r="RKZ51" s="368"/>
      <c r="RLA51" s="368"/>
      <c r="RLB51" s="368"/>
      <c r="RLC51" s="368"/>
      <c r="RLD51" s="368"/>
      <c r="RLE51" s="368"/>
      <c r="RLF51" s="368"/>
      <c r="RLG51" s="368"/>
      <c r="RLH51" s="368"/>
      <c r="RLI51" s="368"/>
      <c r="RLJ51" s="368"/>
      <c r="RLK51" s="368"/>
      <c r="RLL51" s="368"/>
      <c r="RLM51" s="368"/>
      <c r="RLN51" s="368"/>
      <c r="RLO51" s="368"/>
      <c r="RLP51" s="368"/>
      <c r="RLQ51" s="368"/>
      <c r="RLR51" s="368"/>
      <c r="RLS51" s="368"/>
      <c r="RLT51" s="368"/>
      <c r="RLU51" s="368"/>
      <c r="RLV51" s="368"/>
      <c r="RLW51" s="368"/>
      <c r="RLX51" s="368"/>
      <c r="RLY51" s="368"/>
      <c r="RLZ51" s="368"/>
      <c r="RMA51" s="368"/>
      <c r="RMB51" s="368"/>
      <c r="RMC51" s="368"/>
      <c r="RMD51" s="368"/>
      <c r="RME51" s="368"/>
      <c r="RMF51" s="368"/>
      <c r="RMG51" s="368"/>
      <c r="RMH51" s="368"/>
      <c r="RMI51" s="368"/>
      <c r="RMJ51" s="368"/>
      <c r="RMK51" s="368"/>
      <c r="RML51" s="368"/>
      <c r="RMM51" s="368"/>
      <c r="RMN51" s="368"/>
      <c r="RMO51" s="368"/>
      <c r="RMP51" s="368"/>
      <c r="RMQ51" s="368"/>
      <c r="RMR51" s="368"/>
      <c r="RMS51" s="368"/>
      <c r="RMT51" s="368"/>
      <c r="RMU51" s="368"/>
      <c r="RMV51" s="368"/>
      <c r="RMW51" s="368"/>
      <c r="RMX51" s="368"/>
      <c r="RMY51" s="368"/>
      <c r="RMZ51" s="368"/>
      <c r="RNA51" s="368"/>
      <c r="RNB51" s="368"/>
      <c r="RNC51" s="368"/>
      <c r="RND51" s="368"/>
      <c r="RNE51" s="368"/>
      <c r="RNF51" s="368"/>
      <c r="RNG51" s="368"/>
      <c r="RNH51" s="368"/>
      <c r="RNI51" s="368"/>
      <c r="RNJ51" s="368"/>
      <c r="RNK51" s="368"/>
      <c r="RNL51" s="368"/>
      <c r="RNM51" s="368"/>
      <c r="RNN51" s="368"/>
      <c r="RNO51" s="368"/>
      <c r="RNP51" s="368"/>
      <c r="RNQ51" s="368"/>
      <c r="RNR51" s="368"/>
      <c r="RNS51" s="368"/>
      <c r="RNT51" s="368"/>
      <c r="RNU51" s="368"/>
      <c r="RNV51" s="368"/>
      <c r="RNW51" s="368"/>
      <c r="RNX51" s="368"/>
      <c r="RNY51" s="368"/>
      <c r="RNZ51" s="368"/>
      <c r="ROA51" s="368"/>
      <c r="ROB51" s="368"/>
      <c r="ROC51" s="368"/>
      <c r="ROD51" s="368"/>
      <c r="ROE51" s="368"/>
      <c r="ROF51" s="368"/>
      <c r="ROG51" s="368"/>
      <c r="ROH51" s="368"/>
      <c r="ROI51" s="368"/>
      <c r="ROJ51" s="368"/>
      <c r="ROK51" s="368"/>
      <c r="ROL51" s="368"/>
      <c r="ROM51" s="368"/>
      <c r="RON51" s="368"/>
      <c r="ROO51" s="368"/>
      <c r="ROP51" s="368"/>
      <c r="ROQ51" s="368"/>
      <c r="ROR51" s="368"/>
      <c r="ROS51" s="368"/>
      <c r="ROT51" s="368"/>
      <c r="ROU51" s="368"/>
      <c r="ROV51" s="368"/>
      <c r="ROW51" s="368"/>
      <c r="ROX51" s="368"/>
      <c r="ROY51" s="368"/>
      <c r="ROZ51" s="368"/>
      <c r="RPA51" s="368"/>
      <c r="RPB51" s="368"/>
      <c r="RPC51" s="368"/>
      <c r="RPD51" s="368"/>
      <c r="RPE51" s="368"/>
      <c r="RPF51" s="368"/>
      <c r="RPG51" s="368"/>
      <c r="RPH51" s="368"/>
      <c r="RPI51" s="368"/>
      <c r="RPJ51" s="368"/>
      <c r="RPK51" s="368"/>
      <c r="RPL51" s="368"/>
      <c r="RPM51" s="368"/>
      <c r="RPN51" s="368"/>
      <c r="RPO51" s="368"/>
      <c r="RPP51" s="368"/>
      <c r="RPQ51" s="368"/>
      <c r="RPR51" s="368"/>
      <c r="RPS51" s="368"/>
      <c r="RPT51" s="368"/>
      <c r="RPU51" s="368"/>
      <c r="RPV51" s="368"/>
      <c r="RPW51" s="368"/>
      <c r="RPX51" s="368"/>
      <c r="RPY51" s="368"/>
      <c r="RPZ51" s="368"/>
      <c r="RQA51" s="368"/>
      <c r="RQB51" s="368"/>
      <c r="RQC51" s="368"/>
      <c r="RQD51" s="368"/>
      <c r="RQE51" s="368"/>
      <c r="RQF51" s="368"/>
      <c r="RQG51" s="368"/>
      <c r="RQH51" s="368"/>
      <c r="RQI51" s="368"/>
      <c r="RQJ51" s="368"/>
      <c r="RQK51" s="368"/>
      <c r="RQL51" s="368"/>
      <c r="RQM51" s="368"/>
      <c r="RQN51" s="368"/>
      <c r="RQO51" s="368"/>
      <c r="RQP51" s="368"/>
      <c r="RQQ51" s="368"/>
      <c r="RQR51" s="368"/>
      <c r="RQS51" s="368"/>
      <c r="RQT51" s="368"/>
      <c r="RQU51" s="368"/>
      <c r="RQV51" s="368"/>
      <c r="RQW51" s="368"/>
      <c r="RQX51" s="368"/>
      <c r="RQY51" s="368"/>
      <c r="RQZ51" s="368"/>
      <c r="RRA51" s="368"/>
      <c r="RRB51" s="368"/>
      <c r="RRC51" s="368"/>
      <c r="RRD51" s="368"/>
      <c r="RRE51" s="368"/>
      <c r="RRF51" s="368"/>
      <c r="RRG51" s="368"/>
      <c r="RRH51" s="368"/>
      <c r="RRI51" s="368"/>
      <c r="RRJ51" s="368"/>
      <c r="RRK51" s="368"/>
      <c r="RRL51" s="368"/>
      <c r="RRM51" s="368"/>
      <c r="RRN51" s="368"/>
      <c r="RRO51" s="368"/>
      <c r="RRP51" s="368"/>
      <c r="RRQ51" s="368"/>
      <c r="RRR51" s="368"/>
      <c r="RRS51" s="368"/>
      <c r="RRT51" s="368"/>
      <c r="RRU51" s="368"/>
      <c r="RRV51" s="368"/>
      <c r="RRW51" s="368"/>
      <c r="RRX51" s="368"/>
      <c r="RRY51" s="368"/>
      <c r="RRZ51" s="368"/>
      <c r="RSA51" s="368"/>
      <c r="RSB51" s="368"/>
      <c r="RSC51" s="368"/>
      <c r="RSD51" s="368"/>
      <c r="RSE51" s="368"/>
      <c r="RSF51" s="368"/>
      <c r="RSG51" s="368"/>
      <c r="RSH51" s="368"/>
      <c r="RSI51" s="368"/>
      <c r="RSJ51" s="368"/>
      <c r="RSK51" s="368"/>
      <c r="RSL51" s="368"/>
      <c r="RSM51" s="368"/>
      <c r="RSN51" s="368"/>
      <c r="RSO51" s="368"/>
      <c r="RSP51" s="368"/>
      <c r="RSQ51" s="368"/>
      <c r="RSR51" s="368"/>
      <c r="RSS51" s="368"/>
      <c r="RST51" s="368"/>
      <c r="RSU51" s="368"/>
      <c r="RSV51" s="368"/>
      <c r="RSW51" s="368"/>
      <c r="RSX51" s="368"/>
      <c r="RSY51" s="368"/>
      <c r="RSZ51" s="368"/>
      <c r="RTA51" s="368"/>
      <c r="RTB51" s="368"/>
      <c r="RTC51" s="368"/>
      <c r="RTD51" s="368"/>
      <c r="RTE51" s="368"/>
      <c r="RTF51" s="368"/>
      <c r="RTG51" s="368"/>
      <c r="RTH51" s="368"/>
      <c r="RTI51" s="368"/>
      <c r="RTJ51" s="368"/>
      <c r="RTK51" s="368"/>
      <c r="RTL51" s="368"/>
      <c r="RTM51" s="368"/>
      <c r="RTN51" s="368"/>
      <c r="RTO51" s="368"/>
      <c r="RTP51" s="368"/>
      <c r="RTQ51" s="368"/>
      <c r="RTR51" s="368"/>
      <c r="RTS51" s="368"/>
      <c r="RTT51" s="368"/>
      <c r="RTU51" s="368"/>
      <c r="RTV51" s="368"/>
      <c r="RTW51" s="368"/>
      <c r="RTX51" s="368"/>
      <c r="RTY51" s="368"/>
      <c r="RTZ51" s="368"/>
      <c r="RUA51" s="368"/>
      <c r="RUB51" s="368"/>
      <c r="RUC51" s="368"/>
      <c r="RUD51" s="368"/>
      <c r="RUE51" s="368"/>
      <c r="RUF51" s="368"/>
      <c r="RUG51" s="368"/>
      <c r="RUH51" s="368"/>
      <c r="RUI51" s="368"/>
      <c r="RUJ51" s="368"/>
      <c r="RUK51" s="368"/>
      <c r="RUL51" s="368"/>
      <c r="RUM51" s="368"/>
      <c r="RUN51" s="368"/>
      <c r="RUO51" s="368"/>
      <c r="RUP51" s="368"/>
      <c r="RUQ51" s="368"/>
      <c r="RUR51" s="368"/>
      <c r="RUS51" s="368"/>
      <c r="RUT51" s="368"/>
      <c r="RUU51" s="368"/>
      <c r="RUV51" s="368"/>
      <c r="RUW51" s="368"/>
      <c r="RUX51" s="368"/>
      <c r="RUY51" s="368"/>
      <c r="RUZ51" s="368"/>
      <c r="RVA51" s="368"/>
      <c r="RVB51" s="368"/>
      <c r="RVC51" s="368"/>
      <c r="RVD51" s="368"/>
      <c r="RVE51" s="368"/>
      <c r="RVF51" s="368"/>
      <c r="RVG51" s="368"/>
      <c r="RVH51" s="368"/>
      <c r="RVI51" s="368"/>
      <c r="RVJ51" s="368"/>
      <c r="RVK51" s="368"/>
      <c r="RVL51" s="368"/>
      <c r="RVM51" s="368"/>
      <c r="RVN51" s="368"/>
      <c r="RVO51" s="368"/>
      <c r="RVP51" s="368"/>
      <c r="RVQ51" s="368"/>
      <c r="RVR51" s="368"/>
      <c r="RVS51" s="368"/>
      <c r="RVT51" s="368"/>
      <c r="RVU51" s="368"/>
      <c r="RVV51" s="368"/>
      <c r="RVW51" s="368"/>
      <c r="RVX51" s="368"/>
      <c r="RVY51" s="368"/>
      <c r="RVZ51" s="368"/>
      <c r="RWA51" s="368"/>
      <c r="RWB51" s="368"/>
      <c r="RWC51" s="368"/>
      <c r="RWD51" s="368"/>
      <c r="RWE51" s="368"/>
      <c r="RWF51" s="368"/>
      <c r="RWG51" s="368"/>
      <c r="RWH51" s="368"/>
      <c r="RWI51" s="368"/>
      <c r="RWJ51" s="368"/>
      <c r="RWK51" s="368"/>
      <c r="RWL51" s="368"/>
      <c r="RWM51" s="368"/>
      <c r="RWN51" s="368"/>
      <c r="RWO51" s="368"/>
      <c r="RWP51" s="368"/>
      <c r="RWQ51" s="368"/>
      <c r="RWR51" s="368"/>
      <c r="RWS51" s="368"/>
      <c r="RWT51" s="368"/>
      <c r="RWU51" s="368"/>
      <c r="RWV51" s="368"/>
      <c r="RWW51" s="368"/>
      <c r="RWX51" s="368"/>
      <c r="RWY51" s="368"/>
      <c r="RWZ51" s="368"/>
      <c r="RXA51" s="368"/>
      <c r="RXB51" s="368"/>
      <c r="RXC51" s="368"/>
      <c r="RXD51" s="368"/>
      <c r="RXE51" s="368"/>
      <c r="RXF51" s="368"/>
      <c r="RXG51" s="368"/>
      <c r="RXH51" s="368"/>
      <c r="RXI51" s="368"/>
      <c r="RXJ51" s="368"/>
      <c r="RXK51" s="368"/>
      <c r="RXL51" s="368"/>
      <c r="RXM51" s="368"/>
      <c r="RXN51" s="368"/>
      <c r="RXO51" s="368"/>
      <c r="RXP51" s="368"/>
      <c r="RXQ51" s="368"/>
      <c r="RXR51" s="368"/>
      <c r="RXS51" s="368"/>
      <c r="RXT51" s="368"/>
      <c r="RXU51" s="368"/>
      <c r="RXV51" s="368"/>
      <c r="RXW51" s="368"/>
      <c r="RXX51" s="368"/>
      <c r="RXY51" s="368"/>
      <c r="RXZ51" s="368"/>
      <c r="RYA51" s="368"/>
      <c r="RYB51" s="368"/>
      <c r="RYC51" s="368"/>
      <c r="RYD51" s="368"/>
      <c r="RYE51" s="368"/>
      <c r="RYF51" s="368"/>
      <c r="RYG51" s="368"/>
      <c r="RYH51" s="368"/>
      <c r="RYI51" s="368"/>
      <c r="RYJ51" s="368"/>
      <c r="RYK51" s="368"/>
      <c r="RYL51" s="368"/>
      <c r="RYM51" s="368"/>
      <c r="RYN51" s="368"/>
      <c r="RYO51" s="368"/>
      <c r="RYP51" s="368"/>
      <c r="RYQ51" s="368"/>
      <c r="RYR51" s="368"/>
      <c r="RYS51" s="368"/>
      <c r="RYT51" s="368"/>
      <c r="RYU51" s="368"/>
      <c r="RYV51" s="368"/>
      <c r="RYW51" s="368"/>
      <c r="RYX51" s="368"/>
      <c r="RYY51" s="368"/>
      <c r="RYZ51" s="368"/>
      <c r="RZA51" s="368"/>
      <c r="RZB51" s="368"/>
      <c r="RZC51" s="368"/>
      <c r="RZD51" s="368"/>
      <c r="RZE51" s="368"/>
      <c r="RZF51" s="368"/>
      <c r="RZG51" s="368"/>
      <c r="RZH51" s="368"/>
      <c r="RZI51" s="368"/>
      <c r="RZJ51" s="368"/>
      <c r="RZK51" s="368"/>
      <c r="RZL51" s="368"/>
      <c r="RZM51" s="368"/>
      <c r="RZN51" s="368"/>
      <c r="RZO51" s="368"/>
      <c r="RZP51" s="368"/>
      <c r="RZQ51" s="368"/>
      <c r="RZR51" s="368"/>
      <c r="RZS51" s="368"/>
      <c r="RZT51" s="368"/>
      <c r="RZU51" s="368"/>
      <c r="RZV51" s="368"/>
      <c r="RZW51" s="368"/>
      <c r="RZX51" s="368"/>
      <c r="RZY51" s="368"/>
      <c r="RZZ51" s="368"/>
      <c r="SAA51" s="368"/>
      <c r="SAB51" s="368"/>
      <c r="SAC51" s="368"/>
      <c r="SAD51" s="368"/>
      <c r="SAE51" s="368"/>
      <c r="SAF51" s="368"/>
      <c r="SAG51" s="368"/>
      <c r="SAH51" s="368"/>
      <c r="SAI51" s="368"/>
      <c r="SAJ51" s="368"/>
      <c r="SAK51" s="368"/>
      <c r="SAL51" s="368"/>
      <c r="SAM51" s="368"/>
      <c r="SAN51" s="368"/>
      <c r="SAO51" s="368"/>
      <c r="SAP51" s="368"/>
      <c r="SAQ51" s="368"/>
      <c r="SAR51" s="368"/>
      <c r="SAS51" s="368"/>
      <c r="SAT51" s="368"/>
      <c r="SAU51" s="368"/>
      <c r="SAV51" s="368"/>
      <c r="SAW51" s="368"/>
      <c r="SAX51" s="368"/>
      <c r="SAY51" s="368"/>
      <c r="SAZ51" s="368"/>
      <c r="SBA51" s="368"/>
      <c r="SBB51" s="368"/>
      <c r="SBC51" s="368"/>
      <c r="SBD51" s="368"/>
      <c r="SBE51" s="368"/>
      <c r="SBF51" s="368"/>
      <c r="SBG51" s="368"/>
      <c r="SBH51" s="368"/>
      <c r="SBI51" s="368"/>
      <c r="SBJ51" s="368"/>
      <c r="SBK51" s="368"/>
      <c r="SBL51" s="368"/>
      <c r="SBM51" s="368"/>
      <c r="SBN51" s="368"/>
      <c r="SBO51" s="368"/>
      <c r="SBP51" s="368"/>
      <c r="SBQ51" s="368"/>
      <c r="SBR51" s="368"/>
      <c r="SBS51" s="368"/>
      <c r="SBT51" s="368"/>
      <c r="SBU51" s="368"/>
      <c r="SBV51" s="368"/>
      <c r="SBW51" s="368"/>
      <c r="SBX51" s="368"/>
      <c r="SBY51" s="368"/>
      <c r="SBZ51" s="368"/>
      <c r="SCA51" s="368"/>
      <c r="SCB51" s="368"/>
      <c r="SCC51" s="368"/>
      <c r="SCD51" s="368"/>
      <c r="SCE51" s="368"/>
      <c r="SCF51" s="368"/>
      <c r="SCG51" s="368"/>
      <c r="SCH51" s="368"/>
      <c r="SCI51" s="368"/>
      <c r="SCJ51" s="368"/>
      <c r="SCK51" s="368"/>
      <c r="SCL51" s="368"/>
      <c r="SCM51" s="368"/>
      <c r="SCN51" s="368"/>
      <c r="SCO51" s="368"/>
      <c r="SCP51" s="368"/>
      <c r="SCQ51" s="368"/>
      <c r="SCR51" s="368"/>
      <c r="SCS51" s="368"/>
      <c r="SCT51" s="368"/>
      <c r="SCU51" s="368"/>
      <c r="SCV51" s="368"/>
      <c r="SCW51" s="368"/>
      <c r="SCX51" s="368"/>
      <c r="SCY51" s="368"/>
      <c r="SCZ51" s="368"/>
      <c r="SDA51" s="368"/>
      <c r="SDB51" s="368"/>
      <c r="SDC51" s="368"/>
      <c r="SDD51" s="368"/>
      <c r="SDE51" s="368"/>
      <c r="SDF51" s="368"/>
      <c r="SDG51" s="368"/>
      <c r="SDH51" s="368"/>
      <c r="SDI51" s="368"/>
      <c r="SDJ51" s="368"/>
      <c r="SDK51" s="368"/>
      <c r="SDL51" s="368"/>
      <c r="SDM51" s="368"/>
      <c r="SDN51" s="368"/>
      <c r="SDO51" s="368"/>
      <c r="SDP51" s="368"/>
      <c r="SDQ51" s="368"/>
      <c r="SDR51" s="368"/>
      <c r="SDS51" s="368"/>
      <c r="SDT51" s="368"/>
      <c r="SDU51" s="368"/>
      <c r="SDV51" s="368"/>
      <c r="SDW51" s="368"/>
      <c r="SDX51" s="368"/>
      <c r="SDY51" s="368"/>
      <c r="SDZ51" s="368"/>
      <c r="SEA51" s="368"/>
      <c r="SEB51" s="368"/>
      <c r="SEC51" s="368"/>
      <c r="SED51" s="368"/>
      <c r="SEE51" s="368"/>
      <c r="SEF51" s="368"/>
      <c r="SEG51" s="368"/>
      <c r="SEH51" s="368"/>
      <c r="SEI51" s="368"/>
      <c r="SEJ51" s="368"/>
      <c r="SEK51" s="368"/>
      <c r="SEL51" s="368"/>
      <c r="SEM51" s="368"/>
      <c r="SEN51" s="368"/>
      <c r="SEO51" s="368"/>
      <c r="SEP51" s="368"/>
      <c r="SEQ51" s="368"/>
      <c r="SER51" s="368"/>
      <c r="SES51" s="368"/>
      <c r="SET51" s="368"/>
      <c r="SEU51" s="368"/>
      <c r="SEV51" s="368"/>
      <c r="SEW51" s="368"/>
      <c r="SEX51" s="368"/>
      <c r="SEY51" s="368"/>
      <c r="SEZ51" s="368"/>
      <c r="SFA51" s="368"/>
      <c r="SFB51" s="368"/>
      <c r="SFC51" s="368"/>
      <c r="SFD51" s="368"/>
      <c r="SFE51" s="368"/>
      <c r="SFF51" s="368"/>
      <c r="SFG51" s="368"/>
      <c r="SFH51" s="368"/>
      <c r="SFI51" s="368"/>
      <c r="SFJ51" s="368"/>
      <c r="SFK51" s="368"/>
      <c r="SFL51" s="368"/>
      <c r="SFM51" s="368"/>
      <c r="SFN51" s="368"/>
      <c r="SFO51" s="368"/>
      <c r="SFP51" s="368"/>
      <c r="SFQ51" s="368"/>
      <c r="SFR51" s="368"/>
      <c r="SFS51" s="368"/>
      <c r="SFT51" s="368"/>
      <c r="SFU51" s="368"/>
      <c r="SFV51" s="368"/>
      <c r="SFW51" s="368"/>
      <c r="SFX51" s="368"/>
      <c r="SFY51" s="368"/>
      <c r="SFZ51" s="368"/>
      <c r="SGA51" s="368"/>
      <c r="SGB51" s="368"/>
      <c r="SGC51" s="368"/>
      <c r="SGD51" s="368"/>
      <c r="SGE51" s="368"/>
      <c r="SGF51" s="368"/>
      <c r="SGG51" s="368"/>
      <c r="SGH51" s="368"/>
      <c r="SGI51" s="368"/>
      <c r="SGJ51" s="368"/>
      <c r="SGK51" s="368"/>
      <c r="SGL51" s="368"/>
      <c r="SGM51" s="368"/>
      <c r="SGN51" s="368"/>
      <c r="SGO51" s="368"/>
      <c r="SGP51" s="368"/>
      <c r="SGQ51" s="368"/>
      <c r="SGR51" s="368"/>
      <c r="SGS51" s="368"/>
      <c r="SGT51" s="368"/>
      <c r="SGU51" s="368"/>
      <c r="SGV51" s="368"/>
      <c r="SGW51" s="368"/>
      <c r="SGX51" s="368"/>
      <c r="SGY51" s="368"/>
      <c r="SGZ51" s="368"/>
      <c r="SHA51" s="368"/>
      <c r="SHB51" s="368"/>
      <c r="SHC51" s="368"/>
      <c r="SHD51" s="368"/>
      <c r="SHE51" s="368"/>
      <c r="SHF51" s="368"/>
      <c r="SHG51" s="368"/>
      <c r="SHH51" s="368"/>
      <c r="SHI51" s="368"/>
      <c r="SHJ51" s="368"/>
      <c r="SHK51" s="368"/>
      <c r="SHL51" s="368"/>
      <c r="SHM51" s="368"/>
      <c r="SHN51" s="368"/>
      <c r="SHO51" s="368"/>
      <c r="SHP51" s="368"/>
      <c r="SHQ51" s="368"/>
      <c r="SHR51" s="368"/>
      <c r="SHS51" s="368"/>
      <c r="SHT51" s="368"/>
      <c r="SHU51" s="368"/>
      <c r="SHV51" s="368"/>
      <c r="SHW51" s="368"/>
      <c r="SHX51" s="368"/>
      <c r="SHY51" s="368"/>
      <c r="SHZ51" s="368"/>
      <c r="SIA51" s="368"/>
      <c r="SIB51" s="368"/>
      <c r="SIC51" s="368"/>
      <c r="SID51" s="368"/>
      <c r="SIE51" s="368"/>
      <c r="SIF51" s="368"/>
      <c r="SIG51" s="368"/>
      <c r="SIH51" s="368"/>
      <c r="SII51" s="368"/>
      <c r="SIJ51" s="368"/>
      <c r="SIK51" s="368"/>
      <c r="SIL51" s="368"/>
      <c r="SIM51" s="368"/>
      <c r="SIN51" s="368"/>
      <c r="SIO51" s="368"/>
      <c r="SIP51" s="368"/>
      <c r="SIQ51" s="368"/>
      <c r="SIR51" s="368"/>
      <c r="SIS51" s="368"/>
      <c r="SIT51" s="368"/>
      <c r="SIU51" s="368"/>
      <c r="SIV51" s="368"/>
      <c r="SIW51" s="368"/>
      <c r="SIX51" s="368"/>
      <c r="SIY51" s="368"/>
      <c r="SIZ51" s="368"/>
      <c r="SJA51" s="368"/>
      <c r="SJB51" s="368"/>
      <c r="SJC51" s="368"/>
      <c r="SJD51" s="368"/>
      <c r="SJE51" s="368"/>
      <c r="SJF51" s="368"/>
      <c r="SJG51" s="368"/>
      <c r="SJH51" s="368"/>
      <c r="SJI51" s="368"/>
      <c r="SJJ51" s="368"/>
      <c r="SJK51" s="368"/>
      <c r="SJL51" s="368"/>
      <c r="SJM51" s="368"/>
      <c r="SJN51" s="368"/>
      <c r="SJO51" s="368"/>
      <c r="SJP51" s="368"/>
      <c r="SJQ51" s="368"/>
      <c r="SJR51" s="368"/>
      <c r="SJS51" s="368"/>
      <c r="SJT51" s="368"/>
      <c r="SJU51" s="368"/>
      <c r="SJV51" s="368"/>
      <c r="SJW51" s="368"/>
      <c r="SJX51" s="368"/>
      <c r="SJY51" s="368"/>
      <c r="SJZ51" s="368"/>
      <c r="SKA51" s="368"/>
      <c r="SKB51" s="368"/>
      <c r="SKC51" s="368"/>
      <c r="SKD51" s="368"/>
      <c r="SKE51" s="368"/>
      <c r="SKF51" s="368"/>
      <c r="SKG51" s="368"/>
      <c r="SKH51" s="368"/>
      <c r="SKI51" s="368"/>
      <c r="SKJ51" s="368"/>
      <c r="SKK51" s="368"/>
      <c r="SKL51" s="368"/>
      <c r="SKM51" s="368"/>
      <c r="SKN51" s="368"/>
      <c r="SKO51" s="368"/>
      <c r="SKP51" s="368"/>
      <c r="SKQ51" s="368"/>
      <c r="SKR51" s="368"/>
      <c r="SKS51" s="368"/>
      <c r="SKT51" s="368"/>
      <c r="SKU51" s="368"/>
      <c r="SKV51" s="368"/>
      <c r="SKW51" s="368"/>
      <c r="SKX51" s="368"/>
      <c r="SKY51" s="368"/>
      <c r="SKZ51" s="368"/>
      <c r="SLA51" s="368"/>
      <c r="SLB51" s="368"/>
      <c r="SLC51" s="368"/>
      <c r="SLD51" s="368"/>
      <c r="SLE51" s="368"/>
      <c r="SLF51" s="368"/>
      <c r="SLG51" s="368"/>
      <c r="SLH51" s="368"/>
      <c r="SLI51" s="368"/>
      <c r="SLJ51" s="368"/>
      <c r="SLK51" s="368"/>
      <c r="SLL51" s="368"/>
      <c r="SLM51" s="368"/>
      <c r="SLN51" s="368"/>
      <c r="SLO51" s="368"/>
      <c r="SLP51" s="368"/>
      <c r="SLQ51" s="368"/>
      <c r="SLR51" s="368"/>
      <c r="SLS51" s="368"/>
      <c r="SLT51" s="368"/>
      <c r="SLU51" s="368"/>
      <c r="SLV51" s="368"/>
      <c r="SLW51" s="368"/>
      <c r="SLX51" s="368"/>
      <c r="SLY51" s="368"/>
      <c r="SLZ51" s="368"/>
      <c r="SMA51" s="368"/>
      <c r="SMB51" s="368"/>
      <c r="SMC51" s="368"/>
      <c r="SMD51" s="368"/>
      <c r="SME51" s="368"/>
      <c r="SMF51" s="368"/>
      <c r="SMG51" s="368"/>
      <c r="SMH51" s="368"/>
      <c r="SMI51" s="368"/>
      <c r="SMJ51" s="368"/>
      <c r="SMK51" s="368"/>
      <c r="SML51" s="368"/>
      <c r="SMM51" s="368"/>
      <c r="SMN51" s="368"/>
      <c r="SMO51" s="368"/>
      <c r="SMP51" s="368"/>
      <c r="SMQ51" s="368"/>
      <c r="SMR51" s="368"/>
      <c r="SMS51" s="368"/>
      <c r="SMT51" s="368"/>
      <c r="SMU51" s="368"/>
      <c r="SMV51" s="368"/>
      <c r="SMW51" s="368"/>
      <c r="SMX51" s="368"/>
      <c r="SMY51" s="368"/>
      <c r="SMZ51" s="368"/>
      <c r="SNA51" s="368"/>
      <c r="SNB51" s="368"/>
      <c r="SNC51" s="368"/>
      <c r="SND51" s="368"/>
      <c r="SNE51" s="368"/>
      <c r="SNF51" s="368"/>
      <c r="SNG51" s="368"/>
      <c r="SNH51" s="368"/>
      <c r="SNI51" s="368"/>
      <c r="SNJ51" s="368"/>
      <c r="SNK51" s="368"/>
      <c r="SNL51" s="368"/>
      <c r="SNM51" s="368"/>
      <c r="SNN51" s="368"/>
      <c r="SNO51" s="368"/>
      <c r="SNP51" s="368"/>
      <c r="SNQ51" s="368"/>
      <c r="SNR51" s="368"/>
      <c r="SNS51" s="368"/>
      <c r="SNT51" s="368"/>
      <c r="SNU51" s="368"/>
      <c r="SNV51" s="368"/>
      <c r="SNW51" s="368"/>
      <c r="SNX51" s="368"/>
      <c r="SNY51" s="368"/>
      <c r="SNZ51" s="368"/>
      <c r="SOA51" s="368"/>
      <c r="SOB51" s="368"/>
      <c r="SOC51" s="368"/>
      <c r="SOD51" s="368"/>
      <c r="SOE51" s="368"/>
      <c r="SOF51" s="368"/>
      <c r="SOG51" s="368"/>
      <c r="SOH51" s="368"/>
      <c r="SOI51" s="368"/>
      <c r="SOJ51" s="368"/>
      <c r="SOK51" s="368"/>
      <c r="SOL51" s="368"/>
      <c r="SOM51" s="368"/>
      <c r="SON51" s="368"/>
      <c r="SOO51" s="368"/>
      <c r="SOP51" s="368"/>
      <c r="SOQ51" s="368"/>
      <c r="SOR51" s="368"/>
      <c r="SOS51" s="368"/>
      <c r="SOT51" s="368"/>
      <c r="SOU51" s="368"/>
      <c r="SOV51" s="368"/>
      <c r="SOW51" s="368"/>
      <c r="SOX51" s="368"/>
      <c r="SOY51" s="368"/>
      <c r="SOZ51" s="368"/>
      <c r="SPA51" s="368"/>
      <c r="SPB51" s="368"/>
      <c r="SPC51" s="368"/>
      <c r="SPD51" s="368"/>
      <c r="SPE51" s="368"/>
      <c r="SPF51" s="368"/>
      <c r="SPG51" s="368"/>
      <c r="SPH51" s="368"/>
      <c r="SPI51" s="368"/>
      <c r="SPJ51" s="368"/>
      <c r="SPK51" s="368"/>
      <c r="SPL51" s="368"/>
      <c r="SPM51" s="368"/>
      <c r="SPN51" s="368"/>
      <c r="SPO51" s="368"/>
      <c r="SPP51" s="368"/>
      <c r="SPQ51" s="368"/>
      <c r="SPR51" s="368"/>
      <c r="SPS51" s="368"/>
      <c r="SPT51" s="368"/>
      <c r="SPU51" s="368"/>
      <c r="SPV51" s="368"/>
      <c r="SPW51" s="368"/>
      <c r="SPX51" s="368"/>
      <c r="SPY51" s="368"/>
      <c r="SPZ51" s="368"/>
      <c r="SQA51" s="368"/>
      <c r="SQB51" s="368"/>
      <c r="SQC51" s="368"/>
      <c r="SQD51" s="368"/>
      <c r="SQE51" s="368"/>
      <c r="SQF51" s="368"/>
      <c r="SQG51" s="368"/>
      <c r="SQH51" s="368"/>
      <c r="SQI51" s="368"/>
      <c r="SQJ51" s="368"/>
      <c r="SQK51" s="368"/>
      <c r="SQL51" s="368"/>
      <c r="SQM51" s="368"/>
      <c r="SQN51" s="368"/>
      <c r="SQO51" s="368"/>
      <c r="SQP51" s="368"/>
      <c r="SQQ51" s="368"/>
      <c r="SQR51" s="368"/>
      <c r="SQS51" s="368"/>
      <c r="SQT51" s="368"/>
      <c r="SQU51" s="368"/>
      <c r="SQV51" s="368"/>
      <c r="SQW51" s="368"/>
      <c r="SQX51" s="368"/>
      <c r="SQY51" s="368"/>
      <c r="SQZ51" s="368"/>
      <c r="SRA51" s="368"/>
      <c r="SRB51" s="368"/>
      <c r="SRC51" s="368"/>
      <c r="SRD51" s="368"/>
      <c r="SRE51" s="368"/>
      <c r="SRF51" s="368"/>
      <c r="SRG51" s="368"/>
      <c r="SRH51" s="368"/>
      <c r="SRI51" s="368"/>
      <c r="SRJ51" s="368"/>
      <c r="SRK51" s="368"/>
      <c r="SRL51" s="368"/>
      <c r="SRM51" s="368"/>
      <c r="SRN51" s="368"/>
      <c r="SRO51" s="368"/>
      <c r="SRP51" s="368"/>
      <c r="SRQ51" s="368"/>
      <c r="SRR51" s="368"/>
      <c r="SRS51" s="368"/>
      <c r="SRT51" s="368"/>
      <c r="SRU51" s="368"/>
      <c r="SRV51" s="368"/>
      <c r="SRW51" s="368"/>
      <c r="SRX51" s="368"/>
      <c r="SRY51" s="368"/>
      <c r="SRZ51" s="368"/>
      <c r="SSA51" s="368"/>
      <c r="SSB51" s="368"/>
      <c r="SSC51" s="368"/>
      <c r="SSD51" s="368"/>
      <c r="SSE51" s="368"/>
      <c r="SSF51" s="368"/>
      <c r="SSG51" s="368"/>
      <c r="SSH51" s="368"/>
      <c r="SSI51" s="368"/>
      <c r="SSJ51" s="368"/>
      <c r="SSK51" s="368"/>
      <c r="SSL51" s="368"/>
      <c r="SSM51" s="368"/>
      <c r="SSN51" s="368"/>
      <c r="SSO51" s="368"/>
      <c r="SSP51" s="368"/>
      <c r="SSQ51" s="368"/>
      <c r="SSR51" s="368"/>
      <c r="SSS51" s="368"/>
      <c r="SST51" s="368"/>
      <c r="SSU51" s="368"/>
      <c r="SSV51" s="368"/>
      <c r="SSW51" s="368"/>
      <c r="SSX51" s="368"/>
      <c r="SSY51" s="368"/>
      <c r="SSZ51" s="368"/>
      <c r="STA51" s="368"/>
      <c r="STB51" s="368"/>
      <c r="STC51" s="368"/>
      <c r="STD51" s="368"/>
      <c r="STE51" s="368"/>
      <c r="STF51" s="368"/>
      <c r="STG51" s="368"/>
      <c r="STH51" s="368"/>
      <c r="STI51" s="368"/>
      <c r="STJ51" s="368"/>
      <c r="STK51" s="368"/>
      <c r="STL51" s="368"/>
      <c r="STM51" s="368"/>
      <c r="STN51" s="368"/>
      <c r="STO51" s="368"/>
      <c r="STP51" s="368"/>
      <c r="STQ51" s="368"/>
      <c r="STR51" s="368"/>
      <c r="STS51" s="368"/>
      <c r="STT51" s="368"/>
      <c r="STU51" s="368"/>
      <c r="STV51" s="368"/>
      <c r="STW51" s="368"/>
      <c r="STX51" s="368"/>
      <c r="STY51" s="368"/>
      <c r="STZ51" s="368"/>
      <c r="SUA51" s="368"/>
      <c r="SUB51" s="368"/>
      <c r="SUC51" s="368"/>
      <c r="SUD51" s="368"/>
      <c r="SUE51" s="368"/>
      <c r="SUF51" s="368"/>
      <c r="SUG51" s="368"/>
      <c r="SUH51" s="368"/>
      <c r="SUI51" s="368"/>
      <c r="SUJ51" s="368"/>
      <c r="SUK51" s="368"/>
      <c r="SUL51" s="368"/>
      <c r="SUM51" s="368"/>
      <c r="SUN51" s="368"/>
      <c r="SUO51" s="368"/>
      <c r="SUP51" s="368"/>
      <c r="SUQ51" s="368"/>
      <c r="SUR51" s="368"/>
      <c r="SUS51" s="368"/>
      <c r="SUT51" s="368"/>
      <c r="SUU51" s="368"/>
      <c r="SUV51" s="368"/>
      <c r="SUW51" s="368"/>
      <c r="SUX51" s="368"/>
      <c r="SUY51" s="368"/>
      <c r="SUZ51" s="368"/>
      <c r="SVA51" s="368"/>
      <c r="SVB51" s="368"/>
      <c r="SVC51" s="368"/>
      <c r="SVD51" s="368"/>
      <c r="SVE51" s="368"/>
      <c r="SVF51" s="368"/>
      <c r="SVG51" s="368"/>
      <c r="SVH51" s="368"/>
      <c r="SVI51" s="368"/>
      <c r="SVJ51" s="368"/>
      <c r="SVK51" s="368"/>
      <c r="SVL51" s="368"/>
      <c r="SVM51" s="368"/>
      <c r="SVN51" s="368"/>
      <c r="SVO51" s="368"/>
      <c r="SVP51" s="368"/>
      <c r="SVQ51" s="368"/>
      <c r="SVR51" s="368"/>
      <c r="SVS51" s="368"/>
      <c r="SVT51" s="368"/>
      <c r="SVU51" s="368"/>
      <c r="SVV51" s="368"/>
      <c r="SVW51" s="368"/>
      <c r="SVX51" s="368"/>
      <c r="SVY51" s="368"/>
      <c r="SVZ51" s="368"/>
      <c r="SWA51" s="368"/>
      <c r="SWB51" s="368"/>
      <c r="SWC51" s="368"/>
      <c r="SWD51" s="368"/>
      <c r="SWE51" s="368"/>
      <c r="SWF51" s="368"/>
      <c r="SWG51" s="368"/>
      <c r="SWH51" s="368"/>
      <c r="SWI51" s="368"/>
      <c r="SWJ51" s="368"/>
      <c r="SWK51" s="368"/>
      <c r="SWL51" s="368"/>
      <c r="SWM51" s="368"/>
      <c r="SWN51" s="368"/>
      <c r="SWO51" s="368"/>
      <c r="SWP51" s="368"/>
      <c r="SWQ51" s="368"/>
      <c r="SWR51" s="368"/>
      <c r="SWS51" s="368"/>
      <c r="SWT51" s="368"/>
      <c r="SWU51" s="368"/>
      <c r="SWV51" s="368"/>
      <c r="SWW51" s="368"/>
      <c r="SWX51" s="368"/>
      <c r="SWY51" s="368"/>
      <c r="SWZ51" s="368"/>
      <c r="SXA51" s="368"/>
      <c r="SXB51" s="368"/>
      <c r="SXC51" s="368"/>
      <c r="SXD51" s="368"/>
      <c r="SXE51" s="368"/>
      <c r="SXF51" s="368"/>
      <c r="SXG51" s="368"/>
      <c r="SXH51" s="368"/>
      <c r="SXI51" s="368"/>
      <c r="SXJ51" s="368"/>
      <c r="SXK51" s="368"/>
      <c r="SXL51" s="368"/>
      <c r="SXM51" s="368"/>
      <c r="SXN51" s="368"/>
      <c r="SXO51" s="368"/>
      <c r="SXP51" s="368"/>
      <c r="SXQ51" s="368"/>
      <c r="SXR51" s="368"/>
      <c r="SXS51" s="368"/>
      <c r="SXT51" s="368"/>
      <c r="SXU51" s="368"/>
      <c r="SXV51" s="368"/>
      <c r="SXW51" s="368"/>
      <c r="SXX51" s="368"/>
      <c r="SXY51" s="368"/>
      <c r="SXZ51" s="368"/>
      <c r="SYA51" s="368"/>
      <c r="SYB51" s="368"/>
      <c r="SYC51" s="368"/>
      <c r="SYD51" s="368"/>
      <c r="SYE51" s="368"/>
      <c r="SYF51" s="368"/>
      <c r="SYG51" s="368"/>
      <c r="SYH51" s="368"/>
      <c r="SYI51" s="368"/>
      <c r="SYJ51" s="368"/>
      <c r="SYK51" s="368"/>
      <c r="SYL51" s="368"/>
      <c r="SYM51" s="368"/>
      <c r="SYN51" s="368"/>
      <c r="SYO51" s="368"/>
      <c r="SYP51" s="368"/>
      <c r="SYQ51" s="368"/>
      <c r="SYR51" s="368"/>
      <c r="SYS51" s="368"/>
      <c r="SYT51" s="368"/>
      <c r="SYU51" s="368"/>
      <c r="SYV51" s="368"/>
      <c r="SYW51" s="368"/>
      <c r="SYX51" s="368"/>
      <c r="SYY51" s="368"/>
      <c r="SYZ51" s="368"/>
      <c r="SZA51" s="368"/>
      <c r="SZB51" s="368"/>
      <c r="SZC51" s="368"/>
      <c r="SZD51" s="368"/>
      <c r="SZE51" s="368"/>
      <c r="SZF51" s="368"/>
      <c r="SZG51" s="368"/>
      <c r="SZH51" s="368"/>
      <c r="SZI51" s="368"/>
      <c r="SZJ51" s="368"/>
      <c r="SZK51" s="368"/>
      <c r="SZL51" s="368"/>
      <c r="SZM51" s="368"/>
      <c r="SZN51" s="368"/>
      <c r="SZO51" s="368"/>
      <c r="SZP51" s="368"/>
      <c r="SZQ51" s="368"/>
      <c r="SZR51" s="368"/>
      <c r="SZS51" s="368"/>
      <c r="SZT51" s="368"/>
      <c r="SZU51" s="368"/>
      <c r="SZV51" s="368"/>
      <c r="SZW51" s="368"/>
      <c r="SZX51" s="368"/>
      <c r="SZY51" s="368"/>
      <c r="SZZ51" s="368"/>
      <c r="TAA51" s="368"/>
      <c r="TAB51" s="368"/>
      <c r="TAC51" s="368"/>
      <c r="TAD51" s="368"/>
      <c r="TAE51" s="368"/>
      <c r="TAF51" s="368"/>
      <c r="TAG51" s="368"/>
      <c r="TAH51" s="368"/>
      <c r="TAI51" s="368"/>
      <c r="TAJ51" s="368"/>
      <c r="TAK51" s="368"/>
      <c r="TAL51" s="368"/>
      <c r="TAM51" s="368"/>
      <c r="TAN51" s="368"/>
      <c r="TAO51" s="368"/>
      <c r="TAP51" s="368"/>
      <c r="TAQ51" s="368"/>
      <c r="TAR51" s="368"/>
      <c r="TAS51" s="368"/>
      <c r="TAT51" s="368"/>
      <c r="TAU51" s="368"/>
      <c r="TAV51" s="368"/>
      <c r="TAW51" s="368"/>
      <c r="TAX51" s="368"/>
      <c r="TAY51" s="368"/>
      <c r="TAZ51" s="368"/>
      <c r="TBA51" s="368"/>
      <c r="TBB51" s="368"/>
      <c r="TBC51" s="368"/>
      <c r="TBD51" s="368"/>
      <c r="TBE51" s="368"/>
      <c r="TBF51" s="368"/>
      <c r="TBG51" s="368"/>
      <c r="TBH51" s="368"/>
      <c r="TBI51" s="368"/>
      <c r="TBJ51" s="368"/>
      <c r="TBK51" s="368"/>
      <c r="TBL51" s="368"/>
      <c r="TBM51" s="368"/>
      <c r="TBN51" s="368"/>
      <c r="TBO51" s="368"/>
      <c r="TBP51" s="368"/>
      <c r="TBQ51" s="368"/>
      <c r="TBR51" s="368"/>
      <c r="TBS51" s="368"/>
      <c r="TBT51" s="368"/>
      <c r="TBU51" s="368"/>
      <c r="TBV51" s="368"/>
      <c r="TBW51" s="368"/>
      <c r="TBX51" s="368"/>
      <c r="TBY51" s="368"/>
      <c r="TBZ51" s="368"/>
      <c r="TCA51" s="368"/>
      <c r="TCB51" s="368"/>
      <c r="TCC51" s="368"/>
      <c r="TCD51" s="368"/>
      <c r="TCE51" s="368"/>
      <c r="TCF51" s="368"/>
      <c r="TCG51" s="368"/>
      <c r="TCH51" s="368"/>
      <c r="TCI51" s="368"/>
      <c r="TCJ51" s="368"/>
      <c r="TCK51" s="368"/>
      <c r="TCL51" s="368"/>
      <c r="TCM51" s="368"/>
      <c r="TCN51" s="368"/>
      <c r="TCO51" s="368"/>
      <c r="TCP51" s="368"/>
      <c r="TCQ51" s="368"/>
      <c r="TCR51" s="368"/>
      <c r="TCS51" s="368"/>
      <c r="TCT51" s="368"/>
      <c r="TCU51" s="368"/>
      <c r="TCV51" s="368"/>
      <c r="TCW51" s="368"/>
      <c r="TCX51" s="368"/>
      <c r="TCY51" s="368"/>
      <c r="TCZ51" s="368"/>
      <c r="TDA51" s="368"/>
      <c r="TDB51" s="368"/>
      <c r="TDC51" s="368"/>
      <c r="TDD51" s="368"/>
      <c r="TDE51" s="368"/>
      <c r="TDF51" s="368"/>
      <c r="TDG51" s="368"/>
      <c r="TDH51" s="368"/>
      <c r="TDI51" s="368"/>
      <c r="TDJ51" s="368"/>
      <c r="TDK51" s="368"/>
      <c r="TDL51" s="368"/>
      <c r="TDM51" s="368"/>
      <c r="TDN51" s="368"/>
      <c r="TDO51" s="368"/>
      <c r="TDP51" s="368"/>
      <c r="TDQ51" s="368"/>
      <c r="TDR51" s="368"/>
      <c r="TDS51" s="368"/>
      <c r="TDT51" s="368"/>
      <c r="TDU51" s="368"/>
      <c r="TDV51" s="368"/>
      <c r="TDW51" s="368"/>
      <c r="TDX51" s="368"/>
      <c r="TDY51" s="368"/>
      <c r="TDZ51" s="368"/>
      <c r="TEA51" s="368"/>
      <c r="TEB51" s="368"/>
      <c r="TEC51" s="368"/>
      <c r="TED51" s="368"/>
      <c r="TEE51" s="368"/>
      <c r="TEF51" s="368"/>
      <c r="TEG51" s="368"/>
      <c r="TEH51" s="368"/>
      <c r="TEI51" s="368"/>
      <c r="TEJ51" s="368"/>
      <c r="TEK51" s="368"/>
      <c r="TEL51" s="368"/>
      <c r="TEM51" s="368"/>
      <c r="TEN51" s="368"/>
      <c r="TEO51" s="368"/>
      <c r="TEP51" s="368"/>
      <c r="TEQ51" s="368"/>
      <c r="TER51" s="368"/>
      <c r="TES51" s="368"/>
      <c r="TET51" s="368"/>
      <c r="TEU51" s="368"/>
      <c r="TEV51" s="368"/>
      <c r="TEW51" s="368"/>
      <c r="TEX51" s="368"/>
      <c r="TEY51" s="368"/>
      <c r="TEZ51" s="368"/>
      <c r="TFA51" s="368"/>
      <c r="TFB51" s="368"/>
      <c r="TFC51" s="368"/>
      <c r="TFD51" s="368"/>
      <c r="TFE51" s="368"/>
      <c r="TFF51" s="368"/>
      <c r="TFG51" s="368"/>
      <c r="TFH51" s="368"/>
      <c r="TFI51" s="368"/>
      <c r="TFJ51" s="368"/>
      <c r="TFK51" s="368"/>
      <c r="TFL51" s="368"/>
      <c r="TFM51" s="368"/>
      <c r="TFN51" s="368"/>
      <c r="TFO51" s="368"/>
      <c r="TFP51" s="368"/>
      <c r="TFQ51" s="368"/>
      <c r="TFR51" s="368"/>
      <c r="TFS51" s="368"/>
      <c r="TFT51" s="368"/>
      <c r="TFU51" s="368"/>
      <c r="TFV51" s="368"/>
      <c r="TFW51" s="368"/>
      <c r="TFX51" s="368"/>
      <c r="TFY51" s="368"/>
      <c r="TFZ51" s="368"/>
      <c r="TGA51" s="368"/>
      <c r="TGB51" s="368"/>
      <c r="TGC51" s="368"/>
      <c r="TGD51" s="368"/>
      <c r="TGE51" s="368"/>
      <c r="TGF51" s="368"/>
      <c r="TGG51" s="368"/>
      <c r="TGH51" s="368"/>
      <c r="TGI51" s="368"/>
      <c r="TGJ51" s="368"/>
      <c r="TGK51" s="368"/>
      <c r="TGL51" s="368"/>
      <c r="TGM51" s="368"/>
      <c r="TGN51" s="368"/>
      <c r="TGO51" s="368"/>
      <c r="TGP51" s="368"/>
      <c r="TGQ51" s="368"/>
      <c r="TGR51" s="368"/>
      <c r="TGS51" s="368"/>
      <c r="TGT51" s="368"/>
      <c r="TGU51" s="368"/>
      <c r="TGV51" s="368"/>
      <c r="TGW51" s="368"/>
      <c r="TGX51" s="368"/>
      <c r="TGY51" s="368"/>
      <c r="TGZ51" s="368"/>
      <c r="THA51" s="368"/>
      <c r="THB51" s="368"/>
      <c r="THC51" s="368"/>
      <c r="THD51" s="368"/>
      <c r="THE51" s="368"/>
      <c r="THF51" s="368"/>
      <c r="THG51" s="368"/>
      <c r="THH51" s="368"/>
      <c r="THI51" s="368"/>
      <c r="THJ51" s="368"/>
      <c r="THK51" s="368"/>
      <c r="THL51" s="368"/>
      <c r="THM51" s="368"/>
      <c r="THN51" s="368"/>
      <c r="THO51" s="368"/>
      <c r="THP51" s="368"/>
      <c r="THQ51" s="368"/>
      <c r="THR51" s="368"/>
      <c r="THS51" s="368"/>
      <c r="THT51" s="368"/>
      <c r="THU51" s="368"/>
      <c r="THV51" s="368"/>
      <c r="THW51" s="368"/>
      <c r="THX51" s="368"/>
      <c r="THY51" s="368"/>
      <c r="THZ51" s="368"/>
      <c r="TIA51" s="368"/>
      <c r="TIB51" s="368"/>
      <c r="TIC51" s="368"/>
      <c r="TID51" s="368"/>
      <c r="TIE51" s="368"/>
      <c r="TIF51" s="368"/>
      <c r="TIG51" s="368"/>
      <c r="TIH51" s="368"/>
      <c r="TII51" s="368"/>
      <c r="TIJ51" s="368"/>
      <c r="TIK51" s="368"/>
      <c r="TIL51" s="368"/>
      <c r="TIM51" s="368"/>
      <c r="TIN51" s="368"/>
      <c r="TIO51" s="368"/>
      <c r="TIP51" s="368"/>
      <c r="TIQ51" s="368"/>
      <c r="TIR51" s="368"/>
      <c r="TIS51" s="368"/>
      <c r="TIT51" s="368"/>
      <c r="TIU51" s="368"/>
      <c r="TIV51" s="368"/>
      <c r="TIW51" s="368"/>
      <c r="TIX51" s="368"/>
      <c r="TIY51" s="368"/>
      <c r="TIZ51" s="368"/>
      <c r="TJA51" s="368"/>
      <c r="TJB51" s="368"/>
      <c r="TJC51" s="368"/>
      <c r="TJD51" s="368"/>
      <c r="TJE51" s="368"/>
      <c r="TJF51" s="368"/>
      <c r="TJG51" s="368"/>
      <c r="TJH51" s="368"/>
      <c r="TJI51" s="368"/>
      <c r="TJJ51" s="368"/>
      <c r="TJK51" s="368"/>
      <c r="TJL51" s="368"/>
      <c r="TJM51" s="368"/>
      <c r="TJN51" s="368"/>
      <c r="TJO51" s="368"/>
      <c r="TJP51" s="368"/>
      <c r="TJQ51" s="368"/>
      <c r="TJR51" s="368"/>
      <c r="TJS51" s="368"/>
      <c r="TJT51" s="368"/>
      <c r="TJU51" s="368"/>
      <c r="TJV51" s="368"/>
      <c r="TJW51" s="368"/>
      <c r="TJX51" s="368"/>
      <c r="TJY51" s="368"/>
      <c r="TJZ51" s="368"/>
      <c r="TKA51" s="368"/>
      <c r="TKB51" s="368"/>
      <c r="TKC51" s="368"/>
      <c r="TKD51" s="368"/>
      <c r="TKE51" s="368"/>
      <c r="TKF51" s="368"/>
      <c r="TKG51" s="368"/>
      <c r="TKH51" s="368"/>
      <c r="TKI51" s="368"/>
      <c r="TKJ51" s="368"/>
      <c r="TKK51" s="368"/>
      <c r="TKL51" s="368"/>
      <c r="TKM51" s="368"/>
      <c r="TKN51" s="368"/>
      <c r="TKO51" s="368"/>
      <c r="TKP51" s="368"/>
      <c r="TKQ51" s="368"/>
      <c r="TKR51" s="368"/>
      <c r="TKS51" s="368"/>
      <c r="TKT51" s="368"/>
      <c r="TKU51" s="368"/>
      <c r="TKV51" s="368"/>
      <c r="TKW51" s="368"/>
      <c r="TKX51" s="368"/>
      <c r="TKY51" s="368"/>
      <c r="TKZ51" s="368"/>
      <c r="TLA51" s="368"/>
      <c r="TLB51" s="368"/>
      <c r="TLC51" s="368"/>
      <c r="TLD51" s="368"/>
      <c r="TLE51" s="368"/>
      <c r="TLF51" s="368"/>
      <c r="TLG51" s="368"/>
      <c r="TLH51" s="368"/>
      <c r="TLI51" s="368"/>
      <c r="TLJ51" s="368"/>
      <c r="TLK51" s="368"/>
      <c r="TLL51" s="368"/>
      <c r="TLM51" s="368"/>
      <c r="TLN51" s="368"/>
      <c r="TLO51" s="368"/>
      <c r="TLP51" s="368"/>
      <c r="TLQ51" s="368"/>
      <c r="TLR51" s="368"/>
      <c r="TLS51" s="368"/>
      <c r="TLT51" s="368"/>
      <c r="TLU51" s="368"/>
      <c r="TLV51" s="368"/>
      <c r="TLW51" s="368"/>
      <c r="TLX51" s="368"/>
      <c r="TLY51" s="368"/>
      <c r="TLZ51" s="368"/>
      <c r="TMA51" s="368"/>
      <c r="TMB51" s="368"/>
      <c r="TMC51" s="368"/>
      <c r="TMD51" s="368"/>
      <c r="TME51" s="368"/>
      <c r="TMF51" s="368"/>
      <c r="TMG51" s="368"/>
      <c r="TMH51" s="368"/>
      <c r="TMI51" s="368"/>
      <c r="TMJ51" s="368"/>
      <c r="TMK51" s="368"/>
      <c r="TML51" s="368"/>
      <c r="TMM51" s="368"/>
      <c r="TMN51" s="368"/>
      <c r="TMO51" s="368"/>
      <c r="TMP51" s="368"/>
      <c r="TMQ51" s="368"/>
      <c r="TMR51" s="368"/>
      <c r="TMS51" s="368"/>
      <c r="TMT51" s="368"/>
      <c r="TMU51" s="368"/>
      <c r="TMV51" s="368"/>
      <c r="TMW51" s="368"/>
      <c r="TMX51" s="368"/>
      <c r="TMY51" s="368"/>
      <c r="TMZ51" s="368"/>
      <c r="TNA51" s="368"/>
      <c r="TNB51" s="368"/>
      <c r="TNC51" s="368"/>
      <c r="TND51" s="368"/>
      <c r="TNE51" s="368"/>
      <c r="TNF51" s="368"/>
      <c r="TNG51" s="368"/>
      <c r="TNH51" s="368"/>
      <c r="TNI51" s="368"/>
      <c r="TNJ51" s="368"/>
      <c r="TNK51" s="368"/>
      <c r="TNL51" s="368"/>
      <c r="TNM51" s="368"/>
      <c r="TNN51" s="368"/>
      <c r="TNO51" s="368"/>
      <c r="TNP51" s="368"/>
      <c r="TNQ51" s="368"/>
      <c r="TNR51" s="368"/>
      <c r="TNS51" s="368"/>
      <c r="TNT51" s="368"/>
      <c r="TNU51" s="368"/>
      <c r="TNV51" s="368"/>
      <c r="TNW51" s="368"/>
      <c r="TNX51" s="368"/>
      <c r="TNY51" s="368"/>
      <c r="TNZ51" s="368"/>
      <c r="TOA51" s="368"/>
      <c r="TOB51" s="368"/>
      <c r="TOC51" s="368"/>
      <c r="TOD51" s="368"/>
      <c r="TOE51" s="368"/>
      <c r="TOF51" s="368"/>
      <c r="TOG51" s="368"/>
      <c r="TOH51" s="368"/>
      <c r="TOI51" s="368"/>
      <c r="TOJ51" s="368"/>
      <c r="TOK51" s="368"/>
      <c r="TOL51" s="368"/>
      <c r="TOM51" s="368"/>
      <c r="TON51" s="368"/>
      <c r="TOO51" s="368"/>
      <c r="TOP51" s="368"/>
      <c r="TOQ51" s="368"/>
      <c r="TOR51" s="368"/>
      <c r="TOS51" s="368"/>
      <c r="TOT51" s="368"/>
      <c r="TOU51" s="368"/>
      <c r="TOV51" s="368"/>
      <c r="TOW51" s="368"/>
      <c r="TOX51" s="368"/>
      <c r="TOY51" s="368"/>
      <c r="TOZ51" s="368"/>
      <c r="TPA51" s="368"/>
      <c r="TPB51" s="368"/>
      <c r="TPC51" s="368"/>
      <c r="TPD51" s="368"/>
      <c r="TPE51" s="368"/>
      <c r="TPF51" s="368"/>
      <c r="TPG51" s="368"/>
      <c r="TPH51" s="368"/>
      <c r="TPI51" s="368"/>
      <c r="TPJ51" s="368"/>
      <c r="TPK51" s="368"/>
      <c r="TPL51" s="368"/>
      <c r="TPM51" s="368"/>
      <c r="TPN51" s="368"/>
      <c r="TPO51" s="368"/>
      <c r="TPP51" s="368"/>
      <c r="TPQ51" s="368"/>
      <c r="TPR51" s="368"/>
      <c r="TPS51" s="368"/>
      <c r="TPT51" s="368"/>
      <c r="TPU51" s="368"/>
      <c r="TPV51" s="368"/>
      <c r="TPW51" s="368"/>
      <c r="TPX51" s="368"/>
      <c r="TPY51" s="368"/>
      <c r="TPZ51" s="368"/>
      <c r="TQA51" s="368"/>
      <c r="TQB51" s="368"/>
      <c r="TQC51" s="368"/>
      <c r="TQD51" s="368"/>
      <c r="TQE51" s="368"/>
      <c r="TQF51" s="368"/>
      <c r="TQG51" s="368"/>
      <c r="TQH51" s="368"/>
      <c r="TQI51" s="368"/>
      <c r="TQJ51" s="368"/>
      <c r="TQK51" s="368"/>
      <c r="TQL51" s="368"/>
      <c r="TQM51" s="368"/>
      <c r="TQN51" s="368"/>
      <c r="TQO51" s="368"/>
      <c r="TQP51" s="368"/>
      <c r="TQQ51" s="368"/>
      <c r="TQR51" s="368"/>
      <c r="TQS51" s="368"/>
      <c r="TQT51" s="368"/>
      <c r="TQU51" s="368"/>
      <c r="TQV51" s="368"/>
      <c r="TQW51" s="368"/>
      <c r="TQX51" s="368"/>
      <c r="TQY51" s="368"/>
      <c r="TQZ51" s="368"/>
      <c r="TRA51" s="368"/>
      <c r="TRB51" s="368"/>
      <c r="TRC51" s="368"/>
      <c r="TRD51" s="368"/>
      <c r="TRE51" s="368"/>
      <c r="TRF51" s="368"/>
      <c r="TRG51" s="368"/>
      <c r="TRH51" s="368"/>
      <c r="TRI51" s="368"/>
      <c r="TRJ51" s="368"/>
      <c r="TRK51" s="368"/>
      <c r="TRL51" s="368"/>
      <c r="TRM51" s="368"/>
      <c r="TRN51" s="368"/>
      <c r="TRO51" s="368"/>
      <c r="TRP51" s="368"/>
      <c r="TRQ51" s="368"/>
      <c r="TRR51" s="368"/>
      <c r="TRS51" s="368"/>
      <c r="TRT51" s="368"/>
      <c r="TRU51" s="368"/>
      <c r="TRV51" s="368"/>
      <c r="TRW51" s="368"/>
      <c r="TRX51" s="368"/>
      <c r="TRY51" s="368"/>
      <c r="TRZ51" s="368"/>
      <c r="TSA51" s="368"/>
      <c r="TSB51" s="368"/>
      <c r="TSC51" s="368"/>
      <c r="TSD51" s="368"/>
      <c r="TSE51" s="368"/>
      <c r="TSF51" s="368"/>
      <c r="TSG51" s="368"/>
      <c r="TSH51" s="368"/>
      <c r="TSI51" s="368"/>
      <c r="TSJ51" s="368"/>
      <c r="TSK51" s="368"/>
      <c r="TSL51" s="368"/>
      <c r="TSM51" s="368"/>
      <c r="TSN51" s="368"/>
      <c r="TSO51" s="368"/>
      <c r="TSP51" s="368"/>
      <c r="TSQ51" s="368"/>
      <c r="TSR51" s="368"/>
      <c r="TSS51" s="368"/>
      <c r="TST51" s="368"/>
      <c r="TSU51" s="368"/>
      <c r="TSV51" s="368"/>
      <c r="TSW51" s="368"/>
      <c r="TSX51" s="368"/>
      <c r="TSY51" s="368"/>
      <c r="TSZ51" s="368"/>
      <c r="TTA51" s="368"/>
      <c r="TTB51" s="368"/>
      <c r="TTC51" s="368"/>
      <c r="TTD51" s="368"/>
      <c r="TTE51" s="368"/>
      <c r="TTF51" s="368"/>
      <c r="TTG51" s="368"/>
      <c r="TTH51" s="368"/>
      <c r="TTI51" s="368"/>
      <c r="TTJ51" s="368"/>
      <c r="TTK51" s="368"/>
      <c r="TTL51" s="368"/>
      <c r="TTM51" s="368"/>
      <c r="TTN51" s="368"/>
      <c r="TTO51" s="368"/>
      <c r="TTP51" s="368"/>
      <c r="TTQ51" s="368"/>
      <c r="TTR51" s="368"/>
      <c r="TTS51" s="368"/>
      <c r="TTT51" s="368"/>
      <c r="TTU51" s="368"/>
      <c r="TTV51" s="368"/>
      <c r="TTW51" s="368"/>
      <c r="TTX51" s="368"/>
      <c r="TTY51" s="368"/>
      <c r="TTZ51" s="368"/>
      <c r="TUA51" s="368"/>
      <c r="TUB51" s="368"/>
      <c r="TUC51" s="368"/>
      <c r="TUD51" s="368"/>
      <c r="TUE51" s="368"/>
      <c r="TUF51" s="368"/>
      <c r="TUG51" s="368"/>
      <c r="TUH51" s="368"/>
      <c r="TUI51" s="368"/>
      <c r="TUJ51" s="368"/>
      <c r="TUK51" s="368"/>
      <c r="TUL51" s="368"/>
      <c r="TUM51" s="368"/>
      <c r="TUN51" s="368"/>
      <c r="TUO51" s="368"/>
      <c r="TUP51" s="368"/>
      <c r="TUQ51" s="368"/>
      <c r="TUR51" s="368"/>
      <c r="TUS51" s="368"/>
      <c r="TUT51" s="368"/>
      <c r="TUU51" s="368"/>
      <c r="TUV51" s="368"/>
      <c r="TUW51" s="368"/>
      <c r="TUX51" s="368"/>
      <c r="TUY51" s="368"/>
      <c r="TUZ51" s="368"/>
      <c r="TVA51" s="368"/>
      <c r="TVB51" s="368"/>
      <c r="TVC51" s="368"/>
      <c r="TVD51" s="368"/>
      <c r="TVE51" s="368"/>
      <c r="TVF51" s="368"/>
      <c r="TVG51" s="368"/>
      <c r="TVH51" s="368"/>
      <c r="TVI51" s="368"/>
      <c r="TVJ51" s="368"/>
      <c r="TVK51" s="368"/>
      <c r="TVL51" s="368"/>
      <c r="TVM51" s="368"/>
      <c r="TVN51" s="368"/>
      <c r="TVO51" s="368"/>
      <c r="TVP51" s="368"/>
      <c r="TVQ51" s="368"/>
      <c r="TVR51" s="368"/>
      <c r="TVS51" s="368"/>
      <c r="TVT51" s="368"/>
      <c r="TVU51" s="368"/>
      <c r="TVV51" s="368"/>
      <c r="TVW51" s="368"/>
      <c r="TVX51" s="368"/>
      <c r="TVY51" s="368"/>
      <c r="TVZ51" s="368"/>
      <c r="TWA51" s="368"/>
      <c r="TWB51" s="368"/>
      <c r="TWC51" s="368"/>
      <c r="TWD51" s="368"/>
      <c r="TWE51" s="368"/>
      <c r="TWF51" s="368"/>
      <c r="TWG51" s="368"/>
      <c r="TWH51" s="368"/>
      <c r="TWI51" s="368"/>
      <c r="TWJ51" s="368"/>
      <c r="TWK51" s="368"/>
      <c r="TWL51" s="368"/>
      <c r="TWM51" s="368"/>
      <c r="TWN51" s="368"/>
      <c r="TWO51" s="368"/>
      <c r="TWP51" s="368"/>
      <c r="TWQ51" s="368"/>
      <c r="TWR51" s="368"/>
      <c r="TWS51" s="368"/>
      <c r="TWT51" s="368"/>
      <c r="TWU51" s="368"/>
      <c r="TWV51" s="368"/>
      <c r="TWW51" s="368"/>
      <c r="TWX51" s="368"/>
      <c r="TWY51" s="368"/>
      <c r="TWZ51" s="368"/>
      <c r="TXA51" s="368"/>
      <c r="TXB51" s="368"/>
      <c r="TXC51" s="368"/>
      <c r="TXD51" s="368"/>
      <c r="TXE51" s="368"/>
      <c r="TXF51" s="368"/>
      <c r="TXG51" s="368"/>
      <c r="TXH51" s="368"/>
      <c r="TXI51" s="368"/>
      <c r="TXJ51" s="368"/>
      <c r="TXK51" s="368"/>
      <c r="TXL51" s="368"/>
      <c r="TXM51" s="368"/>
      <c r="TXN51" s="368"/>
      <c r="TXO51" s="368"/>
      <c r="TXP51" s="368"/>
      <c r="TXQ51" s="368"/>
      <c r="TXR51" s="368"/>
      <c r="TXS51" s="368"/>
      <c r="TXT51" s="368"/>
      <c r="TXU51" s="368"/>
      <c r="TXV51" s="368"/>
      <c r="TXW51" s="368"/>
      <c r="TXX51" s="368"/>
      <c r="TXY51" s="368"/>
      <c r="TXZ51" s="368"/>
      <c r="TYA51" s="368"/>
      <c r="TYB51" s="368"/>
      <c r="TYC51" s="368"/>
      <c r="TYD51" s="368"/>
      <c r="TYE51" s="368"/>
      <c r="TYF51" s="368"/>
      <c r="TYG51" s="368"/>
      <c r="TYH51" s="368"/>
      <c r="TYI51" s="368"/>
      <c r="TYJ51" s="368"/>
      <c r="TYK51" s="368"/>
      <c r="TYL51" s="368"/>
      <c r="TYM51" s="368"/>
      <c r="TYN51" s="368"/>
      <c r="TYO51" s="368"/>
      <c r="TYP51" s="368"/>
      <c r="TYQ51" s="368"/>
      <c r="TYR51" s="368"/>
      <c r="TYS51" s="368"/>
      <c r="TYT51" s="368"/>
      <c r="TYU51" s="368"/>
      <c r="TYV51" s="368"/>
      <c r="TYW51" s="368"/>
      <c r="TYX51" s="368"/>
      <c r="TYY51" s="368"/>
      <c r="TYZ51" s="368"/>
      <c r="TZA51" s="368"/>
      <c r="TZB51" s="368"/>
      <c r="TZC51" s="368"/>
      <c r="TZD51" s="368"/>
      <c r="TZE51" s="368"/>
      <c r="TZF51" s="368"/>
      <c r="TZG51" s="368"/>
      <c r="TZH51" s="368"/>
      <c r="TZI51" s="368"/>
      <c r="TZJ51" s="368"/>
      <c r="TZK51" s="368"/>
      <c r="TZL51" s="368"/>
      <c r="TZM51" s="368"/>
      <c r="TZN51" s="368"/>
      <c r="TZO51" s="368"/>
      <c r="TZP51" s="368"/>
      <c r="TZQ51" s="368"/>
      <c r="TZR51" s="368"/>
      <c r="TZS51" s="368"/>
      <c r="TZT51" s="368"/>
      <c r="TZU51" s="368"/>
      <c r="TZV51" s="368"/>
      <c r="TZW51" s="368"/>
      <c r="TZX51" s="368"/>
      <c r="TZY51" s="368"/>
      <c r="TZZ51" s="368"/>
      <c r="UAA51" s="368"/>
      <c r="UAB51" s="368"/>
      <c r="UAC51" s="368"/>
      <c r="UAD51" s="368"/>
      <c r="UAE51" s="368"/>
      <c r="UAF51" s="368"/>
      <c r="UAG51" s="368"/>
      <c r="UAH51" s="368"/>
      <c r="UAI51" s="368"/>
      <c r="UAJ51" s="368"/>
      <c r="UAK51" s="368"/>
      <c r="UAL51" s="368"/>
      <c r="UAM51" s="368"/>
      <c r="UAN51" s="368"/>
      <c r="UAO51" s="368"/>
      <c r="UAP51" s="368"/>
      <c r="UAQ51" s="368"/>
      <c r="UAR51" s="368"/>
      <c r="UAS51" s="368"/>
      <c r="UAT51" s="368"/>
      <c r="UAU51" s="368"/>
      <c r="UAV51" s="368"/>
      <c r="UAW51" s="368"/>
      <c r="UAX51" s="368"/>
      <c r="UAY51" s="368"/>
      <c r="UAZ51" s="368"/>
      <c r="UBA51" s="368"/>
      <c r="UBB51" s="368"/>
      <c r="UBC51" s="368"/>
      <c r="UBD51" s="368"/>
      <c r="UBE51" s="368"/>
      <c r="UBF51" s="368"/>
      <c r="UBG51" s="368"/>
      <c r="UBH51" s="368"/>
      <c r="UBI51" s="368"/>
      <c r="UBJ51" s="368"/>
      <c r="UBK51" s="368"/>
      <c r="UBL51" s="368"/>
      <c r="UBM51" s="368"/>
      <c r="UBN51" s="368"/>
      <c r="UBO51" s="368"/>
      <c r="UBP51" s="368"/>
      <c r="UBQ51" s="368"/>
      <c r="UBR51" s="368"/>
      <c r="UBS51" s="368"/>
      <c r="UBT51" s="368"/>
      <c r="UBU51" s="368"/>
      <c r="UBV51" s="368"/>
      <c r="UBW51" s="368"/>
      <c r="UBX51" s="368"/>
      <c r="UBY51" s="368"/>
      <c r="UBZ51" s="368"/>
      <c r="UCA51" s="368"/>
      <c r="UCB51" s="368"/>
      <c r="UCC51" s="368"/>
      <c r="UCD51" s="368"/>
      <c r="UCE51" s="368"/>
      <c r="UCF51" s="368"/>
      <c r="UCG51" s="368"/>
      <c r="UCH51" s="368"/>
      <c r="UCI51" s="368"/>
      <c r="UCJ51" s="368"/>
      <c r="UCK51" s="368"/>
      <c r="UCL51" s="368"/>
      <c r="UCM51" s="368"/>
      <c r="UCN51" s="368"/>
      <c r="UCO51" s="368"/>
      <c r="UCP51" s="368"/>
      <c r="UCQ51" s="368"/>
      <c r="UCR51" s="368"/>
      <c r="UCS51" s="368"/>
      <c r="UCT51" s="368"/>
      <c r="UCU51" s="368"/>
      <c r="UCV51" s="368"/>
      <c r="UCW51" s="368"/>
      <c r="UCX51" s="368"/>
      <c r="UCY51" s="368"/>
      <c r="UCZ51" s="368"/>
      <c r="UDA51" s="368"/>
      <c r="UDB51" s="368"/>
      <c r="UDC51" s="368"/>
      <c r="UDD51" s="368"/>
      <c r="UDE51" s="368"/>
      <c r="UDF51" s="368"/>
      <c r="UDG51" s="368"/>
      <c r="UDH51" s="368"/>
      <c r="UDI51" s="368"/>
      <c r="UDJ51" s="368"/>
      <c r="UDK51" s="368"/>
      <c r="UDL51" s="368"/>
      <c r="UDM51" s="368"/>
      <c r="UDN51" s="368"/>
      <c r="UDO51" s="368"/>
      <c r="UDP51" s="368"/>
      <c r="UDQ51" s="368"/>
      <c r="UDR51" s="368"/>
      <c r="UDS51" s="368"/>
      <c r="UDT51" s="368"/>
      <c r="UDU51" s="368"/>
      <c r="UDV51" s="368"/>
      <c r="UDW51" s="368"/>
      <c r="UDX51" s="368"/>
      <c r="UDY51" s="368"/>
      <c r="UDZ51" s="368"/>
      <c r="UEA51" s="368"/>
      <c r="UEB51" s="368"/>
      <c r="UEC51" s="368"/>
      <c r="UED51" s="368"/>
      <c r="UEE51" s="368"/>
      <c r="UEF51" s="368"/>
      <c r="UEG51" s="368"/>
      <c r="UEH51" s="368"/>
      <c r="UEI51" s="368"/>
      <c r="UEJ51" s="368"/>
      <c r="UEK51" s="368"/>
      <c r="UEL51" s="368"/>
      <c r="UEM51" s="368"/>
      <c r="UEN51" s="368"/>
      <c r="UEO51" s="368"/>
      <c r="UEP51" s="368"/>
      <c r="UEQ51" s="368"/>
      <c r="UER51" s="368"/>
      <c r="UES51" s="368"/>
      <c r="UET51" s="368"/>
      <c r="UEU51" s="368"/>
      <c r="UEV51" s="368"/>
      <c r="UEW51" s="368"/>
      <c r="UEX51" s="368"/>
      <c r="UEY51" s="368"/>
      <c r="UEZ51" s="368"/>
      <c r="UFA51" s="368"/>
      <c r="UFB51" s="368"/>
      <c r="UFC51" s="368"/>
      <c r="UFD51" s="368"/>
      <c r="UFE51" s="368"/>
      <c r="UFF51" s="368"/>
      <c r="UFG51" s="368"/>
      <c r="UFH51" s="368"/>
      <c r="UFI51" s="368"/>
      <c r="UFJ51" s="368"/>
      <c r="UFK51" s="368"/>
      <c r="UFL51" s="368"/>
      <c r="UFM51" s="368"/>
      <c r="UFN51" s="368"/>
      <c r="UFO51" s="368"/>
      <c r="UFP51" s="368"/>
      <c r="UFQ51" s="368"/>
      <c r="UFR51" s="368"/>
      <c r="UFS51" s="368"/>
      <c r="UFT51" s="368"/>
      <c r="UFU51" s="368"/>
      <c r="UFV51" s="368"/>
      <c r="UFW51" s="368"/>
      <c r="UFX51" s="368"/>
      <c r="UFY51" s="368"/>
      <c r="UFZ51" s="368"/>
      <c r="UGA51" s="368"/>
      <c r="UGB51" s="368"/>
      <c r="UGC51" s="368"/>
      <c r="UGD51" s="368"/>
      <c r="UGE51" s="368"/>
      <c r="UGF51" s="368"/>
      <c r="UGG51" s="368"/>
      <c r="UGH51" s="368"/>
      <c r="UGI51" s="368"/>
      <c r="UGJ51" s="368"/>
      <c r="UGK51" s="368"/>
      <c r="UGL51" s="368"/>
      <c r="UGM51" s="368"/>
      <c r="UGN51" s="368"/>
      <c r="UGO51" s="368"/>
      <c r="UGP51" s="368"/>
      <c r="UGQ51" s="368"/>
      <c r="UGR51" s="368"/>
      <c r="UGS51" s="368"/>
      <c r="UGT51" s="368"/>
      <c r="UGU51" s="368"/>
      <c r="UGV51" s="368"/>
      <c r="UGW51" s="368"/>
      <c r="UGX51" s="368"/>
      <c r="UGY51" s="368"/>
      <c r="UGZ51" s="368"/>
      <c r="UHA51" s="368"/>
      <c r="UHB51" s="368"/>
      <c r="UHC51" s="368"/>
      <c r="UHD51" s="368"/>
      <c r="UHE51" s="368"/>
      <c r="UHF51" s="368"/>
      <c r="UHG51" s="368"/>
      <c r="UHH51" s="368"/>
      <c r="UHI51" s="368"/>
      <c r="UHJ51" s="368"/>
      <c r="UHK51" s="368"/>
      <c r="UHL51" s="368"/>
      <c r="UHM51" s="368"/>
      <c r="UHN51" s="368"/>
      <c r="UHO51" s="368"/>
      <c r="UHP51" s="368"/>
      <c r="UHQ51" s="368"/>
      <c r="UHR51" s="368"/>
      <c r="UHS51" s="368"/>
      <c r="UHT51" s="368"/>
      <c r="UHU51" s="368"/>
      <c r="UHV51" s="368"/>
      <c r="UHW51" s="368"/>
      <c r="UHX51" s="368"/>
      <c r="UHY51" s="368"/>
      <c r="UHZ51" s="368"/>
      <c r="UIA51" s="368"/>
      <c r="UIB51" s="368"/>
      <c r="UIC51" s="368"/>
      <c r="UID51" s="368"/>
      <c r="UIE51" s="368"/>
      <c r="UIF51" s="368"/>
      <c r="UIG51" s="368"/>
      <c r="UIH51" s="368"/>
      <c r="UII51" s="368"/>
      <c r="UIJ51" s="368"/>
      <c r="UIK51" s="368"/>
      <c r="UIL51" s="368"/>
      <c r="UIM51" s="368"/>
      <c r="UIN51" s="368"/>
      <c r="UIO51" s="368"/>
      <c r="UIP51" s="368"/>
      <c r="UIQ51" s="368"/>
      <c r="UIR51" s="368"/>
      <c r="UIS51" s="368"/>
      <c r="UIT51" s="368"/>
      <c r="UIU51" s="368"/>
      <c r="UIV51" s="368"/>
      <c r="UIW51" s="368"/>
      <c r="UIX51" s="368"/>
      <c r="UIY51" s="368"/>
      <c r="UIZ51" s="368"/>
      <c r="UJA51" s="368"/>
      <c r="UJB51" s="368"/>
      <c r="UJC51" s="368"/>
      <c r="UJD51" s="368"/>
      <c r="UJE51" s="368"/>
      <c r="UJF51" s="368"/>
      <c r="UJG51" s="368"/>
      <c r="UJH51" s="368"/>
      <c r="UJI51" s="368"/>
      <c r="UJJ51" s="368"/>
      <c r="UJK51" s="368"/>
      <c r="UJL51" s="368"/>
      <c r="UJM51" s="368"/>
      <c r="UJN51" s="368"/>
      <c r="UJO51" s="368"/>
      <c r="UJP51" s="368"/>
      <c r="UJQ51" s="368"/>
      <c r="UJR51" s="368"/>
      <c r="UJS51" s="368"/>
      <c r="UJT51" s="368"/>
      <c r="UJU51" s="368"/>
      <c r="UJV51" s="368"/>
      <c r="UJW51" s="368"/>
      <c r="UJX51" s="368"/>
      <c r="UJY51" s="368"/>
      <c r="UJZ51" s="368"/>
      <c r="UKA51" s="368"/>
      <c r="UKB51" s="368"/>
      <c r="UKC51" s="368"/>
      <c r="UKD51" s="368"/>
      <c r="UKE51" s="368"/>
      <c r="UKF51" s="368"/>
      <c r="UKG51" s="368"/>
      <c r="UKH51" s="368"/>
      <c r="UKI51" s="368"/>
      <c r="UKJ51" s="368"/>
      <c r="UKK51" s="368"/>
      <c r="UKL51" s="368"/>
      <c r="UKM51" s="368"/>
      <c r="UKN51" s="368"/>
      <c r="UKO51" s="368"/>
      <c r="UKP51" s="368"/>
      <c r="UKQ51" s="368"/>
      <c r="UKR51" s="368"/>
      <c r="UKS51" s="368"/>
      <c r="UKT51" s="368"/>
      <c r="UKU51" s="368"/>
      <c r="UKV51" s="368"/>
      <c r="UKW51" s="368"/>
      <c r="UKX51" s="368"/>
      <c r="UKY51" s="368"/>
      <c r="UKZ51" s="368"/>
      <c r="ULA51" s="368"/>
      <c r="ULB51" s="368"/>
      <c r="ULC51" s="368"/>
      <c r="ULD51" s="368"/>
      <c r="ULE51" s="368"/>
      <c r="ULF51" s="368"/>
      <c r="ULG51" s="368"/>
      <c r="ULH51" s="368"/>
      <c r="ULI51" s="368"/>
      <c r="ULJ51" s="368"/>
      <c r="ULK51" s="368"/>
      <c r="ULL51" s="368"/>
      <c r="ULM51" s="368"/>
      <c r="ULN51" s="368"/>
      <c r="ULO51" s="368"/>
      <c r="ULP51" s="368"/>
      <c r="ULQ51" s="368"/>
      <c r="ULR51" s="368"/>
      <c r="ULS51" s="368"/>
      <c r="ULT51" s="368"/>
      <c r="ULU51" s="368"/>
      <c r="ULV51" s="368"/>
      <c r="ULW51" s="368"/>
      <c r="ULX51" s="368"/>
      <c r="ULY51" s="368"/>
      <c r="ULZ51" s="368"/>
      <c r="UMA51" s="368"/>
      <c r="UMB51" s="368"/>
      <c r="UMC51" s="368"/>
      <c r="UMD51" s="368"/>
      <c r="UME51" s="368"/>
      <c r="UMF51" s="368"/>
      <c r="UMG51" s="368"/>
      <c r="UMH51" s="368"/>
      <c r="UMI51" s="368"/>
      <c r="UMJ51" s="368"/>
      <c r="UMK51" s="368"/>
      <c r="UML51" s="368"/>
      <c r="UMM51" s="368"/>
      <c r="UMN51" s="368"/>
      <c r="UMO51" s="368"/>
      <c r="UMP51" s="368"/>
      <c r="UMQ51" s="368"/>
      <c r="UMR51" s="368"/>
      <c r="UMS51" s="368"/>
      <c r="UMT51" s="368"/>
      <c r="UMU51" s="368"/>
      <c r="UMV51" s="368"/>
      <c r="UMW51" s="368"/>
      <c r="UMX51" s="368"/>
      <c r="UMY51" s="368"/>
      <c r="UMZ51" s="368"/>
      <c r="UNA51" s="368"/>
      <c r="UNB51" s="368"/>
      <c r="UNC51" s="368"/>
      <c r="UND51" s="368"/>
      <c r="UNE51" s="368"/>
      <c r="UNF51" s="368"/>
      <c r="UNG51" s="368"/>
      <c r="UNH51" s="368"/>
      <c r="UNI51" s="368"/>
      <c r="UNJ51" s="368"/>
      <c r="UNK51" s="368"/>
      <c r="UNL51" s="368"/>
      <c r="UNM51" s="368"/>
      <c r="UNN51" s="368"/>
      <c r="UNO51" s="368"/>
      <c r="UNP51" s="368"/>
      <c r="UNQ51" s="368"/>
      <c r="UNR51" s="368"/>
      <c r="UNS51" s="368"/>
      <c r="UNT51" s="368"/>
      <c r="UNU51" s="368"/>
      <c r="UNV51" s="368"/>
      <c r="UNW51" s="368"/>
      <c r="UNX51" s="368"/>
      <c r="UNY51" s="368"/>
      <c r="UNZ51" s="368"/>
      <c r="UOA51" s="368"/>
      <c r="UOB51" s="368"/>
      <c r="UOC51" s="368"/>
      <c r="UOD51" s="368"/>
      <c r="UOE51" s="368"/>
      <c r="UOF51" s="368"/>
      <c r="UOG51" s="368"/>
      <c r="UOH51" s="368"/>
      <c r="UOI51" s="368"/>
      <c r="UOJ51" s="368"/>
      <c r="UOK51" s="368"/>
      <c r="UOL51" s="368"/>
      <c r="UOM51" s="368"/>
      <c r="UON51" s="368"/>
      <c r="UOO51" s="368"/>
      <c r="UOP51" s="368"/>
      <c r="UOQ51" s="368"/>
      <c r="UOR51" s="368"/>
      <c r="UOS51" s="368"/>
      <c r="UOT51" s="368"/>
      <c r="UOU51" s="368"/>
      <c r="UOV51" s="368"/>
      <c r="UOW51" s="368"/>
      <c r="UOX51" s="368"/>
      <c r="UOY51" s="368"/>
      <c r="UOZ51" s="368"/>
      <c r="UPA51" s="368"/>
      <c r="UPB51" s="368"/>
      <c r="UPC51" s="368"/>
      <c r="UPD51" s="368"/>
      <c r="UPE51" s="368"/>
      <c r="UPF51" s="368"/>
      <c r="UPG51" s="368"/>
      <c r="UPH51" s="368"/>
      <c r="UPI51" s="368"/>
      <c r="UPJ51" s="368"/>
      <c r="UPK51" s="368"/>
      <c r="UPL51" s="368"/>
      <c r="UPM51" s="368"/>
      <c r="UPN51" s="368"/>
      <c r="UPO51" s="368"/>
      <c r="UPP51" s="368"/>
      <c r="UPQ51" s="368"/>
      <c r="UPR51" s="368"/>
      <c r="UPS51" s="368"/>
      <c r="UPT51" s="368"/>
      <c r="UPU51" s="368"/>
      <c r="UPV51" s="368"/>
      <c r="UPW51" s="368"/>
      <c r="UPX51" s="368"/>
      <c r="UPY51" s="368"/>
      <c r="UPZ51" s="368"/>
      <c r="UQA51" s="368"/>
      <c r="UQB51" s="368"/>
      <c r="UQC51" s="368"/>
      <c r="UQD51" s="368"/>
      <c r="UQE51" s="368"/>
      <c r="UQF51" s="368"/>
      <c r="UQG51" s="368"/>
      <c r="UQH51" s="368"/>
      <c r="UQI51" s="368"/>
      <c r="UQJ51" s="368"/>
      <c r="UQK51" s="368"/>
      <c r="UQL51" s="368"/>
      <c r="UQM51" s="368"/>
      <c r="UQN51" s="368"/>
      <c r="UQO51" s="368"/>
      <c r="UQP51" s="368"/>
      <c r="UQQ51" s="368"/>
      <c r="UQR51" s="368"/>
      <c r="UQS51" s="368"/>
      <c r="UQT51" s="368"/>
      <c r="UQU51" s="368"/>
      <c r="UQV51" s="368"/>
      <c r="UQW51" s="368"/>
      <c r="UQX51" s="368"/>
      <c r="UQY51" s="368"/>
      <c r="UQZ51" s="368"/>
      <c r="URA51" s="368"/>
      <c r="URB51" s="368"/>
      <c r="URC51" s="368"/>
      <c r="URD51" s="368"/>
      <c r="URE51" s="368"/>
      <c r="URF51" s="368"/>
      <c r="URG51" s="368"/>
      <c r="URH51" s="368"/>
      <c r="URI51" s="368"/>
      <c r="URJ51" s="368"/>
      <c r="URK51" s="368"/>
      <c r="URL51" s="368"/>
      <c r="URM51" s="368"/>
      <c r="URN51" s="368"/>
      <c r="URO51" s="368"/>
      <c r="URP51" s="368"/>
      <c r="URQ51" s="368"/>
      <c r="URR51" s="368"/>
      <c r="URS51" s="368"/>
      <c r="URT51" s="368"/>
      <c r="URU51" s="368"/>
      <c r="URV51" s="368"/>
      <c r="URW51" s="368"/>
      <c r="URX51" s="368"/>
      <c r="URY51" s="368"/>
      <c r="URZ51" s="368"/>
      <c r="USA51" s="368"/>
      <c r="USB51" s="368"/>
      <c r="USC51" s="368"/>
      <c r="USD51" s="368"/>
      <c r="USE51" s="368"/>
      <c r="USF51" s="368"/>
      <c r="USG51" s="368"/>
      <c r="USH51" s="368"/>
      <c r="USI51" s="368"/>
      <c r="USJ51" s="368"/>
      <c r="USK51" s="368"/>
      <c r="USL51" s="368"/>
      <c r="USM51" s="368"/>
      <c r="USN51" s="368"/>
      <c r="USO51" s="368"/>
      <c r="USP51" s="368"/>
      <c r="USQ51" s="368"/>
      <c r="USR51" s="368"/>
      <c r="USS51" s="368"/>
      <c r="UST51" s="368"/>
      <c r="USU51" s="368"/>
      <c r="USV51" s="368"/>
      <c r="USW51" s="368"/>
      <c r="USX51" s="368"/>
      <c r="USY51" s="368"/>
      <c r="USZ51" s="368"/>
      <c r="UTA51" s="368"/>
      <c r="UTB51" s="368"/>
      <c r="UTC51" s="368"/>
      <c r="UTD51" s="368"/>
      <c r="UTE51" s="368"/>
      <c r="UTF51" s="368"/>
      <c r="UTG51" s="368"/>
      <c r="UTH51" s="368"/>
      <c r="UTI51" s="368"/>
      <c r="UTJ51" s="368"/>
      <c r="UTK51" s="368"/>
      <c r="UTL51" s="368"/>
      <c r="UTM51" s="368"/>
      <c r="UTN51" s="368"/>
      <c r="UTO51" s="368"/>
      <c r="UTP51" s="368"/>
      <c r="UTQ51" s="368"/>
      <c r="UTR51" s="368"/>
      <c r="UTS51" s="368"/>
      <c r="UTT51" s="368"/>
      <c r="UTU51" s="368"/>
      <c r="UTV51" s="368"/>
      <c r="UTW51" s="368"/>
      <c r="UTX51" s="368"/>
      <c r="UTY51" s="368"/>
      <c r="UTZ51" s="368"/>
      <c r="UUA51" s="368"/>
      <c r="UUB51" s="368"/>
      <c r="UUC51" s="368"/>
      <c r="UUD51" s="368"/>
      <c r="UUE51" s="368"/>
      <c r="UUF51" s="368"/>
      <c r="UUG51" s="368"/>
      <c r="UUH51" s="368"/>
      <c r="UUI51" s="368"/>
      <c r="UUJ51" s="368"/>
      <c r="UUK51" s="368"/>
      <c r="UUL51" s="368"/>
      <c r="UUM51" s="368"/>
      <c r="UUN51" s="368"/>
      <c r="UUO51" s="368"/>
      <c r="UUP51" s="368"/>
      <c r="UUQ51" s="368"/>
      <c r="UUR51" s="368"/>
      <c r="UUS51" s="368"/>
      <c r="UUT51" s="368"/>
      <c r="UUU51" s="368"/>
      <c r="UUV51" s="368"/>
      <c r="UUW51" s="368"/>
      <c r="UUX51" s="368"/>
      <c r="UUY51" s="368"/>
      <c r="UUZ51" s="368"/>
      <c r="UVA51" s="368"/>
      <c r="UVB51" s="368"/>
      <c r="UVC51" s="368"/>
      <c r="UVD51" s="368"/>
      <c r="UVE51" s="368"/>
      <c r="UVF51" s="368"/>
      <c r="UVG51" s="368"/>
      <c r="UVH51" s="368"/>
      <c r="UVI51" s="368"/>
      <c r="UVJ51" s="368"/>
      <c r="UVK51" s="368"/>
      <c r="UVL51" s="368"/>
      <c r="UVM51" s="368"/>
      <c r="UVN51" s="368"/>
      <c r="UVO51" s="368"/>
      <c r="UVP51" s="368"/>
      <c r="UVQ51" s="368"/>
      <c r="UVR51" s="368"/>
      <c r="UVS51" s="368"/>
      <c r="UVT51" s="368"/>
      <c r="UVU51" s="368"/>
      <c r="UVV51" s="368"/>
      <c r="UVW51" s="368"/>
      <c r="UVX51" s="368"/>
      <c r="UVY51" s="368"/>
      <c r="UVZ51" s="368"/>
      <c r="UWA51" s="368"/>
      <c r="UWB51" s="368"/>
      <c r="UWC51" s="368"/>
      <c r="UWD51" s="368"/>
      <c r="UWE51" s="368"/>
      <c r="UWF51" s="368"/>
      <c r="UWG51" s="368"/>
      <c r="UWH51" s="368"/>
      <c r="UWI51" s="368"/>
      <c r="UWJ51" s="368"/>
      <c r="UWK51" s="368"/>
      <c r="UWL51" s="368"/>
      <c r="UWM51" s="368"/>
      <c r="UWN51" s="368"/>
      <c r="UWO51" s="368"/>
      <c r="UWP51" s="368"/>
      <c r="UWQ51" s="368"/>
      <c r="UWR51" s="368"/>
      <c r="UWS51" s="368"/>
      <c r="UWT51" s="368"/>
      <c r="UWU51" s="368"/>
      <c r="UWV51" s="368"/>
      <c r="UWW51" s="368"/>
      <c r="UWX51" s="368"/>
      <c r="UWY51" s="368"/>
      <c r="UWZ51" s="368"/>
      <c r="UXA51" s="368"/>
      <c r="UXB51" s="368"/>
      <c r="UXC51" s="368"/>
      <c r="UXD51" s="368"/>
      <c r="UXE51" s="368"/>
      <c r="UXF51" s="368"/>
      <c r="UXG51" s="368"/>
      <c r="UXH51" s="368"/>
      <c r="UXI51" s="368"/>
      <c r="UXJ51" s="368"/>
      <c r="UXK51" s="368"/>
      <c r="UXL51" s="368"/>
      <c r="UXM51" s="368"/>
      <c r="UXN51" s="368"/>
      <c r="UXO51" s="368"/>
      <c r="UXP51" s="368"/>
      <c r="UXQ51" s="368"/>
      <c r="UXR51" s="368"/>
      <c r="UXS51" s="368"/>
      <c r="UXT51" s="368"/>
      <c r="UXU51" s="368"/>
      <c r="UXV51" s="368"/>
      <c r="UXW51" s="368"/>
      <c r="UXX51" s="368"/>
      <c r="UXY51" s="368"/>
      <c r="UXZ51" s="368"/>
      <c r="UYA51" s="368"/>
      <c r="UYB51" s="368"/>
      <c r="UYC51" s="368"/>
      <c r="UYD51" s="368"/>
      <c r="UYE51" s="368"/>
      <c r="UYF51" s="368"/>
      <c r="UYG51" s="368"/>
      <c r="UYH51" s="368"/>
      <c r="UYI51" s="368"/>
      <c r="UYJ51" s="368"/>
      <c r="UYK51" s="368"/>
      <c r="UYL51" s="368"/>
      <c r="UYM51" s="368"/>
      <c r="UYN51" s="368"/>
      <c r="UYO51" s="368"/>
      <c r="UYP51" s="368"/>
      <c r="UYQ51" s="368"/>
      <c r="UYR51" s="368"/>
      <c r="UYS51" s="368"/>
      <c r="UYT51" s="368"/>
      <c r="UYU51" s="368"/>
      <c r="UYV51" s="368"/>
      <c r="UYW51" s="368"/>
      <c r="UYX51" s="368"/>
      <c r="UYY51" s="368"/>
      <c r="UYZ51" s="368"/>
      <c r="UZA51" s="368"/>
      <c r="UZB51" s="368"/>
      <c r="UZC51" s="368"/>
      <c r="UZD51" s="368"/>
      <c r="UZE51" s="368"/>
      <c r="UZF51" s="368"/>
      <c r="UZG51" s="368"/>
      <c r="UZH51" s="368"/>
      <c r="UZI51" s="368"/>
      <c r="UZJ51" s="368"/>
      <c r="UZK51" s="368"/>
      <c r="UZL51" s="368"/>
      <c r="UZM51" s="368"/>
      <c r="UZN51" s="368"/>
      <c r="UZO51" s="368"/>
      <c r="UZP51" s="368"/>
      <c r="UZQ51" s="368"/>
      <c r="UZR51" s="368"/>
      <c r="UZS51" s="368"/>
      <c r="UZT51" s="368"/>
      <c r="UZU51" s="368"/>
      <c r="UZV51" s="368"/>
      <c r="UZW51" s="368"/>
      <c r="UZX51" s="368"/>
      <c r="UZY51" s="368"/>
      <c r="UZZ51" s="368"/>
      <c r="VAA51" s="368"/>
      <c r="VAB51" s="368"/>
      <c r="VAC51" s="368"/>
      <c r="VAD51" s="368"/>
      <c r="VAE51" s="368"/>
      <c r="VAF51" s="368"/>
      <c r="VAG51" s="368"/>
      <c r="VAH51" s="368"/>
      <c r="VAI51" s="368"/>
      <c r="VAJ51" s="368"/>
      <c r="VAK51" s="368"/>
      <c r="VAL51" s="368"/>
      <c r="VAM51" s="368"/>
      <c r="VAN51" s="368"/>
      <c r="VAO51" s="368"/>
      <c r="VAP51" s="368"/>
      <c r="VAQ51" s="368"/>
      <c r="VAR51" s="368"/>
      <c r="VAS51" s="368"/>
      <c r="VAT51" s="368"/>
      <c r="VAU51" s="368"/>
      <c r="VAV51" s="368"/>
      <c r="VAW51" s="368"/>
      <c r="VAX51" s="368"/>
      <c r="VAY51" s="368"/>
      <c r="VAZ51" s="368"/>
      <c r="VBA51" s="368"/>
      <c r="VBB51" s="368"/>
      <c r="VBC51" s="368"/>
      <c r="VBD51" s="368"/>
      <c r="VBE51" s="368"/>
      <c r="VBF51" s="368"/>
      <c r="VBG51" s="368"/>
      <c r="VBH51" s="368"/>
      <c r="VBI51" s="368"/>
      <c r="VBJ51" s="368"/>
      <c r="VBK51" s="368"/>
      <c r="VBL51" s="368"/>
      <c r="VBM51" s="368"/>
      <c r="VBN51" s="368"/>
      <c r="VBO51" s="368"/>
      <c r="VBP51" s="368"/>
      <c r="VBQ51" s="368"/>
      <c r="VBR51" s="368"/>
      <c r="VBS51" s="368"/>
      <c r="VBT51" s="368"/>
      <c r="VBU51" s="368"/>
      <c r="VBV51" s="368"/>
      <c r="VBW51" s="368"/>
      <c r="VBX51" s="368"/>
      <c r="VBY51" s="368"/>
      <c r="VBZ51" s="368"/>
      <c r="VCA51" s="368"/>
      <c r="VCB51" s="368"/>
      <c r="VCC51" s="368"/>
      <c r="VCD51" s="368"/>
      <c r="VCE51" s="368"/>
      <c r="VCF51" s="368"/>
      <c r="VCG51" s="368"/>
      <c r="VCH51" s="368"/>
      <c r="VCI51" s="368"/>
      <c r="VCJ51" s="368"/>
      <c r="VCK51" s="368"/>
      <c r="VCL51" s="368"/>
      <c r="VCM51" s="368"/>
      <c r="VCN51" s="368"/>
      <c r="VCO51" s="368"/>
      <c r="VCP51" s="368"/>
      <c r="VCQ51" s="368"/>
      <c r="VCR51" s="368"/>
      <c r="VCS51" s="368"/>
      <c r="VCT51" s="368"/>
      <c r="VCU51" s="368"/>
      <c r="VCV51" s="368"/>
      <c r="VCW51" s="368"/>
      <c r="VCX51" s="368"/>
      <c r="VCY51" s="368"/>
      <c r="VCZ51" s="368"/>
      <c r="VDA51" s="368"/>
      <c r="VDB51" s="368"/>
      <c r="VDC51" s="368"/>
      <c r="VDD51" s="368"/>
      <c r="VDE51" s="368"/>
      <c r="VDF51" s="368"/>
      <c r="VDG51" s="368"/>
      <c r="VDH51" s="368"/>
      <c r="VDI51" s="368"/>
      <c r="VDJ51" s="368"/>
      <c r="VDK51" s="368"/>
      <c r="VDL51" s="368"/>
      <c r="VDM51" s="368"/>
      <c r="VDN51" s="368"/>
      <c r="VDO51" s="368"/>
      <c r="VDP51" s="368"/>
      <c r="VDQ51" s="368"/>
      <c r="VDR51" s="368"/>
      <c r="VDS51" s="368"/>
      <c r="VDT51" s="368"/>
      <c r="VDU51" s="368"/>
      <c r="VDV51" s="368"/>
      <c r="VDW51" s="368"/>
      <c r="VDX51" s="368"/>
      <c r="VDY51" s="368"/>
      <c r="VDZ51" s="368"/>
      <c r="VEA51" s="368"/>
      <c r="VEB51" s="368"/>
      <c r="VEC51" s="368"/>
      <c r="VED51" s="368"/>
      <c r="VEE51" s="368"/>
      <c r="VEF51" s="368"/>
      <c r="VEG51" s="368"/>
      <c r="VEH51" s="368"/>
      <c r="VEI51" s="368"/>
      <c r="VEJ51" s="368"/>
      <c r="VEK51" s="368"/>
      <c r="VEL51" s="368"/>
      <c r="VEM51" s="368"/>
      <c r="VEN51" s="368"/>
      <c r="VEO51" s="368"/>
      <c r="VEP51" s="368"/>
      <c r="VEQ51" s="368"/>
      <c r="VER51" s="368"/>
      <c r="VES51" s="368"/>
      <c r="VET51" s="368"/>
      <c r="VEU51" s="368"/>
      <c r="VEV51" s="368"/>
      <c r="VEW51" s="368"/>
      <c r="VEX51" s="368"/>
      <c r="VEY51" s="368"/>
      <c r="VEZ51" s="368"/>
      <c r="VFA51" s="368"/>
      <c r="VFB51" s="368"/>
      <c r="VFC51" s="368"/>
      <c r="VFD51" s="368"/>
      <c r="VFE51" s="368"/>
      <c r="VFF51" s="368"/>
      <c r="VFG51" s="368"/>
      <c r="VFH51" s="368"/>
      <c r="VFI51" s="368"/>
      <c r="VFJ51" s="368"/>
      <c r="VFK51" s="368"/>
      <c r="VFL51" s="368"/>
      <c r="VFM51" s="368"/>
      <c r="VFN51" s="368"/>
      <c r="VFO51" s="368"/>
      <c r="VFP51" s="368"/>
      <c r="VFQ51" s="368"/>
      <c r="VFR51" s="368"/>
      <c r="VFS51" s="368"/>
      <c r="VFT51" s="368"/>
      <c r="VFU51" s="368"/>
      <c r="VFV51" s="368"/>
      <c r="VFW51" s="368"/>
      <c r="VFX51" s="368"/>
      <c r="VFY51" s="368"/>
      <c r="VFZ51" s="368"/>
      <c r="VGA51" s="368"/>
      <c r="VGB51" s="368"/>
      <c r="VGC51" s="368"/>
      <c r="VGD51" s="368"/>
      <c r="VGE51" s="368"/>
      <c r="VGF51" s="368"/>
      <c r="VGG51" s="368"/>
      <c r="VGH51" s="368"/>
      <c r="VGI51" s="368"/>
      <c r="VGJ51" s="368"/>
      <c r="VGK51" s="368"/>
      <c r="VGL51" s="368"/>
      <c r="VGM51" s="368"/>
      <c r="VGN51" s="368"/>
      <c r="VGO51" s="368"/>
      <c r="VGP51" s="368"/>
      <c r="VGQ51" s="368"/>
      <c r="VGR51" s="368"/>
      <c r="VGS51" s="368"/>
      <c r="VGT51" s="368"/>
      <c r="VGU51" s="368"/>
      <c r="VGV51" s="368"/>
      <c r="VGW51" s="368"/>
      <c r="VGX51" s="368"/>
      <c r="VGY51" s="368"/>
      <c r="VGZ51" s="368"/>
      <c r="VHA51" s="368"/>
      <c r="VHB51" s="368"/>
      <c r="VHC51" s="368"/>
      <c r="VHD51" s="368"/>
      <c r="VHE51" s="368"/>
      <c r="VHF51" s="368"/>
      <c r="VHG51" s="368"/>
      <c r="VHH51" s="368"/>
      <c r="VHI51" s="368"/>
      <c r="VHJ51" s="368"/>
      <c r="VHK51" s="368"/>
      <c r="VHL51" s="368"/>
      <c r="VHM51" s="368"/>
      <c r="VHN51" s="368"/>
      <c r="VHO51" s="368"/>
      <c r="VHP51" s="368"/>
      <c r="VHQ51" s="368"/>
      <c r="VHR51" s="368"/>
      <c r="VHS51" s="368"/>
      <c r="VHT51" s="368"/>
      <c r="VHU51" s="368"/>
      <c r="VHV51" s="368"/>
      <c r="VHW51" s="368"/>
      <c r="VHX51" s="368"/>
      <c r="VHY51" s="368"/>
      <c r="VHZ51" s="368"/>
      <c r="VIA51" s="368"/>
      <c r="VIB51" s="368"/>
      <c r="VIC51" s="368"/>
      <c r="VID51" s="368"/>
      <c r="VIE51" s="368"/>
      <c r="VIF51" s="368"/>
      <c r="VIG51" s="368"/>
      <c r="VIH51" s="368"/>
      <c r="VII51" s="368"/>
      <c r="VIJ51" s="368"/>
      <c r="VIK51" s="368"/>
      <c r="VIL51" s="368"/>
      <c r="VIM51" s="368"/>
      <c r="VIN51" s="368"/>
      <c r="VIO51" s="368"/>
      <c r="VIP51" s="368"/>
      <c r="VIQ51" s="368"/>
      <c r="VIR51" s="368"/>
      <c r="VIS51" s="368"/>
      <c r="VIT51" s="368"/>
      <c r="VIU51" s="368"/>
      <c r="VIV51" s="368"/>
      <c r="VIW51" s="368"/>
      <c r="VIX51" s="368"/>
      <c r="VIY51" s="368"/>
      <c r="VIZ51" s="368"/>
      <c r="VJA51" s="368"/>
      <c r="VJB51" s="368"/>
      <c r="VJC51" s="368"/>
      <c r="VJD51" s="368"/>
      <c r="VJE51" s="368"/>
      <c r="VJF51" s="368"/>
      <c r="VJG51" s="368"/>
      <c r="VJH51" s="368"/>
      <c r="VJI51" s="368"/>
      <c r="VJJ51" s="368"/>
      <c r="VJK51" s="368"/>
      <c r="VJL51" s="368"/>
      <c r="VJM51" s="368"/>
      <c r="VJN51" s="368"/>
      <c r="VJO51" s="368"/>
      <c r="VJP51" s="368"/>
      <c r="VJQ51" s="368"/>
      <c r="VJR51" s="368"/>
      <c r="VJS51" s="368"/>
      <c r="VJT51" s="368"/>
      <c r="VJU51" s="368"/>
      <c r="VJV51" s="368"/>
      <c r="VJW51" s="368"/>
      <c r="VJX51" s="368"/>
      <c r="VJY51" s="368"/>
      <c r="VJZ51" s="368"/>
      <c r="VKA51" s="368"/>
      <c r="VKB51" s="368"/>
      <c r="VKC51" s="368"/>
      <c r="VKD51" s="368"/>
      <c r="VKE51" s="368"/>
      <c r="VKF51" s="368"/>
      <c r="VKG51" s="368"/>
      <c r="VKH51" s="368"/>
      <c r="VKI51" s="368"/>
      <c r="VKJ51" s="368"/>
      <c r="VKK51" s="368"/>
      <c r="VKL51" s="368"/>
      <c r="VKM51" s="368"/>
      <c r="VKN51" s="368"/>
      <c r="VKO51" s="368"/>
      <c r="VKP51" s="368"/>
      <c r="VKQ51" s="368"/>
      <c r="VKR51" s="368"/>
      <c r="VKS51" s="368"/>
      <c r="VKT51" s="368"/>
      <c r="VKU51" s="368"/>
      <c r="VKV51" s="368"/>
      <c r="VKW51" s="368"/>
      <c r="VKX51" s="368"/>
      <c r="VKY51" s="368"/>
      <c r="VKZ51" s="368"/>
      <c r="VLA51" s="368"/>
      <c r="VLB51" s="368"/>
      <c r="VLC51" s="368"/>
      <c r="VLD51" s="368"/>
      <c r="VLE51" s="368"/>
      <c r="VLF51" s="368"/>
      <c r="VLG51" s="368"/>
      <c r="VLH51" s="368"/>
      <c r="VLI51" s="368"/>
      <c r="VLJ51" s="368"/>
      <c r="VLK51" s="368"/>
      <c r="VLL51" s="368"/>
      <c r="VLM51" s="368"/>
      <c r="VLN51" s="368"/>
      <c r="VLO51" s="368"/>
      <c r="VLP51" s="368"/>
      <c r="VLQ51" s="368"/>
      <c r="VLR51" s="368"/>
      <c r="VLS51" s="368"/>
      <c r="VLT51" s="368"/>
      <c r="VLU51" s="368"/>
      <c r="VLV51" s="368"/>
      <c r="VLW51" s="368"/>
      <c r="VLX51" s="368"/>
      <c r="VLY51" s="368"/>
      <c r="VLZ51" s="368"/>
      <c r="VMA51" s="368"/>
      <c r="VMB51" s="368"/>
      <c r="VMC51" s="368"/>
      <c r="VMD51" s="368"/>
      <c r="VME51" s="368"/>
      <c r="VMF51" s="368"/>
      <c r="VMG51" s="368"/>
      <c r="VMH51" s="368"/>
      <c r="VMI51" s="368"/>
      <c r="VMJ51" s="368"/>
      <c r="VMK51" s="368"/>
      <c r="VML51" s="368"/>
      <c r="VMM51" s="368"/>
      <c r="VMN51" s="368"/>
      <c r="VMO51" s="368"/>
      <c r="VMP51" s="368"/>
      <c r="VMQ51" s="368"/>
      <c r="VMR51" s="368"/>
      <c r="VMS51" s="368"/>
      <c r="VMT51" s="368"/>
      <c r="VMU51" s="368"/>
      <c r="VMV51" s="368"/>
      <c r="VMW51" s="368"/>
      <c r="VMX51" s="368"/>
      <c r="VMY51" s="368"/>
      <c r="VMZ51" s="368"/>
      <c r="VNA51" s="368"/>
      <c r="VNB51" s="368"/>
      <c r="VNC51" s="368"/>
      <c r="VND51" s="368"/>
      <c r="VNE51" s="368"/>
      <c r="VNF51" s="368"/>
      <c r="VNG51" s="368"/>
      <c r="VNH51" s="368"/>
      <c r="VNI51" s="368"/>
      <c r="VNJ51" s="368"/>
      <c r="VNK51" s="368"/>
      <c r="VNL51" s="368"/>
      <c r="VNM51" s="368"/>
      <c r="VNN51" s="368"/>
      <c r="VNO51" s="368"/>
      <c r="VNP51" s="368"/>
      <c r="VNQ51" s="368"/>
      <c r="VNR51" s="368"/>
      <c r="VNS51" s="368"/>
      <c r="VNT51" s="368"/>
      <c r="VNU51" s="368"/>
      <c r="VNV51" s="368"/>
      <c r="VNW51" s="368"/>
      <c r="VNX51" s="368"/>
      <c r="VNY51" s="368"/>
      <c r="VNZ51" s="368"/>
      <c r="VOA51" s="368"/>
      <c r="VOB51" s="368"/>
      <c r="VOC51" s="368"/>
      <c r="VOD51" s="368"/>
      <c r="VOE51" s="368"/>
      <c r="VOF51" s="368"/>
      <c r="VOG51" s="368"/>
      <c r="VOH51" s="368"/>
      <c r="VOI51" s="368"/>
      <c r="VOJ51" s="368"/>
      <c r="VOK51" s="368"/>
      <c r="VOL51" s="368"/>
      <c r="VOM51" s="368"/>
      <c r="VON51" s="368"/>
      <c r="VOO51" s="368"/>
      <c r="VOP51" s="368"/>
      <c r="VOQ51" s="368"/>
      <c r="VOR51" s="368"/>
      <c r="VOS51" s="368"/>
      <c r="VOT51" s="368"/>
      <c r="VOU51" s="368"/>
      <c r="VOV51" s="368"/>
      <c r="VOW51" s="368"/>
      <c r="VOX51" s="368"/>
      <c r="VOY51" s="368"/>
      <c r="VOZ51" s="368"/>
      <c r="VPA51" s="368"/>
      <c r="VPB51" s="368"/>
      <c r="VPC51" s="368"/>
      <c r="VPD51" s="368"/>
      <c r="VPE51" s="368"/>
      <c r="VPF51" s="368"/>
      <c r="VPG51" s="368"/>
      <c r="VPH51" s="368"/>
      <c r="VPI51" s="368"/>
      <c r="VPJ51" s="368"/>
      <c r="VPK51" s="368"/>
      <c r="VPL51" s="368"/>
      <c r="VPM51" s="368"/>
      <c r="VPN51" s="368"/>
      <c r="VPO51" s="368"/>
      <c r="VPP51" s="368"/>
      <c r="VPQ51" s="368"/>
      <c r="VPR51" s="368"/>
      <c r="VPS51" s="368"/>
      <c r="VPT51" s="368"/>
      <c r="VPU51" s="368"/>
      <c r="VPV51" s="368"/>
      <c r="VPW51" s="368"/>
      <c r="VPX51" s="368"/>
      <c r="VPY51" s="368"/>
      <c r="VPZ51" s="368"/>
      <c r="VQA51" s="368"/>
      <c r="VQB51" s="368"/>
      <c r="VQC51" s="368"/>
      <c r="VQD51" s="368"/>
      <c r="VQE51" s="368"/>
      <c r="VQF51" s="368"/>
      <c r="VQG51" s="368"/>
      <c r="VQH51" s="368"/>
      <c r="VQI51" s="368"/>
      <c r="VQJ51" s="368"/>
      <c r="VQK51" s="368"/>
      <c r="VQL51" s="368"/>
      <c r="VQM51" s="368"/>
      <c r="VQN51" s="368"/>
      <c r="VQO51" s="368"/>
      <c r="VQP51" s="368"/>
      <c r="VQQ51" s="368"/>
      <c r="VQR51" s="368"/>
      <c r="VQS51" s="368"/>
      <c r="VQT51" s="368"/>
      <c r="VQU51" s="368"/>
      <c r="VQV51" s="368"/>
      <c r="VQW51" s="368"/>
      <c r="VQX51" s="368"/>
      <c r="VQY51" s="368"/>
      <c r="VQZ51" s="368"/>
      <c r="VRA51" s="368"/>
      <c r="VRB51" s="368"/>
      <c r="VRC51" s="368"/>
      <c r="VRD51" s="368"/>
      <c r="VRE51" s="368"/>
      <c r="VRF51" s="368"/>
      <c r="VRG51" s="368"/>
      <c r="VRH51" s="368"/>
      <c r="VRI51" s="368"/>
      <c r="VRJ51" s="368"/>
      <c r="VRK51" s="368"/>
      <c r="VRL51" s="368"/>
      <c r="VRM51" s="368"/>
      <c r="VRN51" s="368"/>
      <c r="VRO51" s="368"/>
      <c r="VRP51" s="368"/>
      <c r="VRQ51" s="368"/>
      <c r="VRR51" s="368"/>
      <c r="VRS51" s="368"/>
      <c r="VRT51" s="368"/>
      <c r="VRU51" s="368"/>
      <c r="VRV51" s="368"/>
      <c r="VRW51" s="368"/>
      <c r="VRX51" s="368"/>
      <c r="VRY51" s="368"/>
      <c r="VRZ51" s="368"/>
      <c r="VSA51" s="368"/>
      <c r="VSB51" s="368"/>
      <c r="VSC51" s="368"/>
      <c r="VSD51" s="368"/>
      <c r="VSE51" s="368"/>
      <c r="VSF51" s="368"/>
      <c r="VSG51" s="368"/>
      <c r="VSH51" s="368"/>
      <c r="VSI51" s="368"/>
      <c r="VSJ51" s="368"/>
      <c r="VSK51" s="368"/>
      <c r="VSL51" s="368"/>
      <c r="VSM51" s="368"/>
      <c r="VSN51" s="368"/>
      <c r="VSO51" s="368"/>
      <c r="VSP51" s="368"/>
      <c r="VSQ51" s="368"/>
      <c r="VSR51" s="368"/>
      <c r="VSS51" s="368"/>
      <c r="VST51" s="368"/>
      <c r="VSU51" s="368"/>
      <c r="VSV51" s="368"/>
      <c r="VSW51" s="368"/>
      <c r="VSX51" s="368"/>
      <c r="VSY51" s="368"/>
      <c r="VSZ51" s="368"/>
      <c r="VTA51" s="368"/>
      <c r="VTB51" s="368"/>
      <c r="VTC51" s="368"/>
      <c r="VTD51" s="368"/>
      <c r="VTE51" s="368"/>
      <c r="VTF51" s="368"/>
      <c r="VTG51" s="368"/>
      <c r="VTH51" s="368"/>
      <c r="VTI51" s="368"/>
      <c r="VTJ51" s="368"/>
      <c r="VTK51" s="368"/>
      <c r="VTL51" s="368"/>
      <c r="VTM51" s="368"/>
      <c r="VTN51" s="368"/>
      <c r="VTO51" s="368"/>
      <c r="VTP51" s="368"/>
      <c r="VTQ51" s="368"/>
      <c r="VTR51" s="368"/>
      <c r="VTS51" s="368"/>
      <c r="VTT51" s="368"/>
      <c r="VTU51" s="368"/>
      <c r="VTV51" s="368"/>
      <c r="VTW51" s="368"/>
      <c r="VTX51" s="368"/>
      <c r="VTY51" s="368"/>
      <c r="VTZ51" s="368"/>
      <c r="VUA51" s="368"/>
      <c r="VUB51" s="368"/>
      <c r="VUC51" s="368"/>
      <c r="VUD51" s="368"/>
      <c r="VUE51" s="368"/>
      <c r="VUF51" s="368"/>
      <c r="VUG51" s="368"/>
      <c r="VUH51" s="368"/>
      <c r="VUI51" s="368"/>
      <c r="VUJ51" s="368"/>
      <c r="VUK51" s="368"/>
      <c r="VUL51" s="368"/>
      <c r="VUM51" s="368"/>
      <c r="VUN51" s="368"/>
      <c r="VUO51" s="368"/>
      <c r="VUP51" s="368"/>
      <c r="VUQ51" s="368"/>
      <c r="VUR51" s="368"/>
      <c r="VUS51" s="368"/>
      <c r="VUT51" s="368"/>
      <c r="VUU51" s="368"/>
      <c r="VUV51" s="368"/>
      <c r="VUW51" s="368"/>
      <c r="VUX51" s="368"/>
      <c r="VUY51" s="368"/>
      <c r="VUZ51" s="368"/>
      <c r="VVA51" s="368"/>
      <c r="VVB51" s="368"/>
      <c r="VVC51" s="368"/>
      <c r="VVD51" s="368"/>
      <c r="VVE51" s="368"/>
      <c r="VVF51" s="368"/>
      <c r="VVG51" s="368"/>
      <c r="VVH51" s="368"/>
      <c r="VVI51" s="368"/>
      <c r="VVJ51" s="368"/>
      <c r="VVK51" s="368"/>
      <c r="VVL51" s="368"/>
      <c r="VVM51" s="368"/>
      <c r="VVN51" s="368"/>
      <c r="VVO51" s="368"/>
      <c r="VVP51" s="368"/>
      <c r="VVQ51" s="368"/>
      <c r="VVR51" s="368"/>
      <c r="VVS51" s="368"/>
      <c r="VVT51" s="368"/>
      <c r="VVU51" s="368"/>
      <c r="VVV51" s="368"/>
      <c r="VVW51" s="368"/>
      <c r="VVX51" s="368"/>
      <c r="VVY51" s="368"/>
      <c r="VVZ51" s="368"/>
      <c r="VWA51" s="368"/>
      <c r="VWB51" s="368"/>
      <c r="VWC51" s="368"/>
      <c r="VWD51" s="368"/>
      <c r="VWE51" s="368"/>
      <c r="VWF51" s="368"/>
      <c r="VWG51" s="368"/>
      <c r="VWH51" s="368"/>
      <c r="VWI51" s="368"/>
      <c r="VWJ51" s="368"/>
      <c r="VWK51" s="368"/>
      <c r="VWL51" s="368"/>
      <c r="VWM51" s="368"/>
      <c r="VWN51" s="368"/>
      <c r="VWO51" s="368"/>
      <c r="VWP51" s="368"/>
      <c r="VWQ51" s="368"/>
      <c r="VWR51" s="368"/>
      <c r="VWS51" s="368"/>
      <c r="VWT51" s="368"/>
      <c r="VWU51" s="368"/>
      <c r="VWV51" s="368"/>
      <c r="VWW51" s="368"/>
      <c r="VWX51" s="368"/>
      <c r="VWY51" s="368"/>
      <c r="VWZ51" s="368"/>
      <c r="VXA51" s="368"/>
      <c r="VXB51" s="368"/>
      <c r="VXC51" s="368"/>
      <c r="VXD51" s="368"/>
      <c r="VXE51" s="368"/>
      <c r="VXF51" s="368"/>
      <c r="VXG51" s="368"/>
      <c r="VXH51" s="368"/>
      <c r="VXI51" s="368"/>
      <c r="VXJ51" s="368"/>
      <c r="VXK51" s="368"/>
      <c r="VXL51" s="368"/>
      <c r="VXM51" s="368"/>
      <c r="VXN51" s="368"/>
      <c r="VXO51" s="368"/>
      <c r="VXP51" s="368"/>
      <c r="VXQ51" s="368"/>
      <c r="VXR51" s="368"/>
      <c r="VXS51" s="368"/>
      <c r="VXT51" s="368"/>
      <c r="VXU51" s="368"/>
      <c r="VXV51" s="368"/>
      <c r="VXW51" s="368"/>
      <c r="VXX51" s="368"/>
      <c r="VXY51" s="368"/>
      <c r="VXZ51" s="368"/>
      <c r="VYA51" s="368"/>
      <c r="VYB51" s="368"/>
      <c r="VYC51" s="368"/>
      <c r="VYD51" s="368"/>
      <c r="VYE51" s="368"/>
      <c r="VYF51" s="368"/>
      <c r="VYG51" s="368"/>
      <c r="VYH51" s="368"/>
      <c r="VYI51" s="368"/>
      <c r="VYJ51" s="368"/>
      <c r="VYK51" s="368"/>
      <c r="VYL51" s="368"/>
      <c r="VYM51" s="368"/>
      <c r="VYN51" s="368"/>
      <c r="VYO51" s="368"/>
      <c r="VYP51" s="368"/>
      <c r="VYQ51" s="368"/>
      <c r="VYR51" s="368"/>
      <c r="VYS51" s="368"/>
      <c r="VYT51" s="368"/>
      <c r="VYU51" s="368"/>
      <c r="VYV51" s="368"/>
      <c r="VYW51" s="368"/>
      <c r="VYX51" s="368"/>
      <c r="VYY51" s="368"/>
      <c r="VYZ51" s="368"/>
      <c r="VZA51" s="368"/>
      <c r="VZB51" s="368"/>
      <c r="VZC51" s="368"/>
      <c r="VZD51" s="368"/>
      <c r="VZE51" s="368"/>
      <c r="VZF51" s="368"/>
      <c r="VZG51" s="368"/>
      <c r="VZH51" s="368"/>
      <c r="VZI51" s="368"/>
      <c r="VZJ51" s="368"/>
      <c r="VZK51" s="368"/>
      <c r="VZL51" s="368"/>
      <c r="VZM51" s="368"/>
      <c r="VZN51" s="368"/>
      <c r="VZO51" s="368"/>
      <c r="VZP51" s="368"/>
      <c r="VZQ51" s="368"/>
      <c r="VZR51" s="368"/>
      <c r="VZS51" s="368"/>
      <c r="VZT51" s="368"/>
      <c r="VZU51" s="368"/>
      <c r="VZV51" s="368"/>
      <c r="VZW51" s="368"/>
      <c r="VZX51" s="368"/>
      <c r="VZY51" s="368"/>
      <c r="VZZ51" s="368"/>
      <c r="WAA51" s="368"/>
      <c r="WAB51" s="368"/>
      <c r="WAC51" s="368"/>
      <c r="WAD51" s="368"/>
      <c r="WAE51" s="368"/>
      <c r="WAF51" s="368"/>
      <c r="WAG51" s="368"/>
      <c r="WAH51" s="368"/>
      <c r="WAI51" s="368"/>
      <c r="WAJ51" s="368"/>
      <c r="WAK51" s="368"/>
      <c r="WAL51" s="368"/>
      <c r="WAM51" s="368"/>
      <c r="WAN51" s="368"/>
      <c r="WAO51" s="368"/>
      <c r="WAP51" s="368"/>
      <c r="WAQ51" s="368"/>
      <c r="WAR51" s="368"/>
      <c r="WAS51" s="368"/>
      <c r="WAT51" s="368"/>
      <c r="WAU51" s="368"/>
      <c r="WAV51" s="368"/>
      <c r="WAW51" s="368"/>
      <c r="WAX51" s="368"/>
      <c r="WAY51" s="368"/>
      <c r="WAZ51" s="368"/>
      <c r="WBA51" s="368"/>
      <c r="WBB51" s="368"/>
      <c r="WBC51" s="368"/>
      <c r="WBD51" s="368"/>
      <c r="WBE51" s="368"/>
      <c r="WBF51" s="368"/>
      <c r="WBG51" s="368"/>
      <c r="WBH51" s="368"/>
      <c r="WBI51" s="368"/>
      <c r="WBJ51" s="368"/>
      <c r="WBK51" s="368"/>
      <c r="WBL51" s="368"/>
      <c r="WBM51" s="368"/>
      <c r="WBN51" s="368"/>
      <c r="WBO51" s="368"/>
      <c r="WBP51" s="368"/>
      <c r="WBQ51" s="368"/>
      <c r="WBR51" s="368"/>
      <c r="WBS51" s="368"/>
      <c r="WBT51" s="368"/>
      <c r="WBU51" s="368"/>
      <c r="WBV51" s="368"/>
      <c r="WBW51" s="368"/>
      <c r="WBX51" s="368"/>
      <c r="WBY51" s="368"/>
      <c r="WBZ51" s="368"/>
      <c r="WCA51" s="368"/>
      <c r="WCB51" s="368"/>
      <c r="WCC51" s="368"/>
      <c r="WCD51" s="368"/>
      <c r="WCE51" s="368"/>
      <c r="WCF51" s="368"/>
      <c r="WCG51" s="368"/>
      <c r="WCH51" s="368"/>
      <c r="WCI51" s="368"/>
      <c r="WCJ51" s="368"/>
      <c r="WCK51" s="368"/>
      <c r="WCL51" s="368"/>
      <c r="WCM51" s="368"/>
      <c r="WCN51" s="368"/>
      <c r="WCO51" s="368"/>
      <c r="WCP51" s="368"/>
      <c r="WCQ51" s="368"/>
      <c r="WCR51" s="368"/>
      <c r="WCS51" s="368"/>
      <c r="WCT51" s="368"/>
      <c r="WCU51" s="368"/>
      <c r="WCV51" s="368"/>
      <c r="WCW51" s="368"/>
      <c r="WCX51" s="368"/>
      <c r="WCY51" s="368"/>
      <c r="WCZ51" s="368"/>
      <c r="WDA51" s="368"/>
      <c r="WDB51" s="368"/>
      <c r="WDC51" s="368"/>
      <c r="WDD51" s="368"/>
      <c r="WDE51" s="368"/>
      <c r="WDF51" s="368"/>
      <c r="WDG51" s="368"/>
      <c r="WDH51" s="368"/>
      <c r="WDI51" s="368"/>
      <c r="WDJ51" s="368"/>
      <c r="WDK51" s="368"/>
      <c r="WDL51" s="368"/>
      <c r="WDM51" s="368"/>
      <c r="WDN51" s="368"/>
      <c r="WDO51" s="368"/>
      <c r="WDP51" s="368"/>
      <c r="WDQ51" s="368"/>
      <c r="WDR51" s="368"/>
      <c r="WDS51" s="368"/>
      <c r="WDT51" s="368"/>
      <c r="WDU51" s="368"/>
      <c r="WDV51" s="368"/>
      <c r="WDW51" s="368"/>
      <c r="WDX51" s="368"/>
      <c r="WDY51" s="368"/>
      <c r="WDZ51" s="368"/>
      <c r="WEA51" s="368"/>
      <c r="WEB51" s="368"/>
      <c r="WEC51" s="368"/>
      <c r="WED51" s="368"/>
      <c r="WEE51" s="368"/>
      <c r="WEF51" s="368"/>
      <c r="WEG51" s="368"/>
      <c r="WEH51" s="368"/>
      <c r="WEI51" s="368"/>
      <c r="WEJ51" s="368"/>
      <c r="WEK51" s="368"/>
      <c r="WEL51" s="368"/>
      <c r="WEM51" s="368"/>
      <c r="WEN51" s="368"/>
      <c r="WEO51" s="368"/>
      <c r="WEP51" s="368"/>
      <c r="WEQ51" s="368"/>
      <c r="WER51" s="368"/>
      <c r="WES51" s="368"/>
      <c r="WET51" s="368"/>
      <c r="WEU51" s="368"/>
      <c r="WEV51" s="368"/>
      <c r="WEW51" s="368"/>
      <c r="WEX51" s="368"/>
      <c r="WEY51" s="368"/>
      <c r="WEZ51" s="368"/>
      <c r="WFA51" s="368"/>
      <c r="WFB51" s="368"/>
      <c r="WFC51" s="368"/>
      <c r="WFD51" s="368"/>
      <c r="WFE51" s="368"/>
      <c r="WFF51" s="368"/>
      <c r="WFG51" s="368"/>
      <c r="WFH51" s="368"/>
      <c r="WFI51" s="368"/>
      <c r="WFJ51" s="368"/>
      <c r="WFK51" s="368"/>
      <c r="WFL51" s="368"/>
      <c r="WFM51" s="368"/>
      <c r="WFN51" s="368"/>
      <c r="WFO51" s="368"/>
      <c r="WFP51" s="368"/>
      <c r="WFQ51" s="368"/>
      <c r="WFR51" s="368"/>
      <c r="WFS51" s="368"/>
      <c r="WFT51" s="368"/>
      <c r="WFU51" s="368"/>
      <c r="WFV51" s="368"/>
      <c r="WFW51" s="368"/>
      <c r="WFX51" s="368"/>
      <c r="WFY51" s="368"/>
      <c r="WFZ51" s="368"/>
      <c r="WGA51" s="368"/>
      <c r="WGB51" s="368"/>
      <c r="WGC51" s="368"/>
      <c r="WGD51" s="368"/>
      <c r="WGE51" s="368"/>
      <c r="WGF51" s="368"/>
      <c r="WGG51" s="368"/>
      <c r="WGH51" s="368"/>
      <c r="WGI51" s="368"/>
      <c r="WGJ51" s="368"/>
      <c r="WGK51" s="368"/>
      <c r="WGL51" s="368"/>
      <c r="WGM51" s="368"/>
      <c r="WGN51" s="368"/>
      <c r="WGO51" s="368"/>
      <c r="WGP51" s="368"/>
      <c r="WGQ51" s="368"/>
      <c r="WGR51" s="368"/>
      <c r="WGS51" s="368"/>
      <c r="WGT51" s="368"/>
      <c r="WGU51" s="368"/>
      <c r="WGV51" s="368"/>
      <c r="WGW51" s="368"/>
      <c r="WGX51" s="368"/>
      <c r="WGY51" s="368"/>
      <c r="WGZ51" s="368"/>
      <c r="WHA51" s="368"/>
      <c r="WHB51" s="368"/>
      <c r="WHC51" s="368"/>
      <c r="WHD51" s="368"/>
      <c r="WHE51" s="368"/>
      <c r="WHF51" s="368"/>
      <c r="WHG51" s="368"/>
      <c r="WHH51" s="368"/>
      <c r="WHI51" s="368"/>
      <c r="WHJ51" s="368"/>
      <c r="WHK51" s="368"/>
      <c r="WHL51" s="368"/>
      <c r="WHM51" s="368"/>
      <c r="WHN51" s="368"/>
      <c r="WHO51" s="368"/>
      <c r="WHP51" s="368"/>
      <c r="WHQ51" s="368"/>
      <c r="WHR51" s="368"/>
      <c r="WHS51" s="368"/>
      <c r="WHT51" s="368"/>
      <c r="WHU51" s="368"/>
      <c r="WHV51" s="368"/>
      <c r="WHW51" s="368"/>
      <c r="WHX51" s="368"/>
      <c r="WHY51" s="368"/>
      <c r="WHZ51" s="368"/>
      <c r="WIA51" s="368"/>
      <c r="WIB51" s="368"/>
      <c r="WIC51" s="368"/>
      <c r="WID51" s="368"/>
      <c r="WIE51" s="368"/>
      <c r="WIF51" s="368"/>
      <c r="WIG51" s="368"/>
      <c r="WIH51" s="368"/>
      <c r="WII51" s="368"/>
      <c r="WIJ51" s="368"/>
      <c r="WIK51" s="368"/>
      <c r="WIL51" s="368"/>
      <c r="WIM51" s="368"/>
      <c r="WIN51" s="368"/>
      <c r="WIO51" s="368"/>
      <c r="WIP51" s="368"/>
      <c r="WIQ51" s="368"/>
      <c r="WIR51" s="368"/>
      <c r="WIS51" s="368"/>
      <c r="WIT51" s="368"/>
      <c r="WIU51" s="368"/>
      <c r="WIV51" s="368"/>
      <c r="WIW51" s="368"/>
      <c r="WIX51" s="368"/>
      <c r="WIY51" s="368"/>
      <c r="WIZ51" s="368"/>
      <c r="WJA51" s="368"/>
      <c r="WJB51" s="368"/>
      <c r="WJC51" s="368"/>
      <c r="WJD51" s="368"/>
      <c r="WJE51" s="368"/>
      <c r="WJF51" s="368"/>
      <c r="WJG51" s="368"/>
      <c r="WJH51" s="368"/>
      <c r="WJI51" s="368"/>
      <c r="WJJ51" s="368"/>
      <c r="WJK51" s="368"/>
      <c r="WJL51" s="368"/>
      <c r="WJM51" s="368"/>
      <c r="WJN51" s="368"/>
      <c r="WJO51" s="368"/>
      <c r="WJP51" s="368"/>
      <c r="WJQ51" s="368"/>
      <c r="WJR51" s="368"/>
      <c r="WJS51" s="368"/>
      <c r="WJT51" s="368"/>
      <c r="WJU51" s="368"/>
      <c r="WJV51" s="368"/>
      <c r="WJW51" s="368"/>
      <c r="WJX51" s="368"/>
      <c r="WJY51" s="368"/>
      <c r="WJZ51" s="368"/>
      <c r="WKA51" s="368"/>
      <c r="WKB51" s="368"/>
      <c r="WKC51" s="368"/>
      <c r="WKD51" s="368"/>
      <c r="WKE51" s="368"/>
      <c r="WKF51" s="368"/>
      <c r="WKG51" s="368"/>
      <c r="WKH51" s="368"/>
      <c r="WKI51" s="368"/>
      <c r="WKJ51" s="368"/>
      <c r="WKK51" s="368"/>
      <c r="WKL51" s="368"/>
      <c r="WKM51" s="368"/>
      <c r="WKN51" s="368"/>
      <c r="WKO51" s="368"/>
      <c r="WKP51" s="368"/>
      <c r="WKQ51" s="368"/>
      <c r="WKR51" s="368"/>
      <c r="WKS51" s="368"/>
      <c r="WKT51" s="368"/>
      <c r="WKU51" s="368"/>
      <c r="WKV51" s="368"/>
      <c r="WKW51" s="368"/>
      <c r="WKX51" s="368"/>
      <c r="WKY51" s="368"/>
      <c r="WKZ51" s="368"/>
      <c r="WLA51" s="368"/>
      <c r="WLB51" s="368"/>
      <c r="WLC51" s="368"/>
      <c r="WLD51" s="368"/>
      <c r="WLE51" s="368"/>
      <c r="WLF51" s="368"/>
      <c r="WLG51" s="368"/>
      <c r="WLH51" s="368"/>
      <c r="WLI51" s="368"/>
      <c r="WLJ51" s="368"/>
      <c r="WLK51" s="368"/>
      <c r="WLL51" s="368"/>
      <c r="WLM51" s="368"/>
      <c r="WLN51" s="368"/>
      <c r="WLO51" s="368"/>
      <c r="WLP51" s="368"/>
      <c r="WLQ51" s="368"/>
      <c r="WLR51" s="368"/>
      <c r="WLS51" s="368"/>
      <c r="WLT51" s="368"/>
      <c r="WLU51" s="368"/>
      <c r="WLV51" s="368"/>
      <c r="WLW51" s="368"/>
      <c r="WLX51" s="368"/>
      <c r="WLY51" s="368"/>
      <c r="WLZ51" s="368"/>
      <c r="WMA51" s="368"/>
      <c r="WMB51" s="368"/>
      <c r="WMC51" s="368"/>
      <c r="WMD51" s="368"/>
      <c r="WME51" s="368"/>
      <c r="WMF51" s="368"/>
      <c r="WMG51" s="368"/>
      <c r="WMH51" s="368"/>
      <c r="WMI51" s="368"/>
      <c r="WMJ51" s="368"/>
      <c r="WMK51" s="368"/>
      <c r="WML51" s="368"/>
      <c r="WMM51" s="368"/>
      <c r="WMN51" s="368"/>
      <c r="WMO51" s="368"/>
      <c r="WMP51" s="368"/>
      <c r="WMQ51" s="368"/>
      <c r="WMR51" s="368"/>
      <c r="WMS51" s="368"/>
      <c r="WMT51" s="368"/>
      <c r="WMU51" s="368"/>
      <c r="WMV51" s="368"/>
      <c r="WMW51" s="368"/>
      <c r="WMX51" s="368"/>
      <c r="WMY51" s="368"/>
      <c r="WMZ51" s="368"/>
      <c r="WNA51" s="368"/>
      <c r="WNB51" s="368"/>
      <c r="WNC51" s="368"/>
      <c r="WND51" s="368"/>
      <c r="WNE51" s="368"/>
      <c r="WNF51" s="368"/>
      <c r="WNG51" s="368"/>
      <c r="WNH51" s="368"/>
      <c r="WNI51" s="368"/>
      <c r="WNJ51" s="368"/>
      <c r="WNK51" s="368"/>
      <c r="WNL51" s="368"/>
      <c r="WNM51" s="368"/>
      <c r="WNN51" s="368"/>
      <c r="WNO51" s="368"/>
      <c r="WNP51" s="368"/>
      <c r="WNQ51" s="368"/>
      <c r="WNR51" s="368"/>
      <c r="WNS51" s="368"/>
      <c r="WNT51" s="368"/>
      <c r="WNU51" s="368"/>
      <c r="WNV51" s="368"/>
      <c r="WNW51" s="368"/>
      <c r="WNX51" s="368"/>
      <c r="WNY51" s="368"/>
      <c r="WNZ51" s="368"/>
      <c r="WOA51" s="368"/>
      <c r="WOB51" s="368"/>
      <c r="WOC51" s="368"/>
      <c r="WOD51" s="368"/>
      <c r="WOE51" s="368"/>
      <c r="WOF51" s="368"/>
      <c r="WOG51" s="368"/>
      <c r="WOH51" s="368"/>
      <c r="WOI51" s="368"/>
      <c r="WOJ51" s="368"/>
      <c r="WOK51" s="368"/>
      <c r="WOL51" s="368"/>
      <c r="WOM51" s="368"/>
      <c r="WON51" s="368"/>
      <c r="WOO51" s="368"/>
      <c r="WOP51" s="368"/>
      <c r="WOQ51" s="368"/>
      <c r="WOR51" s="368"/>
      <c r="WOS51" s="368"/>
      <c r="WOT51" s="368"/>
      <c r="WOU51" s="368"/>
      <c r="WOV51" s="368"/>
      <c r="WOW51" s="368"/>
      <c r="WOX51" s="368"/>
      <c r="WOY51" s="368"/>
      <c r="WOZ51" s="368"/>
      <c r="WPA51" s="368"/>
      <c r="WPB51" s="368"/>
      <c r="WPC51" s="368"/>
      <c r="WPD51" s="368"/>
      <c r="WPE51" s="368"/>
      <c r="WPF51" s="368"/>
      <c r="WPG51" s="368"/>
      <c r="WPH51" s="368"/>
      <c r="WPI51" s="368"/>
      <c r="WPJ51" s="368"/>
      <c r="WPK51" s="368"/>
      <c r="WPL51" s="368"/>
      <c r="WPM51" s="368"/>
      <c r="WPN51" s="368"/>
      <c r="WPO51" s="368"/>
      <c r="WPP51" s="368"/>
      <c r="WPQ51" s="368"/>
      <c r="WPR51" s="368"/>
      <c r="WPS51" s="368"/>
      <c r="WPT51" s="368"/>
      <c r="WPU51" s="368"/>
      <c r="WPV51" s="368"/>
      <c r="WPW51" s="368"/>
      <c r="WPX51" s="368"/>
      <c r="WPY51" s="368"/>
      <c r="WPZ51" s="368"/>
      <c r="WQA51" s="368"/>
      <c r="WQB51" s="368"/>
      <c r="WQC51" s="368"/>
      <c r="WQD51" s="368"/>
      <c r="WQE51" s="368"/>
      <c r="WQF51" s="368"/>
      <c r="WQG51" s="368"/>
      <c r="WQH51" s="368"/>
      <c r="WQI51" s="368"/>
      <c r="WQJ51" s="368"/>
      <c r="WQK51" s="368"/>
      <c r="WQL51" s="368"/>
      <c r="WQM51" s="368"/>
      <c r="WQN51" s="368"/>
      <c r="WQO51" s="368"/>
      <c r="WQP51" s="368"/>
      <c r="WQQ51" s="368"/>
      <c r="WQR51" s="368"/>
      <c r="WQS51" s="368"/>
      <c r="WQT51" s="368"/>
      <c r="WQU51" s="368"/>
      <c r="WQV51" s="368"/>
      <c r="WQW51" s="368"/>
      <c r="WQX51" s="368"/>
      <c r="WQY51" s="368"/>
      <c r="WQZ51" s="368"/>
      <c r="WRA51" s="368"/>
      <c r="WRB51" s="368"/>
      <c r="WRC51" s="368"/>
      <c r="WRD51" s="368"/>
      <c r="WRE51" s="368"/>
      <c r="WRF51" s="368"/>
      <c r="WRG51" s="368"/>
      <c r="WRH51" s="368"/>
      <c r="WRI51" s="368"/>
      <c r="WRJ51" s="368"/>
      <c r="WRK51" s="368"/>
      <c r="WRL51" s="368"/>
      <c r="WRM51" s="368"/>
      <c r="WRN51" s="368"/>
      <c r="WRO51" s="368"/>
      <c r="WRP51" s="368"/>
      <c r="WRQ51" s="368"/>
      <c r="WRR51" s="368"/>
      <c r="WRS51" s="368"/>
      <c r="WRT51" s="368"/>
      <c r="WRU51" s="368"/>
      <c r="WRV51" s="368"/>
      <c r="WRW51" s="368"/>
      <c r="WRX51" s="368"/>
      <c r="WRY51" s="368"/>
      <c r="WRZ51" s="368"/>
      <c r="WSA51" s="368"/>
      <c r="WSB51" s="368"/>
      <c r="WSC51" s="368"/>
      <c r="WSD51" s="368"/>
      <c r="WSE51" s="368"/>
      <c r="WSF51" s="368"/>
      <c r="WSG51" s="368"/>
      <c r="WSH51" s="368"/>
      <c r="WSI51" s="368"/>
      <c r="WSJ51" s="368"/>
      <c r="WSK51" s="368"/>
      <c r="WSL51" s="368"/>
      <c r="WSM51" s="368"/>
      <c r="WSN51" s="368"/>
      <c r="WSO51" s="368"/>
      <c r="WSP51" s="368"/>
      <c r="WSQ51" s="368"/>
      <c r="WSR51" s="368"/>
      <c r="WSS51" s="368"/>
      <c r="WST51" s="368"/>
      <c r="WSU51" s="368"/>
      <c r="WSV51" s="368"/>
      <c r="WSW51" s="368"/>
      <c r="WSX51" s="368"/>
      <c r="WSY51" s="368"/>
      <c r="WSZ51" s="368"/>
      <c r="WTA51" s="368"/>
      <c r="WTB51" s="368"/>
      <c r="WTC51" s="368"/>
      <c r="WTD51" s="368"/>
      <c r="WTE51" s="368"/>
      <c r="WTF51" s="368"/>
      <c r="WTG51" s="368"/>
      <c r="WTH51" s="368"/>
      <c r="WTI51" s="368"/>
      <c r="WTJ51" s="368"/>
      <c r="WTK51" s="368"/>
      <c r="WTL51" s="368"/>
      <c r="WTM51" s="368"/>
      <c r="WTN51" s="368"/>
      <c r="WTO51" s="368"/>
      <c r="WTP51" s="368"/>
      <c r="WTQ51" s="368"/>
      <c r="WTR51" s="368"/>
      <c r="WTS51" s="368"/>
      <c r="WTT51" s="368"/>
      <c r="WTU51" s="368"/>
      <c r="WTV51" s="368"/>
      <c r="WTW51" s="368"/>
      <c r="WTX51" s="368"/>
      <c r="WTY51" s="368"/>
      <c r="WTZ51" s="368"/>
      <c r="WUA51" s="368"/>
      <c r="WUB51" s="368"/>
      <c r="WUC51" s="368"/>
      <c r="WUD51" s="368"/>
      <c r="WUE51" s="368"/>
      <c r="WUF51" s="368"/>
      <c r="WUG51" s="368"/>
      <c r="WUH51" s="368"/>
      <c r="WUI51" s="368"/>
      <c r="WUJ51" s="368"/>
      <c r="WUK51" s="368"/>
      <c r="WUL51" s="368"/>
      <c r="WUM51" s="368"/>
      <c r="WUN51" s="368"/>
      <c r="WUO51" s="368"/>
      <c r="WUP51" s="368"/>
      <c r="WUQ51" s="368"/>
      <c r="WUR51" s="368"/>
      <c r="WUS51" s="368"/>
      <c r="WUT51" s="368"/>
      <c r="WUU51" s="368"/>
      <c r="WUV51" s="368"/>
      <c r="WUW51" s="368"/>
      <c r="WUX51" s="368"/>
      <c r="WUY51" s="368"/>
      <c r="WUZ51" s="368"/>
      <c r="WVA51" s="368"/>
      <c r="WVB51" s="368"/>
      <c r="WVC51" s="368"/>
      <c r="WVD51" s="368"/>
      <c r="WVE51" s="368"/>
      <c r="WVF51" s="368"/>
      <c r="WVG51" s="368"/>
      <c r="WVH51" s="368"/>
      <c r="WVI51" s="368"/>
      <c r="WVJ51" s="368"/>
      <c r="WVK51" s="368"/>
      <c r="WVL51" s="368"/>
      <c r="WVM51" s="368"/>
      <c r="WVN51" s="368"/>
      <c r="WVO51" s="368"/>
      <c r="WVP51" s="368"/>
      <c r="WVQ51" s="368"/>
      <c r="WVR51" s="368"/>
      <c r="WVS51" s="368"/>
      <c r="WVT51" s="368"/>
      <c r="WVU51" s="368"/>
      <c r="WVV51" s="368"/>
      <c r="WVW51" s="368"/>
      <c r="WVX51" s="368"/>
      <c r="WVY51" s="368"/>
      <c r="WVZ51" s="368"/>
      <c r="WWA51" s="368"/>
      <c r="WWB51" s="368"/>
      <c r="WWC51" s="368"/>
      <c r="WWD51" s="368"/>
      <c r="WWE51" s="368"/>
      <c r="WWF51" s="368"/>
      <c r="WWG51" s="368"/>
      <c r="WWH51" s="368"/>
      <c r="WWI51" s="368"/>
      <c r="WWJ51" s="368"/>
      <c r="WWK51" s="368"/>
      <c r="WWL51" s="368"/>
      <c r="WWM51" s="368"/>
      <c r="WWN51" s="368"/>
      <c r="WWO51" s="368"/>
      <c r="WWP51" s="368"/>
      <c r="WWQ51" s="368"/>
      <c r="WWR51" s="368"/>
      <c r="WWS51" s="368"/>
      <c r="WWT51" s="368"/>
      <c r="WWU51" s="368"/>
      <c r="WWV51" s="368"/>
      <c r="WWW51" s="368"/>
      <c r="WWX51" s="368"/>
      <c r="WWY51" s="368"/>
      <c r="WWZ51" s="368"/>
      <c r="WXA51" s="368"/>
      <c r="WXB51" s="368"/>
      <c r="WXC51" s="368"/>
      <c r="WXD51" s="368"/>
      <c r="WXE51" s="368"/>
      <c r="WXF51" s="368"/>
      <c r="WXG51" s="368"/>
      <c r="WXH51" s="368"/>
      <c r="WXI51" s="368"/>
      <c r="WXJ51" s="368"/>
      <c r="WXK51" s="368"/>
      <c r="WXL51" s="368"/>
      <c r="WXM51" s="368"/>
      <c r="WXN51" s="368"/>
      <c r="WXO51" s="368"/>
      <c r="WXP51" s="368"/>
      <c r="WXQ51" s="368"/>
      <c r="WXR51" s="368"/>
      <c r="WXS51" s="368"/>
      <c r="WXT51" s="368"/>
      <c r="WXU51" s="368"/>
      <c r="WXV51" s="368"/>
      <c r="WXW51" s="368"/>
      <c r="WXX51" s="368"/>
      <c r="WXY51" s="368"/>
      <c r="WXZ51" s="368"/>
      <c r="WYA51" s="368"/>
      <c r="WYB51" s="368"/>
      <c r="WYC51" s="368"/>
      <c r="WYD51" s="368"/>
      <c r="WYE51" s="368"/>
      <c r="WYF51" s="368"/>
      <c r="WYG51" s="368"/>
      <c r="WYH51" s="368"/>
      <c r="WYI51" s="368"/>
      <c r="WYJ51" s="368"/>
      <c r="WYK51" s="368"/>
      <c r="WYL51" s="368"/>
      <c r="WYM51" s="368"/>
      <c r="WYN51" s="368"/>
      <c r="WYO51" s="368"/>
      <c r="WYP51" s="368"/>
      <c r="WYQ51" s="368"/>
      <c r="WYR51" s="368"/>
      <c r="WYS51" s="368"/>
      <c r="WYT51" s="368"/>
      <c r="WYU51" s="368"/>
      <c r="WYV51" s="368"/>
      <c r="WYW51" s="368"/>
      <c r="WYX51" s="368"/>
      <c r="WYY51" s="368"/>
      <c r="WYZ51" s="368"/>
      <c r="WZA51" s="368"/>
      <c r="WZB51" s="368"/>
      <c r="WZC51" s="368"/>
      <c r="WZD51" s="368"/>
      <c r="WZE51" s="368"/>
      <c r="WZF51" s="368"/>
      <c r="WZG51" s="368"/>
      <c r="WZH51" s="368"/>
      <c r="WZI51" s="368"/>
      <c r="WZJ51" s="368"/>
      <c r="WZK51" s="368"/>
      <c r="WZL51" s="368"/>
      <c r="WZM51" s="368"/>
      <c r="WZN51" s="368"/>
      <c r="WZO51" s="368"/>
      <c r="WZP51" s="368"/>
      <c r="WZQ51" s="368"/>
      <c r="WZR51" s="368"/>
      <c r="WZS51" s="368"/>
      <c r="WZT51" s="368"/>
      <c r="WZU51" s="368"/>
      <c r="WZV51" s="368"/>
      <c r="WZW51" s="368"/>
      <c r="WZX51" s="368"/>
      <c r="WZY51" s="368"/>
      <c r="WZZ51" s="368"/>
      <c r="XAA51" s="368"/>
      <c r="XAB51" s="368"/>
      <c r="XAC51" s="368"/>
      <c r="XAD51" s="368"/>
      <c r="XAE51" s="368"/>
      <c r="XAF51" s="368"/>
      <c r="XAG51" s="368"/>
      <c r="XAH51" s="368"/>
      <c r="XAI51" s="368"/>
      <c r="XAJ51" s="368"/>
      <c r="XAK51" s="368"/>
      <c r="XAL51" s="368"/>
      <c r="XAM51" s="368"/>
      <c r="XAN51" s="368"/>
      <c r="XAO51" s="368"/>
      <c r="XAP51" s="368"/>
      <c r="XAQ51" s="368"/>
      <c r="XAR51" s="368"/>
      <c r="XAS51" s="368"/>
      <c r="XAT51" s="368"/>
      <c r="XAU51" s="368"/>
      <c r="XAV51" s="368"/>
      <c r="XAW51" s="368"/>
      <c r="XAX51" s="368"/>
      <c r="XAY51" s="368"/>
      <c r="XAZ51" s="368"/>
      <c r="XBA51" s="368"/>
      <c r="XBB51" s="368"/>
      <c r="XBC51" s="368"/>
      <c r="XBD51" s="368"/>
      <c r="XBE51" s="368"/>
      <c r="XBF51" s="368"/>
      <c r="XBG51" s="368"/>
      <c r="XBH51" s="368"/>
      <c r="XBI51" s="368"/>
      <c r="XBJ51" s="368"/>
      <c r="XBK51" s="368"/>
      <c r="XBL51" s="368"/>
      <c r="XBM51" s="368"/>
      <c r="XBN51" s="368"/>
      <c r="XBO51" s="368"/>
      <c r="XBP51" s="368"/>
      <c r="XBQ51" s="368"/>
      <c r="XBR51" s="368"/>
      <c r="XBS51" s="368"/>
      <c r="XBT51" s="368"/>
      <c r="XBU51" s="368"/>
      <c r="XBV51" s="368"/>
      <c r="XBW51" s="368"/>
      <c r="XBX51" s="368"/>
      <c r="XBY51" s="368"/>
      <c r="XBZ51" s="368"/>
      <c r="XCA51" s="368"/>
      <c r="XCB51" s="368"/>
      <c r="XCC51" s="368"/>
      <c r="XCD51" s="368"/>
      <c r="XCE51" s="368"/>
      <c r="XCF51" s="368"/>
      <c r="XCG51" s="368"/>
      <c r="XCH51" s="368"/>
      <c r="XCI51" s="368"/>
      <c r="XCJ51" s="368"/>
      <c r="XCK51" s="368"/>
      <c r="XCL51" s="368"/>
      <c r="XCM51" s="368"/>
      <c r="XCN51" s="368"/>
      <c r="XCO51" s="368"/>
      <c r="XCP51" s="368"/>
      <c r="XCQ51" s="368"/>
      <c r="XCR51" s="368"/>
      <c r="XCS51" s="368"/>
      <c r="XCT51" s="368"/>
      <c r="XCU51" s="368"/>
      <c r="XCV51" s="368"/>
      <c r="XCW51" s="368"/>
      <c r="XCX51" s="368"/>
      <c r="XCY51" s="368"/>
      <c r="XCZ51" s="368"/>
      <c r="XDA51" s="368"/>
      <c r="XDB51" s="368"/>
      <c r="XDC51" s="368"/>
      <c r="XDD51" s="368"/>
      <c r="XDE51" s="368"/>
      <c r="XDF51" s="368"/>
      <c r="XDG51" s="368"/>
      <c r="XDH51" s="368"/>
      <c r="XDI51" s="368"/>
      <c r="XDJ51" s="368"/>
      <c r="XDK51" s="368"/>
      <c r="XDL51" s="368"/>
      <c r="XDM51" s="368"/>
      <c r="XDN51" s="368"/>
      <c r="XDO51" s="368"/>
      <c r="XDP51" s="368"/>
      <c r="XDQ51" s="368"/>
      <c r="XDR51" s="368"/>
      <c r="XDS51" s="368"/>
      <c r="XDT51" s="368"/>
      <c r="XDU51" s="368"/>
      <c r="XDV51" s="368"/>
      <c r="XDW51" s="368"/>
      <c r="XDX51" s="368"/>
      <c r="XDY51" s="368"/>
      <c r="XDZ51" s="368"/>
      <c r="XEA51" s="368"/>
      <c r="XEB51" s="368"/>
      <c r="XEC51" s="368"/>
      <c r="XED51" s="368"/>
      <c r="XEE51" s="368"/>
      <c r="XEF51" s="368"/>
      <c r="XEG51" s="368"/>
      <c r="XEH51" s="368"/>
      <c r="XEI51" s="368"/>
      <c r="XEJ51" s="368"/>
      <c r="XEK51" s="368"/>
      <c r="XEL51" s="368"/>
      <c r="XEM51" s="368"/>
      <c r="XEN51" s="368"/>
      <c r="XEO51" s="368"/>
      <c r="XEP51" s="368"/>
      <c r="XEQ51" s="368"/>
      <c r="XER51" s="368"/>
      <c r="XES51" s="368"/>
      <c r="XET51" s="368"/>
      <c r="XEU51" s="368"/>
      <c r="XEV51" s="368"/>
      <c r="XEW51" s="368"/>
      <c r="XEX51" s="368"/>
      <c r="XEY51" s="368"/>
      <c r="XEZ51" s="368"/>
      <c r="XFA51" s="368"/>
      <c r="XFB51" s="368"/>
      <c r="XFC51" s="368"/>
      <c r="XFD51" s="368"/>
    </row>
    <row r="52" spans="1:16384" s="213" customFormat="1" ht="45" customHeight="1">
      <c r="A52" s="83"/>
      <c r="B52" s="83"/>
      <c r="C52" s="336" t="s">
        <v>105</v>
      </c>
      <c r="D52" s="337"/>
      <c r="E52" s="337"/>
      <c r="F52" s="342">
        <f>$F$51-$H$47</f>
        <v>0</v>
      </c>
      <c r="G52" s="342"/>
      <c r="H52" s="342"/>
      <c r="I52" s="218" t="s">
        <v>94</v>
      </c>
      <c r="J52" s="83"/>
      <c r="M52" s="262"/>
      <c r="N52" s="262"/>
    </row>
    <row r="53" spans="1:16384" s="213" customFormat="1" ht="27.75" customHeight="1" thickBot="1">
      <c r="A53" s="83"/>
      <c r="B53" s="83"/>
      <c r="C53" s="338" t="s">
        <v>85</v>
      </c>
      <c r="D53" s="339"/>
      <c r="E53" s="339"/>
      <c r="F53" s="340"/>
      <c r="G53" s="341"/>
      <c r="H53" s="341"/>
      <c r="I53" s="219" t="s">
        <v>94</v>
      </c>
      <c r="J53" s="83"/>
      <c r="M53" s="262"/>
      <c r="N53" s="262"/>
    </row>
    <row r="54" spans="1:16384" s="213" customFormat="1" ht="34.9" customHeight="1">
      <c r="A54" s="83"/>
      <c r="B54" s="83"/>
      <c r="C54" s="369" t="s">
        <v>1227</v>
      </c>
      <c r="D54" s="370"/>
      <c r="E54" s="370"/>
      <c r="F54" s="370"/>
      <c r="G54" s="370"/>
      <c r="H54" s="370"/>
      <c r="I54" s="370"/>
      <c r="J54" s="370"/>
      <c r="K54" s="264"/>
      <c r="L54" s="264"/>
    </row>
    <row r="55" spans="1:16384" s="213" customFormat="1">
      <c r="A55" s="83"/>
      <c r="B55" s="83"/>
      <c r="C55" s="230" t="s">
        <v>189</v>
      </c>
      <c r="D55" s="88"/>
      <c r="E55" s="88"/>
      <c r="F55" s="88"/>
      <c r="G55" s="88"/>
      <c r="H55" s="88"/>
      <c r="I55" s="88"/>
      <c r="J55" s="83"/>
    </row>
    <row r="56" spans="1:16384" s="213" customFormat="1">
      <c r="A56" s="83"/>
      <c r="B56" s="83"/>
      <c r="C56" s="230" t="s">
        <v>177</v>
      </c>
      <c r="D56" s="88"/>
      <c r="E56" s="88"/>
      <c r="F56" s="88"/>
      <c r="G56" s="88"/>
      <c r="H56" s="88"/>
      <c r="I56" s="88"/>
      <c r="J56" s="83"/>
    </row>
    <row r="57" spans="1:16384" s="213" customFormat="1">
      <c r="A57" s="83"/>
      <c r="B57" s="83"/>
      <c r="C57" s="231"/>
      <c r="D57" s="88"/>
      <c r="E57" s="88"/>
      <c r="F57" s="88"/>
      <c r="G57" s="88"/>
      <c r="H57" s="88"/>
      <c r="I57" s="88"/>
      <c r="J57" s="83"/>
    </row>
    <row r="58" spans="1:16384" s="213" customFormat="1">
      <c r="A58" s="83"/>
      <c r="B58" s="83"/>
      <c r="J58" s="83"/>
    </row>
  </sheetData>
  <sheetProtection algorithmName="SHA-512" hashValue="5CG9pzms0pisnQy8CC64poFw6MZuXwkHQRA5sWTFoTxTJUOvCc78Z4yjy053l8/W+itS6+e+osesCIMwTUCAfA==" saltValue="luZ+jW0VE/A51O2+WZFOBw==" spinCount="100000" sheet="1" selectLockedCells="1"/>
  <protectedRanges>
    <protectedRange sqref="F36 G41 F16:G16 F27:H27 F51:H51 F53:H53 F21:G22 H36:H37 F18:G18 G17 F29:H34 F14 H39:H44 H14" name="範囲1"/>
    <protectedRange sqref="H38" name="範囲1_1"/>
    <protectedRange sqref="E5 D6:F11" name="範囲1_2"/>
  </protectedRanges>
  <mergeCells count="2108">
    <mergeCell ref="C54:J54"/>
    <mergeCell ref="F48:G48"/>
    <mergeCell ref="H48:I48"/>
    <mergeCell ref="XEG51:XEN51"/>
    <mergeCell ref="XEO51:XEV51"/>
    <mergeCell ref="XEW51:XFD51"/>
    <mergeCell ref="C50:I50"/>
    <mergeCell ref="XCS51:XCZ51"/>
    <mergeCell ref="XDA51:XDH51"/>
    <mergeCell ref="XDI51:XDP51"/>
    <mergeCell ref="XDQ51:XDX51"/>
    <mergeCell ref="XDY51:XEF51"/>
    <mergeCell ref="XBE51:XBL51"/>
    <mergeCell ref="XBM51:XBT51"/>
    <mergeCell ref="XBU51:XCB51"/>
    <mergeCell ref="XCC51:XCJ51"/>
    <mergeCell ref="XCK51:XCR51"/>
    <mergeCell ref="WZQ51:WZX51"/>
    <mergeCell ref="WZY51:XAF51"/>
    <mergeCell ref="XAG51:XAN51"/>
    <mergeCell ref="XAO51:XAV51"/>
    <mergeCell ref="XAW51:XBD51"/>
    <mergeCell ref="WYC51:WYJ51"/>
    <mergeCell ref="WYK51:WYR51"/>
    <mergeCell ref="WYS51:WYZ51"/>
    <mergeCell ref="WZA51:WZH51"/>
    <mergeCell ref="WZI51:WZP51"/>
    <mergeCell ref="WWO51:WWV51"/>
    <mergeCell ref="WWW51:WXD51"/>
    <mergeCell ref="WXE51:WXL51"/>
    <mergeCell ref="WXM51:WXT51"/>
    <mergeCell ref="WXU51:WYB51"/>
    <mergeCell ref="WVA51:WVH51"/>
    <mergeCell ref="WVI51:WVP51"/>
    <mergeCell ref="WVQ51:WVX51"/>
    <mergeCell ref="WVY51:WWF51"/>
    <mergeCell ref="WWG51:WWN51"/>
    <mergeCell ref="WTM51:WTT51"/>
    <mergeCell ref="WTU51:WUB51"/>
    <mergeCell ref="WUC51:WUJ51"/>
    <mergeCell ref="WUK51:WUR51"/>
    <mergeCell ref="WUS51:WUZ51"/>
    <mergeCell ref="WRY51:WSF51"/>
    <mergeCell ref="WSG51:WSN51"/>
    <mergeCell ref="WSO51:WSV51"/>
    <mergeCell ref="WSW51:WTD51"/>
    <mergeCell ref="WTE51:WTL51"/>
    <mergeCell ref="WQK51:WQR51"/>
    <mergeCell ref="WQS51:WQZ51"/>
    <mergeCell ref="WRA51:WRH51"/>
    <mergeCell ref="WRI51:WRP51"/>
    <mergeCell ref="WRQ51:WRX51"/>
    <mergeCell ref="WOW51:WPD51"/>
    <mergeCell ref="WPE51:WPL51"/>
    <mergeCell ref="WPM51:WPT51"/>
    <mergeCell ref="WPU51:WQB51"/>
    <mergeCell ref="WQC51:WQJ51"/>
    <mergeCell ref="WNI51:WNP51"/>
    <mergeCell ref="WNQ51:WNX51"/>
    <mergeCell ref="WNY51:WOF51"/>
    <mergeCell ref="WOG51:WON51"/>
    <mergeCell ref="WOO51:WOV51"/>
    <mergeCell ref="WLU51:WMB51"/>
    <mergeCell ref="WMC51:WMJ51"/>
    <mergeCell ref="WMK51:WMR51"/>
    <mergeCell ref="WMS51:WMZ51"/>
    <mergeCell ref="WNA51:WNH51"/>
    <mergeCell ref="WKG51:WKN51"/>
    <mergeCell ref="WKO51:WKV51"/>
    <mergeCell ref="WKW51:WLD51"/>
    <mergeCell ref="WLE51:WLL51"/>
    <mergeCell ref="WLM51:WLT51"/>
    <mergeCell ref="WIS51:WIZ51"/>
    <mergeCell ref="WJA51:WJH51"/>
    <mergeCell ref="WJI51:WJP51"/>
    <mergeCell ref="WJQ51:WJX51"/>
    <mergeCell ref="WJY51:WKF51"/>
    <mergeCell ref="WHE51:WHL51"/>
    <mergeCell ref="WHM51:WHT51"/>
    <mergeCell ref="WHU51:WIB51"/>
    <mergeCell ref="WIC51:WIJ51"/>
    <mergeCell ref="WIK51:WIR51"/>
    <mergeCell ref="WFQ51:WFX51"/>
    <mergeCell ref="WFY51:WGF51"/>
    <mergeCell ref="WGG51:WGN51"/>
    <mergeCell ref="WGO51:WGV51"/>
    <mergeCell ref="WGW51:WHD51"/>
    <mergeCell ref="WEC51:WEJ51"/>
    <mergeCell ref="WEK51:WER51"/>
    <mergeCell ref="WES51:WEZ51"/>
    <mergeCell ref="WFA51:WFH51"/>
    <mergeCell ref="WFI51:WFP51"/>
    <mergeCell ref="WCO51:WCV51"/>
    <mergeCell ref="WCW51:WDD51"/>
    <mergeCell ref="WDE51:WDL51"/>
    <mergeCell ref="WDM51:WDT51"/>
    <mergeCell ref="WDU51:WEB51"/>
    <mergeCell ref="WBA51:WBH51"/>
    <mergeCell ref="WBI51:WBP51"/>
    <mergeCell ref="WBQ51:WBX51"/>
    <mergeCell ref="WBY51:WCF51"/>
    <mergeCell ref="WCG51:WCN51"/>
    <mergeCell ref="VZM51:VZT51"/>
    <mergeCell ref="VZU51:WAB51"/>
    <mergeCell ref="WAC51:WAJ51"/>
    <mergeCell ref="WAK51:WAR51"/>
    <mergeCell ref="WAS51:WAZ51"/>
    <mergeCell ref="VXY51:VYF51"/>
    <mergeCell ref="VYG51:VYN51"/>
    <mergeCell ref="VYO51:VYV51"/>
    <mergeCell ref="VYW51:VZD51"/>
    <mergeCell ref="VZE51:VZL51"/>
    <mergeCell ref="VWK51:VWR51"/>
    <mergeCell ref="VWS51:VWZ51"/>
    <mergeCell ref="VXA51:VXH51"/>
    <mergeCell ref="VXI51:VXP51"/>
    <mergeCell ref="VXQ51:VXX51"/>
    <mergeCell ref="VUW51:VVD51"/>
    <mergeCell ref="VVE51:VVL51"/>
    <mergeCell ref="VVM51:VVT51"/>
    <mergeCell ref="VVU51:VWB51"/>
    <mergeCell ref="VWC51:VWJ51"/>
    <mergeCell ref="VTI51:VTP51"/>
    <mergeCell ref="VTQ51:VTX51"/>
    <mergeCell ref="VTY51:VUF51"/>
    <mergeCell ref="VUG51:VUN51"/>
    <mergeCell ref="VUO51:VUV51"/>
    <mergeCell ref="VRU51:VSB51"/>
    <mergeCell ref="VSC51:VSJ51"/>
    <mergeCell ref="VSK51:VSR51"/>
    <mergeCell ref="VSS51:VSZ51"/>
    <mergeCell ref="VTA51:VTH51"/>
    <mergeCell ref="VQG51:VQN51"/>
    <mergeCell ref="VQO51:VQV51"/>
    <mergeCell ref="VQW51:VRD51"/>
    <mergeCell ref="VRE51:VRL51"/>
    <mergeCell ref="VRM51:VRT51"/>
    <mergeCell ref="VOS51:VOZ51"/>
    <mergeCell ref="VPA51:VPH51"/>
    <mergeCell ref="VPI51:VPP51"/>
    <mergeCell ref="VPQ51:VPX51"/>
    <mergeCell ref="VPY51:VQF51"/>
    <mergeCell ref="VNE51:VNL51"/>
    <mergeCell ref="VNM51:VNT51"/>
    <mergeCell ref="VNU51:VOB51"/>
    <mergeCell ref="VOC51:VOJ51"/>
    <mergeCell ref="VOK51:VOR51"/>
    <mergeCell ref="VLQ51:VLX51"/>
    <mergeCell ref="VLY51:VMF51"/>
    <mergeCell ref="VMG51:VMN51"/>
    <mergeCell ref="VMO51:VMV51"/>
    <mergeCell ref="VMW51:VND51"/>
    <mergeCell ref="VKC51:VKJ51"/>
    <mergeCell ref="VKK51:VKR51"/>
    <mergeCell ref="VKS51:VKZ51"/>
    <mergeCell ref="VLA51:VLH51"/>
    <mergeCell ref="VLI51:VLP51"/>
    <mergeCell ref="VIO51:VIV51"/>
    <mergeCell ref="VIW51:VJD51"/>
    <mergeCell ref="VJE51:VJL51"/>
    <mergeCell ref="VJM51:VJT51"/>
    <mergeCell ref="VJU51:VKB51"/>
    <mergeCell ref="VHA51:VHH51"/>
    <mergeCell ref="VHI51:VHP51"/>
    <mergeCell ref="VHQ51:VHX51"/>
    <mergeCell ref="VHY51:VIF51"/>
    <mergeCell ref="VIG51:VIN51"/>
    <mergeCell ref="VFM51:VFT51"/>
    <mergeCell ref="VFU51:VGB51"/>
    <mergeCell ref="VGC51:VGJ51"/>
    <mergeCell ref="VGK51:VGR51"/>
    <mergeCell ref="VGS51:VGZ51"/>
    <mergeCell ref="VDY51:VEF51"/>
    <mergeCell ref="VEG51:VEN51"/>
    <mergeCell ref="VEO51:VEV51"/>
    <mergeCell ref="VEW51:VFD51"/>
    <mergeCell ref="VFE51:VFL51"/>
    <mergeCell ref="VCK51:VCR51"/>
    <mergeCell ref="VCS51:VCZ51"/>
    <mergeCell ref="VDA51:VDH51"/>
    <mergeCell ref="VDI51:VDP51"/>
    <mergeCell ref="VDQ51:VDX51"/>
    <mergeCell ref="VAW51:VBD51"/>
    <mergeCell ref="VBE51:VBL51"/>
    <mergeCell ref="VBM51:VBT51"/>
    <mergeCell ref="VBU51:VCB51"/>
    <mergeCell ref="VCC51:VCJ51"/>
    <mergeCell ref="UZI51:UZP51"/>
    <mergeCell ref="UZQ51:UZX51"/>
    <mergeCell ref="UZY51:VAF51"/>
    <mergeCell ref="VAG51:VAN51"/>
    <mergeCell ref="VAO51:VAV51"/>
    <mergeCell ref="UXU51:UYB51"/>
    <mergeCell ref="UYC51:UYJ51"/>
    <mergeCell ref="UYK51:UYR51"/>
    <mergeCell ref="UYS51:UYZ51"/>
    <mergeCell ref="UZA51:UZH51"/>
    <mergeCell ref="UWG51:UWN51"/>
    <mergeCell ref="UWO51:UWV51"/>
    <mergeCell ref="UWW51:UXD51"/>
    <mergeCell ref="UXE51:UXL51"/>
    <mergeCell ref="UXM51:UXT51"/>
    <mergeCell ref="UUS51:UUZ51"/>
    <mergeCell ref="UVA51:UVH51"/>
    <mergeCell ref="UVI51:UVP51"/>
    <mergeCell ref="UVQ51:UVX51"/>
    <mergeCell ref="UVY51:UWF51"/>
    <mergeCell ref="UTE51:UTL51"/>
    <mergeCell ref="UTM51:UTT51"/>
    <mergeCell ref="UTU51:UUB51"/>
    <mergeCell ref="UUC51:UUJ51"/>
    <mergeCell ref="UUK51:UUR51"/>
    <mergeCell ref="URQ51:URX51"/>
    <mergeCell ref="URY51:USF51"/>
    <mergeCell ref="USG51:USN51"/>
    <mergeCell ref="USO51:USV51"/>
    <mergeCell ref="USW51:UTD51"/>
    <mergeCell ref="UQC51:UQJ51"/>
    <mergeCell ref="UQK51:UQR51"/>
    <mergeCell ref="UQS51:UQZ51"/>
    <mergeCell ref="URA51:URH51"/>
    <mergeCell ref="URI51:URP51"/>
    <mergeCell ref="UOO51:UOV51"/>
    <mergeCell ref="UOW51:UPD51"/>
    <mergeCell ref="UPE51:UPL51"/>
    <mergeCell ref="UPM51:UPT51"/>
    <mergeCell ref="UPU51:UQB51"/>
    <mergeCell ref="UNA51:UNH51"/>
    <mergeCell ref="UNI51:UNP51"/>
    <mergeCell ref="UNQ51:UNX51"/>
    <mergeCell ref="UNY51:UOF51"/>
    <mergeCell ref="UOG51:UON51"/>
    <mergeCell ref="ULM51:ULT51"/>
    <mergeCell ref="ULU51:UMB51"/>
    <mergeCell ref="UMC51:UMJ51"/>
    <mergeCell ref="UMK51:UMR51"/>
    <mergeCell ref="UMS51:UMZ51"/>
    <mergeCell ref="UJY51:UKF51"/>
    <mergeCell ref="UKG51:UKN51"/>
    <mergeCell ref="UKO51:UKV51"/>
    <mergeCell ref="UKW51:ULD51"/>
    <mergeCell ref="ULE51:ULL51"/>
    <mergeCell ref="UIK51:UIR51"/>
    <mergeCell ref="UIS51:UIZ51"/>
    <mergeCell ref="UJA51:UJH51"/>
    <mergeCell ref="UJI51:UJP51"/>
    <mergeCell ref="UJQ51:UJX51"/>
    <mergeCell ref="UGW51:UHD51"/>
    <mergeCell ref="UHE51:UHL51"/>
    <mergeCell ref="UHM51:UHT51"/>
    <mergeCell ref="UHU51:UIB51"/>
    <mergeCell ref="UIC51:UIJ51"/>
    <mergeCell ref="UFI51:UFP51"/>
    <mergeCell ref="UFQ51:UFX51"/>
    <mergeCell ref="UFY51:UGF51"/>
    <mergeCell ref="UGG51:UGN51"/>
    <mergeCell ref="UGO51:UGV51"/>
    <mergeCell ref="UDU51:UEB51"/>
    <mergeCell ref="UEC51:UEJ51"/>
    <mergeCell ref="UEK51:UER51"/>
    <mergeCell ref="UES51:UEZ51"/>
    <mergeCell ref="UFA51:UFH51"/>
    <mergeCell ref="UCG51:UCN51"/>
    <mergeCell ref="UCO51:UCV51"/>
    <mergeCell ref="UCW51:UDD51"/>
    <mergeCell ref="UDE51:UDL51"/>
    <mergeCell ref="UDM51:UDT51"/>
    <mergeCell ref="UAS51:UAZ51"/>
    <mergeCell ref="UBA51:UBH51"/>
    <mergeCell ref="UBI51:UBP51"/>
    <mergeCell ref="UBQ51:UBX51"/>
    <mergeCell ref="UBY51:UCF51"/>
    <mergeCell ref="TZE51:TZL51"/>
    <mergeCell ref="TZM51:TZT51"/>
    <mergeCell ref="TZU51:UAB51"/>
    <mergeCell ref="UAC51:UAJ51"/>
    <mergeCell ref="UAK51:UAR51"/>
    <mergeCell ref="TXQ51:TXX51"/>
    <mergeCell ref="TXY51:TYF51"/>
    <mergeCell ref="TYG51:TYN51"/>
    <mergeCell ref="TYO51:TYV51"/>
    <mergeCell ref="TYW51:TZD51"/>
    <mergeCell ref="TWC51:TWJ51"/>
    <mergeCell ref="TWK51:TWR51"/>
    <mergeCell ref="TWS51:TWZ51"/>
    <mergeCell ref="TXA51:TXH51"/>
    <mergeCell ref="TXI51:TXP51"/>
    <mergeCell ref="TUO51:TUV51"/>
    <mergeCell ref="TUW51:TVD51"/>
    <mergeCell ref="TVE51:TVL51"/>
    <mergeCell ref="TVM51:TVT51"/>
    <mergeCell ref="TVU51:TWB51"/>
    <mergeCell ref="TTA51:TTH51"/>
    <mergeCell ref="TTI51:TTP51"/>
    <mergeCell ref="TTQ51:TTX51"/>
    <mergeCell ref="TTY51:TUF51"/>
    <mergeCell ref="TUG51:TUN51"/>
    <mergeCell ref="TRM51:TRT51"/>
    <mergeCell ref="TRU51:TSB51"/>
    <mergeCell ref="TSC51:TSJ51"/>
    <mergeCell ref="TSK51:TSR51"/>
    <mergeCell ref="TSS51:TSZ51"/>
    <mergeCell ref="TPY51:TQF51"/>
    <mergeCell ref="TQG51:TQN51"/>
    <mergeCell ref="TQO51:TQV51"/>
    <mergeCell ref="TQW51:TRD51"/>
    <mergeCell ref="TRE51:TRL51"/>
    <mergeCell ref="TOK51:TOR51"/>
    <mergeCell ref="TOS51:TOZ51"/>
    <mergeCell ref="TPA51:TPH51"/>
    <mergeCell ref="TPI51:TPP51"/>
    <mergeCell ref="TPQ51:TPX51"/>
    <mergeCell ref="TMW51:TND51"/>
    <mergeCell ref="TNE51:TNL51"/>
    <mergeCell ref="TNM51:TNT51"/>
    <mergeCell ref="TNU51:TOB51"/>
    <mergeCell ref="TOC51:TOJ51"/>
    <mergeCell ref="TLI51:TLP51"/>
    <mergeCell ref="TLQ51:TLX51"/>
    <mergeCell ref="TLY51:TMF51"/>
    <mergeCell ref="TMG51:TMN51"/>
    <mergeCell ref="TMO51:TMV51"/>
    <mergeCell ref="TJU51:TKB51"/>
    <mergeCell ref="TKC51:TKJ51"/>
    <mergeCell ref="TKK51:TKR51"/>
    <mergeCell ref="TKS51:TKZ51"/>
    <mergeCell ref="TLA51:TLH51"/>
    <mergeCell ref="TIG51:TIN51"/>
    <mergeCell ref="TIO51:TIV51"/>
    <mergeCell ref="TIW51:TJD51"/>
    <mergeCell ref="TJE51:TJL51"/>
    <mergeCell ref="TJM51:TJT51"/>
    <mergeCell ref="TGS51:TGZ51"/>
    <mergeCell ref="THA51:THH51"/>
    <mergeCell ref="THI51:THP51"/>
    <mergeCell ref="THQ51:THX51"/>
    <mergeCell ref="THY51:TIF51"/>
    <mergeCell ref="TFE51:TFL51"/>
    <mergeCell ref="TFM51:TFT51"/>
    <mergeCell ref="TFU51:TGB51"/>
    <mergeCell ref="TGC51:TGJ51"/>
    <mergeCell ref="TGK51:TGR51"/>
    <mergeCell ref="TDQ51:TDX51"/>
    <mergeCell ref="TDY51:TEF51"/>
    <mergeCell ref="TEG51:TEN51"/>
    <mergeCell ref="TEO51:TEV51"/>
    <mergeCell ref="TEW51:TFD51"/>
    <mergeCell ref="TCC51:TCJ51"/>
    <mergeCell ref="TCK51:TCR51"/>
    <mergeCell ref="TCS51:TCZ51"/>
    <mergeCell ref="TDA51:TDH51"/>
    <mergeCell ref="TDI51:TDP51"/>
    <mergeCell ref="TAO51:TAV51"/>
    <mergeCell ref="TAW51:TBD51"/>
    <mergeCell ref="TBE51:TBL51"/>
    <mergeCell ref="TBM51:TBT51"/>
    <mergeCell ref="TBU51:TCB51"/>
    <mergeCell ref="SZA51:SZH51"/>
    <mergeCell ref="SZI51:SZP51"/>
    <mergeCell ref="SZQ51:SZX51"/>
    <mergeCell ref="SZY51:TAF51"/>
    <mergeCell ref="TAG51:TAN51"/>
    <mergeCell ref="SXM51:SXT51"/>
    <mergeCell ref="SXU51:SYB51"/>
    <mergeCell ref="SYC51:SYJ51"/>
    <mergeCell ref="SYK51:SYR51"/>
    <mergeCell ref="SYS51:SYZ51"/>
    <mergeCell ref="SVY51:SWF51"/>
    <mergeCell ref="SWG51:SWN51"/>
    <mergeCell ref="SWO51:SWV51"/>
    <mergeCell ref="SWW51:SXD51"/>
    <mergeCell ref="SXE51:SXL51"/>
    <mergeCell ref="SUK51:SUR51"/>
    <mergeCell ref="SUS51:SUZ51"/>
    <mergeCell ref="SVA51:SVH51"/>
    <mergeCell ref="SVI51:SVP51"/>
    <mergeCell ref="SVQ51:SVX51"/>
    <mergeCell ref="SSW51:STD51"/>
    <mergeCell ref="STE51:STL51"/>
    <mergeCell ref="STM51:STT51"/>
    <mergeCell ref="STU51:SUB51"/>
    <mergeCell ref="SUC51:SUJ51"/>
    <mergeCell ref="SRI51:SRP51"/>
    <mergeCell ref="SRQ51:SRX51"/>
    <mergeCell ref="SRY51:SSF51"/>
    <mergeCell ref="SSG51:SSN51"/>
    <mergeCell ref="SSO51:SSV51"/>
    <mergeCell ref="SPU51:SQB51"/>
    <mergeCell ref="SQC51:SQJ51"/>
    <mergeCell ref="SQK51:SQR51"/>
    <mergeCell ref="SQS51:SQZ51"/>
    <mergeCell ref="SRA51:SRH51"/>
    <mergeCell ref="SOG51:SON51"/>
    <mergeCell ref="SOO51:SOV51"/>
    <mergeCell ref="SOW51:SPD51"/>
    <mergeCell ref="SPE51:SPL51"/>
    <mergeCell ref="SPM51:SPT51"/>
    <mergeCell ref="SMS51:SMZ51"/>
    <mergeCell ref="SNA51:SNH51"/>
    <mergeCell ref="SNI51:SNP51"/>
    <mergeCell ref="SNQ51:SNX51"/>
    <mergeCell ref="SNY51:SOF51"/>
    <mergeCell ref="SLE51:SLL51"/>
    <mergeCell ref="SLM51:SLT51"/>
    <mergeCell ref="SLU51:SMB51"/>
    <mergeCell ref="SMC51:SMJ51"/>
    <mergeCell ref="SMK51:SMR51"/>
    <mergeCell ref="SJQ51:SJX51"/>
    <mergeCell ref="SJY51:SKF51"/>
    <mergeCell ref="SKG51:SKN51"/>
    <mergeCell ref="SKO51:SKV51"/>
    <mergeCell ref="SKW51:SLD51"/>
    <mergeCell ref="SIC51:SIJ51"/>
    <mergeCell ref="SIK51:SIR51"/>
    <mergeCell ref="SIS51:SIZ51"/>
    <mergeCell ref="SJA51:SJH51"/>
    <mergeCell ref="SJI51:SJP51"/>
    <mergeCell ref="SGO51:SGV51"/>
    <mergeCell ref="SGW51:SHD51"/>
    <mergeCell ref="SHE51:SHL51"/>
    <mergeCell ref="SHM51:SHT51"/>
    <mergeCell ref="SHU51:SIB51"/>
    <mergeCell ref="SFA51:SFH51"/>
    <mergeCell ref="SFI51:SFP51"/>
    <mergeCell ref="SFQ51:SFX51"/>
    <mergeCell ref="SFY51:SGF51"/>
    <mergeCell ref="SGG51:SGN51"/>
    <mergeCell ref="SDM51:SDT51"/>
    <mergeCell ref="SDU51:SEB51"/>
    <mergeCell ref="SEC51:SEJ51"/>
    <mergeCell ref="SEK51:SER51"/>
    <mergeCell ref="SES51:SEZ51"/>
    <mergeCell ref="SBY51:SCF51"/>
    <mergeCell ref="SCG51:SCN51"/>
    <mergeCell ref="SCO51:SCV51"/>
    <mergeCell ref="SCW51:SDD51"/>
    <mergeCell ref="SDE51:SDL51"/>
    <mergeCell ref="SAK51:SAR51"/>
    <mergeCell ref="SAS51:SAZ51"/>
    <mergeCell ref="SBA51:SBH51"/>
    <mergeCell ref="SBI51:SBP51"/>
    <mergeCell ref="SBQ51:SBX51"/>
    <mergeCell ref="RYW51:RZD51"/>
    <mergeCell ref="RZE51:RZL51"/>
    <mergeCell ref="RZM51:RZT51"/>
    <mergeCell ref="RZU51:SAB51"/>
    <mergeCell ref="SAC51:SAJ51"/>
    <mergeCell ref="RXI51:RXP51"/>
    <mergeCell ref="RXQ51:RXX51"/>
    <mergeCell ref="RXY51:RYF51"/>
    <mergeCell ref="RYG51:RYN51"/>
    <mergeCell ref="RYO51:RYV51"/>
    <mergeCell ref="RVU51:RWB51"/>
    <mergeCell ref="RWC51:RWJ51"/>
    <mergeCell ref="RWK51:RWR51"/>
    <mergeCell ref="RWS51:RWZ51"/>
    <mergeCell ref="RXA51:RXH51"/>
    <mergeCell ref="RUG51:RUN51"/>
    <mergeCell ref="RUO51:RUV51"/>
    <mergeCell ref="RUW51:RVD51"/>
    <mergeCell ref="RVE51:RVL51"/>
    <mergeCell ref="RVM51:RVT51"/>
    <mergeCell ref="RSS51:RSZ51"/>
    <mergeCell ref="RTA51:RTH51"/>
    <mergeCell ref="RTI51:RTP51"/>
    <mergeCell ref="RTQ51:RTX51"/>
    <mergeCell ref="RTY51:RUF51"/>
    <mergeCell ref="RRE51:RRL51"/>
    <mergeCell ref="RRM51:RRT51"/>
    <mergeCell ref="RRU51:RSB51"/>
    <mergeCell ref="RSC51:RSJ51"/>
    <mergeCell ref="RSK51:RSR51"/>
    <mergeCell ref="RPQ51:RPX51"/>
    <mergeCell ref="RPY51:RQF51"/>
    <mergeCell ref="RQG51:RQN51"/>
    <mergeCell ref="RQO51:RQV51"/>
    <mergeCell ref="RQW51:RRD51"/>
    <mergeCell ref="ROC51:ROJ51"/>
    <mergeCell ref="ROK51:ROR51"/>
    <mergeCell ref="ROS51:ROZ51"/>
    <mergeCell ref="RPA51:RPH51"/>
    <mergeCell ref="RPI51:RPP51"/>
    <mergeCell ref="RMO51:RMV51"/>
    <mergeCell ref="RMW51:RND51"/>
    <mergeCell ref="RNE51:RNL51"/>
    <mergeCell ref="RNM51:RNT51"/>
    <mergeCell ref="RNU51:ROB51"/>
    <mergeCell ref="RLA51:RLH51"/>
    <mergeCell ref="RLI51:RLP51"/>
    <mergeCell ref="RLQ51:RLX51"/>
    <mergeCell ref="RLY51:RMF51"/>
    <mergeCell ref="RMG51:RMN51"/>
    <mergeCell ref="RJM51:RJT51"/>
    <mergeCell ref="RJU51:RKB51"/>
    <mergeCell ref="RKC51:RKJ51"/>
    <mergeCell ref="RKK51:RKR51"/>
    <mergeCell ref="RKS51:RKZ51"/>
    <mergeCell ref="RHY51:RIF51"/>
    <mergeCell ref="RIG51:RIN51"/>
    <mergeCell ref="RIO51:RIV51"/>
    <mergeCell ref="RIW51:RJD51"/>
    <mergeCell ref="RJE51:RJL51"/>
    <mergeCell ref="RGK51:RGR51"/>
    <mergeCell ref="RGS51:RGZ51"/>
    <mergeCell ref="RHA51:RHH51"/>
    <mergeCell ref="RHI51:RHP51"/>
    <mergeCell ref="RHQ51:RHX51"/>
    <mergeCell ref="REW51:RFD51"/>
    <mergeCell ref="RFE51:RFL51"/>
    <mergeCell ref="RFM51:RFT51"/>
    <mergeCell ref="RFU51:RGB51"/>
    <mergeCell ref="RGC51:RGJ51"/>
    <mergeCell ref="RDI51:RDP51"/>
    <mergeCell ref="RDQ51:RDX51"/>
    <mergeCell ref="RDY51:REF51"/>
    <mergeCell ref="REG51:REN51"/>
    <mergeCell ref="REO51:REV51"/>
    <mergeCell ref="RBU51:RCB51"/>
    <mergeCell ref="RCC51:RCJ51"/>
    <mergeCell ref="RCK51:RCR51"/>
    <mergeCell ref="RCS51:RCZ51"/>
    <mergeCell ref="RDA51:RDH51"/>
    <mergeCell ref="RAG51:RAN51"/>
    <mergeCell ref="RAO51:RAV51"/>
    <mergeCell ref="RAW51:RBD51"/>
    <mergeCell ref="RBE51:RBL51"/>
    <mergeCell ref="RBM51:RBT51"/>
    <mergeCell ref="QYS51:QYZ51"/>
    <mergeCell ref="QZA51:QZH51"/>
    <mergeCell ref="QZI51:QZP51"/>
    <mergeCell ref="QZQ51:QZX51"/>
    <mergeCell ref="QZY51:RAF51"/>
    <mergeCell ref="QXE51:QXL51"/>
    <mergeCell ref="QXM51:QXT51"/>
    <mergeCell ref="QXU51:QYB51"/>
    <mergeCell ref="QYC51:QYJ51"/>
    <mergeCell ref="QYK51:QYR51"/>
    <mergeCell ref="QVQ51:QVX51"/>
    <mergeCell ref="QVY51:QWF51"/>
    <mergeCell ref="QWG51:QWN51"/>
    <mergeCell ref="QWO51:QWV51"/>
    <mergeCell ref="QWW51:QXD51"/>
    <mergeCell ref="QUC51:QUJ51"/>
    <mergeCell ref="QUK51:QUR51"/>
    <mergeCell ref="QUS51:QUZ51"/>
    <mergeCell ref="QVA51:QVH51"/>
    <mergeCell ref="QVI51:QVP51"/>
    <mergeCell ref="QSO51:QSV51"/>
    <mergeCell ref="QSW51:QTD51"/>
    <mergeCell ref="QTE51:QTL51"/>
    <mergeCell ref="QTM51:QTT51"/>
    <mergeCell ref="QTU51:QUB51"/>
    <mergeCell ref="QRA51:QRH51"/>
    <mergeCell ref="QRI51:QRP51"/>
    <mergeCell ref="QRQ51:QRX51"/>
    <mergeCell ref="QRY51:QSF51"/>
    <mergeCell ref="QSG51:QSN51"/>
    <mergeCell ref="QPM51:QPT51"/>
    <mergeCell ref="QPU51:QQB51"/>
    <mergeCell ref="QQC51:QQJ51"/>
    <mergeCell ref="QQK51:QQR51"/>
    <mergeCell ref="QQS51:QQZ51"/>
    <mergeCell ref="QNY51:QOF51"/>
    <mergeCell ref="QOG51:QON51"/>
    <mergeCell ref="QOO51:QOV51"/>
    <mergeCell ref="QOW51:QPD51"/>
    <mergeCell ref="QPE51:QPL51"/>
    <mergeCell ref="QMK51:QMR51"/>
    <mergeCell ref="QMS51:QMZ51"/>
    <mergeCell ref="QNA51:QNH51"/>
    <mergeCell ref="QNI51:QNP51"/>
    <mergeCell ref="QNQ51:QNX51"/>
    <mergeCell ref="QKW51:QLD51"/>
    <mergeCell ref="QLE51:QLL51"/>
    <mergeCell ref="QLM51:QLT51"/>
    <mergeCell ref="QLU51:QMB51"/>
    <mergeCell ref="QMC51:QMJ51"/>
    <mergeCell ref="QJI51:QJP51"/>
    <mergeCell ref="QJQ51:QJX51"/>
    <mergeCell ref="QJY51:QKF51"/>
    <mergeCell ref="QKG51:QKN51"/>
    <mergeCell ref="QKO51:QKV51"/>
    <mergeCell ref="QHU51:QIB51"/>
    <mergeCell ref="QIC51:QIJ51"/>
    <mergeCell ref="QIK51:QIR51"/>
    <mergeCell ref="QIS51:QIZ51"/>
    <mergeCell ref="QJA51:QJH51"/>
    <mergeCell ref="QGG51:QGN51"/>
    <mergeCell ref="QGO51:QGV51"/>
    <mergeCell ref="QGW51:QHD51"/>
    <mergeCell ref="QHE51:QHL51"/>
    <mergeCell ref="QHM51:QHT51"/>
    <mergeCell ref="QES51:QEZ51"/>
    <mergeCell ref="QFA51:QFH51"/>
    <mergeCell ref="QFI51:QFP51"/>
    <mergeCell ref="QFQ51:QFX51"/>
    <mergeCell ref="QFY51:QGF51"/>
    <mergeCell ref="QDE51:QDL51"/>
    <mergeCell ref="QDM51:QDT51"/>
    <mergeCell ref="QDU51:QEB51"/>
    <mergeCell ref="QEC51:QEJ51"/>
    <mergeCell ref="QEK51:QER51"/>
    <mergeCell ref="QBQ51:QBX51"/>
    <mergeCell ref="QBY51:QCF51"/>
    <mergeCell ref="QCG51:QCN51"/>
    <mergeCell ref="QCO51:QCV51"/>
    <mergeCell ref="QCW51:QDD51"/>
    <mergeCell ref="QAC51:QAJ51"/>
    <mergeCell ref="QAK51:QAR51"/>
    <mergeCell ref="QAS51:QAZ51"/>
    <mergeCell ref="QBA51:QBH51"/>
    <mergeCell ref="QBI51:QBP51"/>
    <mergeCell ref="PYO51:PYV51"/>
    <mergeCell ref="PYW51:PZD51"/>
    <mergeCell ref="PZE51:PZL51"/>
    <mergeCell ref="PZM51:PZT51"/>
    <mergeCell ref="PZU51:QAB51"/>
    <mergeCell ref="PXA51:PXH51"/>
    <mergeCell ref="PXI51:PXP51"/>
    <mergeCell ref="PXQ51:PXX51"/>
    <mergeCell ref="PXY51:PYF51"/>
    <mergeCell ref="PYG51:PYN51"/>
    <mergeCell ref="PVM51:PVT51"/>
    <mergeCell ref="PVU51:PWB51"/>
    <mergeCell ref="PWC51:PWJ51"/>
    <mergeCell ref="PWK51:PWR51"/>
    <mergeCell ref="PWS51:PWZ51"/>
    <mergeCell ref="PTY51:PUF51"/>
    <mergeCell ref="PUG51:PUN51"/>
    <mergeCell ref="PUO51:PUV51"/>
    <mergeCell ref="PUW51:PVD51"/>
    <mergeCell ref="PVE51:PVL51"/>
    <mergeCell ref="PSK51:PSR51"/>
    <mergeCell ref="PSS51:PSZ51"/>
    <mergeCell ref="PTA51:PTH51"/>
    <mergeCell ref="PTI51:PTP51"/>
    <mergeCell ref="PTQ51:PTX51"/>
    <mergeCell ref="PQW51:PRD51"/>
    <mergeCell ref="PRE51:PRL51"/>
    <mergeCell ref="PRM51:PRT51"/>
    <mergeCell ref="PRU51:PSB51"/>
    <mergeCell ref="PSC51:PSJ51"/>
    <mergeCell ref="PPI51:PPP51"/>
    <mergeCell ref="PPQ51:PPX51"/>
    <mergeCell ref="PPY51:PQF51"/>
    <mergeCell ref="PQG51:PQN51"/>
    <mergeCell ref="PQO51:PQV51"/>
    <mergeCell ref="PNU51:POB51"/>
    <mergeCell ref="POC51:POJ51"/>
    <mergeCell ref="POK51:POR51"/>
    <mergeCell ref="POS51:POZ51"/>
    <mergeCell ref="PPA51:PPH51"/>
    <mergeCell ref="PMG51:PMN51"/>
    <mergeCell ref="PMO51:PMV51"/>
    <mergeCell ref="PMW51:PND51"/>
    <mergeCell ref="PNE51:PNL51"/>
    <mergeCell ref="PNM51:PNT51"/>
    <mergeCell ref="PKS51:PKZ51"/>
    <mergeCell ref="PLA51:PLH51"/>
    <mergeCell ref="PLI51:PLP51"/>
    <mergeCell ref="PLQ51:PLX51"/>
    <mergeCell ref="PLY51:PMF51"/>
    <mergeCell ref="PJE51:PJL51"/>
    <mergeCell ref="PJM51:PJT51"/>
    <mergeCell ref="PJU51:PKB51"/>
    <mergeCell ref="PKC51:PKJ51"/>
    <mergeCell ref="PKK51:PKR51"/>
    <mergeCell ref="PHQ51:PHX51"/>
    <mergeCell ref="PHY51:PIF51"/>
    <mergeCell ref="PIG51:PIN51"/>
    <mergeCell ref="PIO51:PIV51"/>
    <mergeCell ref="PIW51:PJD51"/>
    <mergeCell ref="PGC51:PGJ51"/>
    <mergeCell ref="PGK51:PGR51"/>
    <mergeCell ref="PGS51:PGZ51"/>
    <mergeCell ref="PHA51:PHH51"/>
    <mergeCell ref="PHI51:PHP51"/>
    <mergeCell ref="PEO51:PEV51"/>
    <mergeCell ref="PEW51:PFD51"/>
    <mergeCell ref="PFE51:PFL51"/>
    <mergeCell ref="PFM51:PFT51"/>
    <mergeCell ref="PFU51:PGB51"/>
    <mergeCell ref="PDA51:PDH51"/>
    <mergeCell ref="PDI51:PDP51"/>
    <mergeCell ref="PDQ51:PDX51"/>
    <mergeCell ref="PDY51:PEF51"/>
    <mergeCell ref="PEG51:PEN51"/>
    <mergeCell ref="PBM51:PBT51"/>
    <mergeCell ref="PBU51:PCB51"/>
    <mergeCell ref="PCC51:PCJ51"/>
    <mergeCell ref="PCK51:PCR51"/>
    <mergeCell ref="PCS51:PCZ51"/>
    <mergeCell ref="OZY51:PAF51"/>
    <mergeCell ref="PAG51:PAN51"/>
    <mergeCell ref="PAO51:PAV51"/>
    <mergeCell ref="PAW51:PBD51"/>
    <mergeCell ref="PBE51:PBL51"/>
    <mergeCell ref="OYK51:OYR51"/>
    <mergeCell ref="OYS51:OYZ51"/>
    <mergeCell ref="OZA51:OZH51"/>
    <mergeCell ref="OZI51:OZP51"/>
    <mergeCell ref="OZQ51:OZX51"/>
    <mergeCell ref="OWW51:OXD51"/>
    <mergeCell ref="OXE51:OXL51"/>
    <mergeCell ref="OXM51:OXT51"/>
    <mergeCell ref="OXU51:OYB51"/>
    <mergeCell ref="OYC51:OYJ51"/>
    <mergeCell ref="OVI51:OVP51"/>
    <mergeCell ref="OVQ51:OVX51"/>
    <mergeCell ref="OVY51:OWF51"/>
    <mergeCell ref="OWG51:OWN51"/>
    <mergeCell ref="OWO51:OWV51"/>
    <mergeCell ref="OTU51:OUB51"/>
    <mergeCell ref="OUC51:OUJ51"/>
    <mergeCell ref="OUK51:OUR51"/>
    <mergeCell ref="OUS51:OUZ51"/>
    <mergeCell ref="OVA51:OVH51"/>
    <mergeCell ref="OSG51:OSN51"/>
    <mergeCell ref="OSO51:OSV51"/>
    <mergeCell ref="OSW51:OTD51"/>
    <mergeCell ref="OTE51:OTL51"/>
    <mergeCell ref="OTM51:OTT51"/>
    <mergeCell ref="OQS51:OQZ51"/>
    <mergeCell ref="ORA51:ORH51"/>
    <mergeCell ref="ORI51:ORP51"/>
    <mergeCell ref="ORQ51:ORX51"/>
    <mergeCell ref="ORY51:OSF51"/>
    <mergeCell ref="OPE51:OPL51"/>
    <mergeCell ref="OPM51:OPT51"/>
    <mergeCell ref="OPU51:OQB51"/>
    <mergeCell ref="OQC51:OQJ51"/>
    <mergeCell ref="OQK51:OQR51"/>
    <mergeCell ref="ONQ51:ONX51"/>
    <mergeCell ref="ONY51:OOF51"/>
    <mergeCell ref="OOG51:OON51"/>
    <mergeCell ref="OOO51:OOV51"/>
    <mergeCell ref="OOW51:OPD51"/>
    <mergeCell ref="OMC51:OMJ51"/>
    <mergeCell ref="OMK51:OMR51"/>
    <mergeCell ref="OMS51:OMZ51"/>
    <mergeCell ref="ONA51:ONH51"/>
    <mergeCell ref="ONI51:ONP51"/>
    <mergeCell ref="OKO51:OKV51"/>
    <mergeCell ref="OKW51:OLD51"/>
    <mergeCell ref="OLE51:OLL51"/>
    <mergeCell ref="OLM51:OLT51"/>
    <mergeCell ref="OLU51:OMB51"/>
    <mergeCell ref="OJA51:OJH51"/>
    <mergeCell ref="OJI51:OJP51"/>
    <mergeCell ref="OJQ51:OJX51"/>
    <mergeCell ref="OJY51:OKF51"/>
    <mergeCell ref="OKG51:OKN51"/>
    <mergeCell ref="OHM51:OHT51"/>
    <mergeCell ref="OHU51:OIB51"/>
    <mergeCell ref="OIC51:OIJ51"/>
    <mergeCell ref="OIK51:OIR51"/>
    <mergeCell ref="OIS51:OIZ51"/>
    <mergeCell ref="OFY51:OGF51"/>
    <mergeCell ref="OGG51:OGN51"/>
    <mergeCell ref="OGO51:OGV51"/>
    <mergeCell ref="OGW51:OHD51"/>
    <mergeCell ref="OHE51:OHL51"/>
    <mergeCell ref="OEK51:OER51"/>
    <mergeCell ref="OES51:OEZ51"/>
    <mergeCell ref="OFA51:OFH51"/>
    <mergeCell ref="OFI51:OFP51"/>
    <mergeCell ref="OFQ51:OFX51"/>
    <mergeCell ref="OCW51:ODD51"/>
    <mergeCell ref="ODE51:ODL51"/>
    <mergeCell ref="ODM51:ODT51"/>
    <mergeCell ref="ODU51:OEB51"/>
    <mergeCell ref="OEC51:OEJ51"/>
    <mergeCell ref="OBI51:OBP51"/>
    <mergeCell ref="OBQ51:OBX51"/>
    <mergeCell ref="OBY51:OCF51"/>
    <mergeCell ref="OCG51:OCN51"/>
    <mergeCell ref="OCO51:OCV51"/>
    <mergeCell ref="NZU51:OAB51"/>
    <mergeCell ref="OAC51:OAJ51"/>
    <mergeCell ref="OAK51:OAR51"/>
    <mergeCell ref="OAS51:OAZ51"/>
    <mergeCell ref="OBA51:OBH51"/>
    <mergeCell ref="NYG51:NYN51"/>
    <mergeCell ref="NYO51:NYV51"/>
    <mergeCell ref="NYW51:NZD51"/>
    <mergeCell ref="NZE51:NZL51"/>
    <mergeCell ref="NZM51:NZT51"/>
    <mergeCell ref="NWS51:NWZ51"/>
    <mergeCell ref="NXA51:NXH51"/>
    <mergeCell ref="NXI51:NXP51"/>
    <mergeCell ref="NXQ51:NXX51"/>
    <mergeCell ref="NXY51:NYF51"/>
    <mergeCell ref="NVE51:NVL51"/>
    <mergeCell ref="NVM51:NVT51"/>
    <mergeCell ref="NVU51:NWB51"/>
    <mergeCell ref="NWC51:NWJ51"/>
    <mergeCell ref="NWK51:NWR51"/>
    <mergeCell ref="NTQ51:NTX51"/>
    <mergeCell ref="NTY51:NUF51"/>
    <mergeCell ref="NUG51:NUN51"/>
    <mergeCell ref="NUO51:NUV51"/>
    <mergeCell ref="NUW51:NVD51"/>
    <mergeCell ref="NSC51:NSJ51"/>
    <mergeCell ref="NSK51:NSR51"/>
    <mergeCell ref="NSS51:NSZ51"/>
    <mergeCell ref="NTA51:NTH51"/>
    <mergeCell ref="NTI51:NTP51"/>
    <mergeCell ref="NQO51:NQV51"/>
    <mergeCell ref="NQW51:NRD51"/>
    <mergeCell ref="NRE51:NRL51"/>
    <mergeCell ref="NRM51:NRT51"/>
    <mergeCell ref="NRU51:NSB51"/>
    <mergeCell ref="NPA51:NPH51"/>
    <mergeCell ref="NPI51:NPP51"/>
    <mergeCell ref="NPQ51:NPX51"/>
    <mergeCell ref="NPY51:NQF51"/>
    <mergeCell ref="NQG51:NQN51"/>
    <mergeCell ref="NNM51:NNT51"/>
    <mergeCell ref="NNU51:NOB51"/>
    <mergeCell ref="NOC51:NOJ51"/>
    <mergeCell ref="NOK51:NOR51"/>
    <mergeCell ref="NOS51:NOZ51"/>
    <mergeCell ref="NLY51:NMF51"/>
    <mergeCell ref="NMG51:NMN51"/>
    <mergeCell ref="NMO51:NMV51"/>
    <mergeCell ref="NMW51:NND51"/>
    <mergeCell ref="NNE51:NNL51"/>
    <mergeCell ref="NKK51:NKR51"/>
    <mergeCell ref="NKS51:NKZ51"/>
    <mergeCell ref="NLA51:NLH51"/>
    <mergeCell ref="NLI51:NLP51"/>
    <mergeCell ref="NLQ51:NLX51"/>
    <mergeCell ref="NIW51:NJD51"/>
    <mergeCell ref="NJE51:NJL51"/>
    <mergeCell ref="NJM51:NJT51"/>
    <mergeCell ref="NJU51:NKB51"/>
    <mergeCell ref="NKC51:NKJ51"/>
    <mergeCell ref="NHI51:NHP51"/>
    <mergeCell ref="NHQ51:NHX51"/>
    <mergeCell ref="NHY51:NIF51"/>
    <mergeCell ref="NIG51:NIN51"/>
    <mergeCell ref="NIO51:NIV51"/>
    <mergeCell ref="NFU51:NGB51"/>
    <mergeCell ref="NGC51:NGJ51"/>
    <mergeCell ref="NGK51:NGR51"/>
    <mergeCell ref="NGS51:NGZ51"/>
    <mergeCell ref="NHA51:NHH51"/>
    <mergeCell ref="NEG51:NEN51"/>
    <mergeCell ref="NEO51:NEV51"/>
    <mergeCell ref="NEW51:NFD51"/>
    <mergeCell ref="NFE51:NFL51"/>
    <mergeCell ref="NFM51:NFT51"/>
    <mergeCell ref="NCS51:NCZ51"/>
    <mergeCell ref="NDA51:NDH51"/>
    <mergeCell ref="NDI51:NDP51"/>
    <mergeCell ref="NDQ51:NDX51"/>
    <mergeCell ref="NDY51:NEF51"/>
    <mergeCell ref="NBE51:NBL51"/>
    <mergeCell ref="NBM51:NBT51"/>
    <mergeCell ref="NBU51:NCB51"/>
    <mergeCell ref="NCC51:NCJ51"/>
    <mergeCell ref="NCK51:NCR51"/>
    <mergeCell ref="MZQ51:MZX51"/>
    <mergeCell ref="MZY51:NAF51"/>
    <mergeCell ref="NAG51:NAN51"/>
    <mergeCell ref="NAO51:NAV51"/>
    <mergeCell ref="NAW51:NBD51"/>
    <mergeCell ref="MYC51:MYJ51"/>
    <mergeCell ref="MYK51:MYR51"/>
    <mergeCell ref="MYS51:MYZ51"/>
    <mergeCell ref="MZA51:MZH51"/>
    <mergeCell ref="MZI51:MZP51"/>
    <mergeCell ref="MWO51:MWV51"/>
    <mergeCell ref="MWW51:MXD51"/>
    <mergeCell ref="MXE51:MXL51"/>
    <mergeCell ref="MXM51:MXT51"/>
    <mergeCell ref="MXU51:MYB51"/>
    <mergeCell ref="MVA51:MVH51"/>
    <mergeCell ref="MVI51:MVP51"/>
    <mergeCell ref="MVQ51:MVX51"/>
    <mergeCell ref="MVY51:MWF51"/>
    <mergeCell ref="MWG51:MWN51"/>
    <mergeCell ref="MTM51:MTT51"/>
    <mergeCell ref="MTU51:MUB51"/>
    <mergeCell ref="MUC51:MUJ51"/>
    <mergeCell ref="MUK51:MUR51"/>
    <mergeCell ref="MUS51:MUZ51"/>
    <mergeCell ref="MRY51:MSF51"/>
    <mergeCell ref="MSG51:MSN51"/>
    <mergeCell ref="MSO51:MSV51"/>
    <mergeCell ref="MSW51:MTD51"/>
    <mergeCell ref="MTE51:MTL51"/>
    <mergeCell ref="MQK51:MQR51"/>
    <mergeCell ref="MQS51:MQZ51"/>
    <mergeCell ref="MRA51:MRH51"/>
    <mergeCell ref="MRI51:MRP51"/>
    <mergeCell ref="MRQ51:MRX51"/>
    <mergeCell ref="MOW51:MPD51"/>
    <mergeCell ref="MPE51:MPL51"/>
    <mergeCell ref="MPM51:MPT51"/>
    <mergeCell ref="MPU51:MQB51"/>
    <mergeCell ref="MQC51:MQJ51"/>
    <mergeCell ref="MNI51:MNP51"/>
    <mergeCell ref="MNQ51:MNX51"/>
    <mergeCell ref="MNY51:MOF51"/>
    <mergeCell ref="MOG51:MON51"/>
    <mergeCell ref="MOO51:MOV51"/>
    <mergeCell ref="MLU51:MMB51"/>
    <mergeCell ref="MMC51:MMJ51"/>
    <mergeCell ref="MMK51:MMR51"/>
    <mergeCell ref="MMS51:MMZ51"/>
    <mergeCell ref="MNA51:MNH51"/>
    <mergeCell ref="MKG51:MKN51"/>
    <mergeCell ref="MKO51:MKV51"/>
    <mergeCell ref="MKW51:MLD51"/>
    <mergeCell ref="MLE51:MLL51"/>
    <mergeCell ref="MLM51:MLT51"/>
    <mergeCell ref="MIS51:MIZ51"/>
    <mergeCell ref="MJA51:MJH51"/>
    <mergeCell ref="MJI51:MJP51"/>
    <mergeCell ref="MJQ51:MJX51"/>
    <mergeCell ref="MJY51:MKF51"/>
    <mergeCell ref="MHE51:MHL51"/>
    <mergeCell ref="MHM51:MHT51"/>
    <mergeCell ref="MHU51:MIB51"/>
    <mergeCell ref="MIC51:MIJ51"/>
    <mergeCell ref="MIK51:MIR51"/>
    <mergeCell ref="MFQ51:MFX51"/>
    <mergeCell ref="MFY51:MGF51"/>
    <mergeCell ref="MGG51:MGN51"/>
    <mergeCell ref="MGO51:MGV51"/>
    <mergeCell ref="MGW51:MHD51"/>
    <mergeCell ref="MEC51:MEJ51"/>
    <mergeCell ref="MEK51:MER51"/>
    <mergeCell ref="MES51:MEZ51"/>
    <mergeCell ref="MFA51:MFH51"/>
    <mergeCell ref="MFI51:MFP51"/>
    <mergeCell ref="MCO51:MCV51"/>
    <mergeCell ref="MCW51:MDD51"/>
    <mergeCell ref="MDE51:MDL51"/>
    <mergeCell ref="MDM51:MDT51"/>
    <mergeCell ref="MDU51:MEB51"/>
    <mergeCell ref="MBA51:MBH51"/>
    <mergeCell ref="MBI51:MBP51"/>
    <mergeCell ref="MBQ51:MBX51"/>
    <mergeCell ref="MBY51:MCF51"/>
    <mergeCell ref="MCG51:MCN51"/>
    <mergeCell ref="LZM51:LZT51"/>
    <mergeCell ref="LZU51:MAB51"/>
    <mergeCell ref="MAC51:MAJ51"/>
    <mergeCell ref="MAK51:MAR51"/>
    <mergeCell ref="MAS51:MAZ51"/>
    <mergeCell ref="LXY51:LYF51"/>
    <mergeCell ref="LYG51:LYN51"/>
    <mergeCell ref="LYO51:LYV51"/>
    <mergeCell ref="LYW51:LZD51"/>
    <mergeCell ref="LZE51:LZL51"/>
    <mergeCell ref="LWK51:LWR51"/>
    <mergeCell ref="LWS51:LWZ51"/>
    <mergeCell ref="LXA51:LXH51"/>
    <mergeCell ref="LXI51:LXP51"/>
    <mergeCell ref="LXQ51:LXX51"/>
    <mergeCell ref="LUW51:LVD51"/>
    <mergeCell ref="LVE51:LVL51"/>
    <mergeCell ref="LVM51:LVT51"/>
    <mergeCell ref="LVU51:LWB51"/>
    <mergeCell ref="LWC51:LWJ51"/>
    <mergeCell ref="LTI51:LTP51"/>
    <mergeCell ref="LTQ51:LTX51"/>
    <mergeCell ref="LTY51:LUF51"/>
    <mergeCell ref="LUG51:LUN51"/>
    <mergeCell ref="LUO51:LUV51"/>
    <mergeCell ref="LRU51:LSB51"/>
    <mergeCell ref="LSC51:LSJ51"/>
    <mergeCell ref="LSK51:LSR51"/>
    <mergeCell ref="LSS51:LSZ51"/>
    <mergeCell ref="LTA51:LTH51"/>
    <mergeCell ref="LQG51:LQN51"/>
    <mergeCell ref="LQO51:LQV51"/>
    <mergeCell ref="LQW51:LRD51"/>
    <mergeCell ref="LRE51:LRL51"/>
    <mergeCell ref="LRM51:LRT51"/>
    <mergeCell ref="LOS51:LOZ51"/>
    <mergeCell ref="LPA51:LPH51"/>
    <mergeCell ref="LPI51:LPP51"/>
    <mergeCell ref="LPQ51:LPX51"/>
    <mergeCell ref="LPY51:LQF51"/>
    <mergeCell ref="LNE51:LNL51"/>
    <mergeCell ref="LNM51:LNT51"/>
    <mergeCell ref="LNU51:LOB51"/>
    <mergeCell ref="LOC51:LOJ51"/>
    <mergeCell ref="LOK51:LOR51"/>
    <mergeCell ref="LLQ51:LLX51"/>
    <mergeCell ref="LLY51:LMF51"/>
    <mergeCell ref="LMG51:LMN51"/>
    <mergeCell ref="LMO51:LMV51"/>
    <mergeCell ref="LMW51:LND51"/>
    <mergeCell ref="LKC51:LKJ51"/>
    <mergeCell ref="LKK51:LKR51"/>
    <mergeCell ref="LKS51:LKZ51"/>
    <mergeCell ref="LLA51:LLH51"/>
    <mergeCell ref="LLI51:LLP51"/>
    <mergeCell ref="LIO51:LIV51"/>
    <mergeCell ref="LIW51:LJD51"/>
    <mergeCell ref="LJE51:LJL51"/>
    <mergeCell ref="LJM51:LJT51"/>
    <mergeCell ref="LJU51:LKB51"/>
    <mergeCell ref="LHA51:LHH51"/>
    <mergeCell ref="LHI51:LHP51"/>
    <mergeCell ref="LHQ51:LHX51"/>
    <mergeCell ref="LHY51:LIF51"/>
    <mergeCell ref="LIG51:LIN51"/>
    <mergeCell ref="LFM51:LFT51"/>
    <mergeCell ref="LFU51:LGB51"/>
    <mergeCell ref="LGC51:LGJ51"/>
    <mergeCell ref="LGK51:LGR51"/>
    <mergeCell ref="LGS51:LGZ51"/>
    <mergeCell ref="LDY51:LEF51"/>
    <mergeCell ref="LEG51:LEN51"/>
    <mergeCell ref="LEO51:LEV51"/>
    <mergeCell ref="LEW51:LFD51"/>
    <mergeCell ref="LFE51:LFL51"/>
    <mergeCell ref="LCK51:LCR51"/>
    <mergeCell ref="LCS51:LCZ51"/>
    <mergeCell ref="LDA51:LDH51"/>
    <mergeCell ref="LDI51:LDP51"/>
    <mergeCell ref="LDQ51:LDX51"/>
    <mergeCell ref="LAW51:LBD51"/>
    <mergeCell ref="LBE51:LBL51"/>
    <mergeCell ref="LBM51:LBT51"/>
    <mergeCell ref="LBU51:LCB51"/>
    <mergeCell ref="LCC51:LCJ51"/>
    <mergeCell ref="KZI51:KZP51"/>
    <mergeCell ref="KZQ51:KZX51"/>
    <mergeCell ref="KZY51:LAF51"/>
    <mergeCell ref="LAG51:LAN51"/>
    <mergeCell ref="LAO51:LAV51"/>
    <mergeCell ref="KXU51:KYB51"/>
    <mergeCell ref="KYC51:KYJ51"/>
    <mergeCell ref="KYK51:KYR51"/>
    <mergeCell ref="KYS51:KYZ51"/>
    <mergeCell ref="KZA51:KZH51"/>
    <mergeCell ref="KWG51:KWN51"/>
    <mergeCell ref="KWO51:KWV51"/>
    <mergeCell ref="KWW51:KXD51"/>
    <mergeCell ref="KXE51:KXL51"/>
    <mergeCell ref="KXM51:KXT51"/>
    <mergeCell ref="KUS51:KUZ51"/>
    <mergeCell ref="KVA51:KVH51"/>
    <mergeCell ref="KVI51:KVP51"/>
    <mergeCell ref="KVQ51:KVX51"/>
    <mergeCell ref="KVY51:KWF51"/>
    <mergeCell ref="KTE51:KTL51"/>
    <mergeCell ref="KTM51:KTT51"/>
    <mergeCell ref="KTU51:KUB51"/>
    <mergeCell ref="KUC51:KUJ51"/>
    <mergeCell ref="KUK51:KUR51"/>
    <mergeCell ref="KRQ51:KRX51"/>
    <mergeCell ref="KRY51:KSF51"/>
    <mergeCell ref="KSG51:KSN51"/>
    <mergeCell ref="KSO51:KSV51"/>
    <mergeCell ref="KSW51:KTD51"/>
    <mergeCell ref="KQC51:KQJ51"/>
    <mergeCell ref="KQK51:KQR51"/>
    <mergeCell ref="KQS51:KQZ51"/>
    <mergeCell ref="KRA51:KRH51"/>
    <mergeCell ref="KRI51:KRP51"/>
    <mergeCell ref="KOO51:KOV51"/>
    <mergeCell ref="KOW51:KPD51"/>
    <mergeCell ref="KPE51:KPL51"/>
    <mergeCell ref="KPM51:KPT51"/>
    <mergeCell ref="KPU51:KQB51"/>
    <mergeCell ref="KNA51:KNH51"/>
    <mergeCell ref="KNI51:KNP51"/>
    <mergeCell ref="KNQ51:KNX51"/>
    <mergeCell ref="KNY51:KOF51"/>
    <mergeCell ref="KOG51:KON51"/>
    <mergeCell ref="KLM51:KLT51"/>
    <mergeCell ref="KLU51:KMB51"/>
    <mergeCell ref="KMC51:KMJ51"/>
    <mergeCell ref="KMK51:KMR51"/>
    <mergeCell ref="KMS51:KMZ51"/>
    <mergeCell ref="KJY51:KKF51"/>
    <mergeCell ref="KKG51:KKN51"/>
    <mergeCell ref="KKO51:KKV51"/>
    <mergeCell ref="KKW51:KLD51"/>
    <mergeCell ref="KLE51:KLL51"/>
    <mergeCell ref="KIK51:KIR51"/>
    <mergeCell ref="KIS51:KIZ51"/>
    <mergeCell ref="KJA51:KJH51"/>
    <mergeCell ref="KJI51:KJP51"/>
    <mergeCell ref="KJQ51:KJX51"/>
    <mergeCell ref="KGW51:KHD51"/>
    <mergeCell ref="KHE51:KHL51"/>
    <mergeCell ref="KHM51:KHT51"/>
    <mergeCell ref="KHU51:KIB51"/>
    <mergeCell ref="KIC51:KIJ51"/>
    <mergeCell ref="KFI51:KFP51"/>
    <mergeCell ref="KFQ51:KFX51"/>
    <mergeCell ref="KFY51:KGF51"/>
    <mergeCell ref="KGG51:KGN51"/>
    <mergeCell ref="KGO51:KGV51"/>
    <mergeCell ref="KDU51:KEB51"/>
    <mergeCell ref="KEC51:KEJ51"/>
    <mergeCell ref="KEK51:KER51"/>
    <mergeCell ref="KES51:KEZ51"/>
    <mergeCell ref="KFA51:KFH51"/>
    <mergeCell ref="KCG51:KCN51"/>
    <mergeCell ref="KCO51:KCV51"/>
    <mergeCell ref="KCW51:KDD51"/>
    <mergeCell ref="KDE51:KDL51"/>
    <mergeCell ref="KDM51:KDT51"/>
    <mergeCell ref="KAS51:KAZ51"/>
    <mergeCell ref="KBA51:KBH51"/>
    <mergeCell ref="KBI51:KBP51"/>
    <mergeCell ref="KBQ51:KBX51"/>
    <mergeCell ref="KBY51:KCF51"/>
    <mergeCell ref="JZE51:JZL51"/>
    <mergeCell ref="JZM51:JZT51"/>
    <mergeCell ref="JZU51:KAB51"/>
    <mergeCell ref="KAC51:KAJ51"/>
    <mergeCell ref="KAK51:KAR51"/>
    <mergeCell ref="JXQ51:JXX51"/>
    <mergeCell ref="JXY51:JYF51"/>
    <mergeCell ref="JYG51:JYN51"/>
    <mergeCell ref="JYO51:JYV51"/>
    <mergeCell ref="JYW51:JZD51"/>
    <mergeCell ref="JWC51:JWJ51"/>
    <mergeCell ref="JWK51:JWR51"/>
    <mergeCell ref="JWS51:JWZ51"/>
    <mergeCell ref="JXA51:JXH51"/>
    <mergeCell ref="JXI51:JXP51"/>
    <mergeCell ref="JUO51:JUV51"/>
    <mergeCell ref="JUW51:JVD51"/>
    <mergeCell ref="JVE51:JVL51"/>
    <mergeCell ref="JVM51:JVT51"/>
    <mergeCell ref="JVU51:JWB51"/>
    <mergeCell ref="JTA51:JTH51"/>
    <mergeCell ref="JTI51:JTP51"/>
    <mergeCell ref="JTQ51:JTX51"/>
    <mergeCell ref="JTY51:JUF51"/>
    <mergeCell ref="JUG51:JUN51"/>
    <mergeCell ref="JRM51:JRT51"/>
    <mergeCell ref="JRU51:JSB51"/>
    <mergeCell ref="JSC51:JSJ51"/>
    <mergeCell ref="JSK51:JSR51"/>
    <mergeCell ref="JSS51:JSZ51"/>
    <mergeCell ref="JPY51:JQF51"/>
    <mergeCell ref="JQG51:JQN51"/>
    <mergeCell ref="JQO51:JQV51"/>
    <mergeCell ref="JQW51:JRD51"/>
    <mergeCell ref="JRE51:JRL51"/>
    <mergeCell ref="JOK51:JOR51"/>
    <mergeCell ref="JOS51:JOZ51"/>
    <mergeCell ref="JPA51:JPH51"/>
    <mergeCell ref="JPI51:JPP51"/>
    <mergeCell ref="JPQ51:JPX51"/>
    <mergeCell ref="JMW51:JND51"/>
    <mergeCell ref="JNE51:JNL51"/>
    <mergeCell ref="JNM51:JNT51"/>
    <mergeCell ref="JNU51:JOB51"/>
    <mergeCell ref="JOC51:JOJ51"/>
    <mergeCell ref="JLI51:JLP51"/>
    <mergeCell ref="JLQ51:JLX51"/>
    <mergeCell ref="JLY51:JMF51"/>
    <mergeCell ref="JMG51:JMN51"/>
    <mergeCell ref="JMO51:JMV51"/>
    <mergeCell ref="JJU51:JKB51"/>
    <mergeCell ref="JKC51:JKJ51"/>
    <mergeCell ref="JKK51:JKR51"/>
    <mergeCell ref="JKS51:JKZ51"/>
    <mergeCell ref="JLA51:JLH51"/>
    <mergeCell ref="JIG51:JIN51"/>
    <mergeCell ref="JIO51:JIV51"/>
    <mergeCell ref="JIW51:JJD51"/>
    <mergeCell ref="JJE51:JJL51"/>
    <mergeCell ref="JJM51:JJT51"/>
    <mergeCell ref="JGS51:JGZ51"/>
    <mergeCell ref="JHA51:JHH51"/>
    <mergeCell ref="JHI51:JHP51"/>
    <mergeCell ref="JHQ51:JHX51"/>
    <mergeCell ref="JHY51:JIF51"/>
    <mergeCell ref="JFE51:JFL51"/>
    <mergeCell ref="JFM51:JFT51"/>
    <mergeCell ref="JFU51:JGB51"/>
    <mergeCell ref="JGC51:JGJ51"/>
    <mergeCell ref="JGK51:JGR51"/>
    <mergeCell ref="JDQ51:JDX51"/>
    <mergeCell ref="JDY51:JEF51"/>
    <mergeCell ref="JEG51:JEN51"/>
    <mergeCell ref="JEO51:JEV51"/>
    <mergeCell ref="JEW51:JFD51"/>
    <mergeCell ref="JCC51:JCJ51"/>
    <mergeCell ref="JCK51:JCR51"/>
    <mergeCell ref="JCS51:JCZ51"/>
    <mergeCell ref="JDA51:JDH51"/>
    <mergeCell ref="JDI51:JDP51"/>
    <mergeCell ref="JAO51:JAV51"/>
    <mergeCell ref="JAW51:JBD51"/>
    <mergeCell ref="JBE51:JBL51"/>
    <mergeCell ref="JBM51:JBT51"/>
    <mergeCell ref="JBU51:JCB51"/>
    <mergeCell ref="IZA51:IZH51"/>
    <mergeCell ref="IZI51:IZP51"/>
    <mergeCell ref="IZQ51:IZX51"/>
    <mergeCell ref="IZY51:JAF51"/>
    <mergeCell ref="JAG51:JAN51"/>
    <mergeCell ref="IXM51:IXT51"/>
    <mergeCell ref="IXU51:IYB51"/>
    <mergeCell ref="IYC51:IYJ51"/>
    <mergeCell ref="IYK51:IYR51"/>
    <mergeCell ref="IYS51:IYZ51"/>
    <mergeCell ref="IVY51:IWF51"/>
    <mergeCell ref="IWG51:IWN51"/>
    <mergeCell ref="IWO51:IWV51"/>
    <mergeCell ref="IWW51:IXD51"/>
    <mergeCell ref="IXE51:IXL51"/>
    <mergeCell ref="IUK51:IUR51"/>
    <mergeCell ref="IUS51:IUZ51"/>
    <mergeCell ref="IVA51:IVH51"/>
    <mergeCell ref="IVI51:IVP51"/>
    <mergeCell ref="IVQ51:IVX51"/>
    <mergeCell ref="ISW51:ITD51"/>
    <mergeCell ref="ITE51:ITL51"/>
    <mergeCell ref="ITM51:ITT51"/>
    <mergeCell ref="ITU51:IUB51"/>
    <mergeCell ref="IUC51:IUJ51"/>
    <mergeCell ref="IRI51:IRP51"/>
    <mergeCell ref="IRQ51:IRX51"/>
    <mergeCell ref="IRY51:ISF51"/>
    <mergeCell ref="ISG51:ISN51"/>
    <mergeCell ref="ISO51:ISV51"/>
    <mergeCell ref="IPU51:IQB51"/>
    <mergeCell ref="IQC51:IQJ51"/>
    <mergeCell ref="IQK51:IQR51"/>
    <mergeCell ref="IQS51:IQZ51"/>
    <mergeCell ref="IRA51:IRH51"/>
    <mergeCell ref="IOG51:ION51"/>
    <mergeCell ref="IOO51:IOV51"/>
    <mergeCell ref="IOW51:IPD51"/>
    <mergeCell ref="IPE51:IPL51"/>
    <mergeCell ref="IPM51:IPT51"/>
    <mergeCell ref="IMS51:IMZ51"/>
    <mergeCell ref="INA51:INH51"/>
    <mergeCell ref="INI51:INP51"/>
    <mergeCell ref="INQ51:INX51"/>
    <mergeCell ref="INY51:IOF51"/>
    <mergeCell ref="ILE51:ILL51"/>
    <mergeCell ref="ILM51:ILT51"/>
    <mergeCell ref="ILU51:IMB51"/>
    <mergeCell ref="IMC51:IMJ51"/>
    <mergeCell ref="IMK51:IMR51"/>
    <mergeCell ref="IJQ51:IJX51"/>
    <mergeCell ref="IJY51:IKF51"/>
    <mergeCell ref="IKG51:IKN51"/>
    <mergeCell ref="IKO51:IKV51"/>
    <mergeCell ref="IKW51:ILD51"/>
    <mergeCell ref="IIC51:IIJ51"/>
    <mergeCell ref="IIK51:IIR51"/>
    <mergeCell ref="IIS51:IIZ51"/>
    <mergeCell ref="IJA51:IJH51"/>
    <mergeCell ref="IJI51:IJP51"/>
    <mergeCell ref="IGO51:IGV51"/>
    <mergeCell ref="IGW51:IHD51"/>
    <mergeCell ref="IHE51:IHL51"/>
    <mergeCell ref="IHM51:IHT51"/>
    <mergeCell ref="IHU51:IIB51"/>
    <mergeCell ref="IFA51:IFH51"/>
    <mergeCell ref="IFI51:IFP51"/>
    <mergeCell ref="IFQ51:IFX51"/>
    <mergeCell ref="IFY51:IGF51"/>
    <mergeCell ref="IGG51:IGN51"/>
    <mergeCell ref="IDM51:IDT51"/>
    <mergeCell ref="IDU51:IEB51"/>
    <mergeCell ref="IEC51:IEJ51"/>
    <mergeCell ref="IEK51:IER51"/>
    <mergeCell ref="IES51:IEZ51"/>
    <mergeCell ref="IBY51:ICF51"/>
    <mergeCell ref="ICG51:ICN51"/>
    <mergeCell ref="ICO51:ICV51"/>
    <mergeCell ref="ICW51:IDD51"/>
    <mergeCell ref="IDE51:IDL51"/>
    <mergeCell ref="IAK51:IAR51"/>
    <mergeCell ref="IAS51:IAZ51"/>
    <mergeCell ref="IBA51:IBH51"/>
    <mergeCell ref="IBI51:IBP51"/>
    <mergeCell ref="IBQ51:IBX51"/>
    <mergeCell ref="HYW51:HZD51"/>
    <mergeCell ref="HZE51:HZL51"/>
    <mergeCell ref="HZM51:HZT51"/>
    <mergeCell ref="HZU51:IAB51"/>
    <mergeCell ref="IAC51:IAJ51"/>
    <mergeCell ref="HXI51:HXP51"/>
    <mergeCell ref="HXQ51:HXX51"/>
    <mergeCell ref="HXY51:HYF51"/>
    <mergeCell ref="HYG51:HYN51"/>
    <mergeCell ref="HYO51:HYV51"/>
    <mergeCell ref="HVU51:HWB51"/>
    <mergeCell ref="HWC51:HWJ51"/>
    <mergeCell ref="HWK51:HWR51"/>
    <mergeCell ref="HWS51:HWZ51"/>
    <mergeCell ref="HXA51:HXH51"/>
    <mergeCell ref="HUG51:HUN51"/>
    <mergeCell ref="HUO51:HUV51"/>
    <mergeCell ref="HUW51:HVD51"/>
    <mergeCell ref="HVE51:HVL51"/>
    <mergeCell ref="HVM51:HVT51"/>
    <mergeCell ref="HSS51:HSZ51"/>
    <mergeCell ref="HTA51:HTH51"/>
    <mergeCell ref="HTI51:HTP51"/>
    <mergeCell ref="HTQ51:HTX51"/>
    <mergeCell ref="HTY51:HUF51"/>
    <mergeCell ref="HRE51:HRL51"/>
    <mergeCell ref="HRM51:HRT51"/>
    <mergeCell ref="HRU51:HSB51"/>
    <mergeCell ref="HSC51:HSJ51"/>
    <mergeCell ref="HSK51:HSR51"/>
    <mergeCell ref="HPQ51:HPX51"/>
    <mergeCell ref="HPY51:HQF51"/>
    <mergeCell ref="HQG51:HQN51"/>
    <mergeCell ref="HQO51:HQV51"/>
    <mergeCell ref="HQW51:HRD51"/>
    <mergeCell ref="HOC51:HOJ51"/>
    <mergeCell ref="HOK51:HOR51"/>
    <mergeCell ref="HOS51:HOZ51"/>
    <mergeCell ref="HPA51:HPH51"/>
    <mergeCell ref="HPI51:HPP51"/>
    <mergeCell ref="HMO51:HMV51"/>
    <mergeCell ref="HMW51:HND51"/>
    <mergeCell ref="HNE51:HNL51"/>
    <mergeCell ref="HNM51:HNT51"/>
    <mergeCell ref="HNU51:HOB51"/>
    <mergeCell ref="HLA51:HLH51"/>
    <mergeCell ref="HLI51:HLP51"/>
    <mergeCell ref="HLQ51:HLX51"/>
    <mergeCell ref="HLY51:HMF51"/>
    <mergeCell ref="HMG51:HMN51"/>
    <mergeCell ref="HJM51:HJT51"/>
    <mergeCell ref="HJU51:HKB51"/>
    <mergeCell ref="HKC51:HKJ51"/>
    <mergeCell ref="HKK51:HKR51"/>
    <mergeCell ref="HKS51:HKZ51"/>
    <mergeCell ref="HHY51:HIF51"/>
    <mergeCell ref="HIG51:HIN51"/>
    <mergeCell ref="HIO51:HIV51"/>
    <mergeCell ref="HIW51:HJD51"/>
    <mergeCell ref="HJE51:HJL51"/>
    <mergeCell ref="HGK51:HGR51"/>
    <mergeCell ref="HGS51:HGZ51"/>
    <mergeCell ref="HHA51:HHH51"/>
    <mergeCell ref="HHI51:HHP51"/>
    <mergeCell ref="HHQ51:HHX51"/>
    <mergeCell ref="HEW51:HFD51"/>
    <mergeCell ref="HFE51:HFL51"/>
    <mergeCell ref="HFM51:HFT51"/>
    <mergeCell ref="HFU51:HGB51"/>
    <mergeCell ref="HGC51:HGJ51"/>
    <mergeCell ref="HDI51:HDP51"/>
    <mergeCell ref="HDQ51:HDX51"/>
    <mergeCell ref="HDY51:HEF51"/>
    <mergeCell ref="HEG51:HEN51"/>
    <mergeCell ref="HEO51:HEV51"/>
    <mergeCell ref="HBU51:HCB51"/>
    <mergeCell ref="HCC51:HCJ51"/>
    <mergeCell ref="HCK51:HCR51"/>
    <mergeCell ref="HCS51:HCZ51"/>
    <mergeCell ref="HDA51:HDH51"/>
    <mergeCell ref="HAG51:HAN51"/>
    <mergeCell ref="HAO51:HAV51"/>
    <mergeCell ref="HAW51:HBD51"/>
    <mergeCell ref="HBE51:HBL51"/>
    <mergeCell ref="HBM51:HBT51"/>
    <mergeCell ref="GYS51:GYZ51"/>
    <mergeCell ref="GZA51:GZH51"/>
    <mergeCell ref="GZI51:GZP51"/>
    <mergeCell ref="GZQ51:GZX51"/>
    <mergeCell ref="GZY51:HAF51"/>
    <mergeCell ref="GXE51:GXL51"/>
    <mergeCell ref="GXM51:GXT51"/>
    <mergeCell ref="GXU51:GYB51"/>
    <mergeCell ref="GYC51:GYJ51"/>
    <mergeCell ref="GYK51:GYR51"/>
    <mergeCell ref="GVQ51:GVX51"/>
    <mergeCell ref="GVY51:GWF51"/>
    <mergeCell ref="GWG51:GWN51"/>
    <mergeCell ref="GWO51:GWV51"/>
    <mergeCell ref="GWW51:GXD51"/>
    <mergeCell ref="GUC51:GUJ51"/>
    <mergeCell ref="GUK51:GUR51"/>
    <mergeCell ref="GUS51:GUZ51"/>
    <mergeCell ref="GVA51:GVH51"/>
    <mergeCell ref="GVI51:GVP51"/>
    <mergeCell ref="GSO51:GSV51"/>
    <mergeCell ref="GSW51:GTD51"/>
    <mergeCell ref="GTE51:GTL51"/>
    <mergeCell ref="GTM51:GTT51"/>
    <mergeCell ref="GTU51:GUB51"/>
    <mergeCell ref="GRA51:GRH51"/>
    <mergeCell ref="GRI51:GRP51"/>
    <mergeCell ref="GRQ51:GRX51"/>
    <mergeCell ref="GRY51:GSF51"/>
    <mergeCell ref="GSG51:GSN51"/>
    <mergeCell ref="GPM51:GPT51"/>
    <mergeCell ref="GPU51:GQB51"/>
    <mergeCell ref="GQC51:GQJ51"/>
    <mergeCell ref="GQK51:GQR51"/>
    <mergeCell ref="GQS51:GQZ51"/>
    <mergeCell ref="GNY51:GOF51"/>
    <mergeCell ref="GOG51:GON51"/>
    <mergeCell ref="GOO51:GOV51"/>
    <mergeCell ref="GOW51:GPD51"/>
    <mergeCell ref="GPE51:GPL51"/>
    <mergeCell ref="GMK51:GMR51"/>
    <mergeCell ref="GMS51:GMZ51"/>
    <mergeCell ref="GNA51:GNH51"/>
    <mergeCell ref="GNI51:GNP51"/>
    <mergeCell ref="GNQ51:GNX51"/>
    <mergeCell ref="GKW51:GLD51"/>
    <mergeCell ref="GLE51:GLL51"/>
    <mergeCell ref="GLM51:GLT51"/>
    <mergeCell ref="GLU51:GMB51"/>
    <mergeCell ref="GMC51:GMJ51"/>
    <mergeCell ref="GJI51:GJP51"/>
    <mergeCell ref="GJQ51:GJX51"/>
    <mergeCell ref="GJY51:GKF51"/>
    <mergeCell ref="GKG51:GKN51"/>
    <mergeCell ref="GKO51:GKV51"/>
    <mergeCell ref="GHU51:GIB51"/>
    <mergeCell ref="GIC51:GIJ51"/>
    <mergeCell ref="GIK51:GIR51"/>
    <mergeCell ref="GIS51:GIZ51"/>
    <mergeCell ref="GJA51:GJH51"/>
    <mergeCell ref="GGG51:GGN51"/>
    <mergeCell ref="GGO51:GGV51"/>
    <mergeCell ref="GGW51:GHD51"/>
    <mergeCell ref="GHE51:GHL51"/>
    <mergeCell ref="GHM51:GHT51"/>
    <mergeCell ref="GES51:GEZ51"/>
    <mergeCell ref="GFA51:GFH51"/>
    <mergeCell ref="GFI51:GFP51"/>
    <mergeCell ref="GFQ51:GFX51"/>
    <mergeCell ref="GFY51:GGF51"/>
    <mergeCell ref="GDE51:GDL51"/>
    <mergeCell ref="GDM51:GDT51"/>
    <mergeCell ref="GDU51:GEB51"/>
    <mergeCell ref="GEC51:GEJ51"/>
    <mergeCell ref="GEK51:GER51"/>
    <mergeCell ref="GBQ51:GBX51"/>
    <mergeCell ref="GBY51:GCF51"/>
    <mergeCell ref="GCG51:GCN51"/>
    <mergeCell ref="GCO51:GCV51"/>
    <mergeCell ref="GCW51:GDD51"/>
    <mergeCell ref="GAC51:GAJ51"/>
    <mergeCell ref="GAK51:GAR51"/>
    <mergeCell ref="GAS51:GAZ51"/>
    <mergeCell ref="GBA51:GBH51"/>
    <mergeCell ref="GBI51:GBP51"/>
    <mergeCell ref="FYO51:FYV51"/>
    <mergeCell ref="FYW51:FZD51"/>
    <mergeCell ref="FZE51:FZL51"/>
    <mergeCell ref="FZM51:FZT51"/>
    <mergeCell ref="FZU51:GAB51"/>
    <mergeCell ref="FXA51:FXH51"/>
    <mergeCell ref="FXI51:FXP51"/>
    <mergeCell ref="FXQ51:FXX51"/>
    <mergeCell ref="FXY51:FYF51"/>
    <mergeCell ref="FYG51:FYN51"/>
    <mergeCell ref="FVM51:FVT51"/>
    <mergeCell ref="FVU51:FWB51"/>
    <mergeCell ref="FWC51:FWJ51"/>
    <mergeCell ref="FWK51:FWR51"/>
    <mergeCell ref="FWS51:FWZ51"/>
    <mergeCell ref="FTY51:FUF51"/>
    <mergeCell ref="FUG51:FUN51"/>
    <mergeCell ref="FUO51:FUV51"/>
    <mergeCell ref="FUW51:FVD51"/>
    <mergeCell ref="FVE51:FVL51"/>
    <mergeCell ref="FSK51:FSR51"/>
    <mergeCell ref="FSS51:FSZ51"/>
    <mergeCell ref="FTA51:FTH51"/>
    <mergeCell ref="FTI51:FTP51"/>
    <mergeCell ref="FTQ51:FTX51"/>
    <mergeCell ref="FQW51:FRD51"/>
    <mergeCell ref="FRE51:FRL51"/>
    <mergeCell ref="FRM51:FRT51"/>
    <mergeCell ref="FRU51:FSB51"/>
    <mergeCell ref="FSC51:FSJ51"/>
    <mergeCell ref="FPI51:FPP51"/>
    <mergeCell ref="FPQ51:FPX51"/>
    <mergeCell ref="FPY51:FQF51"/>
    <mergeCell ref="FQG51:FQN51"/>
    <mergeCell ref="FQO51:FQV51"/>
    <mergeCell ref="FNU51:FOB51"/>
    <mergeCell ref="FOC51:FOJ51"/>
    <mergeCell ref="FOK51:FOR51"/>
    <mergeCell ref="FOS51:FOZ51"/>
    <mergeCell ref="FPA51:FPH51"/>
    <mergeCell ref="FMG51:FMN51"/>
    <mergeCell ref="FMO51:FMV51"/>
    <mergeCell ref="FMW51:FND51"/>
    <mergeCell ref="FNE51:FNL51"/>
    <mergeCell ref="FNM51:FNT51"/>
    <mergeCell ref="FKS51:FKZ51"/>
    <mergeCell ref="FLA51:FLH51"/>
    <mergeCell ref="FLI51:FLP51"/>
    <mergeCell ref="FLQ51:FLX51"/>
    <mergeCell ref="FLY51:FMF51"/>
    <mergeCell ref="FJE51:FJL51"/>
    <mergeCell ref="FJM51:FJT51"/>
    <mergeCell ref="FJU51:FKB51"/>
    <mergeCell ref="FKC51:FKJ51"/>
    <mergeCell ref="FKK51:FKR51"/>
    <mergeCell ref="FHQ51:FHX51"/>
    <mergeCell ref="FHY51:FIF51"/>
    <mergeCell ref="FIG51:FIN51"/>
    <mergeCell ref="FIO51:FIV51"/>
    <mergeCell ref="FIW51:FJD51"/>
    <mergeCell ref="FGC51:FGJ51"/>
    <mergeCell ref="FGK51:FGR51"/>
    <mergeCell ref="FGS51:FGZ51"/>
    <mergeCell ref="FHA51:FHH51"/>
    <mergeCell ref="FHI51:FHP51"/>
    <mergeCell ref="FEO51:FEV51"/>
    <mergeCell ref="FEW51:FFD51"/>
    <mergeCell ref="FFE51:FFL51"/>
    <mergeCell ref="FFM51:FFT51"/>
    <mergeCell ref="FFU51:FGB51"/>
    <mergeCell ref="FDA51:FDH51"/>
    <mergeCell ref="FDI51:FDP51"/>
    <mergeCell ref="FDQ51:FDX51"/>
    <mergeCell ref="FDY51:FEF51"/>
    <mergeCell ref="FEG51:FEN51"/>
    <mergeCell ref="FBM51:FBT51"/>
    <mergeCell ref="FBU51:FCB51"/>
    <mergeCell ref="FCC51:FCJ51"/>
    <mergeCell ref="FCK51:FCR51"/>
    <mergeCell ref="FCS51:FCZ51"/>
    <mergeCell ref="EZY51:FAF51"/>
    <mergeCell ref="FAG51:FAN51"/>
    <mergeCell ref="FAO51:FAV51"/>
    <mergeCell ref="FAW51:FBD51"/>
    <mergeCell ref="FBE51:FBL51"/>
    <mergeCell ref="EYK51:EYR51"/>
    <mergeCell ref="EYS51:EYZ51"/>
    <mergeCell ref="EZA51:EZH51"/>
    <mergeCell ref="EZI51:EZP51"/>
    <mergeCell ref="EZQ51:EZX51"/>
    <mergeCell ref="EWW51:EXD51"/>
    <mergeCell ref="EXE51:EXL51"/>
    <mergeCell ref="EXM51:EXT51"/>
    <mergeCell ref="EXU51:EYB51"/>
    <mergeCell ref="EYC51:EYJ51"/>
    <mergeCell ref="EVI51:EVP51"/>
    <mergeCell ref="EVQ51:EVX51"/>
    <mergeCell ref="EVY51:EWF51"/>
    <mergeCell ref="EWG51:EWN51"/>
    <mergeCell ref="EWO51:EWV51"/>
    <mergeCell ref="ETU51:EUB51"/>
    <mergeCell ref="EUC51:EUJ51"/>
    <mergeCell ref="EUK51:EUR51"/>
    <mergeCell ref="EUS51:EUZ51"/>
    <mergeCell ref="EVA51:EVH51"/>
    <mergeCell ref="ESG51:ESN51"/>
    <mergeCell ref="ESO51:ESV51"/>
    <mergeCell ref="ESW51:ETD51"/>
    <mergeCell ref="ETE51:ETL51"/>
    <mergeCell ref="ETM51:ETT51"/>
    <mergeCell ref="EQS51:EQZ51"/>
    <mergeCell ref="ERA51:ERH51"/>
    <mergeCell ref="ERI51:ERP51"/>
    <mergeCell ref="ERQ51:ERX51"/>
    <mergeCell ref="ERY51:ESF51"/>
    <mergeCell ref="EPE51:EPL51"/>
    <mergeCell ref="EPM51:EPT51"/>
    <mergeCell ref="EPU51:EQB51"/>
    <mergeCell ref="EQC51:EQJ51"/>
    <mergeCell ref="EQK51:EQR51"/>
    <mergeCell ref="ENQ51:ENX51"/>
    <mergeCell ref="ENY51:EOF51"/>
    <mergeCell ref="EOG51:EON51"/>
    <mergeCell ref="EOO51:EOV51"/>
    <mergeCell ref="EOW51:EPD51"/>
    <mergeCell ref="EMC51:EMJ51"/>
    <mergeCell ref="EMK51:EMR51"/>
    <mergeCell ref="EMS51:EMZ51"/>
    <mergeCell ref="ENA51:ENH51"/>
    <mergeCell ref="ENI51:ENP51"/>
    <mergeCell ref="EKO51:EKV51"/>
    <mergeCell ref="EKW51:ELD51"/>
    <mergeCell ref="ELE51:ELL51"/>
    <mergeCell ref="ELM51:ELT51"/>
    <mergeCell ref="ELU51:EMB51"/>
    <mergeCell ref="EJA51:EJH51"/>
    <mergeCell ref="EJI51:EJP51"/>
    <mergeCell ref="EJQ51:EJX51"/>
    <mergeCell ref="EJY51:EKF51"/>
    <mergeCell ref="EKG51:EKN51"/>
    <mergeCell ref="EHM51:EHT51"/>
    <mergeCell ref="EHU51:EIB51"/>
    <mergeCell ref="EIC51:EIJ51"/>
    <mergeCell ref="EIK51:EIR51"/>
    <mergeCell ref="EIS51:EIZ51"/>
    <mergeCell ref="EFY51:EGF51"/>
    <mergeCell ref="EGG51:EGN51"/>
    <mergeCell ref="EGO51:EGV51"/>
    <mergeCell ref="EGW51:EHD51"/>
    <mergeCell ref="EHE51:EHL51"/>
    <mergeCell ref="EEK51:EER51"/>
    <mergeCell ref="EES51:EEZ51"/>
    <mergeCell ref="EFA51:EFH51"/>
    <mergeCell ref="EFI51:EFP51"/>
    <mergeCell ref="EFQ51:EFX51"/>
    <mergeCell ref="ECW51:EDD51"/>
    <mergeCell ref="EDE51:EDL51"/>
    <mergeCell ref="EDM51:EDT51"/>
    <mergeCell ref="EDU51:EEB51"/>
    <mergeCell ref="EEC51:EEJ51"/>
    <mergeCell ref="EBI51:EBP51"/>
    <mergeCell ref="EBQ51:EBX51"/>
    <mergeCell ref="EBY51:ECF51"/>
    <mergeCell ref="ECG51:ECN51"/>
    <mergeCell ref="ECO51:ECV51"/>
    <mergeCell ref="DZU51:EAB51"/>
    <mergeCell ref="EAC51:EAJ51"/>
    <mergeCell ref="EAK51:EAR51"/>
    <mergeCell ref="EAS51:EAZ51"/>
    <mergeCell ref="EBA51:EBH51"/>
    <mergeCell ref="DYG51:DYN51"/>
    <mergeCell ref="DYO51:DYV51"/>
    <mergeCell ref="DYW51:DZD51"/>
    <mergeCell ref="DZE51:DZL51"/>
    <mergeCell ref="DZM51:DZT51"/>
    <mergeCell ref="DWS51:DWZ51"/>
    <mergeCell ref="DXA51:DXH51"/>
    <mergeCell ref="DXI51:DXP51"/>
    <mergeCell ref="DXQ51:DXX51"/>
    <mergeCell ref="DXY51:DYF51"/>
    <mergeCell ref="DVE51:DVL51"/>
    <mergeCell ref="DVM51:DVT51"/>
    <mergeCell ref="DVU51:DWB51"/>
    <mergeCell ref="DWC51:DWJ51"/>
    <mergeCell ref="DWK51:DWR51"/>
    <mergeCell ref="DTQ51:DTX51"/>
    <mergeCell ref="DTY51:DUF51"/>
    <mergeCell ref="DUG51:DUN51"/>
    <mergeCell ref="DUO51:DUV51"/>
    <mergeCell ref="DUW51:DVD51"/>
    <mergeCell ref="DSC51:DSJ51"/>
    <mergeCell ref="DSK51:DSR51"/>
    <mergeCell ref="DSS51:DSZ51"/>
    <mergeCell ref="DTA51:DTH51"/>
    <mergeCell ref="DTI51:DTP51"/>
    <mergeCell ref="DQO51:DQV51"/>
    <mergeCell ref="DQW51:DRD51"/>
    <mergeCell ref="DRE51:DRL51"/>
    <mergeCell ref="DRM51:DRT51"/>
    <mergeCell ref="DRU51:DSB51"/>
    <mergeCell ref="DPA51:DPH51"/>
    <mergeCell ref="DPI51:DPP51"/>
    <mergeCell ref="DPQ51:DPX51"/>
    <mergeCell ref="DPY51:DQF51"/>
    <mergeCell ref="DQG51:DQN51"/>
    <mergeCell ref="DNM51:DNT51"/>
    <mergeCell ref="DNU51:DOB51"/>
    <mergeCell ref="DOC51:DOJ51"/>
    <mergeCell ref="DOK51:DOR51"/>
    <mergeCell ref="DOS51:DOZ51"/>
    <mergeCell ref="DLY51:DMF51"/>
    <mergeCell ref="DMG51:DMN51"/>
    <mergeCell ref="DMO51:DMV51"/>
    <mergeCell ref="DMW51:DND51"/>
    <mergeCell ref="DNE51:DNL51"/>
    <mergeCell ref="DKK51:DKR51"/>
    <mergeCell ref="DKS51:DKZ51"/>
    <mergeCell ref="DLA51:DLH51"/>
    <mergeCell ref="DLI51:DLP51"/>
    <mergeCell ref="DLQ51:DLX51"/>
    <mergeCell ref="DIW51:DJD51"/>
    <mergeCell ref="DJE51:DJL51"/>
    <mergeCell ref="DJM51:DJT51"/>
    <mergeCell ref="DJU51:DKB51"/>
    <mergeCell ref="DKC51:DKJ51"/>
    <mergeCell ref="DHI51:DHP51"/>
    <mergeCell ref="DHQ51:DHX51"/>
    <mergeCell ref="DHY51:DIF51"/>
    <mergeCell ref="DIG51:DIN51"/>
    <mergeCell ref="DIO51:DIV51"/>
    <mergeCell ref="DFU51:DGB51"/>
    <mergeCell ref="DGC51:DGJ51"/>
    <mergeCell ref="DGK51:DGR51"/>
    <mergeCell ref="DGS51:DGZ51"/>
    <mergeCell ref="DHA51:DHH51"/>
    <mergeCell ref="DEG51:DEN51"/>
    <mergeCell ref="DEO51:DEV51"/>
    <mergeCell ref="DEW51:DFD51"/>
    <mergeCell ref="DFE51:DFL51"/>
    <mergeCell ref="DFM51:DFT51"/>
    <mergeCell ref="DCS51:DCZ51"/>
    <mergeCell ref="DDA51:DDH51"/>
    <mergeCell ref="DDI51:DDP51"/>
    <mergeCell ref="DDQ51:DDX51"/>
    <mergeCell ref="DDY51:DEF51"/>
    <mergeCell ref="DBE51:DBL51"/>
    <mergeCell ref="DBM51:DBT51"/>
    <mergeCell ref="DBU51:DCB51"/>
    <mergeCell ref="DCC51:DCJ51"/>
    <mergeCell ref="DCK51:DCR51"/>
    <mergeCell ref="CZQ51:CZX51"/>
    <mergeCell ref="CZY51:DAF51"/>
    <mergeCell ref="DAG51:DAN51"/>
    <mergeCell ref="DAO51:DAV51"/>
    <mergeCell ref="DAW51:DBD51"/>
    <mergeCell ref="CYC51:CYJ51"/>
    <mergeCell ref="CYK51:CYR51"/>
    <mergeCell ref="CYS51:CYZ51"/>
    <mergeCell ref="CZA51:CZH51"/>
    <mergeCell ref="CZI51:CZP51"/>
    <mergeCell ref="CWO51:CWV51"/>
    <mergeCell ref="CWW51:CXD51"/>
    <mergeCell ref="CXE51:CXL51"/>
    <mergeCell ref="CXM51:CXT51"/>
    <mergeCell ref="CXU51:CYB51"/>
    <mergeCell ref="CVA51:CVH51"/>
    <mergeCell ref="CVI51:CVP51"/>
    <mergeCell ref="CVQ51:CVX51"/>
    <mergeCell ref="CVY51:CWF51"/>
    <mergeCell ref="CWG51:CWN51"/>
    <mergeCell ref="CTM51:CTT51"/>
    <mergeCell ref="CTU51:CUB51"/>
    <mergeCell ref="CUC51:CUJ51"/>
    <mergeCell ref="CUK51:CUR51"/>
    <mergeCell ref="CUS51:CUZ51"/>
    <mergeCell ref="CRY51:CSF51"/>
    <mergeCell ref="CSG51:CSN51"/>
    <mergeCell ref="CSO51:CSV51"/>
    <mergeCell ref="CSW51:CTD51"/>
    <mergeCell ref="CTE51:CTL51"/>
    <mergeCell ref="CQK51:CQR51"/>
    <mergeCell ref="CQS51:CQZ51"/>
    <mergeCell ref="CRA51:CRH51"/>
    <mergeCell ref="CRI51:CRP51"/>
    <mergeCell ref="CRQ51:CRX51"/>
    <mergeCell ref="COW51:CPD51"/>
    <mergeCell ref="CPE51:CPL51"/>
    <mergeCell ref="CPM51:CPT51"/>
    <mergeCell ref="CPU51:CQB51"/>
    <mergeCell ref="CQC51:CQJ51"/>
    <mergeCell ref="CNI51:CNP51"/>
    <mergeCell ref="CNQ51:CNX51"/>
    <mergeCell ref="CNY51:COF51"/>
    <mergeCell ref="COG51:CON51"/>
    <mergeCell ref="COO51:COV51"/>
    <mergeCell ref="CLU51:CMB51"/>
    <mergeCell ref="CMC51:CMJ51"/>
    <mergeCell ref="CMK51:CMR51"/>
    <mergeCell ref="CMS51:CMZ51"/>
    <mergeCell ref="CNA51:CNH51"/>
    <mergeCell ref="CKG51:CKN51"/>
    <mergeCell ref="CKO51:CKV51"/>
    <mergeCell ref="CKW51:CLD51"/>
    <mergeCell ref="CLE51:CLL51"/>
    <mergeCell ref="CLM51:CLT51"/>
    <mergeCell ref="CIS51:CIZ51"/>
    <mergeCell ref="CJA51:CJH51"/>
    <mergeCell ref="CJI51:CJP51"/>
    <mergeCell ref="CJQ51:CJX51"/>
    <mergeCell ref="CJY51:CKF51"/>
    <mergeCell ref="CHE51:CHL51"/>
    <mergeCell ref="CHM51:CHT51"/>
    <mergeCell ref="CHU51:CIB51"/>
    <mergeCell ref="CIC51:CIJ51"/>
    <mergeCell ref="CIK51:CIR51"/>
    <mergeCell ref="CFQ51:CFX51"/>
    <mergeCell ref="CFY51:CGF51"/>
    <mergeCell ref="CGG51:CGN51"/>
    <mergeCell ref="CGO51:CGV51"/>
    <mergeCell ref="CGW51:CHD51"/>
    <mergeCell ref="CEC51:CEJ51"/>
    <mergeCell ref="CEK51:CER51"/>
    <mergeCell ref="CES51:CEZ51"/>
    <mergeCell ref="CFA51:CFH51"/>
    <mergeCell ref="CFI51:CFP51"/>
    <mergeCell ref="CCO51:CCV51"/>
    <mergeCell ref="CCW51:CDD51"/>
    <mergeCell ref="CDE51:CDL51"/>
    <mergeCell ref="CDM51:CDT51"/>
    <mergeCell ref="CDU51:CEB51"/>
    <mergeCell ref="CBA51:CBH51"/>
    <mergeCell ref="CBI51:CBP51"/>
    <mergeCell ref="CBQ51:CBX51"/>
    <mergeCell ref="CBY51:CCF51"/>
    <mergeCell ref="CCG51:CCN51"/>
    <mergeCell ref="BZM51:BZT51"/>
    <mergeCell ref="BZU51:CAB51"/>
    <mergeCell ref="CAC51:CAJ51"/>
    <mergeCell ref="CAK51:CAR51"/>
    <mergeCell ref="CAS51:CAZ51"/>
    <mergeCell ref="BXY51:BYF51"/>
    <mergeCell ref="BYG51:BYN51"/>
    <mergeCell ref="BYO51:BYV51"/>
    <mergeCell ref="BYW51:BZD51"/>
    <mergeCell ref="BZE51:BZL51"/>
    <mergeCell ref="BWK51:BWR51"/>
    <mergeCell ref="BWS51:BWZ51"/>
    <mergeCell ref="BXA51:BXH51"/>
    <mergeCell ref="BXI51:BXP51"/>
    <mergeCell ref="BXQ51:BXX51"/>
    <mergeCell ref="BUW51:BVD51"/>
    <mergeCell ref="BVE51:BVL51"/>
    <mergeCell ref="BVM51:BVT51"/>
    <mergeCell ref="BVU51:BWB51"/>
    <mergeCell ref="BWC51:BWJ51"/>
    <mergeCell ref="BTI51:BTP51"/>
    <mergeCell ref="BTQ51:BTX51"/>
    <mergeCell ref="BTY51:BUF51"/>
    <mergeCell ref="BUG51:BUN51"/>
    <mergeCell ref="BUO51:BUV51"/>
    <mergeCell ref="BRU51:BSB51"/>
    <mergeCell ref="BSC51:BSJ51"/>
    <mergeCell ref="BSK51:BSR51"/>
    <mergeCell ref="BSS51:BSZ51"/>
    <mergeCell ref="BTA51:BTH51"/>
    <mergeCell ref="BQG51:BQN51"/>
    <mergeCell ref="BQO51:BQV51"/>
    <mergeCell ref="BQW51:BRD51"/>
    <mergeCell ref="BRE51:BRL51"/>
    <mergeCell ref="BRM51:BRT51"/>
    <mergeCell ref="BOS51:BOZ51"/>
    <mergeCell ref="BPA51:BPH51"/>
    <mergeCell ref="BPI51:BPP51"/>
    <mergeCell ref="BPQ51:BPX51"/>
    <mergeCell ref="BPY51:BQF51"/>
    <mergeCell ref="BNE51:BNL51"/>
    <mergeCell ref="BNM51:BNT51"/>
    <mergeCell ref="BNU51:BOB51"/>
    <mergeCell ref="BOC51:BOJ51"/>
    <mergeCell ref="BOK51:BOR51"/>
    <mergeCell ref="BLQ51:BLX51"/>
    <mergeCell ref="BLY51:BMF51"/>
    <mergeCell ref="BMG51:BMN51"/>
    <mergeCell ref="BMO51:BMV51"/>
    <mergeCell ref="BMW51:BND51"/>
    <mergeCell ref="BKC51:BKJ51"/>
    <mergeCell ref="BKK51:BKR51"/>
    <mergeCell ref="BKS51:BKZ51"/>
    <mergeCell ref="BLA51:BLH51"/>
    <mergeCell ref="BLI51:BLP51"/>
    <mergeCell ref="BIO51:BIV51"/>
    <mergeCell ref="BIW51:BJD51"/>
    <mergeCell ref="BJE51:BJL51"/>
    <mergeCell ref="BJM51:BJT51"/>
    <mergeCell ref="BJU51:BKB51"/>
    <mergeCell ref="BHA51:BHH51"/>
    <mergeCell ref="BHI51:BHP51"/>
    <mergeCell ref="BHQ51:BHX51"/>
    <mergeCell ref="BHY51:BIF51"/>
    <mergeCell ref="BIG51:BIN51"/>
    <mergeCell ref="BFM51:BFT51"/>
    <mergeCell ref="BFU51:BGB51"/>
    <mergeCell ref="BGC51:BGJ51"/>
    <mergeCell ref="BGK51:BGR51"/>
    <mergeCell ref="BGS51:BGZ51"/>
    <mergeCell ref="BDY51:BEF51"/>
    <mergeCell ref="BEG51:BEN51"/>
    <mergeCell ref="BEO51:BEV51"/>
    <mergeCell ref="BEW51:BFD51"/>
    <mergeCell ref="BFE51:BFL51"/>
    <mergeCell ref="BCK51:BCR51"/>
    <mergeCell ref="BCS51:BCZ51"/>
    <mergeCell ref="BDA51:BDH51"/>
    <mergeCell ref="BDI51:BDP51"/>
    <mergeCell ref="BDQ51:BDX51"/>
    <mergeCell ref="BAW51:BBD51"/>
    <mergeCell ref="BBE51:BBL51"/>
    <mergeCell ref="BBM51:BBT51"/>
    <mergeCell ref="BBU51:BCB51"/>
    <mergeCell ref="BCC51:BCJ51"/>
    <mergeCell ref="AZI51:AZP51"/>
    <mergeCell ref="AZQ51:AZX51"/>
    <mergeCell ref="AZY51:BAF51"/>
    <mergeCell ref="BAG51:BAN51"/>
    <mergeCell ref="BAO51:BAV51"/>
    <mergeCell ref="AXU51:AYB51"/>
    <mergeCell ref="AYC51:AYJ51"/>
    <mergeCell ref="AYK51:AYR51"/>
    <mergeCell ref="AYS51:AYZ51"/>
    <mergeCell ref="AZA51:AZH51"/>
    <mergeCell ref="AWG51:AWN51"/>
    <mergeCell ref="AWO51:AWV51"/>
    <mergeCell ref="AWW51:AXD51"/>
    <mergeCell ref="AXE51:AXL51"/>
    <mergeCell ref="AXM51:AXT51"/>
    <mergeCell ref="AUS51:AUZ51"/>
    <mergeCell ref="AVA51:AVH51"/>
    <mergeCell ref="AVI51:AVP51"/>
    <mergeCell ref="AVQ51:AVX51"/>
    <mergeCell ref="AVY51:AWF51"/>
    <mergeCell ref="ATE51:ATL51"/>
    <mergeCell ref="ATM51:ATT51"/>
    <mergeCell ref="ATU51:AUB51"/>
    <mergeCell ref="AUC51:AUJ51"/>
    <mergeCell ref="AUK51:AUR51"/>
    <mergeCell ref="ARQ51:ARX51"/>
    <mergeCell ref="ARY51:ASF51"/>
    <mergeCell ref="ASG51:ASN51"/>
    <mergeCell ref="ASO51:ASV51"/>
    <mergeCell ref="ASW51:ATD51"/>
    <mergeCell ref="AQC51:AQJ51"/>
    <mergeCell ref="AQK51:AQR51"/>
    <mergeCell ref="AQS51:AQZ51"/>
    <mergeCell ref="ARA51:ARH51"/>
    <mergeCell ref="ARI51:ARP51"/>
    <mergeCell ref="AOO51:AOV51"/>
    <mergeCell ref="AOW51:APD51"/>
    <mergeCell ref="APE51:APL51"/>
    <mergeCell ref="APM51:APT51"/>
    <mergeCell ref="APU51:AQB51"/>
    <mergeCell ref="ANA51:ANH51"/>
    <mergeCell ref="ANI51:ANP51"/>
    <mergeCell ref="ANQ51:ANX51"/>
    <mergeCell ref="ANY51:AOF51"/>
    <mergeCell ref="AOG51:AON51"/>
    <mergeCell ref="ALM51:ALT51"/>
    <mergeCell ref="ALU51:AMB51"/>
    <mergeCell ref="AMC51:AMJ51"/>
    <mergeCell ref="AMK51:AMR51"/>
    <mergeCell ref="AMS51:AMZ51"/>
    <mergeCell ref="AJY51:AKF51"/>
    <mergeCell ref="AKG51:AKN51"/>
    <mergeCell ref="AKO51:AKV51"/>
    <mergeCell ref="AKW51:ALD51"/>
    <mergeCell ref="ALE51:ALL51"/>
    <mergeCell ref="AIK51:AIR51"/>
    <mergeCell ref="AIS51:AIZ51"/>
    <mergeCell ref="AJA51:AJH51"/>
    <mergeCell ref="AJI51:AJP51"/>
    <mergeCell ref="AJQ51:AJX51"/>
    <mergeCell ref="AGW51:AHD51"/>
    <mergeCell ref="AHE51:AHL51"/>
    <mergeCell ref="AHM51:AHT51"/>
    <mergeCell ref="AHU51:AIB51"/>
    <mergeCell ref="AIC51:AIJ51"/>
    <mergeCell ref="AFI51:AFP51"/>
    <mergeCell ref="AFQ51:AFX51"/>
    <mergeCell ref="AFY51:AGF51"/>
    <mergeCell ref="AGG51:AGN51"/>
    <mergeCell ref="AGO51:AGV51"/>
    <mergeCell ref="ADU51:AEB51"/>
    <mergeCell ref="AEC51:AEJ51"/>
    <mergeCell ref="AEK51:AER51"/>
    <mergeCell ref="AES51:AEZ51"/>
    <mergeCell ref="AFA51:AFH51"/>
    <mergeCell ref="ACG51:ACN51"/>
    <mergeCell ref="ACO51:ACV51"/>
    <mergeCell ref="ACW51:ADD51"/>
    <mergeCell ref="ADE51:ADL51"/>
    <mergeCell ref="ADM51:ADT51"/>
    <mergeCell ref="AAS51:AAZ51"/>
    <mergeCell ref="ABA51:ABH51"/>
    <mergeCell ref="ABI51:ABP51"/>
    <mergeCell ref="ABQ51:ABX51"/>
    <mergeCell ref="ABY51:ACF51"/>
    <mergeCell ref="ZE51:ZL51"/>
    <mergeCell ref="ZM51:ZT51"/>
    <mergeCell ref="ZU51:AAB51"/>
    <mergeCell ref="AAC51:AAJ51"/>
    <mergeCell ref="AAK51:AAR51"/>
    <mergeCell ref="XQ51:XX51"/>
    <mergeCell ref="XY51:YF51"/>
    <mergeCell ref="YG51:YN51"/>
    <mergeCell ref="YO51:YV51"/>
    <mergeCell ref="YW51:ZD51"/>
    <mergeCell ref="WC51:WJ51"/>
    <mergeCell ref="WK51:WR51"/>
    <mergeCell ref="WS51:WZ51"/>
    <mergeCell ref="XA51:XH51"/>
    <mergeCell ref="XI51:XP51"/>
    <mergeCell ref="UO51:UV51"/>
    <mergeCell ref="UW51:VD51"/>
    <mergeCell ref="VE51:VL51"/>
    <mergeCell ref="VM51:VT51"/>
    <mergeCell ref="VU51:WB51"/>
    <mergeCell ref="TA51:TH51"/>
    <mergeCell ref="TI51:TP51"/>
    <mergeCell ref="TQ51:TX51"/>
    <mergeCell ref="TY51:UF51"/>
    <mergeCell ref="UG51:UN51"/>
    <mergeCell ref="RM51:RT51"/>
    <mergeCell ref="RU51:SB51"/>
    <mergeCell ref="SC51:SJ51"/>
    <mergeCell ref="SK51:SR51"/>
    <mergeCell ref="SS51:SZ51"/>
    <mergeCell ref="PY51:QF51"/>
    <mergeCell ref="QG51:QN51"/>
    <mergeCell ref="QO51:QV51"/>
    <mergeCell ref="QW51:RD51"/>
    <mergeCell ref="RE51:RL51"/>
    <mergeCell ref="OK51:OR51"/>
    <mergeCell ref="OS51:OZ51"/>
    <mergeCell ref="PA51:PH51"/>
    <mergeCell ref="PI51:PP51"/>
    <mergeCell ref="PQ51:PX51"/>
    <mergeCell ref="MW51:ND51"/>
    <mergeCell ref="NE51:NL51"/>
    <mergeCell ref="NM51:NT51"/>
    <mergeCell ref="NU51:OB51"/>
    <mergeCell ref="OC51:OJ51"/>
    <mergeCell ref="LI51:LP51"/>
    <mergeCell ref="LQ51:LX51"/>
    <mergeCell ref="LY51:MF51"/>
    <mergeCell ref="MG51:MN51"/>
    <mergeCell ref="MO51:MV51"/>
    <mergeCell ref="JU51:KB51"/>
    <mergeCell ref="KC51:KJ51"/>
    <mergeCell ref="KK51:KR51"/>
    <mergeCell ref="KS51:KZ51"/>
    <mergeCell ref="LA51:LH51"/>
    <mergeCell ref="IG51:IN51"/>
    <mergeCell ref="IO51:IV51"/>
    <mergeCell ref="IW51:JD51"/>
    <mergeCell ref="JE51:JL51"/>
    <mergeCell ref="JM51:JT51"/>
    <mergeCell ref="GS51:GZ51"/>
    <mergeCell ref="HA51:HH51"/>
    <mergeCell ref="HI51:HP51"/>
    <mergeCell ref="HQ51:HX51"/>
    <mergeCell ref="HY51:IF51"/>
    <mergeCell ref="FE51:FL51"/>
    <mergeCell ref="FM51:FT51"/>
    <mergeCell ref="FU51:GB51"/>
    <mergeCell ref="GC51:GJ51"/>
    <mergeCell ref="GK51:GR51"/>
    <mergeCell ref="DQ51:DX51"/>
    <mergeCell ref="DY51:EF51"/>
    <mergeCell ref="EG51:EN51"/>
    <mergeCell ref="EO51:EV51"/>
    <mergeCell ref="EW51:FD51"/>
    <mergeCell ref="CC51:CJ51"/>
    <mergeCell ref="CK51:CR51"/>
    <mergeCell ref="CS51:CZ51"/>
    <mergeCell ref="DA51:DH51"/>
    <mergeCell ref="DI51:DP51"/>
    <mergeCell ref="AO51:AV51"/>
    <mergeCell ref="AW51:BD51"/>
    <mergeCell ref="BE51:BL51"/>
    <mergeCell ref="BM51:BT51"/>
    <mergeCell ref="BU51:CB51"/>
    <mergeCell ref="Q51:X51"/>
    <mergeCell ref="Y51:AF51"/>
    <mergeCell ref="AG51:AN51"/>
    <mergeCell ref="C51:E51"/>
    <mergeCell ref="F51:H51"/>
    <mergeCell ref="C52:E52"/>
    <mergeCell ref="C53:E53"/>
    <mergeCell ref="F53:H53"/>
    <mergeCell ref="F52:H52"/>
    <mergeCell ref="C16:E16"/>
    <mergeCell ref="C18:E18"/>
    <mergeCell ref="C21:E21"/>
    <mergeCell ref="F18:G18"/>
    <mergeCell ref="F16:G16"/>
    <mergeCell ref="F21:G21"/>
    <mergeCell ref="D40:G40"/>
    <mergeCell ref="D41:G41"/>
    <mergeCell ref="F29:H29"/>
    <mergeCell ref="F30:H30"/>
    <mergeCell ref="F31:H31"/>
    <mergeCell ref="C29:D33"/>
    <mergeCell ref="F33:H33"/>
    <mergeCell ref="C34:I34"/>
    <mergeCell ref="D42:G42"/>
    <mergeCell ref="D43:G43"/>
    <mergeCell ref="D44:G44"/>
    <mergeCell ref="D36:G36"/>
    <mergeCell ref="F32:H32"/>
    <mergeCell ref="D47:E47"/>
    <mergeCell ref="F47:G47"/>
    <mergeCell ref="H47:I47"/>
    <mergeCell ref="D48:E48"/>
    <mergeCell ref="D38:G38"/>
    <mergeCell ref="D46:E46"/>
    <mergeCell ref="F46:I46"/>
    <mergeCell ref="B3:I3"/>
    <mergeCell ref="D6:F6"/>
    <mergeCell ref="D7:F7"/>
    <mergeCell ref="D8:F8"/>
    <mergeCell ref="D9:F9"/>
    <mergeCell ref="D37:G37"/>
    <mergeCell ref="D39:G39"/>
    <mergeCell ref="C17:J17"/>
    <mergeCell ref="C19:J19"/>
    <mergeCell ref="C23:J23"/>
    <mergeCell ref="C27:E27"/>
    <mergeCell ref="F27:H27"/>
    <mergeCell ref="C22:E22"/>
    <mergeCell ref="F22:G22"/>
    <mergeCell ref="B25:I25"/>
    <mergeCell ref="D10:F10"/>
    <mergeCell ref="D11:F11"/>
    <mergeCell ref="H14:I14"/>
    <mergeCell ref="F14:G14"/>
    <mergeCell ref="C14:E14"/>
    <mergeCell ref="C36:C44"/>
    <mergeCell ref="G10:J11"/>
    <mergeCell ref="C12:F12"/>
    <mergeCell ref="G12:J12"/>
    <mergeCell ref="E5:F5"/>
    <mergeCell ref="G6:J6"/>
  </mergeCells>
  <phoneticPr fontId="1"/>
  <conditionalFormatting sqref="D6:D11 E5">
    <cfRule type="containsBlanks" dxfId="34" priority="3">
      <formula>LEN(TRIM(D5))=0</formula>
    </cfRule>
  </conditionalFormatting>
  <conditionalFormatting sqref="D6:F7">
    <cfRule type="expression" dxfId="33" priority="1">
      <formula>$G$6&lt;&gt;""</formula>
    </cfRule>
  </conditionalFormatting>
  <conditionalFormatting sqref="F14">
    <cfRule type="containsBlanks" dxfId="32" priority="6">
      <formula>LEN(TRIM(F14))=0</formula>
    </cfRule>
  </conditionalFormatting>
  <conditionalFormatting sqref="F21:F22">
    <cfRule type="containsBlanks" dxfId="31" priority="18">
      <formula>LEN(TRIM(F21))=0</formula>
    </cfRule>
  </conditionalFormatting>
  <conditionalFormatting sqref="F27:H27 F29:H33 F16 F18">
    <cfRule type="containsBlanks" dxfId="30" priority="30">
      <formula>LEN(TRIM(F16))=0</formula>
    </cfRule>
  </conditionalFormatting>
  <conditionalFormatting sqref="F51:H51">
    <cfRule type="containsBlanks" dxfId="29" priority="20">
      <formula>LEN(TRIM(F51))=0</formula>
    </cfRule>
  </conditionalFormatting>
  <conditionalFormatting sqref="F53:H53">
    <cfRule type="containsBlanks" dxfId="28" priority="19">
      <formula>LEN(TRIM(F53))=0</formula>
    </cfRule>
  </conditionalFormatting>
  <conditionalFormatting sqref="G6:J6">
    <cfRule type="notContainsBlanks" dxfId="27" priority="41">
      <formula>LEN(TRIM(G6))&gt;0</formula>
    </cfRule>
  </conditionalFormatting>
  <conditionalFormatting sqref="H36:H44">
    <cfRule type="expression" dxfId="26" priority="12">
      <formula>AND($F$16="非該当",$F$21="非該当")</formula>
    </cfRule>
    <cfRule type="containsBlanks" dxfId="25" priority="13">
      <formula>LEN(TRIM(H36))=0</formula>
    </cfRule>
  </conditionalFormatting>
  <conditionalFormatting sqref="H43:I43">
    <cfRule type="expression" dxfId="24" priority="4">
      <formula>$H$36="あり"</formula>
    </cfRule>
  </conditionalFormatting>
  <conditionalFormatting sqref="H47:I48">
    <cfRule type="containsBlanks" dxfId="23" priority="11">
      <formula>LEN(TRIM(H47))=0</formula>
    </cfRule>
  </conditionalFormatting>
  <conditionalFormatting sqref="I42:I43 F27 F29:H33 F51 F53">
    <cfRule type="expression" dxfId="22" priority="14">
      <formula>AND($F$16="非該当",$F$21="非該当")</formula>
    </cfRule>
  </conditionalFormatting>
  <conditionalFormatting sqref="I43">
    <cfRule type="expression" dxfId="21" priority="5">
      <formula>AND($H$43="あり",$I$43="")</formula>
    </cfRule>
  </conditionalFormatting>
  <dataValidations xWindow="678" yWindow="457" count="11">
    <dataValidation type="textLength" operator="equal" allowBlank="1" showInputMessage="1" showErrorMessage="1" errorTitle="無効な入力" error="13桁で入力してください" sqref="D7:F7" xr:uid="{80375318-F723-4DFA-9228-2FBD3E0A74C1}">
      <formula1>13</formula1>
    </dataValidation>
    <dataValidation type="list" allowBlank="1" showInputMessage="1" showErrorMessage="1" sqref="I43" xr:uid="{2AC5D054-C94B-40F3-B474-A3CD3102CF8F}">
      <formula1>"1,2"</formula1>
    </dataValidation>
    <dataValidation type="list" allowBlank="1" showInputMessage="1" showErrorMessage="1" sqref="H36:H44" xr:uid="{B3DC44E2-677D-477D-96E4-B7419B18E19A}">
      <formula1>"あり,なし"</formula1>
    </dataValidation>
    <dataValidation type="list" allowBlank="1" showInputMessage="1" showErrorMessage="1" sqref="F18:G18" xr:uid="{78C89302-7082-434C-BE0C-F36D2EF59872}">
      <formula1>IF($F$16="該当",$M$16:$M$17,$M$17)</formula1>
    </dataValidation>
    <dataValidation type="list" allowBlank="1" showInputMessage="1" showErrorMessage="1" sqref="F22:G22" xr:uid="{8D1C5F64-7CEF-426B-8BA7-E01DF49AFB2C}">
      <formula1>IF($F$21="該当",$M$16:$M$17,$M$17)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53:H53" xr:uid="{0518A339-06D8-4691-97B2-F6AFCD82C5C3}">
      <formula1>F52</formula1>
    </dataValidation>
    <dataValidation type="whole" operator="lessThanOrEqual" allowBlank="1" showInputMessage="1" showErrorMessage="1" error="基準人数Aを上回ることはできません。" prompt="基準人数Aを上回ることはできません。" sqref="H47:I47" xr:uid="{F9FF1D54-4D63-4ADC-B1D5-DA74C909A630}">
      <formula1>D47</formula1>
    </dataValidation>
    <dataValidation type="whole" operator="lessThanOrEqual" allowBlank="1" showInputMessage="1" showErrorMessage="1" error="基準人数Bを上回ることはできません。" prompt="基準人数Bを上回ることはできません。" sqref="H48:I48" xr:uid="{FDA14A5A-EE03-48D2-8166-F3756CDB5F75}">
      <formula1>D48</formula1>
    </dataValidation>
    <dataValidation type="list" allowBlank="1" showInputMessage="1" showErrorMessage="1" sqref="F14:G14" xr:uid="{34E42321-C3CA-4910-AAD1-14835DBCAB4F}">
      <formula1>"〇,✕"</formula1>
    </dataValidation>
    <dataValidation type="list" allowBlank="1" showInputMessage="1" showErrorMessage="1" sqref="F16:G16" xr:uid="{B013598B-E898-4AE6-B563-9F93573F12BD}">
      <formula1>IF($F$14="〇",$M$16:$M$17,$M$17)</formula1>
    </dataValidation>
  </dataValidations>
  <pageMargins left="0.25" right="0.25" top="0.75" bottom="0.75" header="0.3" footer="0.3"/>
  <pageSetup paperSize="9" fitToHeight="0" orientation="portrait" r:id="rId1"/>
  <rowBreaks count="2" manualBreakCount="2">
    <brk id="23" max="9" man="1"/>
    <brk id="5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2EEB-5337-46AF-95FF-DADCCC911095}">
  <sheetPr>
    <tabColor rgb="FFFF0000"/>
    <pageSetUpPr fitToPage="1"/>
  </sheetPr>
  <dimension ref="A1:CT3605"/>
  <sheetViews>
    <sheetView view="pageBreakPreview" zoomScale="85" zoomScaleNormal="66" zoomScaleSheetLayoutView="85" workbookViewId="0">
      <selection activeCell="U6" sqref="U6"/>
    </sheetView>
  </sheetViews>
  <sheetFormatPr defaultColWidth="9" defaultRowHeight="13.5"/>
  <cols>
    <col min="1" max="1" width="5.125" style="58" customWidth="1"/>
    <col min="2" max="3" width="13.375" style="58" customWidth="1"/>
    <col min="4" max="4" width="11.625" style="58" customWidth="1"/>
    <col min="5" max="6" width="7.875" style="58" customWidth="1"/>
    <col min="7" max="7" width="12.75" style="237" customWidth="1"/>
    <col min="8" max="32" width="8" style="59" customWidth="1"/>
    <col min="33" max="34" width="9" style="58" customWidth="1"/>
    <col min="35" max="41" width="9" style="58" hidden="1" customWidth="1"/>
    <col min="42" max="42" width="13.25" style="58" hidden="1" customWidth="1"/>
    <col min="43" max="98" width="9" style="58" hidden="1" customWidth="1"/>
    <col min="99" max="99" width="9" style="58" customWidth="1"/>
    <col min="100" max="16384" width="9" style="58"/>
  </cols>
  <sheetData>
    <row r="1" spans="1:98" ht="25.5">
      <c r="A1" s="392" t="s">
        <v>203</v>
      </c>
      <c r="B1" s="392"/>
      <c r="C1" s="392"/>
      <c r="D1" s="392"/>
      <c r="E1" s="392"/>
      <c r="F1" s="392"/>
      <c r="G1" s="232"/>
      <c r="H1" s="255" t="s">
        <v>1225</v>
      </c>
      <c r="I1" s="253"/>
      <c r="J1" s="253"/>
      <c r="K1" s="253"/>
      <c r="L1" s="253"/>
      <c r="M1" s="253"/>
      <c r="N1" s="253"/>
      <c r="O1" s="253"/>
      <c r="P1" s="68"/>
      <c r="Q1" s="68"/>
      <c r="R1" s="68"/>
      <c r="S1" s="68"/>
      <c r="T1" s="68"/>
      <c r="U1" s="68"/>
      <c r="V1" s="68"/>
      <c r="W1" s="68"/>
      <c r="X1" s="68"/>
      <c r="Y1" s="68"/>
      <c r="Z1" s="68"/>
      <c r="AA1" s="68"/>
      <c r="AB1" s="68"/>
      <c r="AC1" s="68"/>
      <c r="AD1" s="393" t="e">
        <f>IF(①入力シート!D8="","","（"&amp;①入力シート!D8&amp;"）　　")</f>
        <v>#N/A</v>
      </c>
      <c r="AE1" s="393"/>
      <c r="AF1" s="393"/>
      <c r="AG1" s="393"/>
    </row>
    <row r="2" spans="1:98">
      <c r="A2" s="67"/>
      <c r="B2" s="67"/>
      <c r="C2" s="67"/>
      <c r="D2" s="67"/>
      <c r="E2" s="67"/>
      <c r="F2" s="67"/>
      <c r="G2" s="232"/>
      <c r="H2" s="71" t="s">
        <v>143</v>
      </c>
      <c r="I2" s="70">
        <f>'⑤積算表（区分３）'!AA42</f>
        <v>0</v>
      </c>
      <c r="J2" s="69" t="s">
        <v>11</v>
      </c>
      <c r="K2" s="71" t="s">
        <v>142</v>
      </c>
      <c r="L2" s="70">
        <f>'⑤積算表（区分３）'!AA45</f>
        <v>0</v>
      </c>
      <c r="M2" s="69" t="s">
        <v>11</v>
      </c>
      <c r="N2" s="71" t="s">
        <v>141</v>
      </c>
      <c r="O2" s="70">
        <f>'⑤積算表（区分３）'!X59</f>
        <v>0</v>
      </c>
      <c r="P2" s="69" t="s">
        <v>11</v>
      </c>
      <c r="Q2" s="68"/>
      <c r="R2" s="394" t="s">
        <v>140</v>
      </c>
      <c r="S2" s="395"/>
      <c r="T2" s="396" t="s">
        <v>200</v>
      </c>
      <c r="U2" s="397"/>
      <c r="V2" s="398">
        <f>AO3</f>
        <v>0</v>
      </c>
      <c r="W2" s="399"/>
      <c r="X2" s="400" t="s">
        <v>139</v>
      </c>
      <c r="Y2" s="401"/>
      <c r="Z2" s="398">
        <f>AP3</f>
        <v>0</v>
      </c>
      <c r="AA2" s="399"/>
      <c r="AB2" s="68"/>
      <c r="AC2" s="68"/>
      <c r="AD2" s="68"/>
      <c r="AE2" s="106"/>
      <c r="AF2" s="402" t="str">
        <f>IF(①入力シート!D7="","","（"&amp;①入力シート!D7&amp;"）　　")</f>
        <v/>
      </c>
      <c r="AG2" s="402"/>
      <c r="AN2" s="58" t="s">
        <v>138</v>
      </c>
      <c r="AO2" s="58">
        <f>I2*AS2+L2*AS3</f>
        <v>0</v>
      </c>
      <c r="AP2" s="58">
        <f>O2*AS4</f>
        <v>0</v>
      </c>
      <c r="AR2" s="74" t="s">
        <v>147</v>
      </c>
      <c r="AS2" s="75">
        <v>40000</v>
      </c>
    </row>
    <row r="3" spans="1:98" ht="20.25" customHeight="1">
      <c r="A3" s="67"/>
      <c r="B3" s="67"/>
      <c r="C3" s="67"/>
      <c r="D3" s="67"/>
      <c r="E3" s="67"/>
      <c r="F3" s="67"/>
      <c r="G3" s="232"/>
      <c r="H3" s="256" t="s">
        <v>212</v>
      </c>
      <c r="I3" s="257" t="str">
        <f>IF(COUNTIF($C$8:$D$305, "加算対象者A（修了者）") =I2, "○", "×")</f>
        <v>○</v>
      </c>
      <c r="J3" s="189"/>
      <c r="K3" s="189"/>
      <c r="L3" s="189"/>
      <c r="M3" s="189"/>
      <c r="N3" s="256" t="s">
        <v>213</v>
      </c>
      <c r="O3" s="257" t="str">
        <f>IF(COUNTIF($C$8:$D$305, "加算対象者C（修了者）")=O2, "○", "×")</f>
        <v>○</v>
      </c>
      <c r="P3" s="189"/>
      <c r="Q3" s="189"/>
      <c r="R3" s="189"/>
      <c r="S3" s="189"/>
      <c r="T3" s="189"/>
      <c r="U3" s="189"/>
      <c r="V3" s="189"/>
      <c r="W3" s="189"/>
      <c r="X3" s="189"/>
      <c r="Y3" s="189"/>
      <c r="Z3" s="189"/>
      <c r="AA3" s="189"/>
      <c r="AB3" s="189"/>
      <c r="AC3" s="189"/>
      <c r="AD3" s="189"/>
      <c r="AE3" s="189"/>
      <c r="AF3" s="189"/>
      <c r="AG3" s="200"/>
      <c r="AH3" s="201"/>
      <c r="AN3" s="58" t="s">
        <v>137</v>
      </c>
      <c r="AO3" s="58">
        <f>SUMIF($BE6:$BE305,1,BG6:BG305)+SUMIF(③入力シート３!$BE6:$BE305,1,③入力シート３!BG6:BG305)</f>
        <v>0</v>
      </c>
      <c r="AP3" s="58">
        <f>SUMIF($BE6:$BE305,1,BT6:BT305)</f>
        <v>0</v>
      </c>
      <c r="AR3" s="74" t="s">
        <v>148</v>
      </c>
      <c r="AS3" s="75">
        <v>5000</v>
      </c>
    </row>
    <row r="4" spans="1:98" ht="17.25" customHeight="1">
      <c r="A4" s="387" t="s">
        <v>136</v>
      </c>
      <c r="B4" s="388"/>
      <c r="C4" s="388"/>
      <c r="D4" s="388"/>
      <c r="E4" s="388"/>
      <c r="F4" s="388"/>
      <c r="G4" s="388"/>
      <c r="H4" s="389" t="s">
        <v>243</v>
      </c>
      <c r="I4" s="390"/>
      <c r="J4" s="390"/>
      <c r="K4" s="390"/>
      <c r="L4" s="390"/>
      <c r="M4" s="390"/>
      <c r="N4" s="390"/>
      <c r="O4" s="390"/>
      <c r="P4" s="390"/>
      <c r="Q4" s="390"/>
      <c r="R4" s="390"/>
      <c r="S4" s="390"/>
      <c r="T4" s="391"/>
      <c r="U4" s="389" t="s">
        <v>135</v>
      </c>
      <c r="V4" s="390"/>
      <c r="W4" s="390"/>
      <c r="X4" s="390"/>
      <c r="Y4" s="390"/>
      <c r="Z4" s="390"/>
      <c r="AA4" s="390"/>
      <c r="AB4" s="390"/>
      <c r="AC4" s="390"/>
      <c r="AD4" s="390"/>
      <c r="AE4" s="390"/>
      <c r="AF4" s="390"/>
      <c r="AG4" s="391"/>
      <c r="AH4" s="201"/>
      <c r="AR4" s="74" t="s">
        <v>149</v>
      </c>
      <c r="AS4" s="75">
        <v>40000</v>
      </c>
    </row>
    <row r="5" spans="1:98">
      <c r="A5" s="66"/>
      <c r="B5" s="65" t="s">
        <v>134</v>
      </c>
      <c r="C5" s="65" t="s">
        <v>133</v>
      </c>
      <c r="D5" s="65" t="s">
        <v>132</v>
      </c>
      <c r="E5" s="65" t="s">
        <v>131</v>
      </c>
      <c r="F5" s="65" t="s">
        <v>130</v>
      </c>
      <c r="G5" s="233" t="s">
        <v>129</v>
      </c>
      <c r="H5" s="190" t="s">
        <v>215</v>
      </c>
      <c r="I5" s="190" t="s">
        <v>127</v>
      </c>
      <c r="J5" s="190" t="s">
        <v>126</v>
      </c>
      <c r="K5" s="190" t="s">
        <v>125</v>
      </c>
      <c r="L5" s="190" t="s">
        <v>124</v>
      </c>
      <c r="M5" s="190" t="s">
        <v>123</v>
      </c>
      <c r="N5" s="190" t="s">
        <v>122</v>
      </c>
      <c r="O5" s="190" t="s">
        <v>121</v>
      </c>
      <c r="P5" s="190" t="s">
        <v>120</v>
      </c>
      <c r="Q5" s="190" t="s">
        <v>119</v>
      </c>
      <c r="R5" s="190" t="s">
        <v>118</v>
      </c>
      <c r="S5" s="190" t="s">
        <v>117</v>
      </c>
      <c r="T5" s="190" t="s">
        <v>72</v>
      </c>
      <c r="U5" s="190" t="s">
        <v>128</v>
      </c>
      <c r="V5" s="190" t="s">
        <v>127</v>
      </c>
      <c r="W5" s="190" t="s">
        <v>126</v>
      </c>
      <c r="X5" s="190" t="s">
        <v>125</v>
      </c>
      <c r="Y5" s="190" t="s">
        <v>124</v>
      </c>
      <c r="Z5" s="190" t="s">
        <v>123</v>
      </c>
      <c r="AA5" s="190" t="s">
        <v>122</v>
      </c>
      <c r="AB5" s="190" t="s">
        <v>121</v>
      </c>
      <c r="AC5" s="190" t="s">
        <v>120</v>
      </c>
      <c r="AD5" s="190" t="s">
        <v>119</v>
      </c>
      <c r="AE5" s="190" t="s">
        <v>118</v>
      </c>
      <c r="AF5" s="190" t="s">
        <v>117</v>
      </c>
      <c r="AG5" s="190" t="s">
        <v>72</v>
      </c>
      <c r="AH5" s="202"/>
      <c r="AI5" s="64"/>
      <c r="AJ5" s="64"/>
      <c r="AK5" s="64"/>
      <c r="AL5" s="64"/>
      <c r="AM5" s="64"/>
      <c r="AN5" s="64" t="s">
        <v>116</v>
      </c>
      <c r="AO5" s="64" t="s">
        <v>115</v>
      </c>
      <c r="AP5" s="63" t="s">
        <v>114</v>
      </c>
      <c r="AQ5" s="63" t="s">
        <v>113</v>
      </c>
      <c r="AR5" s="63" t="s">
        <v>112</v>
      </c>
      <c r="AS5" s="63" t="s">
        <v>113</v>
      </c>
      <c r="AT5" s="63" t="s">
        <v>112</v>
      </c>
      <c r="AU5" s="63" t="s">
        <v>111</v>
      </c>
      <c r="BG5" s="60"/>
      <c r="BH5" s="60"/>
      <c r="BI5" s="60"/>
      <c r="BJ5" s="60"/>
      <c r="BK5" s="60"/>
      <c r="BL5" s="60"/>
      <c r="BM5" s="60"/>
      <c r="BN5" s="60"/>
      <c r="BO5" s="60"/>
      <c r="BP5" s="60"/>
      <c r="BQ5" s="60"/>
      <c r="BR5" s="60"/>
      <c r="CH5" s="58" t="s">
        <v>110</v>
      </c>
      <c r="CI5" s="60" t="e">
        <f>IF(MIN(CI6:CI303)=0,
SMALL(CI6:CI303,COUNTIF(CI6:CI303,0)+COUNTIF(CI6:CI303,1)+1),
MIN(CI6:CI303))</f>
        <v>#NUM!</v>
      </c>
      <c r="CJ5" s="60" t="e">
        <f t="shared" ref="CJ5:CT5" si="0">IF(MIN(CJ6:CJ303)=0,
SMALL(CJ6:CJ303,COUNTIF(CJ6:CJ303,0)+COUNTIF(CJ6:CJ303,1)+1),
MIN(CJ6:CJ303))</f>
        <v>#NUM!</v>
      </c>
      <c r="CK5" s="60" t="e">
        <f t="shared" si="0"/>
        <v>#NUM!</v>
      </c>
      <c r="CL5" s="60" t="e">
        <f t="shared" si="0"/>
        <v>#NUM!</v>
      </c>
      <c r="CM5" s="60" t="e">
        <f t="shared" si="0"/>
        <v>#NUM!</v>
      </c>
      <c r="CN5" s="60" t="e">
        <f t="shared" si="0"/>
        <v>#NUM!</v>
      </c>
      <c r="CO5" s="60" t="e">
        <f t="shared" si="0"/>
        <v>#NUM!</v>
      </c>
      <c r="CP5" s="60" t="e">
        <f t="shared" si="0"/>
        <v>#NUM!</v>
      </c>
      <c r="CQ5" s="60" t="e">
        <f t="shared" si="0"/>
        <v>#NUM!</v>
      </c>
      <c r="CR5" s="60" t="e">
        <f t="shared" si="0"/>
        <v>#NUM!</v>
      </c>
      <c r="CS5" s="60" t="e">
        <f t="shared" si="0"/>
        <v>#NUM!</v>
      </c>
      <c r="CT5" s="60" t="e">
        <f t="shared" si="0"/>
        <v>#NUM!</v>
      </c>
    </row>
    <row r="6" spans="1:98">
      <c r="A6" s="374">
        <v>1</v>
      </c>
      <c r="B6" s="377"/>
      <c r="C6" s="377"/>
      <c r="D6" s="377"/>
      <c r="E6" s="381"/>
      <c r="F6" s="377"/>
      <c r="G6" s="234" t="s">
        <v>109</v>
      </c>
      <c r="H6" s="191"/>
      <c r="I6" s="192" t="str">
        <f t="shared" ref="I6:S7" si="1">IF(H6="","",H6)</f>
        <v/>
      </c>
      <c r="J6" s="192" t="str">
        <f t="shared" si="1"/>
        <v/>
      </c>
      <c r="K6" s="192" t="str">
        <f t="shared" si="1"/>
        <v/>
      </c>
      <c r="L6" s="192" t="str">
        <f t="shared" si="1"/>
        <v/>
      </c>
      <c r="M6" s="192" t="str">
        <f t="shared" si="1"/>
        <v/>
      </c>
      <c r="N6" s="192" t="str">
        <f t="shared" si="1"/>
        <v/>
      </c>
      <c r="O6" s="192" t="str">
        <f t="shared" si="1"/>
        <v/>
      </c>
      <c r="P6" s="192" t="str">
        <f t="shared" si="1"/>
        <v/>
      </c>
      <c r="Q6" s="192" t="str">
        <f t="shared" si="1"/>
        <v/>
      </c>
      <c r="R6" s="192" t="str">
        <f t="shared" si="1"/>
        <v/>
      </c>
      <c r="S6" s="192" t="str">
        <f t="shared" si="1"/>
        <v/>
      </c>
      <c r="T6" s="193">
        <f t="shared" ref="T6:T8" si="2">SUM(H6:S6)</f>
        <v>0</v>
      </c>
      <c r="U6" s="203"/>
      <c r="V6" s="204" t="str">
        <f>IF(U6="","",U6)</f>
        <v/>
      </c>
      <c r="W6" s="204" t="str">
        <f t="shared" ref="W6:AF7" si="3">IF(V6="","",V6)</f>
        <v/>
      </c>
      <c r="X6" s="204" t="str">
        <f t="shared" si="3"/>
        <v/>
      </c>
      <c r="Y6" s="204" t="str">
        <f t="shared" si="3"/>
        <v/>
      </c>
      <c r="Z6" s="204" t="str">
        <f t="shared" si="3"/>
        <v/>
      </c>
      <c r="AA6" s="204" t="str">
        <f t="shared" si="3"/>
        <v/>
      </c>
      <c r="AB6" s="204" t="str">
        <f t="shared" si="3"/>
        <v/>
      </c>
      <c r="AC6" s="204" t="str">
        <f t="shared" si="3"/>
        <v/>
      </c>
      <c r="AD6" s="204" t="str">
        <f t="shared" si="3"/>
        <v/>
      </c>
      <c r="AE6" s="204" t="str">
        <f t="shared" si="3"/>
        <v/>
      </c>
      <c r="AF6" s="204" t="str">
        <f t="shared" si="3"/>
        <v/>
      </c>
      <c r="AG6" s="193">
        <f>SUM(U6:AF6)</f>
        <v>0</v>
      </c>
      <c r="AH6" s="205"/>
      <c r="AI6" s="59">
        <f>MAX(BG6:BR6)</f>
        <v>0</v>
      </c>
      <c r="AJ6" s="59"/>
      <c r="AK6" s="59"/>
      <c r="AL6" s="59"/>
      <c r="AM6" s="59"/>
      <c r="AN6" s="58">
        <v>1</v>
      </c>
      <c r="AO6" s="58">
        <v>1</v>
      </c>
      <c r="AP6" s="58">
        <v>1</v>
      </c>
      <c r="AQ6" s="60">
        <f ca="1">IF($AP6=1,IF(INDIRECT(ADDRESS(($AN6-1)*3+$AO6+5,$AP6+7))="",0,INDIRECT(ADDRESS(($AN6-1)*3+$AO6+5,$AP6+7))),IF(INDIRECT(ADDRESS(($AN6-1)*3+$AO6+5,$AP6+7))="",0,IF(COUNTIF(INDIRECT(ADDRESS(($AN6-1)*36+($AO6-1)*12+6,COLUMN())):INDIRECT(ADDRESS(($AN6-1)*36+($AO6-1)*12+$AP6+4,COLUMN())),INDIRECT(ADDRESS(($AN6-1)*3+$AO6+5,$AP6+7)))&gt;=1,0,INDIRECT(ADDRESS(($AN6-1)*3+$AO6+5,$AP6+7)))))</f>
        <v>0</v>
      </c>
      <c r="AR6" s="58">
        <f ca="1">COUNTIF(INDIRECT("H"&amp;(ROW()+12*(($AN6-1)*3+$AO6)-ROW())/12+5):INDIRECT("S"&amp;(ROW()+12*(($AN6-1)*3+$AO6)-ROW())/12+5),AQ6)</f>
        <v>0</v>
      </c>
      <c r="AS6" s="60">
        <f ca="1">IF($AP6=1,IF(INDIRECT(ADDRESS(($AN6-1)*3+$AO6+5,$AP6+20))="",0,INDIRECT(ADDRESS(($AN6-1)*3+$AO6+5,$AP6+20))),IF(INDIRECT(ADDRESS(($AN6-1)*3+$AO6+5,$AP6+20))="",0,IF(COUNTIF(INDIRECT(ADDRESS(($AN6-1)*36+($AO6-1)*12+6,COLUMN())):INDIRECT(ADDRESS(($AN6-1)*36+($AO6-1)*12+$AP6+4,COLUMN())),INDIRECT(ADDRESS(($AN6-1)*3+$AO6+5,$AP6+20)))&gt;=1,0,INDIRECT(ADDRESS(($AN6-1)*3+$AO6+5,$AP6+20)))))</f>
        <v>0</v>
      </c>
      <c r="AT6" s="58">
        <f ca="1">COUNTIF(INDIRECT("U"&amp;(ROW()+12*(($AN6-1)*3+$AO6)-ROW())/12+5):INDIRECT("AF"&amp;(ROW()+12*(($AN6-1)*3+$AO6)-ROW())/12+5),AS6)</f>
        <v>0</v>
      </c>
      <c r="AU6" s="58">
        <f ca="1">IF(AND(AQ6+AS6&gt;0,AR6+AT6&gt;0),1,0)</f>
        <v>0</v>
      </c>
      <c r="BB6" s="60"/>
      <c r="BE6" s="58">
        <v>1</v>
      </c>
      <c r="BG6" s="61">
        <f t="shared" ref="BG6:BR6" si="4">SUM(H6:H7)</f>
        <v>0</v>
      </c>
      <c r="BH6" s="61">
        <f t="shared" si="4"/>
        <v>0</v>
      </c>
      <c r="BI6" s="61">
        <f t="shared" si="4"/>
        <v>0</v>
      </c>
      <c r="BJ6" s="61">
        <f t="shared" si="4"/>
        <v>0</v>
      </c>
      <c r="BK6" s="61">
        <f t="shared" si="4"/>
        <v>0</v>
      </c>
      <c r="BL6" s="61">
        <f t="shared" si="4"/>
        <v>0</v>
      </c>
      <c r="BM6" s="61">
        <f t="shared" si="4"/>
        <v>0</v>
      </c>
      <c r="BN6" s="61">
        <f t="shared" si="4"/>
        <v>0</v>
      </c>
      <c r="BO6" s="61">
        <f t="shared" si="4"/>
        <v>0</v>
      </c>
      <c r="BP6" s="61">
        <f t="shared" si="4"/>
        <v>0</v>
      </c>
      <c r="BQ6" s="61">
        <f t="shared" si="4"/>
        <v>0</v>
      </c>
      <c r="BR6" s="61">
        <f t="shared" si="4"/>
        <v>0</v>
      </c>
      <c r="BS6" s="59"/>
      <c r="BT6" s="61">
        <f>SUM(U6:U7)</f>
        <v>0</v>
      </c>
      <c r="BU6" s="61">
        <f t="shared" ref="BU6:CE6" si="5">SUM(V6:V7)</f>
        <v>0</v>
      </c>
      <c r="BV6" s="61">
        <f t="shared" si="5"/>
        <v>0</v>
      </c>
      <c r="BW6" s="61">
        <f t="shared" si="5"/>
        <v>0</v>
      </c>
      <c r="BX6" s="61">
        <f t="shared" si="5"/>
        <v>0</v>
      </c>
      <c r="BY6" s="61">
        <f t="shared" si="5"/>
        <v>0</v>
      </c>
      <c r="BZ6" s="61">
        <f t="shared" si="5"/>
        <v>0</v>
      </c>
      <c r="CA6" s="61">
        <f t="shared" si="5"/>
        <v>0</v>
      </c>
      <c r="CB6" s="61">
        <f t="shared" si="5"/>
        <v>0</v>
      </c>
      <c r="CC6" s="61">
        <f t="shared" si="5"/>
        <v>0</v>
      </c>
      <c r="CD6" s="61">
        <f t="shared" si="5"/>
        <v>0</v>
      </c>
      <c r="CE6" s="61">
        <f t="shared" si="5"/>
        <v>0</v>
      </c>
      <c r="CH6" s="62" t="s">
        <v>108</v>
      </c>
      <c r="CI6" s="61">
        <f>IF(OR($D6="副園長",$D6="教頭",$D6="主任保育士",$D6="主幹教諭",$D6="主幹保育教諭"),0,BG6)</f>
        <v>0</v>
      </c>
      <c r="CJ6" s="61">
        <f t="shared" ref="CJ6:CT6" si="6">IF(OR($D6="副園長",$D6="教頭",$D6="主任保育士",$D6="主幹教諭",$D6="主幹保育教諭"),0,BH6)</f>
        <v>0</v>
      </c>
      <c r="CK6" s="61">
        <f t="shared" si="6"/>
        <v>0</v>
      </c>
      <c r="CL6" s="61">
        <f t="shared" si="6"/>
        <v>0</v>
      </c>
      <c r="CM6" s="61">
        <f t="shared" si="6"/>
        <v>0</v>
      </c>
      <c r="CN6" s="61">
        <f t="shared" si="6"/>
        <v>0</v>
      </c>
      <c r="CO6" s="61">
        <f t="shared" si="6"/>
        <v>0</v>
      </c>
      <c r="CP6" s="61">
        <f t="shared" si="6"/>
        <v>0</v>
      </c>
      <c r="CQ6" s="61">
        <f t="shared" si="6"/>
        <v>0</v>
      </c>
      <c r="CR6" s="61">
        <f t="shared" si="6"/>
        <v>0</v>
      </c>
      <c r="CS6" s="61">
        <f t="shared" si="6"/>
        <v>0</v>
      </c>
      <c r="CT6" s="61">
        <f t="shared" si="6"/>
        <v>0</v>
      </c>
    </row>
    <row r="7" spans="1:98">
      <c r="A7" s="375"/>
      <c r="B7" s="378"/>
      <c r="C7" s="380"/>
      <c r="D7" s="380"/>
      <c r="E7" s="382"/>
      <c r="F7" s="378"/>
      <c r="G7" s="235" t="s">
        <v>107</v>
      </c>
      <c r="H7" s="194"/>
      <c r="I7" s="195" t="str">
        <f t="shared" si="1"/>
        <v/>
      </c>
      <c r="J7" s="195" t="str">
        <f t="shared" si="1"/>
        <v/>
      </c>
      <c r="K7" s="195" t="str">
        <f t="shared" si="1"/>
        <v/>
      </c>
      <c r="L7" s="195" t="str">
        <f t="shared" si="1"/>
        <v/>
      </c>
      <c r="M7" s="195" t="str">
        <f t="shared" si="1"/>
        <v/>
      </c>
      <c r="N7" s="195" t="str">
        <f t="shared" si="1"/>
        <v/>
      </c>
      <c r="O7" s="195" t="str">
        <f t="shared" si="1"/>
        <v/>
      </c>
      <c r="P7" s="195" t="str">
        <f t="shared" si="1"/>
        <v/>
      </c>
      <c r="Q7" s="195" t="str">
        <f t="shared" si="1"/>
        <v/>
      </c>
      <c r="R7" s="195" t="str">
        <f t="shared" si="1"/>
        <v/>
      </c>
      <c r="S7" s="195" t="str">
        <f t="shared" si="1"/>
        <v/>
      </c>
      <c r="T7" s="196">
        <f t="shared" si="2"/>
        <v>0</v>
      </c>
      <c r="U7" s="206"/>
      <c r="V7" s="207" t="str">
        <f>IF(U7="","",U7)</f>
        <v/>
      </c>
      <c r="W7" s="207" t="str">
        <f t="shared" si="3"/>
        <v/>
      </c>
      <c r="X7" s="207" t="str">
        <f t="shared" si="3"/>
        <v/>
      </c>
      <c r="Y7" s="207" t="str">
        <f t="shared" si="3"/>
        <v/>
      </c>
      <c r="Z7" s="207" t="str">
        <f t="shared" si="3"/>
        <v/>
      </c>
      <c r="AA7" s="207" t="str">
        <f t="shared" si="3"/>
        <v/>
      </c>
      <c r="AB7" s="207" t="str">
        <f t="shared" si="3"/>
        <v/>
      </c>
      <c r="AC7" s="207" t="str">
        <f t="shared" si="3"/>
        <v/>
      </c>
      <c r="AD7" s="207" t="str">
        <f t="shared" si="3"/>
        <v/>
      </c>
      <c r="AE7" s="207" t="str">
        <f t="shared" si="3"/>
        <v/>
      </c>
      <c r="AF7" s="207" t="str">
        <f t="shared" si="3"/>
        <v/>
      </c>
      <c r="AG7" s="196">
        <f t="shared" ref="AG7:AG9" si="7">SUM(U7:AF7)</f>
        <v>0</v>
      </c>
      <c r="AH7" s="205"/>
      <c r="AI7" s="59">
        <f>MIN(BG6:BR6)</f>
        <v>0</v>
      </c>
      <c r="AJ7" s="59"/>
      <c r="AK7" s="59"/>
      <c r="AL7" s="59"/>
      <c r="AM7" s="59"/>
      <c r="AN7" s="58">
        <v>1</v>
      </c>
      <c r="AO7" s="58">
        <v>1</v>
      </c>
      <c r="AP7" s="58">
        <v>2</v>
      </c>
      <c r="AQ7" s="60">
        <f ca="1">IF($AP7=1,IF(INDIRECT(ADDRESS(($AN7-1)*3+$AO7+5,$AP7+7))="",0,INDIRECT(ADDRESS(($AN7-1)*3+$AO7+5,$AP7+7))),IF(INDIRECT(ADDRESS(($AN7-1)*3+$AO7+5,$AP7+7))="",0,IF(COUNTIF(INDIRECT(ADDRESS(($AN7-1)*36+($AO7-1)*12+6,COLUMN())):INDIRECT(ADDRESS(($AN7-1)*36+($AO7-1)*12+$AP7+4,COLUMN())),INDIRECT(ADDRESS(($AN7-1)*3+$AO7+5,$AP7+7)))&gt;=1,0,INDIRECT(ADDRESS(($AN7-1)*3+$AO7+5,$AP7+7)))))</f>
        <v>0</v>
      </c>
      <c r="AR7" s="58">
        <f ca="1">COUNTIF(INDIRECT("H"&amp;(ROW()+12*(($AN7-1)*3+$AO7)-ROW())/12+5):INDIRECT("S"&amp;(ROW()+12*(($AN7-1)*3+$AO7)-ROW())/12+5),AQ7)</f>
        <v>0</v>
      </c>
      <c r="AS7" s="60">
        <f ca="1">IF($AP7=1,IF(INDIRECT(ADDRESS(($AN7-1)*3+$AO7+5,$AP7+20))="",0,INDIRECT(ADDRESS(($AN7-1)*3+$AO7+5,$AP7+20))),IF(INDIRECT(ADDRESS(($AN7-1)*3+$AO7+5,$AP7+20))="",0,IF(COUNTIF(INDIRECT(ADDRESS(($AN7-1)*36+($AO7-1)*12+6,COLUMN())):INDIRECT(ADDRESS(($AN7-1)*36+($AO7-1)*12+$AP7+4,COLUMN())),INDIRECT(ADDRESS(($AN7-1)*3+$AO7+5,$AP7+20)))&gt;=1,0,INDIRECT(ADDRESS(($AN7-1)*3+$AO7+5,$AP7+20)))))</f>
        <v>0</v>
      </c>
      <c r="AT7" s="58">
        <f ca="1">COUNTIF(INDIRECT("U"&amp;(ROW()+12*(($AN7-1)*3+$AO7)-ROW())/12+5):INDIRECT("AF"&amp;(ROW()+12*(($AN7-1)*3+$AO7)-ROW())/12+5),AS7)</f>
        <v>0</v>
      </c>
      <c r="AU7" s="58">
        <f ca="1">IF(AND(AQ7+AS7&gt;0,AR7+AT7&gt;0),COUNTIF(AU$6:AU6,"&gt;0")+1,0)</f>
        <v>0</v>
      </c>
      <c r="BE7" s="58">
        <v>2</v>
      </c>
      <c r="BF7" s="58" t="s">
        <v>106</v>
      </c>
      <c r="BG7" s="61">
        <f>IF(BG6+BT6&gt;$AJ$27,1,0)</f>
        <v>0</v>
      </c>
      <c r="BH7" s="61">
        <f t="shared" ref="BH7:BR7" si="8">IF(BH6+BU6&gt;$AJ$27,1,0)</f>
        <v>0</v>
      </c>
      <c r="BI7" s="61">
        <f t="shared" si="8"/>
        <v>0</v>
      </c>
      <c r="BJ7" s="61">
        <f t="shared" si="8"/>
        <v>0</v>
      </c>
      <c r="BK7" s="61">
        <f t="shared" si="8"/>
        <v>0</v>
      </c>
      <c r="BL7" s="61">
        <f t="shared" si="8"/>
        <v>0</v>
      </c>
      <c r="BM7" s="61">
        <f t="shared" si="8"/>
        <v>0</v>
      </c>
      <c r="BN7" s="61">
        <f t="shared" si="8"/>
        <v>0</v>
      </c>
      <c r="BO7" s="61">
        <f t="shared" si="8"/>
        <v>0</v>
      </c>
      <c r="BP7" s="61">
        <f t="shared" si="8"/>
        <v>0</v>
      </c>
      <c r="BQ7" s="61">
        <f t="shared" si="8"/>
        <v>0</v>
      </c>
      <c r="BR7" s="61">
        <f t="shared" si="8"/>
        <v>0</v>
      </c>
      <c r="BS7" s="59"/>
      <c r="BT7" s="61"/>
      <c r="BU7" s="61"/>
      <c r="BV7" s="61"/>
      <c r="BW7" s="61"/>
      <c r="BX7" s="61"/>
      <c r="BY7" s="61"/>
      <c r="BZ7" s="61"/>
      <c r="CA7" s="61"/>
      <c r="CB7" s="61"/>
      <c r="CC7" s="61"/>
      <c r="CD7" s="61"/>
      <c r="CE7" s="61"/>
    </row>
    <row r="8" spans="1:98">
      <c r="A8" s="376"/>
      <c r="B8" s="379"/>
      <c r="C8" s="384"/>
      <c r="D8" s="385"/>
      <c r="E8" s="383"/>
      <c r="F8" s="379"/>
      <c r="G8" s="236" t="s">
        <v>1226</v>
      </c>
      <c r="H8" s="197"/>
      <c r="I8" s="198"/>
      <c r="J8" s="198"/>
      <c r="K8" s="198"/>
      <c r="L8" s="198"/>
      <c r="M8" s="198"/>
      <c r="N8" s="198"/>
      <c r="O8" s="198"/>
      <c r="P8" s="198"/>
      <c r="Q8" s="198"/>
      <c r="R8" s="198"/>
      <c r="S8" s="198"/>
      <c r="T8" s="199">
        <f t="shared" si="2"/>
        <v>0</v>
      </c>
      <c r="U8" s="208"/>
      <c r="V8" s="209"/>
      <c r="W8" s="209"/>
      <c r="X8" s="209"/>
      <c r="Y8" s="209"/>
      <c r="Z8" s="209"/>
      <c r="AA8" s="209"/>
      <c r="AB8" s="209"/>
      <c r="AC8" s="209"/>
      <c r="AD8" s="209"/>
      <c r="AE8" s="209"/>
      <c r="AF8" s="209"/>
      <c r="AG8" s="199">
        <f t="shared" si="7"/>
        <v>0</v>
      </c>
      <c r="AH8" s="205"/>
      <c r="AI8" s="59"/>
      <c r="AJ8" s="59"/>
      <c r="AK8" s="59"/>
      <c r="AL8" s="59"/>
      <c r="AM8" s="59"/>
      <c r="AN8" s="58">
        <v>1</v>
      </c>
      <c r="AO8" s="58">
        <v>1</v>
      </c>
      <c r="AP8" s="58">
        <v>3</v>
      </c>
      <c r="AQ8" s="60">
        <f ca="1">IF($AP8=1,IF(INDIRECT(ADDRESS(($AN8-1)*3+$AO8+5,$AP8+7))="",0,INDIRECT(ADDRESS(($AN8-1)*3+$AO8+5,$AP8+7))),IF(INDIRECT(ADDRESS(($AN8-1)*3+$AO8+5,$AP8+7))="",0,IF(COUNTIF(INDIRECT(ADDRESS(($AN8-1)*36+($AO8-1)*12+6,COLUMN())):INDIRECT(ADDRESS(($AN8-1)*36+($AO8-1)*12+$AP8+4,COLUMN())),INDIRECT(ADDRESS(($AN8-1)*3+$AO8+5,$AP8+7)))&gt;=1,0,INDIRECT(ADDRESS(($AN8-1)*3+$AO8+5,$AP8+7)))))</f>
        <v>0</v>
      </c>
      <c r="AR8" s="58">
        <f ca="1">COUNTIF(INDIRECT("H"&amp;(ROW()+12*(($AN8-1)*3+$AO8)-ROW())/12+5):INDIRECT("S"&amp;(ROW()+12*(($AN8-1)*3+$AO8)-ROW())/12+5),AQ8)</f>
        <v>0</v>
      </c>
      <c r="AS8" s="60">
        <f ca="1">IF($AP8=1,IF(INDIRECT(ADDRESS(($AN8-1)*3+$AO8+5,$AP8+20))="",0,INDIRECT(ADDRESS(($AN8-1)*3+$AO8+5,$AP8+20))),IF(INDIRECT(ADDRESS(($AN8-1)*3+$AO8+5,$AP8+20))="",0,IF(COUNTIF(INDIRECT(ADDRESS(($AN8-1)*36+($AO8-1)*12+6,COLUMN())):INDIRECT(ADDRESS(($AN8-1)*36+($AO8-1)*12+$AP8+4,COLUMN())),INDIRECT(ADDRESS(($AN8-1)*3+$AO8+5,$AP8+20)))&gt;=1,0,INDIRECT(ADDRESS(($AN8-1)*3+$AO8+5,$AP8+20)))))</f>
        <v>0</v>
      </c>
      <c r="AT8" s="58">
        <f ca="1">COUNTIF(INDIRECT("U"&amp;(ROW()+12*(($AN8-1)*3+$AO8)-ROW())/12+5):INDIRECT("AF"&amp;(ROW()+12*(($AN8-1)*3+$AO8)-ROW())/12+5),AS8)</f>
        <v>0</v>
      </c>
      <c r="AU8" s="58">
        <f ca="1">IF(AND(AQ8+AS8&gt;0,AR8+AT8&gt;0),COUNTIF(AU$6:AU7,"&gt;0")+1,0)</f>
        <v>0</v>
      </c>
      <c r="BE8" s="58">
        <v>3</v>
      </c>
      <c r="BS8" s="59"/>
      <c r="BT8" s="61"/>
      <c r="BU8" s="61"/>
      <c r="BV8" s="61"/>
      <c r="BW8" s="61"/>
      <c r="BX8" s="61"/>
      <c r="BY8" s="61"/>
      <c r="BZ8" s="61"/>
      <c r="CA8" s="61"/>
      <c r="CB8" s="61"/>
      <c r="CC8" s="61"/>
      <c r="CD8" s="61"/>
      <c r="CE8" s="61"/>
    </row>
    <row r="9" spans="1:98">
      <c r="A9" s="374">
        <v>2</v>
      </c>
      <c r="B9" s="377"/>
      <c r="C9" s="377"/>
      <c r="D9" s="377"/>
      <c r="E9" s="381"/>
      <c r="F9" s="377"/>
      <c r="G9" s="234" t="s">
        <v>109</v>
      </c>
      <c r="H9" s="191"/>
      <c r="I9" s="192" t="str">
        <f t="shared" ref="I9:I10" si="9">IF(H9="","",H9)</f>
        <v/>
      </c>
      <c r="J9" s="192" t="str">
        <f t="shared" ref="J9:J10" si="10">IF(I9="","",I9)</f>
        <v/>
      </c>
      <c r="K9" s="192" t="str">
        <f t="shared" ref="K9:K10" si="11">IF(J9="","",J9)</f>
        <v/>
      </c>
      <c r="L9" s="192" t="str">
        <f t="shared" ref="L9:L10" si="12">IF(K9="","",K9)</f>
        <v/>
      </c>
      <c r="M9" s="192" t="str">
        <f t="shared" ref="M9:M10" si="13">IF(L9="","",L9)</f>
        <v/>
      </c>
      <c r="N9" s="192" t="str">
        <f t="shared" ref="N9:N10" si="14">IF(M9="","",M9)</f>
        <v/>
      </c>
      <c r="O9" s="192" t="str">
        <f t="shared" ref="O9:O10" si="15">IF(N9="","",N9)</f>
        <v/>
      </c>
      <c r="P9" s="192" t="str">
        <f t="shared" ref="P9:P10" si="16">IF(O9="","",O9)</f>
        <v/>
      </c>
      <c r="Q9" s="192" t="str">
        <f t="shared" ref="Q9:Q10" si="17">IF(P9="","",P9)</f>
        <v/>
      </c>
      <c r="R9" s="192" t="str">
        <f t="shared" ref="R9:R10" si="18">IF(Q9="","",Q9)</f>
        <v/>
      </c>
      <c r="S9" s="192" t="str">
        <f t="shared" ref="S9:S10" si="19">IF(R9="","",R9)</f>
        <v/>
      </c>
      <c r="T9" s="193">
        <f t="shared" ref="T9:T72" si="20">SUM(H9:S9)</f>
        <v>0</v>
      </c>
      <c r="U9" s="203"/>
      <c r="V9" s="204" t="str">
        <f t="shared" ref="V9:V10" si="21">IF(U9="","",U9)</f>
        <v/>
      </c>
      <c r="W9" s="204" t="str">
        <f t="shared" ref="W9:W10" si="22">IF(V9="","",V9)</f>
        <v/>
      </c>
      <c r="X9" s="204" t="str">
        <f t="shared" ref="X9:X10" si="23">IF(W9="","",W9)</f>
        <v/>
      </c>
      <c r="Y9" s="204" t="str">
        <f t="shared" ref="Y9:Y10" si="24">IF(X9="","",X9)</f>
        <v/>
      </c>
      <c r="Z9" s="204" t="str">
        <f t="shared" ref="Z9:Z10" si="25">IF(Y9="","",Y9)</f>
        <v/>
      </c>
      <c r="AA9" s="204" t="str">
        <f t="shared" ref="AA9:AA10" si="26">IF(Z9="","",Z9)</f>
        <v/>
      </c>
      <c r="AB9" s="204" t="str">
        <f t="shared" ref="AB9:AB10" si="27">IF(AA9="","",AA9)</f>
        <v/>
      </c>
      <c r="AC9" s="204" t="str">
        <f t="shared" ref="AC9:AC10" si="28">IF(AB9="","",AB9)</f>
        <v/>
      </c>
      <c r="AD9" s="204" t="str">
        <f t="shared" ref="AD9:AD10" si="29">IF(AC9="","",AC9)</f>
        <v/>
      </c>
      <c r="AE9" s="204" t="str">
        <f t="shared" ref="AE9:AE10" si="30">IF(AD9="","",AD9)</f>
        <v/>
      </c>
      <c r="AF9" s="204" t="str">
        <f t="shared" ref="AF9:AF10" si="31">IF(AE9="","",AE9)</f>
        <v/>
      </c>
      <c r="AG9" s="193">
        <f t="shared" si="7"/>
        <v>0</v>
      </c>
      <c r="AH9" s="205"/>
      <c r="AI9" s="59"/>
      <c r="AJ9" s="59"/>
      <c r="AK9" s="59"/>
      <c r="AL9" s="59"/>
      <c r="AM9" s="59"/>
      <c r="AN9" s="58">
        <v>1</v>
      </c>
      <c r="AO9" s="58">
        <v>1</v>
      </c>
      <c r="AP9" s="58">
        <v>4</v>
      </c>
      <c r="AQ9" s="60">
        <f ca="1">IF($AP9=1,IF(INDIRECT(ADDRESS(($AN9-1)*3+$AO9+5,$AP9+7))="",0,INDIRECT(ADDRESS(($AN9-1)*3+$AO9+5,$AP9+7))),IF(INDIRECT(ADDRESS(($AN9-1)*3+$AO9+5,$AP9+7))="",0,IF(COUNTIF(INDIRECT(ADDRESS(($AN9-1)*36+($AO9-1)*12+6,COLUMN())):INDIRECT(ADDRESS(($AN9-1)*36+($AO9-1)*12+$AP9+4,COLUMN())),INDIRECT(ADDRESS(($AN9-1)*3+$AO9+5,$AP9+7)))&gt;=1,0,INDIRECT(ADDRESS(($AN9-1)*3+$AO9+5,$AP9+7)))))</f>
        <v>0</v>
      </c>
      <c r="AR9" s="58">
        <f ca="1">COUNTIF(INDIRECT("H"&amp;(ROW()+12*(($AN9-1)*3+$AO9)-ROW())/12+5):INDIRECT("S"&amp;(ROW()+12*(($AN9-1)*3+$AO9)-ROW())/12+5),AQ9)</f>
        <v>0</v>
      </c>
      <c r="AS9" s="60">
        <f ca="1">IF($AP9=1,IF(INDIRECT(ADDRESS(($AN9-1)*3+$AO9+5,$AP9+20))="",0,INDIRECT(ADDRESS(($AN9-1)*3+$AO9+5,$AP9+20))),IF(INDIRECT(ADDRESS(($AN9-1)*3+$AO9+5,$AP9+20))="",0,IF(COUNTIF(INDIRECT(ADDRESS(($AN9-1)*36+($AO9-1)*12+6,COLUMN())):INDIRECT(ADDRESS(($AN9-1)*36+($AO9-1)*12+$AP9+4,COLUMN())),INDIRECT(ADDRESS(($AN9-1)*3+$AO9+5,$AP9+20)))&gt;=1,0,INDIRECT(ADDRESS(($AN9-1)*3+$AO9+5,$AP9+20)))))</f>
        <v>0</v>
      </c>
      <c r="AT9" s="58">
        <f ca="1">COUNTIF(INDIRECT("U"&amp;(ROW()+12*(($AN9-1)*3+$AO9)-ROW())/12+5):INDIRECT("AF"&amp;(ROW()+12*(($AN9-1)*3+$AO9)-ROW())/12+5),AS9)</f>
        <v>0</v>
      </c>
      <c r="AU9" s="58">
        <f ca="1">IF(AND(AQ9+AS9&gt;0,AR9+AT9&gt;0),COUNTIF(AU$6:AU8,"&gt;0")+1,0)</f>
        <v>0</v>
      </c>
      <c r="BE9" s="58">
        <v>1</v>
      </c>
      <c r="BG9" s="61">
        <f t="shared" ref="BG9:BR9" si="32">SUM(H9:H10)</f>
        <v>0</v>
      </c>
      <c r="BH9" s="61">
        <f t="shared" si="32"/>
        <v>0</v>
      </c>
      <c r="BI9" s="61">
        <f t="shared" si="32"/>
        <v>0</v>
      </c>
      <c r="BJ9" s="61">
        <f t="shared" si="32"/>
        <v>0</v>
      </c>
      <c r="BK9" s="61">
        <f t="shared" si="32"/>
        <v>0</v>
      </c>
      <c r="BL9" s="61">
        <f t="shared" si="32"/>
        <v>0</v>
      </c>
      <c r="BM9" s="61">
        <f t="shared" si="32"/>
        <v>0</v>
      </c>
      <c r="BN9" s="61">
        <f t="shared" si="32"/>
        <v>0</v>
      </c>
      <c r="BO9" s="61">
        <f t="shared" si="32"/>
        <v>0</v>
      </c>
      <c r="BP9" s="61">
        <f t="shared" si="32"/>
        <v>0</v>
      </c>
      <c r="BQ9" s="61">
        <f t="shared" si="32"/>
        <v>0</v>
      </c>
      <c r="BR9" s="61">
        <f t="shared" si="32"/>
        <v>0</v>
      </c>
      <c r="BS9" s="59"/>
      <c r="BT9" s="61">
        <f t="shared" ref="BT9:CE9" si="33">SUM(U9:U10)</f>
        <v>0</v>
      </c>
      <c r="BU9" s="61">
        <f t="shared" si="33"/>
        <v>0</v>
      </c>
      <c r="BV9" s="61">
        <f t="shared" si="33"/>
        <v>0</v>
      </c>
      <c r="BW9" s="61">
        <f t="shared" si="33"/>
        <v>0</v>
      </c>
      <c r="BX9" s="61">
        <f t="shared" si="33"/>
        <v>0</v>
      </c>
      <c r="BY9" s="61">
        <f t="shared" si="33"/>
        <v>0</v>
      </c>
      <c r="BZ9" s="61">
        <f t="shared" si="33"/>
        <v>0</v>
      </c>
      <c r="CA9" s="61">
        <f t="shared" si="33"/>
        <v>0</v>
      </c>
      <c r="CB9" s="61">
        <f t="shared" si="33"/>
        <v>0</v>
      </c>
      <c r="CC9" s="61">
        <f t="shared" si="33"/>
        <v>0</v>
      </c>
      <c r="CD9" s="61">
        <f t="shared" si="33"/>
        <v>0</v>
      </c>
      <c r="CE9" s="61">
        <f t="shared" si="33"/>
        <v>0</v>
      </c>
      <c r="CH9" s="62" t="s">
        <v>108</v>
      </c>
      <c r="CI9" s="61">
        <f t="shared" ref="CI9:CT9" si="34">IF(OR($D9="副園長",$D9="教頭",$D9="主任保育士",$D9="主幹教諭",$D9="主幹保育教諭"),0,BG9)</f>
        <v>0</v>
      </c>
      <c r="CJ9" s="61">
        <f t="shared" si="34"/>
        <v>0</v>
      </c>
      <c r="CK9" s="61">
        <f t="shared" si="34"/>
        <v>0</v>
      </c>
      <c r="CL9" s="61">
        <f t="shared" si="34"/>
        <v>0</v>
      </c>
      <c r="CM9" s="61">
        <f t="shared" si="34"/>
        <v>0</v>
      </c>
      <c r="CN9" s="61">
        <f t="shared" si="34"/>
        <v>0</v>
      </c>
      <c r="CO9" s="61">
        <f t="shared" si="34"/>
        <v>0</v>
      </c>
      <c r="CP9" s="61">
        <f t="shared" si="34"/>
        <v>0</v>
      </c>
      <c r="CQ9" s="61">
        <f t="shared" si="34"/>
        <v>0</v>
      </c>
      <c r="CR9" s="61">
        <f t="shared" si="34"/>
        <v>0</v>
      </c>
      <c r="CS9" s="61">
        <f t="shared" si="34"/>
        <v>0</v>
      </c>
      <c r="CT9" s="61">
        <f t="shared" si="34"/>
        <v>0</v>
      </c>
    </row>
    <row r="10" spans="1:98">
      <c r="A10" s="375"/>
      <c r="B10" s="378"/>
      <c r="C10" s="380"/>
      <c r="D10" s="380"/>
      <c r="E10" s="382"/>
      <c r="F10" s="378"/>
      <c r="G10" s="235" t="s">
        <v>107</v>
      </c>
      <c r="H10" s="194"/>
      <c r="I10" s="195" t="str">
        <f t="shared" si="9"/>
        <v/>
      </c>
      <c r="J10" s="195" t="str">
        <f t="shared" si="10"/>
        <v/>
      </c>
      <c r="K10" s="195" t="str">
        <f t="shared" si="11"/>
        <v/>
      </c>
      <c r="L10" s="195" t="str">
        <f t="shared" si="12"/>
        <v/>
      </c>
      <c r="M10" s="195" t="str">
        <f t="shared" si="13"/>
        <v/>
      </c>
      <c r="N10" s="195" t="str">
        <f t="shared" si="14"/>
        <v/>
      </c>
      <c r="O10" s="195" t="str">
        <f t="shared" si="15"/>
        <v/>
      </c>
      <c r="P10" s="195" t="str">
        <f t="shared" si="16"/>
        <v/>
      </c>
      <c r="Q10" s="195" t="str">
        <f t="shared" si="17"/>
        <v/>
      </c>
      <c r="R10" s="195" t="str">
        <f t="shared" si="18"/>
        <v/>
      </c>
      <c r="S10" s="195" t="str">
        <f t="shared" si="19"/>
        <v/>
      </c>
      <c r="T10" s="196">
        <f t="shared" si="20"/>
        <v>0</v>
      </c>
      <c r="U10" s="206"/>
      <c r="V10" s="207" t="str">
        <f t="shared" si="21"/>
        <v/>
      </c>
      <c r="W10" s="207" t="str">
        <f t="shared" si="22"/>
        <v/>
      </c>
      <c r="X10" s="207" t="str">
        <f t="shared" si="23"/>
        <v/>
      </c>
      <c r="Y10" s="207" t="str">
        <f t="shared" si="24"/>
        <v/>
      </c>
      <c r="Z10" s="207" t="str">
        <f t="shared" si="25"/>
        <v/>
      </c>
      <c r="AA10" s="207" t="str">
        <f t="shared" si="26"/>
        <v/>
      </c>
      <c r="AB10" s="207" t="str">
        <f t="shared" si="27"/>
        <v/>
      </c>
      <c r="AC10" s="207" t="str">
        <f t="shared" si="28"/>
        <v/>
      </c>
      <c r="AD10" s="207" t="str">
        <f t="shared" si="29"/>
        <v/>
      </c>
      <c r="AE10" s="207" t="str">
        <f t="shared" si="30"/>
        <v/>
      </c>
      <c r="AF10" s="207" t="str">
        <f t="shared" si="31"/>
        <v/>
      </c>
      <c r="AG10" s="196">
        <f t="shared" ref="AG10:AG73" si="35">SUM(U10:AF10)</f>
        <v>0</v>
      </c>
      <c r="AH10" s="205"/>
      <c r="AI10" s="76" t="s">
        <v>132</v>
      </c>
      <c r="AJ10" s="76" t="s">
        <v>131</v>
      </c>
      <c r="AK10" s="59"/>
      <c r="AL10" s="59"/>
      <c r="AM10" s="59"/>
      <c r="AN10" s="58">
        <v>1</v>
      </c>
      <c r="AO10" s="58">
        <v>1</v>
      </c>
      <c r="AP10" s="58">
        <v>5</v>
      </c>
      <c r="AQ10" s="60">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58">
        <f ca="1">COUNTIF(INDIRECT("H"&amp;(ROW()+12*(($AN10-1)*3+$AO10)-ROW())/12+5):INDIRECT("S"&amp;(ROW()+12*(($AN10-1)*3+$AO10)-ROW())/12+5),AQ10)</f>
        <v>0</v>
      </c>
      <c r="AS10" s="60">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58">
        <f ca="1">COUNTIF(INDIRECT("U"&amp;(ROW()+12*(($AN10-1)*3+$AO10)-ROW())/12+5):INDIRECT("AF"&amp;(ROW()+12*(($AN10-1)*3+$AO10)-ROW())/12+5),AS10)</f>
        <v>0</v>
      </c>
      <c r="AU10" s="58">
        <f ca="1">IF(AND(AQ10+AS10&gt;0,AR10+AT10&gt;0),COUNTIF(AU$6:AU9,"&gt;0")+1,0)</f>
        <v>0</v>
      </c>
      <c r="BE10" s="58">
        <v>2</v>
      </c>
      <c r="BF10" s="58" t="s">
        <v>106</v>
      </c>
      <c r="BG10" s="61">
        <f>IF(BG9+BT9&gt;$AJ$27,1,0)</f>
        <v>0</v>
      </c>
      <c r="BH10" s="61">
        <f t="shared" ref="BH10:BR10" si="36">IF(BH9+BU9&gt;$AJ$27,1,0)</f>
        <v>0</v>
      </c>
      <c r="BI10" s="61">
        <f t="shared" si="36"/>
        <v>0</v>
      </c>
      <c r="BJ10" s="61">
        <f t="shared" si="36"/>
        <v>0</v>
      </c>
      <c r="BK10" s="61">
        <f t="shared" si="36"/>
        <v>0</v>
      </c>
      <c r="BL10" s="61">
        <f t="shared" si="36"/>
        <v>0</v>
      </c>
      <c r="BM10" s="61">
        <f t="shared" si="36"/>
        <v>0</v>
      </c>
      <c r="BN10" s="61">
        <f t="shared" si="36"/>
        <v>0</v>
      </c>
      <c r="BO10" s="61">
        <f t="shared" si="36"/>
        <v>0</v>
      </c>
      <c r="BP10" s="61">
        <f t="shared" si="36"/>
        <v>0</v>
      </c>
      <c r="BQ10" s="61">
        <f t="shared" si="36"/>
        <v>0</v>
      </c>
      <c r="BR10" s="61">
        <f t="shared" si="36"/>
        <v>0</v>
      </c>
      <c r="BS10" s="59"/>
      <c r="BT10" s="61"/>
      <c r="BU10" s="61"/>
      <c r="BV10" s="61"/>
      <c r="BW10" s="61"/>
      <c r="BX10" s="61"/>
      <c r="BY10" s="61"/>
      <c r="BZ10" s="61"/>
      <c r="CA10" s="61"/>
      <c r="CB10" s="61"/>
      <c r="CC10" s="61"/>
      <c r="CD10" s="61"/>
      <c r="CE10" s="61"/>
    </row>
    <row r="11" spans="1:98">
      <c r="A11" s="376"/>
      <c r="B11" s="379"/>
      <c r="C11" s="384"/>
      <c r="D11" s="385"/>
      <c r="E11" s="383"/>
      <c r="F11" s="379"/>
      <c r="G11" s="236" t="s">
        <v>1226</v>
      </c>
      <c r="H11" s="197"/>
      <c r="I11" s="198"/>
      <c r="J11" s="198"/>
      <c r="K11" s="198"/>
      <c r="L11" s="198"/>
      <c r="M11" s="198"/>
      <c r="N11" s="198"/>
      <c r="O11" s="198"/>
      <c r="P11" s="198"/>
      <c r="Q11" s="198"/>
      <c r="R11" s="198"/>
      <c r="S11" s="198"/>
      <c r="T11" s="199">
        <f t="shared" si="20"/>
        <v>0</v>
      </c>
      <c r="U11" s="208"/>
      <c r="V11" s="209"/>
      <c r="W11" s="209"/>
      <c r="X11" s="209"/>
      <c r="Y11" s="209"/>
      <c r="Z11" s="209"/>
      <c r="AA11" s="209"/>
      <c r="AB11" s="209"/>
      <c r="AC11" s="209"/>
      <c r="AD11" s="209"/>
      <c r="AE11" s="209"/>
      <c r="AF11" s="209"/>
      <c r="AG11" s="199">
        <f t="shared" si="35"/>
        <v>0</v>
      </c>
      <c r="AH11" s="205"/>
      <c r="AI11" s="102" t="s">
        <v>204</v>
      </c>
      <c r="AJ11" s="77" t="s">
        <v>206</v>
      </c>
      <c r="AK11" s="59"/>
      <c r="AL11" s="59"/>
      <c r="AM11" s="59"/>
      <c r="AN11" s="58">
        <v>1</v>
      </c>
      <c r="AO11" s="58">
        <v>1</v>
      </c>
      <c r="AP11" s="58">
        <v>6</v>
      </c>
      <c r="AQ11" s="60">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58">
        <f ca="1">COUNTIF(INDIRECT("H"&amp;(ROW()+12*(($AN11-1)*3+$AO11)-ROW())/12+5):INDIRECT("S"&amp;(ROW()+12*(($AN11-1)*3+$AO11)-ROW())/12+5),AQ11)</f>
        <v>0</v>
      </c>
      <c r="AS11" s="60">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58">
        <f ca="1">COUNTIF(INDIRECT("U"&amp;(ROW()+12*(($AN11-1)*3+$AO11)-ROW())/12+5):INDIRECT("AF"&amp;(ROW()+12*(($AN11-1)*3+$AO11)-ROW())/12+5),AS11)</f>
        <v>0</v>
      </c>
      <c r="AU11" s="58">
        <f ca="1">IF(AND(AQ11+AS11&gt;0,AR11+AT11&gt;0),COUNTIF(AU$6:AU10,"&gt;0")+1,0)</f>
        <v>0</v>
      </c>
      <c r="BE11" s="58">
        <v>3</v>
      </c>
      <c r="BF11" s="62"/>
      <c r="BG11" s="61"/>
      <c r="BH11" s="61"/>
      <c r="BI11" s="61"/>
      <c r="BJ11" s="61"/>
      <c r="BK11" s="61"/>
      <c r="BL11" s="61"/>
      <c r="BM11" s="61"/>
      <c r="BN11" s="61"/>
      <c r="BO11" s="61"/>
      <c r="BP11" s="61"/>
      <c r="BQ11" s="61"/>
      <c r="BR11" s="61"/>
      <c r="BS11" s="59"/>
      <c r="BT11" s="61"/>
      <c r="BU11" s="61"/>
      <c r="BV11" s="61"/>
      <c r="BW11" s="61"/>
      <c r="BX11" s="61"/>
      <c r="BY11" s="61"/>
      <c r="BZ11" s="61"/>
      <c r="CA11" s="61"/>
      <c r="CB11" s="61"/>
      <c r="CC11" s="61"/>
      <c r="CD11" s="61"/>
      <c r="CE11" s="61"/>
    </row>
    <row r="12" spans="1:98">
      <c r="A12" s="374">
        <v>3</v>
      </c>
      <c r="B12" s="377"/>
      <c r="C12" s="377"/>
      <c r="D12" s="377"/>
      <c r="E12" s="381"/>
      <c r="F12" s="377"/>
      <c r="G12" s="234" t="s">
        <v>109</v>
      </c>
      <c r="H12" s="191"/>
      <c r="I12" s="192" t="str">
        <f t="shared" ref="I12:I13" si="37">IF(H12="","",H12)</f>
        <v/>
      </c>
      <c r="J12" s="192" t="str">
        <f t="shared" ref="J12:J13" si="38">IF(I12="","",I12)</f>
        <v/>
      </c>
      <c r="K12" s="192" t="str">
        <f t="shared" ref="K12:K13" si="39">IF(J12="","",J12)</f>
        <v/>
      </c>
      <c r="L12" s="192" t="str">
        <f t="shared" ref="L12:L13" si="40">IF(K12="","",K12)</f>
        <v/>
      </c>
      <c r="M12" s="192" t="str">
        <f t="shared" ref="M12:M13" si="41">IF(L12="","",L12)</f>
        <v/>
      </c>
      <c r="N12" s="192" t="str">
        <f t="shared" ref="N12:N13" si="42">IF(M12="","",M12)</f>
        <v/>
      </c>
      <c r="O12" s="192" t="str">
        <f t="shared" ref="O12:O13" si="43">IF(N12="","",N12)</f>
        <v/>
      </c>
      <c r="P12" s="192" t="str">
        <f t="shared" ref="P12:P13" si="44">IF(O12="","",O12)</f>
        <v/>
      </c>
      <c r="Q12" s="192" t="str">
        <f t="shared" ref="Q12:Q13" si="45">IF(P12="","",P12)</f>
        <v/>
      </c>
      <c r="R12" s="192" t="str">
        <f t="shared" ref="R12:R13" si="46">IF(Q12="","",Q12)</f>
        <v/>
      </c>
      <c r="S12" s="192" t="str">
        <f t="shared" ref="S12:S13" si="47">IF(R12="","",R12)</f>
        <v/>
      </c>
      <c r="T12" s="193">
        <f t="shared" si="20"/>
        <v>0</v>
      </c>
      <c r="U12" s="203"/>
      <c r="V12" s="204" t="str">
        <f t="shared" ref="V12:V13" si="48">IF(U12="","",U12)</f>
        <v/>
      </c>
      <c r="W12" s="204" t="str">
        <f t="shared" ref="W12:W13" si="49">IF(V12="","",V12)</f>
        <v/>
      </c>
      <c r="X12" s="204" t="str">
        <f t="shared" ref="X12:X13" si="50">IF(W12="","",W12)</f>
        <v/>
      </c>
      <c r="Y12" s="204" t="str">
        <f t="shared" ref="Y12:Y13" si="51">IF(X12="","",X12)</f>
        <v/>
      </c>
      <c r="Z12" s="204" t="str">
        <f t="shared" ref="Z12:Z13" si="52">IF(Y12="","",Y12)</f>
        <v/>
      </c>
      <c r="AA12" s="204" t="str">
        <f t="shared" ref="AA12:AA13" si="53">IF(Z12="","",Z12)</f>
        <v/>
      </c>
      <c r="AB12" s="204" t="str">
        <f t="shared" ref="AB12:AB13" si="54">IF(AA12="","",AA12)</f>
        <v/>
      </c>
      <c r="AC12" s="204" t="str">
        <f t="shared" ref="AC12:AC13" si="55">IF(AB12="","",AB12)</f>
        <v/>
      </c>
      <c r="AD12" s="204" t="str">
        <f t="shared" ref="AD12:AD13" si="56">IF(AC12="","",AC12)</f>
        <v/>
      </c>
      <c r="AE12" s="204" t="str">
        <f t="shared" ref="AE12:AE13" si="57">IF(AD12="","",AD12)</f>
        <v/>
      </c>
      <c r="AF12" s="204" t="str">
        <f t="shared" ref="AF12:AF13" si="58">IF(AE12="","",AE12)</f>
        <v/>
      </c>
      <c r="AG12" s="193">
        <f t="shared" si="35"/>
        <v>0</v>
      </c>
      <c r="AH12" s="205"/>
      <c r="AI12" s="74" t="s">
        <v>150</v>
      </c>
      <c r="AJ12" s="77" t="s">
        <v>151</v>
      </c>
      <c r="AK12" s="59"/>
      <c r="AL12" s="59"/>
      <c r="AM12" s="59"/>
      <c r="AN12" s="58">
        <v>1</v>
      </c>
      <c r="AO12" s="58">
        <v>1</v>
      </c>
      <c r="AP12" s="58">
        <v>7</v>
      </c>
      <c r="AQ12" s="60">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58">
        <f ca="1">COUNTIF(INDIRECT("H"&amp;(ROW()+12*(($AN12-1)*3+$AO12)-ROW())/12+5):INDIRECT("S"&amp;(ROW()+12*(($AN12-1)*3+$AO12)-ROW())/12+5),AQ12)</f>
        <v>0</v>
      </c>
      <c r="AS12" s="60">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58">
        <f ca="1">COUNTIF(INDIRECT("U"&amp;(ROW()+12*(($AN12-1)*3+$AO12)-ROW())/12+5):INDIRECT("AF"&amp;(ROW()+12*(($AN12-1)*3+$AO12)-ROW())/12+5),AS12)</f>
        <v>0</v>
      </c>
      <c r="AU12" s="58">
        <f ca="1">IF(AND(AQ12+AS12&gt;0,AR12+AT12&gt;0),COUNTIF(AU$6:AU11,"&gt;0")+1,0)</f>
        <v>0</v>
      </c>
      <c r="BE12" s="58">
        <v>1</v>
      </c>
      <c r="BG12" s="61">
        <f t="shared" ref="BG12:BR12" si="59">SUM(H12:H13)</f>
        <v>0</v>
      </c>
      <c r="BH12" s="61">
        <f t="shared" si="59"/>
        <v>0</v>
      </c>
      <c r="BI12" s="61">
        <f t="shared" si="59"/>
        <v>0</v>
      </c>
      <c r="BJ12" s="61">
        <f t="shared" si="59"/>
        <v>0</v>
      </c>
      <c r="BK12" s="61">
        <f t="shared" si="59"/>
        <v>0</v>
      </c>
      <c r="BL12" s="61">
        <f t="shared" si="59"/>
        <v>0</v>
      </c>
      <c r="BM12" s="61">
        <f t="shared" si="59"/>
        <v>0</v>
      </c>
      <c r="BN12" s="61">
        <f t="shared" si="59"/>
        <v>0</v>
      </c>
      <c r="BO12" s="61">
        <f t="shared" si="59"/>
        <v>0</v>
      </c>
      <c r="BP12" s="61">
        <f t="shared" si="59"/>
        <v>0</v>
      </c>
      <c r="BQ12" s="61">
        <f t="shared" si="59"/>
        <v>0</v>
      </c>
      <c r="BR12" s="61">
        <f t="shared" si="59"/>
        <v>0</v>
      </c>
      <c r="BS12" s="59"/>
      <c r="BT12" s="61">
        <f t="shared" ref="BT12:CE12" si="60">SUM(U12:U13)</f>
        <v>0</v>
      </c>
      <c r="BU12" s="61">
        <f t="shared" si="60"/>
        <v>0</v>
      </c>
      <c r="BV12" s="61">
        <f t="shared" si="60"/>
        <v>0</v>
      </c>
      <c r="BW12" s="61">
        <f t="shared" si="60"/>
        <v>0</v>
      </c>
      <c r="BX12" s="61">
        <f t="shared" si="60"/>
        <v>0</v>
      </c>
      <c r="BY12" s="61">
        <f t="shared" si="60"/>
        <v>0</v>
      </c>
      <c r="BZ12" s="61">
        <f t="shared" si="60"/>
        <v>0</v>
      </c>
      <c r="CA12" s="61">
        <f t="shared" si="60"/>
        <v>0</v>
      </c>
      <c r="CB12" s="61">
        <f t="shared" si="60"/>
        <v>0</v>
      </c>
      <c r="CC12" s="61">
        <f t="shared" si="60"/>
        <v>0</v>
      </c>
      <c r="CD12" s="61">
        <f t="shared" si="60"/>
        <v>0</v>
      </c>
      <c r="CE12" s="61">
        <f t="shared" si="60"/>
        <v>0</v>
      </c>
      <c r="CH12" s="62" t="s">
        <v>108</v>
      </c>
      <c r="CI12" s="61">
        <f t="shared" ref="CI12:CT12" si="61">IF(OR($D12="副園長",$D12="教頭",$D12="主任保育士",$D12="主幹教諭",$D12="主幹保育教諭"),0,BG12)</f>
        <v>0</v>
      </c>
      <c r="CJ12" s="61">
        <f t="shared" si="61"/>
        <v>0</v>
      </c>
      <c r="CK12" s="61">
        <f t="shared" si="61"/>
        <v>0</v>
      </c>
      <c r="CL12" s="61">
        <f t="shared" si="61"/>
        <v>0</v>
      </c>
      <c r="CM12" s="61">
        <f t="shared" si="61"/>
        <v>0</v>
      </c>
      <c r="CN12" s="61">
        <f t="shared" si="61"/>
        <v>0</v>
      </c>
      <c r="CO12" s="61">
        <f t="shared" si="61"/>
        <v>0</v>
      </c>
      <c r="CP12" s="61">
        <f t="shared" si="61"/>
        <v>0</v>
      </c>
      <c r="CQ12" s="61">
        <f t="shared" si="61"/>
        <v>0</v>
      </c>
      <c r="CR12" s="61">
        <f t="shared" si="61"/>
        <v>0</v>
      </c>
      <c r="CS12" s="61">
        <f t="shared" si="61"/>
        <v>0</v>
      </c>
      <c r="CT12" s="61">
        <f t="shared" si="61"/>
        <v>0</v>
      </c>
    </row>
    <row r="13" spans="1:98">
      <c r="A13" s="375"/>
      <c r="B13" s="378"/>
      <c r="C13" s="380"/>
      <c r="D13" s="380"/>
      <c r="E13" s="382"/>
      <c r="F13" s="378"/>
      <c r="G13" s="235" t="s">
        <v>107</v>
      </c>
      <c r="H13" s="194"/>
      <c r="I13" s="195" t="str">
        <f t="shared" si="37"/>
        <v/>
      </c>
      <c r="J13" s="195" t="str">
        <f t="shared" si="38"/>
        <v/>
      </c>
      <c r="K13" s="195" t="str">
        <f t="shared" si="39"/>
        <v/>
      </c>
      <c r="L13" s="195" t="str">
        <f t="shared" si="40"/>
        <v/>
      </c>
      <c r="M13" s="195" t="str">
        <f t="shared" si="41"/>
        <v/>
      </c>
      <c r="N13" s="195" t="str">
        <f t="shared" si="42"/>
        <v/>
      </c>
      <c r="O13" s="195" t="str">
        <f t="shared" si="43"/>
        <v/>
      </c>
      <c r="P13" s="195" t="str">
        <f t="shared" si="44"/>
        <v/>
      </c>
      <c r="Q13" s="195" t="str">
        <f t="shared" si="45"/>
        <v/>
      </c>
      <c r="R13" s="195" t="str">
        <f t="shared" si="46"/>
        <v/>
      </c>
      <c r="S13" s="195" t="str">
        <f t="shared" si="47"/>
        <v/>
      </c>
      <c r="T13" s="196">
        <f t="shared" si="20"/>
        <v>0</v>
      </c>
      <c r="U13" s="206"/>
      <c r="V13" s="207" t="str">
        <f t="shared" si="48"/>
        <v/>
      </c>
      <c r="W13" s="207" t="str">
        <f t="shared" si="49"/>
        <v/>
      </c>
      <c r="X13" s="207" t="str">
        <f t="shared" si="50"/>
        <v/>
      </c>
      <c r="Y13" s="207" t="str">
        <f t="shared" si="51"/>
        <v/>
      </c>
      <c r="Z13" s="207" t="str">
        <f t="shared" si="52"/>
        <v/>
      </c>
      <c r="AA13" s="207" t="str">
        <f t="shared" si="53"/>
        <v/>
      </c>
      <c r="AB13" s="207" t="str">
        <f t="shared" si="54"/>
        <v/>
      </c>
      <c r="AC13" s="207" t="str">
        <f t="shared" si="55"/>
        <v/>
      </c>
      <c r="AD13" s="207" t="str">
        <f t="shared" si="56"/>
        <v/>
      </c>
      <c r="AE13" s="207" t="str">
        <f t="shared" si="57"/>
        <v/>
      </c>
      <c r="AF13" s="207" t="str">
        <f t="shared" si="58"/>
        <v/>
      </c>
      <c r="AG13" s="196">
        <f t="shared" si="35"/>
        <v>0</v>
      </c>
      <c r="AH13" s="59"/>
      <c r="AI13" s="74" t="s">
        <v>152</v>
      </c>
      <c r="AJ13" s="77" t="s">
        <v>153</v>
      </c>
      <c r="AK13" s="59"/>
      <c r="AL13" s="59"/>
      <c r="AM13" s="59"/>
      <c r="AN13" s="58">
        <v>1</v>
      </c>
      <c r="AO13" s="58">
        <v>1</v>
      </c>
      <c r="AP13" s="58">
        <v>8</v>
      </c>
      <c r="AQ13" s="60">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58">
        <f ca="1">COUNTIF(INDIRECT("H"&amp;(ROW()+12*(($AN13-1)*3+$AO13)-ROW())/12+5):INDIRECT("S"&amp;(ROW()+12*(($AN13-1)*3+$AO13)-ROW())/12+5),AQ13)</f>
        <v>0</v>
      </c>
      <c r="AS13" s="60">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58">
        <f ca="1">COUNTIF(INDIRECT("U"&amp;(ROW()+12*(($AN13-1)*3+$AO13)-ROW())/12+5):INDIRECT("AF"&amp;(ROW()+12*(($AN13-1)*3+$AO13)-ROW())/12+5),AS13)</f>
        <v>0</v>
      </c>
      <c r="AU13" s="58">
        <f ca="1">IF(AND(AQ13+AS13&gt;0,AR13+AT13&gt;0),COUNTIF(AU$6:AU12,"&gt;0")+1,0)</f>
        <v>0</v>
      </c>
      <c r="BE13" s="58">
        <v>2</v>
      </c>
      <c r="BF13" s="58" t="s">
        <v>106</v>
      </c>
      <c r="BG13" s="61">
        <f>IF(BG12+BT12&gt;$AJ$27,1,0)</f>
        <v>0</v>
      </c>
      <c r="BH13" s="61">
        <f t="shared" ref="BH13:BR13" si="62">IF(BH12+BU12&gt;$AJ$27,1,0)</f>
        <v>0</v>
      </c>
      <c r="BI13" s="61">
        <f t="shared" si="62"/>
        <v>0</v>
      </c>
      <c r="BJ13" s="61">
        <f t="shared" si="62"/>
        <v>0</v>
      </c>
      <c r="BK13" s="61">
        <f t="shared" si="62"/>
        <v>0</v>
      </c>
      <c r="BL13" s="61">
        <f t="shared" si="62"/>
        <v>0</v>
      </c>
      <c r="BM13" s="61">
        <f t="shared" si="62"/>
        <v>0</v>
      </c>
      <c r="BN13" s="61">
        <f t="shared" si="62"/>
        <v>0</v>
      </c>
      <c r="BO13" s="61">
        <f t="shared" si="62"/>
        <v>0</v>
      </c>
      <c r="BP13" s="61">
        <f t="shared" si="62"/>
        <v>0</v>
      </c>
      <c r="BQ13" s="61">
        <f t="shared" si="62"/>
        <v>0</v>
      </c>
      <c r="BR13" s="61">
        <f t="shared" si="62"/>
        <v>0</v>
      </c>
      <c r="BS13" s="59"/>
      <c r="BT13" s="61"/>
      <c r="BU13" s="61"/>
      <c r="BV13" s="61"/>
      <c r="BW13" s="61"/>
      <c r="BX13" s="61"/>
      <c r="BY13" s="61"/>
      <c r="BZ13" s="61"/>
      <c r="CA13" s="61"/>
      <c r="CB13" s="61"/>
      <c r="CC13" s="61"/>
      <c r="CD13" s="61"/>
      <c r="CE13" s="61"/>
    </row>
    <row r="14" spans="1:98">
      <c r="A14" s="376"/>
      <c r="B14" s="379"/>
      <c r="C14" s="384"/>
      <c r="D14" s="385"/>
      <c r="E14" s="383"/>
      <c r="F14" s="379"/>
      <c r="G14" s="236" t="s">
        <v>1226</v>
      </c>
      <c r="H14" s="197"/>
      <c r="I14" s="198"/>
      <c r="J14" s="198"/>
      <c r="K14" s="198"/>
      <c r="L14" s="198"/>
      <c r="M14" s="198"/>
      <c r="N14" s="198"/>
      <c r="O14" s="198"/>
      <c r="P14" s="198"/>
      <c r="Q14" s="198"/>
      <c r="R14" s="198"/>
      <c r="S14" s="198"/>
      <c r="T14" s="199">
        <f t="shared" si="20"/>
        <v>0</v>
      </c>
      <c r="U14" s="208"/>
      <c r="V14" s="209"/>
      <c r="W14" s="209"/>
      <c r="X14" s="209"/>
      <c r="Y14" s="209"/>
      <c r="Z14" s="209"/>
      <c r="AA14" s="209"/>
      <c r="AB14" s="209"/>
      <c r="AC14" s="209"/>
      <c r="AD14" s="209"/>
      <c r="AE14" s="209"/>
      <c r="AF14" s="209"/>
      <c r="AG14" s="199">
        <f t="shared" si="35"/>
        <v>0</v>
      </c>
      <c r="AH14" s="59"/>
      <c r="AI14" s="74" t="s">
        <v>154</v>
      </c>
      <c r="AJ14" s="77" t="s">
        <v>155</v>
      </c>
      <c r="AK14" s="59"/>
      <c r="AL14" s="59"/>
      <c r="AM14" s="59"/>
      <c r="AN14" s="58">
        <v>1</v>
      </c>
      <c r="AO14" s="58">
        <v>1</v>
      </c>
      <c r="AP14" s="58">
        <v>9</v>
      </c>
      <c r="AQ14" s="60">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58">
        <f ca="1">COUNTIF(INDIRECT("H"&amp;(ROW()+12*(($AN14-1)*3+$AO14)-ROW())/12+5):INDIRECT("S"&amp;(ROW()+12*(($AN14-1)*3+$AO14)-ROW())/12+5),AQ14)</f>
        <v>0</v>
      </c>
      <c r="AS14" s="60">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58">
        <f ca="1">COUNTIF(INDIRECT("U"&amp;(ROW()+12*(($AN14-1)*3+$AO14)-ROW())/12+5):INDIRECT("AF"&amp;(ROW()+12*(($AN14-1)*3+$AO14)-ROW())/12+5),AS14)</f>
        <v>0</v>
      </c>
      <c r="AU14" s="58">
        <f ca="1">IF(AND(AQ14+AS14&gt;0,AR14+AT14&gt;0),COUNTIF(AU$6:AU13,"&gt;0")+1,0)</f>
        <v>0</v>
      </c>
      <c r="BE14" s="58">
        <v>3</v>
      </c>
      <c r="BF14" s="62"/>
      <c r="BG14" s="61"/>
      <c r="BH14" s="61"/>
      <c r="BI14" s="61"/>
      <c r="BJ14" s="61"/>
      <c r="BK14" s="61"/>
      <c r="BL14" s="61"/>
      <c r="BM14" s="61"/>
      <c r="BN14" s="61"/>
      <c r="BO14" s="61"/>
      <c r="BP14" s="61"/>
      <c r="BQ14" s="61"/>
      <c r="BR14" s="61"/>
      <c r="BS14" s="59"/>
      <c r="BT14" s="61"/>
      <c r="BU14" s="61"/>
      <c r="BV14" s="61"/>
      <c r="BW14" s="61"/>
      <c r="BX14" s="61"/>
      <c r="BY14" s="61"/>
      <c r="BZ14" s="61"/>
      <c r="CA14" s="61"/>
      <c r="CB14" s="61"/>
      <c r="CC14" s="61"/>
      <c r="CD14" s="61"/>
      <c r="CE14" s="61"/>
    </row>
    <row r="15" spans="1:98">
      <c r="A15" s="374">
        <v>4</v>
      </c>
      <c r="B15" s="377"/>
      <c r="C15" s="377"/>
      <c r="D15" s="377"/>
      <c r="E15" s="381"/>
      <c r="F15" s="377"/>
      <c r="G15" s="234" t="s">
        <v>109</v>
      </c>
      <c r="H15" s="191"/>
      <c r="I15" s="192" t="str">
        <f t="shared" ref="I15:I16" si="63">IF(H15="","",H15)</f>
        <v/>
      </c>
      <c r="J15" s="192" t="str">
        <f t="shared" ref="J15:J16" si="64">IF(I15="","",I15)</f>
        <v/>
      </c>
      <c r="K15" s="192" t="str">
        <f t="shared" ref="K15:K16" si="65">IF(J15="","",J15)</f>
        <v/>
      </c>
      <c r="L15" s="192" t="str">
        <f t="shared" ref="L15:L16" si="66">IF(K15="","",K15)</f>
        <v/>
      </c>
      <c r="M15" s="192" t="str">
        <f t="shared" ref="M15:M16" si="67">IF(L15="","",L15)</f>
        <v/>
      </c>
      <c r="N15" s="192" t="str">
        <f t="shared" ref="N15:N16" si="68">IF(M15="","",M15)</f>
        <v/>
      </c>
      <c r="O15" s="192" t="str">
        <f t="shared" ref="O15:O16" si="69">IF(N15="","",N15)</f>
        <v/>
      </c>
      <c r="P15" s="192" t="str">
        <f t="shared" ref="P15:P16" si="70">IF(O15="","",O15)</f>
        <v/>
      </c>
      <c r="Q15" s="192" t="str">
        <f t="shared" ref="Q15:Q16" si="71">IF(P15="","",P15)</f>
        <v/>
      </c>
      <c r="R15" s="192" t="str">
        <f t="shared" ref="R15:R16" si="72">IF(Q15="","",Q15)</f>
        <v/>
      </c>
      <c r="S15" s="192" t="str">
        <f t="shared" ref="S15:S16" si="73">IF(R15="","",R15)</f>
        <v/>
      </c>
      <c r="T15" s="193">
        <f t="shared" si="20"/>
        <v>0</v>
      </c>
      <c r="U15" s="203"/>
      <c r="V15" s="204" t="str">
        <f t="shared" ref="V15:V16" si="74">IF(U15="","",U15)</f>
        <v/>
      </c>
      <c r="W15" s="204" t="str">
        <f t="shared" ref="W15:W16" si="75">IF(V15="","",V15)</f>
        <v/>
      </c>
      <c r="X15" s="204" t="str">
        <f t="shared" ref="X15:X16" si="76">IF(W15="","",W15)</f>
        <v/>
      </c>
      <c r="Y15" s="204" t="str">
        <f t="shared" ref="Y15:Y16" si="77">IF(X15="","",X15)</f>
        <v/>
      </c>
      <c r="Z15" s="204" t="str">
        <f t="shared" ref="Z15:Z16" si="78">IF(Y15="","",Y15)</f>
        <v/>
      </c>
      <c r="AA15" s="204" t="str">
        <f t="shared" ref="AA15:AA16" si="79">IF(Z15="","",Z15)</f>
        <v/>
      </c>
      <c r="AB15" s="204" t="str">
        <f t="shared" ref="AB15:AB16" si="80">IF(AA15="","",AA15)</f>
        <v/>
      </c>
      <c r="AC15" s="204" t="str">
        <f t="shared" ref="AC15:AC16" si="81">IF(AB15="","",AB15)</f>
        <v/>
      </c>
      <c r="AD15" s="204" t="str">
        <f t="shared" ref="AD15:AD16" si="82">IF(AC15="","",AC15)</f>
        <v/>
      </c>
      <c r="AE15" s="204" t="str">
        <f t="shared" ref="AE15:AE16" si="83">IF(AD15="","",AD15)</f>
        <v/>
      </c>
      <c r="AF15" s="204" t="str">
        <f t="shared" ref="AF15:AF16" si="84">IF(AE15="","",AE15)</f>
        <v/>
      </c>
      <c r="AG15" s="193">
        <f t="shared" si="35"/>
        <v>0</v>
      </c>
      <c r="AH15" s="59"/>
      <c r="AI15" s="74" t="s">
        <v>156</v>
      </c>
      <c r="AJ15" s="77" t="s">
        <v>157</v>
      </c>
      <c r="AK15" s="59"/>
      <c r="AL15" s="59"/>
      <c r="AM15" s="59"/>
      <c r="AN15" s="58">
        <v>1</v>
      </c>
      <c r="AO15" s="58">
        <v>1</v>
      </c>
      <c r="AP15" s="58">
        <v>10</v>
      </c>
      <c r="AQ15" s="60">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58">
        <f ca="1">COUNTIF(INDIRECT("H"&amp;(ROW()+12*(($AN15-1)*3+$AO15)-ROW())/12+5):INDIRECT("S"&amp;(ROW()+12*(($AN15-1)*3+$AO15)-ROW())/12+5),AQ15)</f>
        <v>0</v>
      </c>
      <c r="AS15" s="60">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58">
        <f ca="1">COUNTIF(INDIRECT("U"&amp;(ROW()+12*(($AN15-1)*3+$AO15)-ROW())/12+5):INDIRECT("AF"&amp;(ROW()+12*(($AN15-1)*3+$AO15)-ROW())/12+5),AS15)</f>
        <v>0</v>
      </c>
      <c r="AU15" s="58">
        <f ca="1">IF(AND(AQ15+AS15&gt;0,AR15+AT15&gt;0),COUNTIF(AU$6:AU14,"&gt;0")+1,0)</f>
        <v>0</v>
      </c>
      <c r="BE15" s="58">
        <v>1</v>
      </c>
      <c r="BG15" s="61">
        <f t="shared" ref="BG15:BR15" si="85">SUM(H15:H16)</f>
        <v>0</v>
      </c>
      <c r="BH15" s="61">
        <f t="shared" si="85"/>
        <v>0</v>
      </c>
      <c r="BI15" s="61">
        <f t="shared" si="85"/>
        <v>0</v>
      </c>
      <c r="BJ15" s="61">
        <f t="shared" si="85"/>
        <v>0</v>
      </c>
      <c r="BK15" s="61">
        <f t="shared" si="85"/>
        <v>0</v>
      </c>
      <c r="BL15" s="61">
        <f t="shared" si="85"/>
        <v>0</v>
      </c>
      <c r="BM15" s="61">
        <f t="shared" si="85"/>
        <v>0</v>
      </c>
      <c r="BN15" s="61">
        <f t="shared" si="85"/>
        <v>0</v>
      </c>
      <c r="BO15" s="61">
        <f t="shared" si="85"/>
        <v>0</v>
      </c>
      <c r="BP15" s="61">
        <f t="shared" si="85"/>
        <v>0</v>
      </c>
      <c r="BQ15" s="61">
        <f t="shared" si="85"/>
        <v>0</v>
      </c>
      <c r="BR15" s="61">
        <f t="shared" si="85"/>
        <v>0</v>
      </c>
      <c r="BS15" s="59"/>
      <c r="BT15" s="61">
        <f t="shared" ref="BT15:CE15" si="86">SUM(U15:U16)</f>
        <v>0</v>
      </c>
      <c r="BU15" s="61">
        <f t="shared" si="86"/>
        <v>0</v>
      </c>
      <c r="BV15" s="61">
        <f t="shared" si="86"/>
        <v>0</v>
      </c>
      <c r="BW15" s="61">
        <f t="shared" si="86"/>
        <v>0</v>
      </c>
      <c r="BX15" s="61">
        <f t="shared" si="86"/>
        <v>0</v>
      </c>
      <c r="BY15" s="61">
        <f t="shared" si="86"/>
        <v>0</v>
      </c>
      <c r="BZ15" s="61">
        <f t="shared" si="86"/>
        <v>0</v>
      </c>
      <c r="CA15" s="61">
        <f t="shared" si="86"/>
        <v>0</v>
      </c>
      <c r="CB15" s="61">
        <f t="shared" si="86"/>
        <v>0</v>
      </c>
      <c r="CC15" s="61">
        <f t="shared" si="86"/>
        <v>0</v>
      </c>
      <c r="CD15" s="61">
        <f t="shared" si="86"/>
        <v>0</v>
      </c>
      <c r="CE15" s="61">
        <f t="shared" si="86"/>
        <v>0</v>
      </c>
      <c r="CH15" s="62" t="s">
        <v>108</v>
      </c>
      <c r="CI15" s="61">
        <f t="shared" ref="CI15:CT15" si="87">IF(OR($D15="副園長",$D15="教頭",$D15="主任保育士",$D15="主幹教諭",$D15="主幹保育教諭"),0,BG15)</f>
        <v>0</v>
      </c>
      <c r="CJ15" s="61">
        <f t="shared" si="87"/>
        <v>0</v>
      </c>
      <c r="CK15" s="61">
        <f t="shared" si="87"/>
        <v>0</v>
      </c>
      <c r="CL15" s="61">
        <f t="shared" si="87"/>
        <v>0</v>
      </c>
      <c r="CM15" s="61">
        <f t="shared" si="87"/>
        <v>0</v>
      </c>
      <c r="CN15" s="61">
        <f t="shared" si="87"/>
        <v>0</v>
      </c>
      <c r="CO15" s="61">
        <f t="shared" si="87"/>
        <v>0</v>
      </c>
      <c r="CP15" s="61">
        <f t="shared" si="87"/>
        <v>0</v>
      </c>
      <c r="CQ15" s="61">
        <f t="shared" si="87"/>
        <v>0</v>
      </c>
      <c r="CR15" s="61">
        <f t="shared" si="87"/>
        <v>0</v>
      </c>
      <c r="CS15" s="61">
        <f t="shared" si="87"/>
        <v>0</v>
      </c>
      <c r="CT15" s="61">
        <f t="shared" si="87"/>
        <v>0</v>
      </c>
    </row>
    <row r="16" spans="1:98">
      <c r="A16" s="375"/>
      <c r="B16" s="378"/>
      <c r="C16" s="380"/>
      <c r="D16" s="380"/>
      <c r="E16" s="382"/>
      <c r="F16" s="378"/>
      <c r="G16" s="235" t="s">
        <v>107</v>
      </c>
      <c r="H16" s="194"/>
      <c r="I16" s="195" t="str">
        <f t="shared" si="63"/>
        <v/>
      </c>
      <c r="J16" s="195" t="str">
        <f t="shared" si="64"/>
        <v/>
      </c>
      <c r="K16" s="195" t="str">
        <f t="shared" si="65"/>
        <v/>
      </c>
      <c r="L16" s="195" t="str">
        <f t="shared" si="66"/>
        <v/>
      </c>
      <c r="M16" s="195" t="str">
        <f t="shared" si="67"/>
        <v/>
      </c>
      <c r="N16" s="195" t="str">
        <f t="shared" si="68"/>
        <v/>
      </c>
      <c r="O16" s="195" t="str">
        <f t="shared" si="69"/>
        <v/>
      </c>
      <c r="P16" s="195" t="str">
        <f t="shared" si="70"/>
        <v/>
      </c>
      <c r="Q16" s="195" t="str">
        <f t="shared" si="71"/>
        <v/>
      </c>
      <c r="R16" s="195" t="str">
        <f t="shared" si="72"/>
        <v/>
      </c>
      <c r="S16" s="195" t="str">
        <f t="shared" si="73"/>
        <v/>
      </c>
      <c r="T16" s="196">
        <f t="shared" si="20"/>
        <v>0</v>
      </c>
      <c r="U16" s="206"/>
      <c r="V16" s="207" t="str">
        <f t="shared" si="74"/>
        <v/>
      </c>
      <c r="W16" s="207" t="str">
        <f t="shared" si="75"/>
        <v/>
      </c>
      <c r="X16" s="207" t="str">
        <f t="shared" si="76"/>
        <v/>
      </c>
      <c r="Y16" s="207" t="str">
        <f t="shared" si="77"/>
        <v/>
      </c>
      <c r="Z16" s="207" t="str">
        <f t="shared" si="78"/>
        <v/>
      </c>
      <c r="AA16" s="207" t="str">
        <f t="shared" si="79"/>
        <v/>
      </c>
      <c r="AB16" s="207" t="str">
        <f t="shared" si="80"/>
        <v/>
      </c>
      <c r="AC16" s="207" t="str">
        <f t="shared" si="81"/>
        <v/>
      </c>
      <c r="AD16" s="207" t="str">
        <f t="shared" si="82"/>
        <v/>
      </c>
      <c r="AE16" s="207" t="str">
        <f t="shared" si="83"/>
        <v/>
      </c>
      <c r="AF16" s="207" t="str">
        <f t="shared" si="84"/>
        <v/>
      </c>
      <c r="AG16" s="196">
        <f t="shared" si="35"/>
        <v>0</v>
      </c>
      <c r="AH16" s="59"/>
      <c r="AI16" s="102" t="s">
        <v>205</v>
      </c>
      <c r="AJ16" s="77" t="s">
        <v>158</v>
      </c>
      <c r="AK16" s="59"/>
      <c r="AL16" s="59"/>
      <c r="AM16" s="59"/>
      <c r="AN16" s="58">
        <v>1</v>
      </c>
      <c r="AO16" s="58">
        <v>1</v>
      </c>
      <c r="AP16" s="58">
        <v>11</v>
      </c>
      <c r="AQ16" s="60">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58">
        <f ca="1">COUNTIF(INDIRECT("H"&amp;(ROW()+12*(($AN16-1)*3+$AO16)-ROW())/12+5):INDIRECT("S"&amp;(ROW()+12*(($AN16-1)*3+$AO16)-ROW())/12+5),AQ16)</f>
        <v>0</v>
      </c>
      <c r="AS16" s="60">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58">
        <f ca="1">COUNTIF(INDIRECT("U"&amp;(ROW()+12*(($AN16-1)*3+$AO16)-ROW())/12+5):INDIRECT("AF"&amp;(ROW()+12*(($AN16-1)*3+$AO16)-ROW())/12+5),AS16)</f>
        <v>0</v>
      </c>
      <c r="AU16" s="58">
        <f ca="1">IF(AND(AQ16+AS16&gt;0,AR16+AT16&gt;0),COUNTIF(AU$6:AU15,"&gt;0")+1,0)</f>
        <v>0</v>
      </c>
      <c r="BE16" s="58">
        <v>2</v>
      </c>
      <c r="BF16" s="58" t="s">
        <v>106</v>
      </c>
      <c r="BG16" s="61">
        <f>IF(BG15+BT15&gt;$AJ$27,1,0)</f>
        <v>0</v>
      </c>
      <c r="BH16" s="61">
        <f t="shared" ref="BH16:BR16" si="88">IF(BH15+BU15&gt;$AJ$27,1,0)</f>
        <v>0</v>
      </c>
      <c r="BI16" s="61">
        <f t="shared" si="88"/>
        <v>0</v>
      </c>
      <c r="BJ16" s="61">
        <f t="shared" si="88"/>
        <v>0</v>
      </c>
      <c r="BK16" s="61">
        <f t="shared" si="88"/>
        <v>0</v>
      </c>
      <c r="BL16" s="61">
        <f t="shared" si="88"/>
        <v>0</v>
      </c>
      <c r="BM16" s="61">
        <f t="shared" si="88"/>
        <v>0</v>
      </c>
      <c r="BN16" s="61">
        <f t="shared" si="88"/>
        <v>0</v>
      </c>
      <c r="BO16" s="61">
        <f t="shared" si="88"/>
        <v>0</v>
      </c>
      <c r="BP16" s="61">
        <f t="shared" si="88"/>
        <v>0</v>
      </c>
      <c r="BQ16" s="61">
        <f t="shared" si="88"/>
        <v>0</v>
      </c>
      <c r="BR16" s="61">
        <f t="shared" si="88"/>
        <v>0</v>
      </c>
      <c r="BS16" s="59"/>
      <c r="BT16" s="61"/>
      <c r="BU16" s="61"/>
      <c r="BV16" s="61"/>
      <c r="BW16" s="61"/>
      <c r="BX16" s="61"/>
      <c r="BY16" s="61"/>
      <c r="BZ16" s="61"/>
      <c r="CA16" s="61"/>
      <c r="CB16" s="61"/>
      <c r="CC16" s="61"/>
      <c r="CD16" s="61"/>
      <c r="CE16" s="61"/>
    </row>
    <row r="17" spans="1:98">
      <c r="A17" s="376"/>
      <c r="B17" s="379"/>
      <c r="C17" s="384"/>
      <c r="D17" s="385"/>
      <c r="E17" s="383"/>
      <c r="F17" s="379"/>
      <c r="G17" s="236" t="s">
        <v>1226</v>
      </c>
      <c r="H17" s="197"/>
      <c r="I17" s="198"/>
      <c r="J17" s="198"/>
      <c r="K17" s="198"/>
      <c r="L17" s="198"/>
      <c r="M17" s="198"/>
      <c r="N17" s="198"/>
      <c r="O17" s="198"/>
      <c r="P17" s="198"/>
      <c r="Q17" s="198"/>
      <c r="R17" s="198"/>
      <c r="S17" s="198"/>
      <c r="T17" s="199">
        <f t="shared" si="20"/>
        <v>0</v>
      </c>
      <c r="U17" s="208"/>
      <c r="V17" s="209"/>
      <c r="W17" s="209"/>
      <c r="X17" s="209"/>
      <c r="Y17" s="209"/>
      <c r="Z17" s="209"/>
      <c r="AA17" s="209"/>
      <c r="AB17" s="209"/>
      <c r="AC17" s="209"/>
      <c r="AD17" s="209"/>
      <c r="AE17" s="209"/>
      <c r="AF17" s="209"/>
      <c r="AG17" s="199">
        <f t="shared" si="35"/>
        <v>0</v>
      </c>
      <c r="AH17" s="59"/>
      <c r="AI17" s="102" t="s">
        <v>1222</v>
      </c>
      <c r="AJ17" s="77" t="s">
        <v>159</v>
      </c>
      <c r="AK17" s="59"/>
      <c r="AL17" s="59"/>
      <c r="AM17" s="59"/>
      <c r="AN17" s="58">
        <v>1</v>
      </c>
      <c r="AO17" s="58">
        <v>1</v>
      </c>
      <c r="AP17" s="58">
        <v>12</v>
      </c>
      <c r="AQ17" s="60">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58">
        <f ca="1">COUNTIF(INDIRECT("H"&amp;(ROW()+12*(($AN17-1)*3+$AO17)-ROW())/12+5):INDIRECT("S"&amp;(ROW()+12*(($AN17-1)*3+$AO17)-ROW())/12+5),AQ17)</f>
        <v>0</v>
      </c>
      <c r="AS17" s="60">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58">
        <f ca="1">COUNTIF(INDIRECT("U"&amp;(ROW()+12*(($AN17-1)*3+$AO17)-ROW())/12+5):INDIRECT("AF"&amp;(ROW()+12*(($AN17-1)*3+$AO17)-ROW())/12+5),AS17)</f>
        <v>0</v>
      </c>
      <c r="AU17" s="58">
        <f ca="1">IF(AND(AQ17+AS17&gt;0,AR17+AT17&gt;0),COUNTIF(AU$6:AU16,"&gt;0")+1,0)</f>
        <v>0</v>
      </c>
      <c r="BE17" s="58">
        <v>3</v>
      </c>
      <c r="BF17" s="62"/>
      <c r="BG17" s="61"/>
      <c r="BH17" s="61"/>
      <c r="BI17" s="61"/>
      <c r="BJ17" s="61"/>
      <c r="BK17" s="61"/>
      <c r="BL17" s="61"/>
      <c r="BM17" s="61"/>
      <c r="BN17" s="61"/>
      <c r="BO17" s="61"/>
      <c r="BP17" s="61"/>
      <c r="BQ17" s="61"/>
      <c r="BR17" s="61"/>
      <c r="BS17" s="59"/>
      <c r="BT17" s="61"/>
      <c r="BU17" s="61"/>
      <c r="BV17" s="61"/>
      <c r="BW17" s="61"/>
      <c r="BX17" s="61"/>
      <c r="BY17" s="61"/>
      <c r="BZ17" s="61"/>
      <c r="CA17" s="61"/>
      <c r="CB17" s="61"/>
      <c r="CC17" s="61"/>
      <c r="CD17" s="61"/>
      <c r="CE17" s="61"/>
    </row>
    <row r="18" spans="1:98">
      <c r="A18" s="374">
        <v>5</v>
      </c>
      <c r="B18" s="377"/>
      <c r="C18" s="377"/>
      <c r="D18" s="377"/>
      <c r="E18" s="381"/>
      <c r="F18" s="377"/>
      <c r="G18" s="234" t="s">
        <v>109</v>
      </c>
      <c r="H18" s="191"/>
      <c r="I18" s="192" t="str">
        <f t="shared" ref="I18:I19" si="89">IF(H18="","",H18)</f>
        <v/>
      </c>
      <c r="J18" s="192" t="str">
        <f t="shared" ref="J18:J19" si="90">IF(I18="","",I18)</f>
        <v/>
      </c>
      <c r="K18" s="192" t="str">
        <f t="shared" ref="K18:K19" si="91">IF(J18="","",J18)</f>
        <v/>
      </c>
      <c r="L18" s="192" t="str">
        <f t="shared" ref="L18:L19" si="92">IF(K18="","",K18)</f>
        <v/>
      </c>
      <c r="M18" s="192" t="str">
        <f t="shared" ref="M18:M19" si="93">IF(L18="","",L18)</f>
        <v/>
      </c>
      <c r="N18" s="192" t="str">
        <f t="shared" ref="N18:N19" si="94">IF(M18="","",M18)</f>
        <v/>
      </c>
      <c r="O18" s="192" t="str">
        <f t="shared" ref="O18:O19" si="95">IF(N18="","",N18)</f>
        <v/>
      </c>
      <c r="P18" s="192" t="str">
        <f t="shared" ref="P18:P19" si="96">IF(O18="","",O18)</f>
        <v/>
      </c>
      <c r="Q18" s="192" t="str">
        <f t="shared" ref="Q18:Q19" si="97">IF(P18="","",P18)</f>
        <v/>
      </c>
      <c r="R18" s="192" t="str">
        <f t="shared" ref="R18:R19" si="98">IF(Q18="","",Q18)</f>
        <v/>
      </c>
      <c r="S18" s="192" t="str">
        <f t="shared" ref="S18:S19" si="99">IF(R18="","",R18)</f>
        <v/>
      </c>
      <c r="T18" s="193">
        <f t="shared" si="20"/>
        <v>0</v>
      </c>
      <c r="U18" s="203"/>
      <c r="V18" s="204" t="str">
        <f t="shared" ref="V18:V19" si="100">IF(U18="","",U18)</f>
        <v/>
      </c>
      <c r="W18" s="204" t="str">
        <f t="shared" ref="W18:W19" si="101">IF(V18="","",V18)</f>
        <v/>
      </c>
      <c r="X18" s="204" t="str">
        <f t="shared" ref="X18:X19" si="102">IF(W18="","",W18)</f>
        <v/>
      </c>
      <c r="Y18" s="204" t="str">
        <f t="shared" ref="Y18:Y19" si="103">IF(X18="","",X18)</f>
        <v/>
      </c>
      <c r="Z18" s="204" t="str">
        <f t="shared" ref="Z18:Z19" si="104">IF(Y18="","",Y18)</f>
        <v/>
      </c>
      <c r="AA18" s="204" t="str">
        <f t="shared" ref="AA18:AA19" si="105">IF(Z18="","",Z18)</f>
        <v/>
      </c>
      <c r="AB18" s="204" t="str">
        <f t="shared" ref="AB18:AB19" si="106">IF(AA18="","",AA18)</f>
        <v/>
      </c>
      <c r="AC18" s="204" t="str">
        <f t="shared" ref="AC18:AC19" si="107">IF(AB18="","",AB18)</f>
        <v/>
      </c>
      <c r="AD18" s="204" t="str">
        <f t="shared" ref="AD18:AD19" si="108">IF(AC18="","",AC18)</f>
        <v/>
      </c>
      <c r="AE18" s="204" t="str">
        <f t="shared" ref="AE18:AE19" si="109">IF(AD18="","",AD18)</f>
        <v/>
      </c>
      <c r="AF18" s="204" t="str">
        <f t="shared" ref="AF18:AF19" si="110">IF(AE18="","",AE18)</f>
        <v/>
      </c>
      <c r="AG18" s="193">
        <f t="shared" si="35"/>
        <v>0</v>
      </c>
      <c r="AH18" s="59"/>
      <c r="AI18" s="102" t="s">
        <v>1224</v>
      </c>
      <c r="AJ18" s="77" t="s">
        <v>160</v>
      </c>
      <c r="AK18" s="59"/>
      <c r="AL18" s="59"/>
      <c r="AM18" s="59"/>
      <c r="AN18" s="58">
        <v>1</v>
      </c>
      <c r="AO18" s="58">
        <v>2</v>
      </c>
      <c r="AP18" s="58">
        <v>1</v>
      </c>
      <c r="AQ18" s="60">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58">
        <f ca="1">COUNTIF(INDIRECT("H"&amp;(ROW()+12*(($AN18-1)*3+$AO18)-ROW())/12+5):INDIRECT("S"&amp;(ROW()+12*(($AN18-1)*3+$AO18)-ROW())/12+5),AQ18)</f>
        <v>0</v>
      </c>
      <c r="AS18" s="60">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58">
        <f ca="1">COUNTIF(INDIRECT("U"&amp;(ROW()+12*(($AN18-1)*3+$AO18)-ROW())/12+5):INDIRECT("AF"&amp;(ROW()+12*(($AN18-1)*3+$AO18)-ROW())/12+5),AS18)</f>
        <v>0</v>
      </c>
      <c r="AU18" s="58">
        <f ca="1">IF(AND(AQ18+AS18&gt;0,AR18+AT18&gt;0),COUNTIF(AU$6:AU17,"&gt;0")+1,0)</f>
        <v>0</v>
      </c>
      <c r="BE18" s="58">
        <v>1</v>
      </c>
      <c r="BG18" s="61">
        <f t="shared" ref="BG18:BR18" si="111">SUM(H18:H19)</f>
        <v>0</v>
      </c>
      <c r="BH18" s="61">
        <f t="shared" si="111"/>
        <v>0</v>
      </c>
      <c r="BI18" s="61">
        <f t="shared" si="111"/>
        <v>0</v>
      </c>
      <c r="BJ18" s="61">
        <f t="shared" si="111"/>
        <v>0</v>
      </c>
      <c r="BK18" s="61">
        <f t="shared" si="111"/>
        <v>0</v>
      </c>
      <c r="BL18" s="61">
        <f t="shared" si="111"/>
        <v>0</v>
      </c>
      <c r="BM18" s="61">
        <f t="shared" si="111"/>
        <v>0</v>
      </c>
      <c r="BN18" s="61">
        <f t="shared" si="111"/>
        <v>0</v>
      </c>
      <c r="BO18" s="61">
        <f t="shared" si="111"/>
        <v>0</v>
      </c>
      <c r="BP18" s="61">
        <f t="shared" si="111"/>
        <v>0</v>
      </c>
      <c r="BQ18" s="61">
        <f t="shared" si="111"/>
        <v>0</v>
      </c>
      <c r="BR18" s="61">
        <f t="shared" si="111"/>
        <v>0</v>
      </c>
      <c r="BS18" s="59"/>
      <c r="BT18" s="61">
        <f t="shared" ref="BT18:CE18" si="112">SUM(U18:U19)</f>
        <v>0</v>
      </c>
      <c r="BU18" s="61">
        <f t="shared" si="112"/>
        <v>0</v>
      </c>
      <c r="BV18" s="61">
        <f t="shared" si="112"/>
        <v>0</v>
      </c>
      <c r="BW18" s="61">
        <f t="shared" si="112"/>
        <v>0</v>
      </c>
      <c r="BX18" s="61">
        <f t="shared" si="112"/>
        <v>0</v>
      </c>
      <c r="BY18" s="61">
        <f t="shared" si="112"/>
        <v>0</v>
      </c>
      <c r="BZ18" s="61">
        <f t="shared" si="112"/>
        <v>0</v>
      </c>
      <c r="CA18" s="61">
        <f t="shared" si="112"/>
        <v>0</v>
      </c>
      <c r="CB18" s="61">
        <f t="shared" si="112"/>
        <v>0</v>
      </c>
      <c r="CC18" s="61">
        <f t="shared" si="112"/>
        <v>0</v>
      </c>
      <c r="CD18" s="61">
        <f t="shared" si="112"/>
        <v>0</v>
      </c>
      <c r="CE18" s="61">
        <f t="shared" si="112"/>
        <v>0</v>
      </c>
      <c r="CH18" s="62" t="s">
        <v>108</v>
      </c>
      <c r="CI18" s="61">
        <f t="shared" ref="CI18:CT18" si="113">IF(OR($D18="副園長",$D18="教頭",$D18="主任保育士",$D18="主幹教諭",$D18="主幹保育教諭"),0,BG18)</f>
        <v>0</v>
      </c>
      <c r="CJ18" s="61">
        <f t="shared" si="113"/>
        <v>0</v>
      </c>
      <c r="CK18" s="61">
        <f t="shared" si="113"/>
        <v>0</v>
      </c>
      <c r="CL18" s="61">
        <f t="shared" si="113"/>
        <v>0</v>
      </c>
      <c r="CM18" s="61">
        <f t="shared" si="113"/>
        <v>0</v>
      </c>
      <c r="CN18" s="61">
        <f t="shared" si="113"/>
        <v>0</v>
      </c>
      <c r="CO18" s="61">
        <f t="shared" si="113"/>
        <v>0</v>
      </c>
      <c r="CP18" s="61">
        <f t="shared" si="113"/>
        <v>0</v>
      </c>
      <c r="CQ18" s="61">
        <f t="shared" si="113"/>
        <v>0</v>
      </c>
      <c r="CR18" s="61">
        <f t="shared" si="113"/>
        <v>0</v>
      </c>
      <c r="CS18" s="61">
        <f t="shared" si="113"/>
        <v>0</v>
      </c>
      <c r="CT18" s="61">
        <f t="shared" si="113"/>
        <v>0</v>
      </c>
    </row>
    <row r="19" spans="1:98">
      <c r="A19" s="375"/>
      <c r="B19" s="378"/>
      <c r="C19" s="380"/>
      <c r="D19" s="380"/>
      <c r="E19" s="382"/>
      <c r="F19" s="378"/>
      <c r="G19" s="235" t="s">
        <v>107</v>
      </c>
      <c r="H19" s="194"/>
      <c r="I19" s="195" t="str">
        <f t="shared" si="89"/>
        <v/>
      </c>
      <c r="J19" s="195" t="str">
        <f t="shared" si="90"/>
        <v/>
      </c>
      <c r="K19" s="195" t="str">
        <f t="shared" si="91"/>
        <v/>
      </c>
      <c r="L19" s="195" t="str">
        <f t="shared" si="92"/>
        <v/>
      </c>
      <c r="M19" s="195" t="str">
        <f t="shared" si="93"/>
        <v/>
      </c>
      <c r="N19" s="195" t="str">
        <f t="shared" si="94"/>
        <v/>
      </c>
      <c r="O19" s="195" t="str">
        <f t="shared" si="95"/>
        <v/>
      </c>
      <c r="P19" s="195" t="str">
        <f t="shared" si="96"/>
        <v/>
      </c>
      <c r="Q19" s="195" t="str">
        <f t="shared" si="97"/>
        <v/>
      </c>
      <c r="R19" s="195" t="str">
        <f t="shared" si="98"/>
        <v/>
      </c>
      <c r="S19" s="195" t="str">
        <f t="shared" si="99"/>
        <v/>
      </c>
      <c r="T19" s="196">
        <f t="shared" si="20"/>
        <v>0</v>
      </c>
      <c r="U19" s="206"/>
      <c r="V19" s="207" t="str">
        <f t="shared" si="100"/>
        <v/>
      </c>
      <c r="W19" s="207" t="str">
        <f t="shared" si="101"/>
        <v/>
      </c>
      <c r="X19" s="207" t="str">
        <f t="shared" si="102"/>
        <v/>
      </c>
      <c r="Y19" s="207" t="str">
        <f t="shared" si="103"/>
        <v/>
      </c>
      <c r="Z19" s="207" t="str">
        <f t="shared" si="104"/>
        <v/>
      </c>
      <c r="AA19" s="207" t="str">
        <f t="shared" si="105"/>
        <v/>
      </c>
      <c r="AB19" s="207" t="str">
        <f t="shared" si="106"/>
        <v/>
      </c>
      <c r="AC19" s="207" t="str">
        <f t="shared" si="107"/>
        <v/>
      </c>
      <c r="AD19" s="207" t="str">
        <f t="shared" si="108"/>
        <v/>
      </c>
      <c r="AE19" s="207" t="str">
        <f t="shared" si="109"/>
        <v/>
      </c>
      <c r="AF19" s="207" t="str">
        <f t="shared" si="110"/>
        <v/>
      </c>
      <c r="AG19" s="196">
        <f t="shared" si="35"/>
        <v>0</v>
      </c>
      <c r="AH19" s="59"/>
      <c r="AI19" s="102" t="s">
        <v>1223</v>
      </c>
      <c r="AJ19" s="77" t="s">
        <v>161</v>
      </c>
      <c r="AK19" s="59"/>
      <c r="AL19" s="59"/>
      <c r="AM19" s="59"/>
      <c r="AN19" s="58">
        <v>1</v>
      </c>
      <c r="AO19" s="58">
        <v>2</v>
      </c>
      <c r="AP19" s="58">
        <v>2</v>
      </c>
      <c r="AQ19" s="60">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58">
        <f ca="1">COUNTIF(INDIRECT("H"&amp;(ROW()+12*(($AN19-1)*3+$AO19)-ROW())/12+5):INDIRECT("S"&amp;(ROW()+12*(($AN19-1)*3+$AO19)-ROW())/12+5),AQ19)</f>
        <v>0</v>
      </c>
      <c r="AS19" s="60">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58">
        <f ca="1">COUNTIF(INDIRECT("U"&amp;(ROW()+12*(($AN19-1)*3+$AO19)-ROW())/12+5):INDIRECT("AF"&amp;(ROW()+12*(($AN19-1)*3+$AO19)-ROW())/12+5),AS19)</f>
        <v>0</v>
      </c>
      <c r="AU19" s="58">
        <f ca="1">IF(AND(AQ19+AS19&gt;0,AR19+AT19&gt;0),COUNTIF(AU$6:AU18,"&gt;0")+1,0)</f>
        <v>0</v>
      </c>
      <c r="BE19" s="58">
        <v>2</v>
      </c>
      <c r="BF19" s="58" t="s">
        <v>106</v>
      </c>
      <c r="BG19" s="61">
        <f t="shared" ref="BG19:BR19" si="114">IF(BG18+BT18&gt;$AJ$27,1,0)</f>
        <v>0</v>
      </c>
      <c r="BH19" s="61">
        <f t="shared" si="114"/>
        <v>0</v>
      </c>
      <c r="BI19" s="61">
        <f t="shared" si="114"/>
        <v>0</v>
      </c>
      <c r="BJ19" s="61">
        <f t="shared" si="114"/>
        <v>0</v>
      </c>
      <c r="BK19" s="61">
        <f t="shared" si="114"/>
        <v>0</v>
      </c>
      <c r="BL19" s="61">
        <f t="shared" si="114"/>
        <v>0</v>
      </c>
      <c r="BM19" s="61">
        <f t="shared" si="114"/>
        <v>0</v>
      </c>
      <c r="BN19" s="61">
        <f t="shared" si="114"/>
        <v>0</v>
      </c>
      <c r="BO19" s="61">
        <f t="shared" si="114"/>
        <v>0</v>
      </c>
      <c r="BP19" s="61">
        <f t="shared" si="114"/>
        <v>0</v>
      </c>
      <c r="BQ19" s="61">
        <f t="shared" si="114"/>
        <v>0</v>
      </c>
      <c r="BR19" s="61">
        <f t="shared" si="114"/>
        <v>0</v>
      </c>
      <c r="BS19" s="59"/>
      <c r="BT19" s="61"/>
      <c r="BU19" s="61"/>
      <c r="BV19" s="61"/>
      <c r="BW19" s="61"/>
      <c r="BX19" s="61"/>
      <c r="BY19" s="61"/>
      <c r="BZ19" s="61"/>
      <c r="CA19" s="61"/>
      <c r="CB19" s="61"/>
      <c r="CC19" s="61"/>
      <c r="CD19" s="61"/>
      <c r="CE19" s="61"/>
    </row>
    <row r="20" spans="1:98">
      <c r="A20" s="376"/>
      <c r="B20" s="379"/>
      <c r="C20" s="384"/>
      <c r="D20" s="385"/>
      <c r="E20" s="383"/>
      <c r="F20" s="379"/>
      <c r="G20" s="236" t="s">
        <v>1226</v>
      </c>
      <c r="H20" s="197"/>
      <c r="I20" s="198"/>
      <c r="J20" s="198"/>
      <c r="K20" s="198"/>
      <c r="L20" s="198"/>
      <c r="M20" s="198"/>
      <c r="N20" s="198"/>
      <c r="O20" s="198"/>
      <c r="P20" s="198"/>
      <c r="Q20" s="198"/>
      <c r="R20" s="198"/>
      <c r="S20" s="198"/>
      <c r="T20" s="199">
        <f t="shared" si="20"/>
        <v>0</v>
      </c>
      <c r="U20" s="208"/>
      <c r="V20" s="209"/>
      <c r="W20" s="209"/>
      <c r="X20" s="209"/>
      <c r="Y20" s="209"/>
      <c r="Z20" s="209"/>
      <c r="AA20" s="209"/>
      <c r="AB20" s="209"/>
      <c r="AC20" s="209"/>
      <c r="AD20" s="209"/>
      <c r="AE20" s="209"/>
      <c r="AF20" s="209"/>
      <c r="AG20" s="199">
        <f t="shared" si="35"/>
        <v>0</v>
      </c>
      <c r="AH20" s="59"/>
      <c r="AI20" s="74"/>
      <c r="AJ20" s="77" t="s">
        <v>162</v>
      </c>
      <c r="AK20" s="59"/>
      <c r="AL20" s="59"/>
      <c r="AM20" s="59"/>
      <c r="AN20" s="58">
        <v>1</v>
      </c>
      <c r="AO20" s="58">
        <v>2</v>
      </c>
      <c r="AP20" s="58">
        <v>3</v>
      </c>
      <c r="AQ20" s="60">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58">
        <f ca="1">COUNTIF(INDIRECT("H"&amp;(ROW()+12*(($AN20-1)*3+$AO20)-ROW())/12+5):INDIRECT("S"&amp;(ROW()+12*(($AN20-1)*3+$AO20)-ROW())/12+5),AQ20)</f>
        <v>0</v>
      </c>
      <c r="AS20" s="60">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58">
        <f ca="1">COUNTIF(INDIRECT("U"&amp;(ROW()+12*(($AN20-1)*3+$AO20)-ROW())/12+5):INDIRECT("AF"&amp;(ROW()+12*(($AN20-1)*3+$AO20)-ROW())/12+5),AS20)</f>
        <v>0</v>
      </c>
      <c r="AU20" s="58">
        <f ca="1">IF(AND(AQ20+AS20&gt;0,AR20+AT20&gt;0),COUNTIF(AU$6:AU19,"&gt;0")+1,0)</f>
        <v>0</v>
      </c>
      <c r="BE20" s="58">
        <v>3</v>
      </c>
      <c r="BF20" s="62"/>
      <c r="BG20" s="61"/>
      <c r="BH20" s="61"/>
      <c r="BI20" s="61"/>
      <c r="BJ20" s="61"/>
      <c r="BK20" s="61"/>
      <c r="BL20" s="61"/>
      <c r="BM20" s="61"/>
      <c r="BN20" s="61"/>
      <c r="BO20" s="61"/>
      <c r="BP20" s="61"/>
      <c r="BQ20" s="61"/>
      <c r="BR20" s="61"/>
      <c r="BS20" s="59"/>
      <c r="BT20" s="61"/>
      <c r="BU20" s="61"/>
      <c r="BV20" s="61"/>
      <c r="BW20" s="61"/>
      <c r="BX20" s="61"/>
      <c r="BY20" s="61"/>
      <c r="BZ20" s="61"/>
      <c r="CA20" s="61"/>
      <c r="CB20" s="61"/>
      <c r="CC20" s="61"/>
      <c r="CD20" s="61"/>
      <c r="CE20" s="61"/>
    </row>
    <row r="21" spans="1:98">
      <c r="A21" s="374">
        <v>6</v>
      </c>
      <c r="B21" s="386"/>
      <c r="C21" s="377"/>
      <c r="D21" s="377"/>
      <c r="E21" s="381"/>
      <c r="F21" s="377"/>
      <c r="G21" s="234" t="s">
        <v>109</v>
      </c>
      <c r="H21" s="191"/>
      <c r="I21" s="192" t="str">
        <f t="shared" ref="I21:I22" si="115">IF(H21="","",H21)</f>
        <v/>
      </c>
      <c r="J21" s="192" t="str">
        <f t="shared" ref="J21:J22" si="116">IF(I21="","",I21)</f>
        <v/>
      </c>
      <c r="K21" s="192" t="str">
        <f t="shared" ref="K21:K22" si="117">IF(J21="","",J21)</f>
        <v/>
      </c>
      <c r="L21" s="192" t="str">
        <f t="shared" ref="L21:L22" si="118">IF(K21="","",K21)</f>
        <v/>
      </c>
      <c r="M21" s="192" t="str">
        <f t="shared" ref="M21:M22" si="119">IF(L21="","",L21)</f>
        <v/>
      </c>
      <c r="N21" s="192" t="str">
        <f t="shared" ref="N21:N22" si="120">IF(M21="","",M21)</f>
        <v/>
      </c>
      <c r="O21" s="192" t="str">
        <f t="shared" ref="O21:O22" si="121">IF(N21="","",N21)</f>
        <v/>
      </c>
      <c r="P21" s="192" t="str">
        <f t="shared" ref="P21:P22" si="122">IF(O21="","",O21)</f>
        <v/>
      </c>
      <c r="Q21" s="192" t="str">
        <f t="shared" ref="Q21:Q22" si="123">IF(P21="","",P21)</f>
        <v/>
      </c>
      <c r="R21" s="192" t="str">
        <f t="shared" ref="R21:R22" si="124">IF(Q21="","",Q21)</f>
        <v/>
      </c>
      <c r="S21" s="192" t="str">
        <f t="shared" ref="S21:S22" si="125">IF(R21="","",R21)</f>
        <v/>
      </c>
      <c r="T21" s="193">
        <f t="shared" si="20"/>
        <v>0</v>
      </c>
      <c r="U21" s="203"/>
      <c r="V21" s="204" t="str">
        <f t="shared" ref="V21:V22" si="126">IF(U21="","",U21)</f>
        <v/>
      </c>
      <c r="W21" s="204" t="str">
        <f t="shared" ref="W21:W22" si="127">IF(V21="","",V21)</f>
        <v/>
      </c>
      <c r="X21" s="204" t="str">
        <f t="shared" ref="X21:X22" si="128">IF(W21="","",W21)</f>
        <v/>
      </c>
      <c r="Y21" s="204" t="str">
        <f t="shared" ref="Y21:Y22" si="129">IF(X21="","",X21)</f>
        <v/>
      </c>
      <c r="Z21" s="204" t="str">
        <f t="shared" ref="Z21:Z22" si="130">IF(Y21="","",Y21)</f>
        <v/>
      </c>
      <c r="AA21" s="204" t="str">
        <f t="shared" ref="AA21:AA22" si="131">IF(Z21="","",Z21)</f>
        <v/>
      </c>
      <c r="AB21" s="204" t="str">
        <f t="shared" ref="AB21:AB22" si="132">IF(AA21="","",AA21)</f>
        <v/>
      </c>
      <c r="AC21" s="204" t="str">
        <f t="shared" ref="AC21:AC22" si="133">IF(AB21="","",AB21)</f>
        <v/>
      </c>
      <c r="AD21" s="204" t="str">
        <f t="shared" ref="AD21:AD22" si="134">IF(AC21="","",AC21)</f>
        <v/>
      </c>
      <c r="AE21" s="204" t="str">
        <f t="shared" ref="AE21:AE22" si="135">IF(AD21="","",AD21)</f>
        <v/>
      </c>
      <c r="AF21" s="204" t="str">
        <f t="shared" ref="AF21:AF22" si="136">IF(AE21="","",AE21)</f>
        <v/>
      </c>
      <c r="AG21" s="193">
        <f t="shared" si="35"/>
        <v>0</v>
      </c>
      <c r="AH21" s="59"/>
      <c r="AI21" s="74"/>
      <c r="AJ21" s="77" t="s">
        <v>163</v>
      </c>
      <c r="AK21" s="59"/>
      <c r="AL21" s="59"/>
      <c r="AM21" s="59"/>
      <c r="AN21" s="58">
        <v>1</v>
      </c>
      <c r="AO21" s="58">
        <v>2</v>
      </c>
      <c r="AP21" s="58">
        <v>4</v>
      </c>
      <c r="AQ21" s="60">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58">
        <f ca="1">COUNTIF(INDIRECT("H"&amp;(ROW()+12*(($AN21-1)*3+$AO21)-ROW())/12+5):INDIRECT("S"&amp;(ROW()+12*(($AN21-1)*3+$AO21)-ROW())/12+5),AQ21)</f>
        <v>0</v>
      </c>
      <c r="AS21" s="60">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58">
        <f ca="1">COUNTIF(INDIRECT("U"&amp;(ROW()+12*(($AN21-1)*3+$AO21)-ROW())/12+5):INDIRECT("AF"&amp;(ROW()+12*(($AN21-1)*3+$AO21)-ROW())/12+5),AS21)</f>
        <v>0</v>
      </c>
      <c r="AU21" s="58">
        <f ca="1">IF(AND(AQ21+AS21&gt;0,AR21+AT21&gt;0),COUNTIF(AU$6:AU20,"&gt;0")+1,0)</f>
        <v>0</v>
      </c>
      <c r="BE21" s="58">
        <v>1</v>
      </c>
      <c r="BG21" s="61">
        <f t="shared" ref="BG21:BR21" si="137">SUM(H21:H22)</f>
        <v>0</v>
      </c>
      <c r="BH21" s="61">
        <f t="shared" si="137"/>
        <v>0</v>
      </c>
      <c r="BI21" s="61">
        <f t="shared" si="137"/>
        <v>0</v>
      </c>
      <c r="BJ21" s="61">
        <f t="shared" si="137"/>
        <v>0</v>
      </c>
      <c r="BK21" s="61">
        <f t="shared" si="137"/>
        <v>0</v>
      </c>
      <c r="BL21" s="61">
        <f t="shared" si="137"/>
        <v>0</v>
      </c>
      <c r="BM21" s="61">
        <f t="shared" si="137"/>
        <v>0</v>
      </c>
      <c r="BN21" s="61">
        <f t="shared" si="137"/>
        <v>0</v>
      </c>
      <c r="BO21" s="61">
        <f t="shared" si="137"/>
        <v>0</v>
      </c>
      <c r="BP21" s="61">
        <f t="shared" si="137"/>
        <v>0</v>
      </c>
      <c r="BQ21" s="61">
        <f t="shared" si="137"/>
        <v>0</v>
      </c>
      <c r="BR21" s="61">
        <f t="shared" si="137"/>
        <v>0</v>
      </c>
      <c r="BS21" s="59"/>
      <c r="BT21" s="61">
        <f t="shared" ref="BT21:CE21" si="138">SUM(U21:U22)</f>
        <v>0</v>
      </c>
      <c r="BU21" s="61">
        <f t="shared" si="138"/>
        <v>0</v>
      </c>
      <c r="BV21" s="61">
        <f t="shared" si="138"/>
        <v>0</v>
      </c>
      <c r="BW21" s="61">
        <f t="shared" si="138"/>
        <v>0</v>
      </c>
      <c r="BX21" s="61">
        <f t="shared" si="138"/>
        <v>0</v>
      </c>
      <c r="BY21" s="61">
        <f t="shared" si="138"/>
        <v>0</v>
      </c>
      <c r="BZ21" s="61">
        <f t="shared" si="138"/>
        <v>0</v>
      </c>
      <c r="CA21" s="61">
        <f t="shared" si="138"/>
        <v>0</v>
      </c>
      <c r="CB21" s="61">
        <f t="shared" si="138"/>
        <v>0</v>
      </c>
      <c r="CC21" s="61">
        <f t="shared" si="138"/>
        <v>0</v>
      </c>
      <c r="CD21" s="61">
        <f t="shared" si="138"/>
        <v>0</v>
      </c>
      <c r="CE21" s="61">
        <f t="shared" si="138"/>
        <v>0</v>
      </c>
      <c r="CH21" s="62" t="s">
        <v>108</v>
      </c>
      <c r="CI21" s="61">
        <f t="shared" ref="CI21:CT21" si="139">IF(OR($D21="副園長",$D21="教頭",$D21="主任保育士",$D21="主幹教諭",$D21="主幹保育教諭"),0,BG21)</f>
        <v>0</v>
      </c>
      <c r="CJ21" s="61">
        <f t="shared" si="139"/>
        <v>0</v>
      </c>
      <c r="CK21" s="61">
        <f t="shared" si="139"/>
        <v>0</v>
      </c>
      <c r="CL21" s="61">
        <f t="shared" si="139"/>
        <v>0</v>
      </c>
      <c r="CM21" s="61">
        <f t="shared" si="139"/>
        <v>0</v>
      </c>
      <c r="CN21" s="61">
        <f t="shared" si="139"/>
        <v>0</v>
      </c>
      <c r="CO21" s="61">
        <f t="shared" si="139"/>
        <v>0</v>
      </c>
      <c r="CP21" s="61">
        <f t="shared" si="139"/>
        <v>0</v>
      </c>
      <c r="CQ21" s="61">
        <f t="shared" si="139"/>
        <v>0</v>
      </c>
      <c r="CR21" s="61">
        <f t="shared" si="139"/>
        <v>0</v>
      </c>
      <c r="CS21" s="61">
        <f t="shared" si="139"/>
        <v>0</v>
      </c>
      <c r="CT21" s="61">
        <f t="shared" si="139"/>
        <v>0</v>
      </c>
    </row>
    <row r="22" spans="1:98">
      <c r="A22" s="375"/>
      <c r="B22" s="378"/>
      <c r="C22" s="380"/>
      <c r="D22" s="380"/>
      <c r="E22" s="382"/>
      <c r="F22" s="378"/>
      <c r="G22" s="235" t="s">
        <v>107</v>
      </c>
      <c r="H22" s="194"/>
      <c r="I22" s="195" t="str">
        <f t="shared" si="115"/>
        <v/>
      </c>
      <c r="J22" s="195" t="str">
        <f t="shared" si="116"/>
        <v/>
      </c>
      <c r="K22" s="195" t="str">
        <f t="shared" si="117"/>
        <v/>
      </c>
      <c r="L22" s="195" t="str">
        <f t="shared" si="118"/>
        <v/>
      </c>
      <c r="M22" s="195" t="str">
        <f t="shared" si="119"/>
        <v/>
      </c>
      <c r="N22" s="195" t="str">
        <f t="shared" si="120"/>
        <v/>
      </c>
      <c r="O22" s="195" t="str">
        <f t="shared" si="121"/>
        <v/>
      </c>
      <c r="P22" s="195" t="str">
        <f t="shared" si="122"/>
        <v/>
      </c>
      <c r="Q22" s="195" t="str">
        <f t="shared" si="123"/>
        <v/>
      </c>
      <c r="R22" s="195" t="str">
        <f t="shared" si="124"/>
        <v/>
      </c>
      <c r="S22" s="195" t="str">
        <f t="shared" si="125"/>
        <v/>
      </c>
      <c r="T22" s="196">
        <f t="shared" si="20"/>
        <v>0</v>
      </c>
      <c r="U22" s="206"/>
      <c r="V22" s="207" t="str">
        <f t="shared" si="126"/>
        <v/>
      </c>
      <c r="W22" s="207" t="str">
        <f t="shared" si="127"/>
        <v/>
      </c>
      <c r="X22" s="207" t="str">
        <f t="shared" si="128"/>
        <v/>
      </c>
      <c r="Y22" s="207" t="str">
        <f t="shared" si="129"/>
        <v/>
      </c>
      <c r="Z22" s="207" t="str">
        <f t="shared" si="130"/>
        <v/>
      </c>
      <c r="AA22" s="207" t="str">
        <f t="shared" si="131"/>
        <v/>
      </c>
      <c r="AB22" s="207" t="str">
        <f t="shared" si="132"/>
        <v/>
      </c>
      <c r="AC22" s="207" t="str">
        <f t="shared" si="133"/>
        <v/>
      </c>
      <c r="AD22" s="207" t="str">
        <f t="shared" si="134"/>
        <v/>
      </c>
      <c r="AE22" s="207" t="str">
        <f t="shared" si="135"/>
        <v/>
      </c>
      <c r="AF22" s="207" t="str">
        <f t="shared" si="136"/>
        <v/>
      </c>
      <c r="AG22" s="196">
        <f t="shared" si="35"/>
        <v>0</v>
      </c>
      <c r="AH22" s="59"/>
      <c r="AI22" s="74"/>
      <c r="AJ22" s="77" t="s">
        <v>164</v>
      </c>
      <c r="AK22" s="59"/>
      <c r="AL22" s="59"/>
      <c r="AM22" s="59"/>
      <c r="AN22" s="58">
        <v>1</v>
      </c>
      <c r="AO22" s="58">
        <v>2</v>
      </c>
      <c r="AP22" s="58">
        <v>5</v>
      </c>
      <c r="AQ22" s="60">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58">
        <f ca="1">COUNTIF(INDIRECT("H"&amp;(ROW()+12*(($AN22-1)*3+$AO22)-ROW())/12+5):INDIRECT("S"&amp;(ROW()+12*(($AN22-1)*3+$AO22)-ROW())/12+5),AQ22)</f>
        <v>0</v>
      </c>
      <c r="AS22" s="60">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58">
        <f ca="1">COUNTIF(INDIRECT("U"&amp;(ROW()+12*(($AN22-1)*3+$AO22)-ROW())/12+5):INDIRECT("AF"&amp;(ROW()+12*(($AN22-1)*3+$AO22)-ROW())/12+5),AS22)</f>
        <v>0</v>
      </c>
      <c r="AU22" s="58">
        <f ca="1">IF(AND(AQ22+AS22&gt;0,AR22+AT22&gt;0),COUNTIF(AU$6:AU21,"&gt;0")+1,0)</f>
        <v>0</v>
      </c>
      <c r="BE22" s="58">
        <v>2</v>
      </c>
      <c r="BF22" s="58" t="s">
        <v>106</v>
      </c>
      <c r="BG22" s="61">
        <f t="shared" ref="BG22:BR22" si="140">IF(BG21+BT21&gt;$AJ$27,1,0)</f>
        <v>0</v>
      </c>
      <c r="BH22" s="61">
        <f t="shared" si="140"/>
        <v>0</v>
      </c>
      <c r="BI22" s="61">
        <f t="shared" si="140"/>
        <v>0</v>
      </c>
      <c r="BJ22" s="61">
        <f t="shared" si="140"/>
        <v>0</v>
      </c>
      <c r="BK22" s="61">
        <f t="shared" si="140"/>
        <v>0</v>
      </c>
      <c r="BL22" s="61">
        <f t="shared" si="140"/>
        <v>0</v>
      </c>
      <c r="BM22" s="61">
        <f t="shared" si="140"/>
        <v>0</v>
      </c>
      <c r="BN22" s="61">
        <f t="shared" si="140"/>
        <v>0</v>
      </c>
      <c r="BO22" s="61">
        <f t="shared" si="140"/>
        <v>0</v>
      </c>
      <c r="BP22" s="61">
        <f t="shared" si="140"/>
        <v>0</v>
      </c>
      <c r="BQ22" s="61">
        <f t="shared" si="140"/>
        <v>0</v>
      </c>
      <c r="BR22" s="61">
        <f t="shared" si="140"/>
        <v>0</v>
      </c>
      <c r="BS22" s="59"/>
      <c r="BT22" s="61"/>
      <c r="BU22" s="61"/>
      <c r="BV22" s="61"/>
      <c r="BW22" s="61"/>
      <c r="BX22" s="61"/>
      <c r="BY22" s="61"/>
      <c r="BZ22" s="61"/>
      <c r="CA22" s="61"/>
      <c r="CB22" s="61"/>
      <c r="CC22" s="61"/>
      <c r="CD22" s="61"/>
      <c r="CE22" s="61"/>
    </row>
    <row r="23" spans="1:98">
      <c r="A23" s="376"/>
      <c r="B23" s="379"/>
      <c r="C23" s="384"/>
      <c r="D23" s="385"/>
      <c r="E23" s="383"/>
      <c r="F23" s="379"/>
      <c r="G23" s="236" t="s">
        <v>1226</v>
      </c>
      <c r="H23" s="197"/>
      <c r="I23" s="198"/>
      <c r="J23" s="198"/>
      <c r="K23" s="198"/>
      <c r="L23" s="198"/>
      <c r="M23" s="198"/>
      <c r="N23" s="198"/>
      <c r="O23" s="198"/>
      <c r="P23" s="198"/>
      <c r="Q23" s="198"/>
      <c r="R23" s="198"/>
      <c r="S23" s="198"/>
      <c r="T23" s="199">
        <f t="shared" si="20"/>
        <v>0</v>
      </c>
      <c r="U23" s="208"/>
      <c r="V23" s="209"/>
      <c r="W23" s="209"/>
      <c r="X23" s="209"/>
      <c r="Y23" s="209"/>
      <c r="Z23" s="209"/>
      <c r="AA23" s="209"/>
      <c r="AB23" s="209"/>
      <c r="AC23" s="209"/>
      <c r="AD23" s="209"/>
      <c r="AE23" s="209"/>
      <c r="AF23" s="209"/>
      <c r="AG23" s="199">
        <f t="shared" si="35"/>
        <v>0</v>
      </c>
      <c r="AH23" s="59"/>
      <c r="AI23" s="74"/>
      <c r="AJ23" s="77" t="s">
        <v>165</v>
      </c>
      <c r="AK23" s="59"/>
      <c r="AL23" s="59"/>
      <c r="AM23" s="59"/>
      <c r="AN23" s="58">
        <v>1</v>
      </c>
      <c r="AO23" s="58">
        <v>2</v>
      </c>
      <c r="AP23" s="58">
        <v>6</v>
      </c>
      <c r="AQ23" s="60">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58">
        <f ca="1">COUNTIF(INDIRECT("H"&amp;(ROW()+12*(($AN23-1)*3+$AO23)-ROW())/12+5):INDIRECT("S"&amp;(ROW()+12*(($AN23-1)*3+$AO23)-ROW())/12+5),AQ23)</f>
        <v>0</v>
      </c>
      <c r="AS23" s="60">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58">
        <f ca="1">COUNTIF(INDIRECT("U"&amp;(ROW()+12*(($AN23-1)*3+$AO23)-ROW())/12+5):INDIRECT("AF"&amp;(ROW()+12*(($AN23-1)*3+$AO23)-ROW())/12+5),AS23)</f>
        <v>0</v>
      </c>
      <c r="AU23" s="58">
        <f ca="1">IF(AND(AQ23+AS23&gt;0,AR23+AT23&gt;0),COUNTIF(AU$6:AU22,"&gt;0")+1,0)</f>
        <v>0</v>
      </c>
      <c r="BE23" s="58">
        <v>3</v>
      </c>
      <c r="BF23" s="62"/>
      <c r="BG23" s="61"/>
      <c r="BH23" s="61"/>
      <c r="BI23" s="61"/>
      <c r="BJ23" s="61"/>
      <c r="BK23" s="61"/>
      <c r="BL23" s="61"/>
      <c r="BM23" s="61"/>
      <c r="BN23" s="61"/>
      <c r="BO23" s="61"/>
      <c r="BP23" s="61"/>
      <c r="BQ23" s="61"/>
      <c r="BR23" s="61"/>
      <c r="BS23" s="59"/>
      <c r="BT23" s="61"/>
      <c r="BU23" s="61"/>
      <c r="BV23" s="61"/>
      <c r="BW23" s="61"/>
      <c r="BX23" s="61"/>
      <c r="BY23" s="61"/>
      <c r="BZ23" s="61"/>
      <c r="CA23" s="61"/>
      <c r="CB23" s="61"/>
      <c r="CC23" s="61"/>
      <c r="CD23" s="61"/>
      <c r="CE23" s="61"/>
    </row>
    <row r="24" spans="1:98">
      <c r="A24" s="374">
        <v>7</v>
      </c>
      <c r="B24" s="377"/>
      <c r="C24" s="377"/>
      <c r="D24" s="377"/>
      <c r="E24" s="381"/>
      <c r="F24" s="377"/>
      <c r="G24" s="234" t="s">
        <v>109</v>
      </c>
      <c r="H24" s="191"/>
      <c r="I24" s="192" t="str">
        <f t="shared" ref="I24:I25" si="141">IF(H24="","",H24)</f>
        <v/>
      </c>
      <c r="J24" s="192" t="str">
        <f t="shared" ref="J24:J25" si="142">IF(I24="","",I24)</f>
        <v/>
      </c>
      <c r="K24" s="192" t="str">
        <f t="shared" ref="K24:K25" si="143">IF(J24="","",J24)</f>
        <v/>
      </c>
      <c r="L24" s="192" t="str">
        <f t="shared" ref="L24:L25" si="144">IF(K24="","",K24)</f>
        <v/>
      </c>
      <c r="M24" s="192" t="str">
        <f t="shared" ref="M24:M25" si="145">IF(L24="","",L24)</f>
        <v/>
      </c>
      <c r="N24" s="192" t="str">
        <f t="shared" ref="N24:N25" si="146">IF(M24="","",M24)</f>
        <v/>
      </c>
      <c r="O24" s="192" t="str">
        <f t="shared" ref="O24:O25" si="147">IF(N24="","",N24)</f>
        <v/>
      </c>
      <c r="P24" s="192" t="str">
        <f t="shared" ref="P24:P25" si="148">IF(O24="","",O24)</f>
        <v/>
      </c>
      <c r="Q24" s="192" t="str">
        <f t="shared" ref="Q24:Q25" si="149">IF(P24="","",P24)</f>
        <v/>
      </c>
      <c r="R24" s="192" t="str">
        <f t="shared" ref="R24:R25" si="150">IF(Q24="","",Q24)</f>
        <v/>
      </c>
      <c r="S24" s="192" t="str">
        <f t="shared" ref="S24:S25" si="151">IF(R24="","",R24)</f>
        <v/>
      </c>
      <c r="T24" s="193">
        <f t="shared" si="20"/>
        <v>0</v>
      </c>
      <c r="U24" s="203"/>
      <c r="V24" s="204" t="str">
        <f t="shared" ref="V24:V25" si="152">IF(U24="","",U24)</f>
        <v/>
      </c>
      <c r="W24" s="204" t="str">
        <f t="shared" ref="W24:W25" si="153">IF(V24="","",V24)</f>
        <v/>
      </c>
      <c r="X24" s="204" t="str">
        <f t="shared" ref="X24:X25" si="154">IF(W24="","",W24)</f>
        <v/>
      </c>
      <c r="Y24" s="204" t="str">
        <f t="shared" ref="Y24:Y25" si="155">IF(X24="","",X24)</f>
        <v/>
      </c>
      <c r="Z24" s="204" t="str">
        <f t="shared" ref="Z24:Z25" si="156">IF(Y24="","",Y24)</f>
        <v/>
      </c>
      <c r="AA24" s="204" t="str">
        <f t="shared" ref="AA24:AA25" si="157">IF(Z24="","",Z24)</f>
        <v/>
      </c>
      <c r="AB24" s="204" t="str">
        <f t="shared" ref="AB24:AB25" si="158">IF(AA24="","",AA24)</f>
        <v/>
      </c>
      <c r="AC24" s="204" t="str">
        <f t="shared" ref="AC24:AC25" si="159">IF(AB24="","",AB24)</f>
        <v/>
      </c>
      <c r="AD24" s="204" t="str">
        <f t="shared" ref="AD24:AD25" si="160">IF(AC24="","",AC24)</f>
        <v/>
      </c>
      <c r="AE24" s="204" t="str">
        <f t="shared" ref="AE24:AE25" si="161">IF(AD24="","",AD24)</f>
        <v/>
      </c>
      <c r="AF24" s="204" t="str">
        <f t="shared" ref="AF24:AF25" si="162">IF(AE24="","",AE24)</f>
        <v/>
      </c>
      <c r="AG24" s="193">
        <f t="shared" si="35"/>
        <v>0</v>
      </c>
      <c r="AH24" s="59"/>
      <c r="AI24" s="59"/>
      <c r="AJ24" s="77" t="s">
        <v>166</v>
      </c>
      <c r="AK24" s="59"/>
      <c r="AL24" s="59"/>
      <c r="AM24" s="59"/>
      <c r="AN24" s="58">
        <v>1</v>
      </c>
      <c r="AO24" s="58">
        <v>2</v>
      </c>
      <c r="AP24" s="58">
        <v>7</v>
      </c>
      <c r="AQ24" s="60">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58">
        <f ca="1">COUNTIF(INDIRECT("H"&amp;(ROW()+12*(($AN24-1)*3+$AO24)-ROW())/12+5):INDIRECT("S"&amp;(ROW()+12*(($AN24-1)*3+$AO24)-ROW())/12+5),AQ24)</f>
        <v>0</v>
      </c>
      <c r="AS24" s="60">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58">
        <f ca="1">COUNTIF(INDIRECT("U"&amp;(ROW()+12*(($AN24-1)*3+$AO24)-ROW())/12+5):INDIRECT("AF"&amp;(ROW()+12*(($AN24-1)*3+$AO24)-ROW())/12+5),AS24)</f>
        <v>0</v>
      </c>
      <c r="AU24" s="58">
        <f ca="1">IF(AND(AQ24+AS24&gt;0,AR24+AT24&gt;0),COUNTIF(AU$6:AU23,"&gt;0")+1,0)</f>
        <v>0</v>
      </c>
      <c r="BE24" s="58">
        <v>1</v>
      </c>
      <c r="BG24" s="61">
        <f t="shared" ref="BG24:BR24" si="163">SUM(H24:H25)</f>
        <v>0</v>
      </c>
      <c r="BH24" s="61">
        <f t="shared" si="163"/>
        <v>0</v>
      </c>
      <c r="BI24" s="61">
        <f t="shared" si="163"/>
        <v>0</v>
      </c>
      <c r="BJ24" s="61">
        <f t="shared" si="163"/>
        <v>0</v>
      </c>
      <c r="BK24" s="61">
        <f t="shared" si="163"/>
        <v>0</v>
      </c>
      <c r="BL24" s="61">
        <f t="shared" si="163"/>
        <v>0</v>
      </c>
      <c r="BM24" s="61">
        <f t="shared" si="163"/>
        <v>0</v>
      </c>
      <c r="BN24" s="61">
        <f t="shared" si="163"/>
        <v>0</v>
      </c>
      <c r="BO24" s="61">
        <f t="shared" si="163"/>
        <v>0</v>
      </c>
      <c r="BP24" s="61">
        <f t="shared" si="163"/>
        <v>0</v>
      </c>
      <c r="BQ24" s="61">
        <f t="shared" si="163"/>
        <v>0</v>
      </c>
      <c r="BR24" s="61">
        <f t="shared" si="163"/>
        <v>0</v>
      </c>
      <c r="BS24" s="59"/>
      <c r="BT24" s="61">
        <f t="shared" ref="BT24:CE24" si="164">SUM(U24:U25)</f>
        <v>0</v>
      </c>
      <c r="BU24" s="61">
        <f t="shared" si="164"/>
        <v>0</v>
      </c>
      <c r="BV24" s="61">
        <f t="shared" si="164"/>
        <v>0</v>
      </c>
      <c r="BW24" s="61">
        <f t="shared" si="164"/>
        <v>0</v>
      </c>
      <c r="BX24" s="61">
        <f t="shared" si="164"/>
        <v>0</v>
      </c>
      <c r="BY24" s="61">
        <f t="shared" si="164"/>
        <v>0</v>
      </c>
      <c r="BZ24" s="61">
        <f t="shared" si="164"/>
        <v>0</v>
      </c>
      <c r="CA24" s="61">
        <f t="shared" si="164"/>
        <v>0</v>
      </c>
      <c r="CB24" s="61">
        <f t="shared" si="164"/>
        <v>0</v>
      </c>
      <c r="CC24" s="61">
        <f t="shared" si="164"/>
        <v>0</v>
      </c>
      <c r="CD24" s="61">
        <f t="shared" si="164"/>
        <v>0</v>
      </c>
      <c r="CE24" s="61">
        <f t="shared" si="164"/>
        <v>0</v>
      </c>
      <c r="CH24" s="62" t="s">
        <v>108</v>
      </c>
      <c r="CI24" s="61">
        <f t="shared" ref="CI24:CT24" si="165">IF(OR($D24="副園長",$D24="教頭",$D24="主任保育士",$D24="主幹教諭",$D24="主幹保育教諭"),0,BG24)</f>
        <v>0</v>
      </c>
      <c r="CJ24" s="61">
        <f t="shared" si="165"/>
        <v>0</v>
      </c>
      <c r="CK24" s="61">
        <f t="shared" si="165"/>
        <v>0</v>
      </c>
      <c r="CL24" s="61">
        <f t="shared" si="165"/>
        <v>0</v>
      </c>
      <c r="CM24" s="61">
        <f t="shared" si="165"/>
        <v>0</v>
      </c>
      <c r="CN24" s="61">
        <f t="shared" si="165"/>
        <v>0</v>
      </c>
      <c r="CO24" s="61">
        <f t="shared" si="165"/>
        <v>0</v>
      </c>
      <c r="CP24" s="61">
        <f t="shared" si="165"/>
        <v>0</v>
      </c>
      <c r="CQ24" s="61">
        <f t="shared" si="165"/>
        <v>0</v>
      </c>
      <c r="CR24" s="61">
        <f t="shared" si="165"/>
        <v>0</v>
      </c>
      <c r="CS24" s="61">
        <f t="shared" si="165"/>
        <v>0</v>
      </c>
      <c r="CT24" s="61">
        <f t="shared" si="165"/>
        <v>0</v>
      </c>
    </row>
    <row r="25" spans="1:98">
      <c r="A25" s="375"/>
      <c r="B25" s="378"/>
      <c r="C25" s="380"/>
      <c r="D25" s="380"/>
      <c r="E25" s="382"/>
      <c r="F25" s="378"/>
      <c r="G25" s="235" t="s">
        <v>107</v>
      </c>
      <c r="H25" s="194"/>
      <c r="I25" s="195" t="str">
        <f t="shared" si="141"/>
        <v/>
      </c>
      <c r="J25" s="195" t="str">
        <f t="shared" si="142"/>
        <v/>
      </c>
      <c r="K25" s="195" t="str">
        <f t="shared" si="143"/>
        <v/>
      </c>
      <c r="L25" s="195" t="str">
        <f t="shared" si="144"/>
        <v/>
      </c>
      <c r="M25" s="195" t="str">
        <f t="shared" si="145"/>
        <v/>
      </c>
      <c r="N25" s="195" t="str">
        <f t="shared" si="146"/>
        <v/>
      </c>
      <c r="O25" s="195" t="str">
        <f t="shared" si="147"/>
        <v/>
      </c>
      <c r="P25" s="195" t="str">
        <f t="shared" si="148"/>
        <v/>
      </c>
      <c r="Q25" s="195" t="str">
        <f t="shared" si="149"/>
        <v/>
      </c>
      <c r="R25" s="195" t="str">
        <f t="shared" si="150"/>
        <v/>
      </c>
      <c r="S25" s="195" t="str">
        <f t="shared" si="151"/>
        <v/>
      </c>
      <c r="T25" s="196">
        <f t="shared" si="20"/>
        <v>0</v>
      </c>
      <c r="U25" s="206"/>
      <c r="V25" s="207" t="str">
        <f t="shared" si="152"/>
        <v/>
      </c>
      <c r="W25" s="207" t="str">
        <f t="shared" si="153"/>
        <v/>
      </c>
      <c r="X25" s="207" t="str">
        <f t="shared" si="154"/>
        <v/>
      </c>
      <c r="Y25" s="207" t="str">
        <f t="shared" si="155"/>
        <v/>
      </c>
      <c r="Z25" s="207" t="str">
        <f t="shared" si="156"/>
        <v/>
      </c>
      <c r="AA25" s="207" t="str">
        <f t="shared" si="157"/>
        <v/>
      </c>
      <c r="AB25" s="207" t="str">
        <f t="shared" si="158"/>
        <v/>
      </c>
      <c r="AC25" s="207" t="str">
        <f t="shared" si="159"/>
        <v/>
      </c>
      <c r="AD25" s="207" t="str">
        <f t="shared" si="160"/>
        <v/>
      </c>
      <c r="AE25" s="207" t="str">
        <f t="shared" si="161"/>
        <v/>
      </c>
      <c r="AF25" s="207" t="str">
        <f t="shared" si="162"/>
        <v/>
      </c>
      <c r="AG25" s="196">
        <f t="shared" si="35"/>
        <v>0</v>
      </c>
      <c r="AH25" s="59"/>
      <c r="AI25" s="59"/>
      <c r="AJ25" s="59"/>
      <c r="AK25" s="59"/>
      <c r="AL25" s="59"/>
      <c r="AM25" s="59"/>
      <c r="AN25" s="58">
        <v>1</v>
      </c>
      <c r="AO25" s="58">
        <v>2</v>
      </c>
      <c r="AP25" s="58">
        <v>8</v>
      </c>
      <c r="AQ25" s="60">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58">
        <f ca="1">COUNTIF(INDIRECT("H"&amp;(ROW()+12*(($AN25-1)*3+$AO25)-ROW())/12+5):INDIRECT("S"&amp;(ROW()+12*(($AN25-1)*3+$AO25)-ROW())/12+5),AQ25)</f>
        <v>0</v>
      </c>
      <c r="AS25" s="60">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58">
        <f ca="1">COUNTIF(INDIRECT("U"&amp;(ROW()+12*(($AN25-1)*3+$AO25)-ROW())/12+5):INDIRECT("AF"&amp;(ROW()+12*(($AN25-1)*3+$AO25)-ROW())/12+5),AS25)</f>
        <v>0</v>
      </c>
      <c r="AU25" s="58">
        <f ca="1">IF(AND(AQ25+AS25&gt;0,AR25+AT25&gt;0),COUNTIF(AU$6:AU24,"&gt;0")+1,0)</f>
        <v>0</v>
      </c>
      <c r="BE25" s="58">
        <v>2</v>
      </c>
      <c r="BF25" s="58" t="s">
        <v>106</v>
      </c>
      <c r="BG25" s="61">
        <f t="shared" ref="BG25:BR25" si="166">IF(BG24+BT24&gt;$AJ$27,1,0)</f>
        <v>0</v>
      </c>
      <c r="BH25" s="61">
        <f t="shared" si="166"/>
        <v>0</v>
      </c>
      <c r="BI25" s="61">
        <f t="shared" si="166"/>
        <v>0</v>
      </c>
      <c r="BJ25" s="61">
        <f t="shared" si="166"/>
        <v>0</v>
      </c>
      <c r="BK25" s="61">
        <f t="shared" si="166"/>
        <v>0</v>
      </c>
      <c r="BL25" s="61">
        <f t="shared" si="166"/>
        <v>0</v>
      </c>
      <c r="BM25" s="61">
        <f t="shared" si="166"/>
        <v>0</v>
      </c>
      <c r="BN25" s="61">
        <f t="shared" si="166"/>
        <v>0</v>
      </c>
      <c r="BO25" s="61">
        <f t="shared" si="166"/>
        <v>0</v>
      </c>
      <c r="BP25" s="61">
        <f t="shared" si="166"/>
        <v>0</v>
      </c>
      <c r="BQ25" s="61">
        <f t="shared" si="166"/>
        <v>0</v>
      </c>
      <c r="BR25" s="61">
        <f t="shared" si="166"/>
        <v>0</v>
      </c>
      <c r="BS25" s="59"/>
      <c r="BT25" s="61"/>
      <c r="BU25" s="61"/>
      <c r="BV25" s="61"/>
      <c r="BW25" s="61"/>
      <c r="BX25" s="61"/>
      <c r="BY25" s="61"/>
      <c r="BZ25" s="61"/>
      <c r="CA25" s="61"/>
      <c r="CB25" s="61"/>
      <c r="CC25" s="61"/>
      <c r="CD25" s="61"/>
      <c r="CE25" s="61"/>
    </row>
    <row r="26" spans="1:98">
      <c r="A26" s="376"/>
      <c r="B26" s="379"/>
      <c r="C26" s="384"/>
      <c r="D26" s="385"/>
      <c r="E26" s="383"/>
      <c r="F26" s="379"/>
      <c r="G26" s="236" t="s">
        <v>1226</v>
      </c>
      <c r="H26" s="197"/>
      <c r="I26" s="198"/>
      <c r="J26" s="198"/>
      <c r="K26" s="198"/>
      <c r="L26" s="198"/>
      <c r="M26" s="198"/>
      <c r="N26" s="198"/>
      <c r="O26" s="198"/>
      <c r="P26" s="198"/>
      <c r="Q26" s="198"/>
      <c r="R26" s="198"/>
      <c r="S26" s="198"/>
      <c r="T26" s="199">
        <f t="shared" si="20"/>
        <v>0</v>
      </c>
      <c r="U26" s="208"/>
      <c r="V26" s="209"/>
      <c r="W26" s="209"/>
      <c r="X26" s="209"/>
      <c r="Y26" s="209"/>
      <c r="Z26" s="209"/>
      <c r="AA26" s="209"/>
      <c r="AB26" s="209"/>
      <c r="AC26" s="209"/>
      <c r="AD26" s="209"/>
      <c r="AE26" s="209"/>
      <c r="AF26" s="209"/>
      <c r="AG26" s="199">
        <f t="shared" si="35"/>
        <v>0</v>
      </c>
      <c r="AH26" s="59"/>
      <c r="AI26" s="59"/>
      <c r="AJ26" s="59"/>
      <c r="AK26" s="59"/>
      <c r="AL26" s="59"/>
      <c r="AM26" s="59"/>
      <c r="AN26" s="58">
        <v>1</v>
      </c>
      <c r="AO26" s="58">
        <v>2</v>
      </c>
      <c r="AP26" s="58">
        <v>9</v>
      </c>
      <c r="AQ26" s="60">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58">
        <f ca="1">COUNTIF(INDIRECT("H"&amp;(ROW()+12*(($AN26-1)*3+$AO26)-ROW())/12+5):INDIRECT("S"&amp;(ROW()+12*(($AN26-1)*3+$AO26)-ROW())/12+5),AQ26)</f>
        <v>0</v>
      </c>
      <c r="AS26" s="60">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58">
        <f ca="1">COUNTIF(INDIRECT("U"&amp;(ROW()+12*(($AN26-1)*3+$AO26)-ROW())/12+5):INDIRECT("AF"&amp;(ROW()+12*(($AN26-1)*3+$AO26)-ROW())/12+5),AS26)</f>
        <v>0</v>
      </c>
      <c r="AU26" s="58">
        <f ca="1">IF(AND(AQ26+AS26&gt;0,AR26+AT26&gt;0),COUNTIF(AU$6:AU25,"&gt;0")+1,0)</f>
        <v>0</v>
      </c>
      <c r="BE26" s="58">
        <v>3</v>
      </c>
      <c r="BF26" s="62"/>
      <c r="BG26" s="61"/>
      <c r="BH26" s="61"/>
      <c r="BI26" s="61"/>
      <c r="BJ26" s="61"/>
      <c r="BK26" s="61"/>
      <c r="BL26" s="61"/>
      <c r="BM26" s="61"/>
      <c r="BN26" s="61"/>
      <c r="BO26" s="61"/>
      <c r="BP26" s="61"/>
      <c r="BQ26" s="61"/>
      <c r="BR26" s="61"/>
      <c r="BS26" s="59"/>
      <c r="BT26" s="61"/>
      <c r="BU26" s="61"/>
      <c r="BV26" s="61"/>
      <c r="BW26" s="61"/>
      <c r="BX26" s="61"/>
      <c r="BY26" s="61"/>
      <c r="BZ26" s="61"/>
      <c r="CA26" s="61"/>
      <c r="CB26" s="61"/>
      <c r="CC26" s="61"/>
      <c r="CD26" s="61"/>
      <c r="CE26" s="61"/>
    </row>
    <row r="27" spans="1:98">
      <c r="A27" s="374">
        <v>8</v>
      </c>
      <c r="B27" s="377"/>
      <c r="C27" s="377"/>
      <c r="D27" s="377"/>
      <c r="E27" s="381"/>
      <c r="F27" s="377"/>
      <c r="G27" s="234" t="s">
        <v>109</v>
      </c>
      <c r="H27" s="191"/>
      <c r="I27" s="192" t="str">
        <f t="shared" ref="I27:I28" si="167">IF(H27="","",H27)</f>
        <v/>
      </c>
      <c r="J27" s="192" t="str">
        <f t="shared" ref="J27:J28" si="168">IF(I27="","",I27)</f>
        <v/>
      </c>
      <c r="K27" s="192" t="str">
        <f t="shared" ref="K27:K28" si="169">IF(J27="","",J27)</f>
        <v/>
      </c>
      <c r="L27" s="192" t="str">
        <f t="shared" ref="L27:L28" si="170">IF(K27="","",K27)</f>
        <v/>
      </c>
      <c r="M27" s="192" t="str">
        <f t="shared" ref="M27:M28" si="171">IF(L27="","",L27)</f>
        <v/>
      </c>
      <c r="N27" s="192" t="str">
        <f t="shared" ref="N27:N28" si="172">IF(M27="","",M27)</f>
        <v/>
      </c>
      <c r="O27" s="192" t="str">
        <f t="shared" ref="O27:O28" si="173">IF(N27="","",N27)</f>
        <v/>
      </c>
      <c r="P27" s="192" t="str">
        <f t="shared" ref="P27:P28" si="174">IF(O27="","",O27)</f>
        <v/>
      </c>
      <c r="Q27" s="192" t="str">
        <f t="shared" ref="Q27:Q28" si="175">IF(P27="","",P27)</f>
        <v/>
      </c>
      <c r="R27" s="192" t="str">
        <f t="shared" ref="R27:R28" si="176">IF(Q27="","",Q27)</f>
        <v/>
      </c>
      <c r="S27" s="192" t="str">
        <f t="shared" ref="S27:S28" si="177">IF(R27="","",R27)</f>
        <v/>
      </c>
      <c r="T27" s="193">
        <f t="shared" si="20"/>
        <v>0</v>
      </c>
      <c r="U27" s="203"/>
      <c r="V27" s="204" t="str">
        <f t="shared" ref="V27:V28" si="178">IF(U27="","",U27)</f>
        <v/>
      </c>
      <c r="W27" s="204" t="str">
        <f t="shared" ref="W27:W28" si="179">IF(V27="","",V27)</f>
        <v/>
      </c>
      <c r="X27" s="204" t="str">
        <f t="shared" ref="X27:X28" si="180">IF(W27="","",W27)</f>
        <v/>
      </c>
      <c r="Y27" s="204" t="str">
        <f t="shared" ref="Y27:Y28" si="181">IF(X27="","",X27)</f>
        <v/>
      </c>
      <c r="Z27" s="204" t="str">
        <f t="shared" ref="Z27:Z28" si="182">IF(Y27="","",Y27)</f>
        <v/>
      </c>
      <c r="AA27" s="204" t="str">
        <f t="shared" ref="AA27:AA28" si="183">IF(Z27="","",Z27)</f>
        <v/>
      </c>
      <c r="AB27" s="204" t="str">
        <f t="shared" ref="AB27:AB28" si="184">IF(AA27="","",AA27)</f>
        <v/>
      </c>
      <c r="AC27" s="204" t="str">
        <f t="shared" ref="AC27:AC28" si="185">IF(AB27="","",AB27)</f>
        <v/>
      </c>
      <c r="AD27" s="204" t="str">
        <f t="shared" ref="AD27:AD28" si="186">IF(AC27="","",AC27)</f>
        <v/>
      </c>
      <c r="AE27" s="204" t="str">
        <f t="shared" ref="AE27:AE28" si="187">IF(AD27="","",AD27)</f>
        <v/>
      </c>
      <c r="AF27" s="204" t="str">
        <f t="shared" ref="AF27:AF28" si="188">IF(AE27="","",AE27)</f>
        <v/>
      </c>
      <c r="AG27" s="193">
        <f t="shared" si="35"/>
        <v>0</v>
      </c>
      <c r="AH27" s="59"/>
      <c r="AI27" s="74" t="s">
        <v>147</v>
      </c>
      <c r="AJ27" s="75">
        <v>40000</v>
      </c>
      <c r="AK27" s="59"/>
      <c r="AL27" s="59"/>
      <c r="AM27" s="59"/>
      <c r="AN27" s="58">
        <v>1</v>
      </c>
      <c r="AO27" s="58">
        <v>2</v>
      </c>
      <c r="AP27" s="58">
        <v>10</v>
      </c>
      <c r="AQ27" s="60">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58">
        <f ca="1">COUNTIF(INDIRECT("H"&amp;(ROW()+12*(($AN27-1)*3+$AO27)-ROW())/12+5):INDIRECT("S"&amp;(ROW()+12*(($AN27-1)*3+$AO27)-ROW())/12+5),AQ27)</f>
        <v>0</v>
      </c>
      <c r="AS27" s="60">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58">
        <f ca="1">COUNTIF(INDIRECT("U"&amp;(ROW()+12*(($AN27-1)*3+$AO27)-ROW())/12+5):INDIRECT("AF"&amp;(ROW()+12*(($AN27-1)*3+$AO27)-ROW())/12+5),AS27)</f>
        <v>0</v>
      </c>
      <c r="AU27" s="58">
        <f ca="1">IF(AND(AQ27+AS27&gt;0,AR27+AT27&gt;0),COUNTIF(AU$6:AU26,"&gt;0")+1,0)</f>
        <v>0</v>
      </c>
      <c r="BE27" s="58">
        <v>1</v>
      </c>
      <c r="BG27" s="61">
        <f t="shared" ref="BG27:BR27" si="189">SUM(H27:H28)</f>
        <v>0</v>
      </c>
      <c r="BH27" s="61">
        <f t="shared" si="189"/>
        <v>0</v>
      </c>
      <c r="BI27" s="61">
        <f t="shared" si="189"/>
        <v>0</v>
      </c>
      <c r="BJ27" s="61">
        <f t="shared" si="189"/>
        <v>0</v>
      </c>
      <c r="BK27" s="61">
        <f t="shared" si="189"/>
        <v>0</v>
      </c>
      <c r="BL27" s="61">
        <f t="shared" si="189"/>
        <v>0</v>
      </c>
      <c r="BM27" s="61">
        <f t="shared" si="189"/>
        <v>0</v>
      </c>
      <c r="BN27" s="61">
        <f t="shared" si="189"/>
        <v>0</v>
      </c>
      <c r="BO27" s="61">
        <f t="shared" si="189"/>
        <v>0</v>
      </c>
      <c r="BP27" s="61">
        <f t="shared" si="189"/>
        <v>0</v>
      </c>
      <c r="BQ27" s="61">
        <f t="shared" si="189"/>
        <v>0</v>
      </c>
      <c r="BR27" s="61">
        <f t="shared" si="189"/>
        <v>0</v>
      </c>
      <c r="BS27" s="59"/>
      <c r="BT27" s="61">
        <f t="shared" ref="BT27:CE27" si="190">SUM(U27:U28)</f>
        <v>0</v>
      </c>
      <c r="BU27" s="61">
        <f t="shared" si="190"/>
        <v>0</v>
      </c>
      <c r="BV27" s="61">
        <f t="shared" si="190"/>
        <v>0</v>
      </c>
      <c r="BW27" s="61">
        <f t="shared" si="190"/>
        <v>0</v>
      </c>
      <c r="BX27" s="61">
        <f t="shared" si="190"/>
        <v>0</v>
      </c>
      <c r="BY27" s="61">
        <f t="shared" si="190"/>
        <v>0</v>
      </c>
      <c r="BZ27" s="61">
        <f t="shared" si="190"/>
        <v>0</v>
      </c>
      <c r="CA27" s="61">
        <f t="shared" si="190"/>
        <v>0</v>
      </c>
      <c r="CB27" s="61">
        <f t="shared" si="190"/>
        <v>0</v>
      </c>
      <c r="CC27" s="61">
        <f t="shared" si="190"/>
        <v>0</v>
      </c>
      <c r="CD27" s="61">
        <f t="shared" si="190"/>
        <v>0</v>
      </c>
      <c r="CE27" s="61">
        <f t="shared" si="190"/>
        <v>0</v>
      </c>
      <c r="CH27" s="62" t="s">
        <v>108</v>
      </c>
      <c r="CI27" s="61">
        <f t="shared" ref="CI27:CT27" si="191">IF(OR($D27="副園長",$D27="教頭",$D27="主任保育士",$D27="主幹教諭",$D27="主幹保育教諭"),0,BG27)</f>
        <v>0</v>
      </c>
      <c r="CJ27" s="61">
        <f t="shared" si="191"/>
        <v>0</v>
      </c>
      <c r="CK27" s="61">
        <f t="shared" si="191"/>
        <v>0</v>
      </c>
      <c r="CL27" s="61">
        <f t="shared" si="191"/>
        <v>0</v>
      </c>
      <c r="CM27" s="61">
        <f t="shared" si="191"/>
        <v>0</v>
      </c>
      <c r="CN27" s="61">
        <f t="shared" si="191"/>
        <v>0</v>
      </c>
      <c r="CO27" s="61">
        <f t="shared" si="191"/>
        <v>0</v>
      </c>
      <c r="CP27" s="61">
        <f t="shared" si="191"/>
        <v>0</v>
      </c>
      <c r="CQ27" s="61">
        <f t="shared" si="191"/>
        <v>0</v>
      </c>
      <c r="CR27" s="61">
        <f t="shared" si="191"/>
        <v>0</v>
      </c>
      <c r="CS27" s="61">
        <f t="shared" si="191"/>
        <v>0</v>
      </c>
      <c r="CT27" s="61">
        <f t="shared" si="191"/>
        <v>0</v>
      </c>
    </row>
    <row r="28" spans="1:98">
      <c r="A28" s="375"/>
      <c r="B28" s="378"/>
      <c r="C28" s="380"/>
      <c r="D28" s="380"/>
      <c r="E28" s="382"/>
      <c r="F28" s="378"/>
      <c r="G28" s="235" t="s">
        <v>107</v>
      </c>
      <c r="H28" s="194"/>
      <c r="I28" s="195" t="str">
        <f t="shared" si="167"/>
        <v/>
      </c>
      <c r="J28" s="195" t="str">
        <f t="shared" si="168"/>
        <v/>
      </c>
      <c r="K28" s="195" t="str">
        <f t="shared" si="169"/>
        <v/>
      </c>
      <c r="L28" s="195" t="str">
        <f t="shared" si="170"/>
        <v/>
      </c>
      <c r="M28" s="195" t="str">
        <f t="shared" si="171"/>
        <v/>
      </c>
      <c r="N28" s="195" t="str">
        <f t="shared" si="172"/>
        <v/>
      </c>
      <c r="O28" s="195" t="str">
        <f t="shared" si="173"/>
        <v/>
      </c>
      <c r="P28" s="195" t="str">
        <f t="shared" si="174"/>
        <v/>
      </c>
      <c r="Q28" s="195" t="str">
        <f t="shared" si="175"/>
        <v/>
      </c>
      <c r="R28" s="195" t="str">
        <f t="shared" si="176"/>
        <v/>
      </c>
      <c r="S28" s="195" t="str">
        <f t="shared" si="177"/>
        <v/>
      </c>
      <c r="T28" s="196">
        <f t="shared" si="20"/>
        <v>0</v>
      </c>
      <c r="U28" s="206"/>
      <c r="V28" s="207" t="str">
        <f t="shared" si="178"/>
        <v/>
      </c>
      <c r="W28" s="207" t="str">
        <f t="shared" si="179"/>
        <v/>
      </c>
      <c r="X28" s="207" t="str">
        <f t="shared" si="180"/>
        <v/>
      </c>
      <c r="Y28" s="207" t="str">
        <f t="shared" si="181"/>
        <v/>
      </c>
      <c r="Z28" s="207" t="str">
        <f t="shared" si="182"/>
        <v/>
      </c>
      <c r="AA28" s="207" t="str">
        <f t="shared" si="183"/>
        <v/>
      </c>
      <c r="AB28" s="207" t="str">
        <f t="shared" si="184"/>
        <v/>
      </c>
      <c r="AC28" s="207" t="str">
        <f t="shared" si="185"/>
        <v/>
      </c>
      <c r="AD28" s="207" t="str">
        <f t="shared" si="186"/>
        <v/>
      </c>
      <c r="AE28" s="207" t="str">
        <f t="shared" si="187"/>
        <v/>
      </c>
      <c r="AF28" s="207" t="str">
        <f t="shared" si="188"/>
        <v/>
      </c>
      <c r="AG28" s="196">
        <f t="shared" si="35"/>
        <v>0</v>
      </c>
      <c r="AH28" s="59"/>
      <c r="AI28" s="74" t="s">
        <v>148</v>
      </c>
      <c r="AJ28" s="75">
        <v>5000</v>
      </c>
      <c r="AK28" s="59"/>
      <c r="AL28" s="59"/>
      <c r="AM28" s="59"/>
      <c r="AN28" s="58">
        <v>1</v>
      </c>
      <c r="AO28" s="58">
        <v>2</v>
      </c>
      <c r="AP28" s="58">
        <v>11</v>
      </c>
      <c r="AQ28" s="60">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58">
        <f ca="1">COUNTIF(INDIRECT("H"&amp;(ROW()+12*(($AN28-1)*3+$AO28)-ROW())/12+5):INDIRECT("S"&amp;(ROW()+12*(($AN28-1)*3+$AO28)-ROW())/12+5),AQ28)</f>
        <v>0</v>
      </c>
      <c r="AS28" s="60">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58">
        <f ca="1">COUNTIF(INDIRECT("U"&amp;(ROW()+12*(($AN28-1)*3+$AO28)-ROW())/12+5):INDIRECT("AF"&amp;(ROW()+12*(($AN28-1)*3+$AO28)-ROW())/12+5),AS28)</f>
        <v>0</v>
      </c>
      <c r="AU28" s="58">
        <f ca="1">IF(AND(AQ28+AS28&gt;0,AR28+AT28&gt;0),COUNTIF(AU$6:AU27,"&gt;0")+1,0)</f>
        <v>0</v>
      </c>
      <c r="BE28" s="58">
        <v>2</v>
      </c>
      <c r="BF28" s="58" t="s">
        <v>106</v>
      </c>
      <c r="BG28" s="61">
        <f t="shared" ref="BG28:BR28" si="192">IF(BG27+BT27&gt;$AJ$27,1,0)</f>
        <v>0</v>
      </c>
      <c r="BH28" s="61">
        <f t="shared" si="192"/>
        <v>0</v>
      </c>
      <c r="BI28" s="61">
        <f t="shared" si="192"/>
        <v>0</v>
      </c>
      <c r="BJ28" s="61">
        <f t="shared" si="192"/>
        <v>0</v>
      </c>
      <c r="BK28" s="61">
        <f t="shared" si="192"/>
        <v>0</v>
      </c>
      <c r="BL28" s="61">
        <f t="shared" si="192"/>
        <v>0</v>
      </c>
      <c r="BM28" s="61">
        <f t="shared" si="192"/>
        <v>0</v>
      </c>
      <c r="BN28" s="61">
        <f t="shared" si="192"/>
        <v>0</v>
      </c>
      <c r="BO28" s="61">
        <f t="shared" si="192"/>
        <v>0</v>
      </c>
      <c r="BP28" s="61">
        <f t="shared" si="192"/>
        <v>0</v>
      </c>
      <c r="BQ28" s="61">
        <f t="shared" si="192"/>
        <v>0</v>
      </c>
      <c r="BR28" s="61">
        <f t="shared" si="192"/>
        <v>0</v>
      </c>
      <c r="BS28" s="59"/>
      <c r="BT28" s="61"/>
      <c r="BU28" s="61"/>
      <c r="BV28" s="61"/>
      <c r="BW28" s="61"/>
      <c r="BX28" s="61"/>
      <c r="BY28" s="61"/>
      <c r="BZ28" s="61"/>
      <c r="CA28" s="61"/>
      <c r="CB28" s="61"/>
      <c r="CC28" s="61"/>
      <c r="CD28" s="61"/>
      <c r="CE28" s="61"/>
    </row>
    <row r="29" spans="1:98">
      <c r="A29" s="376"/>
      <c r="B29" s="379"/>
      <c r="C29" s="384"/>
      <c r="D29" s="385"/>
      <c r="E29" s="383"/>
      <c r="F29" s="379"/>
      <c r="G29" s="236" t="s">
        <v>1226</v>
      </c>
      <c r="H29" s="197"/>
      <c r="I29" s="198"/>
      <c r="J29" s="198"/>
      <c r="K29" s="198"/>
      <c r="L29" s="198"/>
      <c r="M29" s="198"/>
      <c r="N29" s="198"/>
      <c r="O29" s="198"/>
      <c r="P29" s="198"/>
      <c r="Q29" s="198"/>
      <c r="R29" s="198"/>
      <c r="S29" s="198"/>
      <c r="T29" s="199">
        <f t="shared" si="20"/>
        <v>0</v>
      </c>
      <c r="U29" s="208"/>
      <c r="V29" s="209"/>
      <c r="W29" s="209"/>
      <c r="X29" s="209"/>
      <c r="Y29" s="209"/>
      <c r="Z29" s="209"/>
      <c r="AA29" s="209"/>
      <c r="AB29" s="209"/>
      <c r="AC29" s="209"/>
      <c r="AD29" s="209"/>
      <c r="AE29" s="209"/>
      <c r="AF29" s="209"/>
      <c r="AG29" s="199">
        <f t="shared" si="35"/>
        <v>0</v>
      </c>
      <c r="AH29" s="59"/>
      <c r="AI29" s="74" t="s">
        <v>149</v>
      </c>
      <c r="AJ29" s="75">
        <v>40000</v>
      </c>
      <c r="AK29" s="59"/>
      <c r="AL29" s="59"/>
      <c r="AM29" s="59"/>
      <c r="AN29" s="58">
        <v>1</v>
      </c>
      <c r="AO29" s="58">
        <v>2</v>
      </c>
      <c r="AP29" s="58">
        <v>12</v>
      </c>
      <c r="AQ29" s="60">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58">
        <f ca="1">COUNTIF(INDIRECT("H"&amp;(ROW()+12*(($AN29-1)*3+$AO29)-ROW())/12+5):INDIRECT("S"&amp;(ROW()+12*(($AN29-1)*3+$AO29)-ROW())/12+5),AQ29)</f>
        <v>0</v>
      </c>
      <c r="AS29" s="60">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58">
        <f ca="1">COUNTIF(INDIRECT("U"&amp;(ROW()+12*(($AN29-1)*3+$AO29)-ROW())/12+5):INDIRECT("AF"&amp;(ROW()+12*(($AN29-1)*3+$AO29)-ROW())/12+5),AS29)</f>
        <v>0</v>
      </c>
      <c r="AU29" s="58">
        <f ca="1">IF(AND(AQ29+AS29&gt;0,AR29+AT29&gt;0),COUNTIF(AU$6:AU28,"&gt;0")+1,0)</f>
        <v>0</v>
      </c>
      <c r="BE29" s="58">
        <v>3</v>
      </c>
      <c r="BF29" s="62"/>
      <c r="BG29" s="61"/>
      <c r="BH29" s="61"/>
      <c r="BI29" s="61"/>
      <c r="BJ29" s="61"/>
      <c r="BK29" s="61"/>
      <c r="BL29" s="61"/>
      <c r="BM29" s="61"/>
      <c r="BN29" s="61"/>
      <c r="BO29" s="61"/>
      <c r="BP29" s="61"/>
      <c r="BQ29" s="61"/>
      <c r="BR29" s="61"/>
    </row>
    <row r="30" spans="1:98">
      <c r="A30" s="374">
        <v>9</v>
      </c>
      <c r="B30" s="377"/>
      <c r="C30" s="377"/>
      <c r="D30" s="377"/>
      <c r="E30" s="381"/>
      <c r="F30" s="377"/>
      <c r="G30" s="234" t="s">
        <v>109</v>
      </c>
      <c r="H30" s="191"/>
      <c r="I30" s="192" t="str">
        <f t="shared" ref="I30:I31" si="193">IF(H30="","",H30)</f>
        <v/>
      </c>
      <c r="J30" s="192" t="str">
        <f t="shared" ref="J30:J31" si="194">IF(I30="","",I30)</f>
        <v/>
      </c>
      <c r="K30" s="192" t="str">
        <f t="shared" ref="K30:K31" si="195">IF(J30="","",J30)</f>
        <v/>
      </c>
      <c r="L30" s="192" t="str">
        <f t="shared" ref="L30:L31" si="196">IF(K30="","",K30)</f>
        <v/>
      </c>
      <c r="M30" s="192" t="str">
        <f t="shared" ref="M30:M31" si="197">IF(L30="","",L30)</f>
        <v/>
      </c>
      <c r="N30" s="192" t="str">
        <f t="shared" ref="N30:N31" si="198">IF(M30="","",M30)</f>
        <v/>
      </c>
      <c r="O30" s="192" t="str">
        <f t="shared" ref="O30:O31" si="199">IF(N30="","",N30)</f>
        <v/>
      </c>
      <c r="P30" s="192" t="str">
        <f t="shared" ref="P30:P31" si="200">IF(O30="","",O30)</f>
        <v/>
      </c>
      <c r="Q30" s="192" t="str">
        <f t="shared" ref="Q30:Q31" si="201">IF(P30="","",P30)</f>
        <v/>
      </c>
      <c r="R30" s="192" t="str">
        <f t="shared" ref="R30:R31" si="202">IF(Q30="","",Q30)</f>
        <v/>
      </c>
      <c r="S30" s="192" t="str">
        <f t="shared" ref="S30:S31" si="203">IF(R30="","",R30)</f>
        <v/>
      </c>
      <c r="T30" s="193">
        <f t="shared" si="20"/>
        <v>0</v>
      </c>
      <c r="U30" s="203"/>
      <c r="V30" s="204" t="str">
        <f t="shared" ref="V30:V31" si="204">IF(U30="","",U30)</f>
        <v/>
      </c>
      <c r="W30" s="204" t="str">
        <f t="shared" ref="W30:W31" si="205">IF(V30="","",V30)</f>
        <v/>
      </c>
      <c r="X30" s="204" t="str">
        <f t="shared" ref="X30:X31" si="206">IF(W30="","",W30)</f>
        <v/>
      </c>
      <c r="Y30" s="204" t="str">
        <f t="shared" ref="Y30:Y31" si="207">IF(X30="","",X30)</f>
        <v/>
      </c>
      <c r="Z30" s="204" t="str">
        <f t="shared" ref="Z30:Z31" si="208">IF(Y30="","",Y30)</f>
        <v/>
      </c>
      <c r="AA30" s="204" t="str">
        <f t="shared" ref="AA30:AA31" si="209">IF(Z30="","",Z30)</f>
        <v/>
      </c>
      <c r="AB30" s="204" t="str">
        <f t="shared" ref="AB30:AB31" si="210">IF(AA30="","",AA30)</f>
        <v/>
      </c>
      <c r="AC30" s="204" t="str">
        <f t="shared" ref="AC30:AC31" si="211">IF(AB30="","",AB30)</f>
        <v/>
      </c>
      <c r="AD30" s="204" t="str">
        <f t="shared" ref="AD30:AD31" si="212">IF(AC30="","",AC30)</f>
        <v/>
      </c>
      <c r="AE30" s="204" t="str">
        <f t="shared" ref="AE30:AE31" si="213">IF(AD30="","",AD30)</f>
        <v/>
      </c>
      <c r="AF30" s="204" t="str">
        <f t="shared" ref="AF30:AF31" si="214">IF(AE30="","",AE30)</f>
        <v/>
      </c>
      <c r="AG30" s="193">
        <f t="shared" si="35"/>
        <v>0</v>
      </c>
      <c r="AH30" s="59"/>
      <c r="AI30" s="59"/>
      <c r="AJ30" s="59"/>
      <c r="AK30" s="59"/>
      <c r="AL30" s="59"/>
      <c r="AM30" s="59"/>
      <c r="AN30" s="58">
        <v>1</v>
      </c>
      <c r="AO30" s="58">
        <v>3</v>
      </c>
      <c r="AP30" s="58">
        <v>1</v>
      </c>
      <c r="AQ30" s="60">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58">
        <f ca="1">COUNTIF(INDIRECT("H"&amp;(ROW()+12*(($AN30-1)*3+$AO30)-ROW())/12+5):INDIRECT("S"&amp;(ROW()+12*(($AN30-1)*3+$AO30)-ROW())/12+5),AQ30)</f>
        <v>0</v>
      </c>
      <c r="AS30" s="60">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58">
        <f ca="1">COUNTIF(INDIRECT("U"&amp;(ROW()+12*(($AN30-1)*3+$AO30)-ROW())/12+5):INDIRECT("AF"&amp;(ROW()+12*(($AN30-1)*3+$AO30)-ROW())/12+5),AS30)</f>
        <v>0</v>
      </c>
      <c r="AU30" s="58">
        <f ca="1">IF(AND(AQ30+AS30&gt;0,AR30+AT30&gt;0),COUNTIF(AU$6:AU29,"&gt;0")+1,0)</f>
        <v>0</v>
      </c>
      <c r="BE30" s="58">
        <v>1</v>
      </c>
      <c r="BG30" s="61">
        <f t="shared" ref="BG30:BR30" si="215">SUM(H30:H31)</f>
        <v>0</v>
      </c>
      <c r="BH30" s="61">
        <f t="shared" si="215"/>
        <v>0</v>
      </c>
      <c r="BI30" s="61">
        <f t="shared" si="215"/>
        <v>0</v>
      </c>
      <c r="BJ30" s="61">
        <f t="shared" si="215"/>
        <v>0</v>
      </c>
      <c r="BK30" s="61">
        <f t="shared" si="215"/>
        <v>0</v>
      </c>
      <c r="BL30" s="61">
        <f t="shared" si="215"/>
        <v>0</v>
      </c>
      <c r="BM30" s="61">
        <f t="shared" si="215"/>
        <v>0</v>
      </c>
      <c r="BN30" s="61">
        <f t="shared" si="215"/>
        <v>0</v>
      </c>
      <c r="BO30" s="61">
        <f t="shared" si="215"/>
        <v>0</v>
      </c>
      <c r="BP30" s="61">
        <f t="shared" si="215"/>
        <v>0</v>
      </c>
      <c r="BQ30" s="61">
        <f t="shared" si="215"/>
        <v>0</v>
      </c>
      <c r="BR30" s="61">
        <f t="shared" si="215"/>
        <v>0</v>
      </c>
      <c r="BS30" s="59"/>
      <c r="BT30" s="61">
        <f t="shared" ref="BT30:CE30" si="216">SUM(U30:U31)</f>
        <v>0</v>
      </c>
      <c r="BU30" s="61">
        <f t="shared" si="216"/>
        <v>0</v>
      </c>
      <c r="BV30" s="61">
        <f t="shared" si="216"/>
        <v>0</v>
      </c>
      <c r="BW30" s="61">
        <f t="shared" si="216"/>
        <v>0</v>
      </c>
      <c r="BX30" s="61">
        <f t="shared" si="216"/>
        <v>0</v>
      </c>
      <c r="BY30" s="61">
        <f t="shared" si="216"/>
        <v>0</v>
      </c>
      <c r="BZ30" s="61">
        <f t="shared" si="216"/>
        <v>0</v>
      </c>
      <c r="CA30" s="61">
        <f t="shared" si="216"/>
        <v>0</v>
      </c>
      <c r="CB30" s="61">
        <f t="shared" si="216"/>
        <v>0</v>
      </c>
      <c r="CC30" s="61">
        <f t="shared" si="216"/>
        <v>0</v>
      </c>
      <c r="CD30" s="61">
        <f t="shared" si="216"/>
        <v>0</v>
      </c>
      <c r="CE30" s="61">
        <f t="shared" si="216"/>
        <v>0</v>
      </c>
      <c r="CH30" s="62" t="s">
        <v>108</v>
      </c>
      <c r="CI30" s="61">
        <f t="shared" ref="CI30:CT30" si="217">IF(OR($D30="副園長",$D30="教頭",$D30="主任保育士",$D30="主幹教諭",$D30="主幹保育教諭"),0,BG30)</f>
        <v>0</v>
      </c>
      <c r="CJ30" s="61">
        <f t="shared" si="217"/>
        <v>0</v>
      </c>
      <c r="CK30" s="61">
        <f t="shared" si="217"/>
        <v>0</v>
      </c>
      <c r="CL30" s="61">
        <f t="shared" si="217"/>
        <v>0</v>
      </c>
      <c r="CM30" s="61">
        <f t="shared" si="217"/>
        <v>0</v>
      </c>
      <c r="CN30" s="61">
        <f t="shared" si="217"/>
        <v>0</v>
      </c>
      <c r="CO30" s="61">
        <f t="shared" si="217"/>
        <v>0</v>
      </c>
      <c r="CP30" s="61">
        <f t="shared" si="217"/>
        <v>0</v>
      </c>
      <c r="CQ30" s="61">
        <f t="shared" si="217"/>
        <v>0</v>
      </c>
      <c r="CR30" s="61">
        <f t="shared" si="217"/>
        <v>0</v>
      </c>
      <c r="CS30" s="61">
        <f t="shared" si="217"/>
        <v>0</v>
      </c>
      <c r="CT30" s="61">
        <f t="shared" si="217"/>
        <v>0</v>
      </c>
    </row>
    <row r="31" spans="1:98">
      <c r="A31" s="375"/>
      <c r="B31" s="378"/>
      <c r="C31" s="380"/>
      <c r="D31" s="380"/>
      <c r="E31" s="382"/>
      <c r="F31" s="378"/>
      <c r="G31" s="235" t="s">
        <v>107</v>
      </c>
      <c r="H31" s="194"/>
      <c r="I31" s="195" t="str">
        <f t="shared" si="193"/>
        <v/>
      </c>
      <c r="J31" s="195" t="str">
        <f t="shared" si="194"/>
        <v/>
      </c>
      <c r="K31" s="195" t="str">
        <f t="shared" si="195"/>
        <v/>
      </c>
      <c r="L31" s="195" t="str">
        <f t="shared" si="196"/>
        <v/>
      </c>
      <c r="M31" s="195" t="str">
        <f t="shared" si="197"/>
        <v/>
      </c>
      <c r="N31" s="195" t="str">
        <f t="shared" si="198"/>
        <v/>
      </c>
      <c r="O31" s="195" t="str">
        <f t="shared" si="199"/>
        <v/>
      </c>
      <c r="P31" s="195" t="str">
        <f t="shared" si="200"/>
        <v/>
      </c>
      <c r="Q31" s="195" t="str">
        <f t="shared" si="201"/>
        <v/>
      </c>
      <c r="R31" s="195" t="str">
        <f t="shared" si="202"/>
        <v/>
      </c>
      <c r="S31" s="195" t="str">
        <f t="shared" si="203"/>
        <v/>
      </c>
      <c r="T31" s="196">
        <f t="shared" si="20"/>
        <v>0</v>
      </c>
      <c r="U31" s="206"/>
      <c r="V31" s="207" t="str">
        <f t="shared" si="204"/>
        <v/>
      </c>
      <c r="W31" s="207" t="str">
        <f t="shared" si="205"/>
        <v/>
      </c>
      <c r="X31" s="207" t="str">
        <f t="shared" si="206"/>
        <v/>
      </c>
      <c r="Y31" s="207" t="str">
        <f t="shared" si="207"/>
        <v/>
      </c>
      <c r="Z31" s="207" t="str">
        <f t="shared" si="208"/>
        <v/>
      </c>
      <c r="AA31" s="207" t="str">
        <f t="shared" si="209"/>
        <v/>
      </c>
      <c r="AB31" s="207" t="str">
        <f t="shared" si="210"/>
        <v/>
      </c>
      <c r="AC31" s="207" t="str">
        <f t="shared" si="211"/>
        <v/>
      </c>
      <c r="AD31" s="207" t="str">
        <f t="shared" si="212"/>
        <v/>
      </c>
      <c r="AE31" s="207" t="str">
        <f t="shared" si="213"/>
        <v/>
      </c>
      <c r="AF31" s="207" t="str">
        <f t="shared" si="214"/>
        <v/>
      </c>
      <c r="AG31" s="196">
        <f t="shared" si="35"/>
        <v>0</v>
      </c>
      <c r="AH31" s="59"/>
      <c r="AI31" s="59"/>
      <c r="AJ31" s="59"/>
      <c r="AK31" s="59"/>
      <c r="AL31" s="59"/>
      <c r="AM31" s="59"/>
      <c r="AN31" s="58">
        <v>1</v>
      </c>
      <c r="AO31" s="58">
        <v>3</v>
      </c>
      <c r="AP31" s="58">
        <v>2</v>
      </c>
      <c r="AQ31" s="60">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58">
        <f ca="1">COUNTIF(INDIRECT("H"&amp;(ROW()+12*(($AN31-1)*3+$AO31)-ROW())/12+5):INDIRECT("S"&amp;(ROW()+12*(($AN31-1)*3+$AO31)-ROW())/12+5),AQ31)</f>
        <v>0</v>
      </c>
      <c r="AS31" s="60">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58">
        <f ca="1">COUNTIF(INDIRECT("U"&amp;(ROW()+12*(($AN31-1)*3+$AO31)-ROW())/12+5):INDIRECT("AF"&amp;(ROW()+12*(($AN31-1)*3+$AO31)-ROW())/12+5),AS31)</f>
        <v>0</v>
      </c>
      <c r="AU31" s="58">
        <f ca="1">IF(AND(AQ31+AS31&gt;0,AR31+AT31&gt;0),COUNTIF(AU$6:AU30,"&gt;0")+1,0)</f>
        <v>0</v>
      </c>
      <c r="BE31" s="58">
        <v>2</v>
      </c>
      <c r="BF31" s="58" t="s">
        <v>106</v>
      </c>
      <c r="BG31" s="61">
        <f t="shared" ref="BG31:BR31" si="218">IF(BG30+BT30&gt;$AJ$27,1,0)</f>
        <v>0</v>
      </c>
      <c r="BH31" s="61">
        <f t="shared" si="218"/>
        <v>0</v>
      </c>
      <c r="BI31" s="61">
        <f t="shared" si="218"/>
        <v>0</v>
      </c>
      <c r="BJ31" s="61">
        <f t="shared" si="218"/>
        <v>0</v>
      </c>
      <c r="BK31" s="61">
        <f t="shared" si="218"/>
        <v>0</v>
      </c>
      <c r="BL31" s="61">
        <f t="shared" si="218"/>
        <v>0</v>
      </c>
      <c r="BM31" s="61">
        <f t="shared" si="218"/>
        <v>0</v>
      </c>
      <c r="BN31" s="61">
        <f t="shared" si="218"/>
        <v>0</v>
      </c>
      <c r="BO31" s="61">
        <f t="shared" si="218"/>
        <v>0</v>
      </c>
      <c r="BP31" s="61">
        <f t="shared" si="218"/>
        <v>0</v>
      </c>
      <c r="BQ31" s="61">
        <f t="shared" si="218"/>
        <v>0</v>
      </c>
      <c r="BR31" s="61">
        <f t="shared" si="218"/>
        <v>0</v>
      </c>
      <c r="BS31" s="59"/>
      <c r="BT31" s="61"/>
      <c r="BU31" s="61"/>
      <c r="BV31" s="61"/>
      <c r="BW31" s="61"/>
      <c r="BX31" s="61"/>
      <c r="BY31" s="61"/>
      <c r="BZ31" s="61"/>
      <c r="CA31" s="61"/>
      <c r="CB31" s="61"/>
      <c r="CC31" s="61"/>
      <c r="CD31" s="61"/>
      <c r="CE31" s="61"/>
    </row>
    <row r="32" spans="1:98">
      <c r="A32" s="376"/>
      <c r="B32" s="379"/>
      <c r="C32" s="384"/>
      <c r="D32" s="385"/>
      <c r="E32" s="383"/>
      <c r="F32" s="379"/>
      <c r="G32" s="236" t="s">
        <v>1226</v>
      </c>
      <c r="H32" s="197"/>
      <c r="I32" s="198"/>
      <c r="J32" s="198"/>
      <c r="K32" s="198"/>
      <c r="L32" s="198"/>
      <c r="M32" s="198"/>
      <c r="N32" s="198"/>
      <c r="O32" s="198"/>
      <c r="P32" s="198"/>
      <c r="Q32" s="198"/>
      <c r="R32" s="198"/>
      <c r="S32" s="198"/>
      <c r="T32" s="199">
        <f t="shared" si="20"/>
        <v>0</v>
      </c>
      <c r="U32" s="208"/>
      <c r="V32" s="209"/>
      <c r="W32" s="209"/>
      <c r="X32" s="209"/>
      <c r="Y32" s="209"/>
      <c r="Z32" s="209"/>
      <c r="AA32" s="209"/>
      <c r="AB32" s="209"/>
      <c r="AC32" s="209"/>
      <c r="AD32" s="209"/>
      <c r="AE32" s="209"/>
      <c r="AF32" s="209"/>
      <c r="AG32" s="199">
        <f t="shared" si="35"/>
        <v>0</v>
      </c>
      <c r="AH32" s="59"/>
      <c r="AI32" s="59"/>
      <c r="AJ32" s="59"/>
      <c r="AK32" s="59"/>
      <c r="AL32" s="59"/>
      <c r="AM32" s="59"/>
      <c r="AN32" s="58">
        <v>1</v>
      </c>
      <c r="AO32" s="58">
        <v>3</v>
      </c>
      <c r="AP32" s="58">
        <v>3</v>
      </c>
      <c r="AQ32" s="60">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58">
        <f ca="1">COUNTIF(INDIRECT("H"&amp;(ROW()+12*(($AN32-1)*3+$AO32)-ROW())/12+5):INDIRECT("S"&amp;(ROW()+12*(($AN32-1)*3+$AO32)-ROW())/12+5),AQ32)</f>
        <v>0</v>
      </c>
      <c r="AS32" s="60">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58">
        <f ca="1">COUNTIF(INDIRECT("U"&amp;(ROW()+12*(($AN32-1)*3+$AO32)-ROW())/12+5):INDIRECT("AF"&amp;(ROW()+12*(($AN32-1)*3+$AO32)-ROW())/12+5),AS32)</f>
        <v>0</v>
      </c>
      <c r="AU32" s="58">
        <f ca="1">IF(AND(AQ32+AS32&gt;0,AR32+AT32&gt;0),COUNTIF(AU$6:AU31,"&gt;0")+1,0)</f>
        <v>0</v>
      </c>
      <c r="BE32" s="58">
        <v>3</v>
      </c>
      <c r="BF32" s="62"/>
      <c r="BG32" s="61"/>
      <c r="BH32" s="61"/>
      <c r="BI32" s="61"/>
      <c r="BJ32" s="61"/>
      <c r="BK32" s="61"/>
      <c r="BL32" s="61"/>
      <c r="BM32" s="61"/>
      <c r="BN32" s="61"/>
      <c r="BO32" s="61"/>
      <c r="BP32" s="61"/>
      <c r="BQ32" s="61"/>
      <c r="BR32" s="61"/>
      <c r="BS32" s="59"/>
      <c r="BT32" s="61"/>
      <c r="BU32" s="61"/>
      <c r="BV32" s="61"/>
      <c r="BW32" s="61"/>
      <c r="BX32" s="61"/>
      <c r="BY32" s="61"/>
      <c r="BZ32" s="61"/>
      <c r="CA32" s="61"/>
      <c r="CB32" s="61"/>
      <c r="CC32" s="61"/>
      <c r="CD32" s="61"/>
      <c r="CE32" s="61"/>
    </row>
    <row r="33" spans="1:98">
      <c r="A33" s="374">
        <v>10</v>
      </c>
      <c r="B33" s="377"/>
      <c r="C33" s="377"/>
      <c r="D33" s="377"/>
      <c r="E33" s="381"/>
      <c r="F33" s="377"/>
      <c r="G33" s="234" t="s">
        <v>109</v>
      </c>
      <c r="H33" s="191"/>
      <c r="I33" s="192" t="str">
        <f t="shared" ref="I33:I34" si="219">IF(H33="","",H33)</f>
        <v/>
      </c>
      <c r="J33" s="192" t="str">
        <f t="shared" ref="J33:J34" si="220">IF(I33="","",I33)</f>
        <v/>
      </c>
      <c r="K33" s="192" t="str">
        <f t="shared" ref="K33:K34" si="221">IF(J33="","",J33)</f>
        <v/>
      </c>
      <c r="L33" s="192" t="str">
        <f t="shared" ref="L33:L34" si="222">IF(K33="","",K33)</f>
        <v/>
      </c>
      <c r="M33" s="192" t="str">
        <f t="shared" ref="M33:M34" si="223">IF(L33="","",L33)</f>
        <v/>
      </c>
      <c r="N33" s="192" t="str">
        <f t="shared" ref="N33:N34" si="224">IF(M33="","",M33)</f>
        <v/>
      </c>
      <c r="O33" s="192" t="str">
        <f t="shared" ref="O33:O34" si="225">IF(N33="","",N33)</f>
        <v/>
      </c>
      <c r="P33" s="192" t="str">
        <f t="shared" ref="P33:P34" si="226">IF(O33="","",O33)</f>
        <v/>
      </c>
      <c r="Q33" s="192" t="str">
        <f t="shared" ref="Q33:Q34" si="227">IF(P33="","",P33)</f>
        <v/>
      </c>
      <c r="R33" s="192" t="str">
        <f t="shared" ref="R33:R34" si="228">IF(Q33="","",Q33)</f>
        <v/>
      </c>
      <c r="S33" s="192" t="str">
        <f t="shared" ref="S33:S34" si="229">IF(R33="","",R33)</f>
        <v/>
      </c>
      <c r="T33" s="193">
        <f t="shared" si="20"/>
        <v>0</v>
      </c>
      <c r="U33" s="203"/>
      <c r="V33" s="204" t="str">
        <f t="shared" ref="V33:V34" si="230">IF(U33="","",U33)</f>
        <v/>
      </c>
      <c r="W33" s="204" t="str">
        <f t="shared" ref="W33:W34" si="231">IF(V33="","",V33)</f>
        <v/>
      </c>
      <c r="X33" s="204" t="str">
        <f t="shared" ref="X33:X34" si="232">IF(W33="","",W33)</f>
        <v/>
      </c>
      <c r="Y33" s="204" t="str">
        <f t="shared" ref="Y33:Y34" si="233">IF(X33="","",X33)</f>
        <v/>
      </c>
      <c r="Z33" s="204" t="str">
        <f t="shared" ref="Z33:Z34" si="234">IF(Y33="","",Y33)</f>
        <v/>
      </c>
      <c r="AA33" s="204" t="str">
        <f t="shared" ref="AA33:AA34" si="235">IF(Z33="","",Z33)</f>
        <v/>
      </c>
      <c r="AB33" s="204" t="str">
        <f t="shared" ref="AB33:AB34" si="236">IF(AA33="","",AA33)</f>
        <v/>
      </c>
      <c r="AC33" s="204" t="str">
        <f t="shared" ref="AC33:AC34" si="237">IF(AB33="","",AB33)</f>
        <v/>
      </c>
      <c r="AD33" s="204" t="str">
        <f t="shared" ref="AD33:AD34" si="238">IF(AC33="","",AC33)</f>
        <v/>
      </c>
      <c r="AE33" s="204" t="str">
        <f t="shared" ref="AE33:AE34" si="239">IF(AD33="","",AD33)</f>
        <v/>
      </c>
      <c r="AF33" s="204" t="str">
        <f t="shared" ref="AF33:AF34" si="240">IF(AE33="","",AE33)</f>
        <v/>
      </c>
      <c r="AG33" s="193">
        <f t="shared" si="35"/>
        <v>0</v>
      </c>
      <c r="AH33" s="59"/>
      <c r="AI33" s="59"/>
      <c r="AJ33" s="59"/>
      <c r="AK33" s="59"/>
      <c r="AL33" s="59"/>
      <c r="AM33" s="59"/>
      <c r="AN33" s="58">
        <v>1</v>
      </c>
      <c r="AO33" s="58">
        <v>3</v>
      </c>
      <c r="AP33" s="58">
        <v>4</v>
      </c>
      <c r="AQ33" s="60">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58">
        <f ca="1">COUNTIF(INDIRECT("H"&amp;(ROW()+12*(($AN33-1)*3+$AO33)-ROW())/12+5):INDIRECT("S"&amp;(ROW()+12*(($AN33-1)*3+$AO33)-ROW())/12+5),AQ33)</f>
        <v>0</v>
      </c>
      <c r="AS33" s="60">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58">
        <f ca="1">COUNTIF(INDIRECT("U"&amp;(ROW()+12*(($AN33-1)*3+$AO33)-ROW())/12+5):INDIRECT("AF"&amp;(ROW()+12*(($AN33-1)*3+$AO33)-ROW())/12+5),AS33)</f>
        <v>0</v>
      </c>
      <c r="AU33" s="58">
        <f ca="1">IF(AND(AQ33+AS33&gt;0,AR33+AT33&gt;0),COUNTIF(AU$6:AU32,"&gt;0")+1,0)</f>
        <v>0</v>
      </c>
      <c r="BE33" s="58">
        <v>1</v>
      </c>
      <c r="BG33" s="61">
        <f t="shared" ref="BG33:BR33" si="241">SUM(H33:H34)</f>
        <v>0</v>
      </c>
      <c r="BH33" s="61">
        <f t="shared" si="241"/>
        <v>0</v>
      </c>
      <c r="BI33" s="61">
        <f t="shared" si="241"/>
        <v>0</v>
      </c>
      <c r="BJ33" s="61">
        <f t="shared" si="241"/>
        <v>0</v>
      </c>
      <c r="BK33" s="61">
        <f t="shared" si="241"/>
        <v>0</v>
      </c>
      <c r="BL33" s="61">
        <f t="shared" si="241"/>
        <v>0</v>
      </c>
      <c r="BM33" s="61">
        <f t="shared" si="241"/>
        <v>0</v>
      </c>
      <c r="BN33" s="61">
        <f t="shared" si="241"/>
        <v>0</v>
      </c>
      <c r="BO33" s="61">
        <f t="shared" si="241"/>
        <v>0</v>
      </c>
      <c r="BP33" s="61">
        <f t="shared" si="241"/>
        <v>0</v>
      </c>
      <c r="BQ33" s="61">
        <f t="shared" si="241"/>
        <v>0</v>
      </c>
      <c r="BR33" s="61">
        <f t="shared" si="241"/>
        <v>0</v>
      </c>
      <c r="BS33" s="59"/>
      <c r="BT33" s="61">
        <f t="shared" ref="BT33:CE33" si="242">SUM(U33:U34)</f>
        <v>0</v>
      </c>
      <c r="BU33" s="61">
        <f t="shared" si="242"/>
        <v>0</v>
      </c>
      <c r="BV33" s="61">
        <f t="shared" si="242"/>
        <v>0</v>
      </c>
      <c r="BW33" s="61">
        <f t="shared" si="242"/>
        <v>0</v>
      </c>
      <c r="BX33" s="61">
        <f t="shared" si="242"/>
        <v>0</v>
      </c>
      <c r="BY33" s="61">
        <f t="shared" si="242"/>
        <v>0</v>
      </c>
      <c r="BZ33" s="61">
        <f t="shared" si="242"/>
        <v>0</v>
      </c>
      <c r="CA33" s="61">
        <f t="shared" si="242"/>
        <v>0</v>
      </c>
      <c r="CB33" s="61">
        <f t="shared" si="242"/>
        <v>0</v>
      </c>
      <c r="CC33" s="61">
        <f t="shared" si="242"/>
        <v>0</v>
      </c>
      <c r="CD33" s="61">
        <f t="shared" si="242"/>
        <v>0</v>
      </c>
      <c r="CE33" s="61">
        <f t="shared" si="242"/>
        <v>0</v>
      </c>
      <c r="CH33" s="62" t="s">
        <v>108</v>
      </c>
      <c r="CI33" s="61">
        <f t="shared" ref="CI33:CT33" si="243">IF(OR($D33="副園長",$D33="教頭",$D33="主任保育士",$D33="主幹教諭",$D33="主幹保育教諭"),0,BG33)</f>
        <v>0</v>
      </c>
      <c r="CJ33" s="61">
        <f t="shared" si="243"/>
        <v>0</v>
      </c>
      <c r="CK33" s="61">
        <f t="shared" si="243"/>
        <v>0</v>
      </c>
      <c r="CL33" s="61">
        <f t="shared" si="243"/>
        <v>0</v>
      </c>
      <c r="CM33" s="61">
        <f t="shared" si="243"/>
        <v>0</v>
      </c>
      <c r="CN33" s="61">
        <f t="shared" si="243"/>
        <v>0</v>
      </c>
      <c r="CO33" s="61">
        <f t="shared" si="243"/>
        <v>0</v>
      </c>
      <c r="CP33" s="61">
        <f t="shared" si="243"/>
        <v>0</v>
      </c>
      <c r="CQ33" s="61">
        <f t="shared" si="243"/>
        <v>0</v>
      </c>
      <c r="CR33" s="61">
        <f t="shared" si="243"/>
        <v>0</v>
      </c>
      <c r="CS33" s="61">
        <f t="shared" si="243"/>
        <v>0</v>
      </c>
      <c r="CT33" s="61">
        <f t="shared" si="243"/>
        <v>0</v>
      </c>
    </row>
    <row r="34" spans="1:98">
      <c r="A34" s="375"/>
      <c r="B34" s="378"/>
      <c r="C34" s="380"/>
      <c r="D34" s="380"/>
      <c r="E34" s="382"/>
      <c r="F34" s="378"/>
      <c r="G34" s="235" t="s">
        <v>107</v>
      </c>
      <c r="H34" s="194"/>
      <c r="I34" s="195" t="str">
        <f t="shared" si="219"/>
        <v/>
      </c>
      <c r="J34" s="195" t="str">
        <f t="shared" si="220"/>
        <v/>
      </c>
      <c r="K34" s="195" t="str">
        <f t="shared" si="221"/>
        <v/>
      </c>
      <c r="L34" s="195" t="str">
        <f t="shared" si="222"/>
        <v/>
      </c>
      <c r="M34" s="195" t="str">
        <f t="shared" si="223"/>
        <v/>
      </c>
      <c r="N34" s="195" t="str">
        <f t="shared" si="224"/>
        <v/>
      </c>
      <c r="O34" s="195" t="str">
        <f t="shared" si="225"/>
        <v/>
      </c>
      <c r="P34" s="195" t="str">
        <f t="shared" si="226"/>
        <v/>
      </c>
      <c r="Q34" s="195" t="str">
        <f t="shared" si="227"/>
        <v/>
      </c>
      <c r="R34" s="195" t="str">
        <f t="shared" si="228"/>
        <v/>
      </c>
      <c r="S34" s="195" t="str">
        <f t="shared" si="229"/>
        <v/>
      </c>
      <c r="T34" s="196">
        <f t="shared" si="20"/>
        <v>0</v>
      </c>
      <c r="U34" s="206"/>
      <c r="V34" s="207" t="str">
        <f t="shared" si="230"/>
        <v/>
      </c>
      <c r="W34" s="207" t="str">
        <f t="shared" si="231"/>
        <v/>
      </c>
      <c r="X34" s="207" t="str">
        <f t="shared" si="232"/>
        <v/>
      </c>
      <c r="Y34" s="207" t="str">
        <f t="shared" si="233"/>
        <v/>
      </c>
      <c r="Z34" s="207" t="str">
        <f t="shared" si="234"/>
        <v/>
      </c>
      <c r="AA34" s="207" t="str">
        <f t="shared" si="235"/>
        <v/>
      </c>
      <c r="AB34" s="207" t="str">
        <f t="shared" si="236"/>
        <v/>
      </c>
      <c r="AC34" s="207" t="str">
        <f t="shared" si="237"/>
        <v/>
      </c>
      <c r="AD34" s="207" t="str">
        <f t="shared" si="238"/>
        <v/>
      </c>
      <c r="AE34" s="207" t="str">
        <f t="shared" si="239"/>
        <v/>
      </c>
      <c r="AF34" s="207" t="str">
        <f t="shared" si="240"/>
        <v/>
      </c>
      <c r="AG34" s="196">
        <f t="shared" si="35"/>
        <v>0</v>
      </c>
      <c r="AH34" s="59"/>
      <c r="AI34" s="59"/>
      <c r="AJ34" s="59"/>
      <c r="AK34" s="59"/>
      <c r="AL34" s="59"/>
      <c r="AM34" s="59"/>
      <c r="AN34" s="58">
        <v>1</v>
      </c>
      <c r="AO34" s="58">
        <v>3</v>
      </c>
      <c r="AP34" s="58">
        <v>5</v>
      </c>
      <c r="AQ34" s="60">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58">
        <f ca="1">COUNTIF(INDIRECT("H"&amp;(ROW()+12*(($AN34-1)*3+$AO34)-ROW())/12+5):INDIRECT("S"&amp;(ROW()+12*(($AN34-1)*3+$AO34)-ROW())/12+5),AQ34)</f>
        <v>0</v>
      </c>
      <c r="AS34" s="60">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58">
        <f ca="1">COUNTIF(INDIRECT("U"&amp;(ROW()+12*(($AN34-1)*3+$AO34)-ROW())/12+5):INDIRECT("AF"&amp;(ROW()+12*(($AN34-1)*3+$AO34)-ROW())/12+5),AS34)</f>
        <v>0</v>
      </c>
      <c r="AU34" s="58">
        <f ca="1">IF(AND(AQ34+AS34&gt;0,AR34+AT34&gt;0),COUNTIF(AU$6:AU33,"&gt;0")+1,0)</f>
        <v>0</v>
      </c>
      <c r="BE34" s="58">
        <v>2</v>
      </c>
      <c r="BF34" s="58" t="s">
        <v>106</v>
      </c>
      <c r="BG34" s="61">
        <f t="shared" ref="BG34:BR34" si="244">IF(BG33+BT33&gt;$AJ$27,1,0)</f>
        <v>0</v>
      </c>
      <c r="BH34" s="61">
        <f t="shared" si="244"/>
        <v>0</v>
      </c>
      <c r="BI34" s="61">
        <f t="shared" si="244"/>
        <v>0</v>
      </c>
      <c r="BJ34" s="61">
        <f t="shared" si="244"/>
        <v>0</v>
      </c>
      <c r="BK34" s="61">
        <f t="shared" si="244"/>
        <v>0</v>
      </c>
      <c r="BL34" s="61">
        <f t="shared" si="244"/>
        <v>0</v>
      </c>
      <c r="BM34" s="61">
        <f t="shared" si="244"/>
        <v>0</v>
      </c>
      <c r="BN34" s="61">
        <f t="shared" si="244"/>
        <v>0</v>
      </c>
      <c r="BO34" s="61">
        <f t="shared" si="244"/>
        <v>0</v>
      </c>
      <c r="BP34" s="61">
        <f t="shared" si="244"/>
        <v>0</v>
      </c>
      <c r="BQ34" s="61">
        <f t="shared" si="244"/>
        <v>0</v>
      </c>
      <c r="BR34" s="61">
        <f t="shared" si="244"/>
        <v>0</v>
      </c>
      <c r="BS34" s="59"/>
      <c r="BT34" s="61"/>
      <c r="BU34" s="61"/>
      <c r="BV34" s="61"/>
      <c r="BW34" s="61"/>
      <c r="BX34" s="61"/>
      <c r="BY34" s="61"/>
      <c r="BZ34" s="61"/>
      <c r="CA34" s="61"/>
      <c r="CB34" s="61"/>
      <c r="CC34" s="61"/>
      <c r="CD34" s="61"/>
      <c r="CE34" s="61"/>
    </row>
    <row r="35" spans="1:98">
      <c r="A35" s="376"/>
      <c r="B35" s="379"/>
      <c r="C35" s="384"/>
      <c r="D35" s="385"/>
      <c r="E35" s="383"/>
      <c r="F35" s="379"/>
      <c r="G35" s="236" t="s">
        <v>1226</v>
      </c>
      <c r="H35" s="197"/>
      <c r="I35" s="198"/>
      <c r="J35" s="198"/>
      <c r="K35" s="198"/>
      <c r="L35" s="198"/>
      <c r="M35" s="198"/>
      <c r="N35" s="198"/>
      <c r="O35" s="198"/>
      <c r="P35" s="198"/>
      <c r="Q35" s="198"/>
      <c r="R35" s="198"/>
      <c r="S35" s="198"/>
      <c r="T35" s="199">
        <f t="shared" si="20"/>
        <v>0</v>
      </c>
      <c r="U35" s="208"/>
      <c r="V35" s="209"/>
      <c r="W35" s="209"/>
      <c r="X35" s="209"/>
      <c r="Y35" s="209"/>
      <c r="Z35" s="209"/>
      <c r="AA35" s="209"/>
      <c r="AB35" s="209"/>
      <c r="AC35" s="209"/>
      <c r="AD35" s="209"/>
      <c r="AE35" s="209"/>
      <c r="AF35" s="209"/>
      <c r="AG35" s="199">
        <f t="shared" si="35"/>
        <v>0</v>
      </c>
      <c r="AH35" s="59"/>
      <c r="AI35" s="102" t="s">
        <v>210</v>
      </c>
      <c r="AJ35" s="59"/>
      <c r="AK35" s="59"/>
      <c r="AL35" s="102"/>
      <c r="AM35" s="59"/>
      <c r="AN35" s="58">
        <v>1</v>
      </c>
      <c r="AO35" s="58">
        <v>3</v>
      </c>
      <c r="AP35" s="58">
        <v>6</v>
      </c>
      <c r="AQ35" s="60">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58">
        <f ca="1">COUNTIF(INDIRECT("H"&amp;(ROW()+12*(($AN35-1)*3+$AO35)-ROW())/12+5):INDIRECT("S"&amp;(ROW()+12*(($AN35-1)*3+$AO35)-ROW())/12+5),AQ35)</f>
        <v>0</v>
      </c>
      <c r="AS35" s="60">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58">
        <f ca="1">COUNTIF(INDIRECT("U"&amp;(ROW()+12*(($AN35-1)*3+$AO35)-ROW())/12+5):INDIRECT("AF"&amp;(ROW()+12*(($AN35-1)*3+$AO35)-ROW())/12+5),AS35)</f>
        <v>0</v>
      </c>
      <c r="AU35" s="58">
        <f ca="1">IF(AND(AQ35+AS35&gt;0,AR35+AT35&gt;0),COUNTIF(AU$6:AU34,"&gt;0")+1,0)</f>
        <v>0</v>
      </c>
      <c r="BE35" s="58">
        <v>3</v>
      </c>
      <c r="BF35" s="62"/>
      <c r="BG35" s="61"/>
      <c r="BH35" s="61"/>
      <c r="BI35" s="61"/>
      <c r="BJ35" s="61"/>
      <c r="BK35" s="61"/>
      <c r="BL35" s="61"/>
      <c r="BM35" s="61"/>
      <c r="BN35" s="61"/>
      <c r="BO35" s="61"/>
      <c r="BP35" s="61"/>
      <c r="BQ35" s="61"/>
      <c r="BR35" s="61"/>
    </row>
    <row r="36" spans="1:98">
      <c r="A36" s="374">
        <v>11</v>
      </c>
      <c r="B36" s="377"/>
      <c r="C36" s="377"/>
      <c r="D36" s="377"/>
      <c r="E36" s="381"/>
      <c r="F36" s="377"/>
      <c r="G36" s="234" t="s">
        <v>109</v>
      </c>
      <c r="H36" s="191"/>
      <c r="I36" s="192" t="str">
        <f t="shared" ref="I36:I37" si="245">IF(H36="","",H36)</f>
        <v/>
      </c>
      <c r="J36" s="192" t="str">
        <f t="shared" ref="J36:J37" si="246">IF(I36="","",I36)</f>
        <v/>
      </c>
      <c r="K36" s="192" t="str">
        <f t="shared" ref="K36:K37" si="247">IF(J36="","",J36)</f>
        <v/>
      </c>
      <c r="L36" s="192" t="str">
        <f t="shared" ref="L36:L37" si="248">IF(K36="","",K36)</f>
        <v/>
      </c>
      <c r="M36" s="192" t="str">
        <f t="shared" ref="M36:M37" si="249">IF(L36="","",L36)</f>
        <v/>
      </c>
      <c r="N36" s="192" t="str">
        <f t="shared" ref="N36:N37" si="250">IF(M36="","",M36)</f>
        <v/>
      </c>
      <c r="O36" s="192" t="str">
        <f t="shared" ref="O36:O37" si="251">IF(N36="","",N36)</f>
        <v/>
      </c>
      <c r="P36" s="192" t="str">
        <f t="shared" ref="P36:P37" si="252">IF(O36="","",O36)</f>
        <v/>
      </c>
      <c r="Q36" s="192" t="str">
        <f t="shared" ref="Q36:Q37" si="253">IF(P36="","",P36)</f>
        <v/>
      </c>
      <c r="R36" s="192" t="str">
        <f t="shared" ref="R36:R37" si="254">IF(Q36="","",Q36)</f>
        <v/>
      </c>
      <c r="S36" s="192" t="str">
        <f t="shared" ref="S36:S37" si="255">IF(R36="","",R36)</f>
        <v/>
      </c>
      <c r="T36" s="193">
        <f t="shared" si="20"/>
        <v>0</v>
      </c>
      <c r="U36" s="203"/>
      <c r="V36" s="204" t="str">
        <f t="shared" ref="V36:V37" si="256">IF(U36="","",U36)</f>
        <v/>
      </c>
      <c r="W36" s="204" t="str">
        <f t="shared" ref="W36:W37" si="257">IF(V36="","",V36)</f>
        <v/>
      </c>
      <c r="X36" s="204" t="str">
        <f t="shared" ref="X36:X37" si="258">IF(W36="","",W36)</f>
        <v/>
      </c>
      <c r="Y36" s="204" t="str">
        <f t="shared" ref="Y36:Y37" si="259">IF(X36="","",X36)</f>
        <v/>
      </c>
      <c r="Z36" s="204" t="str">
        <f t="shared" ref="Z36:Z37" si="260">IF(Y36="","",Y36)</f>
        <v/>
      </c>
      <c r="AA36" s="204" t="str">
        <f t="shared" ref="AA36:AA37" si="261">IF(Z36="","",Z36)</f>
        <v/>
      </c>
      <c r="AB36" s="204" t="str">
        <f t="shared" ref="AB36:AB37" si="262">IF(AA36="","",AA36)</f>
        <v/>
      </c>
      <c r="AC36" s="204" t="str">
        <f t="shared" ref="AC36:AC37" si="263">IF(AB36="","",AB36)</f>
        <v/>
      </c>
      <c r="AD36" s="204" t="str">
        <f t="shared" ref="AD36:AD37" si="264">IF(AC36="","",AC36)</f>
        <v/>
      </c>
      <c r="AE36" s="204" t="str">
        <f t="shared" ref="AE36:AE37" si="265">IF(AD36="","",AD36)</f>
        <v/>
      </c>
      <c r="AF36" s="204" t="str">
        <f t="shared" ref="AF36:AF37" si="266">IF(AE36="","",AE36)</f>
        <v/>
      </c>
      <c r="AG36" s="193">
        <f t="shared" si="35"/>
        <v>0</v>
      </c>
      <c r="AI36" s="102" t="s">
        <v>211</v>
      </c>
      <c r="AL36" s="102"/>
      <c r="AN36" s="58">
        <v>1</v>
      </c>
      <c r="AO36" s="58">
        <v>3</v>
      </c>
      <c r="AP36" s="58">
        <v>7</v>
      </c>
      <c r="AQ36" s="60">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58">
        <f ca="1">COUNTIF(INDIRECT("H"&amp;(ROW()+12*(($AN36-1)*3+$AO36)-ROW())/12+5):INDIRECT("S"&amp;(ROW()+12*(($AN36-1)*3+$AO36)-ROW())/12+5),AQ36)</f>
        <v>0</v>
      </c>
      <c r="AS36" s="60">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58">
        <f ca="1">COUNTIF(INDIRECT("U"&amp;(ROW()+12*(($AN36-1)*3+$AO36)-ROW())/12+5):INDIRECT("AF"&amp;(ROW()+12*(($AN36-1)*3+$AO36)-ROW())/12+5),AS36)</f>
        <v>0</v>
      </c>
      <c r="AU36" s="58">
        <f ca="1">IF(AND(AQ36+AS36&gt;0,AR36+AT36&gt;0),COUNTIF(AU$6:AU35,"&gt;0")+1,0)</f>
        <v>0</v>
      </c>
      <c r="BE36" s="58">
        <v>1</v>
      </c>
      <c r="BG36" s="61">
        <f t="shared" ref="BG36:BR36" si="267">SUM(H36:H37)</f>
        <v>0</v>
      </c>
      <c r="BH36" s="61">
        <f t="shared" si="267"/>
        <v>0</v>
      </c>
      <c r="BI36" s="61">
        <f t="shared" si="267"/>
        <v>0</v>
      </c>
      <c r="BJ36" s="61">
        <f t="shared" si="267"/>
        <v>0</v>
      </c>
      <c r="BK36" s="61">
        <f t="shared" si="267"/>
        <v>0</v>
      </c>
      <c r="BL36" s="61">
        <f t="shared" si="267"/>
        <v>0</v>
      </c>
      <c r="BM36" s="61">
        <f t="shared" si="267"/>
        <v>0</v>
      </c>
      <c r="BN36" s="61">
        <f t="shared" si="267"/>
        <v>0</v>
      </c>
      <c r="BO36" s="61">
        <f t="shared" si="267"/>
        <v>0</v>
      </c>
      <c r="BP36" s="61">
        <f t="shared" si="267"/>
        <v>0</v>
      </c>
      <c r="BQ36" s="61">
        <f t="shared" si="267"/>
        <v>0</v>
      </c>
      <c r="BR36" s="61">
        <f t="shared" si="267"/>
        <v>0</v>
      </c>
      <c r="BT36" s="61">
        <f t="shared" ref="BT36:CE36" si="268">SUM(U36:U37)</f>
        <v>0</v>
      </c>
      <c r="BU36" s="61">
        <f t="shared" si="268"/>
        <v>0</v>
      </c>
      <c r="BV36" s="61">
        <f t="shared" si="268"/>
        <v>0</v>
      </c>
      <c r="BW36" s="61">
        <f t="shared" si="268"/>
        <v>0</v>
      </c>
      <c r="BX36" s="61">
        <f t="shared" si="268"/>
        <v>0</v>
      </c>
      <c r="BY36" s="61">
        <f t="shared" si="268"/>
        <v>0</v>
      </c>
      <c r="BZ36" s="61">
        <f t="shared" si="268"/>
        <v>0</v>
      </c>
      <c r="CA36" s="61">
        <f t="shared" si="268"/>
        <v>0</v>
      </c>
      <c r="CB36" s="61">
        <f t="shared" si="268"/>
        <v>0</v>
      </c>
      <c r="CC36" s="61">
        <f t="shared" si="268"/>
        <v>0</v>
      </c>
      <c r="CD36" s="61">
        <f t="shared" si="268"/>
        <v>0</v>
      </c>
      <c r="CE36" s="61">
        <f t="shared" si="268"/>
        <v>0</v>
      </c>
      <c r="CH36" s="62" t="s">
        <v>108</v>
      </c>
      <c r="CI36" s="61">
        <f t="shared" ref="CI36:CT36" si="269">IF(OR($D36="副園長",$D36="教頭",$D36="主任保育士",$D36="主幹教諭",$D36="主幹保育教諭"),0,BG36)</f>
        <v>0</v>
      </c>
      <c r="CJ36" s="61">
        <f t="shared" si="269"/>
        <v>0</v>
      </c>
      <c r="CK36" s="61">
        <f t="shared" si="269"/>
        <v>0</v>
      </c>
      <c r="CL36" s="61">
        <f t="shared" si="269"/>
        <v>0</v>
      </c>
      <c r="CM36" s="61">
        <f t="shared" si="269"/>
        <v>0</v>
      </c>
      <c r="CN36" s="61">
        <f t="shared" si="269"/>
        <v>0</v>
      </c>
      <c r="CO36" s="61">
        <f t="shared" si="269"/>
        <v>0</v>
      </c>
      <c r="CP36" s="61">
        <f t="shared" si="269"/>
        <v>0</v>
      </c>
      <c r="CQ36" s="61">
        <f t="shared" si="269"/>
        <v>0</v>
      </c>
      <c r="CR36" s="61">
        <f t="shared" si="269"/>
        <v>0</v>
      </c>
      <c r="CS36" s="61">
        <f t="shared" si="269"/>
        <v>0</v>
      </c>
      <c r="CT36" s="61">
        <f t="shared" si="269"/>
        <v>0</v>
      </c>
    </row>
    <row r="37" spans="1:98">
      <c r="A37" s="375"/>
      <c r="B37" s="378"/>
      <c r="C37" s="380"/>
      <c r="D37" s="380"/>
      <c r="E37" s="382"/>
      <c r="F37" s="378"/>
      <c r="G37" s="235" t="s">
        <v>107</v>
      </c>
      <c r="H37" s="194"/>
      <c r="I37" s="195" t="str">
        <f t="shared" si="245"/>
        <v/>
      </c>
      <c r="J37" s="195" t="str">
        <f t="shared" si="246"/>
        <v/>
      </c>
      <c r="K37" s="195" t="str">
        <f t="shared" si="247"/>
        <v/>
      </c>
      <c r="L37" s="195" t="str">
        <f t="shared" si="248"/>
        <v/>
      </c>
      <c r="M37" s="195" t="str">
        <f t="shared" si="249"/>
        <v/>
      </c>
      <c r="N37" s="195" t="str">
        <f t="shared" si="250"/>
        <v/>
      </c>
      <c r="O37" s="195" t="str">
        <f t="shared" si="251"/>
        <v/>
      </c>
      <c r="P37" s="195" t="str">
        <f t="shared" si="252"/>
        <v/>
      </c>
      <c r="Q37" s="195" t="str">
        <f t="shared" si="253"/>
        <v/>
      </c>
      <c r="R37" s="195" t="str">
        <f t="shared" si="254"/>
        <v/>
      </c>
      <c r="S37" s="195" t="str">
        <f t="shared" si="255"/>
        <v/>
      </c>
      <c r="T37" s="196">
        <f t="shared" si="20"/>
        <v>0</v>
      </c>
      <c r="U37" s="206"/>
      <c r="V37" s="207" t="str">
        <f t="shared" si="256"/>
        <v/>
      </c>
      <c r="W37" s="207" t="str">
        <f t="shared" si="257"/>
        <v/>
      </c>
      <c r="X37" s="207" t="str">
        <f t="shared" si="258"/>
        <v/>
      </c>
      <c r="Y37" s="207" t="str">
        <f t="shared" si="259"/>
        <v/>
      </c>
      <c r="Z37" s="207" t="str">
        <f t="shared" si="260"/>
        <v/>
      </c>
      <c r="AA37" s="207" t="str">
        <f t="shared" si="261"/>
        <v/>
      </c>
      <c r="AB37" s="207" t="str">
        <f t="shared" si="262"/>
        <v/>
      </c>
      <c r="AC37" s="207" t="str">
        <f t="shared" si="263"/>
        <v/>
      </c>
      <c r="AD37" s="207" t="str">
        <f t="shared" si="264"/>
        <v/>
      </c>
      <c r="AE37" s="207" t="str">
        <f t="shared" si="265"/>
        <v/>
      </c>
      <c r="AF37" s="207" t="str">
        <f t="shared" si="266"/>
        <v/>
      </c>
      <c r="AG37" s="196">
        <f t="shared" si="35"/>
        <v>0</v>
      </c>
      <c r="AI37" s="102" t="s">
        <v>208</v>
      </c>
      <c r="AL37" s="102"/>
      <c r="AN37" s="58">
        <v>1</v>
      </c>
      <c r="AO37" s="58">
        <v>3</v>
      </c>
      <c r="AP37" s="58">
        <v>8</v>
      </c>
      <c r="AQ37" s="60">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58">
        <f ca="1">COUNTIF(INDIRECT("H"&amp;(ROW()+12*(($AN37-1)*3+$AO37)-ROW())/12+5):INDIRECT("S"&amp;(ROW()+12*(($AN37-1)*3+$AO37)-ROW())/12+5),AQ37)</f>
        <v>0</v>
      </c>
      <c r="AS37" s="60">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58">
        <f ca="1">COUNTIF(INDIRECT("U"&amp;(ROW()+12*(($AN37-1)*3+$AO37)-ROW())/12+5):INDIRECT("AF"&amp;(ROW()+12*(($AN37-1)*3+$AO37)-ROW())/12+5),AS37)</f>
        <v>0</v>
      </c>
      <c r="AU37" s="58">
        <f ca="1">IF(AND(AQ37+AS37&gt;0,AR37+AT37&gt;0),COUNTIF(AU$6:AU36,"&gt;0")+1,0)</f>
        <v>0</v>
      </c>
      <c r="BE37" s="58">
        <v>2</v>
      </c>
      <c r="BF37" s="58" t="s">
        <v>106</v>
      </c>
      <c r="BG37" s="61">
        <f t="shared" ref="BG37:BR37" si="270">IF(BG36+BT36&gt;$AJ$27,1,0)</f>
        <v>0</v>
      </c>
      <c r="BH37" s="61">
        <f t="shared" si="270"/>
        <v>0</v>
      </c>
      <c r="BI37" s="61">
        <f t="shared" si="270"/>
        <v>0</v>
      </c>
      <c r="BJ37" s="61">
        <f t="shared" si="270"/>
        <v>0</v>
      </c>
      <c r="BK37" s="61">
        <f t="shared" si="270"/>
        <v>0</v>
      </c>
      <c r="BL37" s="61">
        <f t="shared" si="270"/>
        <v>0</v>
      </c>
      <c r="BM37" s="61">
        <f t="shared" si="270"/>
        <v>0</v>
      </c>
      <c r="BN37" s="61">
        <f t="shared" si="270"/>
        <v>0</v>
      </c>
      <c r="BO37" s="61">
        <f t="shared" si="270"/>
        <v>0</v>
      </c>
      <c r="BP37" s="61">
        <f t="shared" si="270"/>
        <v>0</v>
      </c>
      <c r="BQ37" s="61">
        <f t="shared" si="270"/>
        <v>0</v>
      </c>
      <c r="BR37" s="61">
        <f t="shared" si="270"/>
        <v>0</v>
      </c>
      <c r="BT37" s="61"/>
      <c r="BU37" s="61"/>
      <c r="BV37" s="61"/>
      <c r="BW37" s="61"/>
      <c r="BX37" s="61"/>
      <c r="BY37" s="61"/>
      <c r="BZ37" s="61"/>
      <c r="CA37" s="61"/>
      <c r="CB37" s="61"/>
      <c r="CC37" s="61"/>
      <c r="CD37" s="61"/>
      <c r="CE37" s="61"/>
    </row>
    <row r="38" spans="1:98">
      <c r="A38" s="376"/>
      <c r="B38" s="379"/>
      <c r="C38" s="384"/>
      <c r="D38" s="385"/>
      <c r="E38" s="383"/>
      <c r="F38" s="379"/>
      <c r="G38" s="236" t="s">
        <v>1226</v>
      </c>
      <c r="H38" s="197"/>
      <c r="I38" s="198"/>
      <c r="J38" s="198"/>
      <c r="K38" s="198"/>
      <c r="L38" s="198"/>
      <c r="M38" s="198"/>
      <c r="N38" s="198"/>
      <c r="O38" s="198"/>
      <c r="P38" s="198"/>
      <c r="Q38" s="198"/>
      <c r="R38" s="198"/>
      <c r="S38" s="198"/>
      <c r="T38" s="199">
        <f t="shared" si="20"/>
        <v>0</v>
      </c>
      <c r="U38" s="208"/>
      <c r="V38" s="209"/>
      <c r="W38" s="209"/>
      <c r="X38" s="209"/>
      <c r="Y38" s="209"/>
      <c r="Z38" s="209"/>
      <c r="AA38" s="209"/>
      <c r="AB38" s="209"/>
      <c r="AC38" s="209"/>
      <c r="AD38" s="209"/>
      <c r="AE38" s="209"/>
      <c r="AF38" s="209"/>
      <c r="AG38" s="199">
        <f t="shared" si="35"/>
        <v>0</v>
      </c>
      <c r="AI38" s="102" t="s">
        <v>209</v>
      </c>
      <c r="AL38" s="102"/>
      <c r="AN38" s="58">
        <v>1</v>
      </c>
      <c r="AO38" s="58">
        <v>3</v>
      </c>
      <c r="AP38" s="58">
        <v>9</v>
      </c>
      <c r="AQ38" s="60">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58">
        <f ca="1">COUNTIF(INDIRECT("H"&amp;(ROW()+12*(($AN38-1)*3+$AO38)-ROW())/12+5):INDIRECT("S"&amp;(ROW()+12*(($AN38-1)*3+$AO38)-ROW())/12+5),AQ38)</f>
        <v>0</v>
      </c>
      <c r="AS38" s="60">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58">
        <f ca="1">COUNTIF(INDIRECT("U"&amp;(ROW()+12*(($AN38-1)*3+$AO38)-ROW())/12+5):INDIRECT("AF"&amp;(ROW()+12*(($AN38-1)*3+$AO38)-ROW())/12+5),AS38)</f>
        <v>0</v>
      </c>
      <c r="AU38" s="58">
        <f ca="1">IF(AND(AQ38+AS38&gt;0,AR38+AT38&gt;0),COUNTIF(AU$6:AU37,"&gt;0")+1,0)</f>
        <v>0</v>
      </c>
      <c r="BE38" s="58">
        <v>3</v>
      </c>
      <c r="BF38" s="62"/>
      <c r="BG38" s="61"/>
      <c r="BH38" s="61"/>
      <c r="BI38" s="61"/>
      <c r="BJ38" s="61"/>
      <c r="BK38" s="61"/>
      <c r="BL38" s="61"/>
      <c r="BM38" s="61"/>
      <c r="BN38" s="61"/>
      <c r="BO38" s="61"/>
      <c r="BP38" s="61"/>
      <c r="BQ38" s="61"/>
      <c r="BR38" s="61"/>
      <c r="BT38" s="61"/>
      <c r="BU38" s="61"/>
      <c r="BV38" s="61"/>
      <c r="BW38" s="61"/>
      <c r="BX38" s="61"/>
      <c r="BY38" s="61"/>
      <c r="BZ38" s="61"/>
      <c r="CA38" s="61"/>
      <c r="CB38" s="61"/>
      <c r="CC38" s="61"/>
      <c r="CD38" s="61"/>
      <c r="CE38" s="61"/>
    </row>
    <row r="39" spans="1:98">
      <c r="A39" s="374">
        <v>12</v>
      </c>
      <c r="B39" s="377"/>
      <c r="C39" s="377"/>
      <c r="D39" s="377"/>
      <c r="E39" s="381"/>
      <c r="F39" s="377"/>
      <c r="G39" s="234" t="s">
        <v>109</v>
      </c>
      <c r="H39" s="191"/>
      <c r="I39" s="192" t="str">
        <f t="shared" ref="I39:I40" si="271">IF(H39="","",H39)</f>
        <v/>
      </c>
      <c r="J39" s="192" t="str">
        <f t="shared" ref="J39:J40" si="272">IF(I39="","",I39)</f>
        <v/>
      </c>
      <c r="K39" s="192" t="str">
        <f t="shared" ref="K39:K40" si="273">IF(J39="","",J39)</f>
        <v/>
      </c>
      <c r="L39" s="192" t="str">
        <f t="shared" ref="L39:L40" si="274">IF(K39="","",K39)</f>
        <v/>
      </c>
      <c r="M39" s="192" t="str">
        <f t="shared" ref="M39:M40" si="275">IF(L39="","",L39)</f>
        <v/>
      </c>
      <c r="N39" s="192" t="str">
        <f t="shared" ref="N39:N40" si="276">IF(M39="","",M39)</f>
        <v/>
      </c>
      <c r="O39" s="192" t="str">
        <f t="shared" ref="O39:O40" si="277">IF(N39="","",N39)</f>
        <v/>
      </c>
      <c r="P39" s="192" t="str">
        <f t="shared" ref="P39:P40" si="278">IF(O39="","",O39)</f>
        <v/>
      </c>
      <c r="Q39" s="192" t="str">
        <f t="shared" ref="Q39:Q40" si="279">IF(P39="","",P39)</f>
        <v/>
      </c>
      <c r="R39" s="192" t="str">
        <f t="shared" ref="R39:R40" si="280">IF(Q39="","",Q39)</f>
        <v/>
      </c>
      <c r="S39" s="192" t="str">
        <f t="shared" ref="S39:S40" si="281">IF(R39="","",R39)</f>
        <v/>
      </c>
      <c r="T39" s="193">
        <f t="shared" si="20"/>
        <v>0</v>
      </c>
      <c r="U39" s="203"/>
      <c r="V39" s="204" t="str">
        <f t="shared" ref="V39:V40" si="282">IF(U39="","",U39)</f>
        <v/>
      </c>
      <c r="W39" s="204" t="str">
        <f t="shared" ref="W39:W40" si="283">IF(V39="","",V39)</f>
        <v/>
      </c>
      <c r="X39" s="204" t="str">
        <f t="shared" ref="X39:X40" si="284">IF(W39="","",W39)</f>
        <v/>
      </c>
      <c r="Y39" s="204" t="str">
        <f t="shared" ref="Y39:Y40" si="285">IF(X39="","",X39)</f>
        <v/>
      </c>
      <c r="Z39" s="204" t="str">
        <f t="shared" ref="Z39:Z40" si="286">IF(Y39="","",Y39)</f>
        <v/>
      </c>
      <c r="AA39" s="204" t="str">
        <f t="shared" ref="AA39:AA40" si="287">IF(Z39="","",Z39)</f>
        <v/>
      </c>
      <c r="AB39" s="204" t="str">
        <f t="shared" ref="AB39:AB40" si="288">IF(AA39="","",AA39)</f>
        <v/>
      </c>
      <c r="AC39" s="204" t="str">
        <f t="shared" ref="AC39:AC40" si="289">IF(AB39="","",AB39)</f>
        <v/>
      </c>
      <c r="AD39" s="204" t="str">
        <f t="shared" ref="AD39:AD40" si="290">IF(AC39="","",AC39)</f>
        <v/>
      </c>
      <c r="AE39" s="204" t="str">
        <f t="shared" ref="AE39:AE40" si="291">IF(AD39="","",AD39)</f>
        <v/>
      </c>
      <c r="AF39" s="204" t="str">
        <f t="shared" ref="AF39:AF40" si="292">IF(AE39="","",AE39)</f>
        <v/>
      </c>
      <c r="AG39" s="193">
        <f t="shared" si="35"/>
        <v>0</v>
      </c>
      <c r="AI39" s="102"/>
      <c r="AN39" s="58">
        <v>1</v>
      </c>
      <c r="AO39" s="58">
        <v>3</v>
      </c>
      <c r="AP39" s="58">
        <v>10</v>
      </c>
      <c r="AQ39" s="60">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58">
        <f ca="1">COUNTIF(INDIRECT("H"&amp;(ROW()+12*(($AN39-1)*3+$AO39)-ROW())/12+5):INDIRECT("S"&amp;(ROW()+12*(($AN39-1)*3+$AO39)-ROW())/12+5),AQ39)</f>
        <v>0</v>
      </c>
      <c r="AS39" s="60">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58">
        <f ca="1">COUNTIF(INDIRECT("U"&amp;(ROW()+12*(($AN39-1)*3+$AO39)-ROW())/12+5):INDIRECT("AF"&amp;(ROW()+12*(($AN39-1)*3+$AO39)-ROW())/12+5),AS39)</f>
        <v>0</v>
      </c>
      <c r="AU39" s="58">
        <f ca="1">IF(AND(AQ39+AS39&gt;0,AR39+AT39&gt;0),COUNTIF(AU$6:AU38,"&gt;0")+1,0)</f>
        <v>0</v>
      </c>
      <c r="BE39" s="58">
        <v>1</v>
      </c>
      <c r="BG39" s="61">
        <f t="shared" ref="BG39:BR39" si="293">SUM(H39:H40)</f>
        <v>0</v>
      </c>
      <c r="BH39" s="61">
        <f t="shared" si="293"/>
        <v>0</v>
      </c>
      <c r="BI39" s="61">
        <f t="shared" si="293"/>
        <v>0</v>
      </c>
      <c r="BJ39" s="61">
        <f t="shared" si="293"/>
        <v>0</v>
      </c>
      <c r="BK39" s="61">
        <f t="shared" si="293"/>
        <v>0</v>
      </c>
      <c r="BL39" s="61">
        <f t="shared" si="293"/>
        <v>0</v>
      </c>
      <c r="BM39" s="61">
        <f t="shared" si="293"/>
        <v>0</v>
      </c>
      <c r="BN39" s="61">
        <f t="shared" si="293"/>
        <v>0</v>
      </c>
      <c r="BO39" s="61">
        <f t="shared" si="293"/>
        <v>0</v>
      </c>
      <c r="BP39" s="61">
        <f t="shared" si="293"/>
        <v>0</v>
      </c>
      <c r="BQ39" s="61">
        <f t="shared" si="293"/>
        <v>0</v>
      </c>
      <c r="BR39" s="61">
        <f t="shared" si="293"/>
        <v>0</v>
      </c>
      <c r="BT39" s="61">
        <f t="shared" ref="BT39:CE39" si="294">SUM(U39:U40)</f>
        <v>0</v>
      </c>
      <c r="BU39" s="61">
        <f t="shared" si="294"/>
        <v>0</v>
      </c>
      <c r="BV39" s="61">
        <f t="shared" si="294"/>
        <v>0</v>
      </c>
      <c r="BW39" s="61">
        <f t="shared" si="294"/>
        <v>0</v>
      </c>
      <c r="BX39" s="61">
        <f t="shared" si="294"/>
        <v>0</v>
      </c>
      <c r="BY39" s="61">
        <f t="shared" si="294"/>
        <v>0</v>
      </c>
      <c r="BZ39" s="61">
        <f t="shared" si="294"/>
        <v>0</v>
      </c>
      <c r="CA39" s="61">
        <f t="shared" si="294"/>
        <v>0</v>
      </c>
      <c r="CB39" s="61">
        <f t="shared" si="294"/>
        <v>0</v>
      </c>
      <c r="CC39" s="61">
        <f t="shared" si="294"/>
        <v>0</v>
      </c>
      <c r="CD39" s="61">
        <f t="shared" si="294"/>
        <v>0</v>
      </c>
      <c r="CE39" s="61">
        <f t="shared" si="294"/>
        <v>0</v>
      </c>
      <c r="CH39" s="62" t="s">
        <v>108</v>
      </c>
      <c r="CI39" s="61">
        <f t="shared" ref="CI39:CT39" si="295">IF(OR($D39="副園長",$D39="教頭",$D39="主任保育士",$D39="主幹教諭",$D39="主幹保育教諭"),0,BG39)</f>
        <v>0</v>
      </c>
      <c r="CJ39" s="61">
        <f t="shared" si="295"/>
        <v>0</v>
      </c>
      <c r="CK39" s="61">
        <f t="shared" si="295"/>
        <v>0</v>
      </c>
      <c r="CL39" s="61">
        <f t="shared" si="295"/>
        <v>0</v>
      </c>
      <c r="CM39" s="61">
        <f t="shared" si="295"/>
        <v>0</v>
      </c>
      <c r="CN39" s="61">
        <f t="shared" si="295"/>
        <v>0</v>
      </c>
      <c r="CO39" s="61">
        <f t="shared" si="295"/>
        <v>0</v>
      </c>
      <c r="CP39" s="61">
        <f t="shared" si="295"/>
        <v>0</v>
      </c>
      <c r="CQ39" s="61">
        <f t="shared" si="295"/>
        <v>0</v>
      </c>
      <c r="CR39" s="61">
        <f t="shared" si="295"/>
        <v>0</v>
      </c>
      <c r="CS39" s="61">
        <f t="shared" si="295"/>
        <v>0</v>
      </c>
      <c r="CT39" s="61">
        <f t="shared" si="295"/>
        <v>0</v>
      </c>
    </row>
    <row r="40" spans="1:98">
      <c r="A40" s="375"/>
      <c r="B40" s="378"/>
      <c r="C40" s="380"/>
      <c r="D40" s="380"/>
      <c r="E40" s="382"/>
      <c r="F40" s="378"/>
      <c r="G40" s="235" t="s">
        <v>107</v>
      </c>
      <c r="H40" s="194"/>
      <c r="I40" s="195" t="str">
        <f t="shared" si="271"/>
        <v/>
      </c>
      <c r="J40" s="195" t="str">
        <f t="shared" si="272"/>
        <v/>
      </c>
      <c r="K40" s="195" t="str">
        <f t="shared" si="273"/>
        <v/>
      </c>
      <c r="L40" s="195" t="str">
        <f t="shared" si="274"/>
        <v/>
      </c>
      <c r="M40" s="195" t="str">
        <f t="shared" si="275"/>
        <v/>
      </c>
      <c r="N40" s="195" t="str">
        <f t="shared" si="276"/>
        <v/>
      </c>
      <c r="O40" s="195" t="str">
        <f t="shared" si="277"/>
        <v/>
      </c>
      <c r="P40" s="195" t="str">
        <f t="shared" si="278"/>
        <v/>
      </c>
      <c r="Q40" s="195" t="str">
        <f t="shared" si="279"/>
        <v/>
      </c>
      <c r="R40" s="195" t="str">
        <f t="shared" si="280"/>
        <v/>
      </c>
      <c r="S40" s="195" t="str">
        <f t="shared" si="281"/>
        <v/>
      </c>
      <c r="T40" s="196">
        <f t="shared" si="20"/>
        <v>0</v>
      </c>
      <c r="U40" s="206"/>
      <c r="V40" s="207" t="str">
        <f t="shared" si="282"/>
        <v/>
      </c>
      <c r="W40" s="207" t="str">
        <f t="shared" si="283"/>
        <v/>
      </c>
      <c r="X40" s="207" t="str">
        <f t="shared" si="284"/>
        <v/>
      </c>
      <c r="Y40" s="207" t="str">
        <f t="shared" si="285"/>
        <v/>
      </c>
      <c r="Z40" s="207" t="str">
        <f t="shared" si="286"/>
        <v/>
      </c>
      <c r="AA40" s="207" t="str">
        <f t="shared" si="287"/>
        <v/>
      </c>
      <c r="AB40" s="207" t="str">
        <f t="shared" si="288"/>
        <v/>
      </c>
      <c r="AC40" s="207" t="str">
        <f t="shared" si="289"/>
        <v/>
      </c>
      <c r="AD40" s="207" t="str">
        <f t="shared" si="290"/>
        <v/>
      </c>
      <c r="AE40" s="207" t="str">
        <f t="shared" si="291"/>
        <v/>
      </c>
      <c r="AF40" s="207" t="str">
        <f t="shared" si="292"/>
        <v/>
      </c>
      <c r="AG40" s="196">
        <f t="shared" si="35"/>
        <v>0</v>
      </c>
      <c r="AN40" s="58">
        <v>1</v>
      </c>
      <c r="AO40" s="58">
        <v>3</v>
      </c>
      <c r="AP40" s="58">
        <v>11</v>
      </c>
      <c r="AQ40" s="60">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58">
        <f ca="1">COUNTIF(INDIRECT("H"&amp;(ROW()+12*(($AN40-1)*3+$AO40)-ROW())/12+5):INDIRECT("S"&amp;(ROW()+12*(($AN40-1)*3+$AO40)-ROW())/12+5),AQ40)</f>
        <v>0</v>
      </c>
      <c r="AS40" s="60">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58">
        <f ca="1">COUNTIF(INDIRECT("U"&amp;(ROW()+12*(($AN40-1)*3+$AO40)-ROW())/12+5):INDIRECT("AF"&amp;(ROW()+12*(($AN40-1)*3+$AO40)-ROW())/12+5),AS40)</f>
        <v>0</v>
      </c>
      <c r="AU40" s="58">
        <f ca="1">IF(AND(AQ40+AS40&gt;0,AR40+AT40&gt;0),COUNTIF(AU$6:AU39,"&gt;0")+1,0)</f>
        <v>0</v>
      </c>
      <c r="BE40" s="58">
        <v>2</v>
      </c>
      <c r="BF40" s="58" t="s">
        <v>106</v>
      </c>
      <c r="BG40" s="61">
        <f t="shared" ref="BG40:BR40" si="296">IF(BG39+BT39&gt;$AJ$27,1,0)</f>
        <v>0</v>
      </c>
      <c r="BH40" s="61">
        <f t="shared" si="296"/>
        <v>0</v>
      </c>
      <c r="BI40" s="61">
        <f t="shared" si="296"/>
        <v>0</v>
      </c>
      <c r="BJ40" s="61">
        <f t="shared" si="296"/>
        <v>0</v>
      </c>
      <c r="BK40" s="61">
        <f t="shared" si="296"/>
        <v>0</v>
      </c>
      <c r="BL40" s="61">
        <f t="shared" si="296"/>
        <v>0</v>
      </c>
      <c r="BM40" s="61">
        <f t="shared" si="296"/>
        <v>0</v>
      </c>
      <c r="BN40" s="61">
        <f t="shared" si="296"/>
        <v>0</v>
      </c>
      <c r="BO40" s="61">
        <f t="shared" si="296"/>
        <v>0</v>
      </c>
      <c r="BP40" s="61">
        <f t="shared" si="296"/>
        <v>0</v>
      </c>
      <c r="BQ40" s="61">
        <f t="shared" si="296"/>
        <v>0</v>
      </c>
      <c r="BR40" s="61">
        <f t="shared" si="296"/>
        <v>0</v>
      </c>
      <c r="BT40" s="61"/>
      <c r="BU40" s="61"/>
      <c r="BV40" s="61"/>
      <c r="BW40" s="61"/>
      <c r="BX40" s="61"/>
      <c r="BY40" s="61"/>
      <c r="BZ40" s="61"/>
      <c r="CA40" s="61"/>
      <c r="CB40" s="61"/>
      <c r="CC40" s="61"/>
      <c r="CD40" s="61"/>
      <c r="CE40" s="61"/>
    </row>
    <row r="41" spans="1:98">
      <c r="A41" s="376"/>
      <c r="B41" s="379"/>
      <c r="C41" s="384"/>
      <c r="D41" s="385"/>
      <c r="E41" s="383"/>
      <c r="F41" s="379"/>
      <c r="G41" s="236" t="s">
        <v>1226</v>
      </c>
      <c r="H41" s="197"/>
      <c r="I41" s="198"/>
      <c r="J41" s="198"/>
      <c r="K41" s="198"/>
      <c r="L41" s="198"/>
      <c r="M41" s="198"/>
      <c r="N41" s="198"/>
      <c r="O41" s="198"/>
      <c r="P41" s="198"/>
      <c r="Q41" s="198"/>
      <c r="R41" s="198"/>
      <c r="S41" s="198"/>
      <c r="T41" s="199">
        <f t="shared" si="20"/>
        <v>0</v>
      </c>
      <c r="U41" s="208"/>
      <c r="V41" s="209"/>
      <c r="W41" s="209"/>
      <c r="X41" s="209"/>
      <c r="Y41" s="209"/>
      <c r="Z41" s="209"/>
      <c r="AA41" s="209"/>
      <c r="AB41" s="209"/>
      <c r="AC41" s="209"/>
      <c r="AD41" s="209"/>
      <c r="AE41" s="209"/>
      <c r="AF41" s="209"/>
      <c r="AG41" s="199">
        <f t="shared" si="35"/>
        <v>0</v>
      </c>
      <c r="AN41" s="243">
        <v>1</v>
      </c>
      <c r="AO41" s="243">
        <v>3</v>
      </c>
      <c r="AP41" s="243">
        <v>12</v>
      </c>
      <c r="AQ41" s="244">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243">
        <f ca="1">COUNTIF(INDIRECT("H"&amp;(ROW()+12*(($AN41-1)*3+$AO41)-ROW())/12+5):INDIRECT("S"&amp;(ROW()+12*(($AN41-1)*3+$AO41)-ROW())/12+5),AQ41)</f>
        <v>0</v>
      </c>
      <c r="AS41" s="244">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243">
        <f ca="1">COUNTIF(INDIRECT("U"&amp;(ROW()+12*(($AN41-1)*3+$AO41)-ROW())/12+5):INDIRECT("AF"&amp;(ROW()+12*(($AN41-1)*3+$AO41)-ROW())/12+5),AS41)</f>
        <v>0</v>
      </c>
      <c r="AU41" s="243">
        <f ca="1">IF(AND(AQ41+AS41&gt;0,AR41+AT41&gt;0),COUNTIF(AU$6:AU40,"&gt;0")+1,0)</f>
        <v>0</v>
      </c>
      <c r="BE41" s="58">
        <v>3</v>
      </c>
      <c r="BF41" s="62"/>
      <c r="BG41" s="61"/>
      <c r="BH41" s="61"/>
      <c r="BI41" s="61"/>
      <c r="BJ41" s="61"/>
      <c r="BK41" s="61"/>
      <c r="BL41" s="61"/>
      <c r="BM41" s="61"/>
      <c r="BN41" s="61"/>
      <c r="BO41" s="61"/>
      <c r="BP41" s="61"/>
      <c r="BQ41" s="61"/>
      <c r="BR41" s="61"/>
      <c r="BT41" s="61"/>
      <c r="BU41" s="61"/>
      <c r="BV41" s="61"/>
      <c r="BW41" s="61"/>
      <c r="BX41" s="61"/>
      <c r="BY41" s="61"/>
      <c r="BZ41" s="61"/>
      <c r="CA41" s="61"/>
      <c r="CB41" s="61"/>
      <c r="CC41" s="61"/>
      <c r="CD41" s="61"/>
      <c r="CE41" s="61"/>
    </row>
    <row r="42" spans="1:98">
      <c r="A42" s="374">
        <v>13</v>
      </c>
      <c r="B42" s="377"/>
      <c r="C42" s="377"/>
      <c r="D42" s="377"/>
      <c r="E42" s="381"/>
      <c r="F42" s="377"/>
      <c r="G42" s="234" t="s">
        <v>109</v>
      </c>
      <c r="H42" s="191"/>
      <c r="I42" s="192" t="str">
        <f t="shared" ref="I42:I43" si="297">IF(H42="","",H42)</f>
        <v/>
      </c>
      <c r="J42" s="192" t="str">
        <f t="shared" ref="J42:J43" si="298">IF(I42="","",I42)</f>
        <v/>
      </c>
      <c r="K42" s="192" t="str">
        <f t="shared" ref="K42:K43" si="299">IF(J42="","",J42)</f>
        <v/>
      </c>
      <c r="L42" s="192" t="str">
        <f t="shared" ref="L42:L43" si="300">IF(K42="","",K42)</f>
        <v/>
      </c>
      <c r="M42" s="192" t="str">
        <f t="shared" ref="M42:M43" si="301">IF(L42="","",L42)</f>
        <v/>
      </c>
      <c r="N42" s="192" t="str">
        <f t="shared" ref="N42:N43" si="302">IF(M42="","",M42)</f>
        <v/>
      </c>
      <c r="O42" s="192" t="str">
        <f t="shared" ref="O42:O43" si="303">IF(N42="","",N42)</f>
        <v/>
      </c>
      <c r="P42" s="192" t="str">
        <f t="shared" ref="P42:P43" si="304">IF(O42="","",O42)</f>
        <v/>
      </c>
      <c r="Q42" s="192" t="str">
        <f t="shared" ref="Q42:Q43" si="305">IF(P42="","",P42)</f>
        <v/>
      </c>
      <c r="R42" s="192" t="str">
        <f t="shared" ref="R42:R43" si="306">IF(Q42="","",Q42)</f>
        <v/>
      </c>
      <c r="S42" s="192" t="str">
        <f t="shared" ref="S42:S43" si="307">IF(R42="","",R42)</f>
        <v/>
      </c>
      <c r="T42" s="193">
        <f t="shared" si="20"/>
        <v>0</v>
      </c>
      <c r="U42" s="203"/>
      <c r="V42" s="204" t="str">
        <f t="shared" ref="V42:V43" si="308">IF(U42="","",U42)</f>
        <v/>
      </c>
      <c r="W42" s="204" t="str">
        <f t="shared" ref="W42:W43" si="309">IF(V42="","",V42)</f>
        <v/>
      </c>
      <c r="X42" s="204" t="str">
        <f t="shared" ref="X42:X43" si="310">IF(W42="","",W42)</f>
        <v/>
      </c>
      <c r="Y42" s="204" t="str">
        <f t="shared" ref="Y42:Y43" si="311">IF(X42="","",X42)</f>
        <v/>
      </c>
      <c r="Z42" s="204" t="str">
        <f t="shared" ref="Z42:Z43" si="312">IF(Y42="","",Y42)</f>
        <v/>
      </c>
      <c r="AA42" s="204" t="str">
        <f t="shared" ref="AA42:AA43" si="313">IF(Z42="","",Z42)</f>
        <v/>
      </c>
      <c r="AB42" s="204" t="str">
        <f t="shared" ref="AB42:AB43" si="314">IF(AA42="","",AA42)</f>
        <v/>
      </c>
      <c r="AC42" s="204" t="str">
        <f t="shared" ref="AC42:AC43" si="315">IF(AB42="","",AB42)</f>
        <v/>
      </c>
      <c r="AD42" s="204" t="str">
        <f t="shared" ref="AD42:AD43" si="316">IF(AC42="","",AC42)</f>
        <v/>
      </c>
      <c r="AE42" s="204" t="str">
        <f t="shared" ref="AE42:AE43" si="317">IF(AD42="","",AD42)</f>
        <v/>
      </c>
      <c r="AF42" s="204" t="str">
        <f t="shared" ref="AF42:AF43" si="318">IF(AE42="","",AE42)</f>
        <v/>
      </c>
      <c r="AG42" s="193">
        <f t="shared" si="35"/>
        <v>0</v>
      </c>
      <c r="AN42" s="58">
        <v>2</v>
      </c>
      <c r="AO42" s="58">
        <v>1</v>
      </c>
      <c r="AP42" s="58">
        <v>1</v>
      </c>
      <c r="AQ42" s="60">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58">
        <f ca="1">COUNTIF(INDIRECT("H"&amp;(ROW()+12*(($AN42-1)*3+$AO42)-ROW())/12+5):INDIRECT("S"&amp;(ROW()+12*(($AN42-1)*3+$AO42)-ROW())/12+5),AQ42)</f>
        <v>0</v>
      </c>
      <c r="AS42" s="60">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58">
        <f ca="1">COUNTIF(INDIRECT("U"&amp;(ROW()+12*(($AN42-1)*3+$AO42)-ROW())/12+5):INDIRECT("AF"&amp;(ROW()+12*(($AN42-1)*3+$AO42)-ROW())/12+5),AS42)</f>
        <v>0</v>
      </c>
      <c r="AU42" s="58">
        <f ca="1">IF(AND(AQ42+AS42&gt;0,AR42+AT42&gt;0),COUNTIF(AU$6:AU41,"&gt;0")+1,0)</f>
        <v>0</v>
      </c>
      <c r="BE42" s="58">
        <v>1</v>
      </c>
      <c r="BG42" s="61">
        <f t="shared" ref="BG42:BR42" si="319">SUM(H42:H43)</f>
        <v>0</v>
      </c>
      <c r="BH42" s="61">
        <f t="shared" si="319"/>
        <v>0</v>
      </c>
      <c r="BI42" s="61">
        <f t="shared" si="319"/>
        <v>0</v>
      </c>
      <c r="BJ42" s="61">
        <f t="shared" si="319"/>
        <v>0</v>
      </c>
      <c r="BK42" s="61">
        <f t="shared" si="319"/>
        <v>0</v>
      </c>
      <c r="BL42" s="61">
        <f t="shared" si="319"/>
        <v>0</v>
      </c>
      <c r="BM42" s="61">
        <f t="shared" si="319"/>
        <v>0</v>
      </c>
      <c r="BN42" s="61">
        <f t="shared" si="319"/>
        <v>0</v>
      </c>
      <c r="BO42" s="61">
        <f t="shared" si="319"/>
        <v>0</v>
      </c>
      <c r="BP42" s="61">
        <f t="shared" si="319"/>
        <v>0</v>
      </c>
      <c r="BQ42" s="61">
        <f t="shared" si="319"/>
        <v>0</v>
      </c>
      <c r="BR42" s="61">
        <f t="shared" si="319"/>
        <v>0</v>
      </c>
      <c r="BT42" s="61">
        <f t="shared" ref="BT42:CE42" si="320">SUM(U42:U43)</f>
        <v>0</v>
      </c>
      <c r="BU42" s="61">
        <f t="shared" si="320"/>
        <v>0</v>
      </c>
      <c r="BV42" s="61">
        <f t="shared" si="320"/>
        <v>0</v>
      </c>
      <c r="BW42" s="61">
        <f t="shared" si="320"/>
        <v>0</v>
      </c>
      <c r="BX42" s="61">
        <f t="shared" si="320"/>
        <v>0</v>
      </c>
      <c r="BY42" s="61">
        <f t="shared" si="320"/>
        <v>0</v>
      </c>
      <c r="BZ42" s="61">
        <f t="shared" si="320"/>
        <v>0</v>
      </c>
      <c r="CA42" s="61">
        <f t="shared" si="320"/>
        <v>0</v>
      </c>
      <c r="CB42" s="61">
        <f t="shared" si="320"/>
        <v>0</v>
      </c>
      <c r="CC42" s="61">
        <f t="shared" si="320"/>
        <v>0</v>
      </c>
      <c r="CD42" s="61">
        <f t="shared" si="320"/>
        <v>0</v>
      </c>
      <c r="CE42" s="61">
        <f t="shared" si="320"/>
        <v>0</v>
      </c>
      <c r="CH42" s="62" t="s">
        <v>108</v>
      </c>
      <c r="CI42" s="61">
        <f t="shared" ref="CI42:CT42" si="321">IF(OR($D42="副園長",$D42="教頭",$D42="主任保育士",$D42="主幹教諭",$D42="主幹保育教諭"),0,BG42)</f>
        <v>0</v>
      </c>
      <c r="CJ42" s="61">
        <f t="shared" si="321"/>
        <v>0</v>
      </c>
      <c r="CK42" s="61">
        <f t="shared" si="321"/>
        <v>0</v>
      </c>
      <c r="CL42" s="61">
        <f t="shared" si="321"/>
        <v>0</v>
      </c>
      <c r="CM42" s="61">
        <f t="shared" si="321"/>
        <v>0</v>
      </c>
      <c r="CN42" s="61">
        <f t="shared" si="321"/>
        <v>0</v>
      </c>
      <c r="CO42" s="61">
        <f t="shared" si="321"/>
        <v>0</v>
      </c>
      <c r="CP42" s="61">
        <f t="shared" si="321"/>
        <v>0</v>
      </c>
      <c r="CQ42" s="61">
        <f t="shared" si="321"/>
        <v>0</v>
      </c>
      <c r="CR42" s="61">
        <f t="shared" si="321"/>
        <v>0</v>
      </c>
      <c r="CS42" s="61">
        <f t="shared" si="321"/>
        <v>0</v>
      </c>
      <c r="CT42" s="61">
        <f t="shared" si="321"/>
        <v>0</v>
      </c>
    </row>
    <row r="43" spans="1:98">
      <c r="A43" s="375"/>
      <c r="B43" s="378"/>
      <c r="C43" s="380"/>
      <c r="D43" s="380"/>
      <c r="E43" s="382"/>
      <c r="F43" s="378"/>
      <c r="G43" s="235" t="s">
        <v>107</v>
      </c>
      <c r="H43" s="194"/>
      <c r="I43" s="195" t="str">
        <f t="shared" si="297"/>
        <v/>
      </c>
      <c r="J43" s="195" t="str">
        <f t="shared" si="298"/>
        <v/>
      </c>
      <c r="K43" s="195" t="str">
        <f t="shared" si="299"/>
        <v/>
      </c>
      <c r="L43" s="195" t="str">
        <f t="shared" si="300"/>
        <v/>
      </c>
      <c r="M43" s="195" t="str">
        <f t="shared" si="301"/>
        <v/>
      </c>
      <c r="N43" s="195" t="str">
        <f t="shared" si="302"/>
        <v/>
      </c>
      <c r="O43" s="195" t="str">
        <f t="shared" si="303"/>
        <v/>
      </c>
      <c r="P43" s="195" t="str">
        <f t="shared" si="304"/>
        <v/>
      </c>
      <c r="Q43" s="195" t="str">
        <f t="shared" si="305"/>
        <v/>
      </c>
      <c r="R43" s="195" t="str">
        <f t="shared" si="306"/>
        <v/>
      </c>
      <c r="S43" s="195" t="str">
        <f t="shared" si="307"/>
        <v/>
      </c>
      <c r="T43" s="196">
        <f t="shared" si="20"/>
        <v>0</v>
      </c>
      <c r="U43" s="206"/>
      <c r="V43" s="207" t="str">
        <f t="shared" si="308"/>
        <v/>
      </c>
      <c r="W43" s="207" t="str">
        <f t="shared" si="309"/>
        <v/>
      </c>
      <c r="X43" s="207" t="str">
        <f t="shared" si="310"/>
        <v/>
      </c>
      <c r="Y43" s="207" t="str">
        <f t="shared" si="311"/>
        <v/>
      </c>
      <c r="Z43" s="207" t="str">
        <f t="shared" si="312"/>
        <v/>
      </c>
      <c r="AA43" s="207" t="str">
        <f t="shared" si="313"/>
        <v/>
      </c>
      <c r="AB43" s="207" t="str">
        <f t="shared" si="314"/>
        <v/>
      </c>
      <c r="AC43" s="207" t="str">
        <f t="shared" si="315"/>
        <v/>
      </c>
      <c r="AD43" s="207" t="str">
        <f t="shared" si="316"/>
        <v/>
      </c>
      <c r="AE43" s="207" t="str">
        <f t="shared" si="317"/>
        <v/>
      </c>
      <c r="AF43" s="207" t="str">
        <f t="shared" si="318"/>
        <v/>
      </c>
      <c r="AG43" s="196">
        <f t="shared" si="35"/>
        <v>0</v>
      </c>
      <c r="AN43" s="58">
        <v>2</v>
      </c>
      <c r="AO43" s="58">
        <v>1</v>
      </c>
      <c r="AP43" s="58">
        <v>2</v>
      </c>
      <c r="AQ43" s="60">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58">
        <f ca="1">COUNTIF(INDIRECT("H"&amp;(ROW()+12*(($AN43-1)*3+$AO43)-ROW())/12+5):INDIRECT("S"&amp;(ROW()+12*(($AN43-1)*3+$AO43)-ROW())/12+5),AQ43)</f>
        <v>0</v>
      </c>
      <c r="AS43" s="60">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58">
        <f ca="1">COUNTIF(INDIRECT("U"&amp;(ROW()+12*(($AN43-1)*3+$AO43)-ROW())/12+5):INDIRECT("AF"&amp;(ROW()+12*(($AN43-1)*3+$AO43)-ROW())/12+5),AS43)</f>
        <v>0</v>
      </c>
      <c r="AU43" s="58">
        <f ca="1">IF(AND(AQ43+AS43&gt;0,AR43+AT43&gt;0),COUNTIF(AU$6:AU42,"&gt;0")+1,0)</f>
        <v>0</v>
      </c>
      <c r="BE43" s="58">
        <v>2</v>
      </c>
      <c r="BF43" s="58" t="s">
        <v>106</v>
      </c>
      <c r="BG43" s="61">
        <f t="shared" ref="BG43:BR43" si="322">IF(BG42+BT42&gt;$AJ$27,1,0)</f>
        <v>0</v>
      </c>
      <c r="BH43" s="61">
        <f t="shared" si="322"/>
        <v>0</v>
      </c>
      <c r="BI43" s="61">
        <f t="shared" si="322"/>
        <v>0</v>
      </c>
      <c r="BJ43" s="61">
        <f t="shared" si="322"/>
        <v>0</v>
      </c>
      <c r="BK43" s="61">
        <f t="shared" si="322"/>
        <v>0</v>
      </c>
      <c r="BL43" s="61">
        <f t="shared" si="322"/>
        <v>0</v>
      </c>
      <c r="BM43" s="61">
        <f t="shared" si="322"/>
        <v>0</v>
      </c>
      <c r="BN43" s="61">
        <f t="shared" si="322"/>
        <v>0</v>
      </c>
      <c r="BO43" s="61">
        <f t="shared" si="322"/>
        <v>0</v>
      </c>
      <c r="BP43" s="61">
        <f t="shared" si="322"/>
        <v>0</v>
      </c>
      <c r="BQ43" s="61">
        <f t="shared" si="322"/>
        <v>0</v>
      </c>
      <c r="BR43" s="61">
        <f t="shared" si="322"/>
        <v>0</v>
      </c>
      <c r="BT43" s="61"/>
      <c r="BU43" s="61"/>
      <c r="BV43" s="61"/>
      <c r="BW43" s="61"/>
      <c r="BX43" s="61"/>
      <c r="BY43" s="61"/>
      <c r="BZ43" s="61"/>
      <c r="CA43" s="61"/>
      <c r="CB43" s="61"/>
      <c r="CC43" s="61"/>
      <c r="CD43" s="61"/>
      <c r="CE43" s="61"/>
    </row>
    <row r="44" spans="1:98">
      <c r="A44" s="376"/>
      <c r="B44" s="379"/>
      <c r="C44" s="384"/>
      <c r="D44" s="385"/>
      <c r="E44" s="383"/>
      <c r="F44" s="379"/>
      <c r="G44" s="236" t="s">
        <v>1226</v>
      </c>
      <c r="H44" s="197"/>
      <c r="I44" s="198"/>
      <c r="J44" s="198"/>
      <c r="K44" s="198"/>
      <c r="L44" s="198"/>
      <c r="M44" s="198"/>
      <c r="N44" s="198"/>
      <c r="O44" s="198"/>
      <c r="P44" s="198"/>
      <c r="Q44" s="198"/>
      <c r="R44" s="198"/>
      <c r="S44" s="198"/>
      <c r="T44" s="199">
        <f t="shared" si="20"/>
        <v>0</v>
      </c>
      <c r="U44" s="208"/>
      <c r="V44" s="209"/>
      <c r="W44" s="209"/>
      <c r="X44" s="209"/>
      <c r="Y44" s="209"/>
      <c r="Z44" s="209"/>
      <c r="AA44" s="209"/>
      <c r="AB44" s="209"/>
      <c r="AC44" s="209"/>
      <c r="AD44" s="209"/>
      <c r="AE44" s="209"/>
      <c r="AF44" s="209"/>
      <c r="AG44" s="199">
        <f t="shared" si="35"/>
        <v>0</v>
      </c>
      <c r="AN44" s="58">
        <v>2</v>
      </c>
      <c r="AO44" s="58">
        <v>1</v>
      </c>
      <c r="AP44" s="58">
        <v>3</v>
      </c>
      <c r="AQ44" s="60">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58">
        <f ca="1">COUNTIF(INDIRECT("H"&amp;(ROW()+12*(($AN44-1)*3+$AO44)-ROW())/12+5):INDIRECT("S"&amp;(ROW()+12*(($AN44-1)*3+$AO44)-ROW())/12+5),AQ44)</f>
        <v>0</v>
      </c>
      <c r="AS44" s="60">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58">
        <f ca="1">COUNTIF(INDIRECT("U"&amp;(ROW()+12*(($AN44-1)*3+$AO44)-ROW())/12+5):INDIRECT("AF"&amp;(ROW()+12*(($AN44-1)*3+$AO44)-ROW())/12+5),AS44)</f>
        <v>0</v>
      </c>
      <c r="AU44" s="58">
        <f ca="1">IF(AND(AQ44+AS44&gt;0,AR44+AT44&gt;0),COUNTIF(AU$6:AU43,"&gt;0")+1,0)</f>
        <v>0</v>
      </c>
      <c r="BE44" s="58">
        <v>3</v>
      </c>
      <c r="BF44" s="62"/>
      <c r="BG44" s="61"/>
      <c r="BH44" s="61"/>
      <c r="BI44" s="61"/>
      <c r="BJ44" s="61"/>
      <c r="BK44" s="61"/>
      <c r="BL44" s="61"/>
      <c r="BM44" s="61"/>
      <c r="BN44" s="61"/>
      <c r="BO44" s="61"/>
      <c r="BP44" s="61"/>
      <c r="BQ44" s="61"/>
      <c r="BR44" s="61"/>
      <c r="BT44" s="61"/>
      <c r="BU44" s="61"/>
      <c r="BV44" s="61"/>
      <c r="BW44" s="61"/>
      <c r="BX44" s="61"/>
      <c r="BY44" s="61"/>
      <c r="BZ44" s="61"/>
      <c r="CA44" s="61"/>
      <c r="CB44" s="61"/>
      <c r="CC44" s="61"/>
      <c r="CD44" s="61"/>
      <c r="CE44" s="61"/>
    </row>
    <row r="45" spans="1:98">
      <c r="A45" s="374">
        <v>14</v>
      </c>
      <c r="B45" s="377"/>
      <c r="C45" s="377"/>
      <c r="D45" s="377"/>
      <c r="E45" s="381"/>
      <c r="F45" s="377"/>
      <c r="G45" s="234" t="s">
        <v>109</v>
      </c>
      <c r="H45" s="191"/>
      <c r="I45" s="192" t="str">
        <f t="shared" ref="I45:I46" si="323">IF(H45="","",H45)</f>
        <v/>
      </c>
      <c r="J45" s="192" t="str">
        <f t="shared" ref="J45:J46" si="324">IF(I45="","",I45)</f>
        <v/>
      </c>
      <c r="K45" s="192" t="str">
        <f t="shared" ref="K45:K46" si="325">IF(J45="","",J45)</f>
        <v/>
      </c>
      <c r="L45" s="192" t="str">
        <f t="shared" ref="L45:L46" si="326">IF(K45="","",K45)</f>
        <v/>
      </c>
      <c r="M45" s="192" t="str">
        <f t="shared" ref="M45:M46" si="327">IF(L45="","",L45)</f>
        <v/>
      </c>
      <c r="N45" s="192" t="str">
        <f t="shared" ref="N45:N46" si="328">IF(M45="","",M45)</f>
        <v/>
      </c>
      <c r="O45" s="192" t="str">
        <f t="shared" ref="O45:O46" si="329">IF(N45="","",N45)</f>
        <v/>
      </c>
      <c r="P45" s="192" t="str">
        <f t="shared" ref="P45:P46" si="330">IF(O45="","",O45)</f>
        <v/>
      </c>
      <c r="Q45" s="192" t="str">
        <f t="shared" ref="Q45:Q46" si="331">IF(P45="","",P45)</f>
        <v/>
      </c>
      <c r="R45" s="192" t="str">
        <f t="shared" ref="R45:R46" si="332">IF(Q45="","",Q45)</f>
        <v/>
      </c>
      <c r="S45" s="192" t="str">
        <f t="shared" ref="S45:S46" si="333">IF(R45="","",R45)</f>
        <v/>
      </c>
      <c r="T45" s="193">
        <f t="shared" si="20"/>
        <v>0</v>
      </c>
      <c r="U45" s="203"/>
      <c r="V45" s="204" t="str">
        <f t="shared" ref="V45:V46" si="334">IF(U45="","",U45)</f>
        <v/>
      </c>
      <c r="W45" s="204" t="str">
        <f t="shared" ref="W45:W46" si="335">IF(V45="","",V45)</f>
        <v/>
      </c>
      <c r="X45" s="204" t="str">
        <f t="shared" ref="X45:X46" si="336">IF(W45="","",W45)</f>
        <v/>
      </c>
      <c r="Y45" s="204" t="str">
        <f t="shared" ref="Y45:Y46" si="337">IF(X45="","",X45)</f>
        <v/>
      </c>
      <c r="Z45" s="204" t="str">
        <f t="shared" ref="Z45:Z46" si="338">IF(Y45="","",Y45)</f>
        <v/>
      </c>
      <c r="AA45" s="204" t="str">
        <f t="shared" ref="AA45:AA46" si="339">IF(Z45="","",Z45)</f>
        <v/>
      </c>
      <c r="AB45" s="204" t="str">
        <f t="shared" ref="AB45:AB46" si="340">IF(AA45="","",AA45)</f>
        <v/>
      </c>
      <c r="AC45" s="204" t="str">
        <f t="shared" ref="AC45:AC46" si="341">IF(AB45="","",AB45)</f>
        <v/>
      </c>
      <c r="AD45" s="204" t="str">
        <f t="shared" ref="AD45:AD46" si="342">IF(AC45="","",AC45)</f>
        <v/>
      </c>
      <c r="AE45" s="204" t="str">
        <f t="shared" ref="AE45:AE46" si="343">IF(AD45="","",AD45)</f>
        <v/>
      </c>
      <c r="AF45" s="204" t="str">
        <f t="shared" ref="AF45:AF46" si="344">IF(AE45="","",AE45)</f>
        <v/>
      </c>
      <c r="AG45" s="193">
        <f t="shared" si="35"/>
        <v>0</v>
      </c>
      <c r="AN45" s="58">
        <v>2</v>
      </c>
      <c r="AO45" s="58">
        <v>1</v>
      </c>
      <c r="AP45" s="58">
        <v>4</v>
      </c>
      <c r="AQ45" s="60">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58">
        <f ca="1">COUNTIF(INDIRECT("H"&amp;(ROW()+12*(($AN45-1)*3+$AO45)-ROW())/12+5):INDIRECT("S"&amp;(ROW()+12*(($AN45-1)*3+$AO45)-ROW())/12+5),AQ45)</f>
        <v>0</v>
      </c>
      <c r="AS45" s="60">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58">
        <f ca="1">COUNTIF(INDIRECT("U"&amp;(ROW()+12*(($AN45-1)*3+$AO45)-ROW())/12+5):INDIRECT("AF"&amp;(ROW()+12*(($AN45-1)*3+$AO45)-ROW())/12+5),AS45)</f>
        <v>0</v>
      </c>
      <c r="AU45" s="58">
        <f ca="1">IF(AND(AQ45+AS45&gt;0,AR45+AT45&gt;0),COUNTIF(AU$6:AU44,"&gt;0")+1,0)</f>
        <v>0</v>
      </c>
      <c r="BE45" s="58">
        <v>1</v>
      </c>
      <c r="BG45" s="61">
        <f t="shared" ref="BG45:BR45" si="345">SUM(H45:H46)</f>
        <v>0</v>
      </c>
      <c r="BH45" s="61">
        <f t="shared" si="345"/>
        <v>0</v>
      </c>
      <c r="BI45" s="61">
        <f t="shared" si="345"/>
        <v>0</v>
      </c>
      <c r="BJ45" s="61">
        <f t="shared" si="345"/>
        <v>0</v>
      </c>
      <c r="BK45" s="61">
        <f t="shared" si="345"/>
        <v>0</v>
      </c>
      <c r="BL45" s="61">
        <f t="shared" si="345"/>
        <v>0</v>
      </c>
      <c r="BM45" s="61">
        <f t="shared" si="345"/>
        <v>0</v>
      </c>
      <c r="BN45" s="61">
        <f t="shared" si="345"/>
        <v>0</v>
      </c>
      <c r="BO45" s="61">
        <f t="shared" si="345"/>
        <v>0</v>
      </c>
      <c r="BP45" s="61">
        <f t="shared" si="345"/>
        <v>0</v>
      </c>
      <c r="BQ45" s="61">
        <f t="shared" si="345"/>
        <v>0</v>
      </c>
      <c r="BR45" s="61">
        <f t="shared" si="345"/>
        <v>0</v>
      </c>
      <c r="BT45" s="61">
        <f t="shared" ref="BT45:CE45" si="346">SUM(U45:U46)</f>
        <v>0</v>
      </c>
      <c r="BU45" s="61">
        <f t="shared" si="346"/>
        <v>0</v>
      </c>
      <c r="BV45" s="61">
        <f t="shared" si="346"/>
        <v>0</v>
      </c>
      <c r="BW45" s="61">
        <f t="shared" si="346"/>
        <v>0</v>
      </c>
      <c r="BX45" s="61">
        <f t="shared" si="346"/>
        <v>0</v>
      </c>
      <c r="BY45" s="61">
        <f t="shared" si="346"/>
        <v>0</v>
      </c>
      <c r="BZ45" s="61">
        <f t="shared" si="346"/>
        <v>0</v>
      </c>
      <c r="CA45" s="61">
        <f t="shared" si="346"/>
        <v>0</v>
      </c>
      <c r="CB45" s="61">
        <f t="shared" si="346"/>
        <v>0</v>
      </c>
      <c r="CC45" s="61">
        <f t="shared" si="346"/>
        <v>0</v>
      </c>
      <c r="CD45" s="61">
        <f t="shared" si="346"/>
        <v>0</v>
      </c>
      <c r="CE45" s="61">
        <f t="shared" si="346"/>
        <v>0</v>
      </c>
      <c r="CH45" s="62" t="s">
        <v>108</v>
      </c>
      <c r="CI45" s="61">
        <f t="shared" ref="CI45:CT45" si="347">IF(OR($D45="副園長",$D45="教頭",$D45="主任保育士",$D45="主幹教諭",$D45="主幹保育教諭"),0,BG45)</f>
        <v>0</v>
      </c>
      <c r="CJ45" s="61">
        <f t="shared" si="347"/>
        <v>0</v>
      </c>
      <c r="CK45" s="61">
        <f t="shared" si="347"/>
        <v>0</v>
      </c>
      <c r="CL45" s="61">
        <f t="shared" si="347"/>
        <v>0</v>
      </c>
      <c r="CM45" s="61">
        <f t="shared" si="347"/>
        <v>0</v>
      </c>
      <c r="CN45" s="61">
        <f t="shared" si="347"/>
        <v>0</v>
      </c>
      <c r="CO45" s="61">
        <f t="shared" si="347"/>
        <v>0</v>
      </c>
      <c r="CP45" s="61">
        <f t="shared" si="347"/>
        <v>0</v>
      </c>
      <c r="CQ45" s="61">
        <f t="shared" si="347"/>
        <v>0</v>
      </c>
      <c r="CR45" s="61">
        <f t="shared" si="347"/>
        <v>0</v>
      </c>
      <c r="CS45" s="61">
        <f t="shared" si="347"/>
        <v>0</v>
      </c>
      <c r="CT45" s="61">
        <f t="shared" si="347"/>
        <v>0</v>
      </c>
    </row>
    <row r="46" spans="1:98">
      <c r="A46" s="375"/>
      <c r="B46" s="378"/>
      <c r="C46" s="380"/>
      <c r="D46" s="380"/>
      <c r="E46" s="382"/>
      <c r="F46" s="378"/>
      <c r="G46" s="235" t="s">
        <v>107</v>
      </c>
      <c r="H46" s="194"/>
      <c r="I46" s="195" t="str">
        <f t="shared" si="323"/>
        <v/>
      </c>
      <c r="J46" s="195" t="str">
        <f t="shared" si="324"/>
        <v/>
      </c>
      <c r="K46" s="195" t="str">
        <f t="shared" si="325"/>
        <v/>
      </c>
      <c r="L46" s="195" t="str">
        <f t="shared" si="326"/>
        <v/>
      </c>
      <c r="M46" s="195" t="str">
        <f t="shared" si="327"/>
        <v/>
      </c>
      <c r="N46" s="195" t="str">
        <f t="shared" si="328"/>
        <v/>
      </c>
      <c r="O46" s="195" t="str">
        <f t="shared" si="329"/>
        <v/>
      </c>
      <c r="P46" s="195" t="str">
        <f t="shared" si="330"/>
        <v/>
      </c>
      <c r="Q46" s="195" t="str">
        <f t="shared" si="331"/>
        <v/>
      </c>
      <c r="R46" s="195" t="str">
        <f t="shared" si="332"/>
        <v/>
      </c>
      <c r="S46" s="195" t="str">
        <f t="shared" si="333"/>
        <v/>
      </c>
      <c r="T46" s="196">
        <f t="shared" si="20"/>
        <v>0</v>
      </c>
      <c r="U46" s="206"/>
      <c r="V46" s="207" t="str">
        <f t="shared" si="334"/>
        <v/>
      </c>
      <c r="W46" s="207" t="str">
        <f t="shared" si="335"/>
        <v/>
      </c>
      <c r="X46" s="207" t="str">
        <f t="shared" si="336"/>
        <v/>
      </c>
      <c r="Y46" s="207" t="str">
        <f t="shared" si="337"/>
        <v/>
      </c>
      <c r="Z46" s="207" t="str">
        <f t="shared" si="338"/>
        <v/>
      </c>
      <c r="AA46" s="207" t="str">
        <f t="shared" si="339"/>
        <v/>
      </c>
      <c r="AB46" s="207" t="str">
        <f t="shared" si="340"/>
        <v/>
      </c>
      <c r="AC46" s="207" t="str">
        <f t="shared" si="341"/>
        <v/>
      </c>
      <c r="AD46" s="207" t="str">
        <f t="shared" si="342"/>
        <v/>
      </c>
      <c r="AE46" s="207" t="str">
        <f t="shared" si="343"/>
        <v/>
      </c>
      <c r="AF46" s="207" t="str">
        <f t="shared" si="344"/>
        <v/>
      </c>
      <c r="AG46" s="196">
        <f t="shared" si="35"/>
        <v>0</v>
      </c>
      <c r="AN46" s="58">
        <v>2</v>
      </c>
      <c r="AO46" s="58">
        <v>1</v>
      </c>
      <c r="AP46" s="58">
        <v>5</v>
      </c>
      <c r="AQ46" s="60">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58">
        <f ca="1">COUNTIF(INDIRECT("H"&amp;(ROW()+12*(($AN46-1)*3+$AO46)-ROW())/12+5):INDIRECT("S"&amp;(ROW()+12*(($AN46-1)*3+$AO46)-ROW())/12+5),AQ46)</f>
        <v>0</v>
      </c>
      <c r="AS46" s="60">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58">
        <f ca="1">COUNTIF(INDIRECT("U"&amp;(ROW()+12*(($AN46-1)*3+$AO46)-ROW())/12+5):INDIRECT("AF"&amp;(ROW()+12*(($AN46-1)*3+$AO46)-ROW())/12+5),AS46)</f>
        <v>0</v>
      </c>
      <c r="AU46" s="58">
        <f ca="1">IF(AND(AQ46+AS46&gt;0,AR46+AT46&gt;0),COUNTIF(AU$6:AU45,"&gt;0")+1,0)</f>
        <v>0</v>
      </c>
      <c r="BE46" s="58">
        <v>2</v>
      </c>
      <c r="BF46" s="58" t="s">
        <v>106</v>
      </c>
      <c r="BG46" s="61">
        <f t="shared" ref="BG46:BR46" si="348">IF(BG45+BT45&gt;$AJ$27,1,0)</f>
        <v>0</v>
      </c>
      <c r="BH46" s="61">
        <f t="shared" si="348"/>
        <v>0</v>
      </c>
      <c r="BI46" s="61">
        <f t="shared" si="348"/>
        <v>0</v>
      </c>
      <c r="BJ46" s="61">
        <f t="shared" si="348"/>
        <v>0</v>
      </c>
      <c r="BK46" s="61">
        <f t="shared" si="348"/>
        <v>0</v>
      </c>
      <c r="BL46" s="61">
        <f t="shared" si="348"/>
        <v>0</v>
      </c>
      <c r="BM46" s="61">
        <f t="shared" si="348"/>
        <v>0</v>
      </c>
      <c r="BN46" s="61">
        <f t="shared" si="348"/>
        <v>0</v>
      </c>
      <c r="BO46" s="61">
        <f t="shared" si="348"/>
        <v>0</v>
      </c>
      <c r="BP46" s="61">
        <f t="shared" si="348"/>
        <v>0</v>
      </c>
      <c r="BQ46" s="61">
        <f t="shared" si="348"/>
        <v>0</v>
      </c>
      <c r="BR46" s="61">
        <f t="shared" si="348"/>
        <v>0</v>
      </c>
      <c r="BT46" s="61"/>
      <c r="BU46" s="61"/>
      <c r="BV46" s="61"/>
      <c r="BW46" s="61"/>
      <c r="BX46" s="61"/>
      <c r="BY46" s="61"/>
      <c r="BZ46" s="61"/>
      <c r="CA46" s="61"/>
      <c r="CB46" s="61"/>
      <c r="CC46" s="61"/>
      <c r="CD46" s="61"/>
      <c r="CE46" s="61"/>
    </row>
    <row r="47" spans="1:98">
      <c r="A47" s="376"/>
      <c r="B47" s="379"/>
      <c r="C47" s="384"/>
      <c r="D47" s="385"/>
      <c r="E47" s="383"/>
      <c r="F47" s="379"/>
      <c r="G47" s="236" t="s">
        <v>1226</v>
      </c>
      <c r="H47" s="197"/>
      <c r="I47" s="198"/>
      <c r="J47" s="198"/>
      <c r="K47" s="198"/>
      <c r="L47" s="198"/>
      <c r="M47" s="198"/>
      <c r="N47" s="198"/>
      <c r="O47" s="198"/>
      <c r="P47" s="198"/>
      <c r="Q47" s="198"/>
      <c r="R47" s="198"/>
      <c r="S47" s="198"/>
      <c r="T47" s="199">
        <f t="shared" si="20"/>
        <v>0</v>
      </c>
      <c r="U47" s="208"/>
      <c r="V47" s="209"/>
      <c r="W47" s="209"/>
      <c r="X47" s="209"/>
      <c r="Y47" s="209"/>
      <c r="Z47" s="209"/>
      <c r="AA47" s="209"/>
      <c r="AB47" s="209"/>
      <c r="AC47" s="209"/>
      <c r="AD47" s="209"/>
      <c r="AE47" s="209"/>
      <c r="AF47" s="209"/>
      <c r="AG47" s="199">
        <f t="shared" si="35"/>
        <v>0</v>
      </c>
      <c r="AN47" s="58">
        <v>2</v>
      </c>
      <c r="AO47" s="58">
        <v>1</v>
      </c>
      <c r="AP47" s="58">
        <v>6</v>
      </c>
      <c r="AQ47" s="60">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58">
        <f ca="1">COUNTIF(INDIRECT("H"&amp;(ROW()+12*(($AN47-1)*3+$AO47)-ROW())/12+5):INDIRECT("S"&amp;(ROW()+12*(($AN47-1)*3+$AO47)-ROW())/12+5),AQ47)</f>
        <v>0</v>
      </c>
      <c r="AS47" s="60">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58">
        <f ca="1">COUNTIF(INDIRECT("U"&amp;(ROW()+12*(($AN47-1)*3+$AO47)-ROW())/12+5):INDIRECT("AF"&amp;(ROW()+12*(($AN47-1)*3+$AO47)-ROW())/12+5),AS47)</f>
        <v>0</v>
      </c>
      <c r="AU47" s="58">
        <f ca="1">IF(AND(AQ47+AS47&gt;0,AR47+AT47&gt;0),COUNTIF(AU$6:AU46,"&gt;0")+1,0)</f>
        <v>0</v>
      </c>
      <c r="BE47" s="58">
        <v>3</v>
      </c>
      <c r="BF47" s="62"/>
      <c r="BG47" s="61"/>
      <c r="BH47" s="61"/>
      <c r="BI47" s="61"/>
      <c r="BJ47" s="61"/>
      <c r="BK47" s="61"/>
      <c r="BL47" s="61"/>
      <c r="BM47" s="61"/>
      <c r="BN47" s="61"/>
      <c r="BO47" s="61"/>
      <c r="BP47" s="61"/>
      <c r="BQ47" s="61"/>
      <c r="BR47" s="61"/>
      <c r="BT47" s="61"/>
      <c r="BU47" s="61"/>
      <c r="BV47" s="61"/>
      <c r="BW47" s="61"/>
      <c r="BX47" s="61"/>
      <c r="BY47" s="61"/>
      <c r="BZ47" s="61"/>
      <c r="CA47" s="61"/>
      <c r="CB47" s="61"/>
      <c r="CC47" s="61"/>
      <c r="CD47" s="61"/>
      <c r="CE47" s="61"/>
    </row>
    <row r="48" spans="1:98">
      <c r="A48" s="374">
        <v>15</v>
      </c>
      <c r="B48" s="377"/>
      <c r="C48" s="377"/>
      <c r="D48" s="377"/>
      <c r="E48" s="381"/>
      <c r="F48" s="377"/>
      <c r="G48" s="234" t="s">
        <v>109</v>
      </c>
      <c r="H48" s="191"/>
      <c r="I48" s="192" t="str">
        <f t="shared" ref="I48:I49" si="349">IF(H48="","",H48)</f>
        <v/>
      </c>
      <c r="J48" s="192" t="str">
        <f t="shared" ref="J48:J49" si="350">IF(I48="","",I48)</f>
        <v/>
      </c>
      <c r="K48" s="192" t="str">
        <f t="shared" ref="K48:K49" si="351">IF(J48="","",J48)</f>
        <v/>
      </c>
      <c r="L48" s="192" t="str">
        <f t="shared" ref="L48:L49" si="352">IF(K48="","",K48)</f>
        <v/>
      </c>
      <c r="M48" s="192" t="str">
        <f t="shared" ref="M48:M49" si="353">IF(L48="","",L48)</f>
        <v/>
      </c>
      <c r="N48" s="192" t="str">
        <f t="shared" ref="N48:N49" si="354">IF(M48="","",M48)</f>
        <v/>
      </c>
      <c r="O48" s="192" t="str">
        <f t="shared" ref="O48:O49" si="355">IF(N48="","",N48)</f>
        <v/>
      </c>
      <c r="P48" s="192" t="str">
        <f t="shared" ref="P48:P49" si="356">IF(O48="","",O48)</f>
        <v/>
      </c>
      <c r="Q48" s="192" t="str">
        <f t="shared" ref="Q48:Q49" si="357">IF(P48="","",P48)</f>
        <v/>
      </c>
      <c r="R48" s="192" t="str">
        <f t="shared" ref="R48:R49" si="358">IF(Q48="","",Q48)</f>
        <v/>
      </c>
      <c r="S48" s="192" t="str">
        <f t="shared" ref="S48:S49" si="359">IF(R48="","",R48)</f>
        <v/>
      </c>
      <c r="T48" s="193">
        <f t="shared" si="20"/>
        <v>0</v>
      </c>
      <c r="U48" s="203"/>
      <c r="V48" s="204" t="str">
        <f t="shared" ref="V48:V49" si="360">IF(U48="","",U48)</f>
        <v/>
      </c>
      <c r="W48" s="204" t="str">
        <f t="shared" ref="W48:W49" si="361">IF(V48="","",V48)</f>
        <v/>
      </c>
      <c r="X48" s="204" t="str">
        <f t="shared" ref="X48:X49" si="362">IF(W48="","",W48)</f>
        <v/>
      </c>
      <c r="Y48" s="204" t="str">
        <f t="shared" ref="Y48:Y49" si="363">IF(X48="","",X48)</f>
        <v/>
      </c>
      <c r="Z48" s="204" t="str">
        <f t="shared" ref="Z48:Z49" si="364">IF(Y48="","",Y48)</f>
        <v/>
      </c>
      <c r="AA48" s="204" t="str">
        <f t="shared" ref="AA48:AA49" si="365">IF(Z48="","",Z48)</f>
        <v/>
      </c>
      <c r="AB48" s="204" t="str">
        <f t="shared" ref="AB48:AB49" si="366">IF(AA48="","",AA48)</f>
        <v/>
      </c>
      <c r="AC48" s="204" t="str">
        <f t="shared" ref="AC48:AC49" si="367">IF(AB48="","",AB48)</f>
        <v/>
      </c>
      <c r="AD48" s="204" t="str">
        <f t="shared" ref="AD48:AD49" si="368">IF(AC48="","",AC48)</f>
        <v/>
      </c>
      <c r="AE48" s="204" t="str">
        <f t="shared" ref="AE48:AE49" si="369">IF(AD48="","",AD48)</f>
        <v/>
      </c>
      <c r="AF48" s="204" t="str">
        <f t="shared" ref="AF48:AF49" si="370">IF(AE48="","",AE48)</f>
        <v/>
      </c>
      <c r="AG48" s="193">
        <f t="shared" si="35"/>
        <v>0</v>
      </c>
      <c r="AN48" s="58">
        <v>2</v>
      </c>
      <c r="AO48" s="58">
        <v>1</v>
      </c>
      <c r="AP48" s="58">
        <v>7</v>
      </c>
      <c r="AQ48" s="60">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58">
        <f ca="1">COUNTIF(INDIRECT("H"&amp;(ROW()+12*(($AN48-1)*3+$AO48)-ROW())/12+5):INDIRECT("S"&amp;(ROW()+12*(($AN48-1)*3+$AO48)-ROW())/12+5),AQ48)</f>
        <v>0</v>
      </c>
      <c r="AS48" s="60">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58">
        <f ca="1">COUNTIF(INDIRECT("U"&amp;(ROW()+12*(($AN48-1)*3+$AO48)-ROW())/12+5):INDIRECT("AF"&amp;(ROW()+12*(($AN48-1)*3+$AO48)-ROW())/12+5),AS48)</f>
        <v>0</v>
      </c>
      <c r="AU48" s="58">
        <f ca="1">IF(AND(AQ48+AS48&gt;0,AR48+AT48&gt;0),COUNTIF(AU$6:AU47,"&gt;0")+1,0)</f>
        <v>0</v>
      </c>
      <c r="BE48" s="58">
        <v>1</v>
      </c>
      <c r="BG48" s="61">
        <f t="shared" ref="BG48:BR48" si="371">SUM(H48:H49)</f>
        <v>0</v>
      </c>
      <c r="BH48" s="61">
        <f t="shared" si="371"/>
        <v>0</v>
      </c>
      <c r="BI48" s="61">
        <f t="shared" si="371"/>
        <v>0</v>
      </c>
      <c r="BJ48" s="61">
        <f t="shared" si="371"/>
        <v>0</v>
      </c>
      <c r="BK48" s="61">
        <f t="shared" si="371"/>
        <v>0</v>
      </c>
      <c r="BL48" s="61">
        <f t="shared" si="371"/>
        <v>0</v>
      </c>
      <c r="BM48" s="61">
        <f t="shared" si="371"/>
        <v>0</v>
      </c>
      <c r="BN48" s="61">
        <f t="shared" si="371"/>
        <v>0</v>
      </c>
      <c r="BO48" s="61">
        <f t="shared" si="371"/>
        <v>0</v>
      </c>
      <c r="BP48" s="61">
        <f t="shared" si="371"/>
        <v>0</v>
      </c>
      <c r="BQ48" s="61">
        <f t="shared" si="371"/>
        <v>0</v>
      </c>
      <c r="BR48" s="61">
        <f t="shared" si="371"/>
        <v>0</v>
      </c>
      <c r="BT48" s="61">
        <f t="shared" ref="BT48:CE48" si="372">SUM(U48:U49)</f>
        <v>0</v>
      </c>
      <c r="BU48" s="61">
        <f t="shared" si="372"/>
        <v>0</v>
      </c>
      <c r="BV48" s="61">
        <f t="shared" si="372"/>
        <v>0</v>
      </c>
      <c r="BW48" s="61">
        <f t="shared" si="372"/>
        <v>0</v>
      </c>
      <c r="BX48" s="61">
        <f t="shared" si="372"/>
        <v>0</v>
      </c>
      <c r="BY48" s="61">
        <f t="shared" si="372"/>
        <v>0</v>
      </c>
      <c r="BZ48" s="61">
        <f t="shared" si="372"/>
        <v>0</v>
      </c>
      <c r="CA48" s="61">
        <f t="shared" si="372"/>
        <v>0</v>
      </c>
      <c r="CB48" s="61">
        <f t="shared" si="372"/>
        <v>0</v>
      </c>
      <c r="CC48" s="61">
        <f t="shared" si="372"/>
        <v>0</v>
      </c>
      <c r="CD48" s="61">
        <f t="shared" si="372"/>
        <v>0</v>
      </c>
      <c r="CE48" s="61">
        <f t="shared" si="372"/>
        <v>0</v>
      </c>
      <c r="CH48" s="62" t="s">
        <v>108</v>
      </c>
      <c r="CI48" s="61">
        <f t="shared" ref="CI48:CT48" si="373">IF(OR($D48="副園長",$D48="教頭",$D48="主任保育士",$D48="主幹教諭",$D48="主幹保育教諭"),0,BG48)</f>
        <v>0</v>
      </c>
      <c r="CJ48" s="61">
        <f t="shared" si="373"/>
        <v>0</v>
      </c>
      <c r="CK48" s="61">
        <f t="shared" si="373"/>
        <v>0</v>
      </c>
      <c r="CL48" s="61">
        <f t="shared" si="373"/>
        <v>0</v>
      </c>
      <c r="CM48" s="61">
        <f t="shared" si="373"/>
        <v>0</v>
      </c>
      <c r="CN48" s="61">
        <f t="shared" si="373"/>
        <v>0</v>
      </c>
      <c r="CO48" s="61">
        <f t="shared" si="373"/>
        <v>0</v>
      </c>
      <c r="CP48" s="61">
        <f t="shared" si="373"/>
        <v>0</v>
      </c>
      <c r="CQ48" s="61">
        <f t="shared" si="373"/>
        <v>0</v>
      </c>
      <c r="CR48" s="61">
        <f t="shared" si="373"/>
        <v>0</v>
      </c>
      <c r="CS48" s="61">
        <f t="shared" si="373"/>
        <v>0</v>
      </c>
      <c r="CT48" s="61">
        <f t="shared" si="373"/>
        <v>0</v>
      </c>
    </row>
    <row r="49" spans="1:98">
      <c r="A49" s="375"/>
      <c r="B49" s="378"/>
      <c r="C49" s="380"/>
      <c r="D49" s="380"/>
      <c r="E49" s="382"/>
      <c r="F49" s="378"/>
      <c r="G49" s="235" t="s">
        <v>107</v>
      </c>
      <c r="H49" s="194"/>
      <c r="I49" s="195" t="str">
        <f t="shared" si="349"/>
        <v/>
      </c>
      <c r="J49" s="195" t="str">
        <f t="shared" si="350"/>
        <v/>
      </c>
      <c r="K49" s="195" t="str">
        <f t="shared" si="351"/>
        <v/>
      </c>
      <c r="L49" s="195" t="str">
        <f t="shared" si="352"/>
        <v/>
      </c>
      <c r="M49" s="195" t="str">
        <f t="shared" si="353"/>
        <v/>
      </c>
      <c r="N49" s="195" t="str">
        <f t="shared" si="354"/>
        <v/>
      </c>
      <c r="O49" s="195" t="str">
        <f t="shared" si="355"/>
        <v/>
      </c>
      <c r="P49" s="195" t="str">
        <f t="shared" si="356"/>
        <v/>
      </c>
      <c r="Q49" s="195" t="str">
        <f t="shared" si="357"/>
        <v/>
      </c>
      <c r="R49" s="195" t="str">
        <f t="shared" si="358"/>
        <v/>
      </c>
      <c r="S49" s="195" t="str">
        <f t="shared" si="359"/>
        <v/>
      </c>
      <c r="T49" s="196">
        <f t="shared" si="20"/>
        <v>0</v>
      </c>
      <c r="U49" s="206"/>
      <c r="V49" s="207" t="str">
        <f t="shared" si="360"/>
        <v/>
      </c>
      <c r="W49" s="207" t="str">
        <f t="shared" si="361"/>
        <v/>
      </c>
      <c r="X49" s="207" t="str">
        <f t="shared" si="362"/>
        <v/>
      </c>
      <c r="Y49" s="207" t="str">
        <f t="shared" si="363"/>
        <v/>
      </c>
      <c r="Z49" s="207" t="str">
        <f t="shared" si="364"/>
        <v/>
      </c>
      <c r="AA49" s="207" t="str">
        <f t="shared" si="365"/>
        <v/>
      </c>
      <c r="AB49" s="207" t="str">
        <f t="shared" si="366"/>
        <v/>
      </c>
      <c r="AC49" s="207" t="str">
        <f t="shared" si="367"/>
        <v/>
      </c>
      <c r="AD49" s="207" t="str">
        <f t="shared" si="368"/>
        <v/>
      </c>
      <c r="AE49" s="207" t="str">
        <f t="shared" si="369"/>
        <v/>
      </c>
      <c r="AF49" s="207" t="str">
        <f t="shared" si="370"/>
        <v/>
      </c>
      <c r="AG49" s="196">
        <f t="shared" si="35"/>
        <v>0</v>
      </c>
      <c r="AN49" s="58">
        <v>2</v>
      </c>
      <c r="AO49" s="58">
        <v>1</v>
      </c>
      <c r="AP49" s="58">
        <v>8</v>
      </c>
      <c r="AQ49" s="60">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58">
        <f ca="1">COUNTIF(INDIRECT("H"&amp;(ROW()+12*(($AN49-1)*3+$AO49)-ROW())/12+5):INDIRECT("S"&amp;(ROW()+12*(($AN49-1)*3+$AO49)-ROW())/12+5),AQ49)</f>
        <v>0</v>
      </c>
      <c r="AS49" s="60">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58">
        <f ca="1">COUNTIF(INDIRECT("U"&amp;(ROW()+12*(($AN49-1)*3+$AO49)-ROW())/12+5):INDIRECT("AF"&amp;(ROW()+12*(($AN49-1)*3+$AO49)-ROW())/12+5),AS49)</f>
        <v>0</v>
      </c>
      <c r="AU49" s="58">
        <f ca="1">IF(AND(AQ49+AS49&gt;0,AR49+AT49&gt;0),COUNTIF(AU$6:AU48,"&gt;0")+1,0)</f>
        <v>0</v>
      </c>
      <c r="BE49" s="58">
        <v>2</v>
      </c>
      <c r="BF49" s="58" t="s">
        <v>106</v>
      </c>
      <c r="BG49" s="61">
        <f t="shared" ref="BG49:BR49" si="374">IF(BG48+BT48&gt;$AJ$27,1,0)</f>
        <v>0</v>
      </c>
      <c r="BH49" s="61">
        <f t="shared" si="374"/>
        <v>0</v>
      </c>
      <c r="BI49" s="61">
        <f t="shared" si="374"/>
        <v>0</v>
      </c>
      <c r="BJ49" s="61">
        <f t="shared" si="374"/>
        <v>0</v>
      </c>
      <c r="BK49" s="61">
        <f t="shared" si="374"/>
        <v>0</v>
      </c>
      <c r="BL49" s="61">
        <f t="shared" si="374"/>
        <v>0</v>
      </c>
      <c r="BM49" s="61">
        <f t="shared" si="374"/>
        <v>0</v>
      </c>
      <c r="BN49" s="61">
        <f t="shared" si="374"/>
        <v>0</v>
      </c>
      <c r="BO49" s="61">
        <f t="shared" si="374"/>
        <v>0</v>
      </c>
      <c r="BP49" s="61">
        <f t="shared" si="374"/>
        <v>0</v>
      </c>
      <c r="BQ49" s="61">
        <f t="shared" si="374"/>
        <v>0</v>
      </c>
      <c r="BR49" s="61">
        <f t="shared" si="374"/>
        <v>0</v>
      </c>
      <c r="BT49" s="61"/>
      <c r="BU49" s="61"/>
      <c r="BV49" s="61"/>
      <c r="BW49" s="61"/>
      <c r="BX49" s="61"/>
      <c r="BY49" s="61"/>
      <c r="BZ49" s="61"/>
      <c r="CA49" s="61"/>
      <c r="CB49" s="61"/>
      <c r="CC49" s="61"/>
      <c r="CD49" s="61"/>
      <c r="CE49" s="61"/>
    </row>
    <row r="50" spans="1:98">
      <c r="A50" s="376"/>
      <c r="B50" s="379"/>
      <c r="C50" s="384"/>
      <c r="D50" s="385"/>
      <c r="E50" s="383"/>
      <c r="F50" s="379"/>
      <c r="G50" s="236" t="s">
        <v>1226</v>
      </c>
      <c r="H50" s="197"/>
      <c r="I50" s="198"/>
      <c r="J50" s="198"/>
      <c r="K50" s="198"/>
      <c r="L50" s="198"/>
      <c r="M50" s="198"/>
      <c r="N50" s="198"/>
      <c r="O50" s="198"/>
      <c r="P50" s="198"/>
      <c r="Q50" s="198"/>
      <c r="R50" s="198"/>
      <c r="S50" s="198"/>
      <c r="T50" s="199">
        <f t="shared" si="20"/>
        <v>0</v>
      </c>
      <c r="U50" s="208"/>
      <c r="V50" s="209"/>
      <c r="W50" s="209"/>
      <c r="X50" s="209"/>
      <c r="Y50" s="209"/>
      <c r="Z50" s="209"/>
      <c r="AA50" s="209"/>
      <c r="AB50" s="209"/>
      <c r="AC50" s="209"/>
      <c r="AD50" s="209"/>
      <c r="AE50" s="209"/>
      <c r="AF50" s="209"/>
      <c r="AG50" s="199">
        <f t="shared" si="35"/>
        <v>0</v>
      </c>
      <c r="AN50" s="58">
        <v>2</v>
      </c>
      <c r="AO50" s="58">
        <v>1</v>
      </c>
      <c r="AP50" s="58">
        <v>9</v>
      </c>
      <c r="AQ50" s="60">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58">
        <f ca="1">COUNTIF(INDIRECT("H"&amp;(ROW()+12*(($AN50-1)*3+$AO50)-ROW())/12+5):INDIRECT("S"&amp;(ROW()+12*(($AN50-1)*3+$AO50)-ROW())/12+5),AQ50)</f>
        <v>0</v>
      </c>
      <c r="AS50" s="60">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58">
        <f ca="1">COUNTIF(INDIRECT("U"&amp;(ROW()+12*(($AN50-1)*3+$AO50)-ROW())/12+5):INDIRECT("AF"&amp;(ROW()+12*(($AN50-1)*3+$AO50)-ROW())/12+5),AS50)</f>
        <v>0</v>
      </c>
      <c r="AU50" s="58">
        <f ca="1">IF(AND(AQ50+AS50&gt;0,AR50+AT50&gt;0),COUNTIF(AU$6:AU49,"&gt;0")+1,0)</f>
        <v>0</v>
      </c>
      <c r="BE50" s="58">
        <v>3</v>
      </c>
      <c r="BF50" s="62"/>
      <c r="BG50" s="61"/>
      <c r="BH50" s="61"/>
      <c r="BI50" s="61"/>
      <c r="BJ50" s="61"/>
      <c r="BK50" s="61"/>
      <c r="BL50" s="61"/>
      <c r="BM50" s="61"/>
      <c r="BN50" s="61"/>
      <c r="BO50" s="61"/>
      <c r="BP50" s="61"/>
      <c r="BQ50" s="61"/>
      <c r="BR50" s="61"/>
      <c r="BT50" s="61"/>
      <c r="BU50" s="61"/>
      <c r="BV50" s="61"/>
      <c r="BW50" s="61"/>
      <c r="BX50" s="61"/>
      <c r="BY50" s="61"/>
      <c r="BZ50" s="61"/>
      <c r="CA50" s="61"/>
      <c r="CB50" s="61"/>
      <c r="CC50" s="61"/>
      <c r="CD50" s="61"/>
      <c r="CE50" s="61"/>
    </row>
    <row r="51" spans="1:98">
      <c r="A51" s="374">
        <v>16</v>
      </c>
      <c r="B51" s="377"/>
      <c r="C51" s="377"/>
      <c r="D51" s="377"/>
      <c r="E51" s="381"/>
      <c r="F51" s="377"/>
      <c r="G51" s="234" t="s">
        <v>109</v>
      </c>
      <c r="H51" s="191"/>
      <c r="I51" s="192" t="str">
        <f t="shared" ref="I51:I52" si="375">IF(H51="","",H51)</f>
        <v/>
      </c>
      <c r="J51" s="192" t="str">
        <f t="shared" ref="J51:J52" si="376">IF(I51="","",I51)</f>
        <v/>
      </c>
      <c r="K51" s="192" t="str">
        <f t="shared" ref="K51:K52" si="377">IF(J51="","",J51)</f>
        <v/>
      </c>
      <c r="L51" s="192" t="str">
        <f t="shared" ref="L51:L52" si="378">IF(K51="","",K51)</f>
        <v/>
      </c>
      <c r="M51" s="192" t="str">
        <f t="shared" ref="M51:M52" si="379">IF(L51="","",L51)</f>
        <v/>
      </c>
      <c r="N51" s="192" t="str">
        <f t="shared" ref="N51:N52" si="380">IF(M51="","",M51)</f>
        <v/>
      </c>
      <c r="O51" s="192" t="str">
        <f t="shared" ref="O51:O52" si="381">IF(N51="","",N51)</f>
        <v/>
      </c>
      <c r="P51" s="192" t="str">
        <f t="shared" ref="P51:P52" si="382">IF(O51="","",O51)</f>
        <v/>
      </c>
      <c r="Q51" s="192" t="str">
        <f t="shared" ref="Q51:Q52" si="383">IF(P51="","",P51)</f>
        <v/>
      </c>
      <c r="R51" s="192" t="str">
        <f t="shared" ref="R51:R52" si="384">IF(Q51="","",Q51)</f>
        <v/>
      </c>
      <c r="S51" s="192" t="str">
        <f t="shared" ref="S51:S52" si="385">IF(R51="","",R51)</f>
        <v/>
      </c>
      <c r="T51" s="193">
        <f t="shared" si="20"/>
        <v>0</v>
      </c>
      <c r="U51" s="203"/>
      <c r="V51" s="204" t="str">
        <f t="shared" ref="V51:V52" si="386">IF(U51="","",U51)</f>
        <v/>
      </c>
      <c r="W51" s="204" t="str">
        <f t="shared" ref="W51:W52" si="387">IF(V51="","",V51)</f>
        <v/>
      </c>
      <c r="X51" s="204" t="str">
        <f t="shared" ref="X51:X52" si="388">IF(W51="","",W51)</f>
        <v/>
      </c>
      <c r="Y51" s="204" t="str">
        <f t="shared" ref="Y51:Y52" si="389">IF(X51="","",X51)</f>
        <v/>
      </c>
      <c r="Z51" s="204" t="str">
        <f t="shared" ref="Z51:Z52" si="390">IF(Y51="","",Y51)</f>
        <v/>
      </c>
      <c r="AA51" s="204" t="str">
        <f t="shared" ref="AA51:AA52" si="391">IF(Z51="","",Z51)</f>
        <v/>
      </c>
      <c r="AB51" s="204" t="str">
        <f t="shared" ref="AB51:AB52" si="392">IF(AA51="","",AA51)</f>
        <v/>
      </c>
      <c r="AC51" s="204" t="str">
        <f t="shared" ref="AC51:AC52" si="393">IF(AB51="","",AB51)</f>
        <v/>
      </c>
      <c r="AD51" s="204" t="str">
        <f t="shared" ref="AD51:AD52" si="394">IF(AC51="","",AC51)</f>
        <v/>
      </c>
      <c r="AE51" s="204" t="str">
        <f t="shared" ref="AE51:AE52" si="395">IF(AD51="","",AD51)</f>
        <v/>
      </c>
      <c r="AF51" s="204" t="str">
        <f t="shared" ref="AF51:AF52" si="396">IF(AE51="","",AE51)</f>
        <v/>
      </c>
      <c r="AG51" s="193">
        <f t="shared" si="35"/>
        <v>0</v>
      </c>
      <c r="AN51" s="58">
        <v>2</v>
      </c>
      <c r="AO51" s="58">
        <v>1</v>
      </c>
      <c r="AP51" s="58">
        <v>10</v>
      </c>
      <c r="AQ51" s="60">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58">
        <f ca="1">COUNTIF(INDIRECT("H"&amp;(ROW()+12*(($AN51-1)*3+$AO51)-ROW())/12+5):INDIRECT("S"&amp;(ROW()+12*(($AN51-1)*3+$AO51)-ROW())/12+5),AQ51)</f>
        <v>0</v>
      </c>
      <c r="AS51" s="60">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58">
        <f ca="1">COUNTIF(INDIRECT("U"&amp;(ROW()+12*(($AN51-1)*3+$AO51)-ROW())/12+5):INDIRECT("AF"&amp;(ROW()+12*(($AN51-1)*3+$AO51)-ROW())/12+5),AS51)</f>
        <v>0</v>
      </c>
      <c r="AU51" s="58">
        <f ca="1">IF(AND(AQ51+AS51&gt;0,AR51+AT51&gt;0),COUNTIF(AU$6:AU50,"&gt;0")+1,0)</f>
        <v>0</v>
      </c>
      <c r="BE51" s="58">
        <v>1</v>
      </c>
      <c r="BG51" s="61">
        <f t="shared" ref="BG51:BR51" si="397">SUM(H51:H52)</f>
        <v>0</v>
      </c>
      <c r="BH51" s="61">
        <f t="shared" si="397"/>
        <v>0</v>
      </c>
      <c r="BI51" s="61">
        <f t="shared" si="397"/>
        <v>0</v>
      </c>
      <c r="BJ51" s="61">
        <f t="shared" si="397"/>
        <v>0</v>
      </c>
      <c r="BK51" s="61">
        <f t="shared" si="397"/>
        <v>0</v>
      </c>
      <c r="BL51" s="61">
        <f t="shared" si="397"/>
        <v>0</v>
      </c>
      <c r="BM51" s="61">
        <f t="shared" si="397"/>
        <v>0</v>
      </c>
      <c r="BN51" s="61">
        <f t="shared" si="397"/>
        <v>0</v>
      </c>
      <c r="BO51" s="61">
        <f t="shared" si="397"/>
        <v>0</v>
      </c>
      <c r="BP51" s="61">
        <f t="shared" si="397"/>
        <v>0</v>
      </c>
      <c r="BQ51" s="61">
        <f t="shared" si="397"/>
        <v>0</v>
      </c>
      <c r="BR51" s="61">
        <f t="shared" si="397"/>
        <v>0</v>
      </c>
      <c r="BT51" s="61">
        <f t="shared" ref="BT51:CE51" si="398">SUM(U51:U52)</f>
        <v>0</v>
      </c>
      <c r="BU51" s="61">
        <f t="shared" si="398"/>
        <v>0</v>
      </c>
      <c r="BV51" s="61">
        <f t="shared" si="398"/>
        <v>0</v>
      </c>
      <c r="BW51" s="61">
        <f t="shared" si="398"/>
        <v>0</v>
      </c>
      <c r="BX51" s="61">
        <f t="shared" si="398"/>
        <v>0</v>
      </c>
      <c r="BY51" s="61">
        <f t="shared" si="398"/>
        <v>0</v>
      </c>
      <c r="BZ51" s="61">
        <f t="shared" si="398"/>
        <v>0</v>
      </c>
      <c r="CA51" s="61">
        <f t="shared" si="398"/>
        <v>0</v>
      </c>
      <c r="CB51" s="61">
        <f t="shared" si="398"/>
        <v>0</v>
      </c>
      <c r="CC51" s="61">
        <f t="shared" si="398"/>
        <v>0</v>
      </c>
      <c r="CD51" s="61">
        <f t="shared" si="398"/>
        <v>0</v>
      </c>
      <c r="CE51" s="61">
        <f t="shared" si="398"/>
        <v>0</v>
      </c>
      <c r="CH51" s="62" t="s">
        <v>108</v>
      </c>
      <c r="CI51" s="61">
        <f t="shared" ref="CI51:CT51" si="399">IF(OR($D51="副園長",$D51="教頭",$D51="主任保育士",$D51="主幹教諭",$D51="主幹保育教諭"),0,BG51)</f>
        <v>0</v>
      </c>
      <c r="CJ51" s="61">
        <f t="shared" si="399"/>
        <v>0</v>
      </c>
      <c r="CK51" s="61">
        <f t="shared" si="399"/>
        <v>0</v>
      </c>
      <c r="CL51" s="61">
        <f t="shared" si="399"/>
        <v>0</v>
      </c>
      <c r="CM51" s="61">
        <f t="shared" si="399"/>
        <v>0</v>
      </c>
      <c r="CN51" s="61">
        <f t="shared" si="399"/>
        <v>0</v>
      </c>
      <c r="CO51" s="61">
        <f t="shared" si="399"/>
        <v>0</v>
      </c>
      <c r="CP51" s="61">
        <f t="shared" si="399"/>
        <v>0</v>
      </c>
      <c r="CQ51" s="61">
        <f t="shared" si="399"/>
        <v>0</v>
      </c>
      <c r="CR51" s="61">
        <f t="shared" si="399"/>
        <v>0</v>
      </c>
      <c r="CS51" s="61">
        <f t="shared" si="399"/>
        <v>0</v>
      </c>
      <c r="CT51" s="61">
        <f t="shared" si="399"/>
        <v>0</v>
      </c>
    </row>
    <row r="52" spans="1:98">
      <c r="A52" s="375"/>
      <c r="B52" s="378"/>
      <c r="C52" s="380"/>
      <c r="D52" s="380"/>
      <c r="E52" s="382"/>
      <c r="F52" s="378"/>
      <c r="G52" s="235" t="s">
        <v>107</v>
      </c>
      <c r="H52" s="194"/>
      <c r="I52" s="195" t="str">
        <f t="shared" si="375"/>
        <v/>
      </c>
      <c r="J52" s="195" t="str">
        <f t="shared" si="376"/>
        <v/>
      </c>
      <c r="K52" s="195" t="str">
        <f t="shared" si="377"/>
        <v/>
      </c>
      <c r="L52" s="195" t="str">
        <f t="shared" si="378"/>
        <v/>
      </c>
      <c r="M52" s="195" t="str">
        <f t="shared" si="379"/>
        <v/>
      </c>
      <c r="N52" s="195" t="str">
        <f t="shared" si="380"/>
        <v/>
      </c>
      <c r="O52" s="195" t="str">
        <f t="shared" si="381"/>
        <v/>
      </c>
      <c r="P52" s="195" t="str">
        <f t="shared" si="382"/>
        <v/>
      </c>
      <c r="Q52" s="195" t="str">
        <f t="shared" si="383"/>
        <v/>
      </c>
      <c r="R52" s="195" t="str">
        <f t="shared" si="384"/>
        <v/>
      </c>
      <c r="S52" s="195" t="str">
        <f t="shared" si="385"/>
        <v/>
      </c>
      <c r="T52" s="196">
        <f t="shared" si="20"/>
        <v>0</v>
      </c>
      <c r="U52" s="206"/>
      <c r="V52" s="207" t="str">
        <f t="shared" si="386"/>
        <v/>
      </c>
      <c r="W52" s="207" t="str">
        <f t="shared" si="387"/>
        <v/>
      </c>
      <c r="X52" s="207" t="str">
        <f t="shared" si="388"/>
        <v/>
      </c>
      <c r="Y52" s="207" t="str">
        <f t="shared" si="389"/>
        <v/>
      </c>
      <c r="Z52" s="207" t="str">
        <f t="shared" si="390"/>
        <v/>
      </c>
      <c r="AA52" s="207" t="str">
        <f t="shared" si="391"/>
        <v/>
      </c>
      <c r="AB52" s="207" t="str">
        <f t="shared" si="392"/>
        <v/>
      </c>
      <c r="AC52" s="207" t="str">
        <f t="shared" si="393"/>
        <v/>
      </c>
      <c r="AD52" s="207" t="str">
        <f t="shared" si="394"/>
        <v/>
      </c>
      <c r="AE52" s="207" t="str">
        <f t="shared" si="395"/>
        <v/>
      </c>
      <c r="AF52" s="207" t="str">
        <f t="shared" si="396"/>
        <v/>
      </c>
      <c r="AG52" s="196">
        <f t="shared" si="35"/>
        <v>0</v>
      </c>
      <c r="AN52" s="58">
        <v>2</v>
      </c>
      <c r="AO52" s="58">
        <v>1</v>
      </c>
      <c r="AP52" s="58">
        <v>11</v>
      </c>
      <c r="AQ52" s="60">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58">
        <f ca="1">COUNTIF(INDIRECT("H"&amp;(ROW()+12*(($AN52-1)*3+$AO52)-ROW())/12+5):INDIRECT("S"&amp;(ROW()+12*(($AN52-1)*3+$AO52)-ROW())/12+5),AQ52)</f>
        <v>0</v>
      </c>
      <c r="AS52" s="60">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58">
        <f ca="1">COUNTIF(INDIRECT("U"&amp;(ROW()+12*(($AN52-1)*3+$AO52)-ROW())/12+5):INDIRECT("AF"&amp;(ROW()+12*(($AN52-1)*3+$AO52)-ROW())/12+5),AS52)</f>
        <v>0</v>
      </c>
      <c r="AU52" s="58">
        <f ca="1">IF(AND(AQ52+AS52&gt;0,AR52+AT52&gt;0),COUNTIF(AU$6:AU51,"&gt;0")+1,0)</f>
        <v>0</v>
      </c>
      <c r="BE52" s="58">
        <v>2</v>
      </c>
      <c r="BF52" s="58" t="s">
        <v>106</v>
      </c>
      <c r="BG52" s="61">
        <f t="shared" ref="BG52:BR52" si="400">IF(BG51+BT51&gt;$AJ$27,1,0)</f>
        <v>0</v>
      </c>
      <c r="BH52" s="61">
        <f t="shared" si="400"/>
        <v>0</v>
      </c>
      <c r="BI52" s="61">
        <f t="shared" si="400"/>
        <v>0</v>
      </c>
      <c r="BJ52" s="61">
        <f t="shared" si="400"/>
        <v>0</v>
      </c>
      <c r="BK52" s="61">
        <f t="shared" si="400"/>
        <v>0</v>
      </c>
      <c r="BL52" s="61">
        <f t="shared" si="400"/>
        <v>0</v>
      </c>
      <c r="BM52" s="61">
        <f t="shared" si="400"/>
        <v>0</v>
      </c>
      <c r="BN52" s="61">
        <f t="shared" si="400"/>
        <v>0</v>
      </c>
      <c r="BO52" s="61">
        <f t="shared" si="400"/>
        <v>0</v>
      </c>
      <c r="BP52" s="61">
        <f t="shared" si="400"/>
        <v>0</v>
      </c>
      <c r="BQ52" s="61">
        <f t="shared" si="400"/>
        <v>0</v>
      </c>
      <c r="BR52" s="61">
        <f t="shared" si="400"/>
        <v>0</v>
      </c>
      <c r="BT52" s="61"/>
      <c r="BU52" s="61"/>
      <c r="BV52" s="61"/>
      <c r="BW52" s="61"/>
      <c r="BX52" s="61"/>
      <c r="BY52" s="61"/>
      <c r="BZ52" s="61"/>
      <c r="CA52" s="61"/>
      <c r="CB52" s="61"/>
      <c r="CC52" s="61"/>
      <c r="CD52" s="61"/>
      <c r="CE52" s="61"/>
    </row>
    <row r="53" spans="1:98">
      <c r="A53" s="376"/>
      <c r="B53" s="379"/>
      <c r="C53" s="384"/>
      <c r="D53" s="385"/>
      <c r="E53" s="383"/>
      <c r="F53" s="379"/>
      <c r="G53" s="236" t="s">
        <v>1226</v>
      </c>
      <c r="H53" s="197"/>
      <c r="I53" s="198"/>
      <c r="J53" s="198"/>
      <c r="K53" s="198"/>
      <c r="L53" s="198"/>
      <c r="M53" s="198"/>
      <c r="N53" s="198"/>
      <c r="O53" s="198"/>
      <c r="P53" s="198"/>
      <c r="Q53" s="198"/>
      <c r="R53" s="198"/>
      <c r="S53" s="198"/>
      <c r="T53" s="199">
        <f t="shared" si="20"/>
        <v>0</v>
      </c>
      <c r="U53" s="208"/>
      <c r="V53" s="209"/>
      <c r="W53" s="209"/>
      <c r="X53" s="209"/>
      <c r="Y53" s="209"/>
      <c r="Z53" s="209"/>
      <c r="AA53" s="209"/>
      <c r="AB53" s="209"/>
      <c r="AC53" s="209"/>
      <c r="AD53" s="209"/>
      <c r="AE53" s="209"/>
      <c r="AF53" s="209"/>
      <c r="AG53" s="199">
        <f t="shared" si="35"/>
        <v>0</v>
      </c>
      <c r="AN53" s="58">
        <v>2</v>
      </c>
      <c r="AO53" s="58">
        <v>1</v>
      </c>
      <c r="AP53" s="58">
        <v>12</v>
      </c>
      <c r="AQ53" s="60">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58">
        <f ca="1">COUNTIF(INDIRECT("H"&amp;(ROW()+12*(($AN53-1)*3+$AO53)-ROW())/12+5):INDIRECT("S"&amp;(ROW()+12*(($AN53-1)*3+$AO53)-ROW())/12+5),AQ53)</f>
        <v>0</v>
      </c>
      <c r="AS53" s="60">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58">
        <f ca="1">COUNTIF(INDIRECT("U"&amp;(ROW()+12*(($AN53-1)*3+$AO53)-ROW())/12+5):INDIRECT("AF"&amp;(ROW()+12*(($AN53-1)*3+$AO53)-ROW())/12+5),AS53)</f>
        <v>0</v>
      </c>
      <c r="AU53" s="58">
        <f ca="1">IF(AND(AQ53+AS53&gt;0,AR53+AT53&gt;0),COUNTIF(AU$6:AU52,"&gt;0")+1,0)</f>
        <v>0</v>
      </c>
      <c r="BE53" s="58">
        <v>3</v>
      </c>
      <c r="BF53" s="62"/>
      <c r="BG53" s="61"/>
      <c r="BH53" s="61"/>
      <c r="BI53" s="61"/>
      <c r="BJ53" s="61"/>
      <c r="BK53" s="61"/>
      <c r="BL53" s="61"/>
      <c r="BM53" s="61"/>
      <c r="BN53" s="61"/>
      <c r="BO53" s="61"/>
      <c r="BP53" s="61"/>
      <c r="BQ53" s="61"/>
      <c r="BR53" s="61"/>
      <c r="BT53" s="61"/>
      <c r="BU53" s="61"/>
      <c r="BV53" s="61"/>
      <c r="BW53" s="61"/>
      <c r="BX53" s="61"/>
      <c r="BY53" s="61"/>
      <c r="BZ53" s="61"/>
      <c r="CA53" s="61"/>
      <c r="CB53" s="61"/>
      <c r="CC53" s="61"/>
      <c r="CD53" s="61"/>
      <c r="CE53" s="61"/>
    </row>
    <row r="54" spans="1:98">
      <c r="A54" s="374">
        <v>17</v>
      </c>
      <c r="B54" s="377"/>
      <c r="C54" s="377"/>
      <c r="D54" s="377"/>
      <c r="E54" s="381"/>
      <c r="F54" s="377"/>
      <c r="G54" s="234" t="s">
        <v>109</v>
      </c>
      <c r="H54" s="191"/>
      <c r="I54" s="192" t="str">
        <f t="shared" ref="I54:I55" si="401">IF(H54="","",H54)</f>
        <v/>
      </c>
      <c r="J54" s="192" t="str">
        <f t="shared" ref="J54:J55" si="402">IF(I54="","",I54)</f>
        <v/>
      </c>
      <c r="K54" s="192" t="str">
        <f t="shared" ref="K54:K55" si="403">IF(J54="","",J54)</f>
        <v/>
      </c>
      <c r="L54" s="192" t="str">
        <f t="shared" ref="L54:L55" si="404">IF(K54="","",K54)</f>
        <v/>
      </c>
      <c r="M54" s="192" t="str">
        <f t="shared" ref="M54:M55" si="405">IF(L54="","",L54)</f>
        <v/>
      </c>
      <c r="N54" s="192" t="str">
        <f t="shared" ref="N54:N55" si="406">IF(M54="","",M54)</f>
        <v/>
      </c>
      <c r="O54" s="192" t="str">
        <f t="shared" ref="O54:O55" si="407">IF(N54="","",N54)</f>
        <v/>
      </c>
      <c r="P54" s="192" t="str">
        <f t="shared" ref="P54:P55" si="408">IF(O54="","",O54)</f>
        <v/>
      </c>
      <c r="Q54" s="192" t="str">
        <f t="shared" ref="Q54:Q55" si="409">IF(P54="","",P54)</f>
        <v/>
      </c>
      <c r="R54" s="192" t="str">
        <f t="shared" ref="R54:R55" si="410">IF(Q54="","",Q54)</f>
        <v/>
      </c>
      <c r="S54" s="192" t="str">
        <f t="shared" ref="S54:S55" si="411">IF(R54="","",R54)</f>
        <v/>
      </c>
      <c r="T54" s="193">
        <f t="shared" si="20"/>
        <v>0</v>
      </c>
      <c r="U54" s="203"/>
      <c r="V54" s="204" t="str">
        <f t="shared" ref="V54:V55" si="412">IF(U54="","",U54)</f>
        <v/>
      </c>
      <c r="W54" s="204" t="str">
        <f t="shared" ref="W54:W55" si="413">IF(V54="","",V54)</f>
        <v/>
      </c>
      <c r="X54" s="204" t="str">
        <f t="shared" ref="X54:X55" si="414">IF(W54="","",W54)</f>
        <v/>
      </c>
      <c r="Y54" s="204" t="str">
        <f t="shared" ref="Y54:Y55" si="415">IF(X54="","",X54)</f>
        <v/>
      </c>
      <c r="Z54" s="204" t="str">
        <f t="shared" ref="Z54:Z55" si="416">IF(Y54="","",Y54)</f>
        <v/>
      </c>
      <c r="AA54" s="204" t="str">
        <f t="shared" ref="AA54:AA55" si="417">IF(Z54="","",Z54)</f>
        <v/>
      </c>
      <c r="AB54" s="204" t="str">
        <f t="shared" ref="AB54:AB55" si="418">IF(AA54="","",AA54)</f>
        <v/>
      </c>
      <c r="AC54" s="204" t="str">
        <f t="shared" ref="AC54:AC55" si="419">IF(AB54="","",AB54)</f>
        <v/>
      </c>
      <c r="AD54" s="204" t="str">
        <f t="shared" ref="AD54:AD55" si="420">IF(AC54="","",AC54)</f>
        <v/>
      </c>
      <c r="AE54" s="204" t="str">
        <f t="shared" ref="AE54:AE55" si="421">IF(AD54="","",AD54)</f>
        <v/>
      </c>
      <c r="AF54" s="204" t="str">
        <f t="shared" ref="AF54:AF55" si="422">IF(AE54="","",AE54)</f>
        <v/>
      </c>
      <c r="AG54" s="193">
        <f t="shared" si="35"/>
        <v>0</v>
      </c>
      <c r="AN54" s="58">
        <v>2</v>
      </c>
      <c r="AO54" s="58">
        <v>2</v>
      </c>
      <c r="AP54" s="58">
        <v>1</v>
      </c>
      <c r="AQ54" s="60">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58">
        <f ca="1">COUNTIF(INDIRECT("H"&amp;(ROW()+12*(($AN54-1)*3+$AO54)-ROW())/12+5):INDIRECT("S"&amp;(ROW()+12*(($AN54-1)*3+$AO54)-ROW())/12+5),AQ54)</f>
        <v>0</v>
      </c>
      <c r="AS54" s="60">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58">
        <f ca="1">COUNTIF(INDIRECT("U"&amp;(ROW()+12*(($AN54-1)*3+$AO54)-ROW())/12+5):INDIRECT("AF"&amp;(ROW()+12*(($AN54-1)*3+$AO54)-ROW())/12+5),AS54)</f>
        <v>0</v>
      </c>
      <c r="AU54" s="58">
        <f ca="1">IF(AND(AQ54+AS54&gt;0,AR54+AT54&gt;0),COUNTIF(AU$6:AU53,"&gt;0")+1,0)</f>
        <v>0</v>
      </c>
      <c r="BE54" s="58">
        <v>1</v>
      </c>
      <c r="BG54" s="61">
        <f t="shared" ref="BG54:BR54" si="423">SUM(H54:H55)</f>
        <v>0</v>
      </c>
      <c r="BH54" s="61">
        <f t="shared" si="423"/>
        <v>0</v>
      </c>
      <c r="BI54" s="61">
        <f t="shared" si="423"/>
        <v>0</v>
      </c>
      <c r="BJ54" s="61">
        <f t="shared" si="423"/>
        <v>0</v>
      </c>
      <c r="BK54" s="61">
        <f t="shared" si="423"/>
        <v>0</v>
      </c>
      <c r="BL54" s="61">
        <f t="shared" si="423"/>
        <v>0</v>
      </c>
      <c r="BM54" s="61">
        <f t="shared" si="423"/>
        <v>0</v>
      </c>
      <c r="BN54" s="61">
        <f t="shared" si="423"/>
        <v>0</v>
      </c>
      <c r="BO54" s="61">
        <f t="shared" si="423"/>
        <v>0</v>
      </c>
      <c r="BP54" s="61">
        <f t="shared" si="423"/>
        <v>0</v>
      </c>
      <c r="BQ54" s="61">
        <f t="shared" si="423"/>
        <v>0</v>
      </c>
      <c r="BR54" s="61">
        <f t="shared" si="423"/>
        <v>0</v>
      </c>
      <c r="BT54" s="61">
        <f t="shared" ref="BT54:CE54" si="424">SUM(U54:U55)</f>
        <v>0</v>
      </c>
      <c r="BU54" s="61">
        <f t="shared" si="424"/>
        <v>0</v>
      </c>
      <c r="BV54" s="61">
        <f t="shared" si="424"/>
        <v>0</v>
      </c>
      <c r="BW54" s="61">
        <f t="shared" si="424"/>
        <v>0</v>
      </c>
      <c r="BX54" s="61">
        <f t="shared" si="424"/>
        <v>0</v>
      </c>
      <c r="BY54" s="61">
        <f t="shared" si="424"/>
        <v>0</v>
      </c>
      <c r="BZ54" s="61">
        <f t="shared" si="424"/>
        <v>0</v>
      </c>
      <c r="CA54" s="61">
        <f t="shared" si="424"/>
        <v>0</v>
      </c>
      <c r="CB54" s="61">
        <f t="shared" si="424"/>
        <v>0</v>
      </c>
      <c r="CC54" s="61">
        <f t="shared" si="424"/>
        <v>0</v>
      </c>
      <c r="CD54" s="61">
        <f t="shared" si="424"/>
        <v>0</v>
      </c>
      <c r="CE54" s="61">
        <f t="shared" si="424"/>
        <v>0</v>
      </c>
      <c r="CH54" s="62" t="s">
        <v>108</v>
      </c>
      <c r="CI54" s="61">
        <f t="shared" ref="CI54:CT54" si="425">IF(OR($D54="副園長",$D54="教頭",$D54="主任保育士",$D54="主幹教諭",$D54="主幹保育教諭"),0,BG54)</f>
        <v>0</v>
      </c>
      <c r="CJ54" s="61">
        <f t="shared" si="425"/>
        <v>0</v>
      </c>
      <c r="CK54" s="61">
        <f t="shared" si="425"/>
        <v>0</v>
      </c>
      <c r="CL54" s="61">
        <f t="shared" si="425"/>
        <v>0</v>
      </c>
      <c r="CM54" s="61">
        <f t="shared" si="425"/>
        <v>0</v>
      </c>
      <c r="CN54" s="61">
        <f t="shared" si="425"/>
        <v>0</v>
      </c>
      <c r="CO54" s="61">
        <f t="shared" si="425"/>
        <v>0</v>
      </c>
      <c r="CP54" s="61">
        <f t="shared" si="425"/>
        <v>0</v>
      </c>
      <c r="CQ54" s="61">
        <f t="shared" si="425"/>
        <v>0</v>
      </c>
      <c r="CR54" s="61">
        <f t="shared" si="425"/>
        <v>0</v>
      </c>
      <c r="CS54" s="61">
        <f t="shared" si="425"/>
        <v>0</v>
      </c>
      <c r="CT54" s="61">
        <f t="shared" si="425"/>
        <v>0</v>
      </c>
    </row>
    <row r="55" spans="1:98">
      <c r="A55" s="375"/>
      <c r="B55" s="378"/>
      <c r="C55" s="380"/>
      <c r="D55" s="380"/>
      <c r="E55" s="382"/>
      <c r="F55" s="378"/>
      <c r="G55" s="235" t="s">
        <v>107</v>
      </c>
      <c r="H55" s="194"/>
      <c r="I55" s="195" t="str">
        <f t="shared" si="401"/>
        <v/>
      </c>
      <c r="J55" s="195" t="str">
        <f t="shared" si="402"/>
        <v/>
      </c>
      <c r="K55" s="195" t="str">
        <f t="shared" si="403"/>
        <v/>
      </c>
      <c r="L55" s="195" t="str">
        <f t="shared" si="404"/>
        <v/>
      </c>
      <c r="M55" s="195" t="str">
        <f t="shared" si="405"/>
        <v/>
      </c>
      <c r="N55" s="195" t="str">
        <f t="shared" si="406"/>
        <v/>
      </c>
      <c r="O55" s="195" t="str">
        <f t="shared" si="407"/>
        <v/>
      </c>
      <c r="P55" s="195" t="str">
        <f t="shared" si="408"/>
        <v/>
      </c>
      <c r="Q55" s="195" t="str">
        <f t="shared" si="409"/>
        <v/>
      </c>
      <c r="R55" s="195" t="str">
        <f t="shared" si="410"/>
        <v/>
      </c>
      <c r="S55" s="195" t="str">
        <f t="shared" si="411"/>
        <v/>
      </c>
      <c r="T55" s="196">
        <f t="shared" si="20"/>
        <v>0</v>
      </c>
      <c r="U55" s="206"/>
      <c r="V55" s="207" t="str">
        <f t="shared" si="412"/>
        <v/>
      </c>
      <c r="W55" s="207" t="str">
        <f t="shared" si="413"/>
        <v/>
      </c>
      <c r="X55" s="207" t="str">
        <f t="shared" si="414"/>
        <v/>
      </c>
      <c r="Y55" s="207" t="str">
        <f t="shared" si="415"/>
        <v/>
      </c>
      <c r="Z55" s="207" t="str">
        <f t="shared" si="416"/>
        <v/>
      </c>
      <c r="AA55" s="207" t="str">
        <f t="shared" si="417"/>
        <v/>
      </c>
      <c r="AB55" s="207" t="str">
        <f t="shared" si="418"/>
        <v/>
      </c>
      <c r="AC55" s="207" t="str">
        <f t="shared" si="419"/>
        <v/>
      </c>
      <c r="AD55" s="207" t="str">
        <f t="shared" si="420"/>
        <v/>
      </c>
      <c r="AE55" s="207" t="str">
        <f t="shared" si="421"/>
        <v/>
      </c>
      <c r="AF55" s="207" t="str">
        <f t="shared" si="422"/>
        <v/>
      </c>
      <c r="AG55" s="196">
        <f t="shared" si="35"/>
        <v>0</v>
      </c>
      <c r="AN55" s="58">
        <v>2</v>
      </c>
      <c r="AO55" s="58">
        <v>2</v>
      </c>
      <c r="AP55" s="58">
        <v>2</v>
      </c>
      <c r="AQ55" s="60">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58">
        <f ca="1">COUNTIF(INDIRECT("H"&amp;(ROW()+12*(($AN55-1)*3+$AO55)-ROW())/12+5):INDIRECT("S"&amp;(ROW()+12*(($AN55-1)*3+$AO55)-ROW())/12+5),AQ55)</f>
        <v>0</v>
      </c>
      <c r="AS55" s="60">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58">
        <f ca="1">COUNTIF(INDIRECT("U"&amp;(ROW()+12*(($AN55-1)*3+$AO55)-ROW())/12+5):INDIRECT("AF"&amp;(ROW()+12*(($AN55-1)*3+$AO55)-ROW())/12+5),AS55)</f>
        <v>0</v>
      </c>
      <c r="AU55" s="58">
        <f ca="1">IF(AND(AQ55+AS55&gt;0,AR55+AT55&gt;0),COUNTIF(AU$6:AU54,"&gt;0")+1,0)</f>
        <v>0</v>
      </c>
      <c r="BE55" s="58">
        <v>2</v>
      </c>
      <c r="BF55" s="58" t="s">
        <v>106</v>
      </c>
      <c r="BG55" s="61">
        <f t="shared" ref="BG55:BR55" si="426">IF(BG54+BT54&gt;$AJ$27,1,0)</f>
        <v>0</v>
      </c>
      <c r="BH55" s="61">
        <f t="shared" si="426"/>
        <v>0</v>
      </c>
      <c r="BI55" s="61">
        <f t="shared" si="426"/>
        <v>0</v>
      </c>
      <c r="BJ55" s="61">
        <f t="shared" si="426"/>
        <v>0</v>
      </c>
      <c r="BK55" s="61">
        <f t="shared" si="426"/>
        <v>0</v>
      </c>
      <c r="BL55" s="61">
        <f t="shared" si="426"/>
        <v>0</v>
      </c>
      <c r="BM55" s="61">
        <f t="shared" si="426"/>
        <v>0</v>
      </c>
      <c r="BN55" s="61">
        <f t="shared" si="426"/>
        <v>0</v>
      </c>
      <c r="BO55" s="61">
        <f t="shared" si="426"/>
        <v>0</v>
      </c>
      <c r="BP55" s="61">
        <f t="shared" si="426"/>
        <v>0</v>
      </c>
      <c r="BQ55" s="61">
        <f t="shared" si="426"/>
        <v>0</v>
      </c>
      <c r="BR55" s="61">
        <f t="shared" si="426"/>
        <v>0</v>
      </c>
      <c r="BT55" s="61"/>
      <c r="BU55" s="61"/>
      <c r="BV55" s="61"/>
      <c r="BW55" s="61"/>
      <c r="BX55" s="61"/>
      <c r="BY55" s="61"/>
      <c r="BZ55" s="61"/>
      <c r="CA55" s="61"/>
      <c r="CB55" s="61"/>
      <c r="CC55" s="61"/>
      <c r="CD55" s="61"/>
      <c r="CE55" s="61"/>
    </row>
    <row r="56" spans="1:98">
      <c r="A56" s="376"/>
      <c r="B56" s="379"/>
      <c r="C56" s="384"/>
      <c r="D56" s="385"/>
      <c r="E56" s="383"/>
      <c r="F56" s="379"/>
      <c r="G56" s="236" t="s">
        <v>1226</v>
      </c>
      <c r="H56" s="197"/>
      <c r="I56" s="198"/>
      <c r="J56" s="198"/>
      <c r="K56" s="198"/>
      <c r="L56" s="198"/>
      <c r="M56" s="198"/>
      <c r="N56" s="198"/>
      <c r="O56" s="198"/>
      <c r="P56" s="198"/>
      <c r="Q56" s="198"/>
      <c r="R56" s="198"/>
      <c r="S56" s="198"/>
      <c r="T56" s="199">
        <f t="shared" si="20"/>
        <v>0</v>
      </c>
      <c r="U56" s="208"/>
      <c r="V56" s="209"/>
      <c r="W56" s="209"/>
      <c r="X56" s="209"/>
      <c r="Y56" s="209"/>
      <c r="Z56" s="209"/>
      <c r="AA56" s="209"/>
      <c r="AB56" s="209"/>
      <c r="AC56" s="209"/>
      <c r="AD56" s="209"/>
      <c r="AE56" s="209"/>
      <c r="AF56" s="209"/>
      <c r="AG56" s="199">
        <f t="shared" si="35"/>
        <v>0</v>
      </c>
      <c r="AN56" s="58">
        <v>2</v>
      </c>
      <c r="AO56" s="58">
        <v>2</v>
      </c>
      <c r="AP56" s="58">
        <v>3</v>
      </c>
      <c r="AQ56" s="60">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58">
        <f ca="1">COUNTIF(INDIRECT("H"&amp;(ROW()+12*(($AN56-1)*3+$AO56)-ROW())/12+5):INDIRECT("S"&amp;(ROW()+12*(($AN56-1)*3+$AO56)-ROW())/12+5),AQ56)</f>
        <v>0</v>
      </c>
      <c r="AS56" s="60">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58">
        <f ca="1">COUNTIF(INDIRECT("U"&amp;(ROW()+12*(($AN56-1)*3+$AO56)-ROW())/12+5):INDIRECT("AF"&amp;(ROW()+12*(($AN56-1)*3+$AO56)-ROW())/12+5),AS56)</f>
        <v>0</v>
      </c>
      <c r="AU56" s="58">
        <f ca="1">IF(AND(AQ56+AS56&gt;0,AR56+AT56&gt;0),COUNTIF(AU$6:AU55,"&gt;0")+1,0)</f>
        <v>0</v>
      </c>
      <c r="BE56" s="58">
        <v>3</v>
      </c>
      <c r="BF56" s="62"/>
      <c r="BG56" s="61"/>
      <c r="BH56" s="61"/>
      <c r="BI56" s="61"/>
      <c r="BJ56" s="61"/>
      <c r="BK56" s="61"/>
      <c r="BL56" s="61"/>
      <c r="BM56" s="61"/>
      <c r="BN56" s="61"/>
      <c r="BO56" s="61"/>
      <c r="BP56" s="61"/>
      <c r="BQ56" s="61"/>
      <c r="BR56" s="61"/>
      <c r="BT56" s="61"/>
      <c r="BU56" s="61"/>
      <c r="BV56" s="61"/>
      <c r="BW56" s="61"/>
      <c r="BX56" s="61"/>
      <c r="BY56" s="61"/>
      <c r="BZ56" s="61"/>
      <c r="CA56" s="61"/>
      <c r="CB56" s="61"/>
      <c r="CC56" s="61"/>
      <c r="CD56" s="61"/>
      <c r="CE56" s="61"/>
    </row>
    <row r="57" spans="1:98">
      <c r="A57" s="374">
        <v>18</v>
      </c>
      <c r="B57" s="377"/>
      <c r="C57" s="377"/>
      <c r="D57" s="377"/>
      <c r="E57" s="381"/>
      <c r="F57" s="377"/>
      <c r="G57" s="234" t="s">
        <v>109</v>
      </c>
      <c r="H57" s="191"/>
      <c r="I57" s="192" t="str">
        <f t="shared" ref="I57:I58" si="427">IF(H57="","",H57)</f>
        <v/>
      </c>
      <c r="J57" s="192" t="str">
        <f t="shared" ref="J57:J58" si="428">IF(I57="","",I57)</f>
        <v/>
      </c>
      <c r="K57" s="192" t="str">
        <f t="shared" ref="K57:K58" si="429">IF(J57="","",J57)</f>
        <v/>
      </c>
      <c r="L57" s="192" t="str">
        <f t="shared" ref="L57:L58" si="430">IF(K57="","",K57)</f>
        <v/>
      </c>
      <c r="M57" s="192" t="str">
        <f t="shared" ref="M57:M58" si="431">IF(L57="","",L57)</f>
        <v/>
      </c>
      <c r="N57" s="192" t="str">
        <f t="shared" ref="N57:N58" si="432">IF(M57="","",M57)</f>
        <v/>
      </c>
      <c r="O57" s="192" t="str">
        <f t="shared" ref="O57:O58" si="433">IF(N57="","",N57)</f>
        <v/>
      </c>
      <c r="P57" s="192" t="str">
        <f t="shared" ref="P57:P58" si="434">IF(O57="","",O57)</f>
        <v/>
      </c>
      <c r="Q57" s="192" t="str">
        <f t="shared" ref="Q57:Q58" si="435">IF(P57="","",P57)</f>
        <v/>
      </c>
      <c r="R57" s="192" t="str">
        <f t="shared" ref="R57:R58" si="436">IF(Q57="","",Q57)</f>
        <v/>
      </c>
      <c r="S57" s="192" t="str">
        <f t="shared" ref="S57:S58" si="437">IF(R57="","",R57)</f>
        <v/>
      </c>
      <c r="T57" s="193">
        <f t="shared" si="20"/>
        <v>0</v>
      </c>
      <c r="U57" s="203"/>
      <c r="V57" s="204" t="str">
        <f t="shared" ref="V57:V58" si="438">IF(U57="","",U57)</f>
        <v/>
      </c>
      <c r="W57" s="204" t="str">
        <f t="shared" ref="W57:W58" si="439">IF(V57="","",V57)</f>
        <v/>
      </c>
      <c r="X57" s="204" t="str">
        <f t="shared" ref="X57:X58" si="440">IF(W57="","",W57)</f>
        <v/>
      </c>
      <c r="Y57" s="204" t="str">
        <f t="shared" ref="Y57:Y58" si="441">IF(X57="","",X57)</f>
        <v/>
      </c>
      <c r="Z57" s="204" t="str">
        <f t="shared" ref="Z57:Z58" si="442">IF(Y57="","",Y57)</f>
        <v/>
      </c>
      <c r="AA57" s="204" t="str">
        <f t="shared" ref="AA57:AA58" si="443">IF(Z57="","",Z57)</f>
        <v/>
      </c>
      <c r="AB57" s="204" t="str">
        <f t="shared" ref="AB57:AB58" si="444">IF(AA57="","",AA57)</f>
        <v/>
      </c>
      <c r="AC57" s="204" t="str">
        <f t="shared" ref="AC57:AC58" si="445">IF(AB57="","",AB57)</f>
        <v/>
      </c>
      <c r="AD57" s="204" t="str">
        <f t="shared" ref="AD57:AD58" si="446">IF(AC57="","",AC57)</f>
        <v/>
      </c>
      <c r="AE57" s="204" t="str">
        <f t="shared" ref="AE57:AE58" si="447">IF(AD57="","",AD57)</f>
        <v/>
      </c>
      <c r="AF57" s="204" t="str">
        <f t="shared" ref="AF57:AF58" si="448">IF(AE57="","",AE57)</f>
        <v/>
      </c>
      <c r="AG57" s="193">
        <f t="shared" si="35"/>
        <v>0</v>
      </c>
      <c r="AN57" s="58">
        <v>2</v>
      </c>
      <c r="AO57" s="58">
        <v>2</v>
      </c>
      <c r="AP57" s="58">
        <v>4</v>
      </c>
      <c r="AQ57" s="60">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58">
        <f ca="1">COUNTIF(INDIRECT("H"&amp;(ROW()+12*(($AN57-1)*3+$AO57)-ROW())/12+5):INDIRECT("S"&amp;(ROW()+12*(($AN57-1)*3+$AO57)-ROW())/12+5),AQ57)</f>
        <v>0</v>
      </c>
      <c r="AS57" s="60">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58">
        <f ca="1">COUNTIF(INDIRECT("U"&amp;(ROW()+12*(($AN57-1)*3+$AO57)-ROW())/12+5):INDIRECT("AF"&amp;(ROW()+12*(($AN57-1)*3+$AO57)-ROW())/12+5),AS57)</f>
        <v>0</v>
      </c>
      <c r="AU57" s="58">
        <f ca="1">IF(AND(AQ57+AS57&gt;0,AR57+AT57&gt;0),COUNTIF(AU$6:AU56,"&gt;0")+1,0)</f>
        <v>0</v>
      </c>
      <c r="BE57" s="58">
        <v>1</v>
      </c>
      <c r="BG57" s="61">
        <f t="shared" ref="BG57:BR57" si="449">SUM(H57:H58)</f>
        <v>0</v>
      </c>
      <c r="BH57" s="61">
        <f t="shared" si="449"/>
        <v>0</v>
      </c>
      <c r="BI57" s="61">
        <f t="shared" si="449"/>
        <v>0</v>
      </c>
      <c r="BJ57" s="61">
        <f t="shared" si="449"/>
        <v>0</v>
      </c>
      <c r="BK57" s="61">
        <f t="shared" si="449"/>
        <v>0</v>
      </c>
      <c r="BL57" s="61">
        <f t="shared" si="449"/>
        <v>0</v>
      </c>
      <c r="BM57" s="61">
        <f t="shared" si="449"/>
        <v>0</v>
      </c>
      <c r="BN57" s="61">
        <f t="shared" si="449"/>
        <v>0</v>
      </c>
      <c r="BO57" s="61">
        <f t="shared" si="449"/>
        <v>0</v>
      </c>
      <c r="BP57" s="61">
        <f t="shared" si="449"/>
        <v>0</v>
      </c>
      <c r="BQ57" s="61">
        <f t="shared" si="449"/>
        <v>0</v>
      </c>
      <c r="BR57" s="61">
        <f t="shared" si="449"/>
        <v>0</v>
      </c>
      <c r="BT57" s="61">
        <f t="shared" ref="BT57:CE57" si="450">SUM(U57:U58)</f>
        <v>0</v>
      </c>
      <c r="BU57" s="61">
        <f t="shared" si="450"/>
        <v>0</v>
      </c>
      <c r="BV57" s="61">
        <f t="shared" si="450"/>
        <v>0</v>
      </c>
      <c r="BW57" s="61">
        <f t="shared" si="450"/>
        <v>0</v>
      </c>
      <c r="BX57" s="61">
        <f t="shared" si="450"/>
        <v>0</v>
      </c>
      <c r="BY57" s="61">
        <f t="shared" si="450"/>
        <v>0</v>
      </c>
      <c r="BZ57" s="61">
        <f t="shared" si="450"/>
        <v>0</v>
      </c>
      <c r="CA57" s="61">
        <f t="shared" si="450"/>
        <v>0</v>
      </c>
      <c r="CB57" s="61">
        <f t="shared" si="450"/>
        <v>0</v>
      </c>
      <c r="CC57" s="61">
        <f t="shared" si="450"/>
        <v>0</v>
      </c>
      <c r="CD57" s="61">
        <f t="shared" si="450"/>
        <v>0</v>
      </c>
      <c r="CE57" s="61">
        <f t="shared" si="450"/>
        <v>0</v>
      </c>
      <c r="CH57" s="62" t="s">
        <v>108</v>
      </c>
      <c r="CI57" s="61">
        <f t="shared" ref="CI57:CT57" si="451">IF(OR($D57="副園長",$D57="教頭",$D57="主任保育士",$D57="主幹教諭",$D57="主幹保育教諭"),0,BG57)</f>
        <v>0</v>
      </c>
      <c r="CJ57" s="61">
        <f t="shared" si="451"/>
        <v>0</v>
      </c>
      <c r="CK57" s="61">
        <f t="shared" si="451"/>
        <v>0</v>
      </c>
      <c r="CL57" s="61">
        <f t="shared" si="451"/>
        <v>0</v>
      </c>
      <c r="CM57" s="61">
        <f t="shared" si="451"/>
        <v>0</v>
      </c>
      <c r="CN57" s="61">
        <f t="shared" si="451"/>
        <v>0</v>
      </c>
      <c r="CO57" s="61">
        <f t="shared" si="451"/>
        <v>0</v>
      </c>
      <c r="CP57" s="61">
        <f t="shared" si="451"/>
        <v>0</v>
      </c>
      <c r="CQ57" s="61">
        <f t="shared" si="451"/>
        <v>0</v>
      </c>
      <c r="CR57" s="61">
        <f t="shared" si="451"/>
        <v>0</v>
      </c>
      <c r="CS57" s="61">
        <f t="shared" si="451"/>
        <v>0</v>
      </c>
      <c r="CT57" s="61">
        <f t="shared" si="451"/>
        <v>0</v>
      </c>
    </row>
    <row r="58" spans="1:98">
      <c r="A58" s="375"/>
      <c r="B58" s="378"/>
      <c r="C58" s="380"/>
      <c r="D58" s="380"/>
      <c r="E58" s="382"/>
      <c r="F58" s="378"/>
      <c r="G58" s="235" t="s">
        <v>107</v>
      </c>
      <c r="H58" s="194"/>
      <c r="I58" s="195" t="str">
        <f t="shared" si="427"/>
        <v/>
      </c>
      <c r="J58" s="195" t="str">
        <f t="shared" si="428"/>
        <v/>
      </c>
      <c r="K58" s="195" t="str">
        <f t="shared" si="429"/>
        <v/>
      </c>
      <c r="L58" s="195" t="str">
        <f t="shared" si="430"/>
        <v/>
      </c>
      <c r="M58" s="195" t="str">
        <f t="shared" si="431"/>
        <v/>
      </c>
      <c r="N58" s="195" t="str">
        <f t="shared" si="432"/>
        <v/>
      </c>
      <c r="O58" s="195" t="str">
        <f t="shared" si="433"/>
        <v/>
      </c>
      <c r="P58" s="195" t="str">
        <f t="shared" si="434"/>
        <v/>
      </c>
      <c r="Q58" s="195" t="str">
        <f t="shared" si="435"/>
        <v/>
      </c>
      <c r="R58" s="195" t="str">
        <f t="shared" si="436"/>
        <v/>
      </c>
      <c r="S58" s="195" t="str">
        <f t="shared" si="437"/>
        <v/>
      </c>
      <c r="T58" s="196">
        <f t="shared" si="20"/>
        <v>0</v>
      </c>
      <c r="U58" s="206"/>
      <c r="V58" s="207" t="str">
        <f t="shared" si="438"/>
        <v/>
      </c>
      <c r="W58" s="207" t="str">
        <f t="shared" si="439"/>
        <v/>
      </c>
      <c r="X58" s="207" t="str">
        <f t="shared" si="440"/>
        <v/>
      </c>
      <c r="Y58" s="207" t="str">
        <f t="shared" si="441"/>
        <v/>
      </c>
      <c r="Z58" s="207" t="str">
        <f t="shared" si="442"/>
        <v/>
      </c>
      <c r="AA58" s="207" t="str">
        <f t="shared" si="443"/>
        <v/>
      </c>
      <c r="AB58" s="207" t="str">
        <f t="shared" si="444"/>
        <v/>
      </c>
      <c r="AC58" s="207" t="str">
        <f t="shared" si="445"/>
        <v/>
      </c>
      <c r="AD58" s="207" t="str">
        <f t="shared" si="446"/>
        <v/>
      </c>
      <c r="AE58" s="207" t="str">
        <f t="shared" si="447"/>
        <v/>
      </c>
      <c r="AF58" s="207" t="str">
        <f t="shared" si="448"/>
        <v/>
      </c>
      <c r="AG58" s="196">
        <f t="shared" si="35"/>
        <v>0</v>
      </c>
      <c r="AN58" s="58">
        <v>2</v>
      </c>
      <c r="AO58" s="58">
        <v>2</v>
      </c>
      <c r="AP58" s="58">
        <v>5</v>
      </c>
      <c r="AQ58" s="60">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58">
        <f ca="1">COUNTIF(INDIRECT("H"&amp;(ROW()+12*(($AN58-1)*3+$AO58)-ROW())/12+5):INDIRECT("S"&amp;(ROW()+12*(($AN58-1)*3+$AO58)-ROW())/12+5),AQ58)</f>
        <v>0</v>
      </c>
      <c r="AS58" s="60">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58">
        <f ca="1">COUNTIF(INDIRECT("U"&amp;(ROW()+12*(($AN58-1)*3+$AO58)-ROW())/12+5):INDIRECT("AF"&amp;(ROW()+12*(($AN58-1)*3+$AO58)-ROW())/12+5),AS58)</f>
        <v>0</v>
      </c>
      <c r="AU58" s="58">
        <f ca="1">IF(AND(AQ58+AS58&gt;0,AR58+AT58&gt;0),COUNTIF(AU$6:AU57,"&gt;0")+1,0)</f>
        <v>0</v>
      </c>
      <c r="BE58" s="58">
        <v>2</v>
      </c>
      <c r="BF58" s="58" t="s">
        <v>106</v>
      </c>
      <c r="BG58" s="61">
        <f t="shared" ref="BG58:BR58" si="452">IF(BG57+BT57&gt;$AJ$27,1,0)</f>
        <v>0</v>
      </c>
      <c r="BH58" s="61">
        <f t="shared" si="452"/>
        <v>0</v>
      </c>
      <c r="BI58" s="61">
        <f t="shared" si="452"/>
        <v>0</v>
      </c>
      <c r="BJ58" s="61">
        <f t="shared" si="452"/>
        <v>0</v>
      </c>
      <c r="BK58" s="61">
        <f t="shared" si="452"/>
        <v>0</v>
      </c>
      <c r="BL58" s="61">
        <f t="shared" si="452"/>
        <v>0</v>
      </c>
      <c r="BM58" s="61">
        <f t="shared" si="452"/>
        <v>0</v>
      </c>
      <c r="BN58" s="61">
        <f t="shared" si="452"/>
        <v>0</v>
      </c>
      <c r="BO58" s="61">
        <f t="shared" si="452"/>
        <v>0</v>
      </c>
      <c r="BP58" s="61">
        <f t="shared" si="452"/>
        <v>0</v>
      </c>
      <c r="BQ58" s="61">
        <f t="shared" si="452"/>
        <v>0</v>
      </c>
      <c r="BR58" s="61">
        <f t="shared" si="452"/>
        <v>0</v>
      </c>
      <c r="BT58" s="61"/>
      <c r="BU58" s="61"/>
      <c r="BV58" s="61"/>
      <c r="BW58" s="61"/>
      <c r="BX58" s="61"/>
      <c r="BY58" s="61"/>
      <c r="BZ58" s="61"/>
      <c r="CA58" s="61"/>
      <c r="CB58" s="61"/>
      <c r="CC58" s="61"/>
      <c r="CD58" s="61"/>
      <c r="CE58" s="61"/>
    </row>
    <row r="59" spans="1:98">
      <c r="A59" s="376"/>
      <c r="B59" s="379"/>
      <c r="C59" s="384"/>
      <c r="D59" s="385"/>
      <c r="E59" s="383"/>
      <c r="F59" s="379"/>
      <c r="G59" s="236" t="s">
        <v>1226</v>
      </c>
      <c r="H59" s="197"/>
      <c r="I59" s="198"/>
      <c r="J59" s="198"/>
      <c r="K59" s="198"/>
      <c r="L59" s="198"/>
      <c r="M59" s="198"/>
      <c r="N59" s="198"/>
      <c r="O59" s="198"/>
      <c r="P59" s="198"/>
      <c r="Q59" s="198"/>
      <c r="R59" s="198"/>
      <c r="S59" s="198"/>
      <c r="T59" s="199">
        <f t="shared" si="20"/>
        <v>0</v>
      </c>
      <c r="U59" s="208"/>
      <c r="V59" s="209"/>
      <c r="W59" s="209"/>
      <c r="X59" s="209"/>
      <c r="Y59" s="209"/>
      <c r="Z59" s="209"/>
      <c r="AA59" s="209"/>
      <c r="AB59" s="209"/>
      <c r="AC59" s="209"/>
      <c r="AD59" s="209"/>
      <c r="AE59" s="209"/>
      <c r="AF59" s="209"/>
      <c r="AG59" s="199">
        <f t="shared" si="35"/>
        <v>0</v>
      </c>
      <c r="AN59" s="58">
        <v>2</v>
      </c>
      <c r="AO59" s="58">
        <v>2</v>
      </c>
      <c r="AP59" s="58">
        <v>6</v>
      </c>
      <c r="AQ59" s="60">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58">
        <f ca="1">COUNTIF(INDIRECT("H"&amp;(ROW()+12*(($AN59-1)*3+$AO59)-ROW())/12+5):INDIRECT("S"&amp;(ROW()+12*(($AN59-1)*3+$AO59)-ROW())/12+5),AQ59)</f>
        <v>0</v>
      </c>
      <c r="AS59" s="60">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58">
        <f ca="1">COUNTIF(INDIRECT("U"&amp;(ROW()+12*(($AN59-1)*3+$AO59)-ROW())/12+5):INDIRECT("AF"&amp;(ROW()+12*(($AN59-1)*3+$AO59)-ROW())/12+5),AS59)</f>
        <v>0</v>
      </c>
      <c r="AU59" s="58">
        <f ca="1">IF(AND(AQ59+AS59&gt;0,AR59+AT59&gt;0),COUNTIF(AU$6:AU58,"&gt;0")+1,0)</f>
        <v>0</v>
      </c>
      <c r="BE59" s="58">
        <v>3</v>
      </c>
      <c r="BF59" s="62"/>
      <c r="BG59" s="61"/>
      <c r="BH59" s="61"/>
      <c r="BI59" s="61"/>
      <c r="BJ59" s="61"/>
      <c r="BK59" s="61"/>
      <c r="BL59" s="61"/>
      <c r="BM59" s="61"/>
      <c r="BN59" s="61"/>
      <c r="BO59" s="61"/>
      <c r="BP59" s="61"/>
      <c r="BQ59" s="61"/>
      <c r="BR59" s="61"/>
    </row>
    <row r="60" spans="1:98">
      <c r="A60" s="374">
        <v>19</v>
      </c>
      <c r="B60" s="377"/>
      <c r="C60" s="377"/>
      <c r="D60" s="377"/>
      <c r="E60" s="381"/>
      <c r="F60" s="377"/>
      <c r="G60" s="234" t="s">
        <v>109</v>
      </c>
      <c r="H60" s="191"/>
      <c r="I60" s="192" t="str">
        <f t="shared" ref="I60:I61" si="453">IF(H60="","",H60)</f>
        <v/>
      </c>
      <c r="J60" s="192" t="str">
        <f t="shared" ref="J60:J61" si="454">IF(I60="","",I60)</f>
        <v/>
      </c>
      <c r="K60" s="192" t="str">
        <f t="shared" ref="K60:K61" si="455">IF(J60="","",J60)</f>
        <v/>
      </c>
      <c r="L60" s="192" t="str">
        <f t="shared" ref="L60:L61" si="456">IF(K60="","",K60)</f>
        <v/>
      </c>
      <c r="M60" s="192" t="str">
        <f t="shared" ref="M60:M61" si="457">IF(L60="","",L60)</f>
        <v/>
      </c>
      <c r="N60" s="192" t="str">
        <f t="shared" ref="N60:N61" si="458">IF(M60="","",M60)</f>
        <v/>
      </c>
      <c r="O60" s="192" t="str">
        <f t="shared" ref="O60:O61" si="459">IF(N60="","",N60)</f>
        <v/>
      </c>
      <c r="P60" s="192" t="str">
        <f t="shared" ref="P60:P61" si="460">IF(O60="","",O60)</f>
        <v/>
      </c>
      <c r="Q60" s="192" t="str">
        <f t="shared" ref="Q60:Q61" si="461">IF(P60="","",P60)</f>
        <v/>
      </c>
      <c r="R60" s="192" t="str">
        <f t="shared" ref="R60:R61" si="462">IF(Q60="","",Q60)</f>
        <v/>
      </c>
      <c r="S60" s="192" t="str">
        <f t="shared" ref="S60:S61" si="463">IF(R60="","",R60)</f>
        <v/>
      </c>
      <c r="T60" s="193">
        <f t="shared" si="20"/>
        <v>0</v>
      </c>
      <c r="U60" s="203"/>
      <c r="V60" s="204" t="str">
        <f t="shared" ref="V60:V61" si="464">IF(U60="","",U60)</f>
        <v/>
      </c>
      <c r="W60" s="204" t="str">
        <f t="shared" ref="W60:W61" si="465">IF(V60="","",V60)</f>
        <v/>
      </c>
      <c r="X60" s="204" t="str">
        <f t="shared" ref="X60:X61" si="466">IF(W60="","",W60)</f>
        <v/>
      </c>
      <c r="Y60" s="204" t="str">
        <f t="shared" ref="Y60:Y61" si="467">IF(X60="","",X60)</f>
        <v/>
      </c>
      <c r="Z60" s="204" t="str">
        <f t="shared" ref="Z60:Z61" si="468">IF(Y60="","",Y60)</f>
        <v/>
      </c>
      <c r="AA60" s="204" t="str">
        <f t="shared" ref="AA60:AA61" si="469">IF(Z60="","",Z60)</f>
        <v/>
      </c>
      <c r="AB60" s="204" t="str">
        <f t="shared" ref="AB60:AB61" si="470">IF(AA60="","",AA60)</f>
        <v/>
      </c>
      <c r="AC60" s="204" t="str">
        <f t="shared" ref="AC60:AC61" si="471">IF(AB60="","",AB60)</f>
        <v/>
      </c>
      <c r="AD60" s="204" t="str">
        <f t="shared" ref="AD60:AD61" si="472">IF(AC60="","",AC60)</f>
        <v/>
      </c>
      <c r="AE60" s="204" t="str">
        <f t="shared" ref="AE60:AE61" si="473">IF(AD60="","",AD60)</f>
        <v/>
      </c>
      <c r="AF60" s="204" t="str">
        <f t="shared" ref="AF60:AF61" si="474">IF(AE60="","",AE60)</f>
        <v/>
      </c>
      <c r="AG60" s="193">
        <f t="shared" si="35"/>
        <v>0</v>
      </c>
      <c r="AN60" s="58">
        <v>2</v>
      </c>
      <c r="AO60" s="58">
        <v>2</v>
      </c>
      <c r="AP60" s="58">
        <v>7</v>
      </c>
      <c r="AQ60" s="60">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58">
        <f ca="1">COUNTIF(INDIRECT("H"&amp;(ROW()+12*(($AN60-1)*3+$AO60)-ROW())/12+5):INDIRECT("S"&amp;(ROW()+12*(($AN60-1)*3+$AO60)-ROW())/12+5),AQ60)</f>
        <v>0</v>
      </c>
      <c r="AS60" s="60">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58">
        <f ca="1">COUNTIF(INDIRECT("U"&amp;(ROW()+12*(($AN60-1)*3+$AO60)-ROW())/12+5):INDIRECT("AF"&amp;(ROW()+12*(($AN60-1)*3+$AO60)-ROW())/12+5),AS60)</f>
        <v>0</v>
      </c>
      <c r="AU60" s="58">
        <f ca="1">IF(AND(AQ60+AS60&gt;0,AR60+AT60&gt;0),COUNTIF(AU$6:AU59,"&gt;0")+1,0)</f>
        <v>0</v>
      </c>
      <c r="BE60" s="58">
        <v>1</v>
      </c>
      <c r="BG60" s="61">
        <f t="shared" ref="BG60:BR60" si="475">SUM(H60:H61)</f>
        <v>0</v>
      </c>
      <c r="BH60" s="61">
        <f t="shared" si="475"/>
        <v>0</v>
      </c>
      <c r="BI60" s="61">
        <f t="shared" si="475"/>
        <v>0</v>
      </c>
      <c r="BJ60" s="61">
        <f t="shared" si="475"/>
        <v>0</v>
      </c>
      <c r="BK60" s="61">
        <f t="shared" si="475"/>
        <v>0</v>
      </c>
      <c r="BL60" s="61">
        <f t="shared" si="475"/>
        <v>0</v>
      </c>
      <c r="BM60" s="61">
        <f t="shared" si="475"/>
        <v>0</v>
      </c>
      <c r="BN60" s="61">
        <f t="shared" si="475"/>
        <v>0</v>
      </c>
      <c r="BO60" s="61">
        <f t="shared" si="475"/>
        <v>0</v>
      </c>
      <c r="BP60" s="61">
        <f t="shared" si="475"/>
        <v>0</v>
      </c>
      <c r="BQ60" s="61">
        <f t="shared" si="475"/>
        <v>0</v>
      </c>
      <c r="BR60" s="61">
        <f t="shared" si="475"/>
        <v>0</v>
      </c>
      <c r="BT60" s="61">
        <f t="shared" ref="BT60:CE60" si="476">SUM(U60:U61)</f>
        <v>0</v>
      </c>
      <c r="BU60" s="61">
        <f t="shared" si="476"/>
        <v>0</v>
      </c>
      <c r="BV60" s="61">
        <f t="shared" si="476"/>
        <v>0</v>
      </c>
      <c r="BW60" s="61">
        <f t="shared" si="476"/>
        <v>0</v>
      </c>
      <c r="BX60" s="61">
        <f t="shared" si="476"/>
        <v>0</v>
      </c>
      <c r="BY60" s="61">
        <f t="shared" si="476"/>
        <v>0</v>
      </c>
      <c r="BZ60" s="61">
        <f t="shared" si="476"/>
        <v>0</v>
      </c>
      <c r="CA60" s="61">
        <f t="shared" si="476"/>
        <v>0</v>
      </c>
      <c r="CB60" s="61">
        <f t="shared" si="476"/>
        <v>0</v>
      </c>
      <c r="CC60" s="61">
        <f t="shared" si="476"/>
        <v>0</v>
      </c>
      <c r="CD60" s="61">
        <f t="shared" si="476"/>
        <v>0</v>
      </c>
      <c r="CE60" s="61">
        <f t="shared" si="476"/>
        <v>0</v>
      </c>
      <c r="CH60" s="62" t="s">
        <v>108</v>
      </c>
      <c r="CI60" s="61">
        <f t="shared" ref="CI60:CT60" si="477">IF(OR($D60="副園長",$D60="教頭",$D60="主任保育士",$D60="主幹教諭",$D60="主幹保育教諭"),0,BG60)</f>
        <v>0</v>
      </c>
      <c r="CJ60" s="61">
        <f t="shared" si="477"/>
        <v>0</v>
      </c>
      <c r="CK60" s="61">
        <f t="shared" si="477"/>
        <v>0</v>
      </c>
      <c r="CL60" s="61">
        <f t="shared" si="477"/>
        <v>0</v>
      </c>
      <c r="CM60" s="61">
        <f t="shared" si="477"/>
        <v>0</v>
      </c>
      <c r="CN60" s="61">
        <f t="shared" si="477"/>
        <v>0</v>
      </c>
      <c r="CO60" s="61">
        <f t="shared" si="477"/>
        <v>0</v>
      </c>
      <c r="CP60" s="61">
        <f t="shared" si="477"/>
        <v>0</v>
      </c>
      <c r="CQ60" s="61">
        <f t="shared" si="477"/>
        <v>0</v>
      </c>
      <c r="CR60" s="61">
        <f t="shared" si="477"/>
        <v>0</v>
      </c>
      <c r="CS60" s="61">
        <f t="shared" si="477"/>
        <v>0</v>
      </c>
      <c r="CT60" s="61">
        <f t="shared" si="477"/>
        <v>0</v>
      </c>
    </row>
    <row r="61" spans="1:98">
      <c r="A61" s="375"/>
      <c r="B61" s="378"/>
      <c r="C61" s="380"/>
      <c r="D61" s="380"/>
      <c r="E61" s="382"/>
      <c r="F61" s="378"/>
      <c r="G61" s="235" t="s">
        <v>107</v>
      </c>
      <c r="H61" s="194"/>
      <c r="I61" s="195" t="str">
        <f t="shared" si="453"/>
        <v/>
      </c>
      <c r="J61" s="195" t="str">
        <f t="shared" si="454"/>
        <v/>
      </c>
      <c r="K61" s="195" t="str">
        <f t="shared" si="455"/>
        <v/>
      </c>
      <c r="L61" s="195" t="str">
        <f t="shared" si="456"/>
        <v/>
      </c>
      <c r="M61" s="195" t="str">
        <f t="shared" si="457"/>
        <v/>
      </c>
      <c r="N61" s="195" t="str">
        <f t="shared" si="458"/>
        <v/>
      </c>
      <c r="O61" s="195" t="str">
        <f t="shared" si="459"/>
        <v/>
      </c>
      <c r="P61" s="195" t="str">
        <f t="shared" si="460"/>
        <v/>
      </c>
      <c r="Q61" s="195" t="str">
        <f t="shared" si="461"/>
        <v/>
      </c>
      <c r="R61" s="195" t="str">
        <f t="shared" si="462"/>
        <v/>
      </c>
      <c r="S61" s="195" t="str">
        <f t="shared" si="463"/>
        <v/>
      </c>
      <c r="T61" s="196">
        <f t="shared" si="20"/>
        <v>0</v>
      </c>
      <c r="U61" s="206"/>
      <c r="V61" s="207" t="str">
        <f t="shared" si="464"/>
        <v/>
      </c>
      <c r="W61" s="207" t="str">
        <f t="shared" si="465"/>
        <v/>
      </c>
      <c r="X61" s="207" t="str">
        <f t="shared" si="466"/>
        <v/>
      </c>
      <c r="Y61" s="207" t="str">
        <f t="shared" si="467"/>
        <v/>
      </c>
      <c r="Z61" s="207" t="str">
        <f t="shared" si="468"/>
        <v/>
      </c>
      <c r="AA61" s="207" t="str">
        <f t="shared" si="469"/>
        <v/>
      </c>
      <c r="AB61" s="207" t="str">
        <f t="shared" si="470"/>
        <v/>
      </c>
      <c r="AC61" s="207" t="str">
        <f t="shared" si="471"/>
        <v/>
      </c>
      <c r="AD61" s="207" t="str">
        <f t="shared" si="472"/>
        <v/>
      </c>
      <c r="AE61" s="207" t="str">
        <f t="shared" si="473"/>
        <v/>
      </c>
      <c r="AF61" s="207" t="str">
        <f t="shared" si="474"/>
        <v/>
      </c>
      <c r="AG61" s="196">
        <f t="shared" si="35"/>
        <v>0</v>
      </c>
      <c r="AN61" s="58">
        <v>2</v>
      </c>
      <c r="AO61" s="58">
        <v>2</v>
      </c>
      <c r="AP61" s="58">
        <v>8</v>
      </c>
      <c r="AQ61" s="60">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58">
        <f ca="1">COUNTIF(INDIRECT("H"&amp;(ROW()+12*(($AN61-1)*3+$AO61)-ROW())/12+5):INDIRECT("S"&amp;(ROW()+12*(($AN61-1)*3+$AO61)-ROW())/12+5),AQ61)</f>
        <v>0</v>
      </c>
      <c r="AS61" s="60">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58">
        <f ca="1">COUNTIF(INDIRECT("U"&amp;(ROW()+12*(($AN61-1)*3+$AO61)-ROW())/12+5):INDIRECT("AF"&amp;(ROW()+12*(($AN61-1)*3+$AO61)-ROW())/12+5),AS61)</f>
        <v>0</v>
      </c>
      <c r="AU61" s="58">
        <f ca="1">IF(AND(AQ61+AS61&gt;0,AR61+AT61&gt;0),COUNTIF(AU$6:AU60,"&gt;0")+1,0)</f>
        <v>0</v>
      </c>
      <c r="BE61" s="58">
        <v>2</v>
      </c>
      <c r="BF61" s="58" t="s">
        <v>106</v>
      </c>
      <c r="BG61" s="61">
        <f t="shared" ref="BG61:BR61" si="478">IF(BG60+BT60&gt;$AJ$27,1,0)</f>
        <v>0</v>
      </c>
      <c r="BH61" s="61">
        <f t="shared" si="478"/>
        <v>0</v>
      </c>
      <c r="BI61" s="61">
        <f t="shared" si="478"/>
        <v>0</v>
      </c>
      <c r="BJ61" s="61">
        <f t="shared" si="478"/>
        <v>0</v>
      </c>
      <c r="BK61" s="61">
        <f t="shared" si="478"/>
        <v>0</v>
      </c>
      <c r="BL61" s="61">
        <f t="shared" si="478"/>
        <v>0</v>
      </c>
      <c r="BM61" s="61">
        <f t="shared" si="478"/>
        <v>0</v>
      </c>
      <c r="BN61" s="61">
        <f t="shared" si="478"/>
        <v>0</v>
      </c>
      <c r="BO61" s="61">
        <f t="shared" si="478"/>
        <v>0</v>
      </c>
      <c r="BP61" s="61">
        <f t="shared" si="478"/>
        <v>0</v>
      </c>
      <c r="BQ61" s="61">
        <f t="shared" si="478"/>
        <v>0</v>
      </c>
      <c r="BR61" s="61">
        <f t="shared" si="478"/>
        <v>0</v>
      </c>
      <c r="BT61" s="61"/>
      <c r="BU61" s="61"/>
      <c r="BV61" s="61"/>
      <c r="BW61" s="61"/>
      <c r="BX61" s="61"/>
      <c r="BY61" s="61"/>
      <c r="BZ61" s="61"/>
      <c r="CA61" s="61"/>
      <c r="CB61" s="61"/>
      <c r="CC61" s="61"/>
      <c r="CD61" s="61"/>
      <c r="CE61" s="61"/>
    </row>
    <row r="62" spans="1:98">
      <c r="A62" s="376"/>
      <c r="B62" s="379"/>
      <c r="C62" s="384"/>
      <c r="D62" s="385"/>
      <c r="E62" s="383"/>
      <c r="F62" s="379"/>
      <c r="G62" s="236" t="s">
        <v>1226</v>
      </c>
      <c r="H62" s="197"/>
      <c r="I62" s="198"/>
      <c r="J62" s="198"/>
      <c r="K62" s="198"/>
      <c r="L62" s="198"/>
      <c r="M62" s="198"/>
      <c r="N62" s="198"/>
      <c r="O62" s="198"/>
      <c r="P62" s="198"/>
      <c r="Q62" s="198"/>
      <c r="R62" s="198"/>
      <c r="S62" s="198"/>
      <c r="T62" s="199">
        <f t="shared" si="20"/>
        <v>0</v>
      </c>
      <c r="U62" s="208"/>
      <c r="V62" s="209"/>
      <c r="W62" s="209"/>
      <c r="X62" s="209"/>
      <c r="Y62" s="209"/>
      <c r="Z62" s="209"/>
      <c r="AA62" s="209"/>
      <c r="AB62" s="209"/>
      <c r="AC62" s="209"/>
      <c r="AD62" s="209"/>
      <c r="AE62" s="209"/>
      <c r="AF62" s="209"/>
      <c r="AG62" s="199">
        <f t="shared" si="35"/>
        <v>0</v>
      </c>
      <c r="AN62" s="58">
        <v>2</v>
      </c>
      <c r="AO62" s="58">
        <v>2</v>
      </c>
      <c r="AP62" s="58">
        <v>9</v>
      </c>
      <c r="AQ62" s="60">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58">
        <f ca="1">COUNTIF(INDIRECT("H"&amp;(ROW()+12*(($AN62-1)*3+$AO62)-ROW())/12+5):INDIRECT("S"&amp;(ROW()+12*(($AN62-1)*3+$AO62)-ROW())/12+5),AQ62)</f>
        <v>0</v>
      </c>
      <c r="AS62" s="60">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58">
        <f ca="1">COUNTIF(INDIRECT("U"&amp;(ROW()+12*(($AN62-1)*3+$AO62)-ROW())/12+5):INDIRECT("AF"&amp;(ROW()+12*(($AN62-1)*3+$AO62)-ROW())/12+5),AS62)</f>
        <v>0</v>
      </c>
      <c r="AU62" s="58">
        <f ca="1">IF(AND(AQ62+AS62&gt;0,AR62+AT62&gt;0),COUNTIF(AU$6:AU61,"&gt;0")+1,0)</f>
        <v>0</v>
      </c>
      <c r="BE62" s="58">
        <v>3</v>
      </c>
      <c r="BF62" s="62"/>
      <c r="BG62" s="61"/>
      <c r="BH62" s="61"/>
      <c r="BI62" s="61"/>
      <c r="BJ62" s="61"/>
      <c r="BK62" s="61"/>
      <c r="BL62" s="61"/>
      <c r="BM62" s="61"/>
      <c r="BN62" s="61"/>
      <c r="BO62" s="61"/>
      <c r="BP62" s="61"/>
      <c r="BQ62" s="61"/>
      <c r="BR62" s="61"/>
      <c r="BT62" s="61"/>
      <c r="BU62" s="61"/>
      <c r="BV62" s="61"/>
      <c r="BW62" s="61"/>
      <c r="BX62" s="61"/>
      <c r="BY62" s="61"/>
      <c r="BZ62" s="61"/>
      <c r="CA62" s="61"/>
      <c r="CB62" s="61"/>
      <c r="CC62" s="61"/>
      <c r="CD62" s="61"/>
      <c r="CE62" s="61"/>
    </row>
    <row r="63" spans="1:98">
      <c r="A63" s="374">
        <v>20</v>
      </c>
      <c r="B63" s="377"/>
      <c r="C63" s="377"/>
      <c r="D63" s="377"/>
      <c r="E63" s="381"/>
      <c r="F63" s="377"/>
      <c r="G63" s="234" t="s">
        <v>109</v>
      </c>
      <c r="H63" s="191"/>
      <c r="I63" s="192" t="str">
        <f t="shared" ref="I63:I64" si="479">IF(H63="","",H63)</f>
        <v/>
      </c>
      <c r="J63" s="192" t="str">
        <f t="shared" ref="J63:J64" si="480">IF(I63="","",I63)</f>
        <v/>
      </c>
      <c r="K63" s="192" t="str">
        <f t="shared" ref="K63:K64" si="481">IF(J63="","",J63)</f>
        <v/>
      </c>
      <c r="L63" s="192" t="str">
        <f t="shared" ref="L63:L64" si="482">IF(K63="","",K63)</f>
        <v/>
      </c>
      <c r="M63" s="192" t="str">
        <f t="shared" ref="M63:M64" si="483">IF(L63="","",L63)</f>
        <v/>
      </c>
      <c r="N63" s="192" t="str">
        <f t="shared" ref="N63:N64" si="484">IF(M63="","",M63)</f>
        <v/>
      </c>
      <c r="O63" s="192" t="str">
        <f t="shared" ref="O63:O64" si="485">IF(N63="","",N63)</f>
        <v/>
      </c>
      <c r="P63" s="192" t="str">
        <f t="shared" ref="P63:P64" si="486">IF(O63="","",O63)</f>
        <v/>
      </c>
      <c r="Q63" s="192" t="str">
        <f t="shared" ref="Q63:Q64" si="487">IF(P63="","",P63)</f>
        <v/>
      </c>
      <c r="R63" s="192" t="str">
        <f t="shared" ref="R63:R64" si="488">IF(Q63="","",Q63)</f>
        <v/>
      </c>
      <c r="S63" s="192" t="str">
        <f t="shared" ref="S63:S64" si="489">IF(R63="","",R63)</f>
        <v/>
      </c>
      <c r="T63" s="193">
        <f t="shared" si="20"/>
        <v>0</v>
      </c>
      <c r="U63" s="203"/>
      <c r="V63" s="204" t="str">
        <f t="shared" ref="V63:V64" si="490">IF(U63="","",U63)</f>
        <v/>
      </c>
      <c r="W63" s="204" t="str">
        <f t="shared" ref="W63:W64" si="491">IF(V63="","",V63)</f>
        <v/>
      </c>
      <c r="X63" s="204" t="str">
        <f t="shared" ref="X63:X64" si="492">IF(W63="","",W63)</f>
        <v/>
      </c>
      <c r="Y63" s="204" t="str">
        <f t="shared" ref="Y63:Y64" si="493">IF(X63="","",X63)</f>
        <v/>
      </c>
      <c r="Z63" s="204" t="str">
        <f t="shared" ref="Z63:Z64" si="494">IF(Y63="","",Y63)</f>
        <v/>
      </c>
      <c r="AA63" s="204" t="str">
        <f t="shared" ref="AA63:AA64" si="495">IF(Z63="","",Z63)</f>
        <v/>
      </c>
      <c r="AB63" s="204" t="str">
        <f t="shared" ref="AB63:AB64" si="496">IF(AA63="","",AA63)</f>
        <v/>
      </c>
      <c r="AC63" s="204" t="str">
        <f t="shared" ref="AC63:AC64" si="497">IF(AB63="","",AB63)</f>
        <v/>
      </c>
      <c r="AD63" s="204" t="str">
        <f t="shared" ref="AD63:AD64" si="498">IF(AC63="","",AC63)</f>
        <v/>
      </c>
      <c r="AE63" s="204" t="str">
        <f t="shared" ref="AE63:AE64" si="499">IF(AD63="","",AD63)</f>
        <v/>
      </c>
      <c r="AF63" s="204" t="str">
        <f t="shared" ref="AF63:AF64" si="500">IF(AE63="","",AE63)</f>
        <v/>
      </c>
      <c r="AG63" s="193">
        <f t="shared" si="35"/>
        <v>0</v>
      </c>
      <c r="AN63" s="58">
        <v>2</v>
      </c>
      <c r="AO63" s="58">
        <v>2</v>
      </c>
      <c r="AP63" s="58">
        <v>10</v>
      </c>
      <c r="AQ63" s="60">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58">
        <f ca="1">COUNTIF(INDIRECT("H"&amp;(ROW()+12*(($AN63-1)*3+$AO63)-ROW())/12+5):INDIRECT("S"&amp;(ROW()+12*(($AN63-1)*3+$AO63)-ROW())/12+5),AQ63)</f>
        <v>0</v>
      </c>
      <c r="AS63" s="60">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58">
        <f ca="1">COUNTIF(INDIRECT("U"&amp;(ROW()+12*(($AN63-1)*3+$AO63)-ROW())/12+5):INDIRECT("AF"&amp;(ROW()+12*(($AN63-1)*3+$AO63)-ROW())/12+5),AS63)</f>
        <v>0</v>
      </c>
      <c r="AU63" s="58">
        <f ca="1">IF(AND(AQ63+AS63&gt;0,AR63+AT63&gt;0),COUNTIF(AU$6:AU62,"&gt;0")+1,0)</f>
        <v>0</v>
      </c>
      <c r="BE63" s="58">
        <v>1</v>
      </c>
      <c r="BG63" s="61">
        <f t="shared" ref="BG63:BR63" si="501">SUM(H63:H64)</f>
        <v>0</v>
      </c>
      <c r="BH63" s="61">
        <f t="shared" si="501"/>
        <v>0</v>
      </c>
      <c r="BI63" s="61">
        <f t="shared" si="501"/>
        <v>0</v>
      </c>
      <c r="BJ63" s="61">
        <f t="shared" si="501"/>
        <v>0</v>
      </c>
      <c r="BK63" s="61">
        <f t="shared" si="501"/>
        <v>0</v>
      </c>
      <c r="BL63" s="61">
        <f t="shared" si="501"/>
        <v>0</v>
      </c>
      <c r="BM63" s="61">
        <f t="shared" si="501"/>
        <v>0</v>
      </c>
      <c r="BN63" s="61">
        <f t="shared" si="501"/>
        <v>0</v>
      </c>
      <c r="BO63" s="61">
        <f t="shared" si="501"/>
        <v>0</v>
      </c>
      <c r="BP63" s="61">
        <f t="shared" si="501"/>
        <v>0</v>
      </c>
      <c r="BQ63" s="61">
        <f t="shared" si="501"/>
        <v>0</v>
      </c>
      <c r="BR63" s="61">
        <f t="shared" si="501"/>
        <v>0</v>
      </c>
      <c r="BT63" s="61">
        <f t="shared" ref="BT63:CE63" si="502">SUM(U63:U64)</f>
        <v>0</v>
      </c>
      <c r="BU63" s="61">
        <f t="shared" si="502"/>
        <v>0</v>
      </c>
      <c r="BV63" s="61">
        <f t="shared" si="502"/>
        <v>0</v>
      </c>
      <c r="BW63" s="61">
        <f t="shared" si="502"/>
        <v>0</v>
      </c>
      <c r="BX63" s="61">
        <f t="shared" si="502"/>
        <v>0</v>
      </c>
      <c r="BY63" s="61">
        <f t="shared" si="502"/>
        <v>0</v>
      </c>
      <c r="BZ63" s="61">
        <f t="shared" si="502"/>
        <v>0</v>
      </c>
      <c r="CA63" s="61">
        <f t="shared" si="502"/>
        <v>0</v>
      </c>
      <c r="CB63" s="61">
        <f t="shared" si="502"/>
        <v>0</v>
      </c>
      <c r="CC63" s="61">
        <f t="shared" si="502"/>
        <v>0</v>
      </c>
      <c r="CD63" s="61">
        <f t="shared" si="502"/>
        <v>0</v>
      </c>
      <c r="CE63" s="61">
        <f t="shared" si="502"/>
        <v>0</v>
      </c>
      <c r="CH63" s="62" t="s">
        <v>108</v>
      </c>
      <c r="CI63" s="61">
        <f t="shared" ref="CI63:CT63" si="503">IF(OR($D63="副園長",$D63="教頭",$D63="主任保育士",$D63="主幹教諭",$D63="主幹保育教諭"),0,BG63)</f>
        <v>0</v>
      </c>
      <c r="CJ63" s="61">
        <f t="shared" si="503"/>
        <v>0</v>
      </c>
      <c r="CK63" s="61">
        <f t="shared" si="503"/>
        <v>0</v>
      </c>
      <c r="CL63" s="61">
        <f t="shared" si="503"/>
        <v>0</v>
      </c>
      <c r="CM63" s="61">
        <f t="shared" si="503"/>
        <v>0</v>
      </c>
      <c r="CN63" s="61">
        <f t="shared" si="503"/>
        <v>0</v>
      </c>
      <c r="CO63" s="61">
        <f t="shared" si="503"/>
        <v>0</v>
      </c>
      <c r="CP63" s="61">
        <f t="shared" si="503"/>
        <v>0</v>
      </c>
      <c r="CQ63" s="61">
        <f t="shared" si="503"/>
        <v>0</v>
      </c>
      <c r="CR63" s="61">
        <f t="shared" si="503"/>
        <v>0</v>
      </c>
      <c r="CS63" s="61">
        <f t="shared" si="503"/>
        <v>0</v>
      </c>
      <c r="CT63" s="61">
        <f t="shared" si="503"/>
        <v>0</v>
      </c>
    </row>
    <row r="64" spans="1:98">
      <c r="A64" s="375"/>
      <c r="B64" s="378"/>
      <c r="C64" s="380"/>
      <c r="D64" s="380"/>
      <c r="E64" s="382"/>
      <c r="F64" s="378"/>
      <c r="G64" s="235" t="s">
        <v>107</v>
      </c>
      <c r="H64" s="194"/>
      <c r="I64" s="195" t="str">
        <f t="shared" si="479"/>
        <v/>
      </c>
      <c r="J64" s="195" t="str">
        <f t="shared" si="480"/>
        <v/>
      </c>
      <c r="K64" s="195" t="str">
        <f t="shared" si="481"/>
        <v/>
      </c>
      <c r="L64" s="195" t="str">
        <f t="shared" si="482"/>
        <v/>
      </c>
      <c r="M64" s="195" t="str">
        <f t="shared" si="483"/>
        <v/>
      </c>
      <c r="N64" s="195" t="str">
        <f t="shared" si="484"/>
        <v/>
      </c>
      <c r="O64" s="195" t="str">
        <f t="shared" si="485"/>
        <v/>
      </c>
      <c r="P64" s="195" t="str">
        <f t="shared" si="486"/>
        <v/>
      </c>
      <c r="Q64" s="195" t="str">
        <f t="shared" si="487"/>
        <v/>
      </c>
      <c r="R64" s="195" t="str">
        <f t="shared" si="488"/>
        <v/>
      </c>
      <c r="S64" s="195" t="str">
        <f t="shared" si="489"/>
        <v/>
      </c>
      <c r="T64" s="196">
        <f t="shared" si="20"/>
        <v>0</v>
      </c>
      <c r="U64" s="206"/>
      <c r="V64" s="207" t="str">
        <f t="shared" si="490"/>
        <v/>
      </c>
      <c r="W64" s="207" t="str">
        <f t="shared" si="491"/>
        <v/>
      </c>
      <c r="X64" s="207" t="str">
        <f t="shared" si="492"/>
        <v/>
      </c>
      <c r="Y64" s="207" t="str">
        <f t="shared" si="493"/>
        <v/>
      </c>
      <c r="Z64" s="207" t="str">
        <f t="shared" si="494"/>
        <v/>
      </c>
      <c r="AA64" s="207" t="str">
        <f t="shared" si="495"/>
        <v/>
      </c>
      <c r="AB64" s="207" t="str">
        <f t="shared" si="496"/>
        <v/>
      </c>
      <c r="AC64" s="207" t="str">
        <f t="shared" si="497"/>
        <v/>
      </c>
      <c r="AD64" s="207" t="str">
        <f t="shared" si="498"/>
        <v/>
      </c>
      <c r="AE64" s="207" t="str">
        <f t="shared" si="499"/>
        <v/>
      </c>
      <c r="AF64" s="207" t="str">
        <f t="shared" si="500"/>
        <v/>
      </c>
      <c r="AG64" s="196">
        <f t="shared" si="35"/>
        <v>0</v>
      </c>
      <c r="AN64" s="58">
        <v>2</v>
      </c>
      <c r="AO64" s="58">
        <v>2</v>
      </c>
      <c r="AP64" s="58">
        <v>11</v>
      </c>
      <c r="AQ64" s="60">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58">
        <f ca="1">COUNTIF(INDIRECT("H"&amp;(ROW()+12*(($AN64-1)*3+$AO64)-ROW())/12+5):INDIRECT("S"&amp;(ROW()+12*(($AN64-1)*3+$AO64)-ROW())/12+5),AQ64)</f>
        <v>0</v>
      </c>
      <c r="AS64" s="60">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58">
        <f ca="1">COUNTIF(INDIRECT("U"&amp;(ROW()+12*(($AN64-1)*3+$AO64)-ROW())/12+5):INDIRECT("AF"&amp;(ROW()+12*(($AN64-1)*3+$AO64)-ROW())/12+5),AS64)</f>
        <v>0</v>
      </c>
      <c r="AU64" s="58">
        <f ca="1">IF(AND(AQ64+AS64&gt;0,AR64+AT64&gt;0),COUNTIF(AU$6:AU63,"&gt;0")+1,0)</f>
        <v>0</v>
      </c>
      <c r="BE64" s="58">
        <v>2</v>
      </c>
      <c r="BF64" s="58" t="s">
        <v>106</v>
      </c>
      <c r="BG64" s="61">
        <f t="shared" ref="BG64:BR64" si="504">IF(BG63+BT63&gt;$AJ$27,1,0)</f>
        <v>0</v>
      </c>
      <c r="BH64" s="61">
        <f t="shared" si="504"/>
        <v>0</v>
      </c>
      <c r="BI64" s="61">
        <f t="shared" si="504"/>
        <v>0</v>
      </c>
      <c r="BJ64" s="61">
        <f t="shared" si="504"/>
        <v>0</v>
      </c>
      <c r="BK64" s="61">
        <f t="shared" si="504"/>
        <v>0</v>
      </c>
      <c r="BL64" s="61">
        <f t="shared" si="504"/>
        <v>0</v>
      </c>
      <c r="BM64" s="61">
        <f t="shared" si="504"/>
        <v>0</v>
      </c>
      <c r="BN64" s="61">
        <f t="shared" si="504"/>
        <v>0</v>
      </c>
      <c r="BO64" s="61">
        <f t="shared" si="504"/>
        <v>0</v>
      </c>
      <c r="BP64" s="61">
        <f t="shared" si="504"/>
        <v>0</v>
      </c>
      <c r="BQ64" s="61">
        <f t="shared" si="504"/>
        <v>0</v>
      </c>
      <c r="BR64" s="61">
        <f t="shared" si="504"/>
        <v>0</v>
      </c>
    </row>
    <row r="65" spans="1:98">
      <c r="A65" s="376"/>
      <c r="B65" s="379"/>
      <c r="C65" s="384"/>
      <c r="D65" s="385"/>
      <c r="E65" s="383"/>
      <c r="F65" s="379"/>
      <c r="G65" s="236" t="s">
        <v>1226</v>
      </c>
      <c r="H65" s="197"/>
      <c r="I65" s="198"/>
      <c r="J65" s="198"/>
      <c r="K65" s="198"/>
      <c r="L65" s="198"/>
      <c r="M65" s="198"/>
      <c r="N65" s="198"/>
      <c r="O65" s="198"/>
      <c r="P65" s="198"/>
      <c r="Q65" s="198"/>
      <c r="R65" s="198"/>
      <c r="S65" s="198"/>
      <c r="T65" s="199">
        <f t="shared" si="20"/>
        <v>0</v>
      </c>
      <c r="U65" s="208"/>
      <c r="V65" s="209"/>
      <c r="W65" s="209"/>
      <c r="X65" s="209"/>
      <c r="Y65" s="209"/>
      <c r="Z65" s="209"/>
      <c r="AA65" s="209"/>
      <c r="AB65" s="209"/>
      <c r="AC65" s="209"/>
      <c r="AD65" s="209"/>
      <c r="AE65" s="209"/>
      <c r="AF65" s="209"/>
      <c r="AG65" s="199">
        <f t="shared" si="35"/>
        <v>0</v>
      </c>
      <c r="AN65" s="58">
        <v>2</v>
      </c>
      <c r="AO65" s="58">
        <v>2</v>
      </c>
      <c r="AP65" s="58">
        <v>12</v>
      </c>
      <c r="AQ65" s="60">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58">
        <f ca="1">COUNTIF(INDIRECT("H"&amp;(ROW()+12*(($AN65-1)*3+$AO65)-ROW())/12+5):INDIRECT("S"&amp;(ROW()+12*(($AN65-1)*3+$AO65)-ROW())/12+5),AQ65)</f>
        <v>0</v>
      </c>
      <c r="AS65" s="60">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58">
        <f ca="1">COUNTIF(INDIRECT("U"&amp;(ROW()+12*(($AN65-1)*3+$AO65)-ROW())/12+5):INDIRECT("AF"&amp;(ROW()+12*(($AN65-1)*3+$AO65)-ROW())/12+5),AS65)</f>
        <v>0</v>
      </c>
      <c r="AU65" s="58">
        <f ca="1">IF(AND(AQ65+AS65&gt;0,AR65+AT65&gt;0),COUNTIF(AU$6:AU64,"&gt;0")+1,0)</f>
        <v>0</v>
      </c>
      <c r="BE65" s="58">
        <v>3</v>
      </c>
      <c r="BF65" s="62"/>
      <c r="BG65" s="61"/>
      <c r="BH65" s="61"/>
      <c r="BI65" s="61"/>
      <c r="BJ65" s="61"/>
      <c r="BK65" s="61"/>
      <c r="BL65" s="61"/>
      <c r="BM65" s="61"/>
      <c r="BN65" s="61"/>
      <c r="BO65" s="61"/>
      <c r="BP65" s="61"/>
      <c r="BQ65" s="61"/>
      <c r="BR65" s="61"/>
    </row>
    <row r="66" spans="1:98">
      <c r="A66" s="374">
        <v>21</v>
      </c>
      <c r="B66" s="377"/>
      <c r="C66" s="377"/>
      <c r="D66" s="377"/>
      <c r="E66" s="381"/>
      <c r="F66" s="377"/>
      <c r="G66" s="234" t="s">
        <v>109</v>
      </c>
      <c r="H66" s="191"/>
      <c r="I66" s="192" t="str">
        <f t="shared" ref="I66:I67" si="505">IF(H66="","",H66)</f>
        <v/>
      </c>
      <c r="J66" s="192" t="str">
        <f t="shared" ref="J66:J67" si="506">IF(I66="","",I66)</f>
        <v/>
      </c>
      <c r="K66" s="192" t="str">
        <f t="shared" ref="K66:K67" si="507">IF(J66="","",J66)</f>
        <v/>
      </c>
      <c r="L66" s="192" t="str">
        <f t="shared" ref="L66:L67" si="508">IF(K66="","",K66)</f>
        <v/>
      </c>
      <c r="M66" s="192" t="str">
        <f t="shared" ref="M66:M67" si="509">IF(L66="","",L66)</f>
        <v/>
      </c>
      <c r="N66" s="192" t="str">
        <f t="shared" ref="N66:N67" si="510">IF(M66="","",M66)</f>
        <v/>
      </c>
      <c r="O66" s="192" t="str">
        <f t="shared" ref="O66:O67" si="511">IF(N66="","",N66)</f>
        <v/>
      </c>
      <c r="P66" s="192" t="str">
        <f t="shared" ref="P66:P67" si="512">IF(O66="","",O66)</f>
        <v/>
      </c>
      <c r="Q66" s="192" t="str">
        <f t="shared" ref="Q66:Q67" si="513">IF(P66="","",P66)</f>
        <v/>
      </c>
      <c r="R66" s="192" t="str">
        <f t="shared" ref="R66:R67" si="514">IF(Q66="","",Q66)</f>
        <v/>
      </c>
      <c r="S66" s="192" t="str">
        <f t="shared" ref="S66:S67" si="515">IF(R66="","",R66)</f>
        <v/>
      </c>
      <c r="T66" s="193">
        <f t="shared" si="20"/>
        <v>0</v>
      </c>
      <c r="U66" s="203"/>
      <c r="V66" s="204" t="str">
        <f t="shared" ref="V66:V67" si="516">IF(U66="","",U66)</f>
        <v/>
      </c>
      <c r="W66" s="204" t="str">
        <f t="shared" ref="W66:W67" si="517">IF(V66="","",V66)</f>
        <v/>
      </c>
      <c r="X66" s="204" t="str">
        <f t="shared" ref="X66:X67" si="518">IF(W66="","",W66)</f>
        <v/>
      </c>
      <c r="Y66" s="204" t="str">
        <f t="shared" ref="Y66:Y67" si="519">IF(X66="","",X66)</f>
        <v/>
      </c>
      <c r="Z66" s="204" t="str">
        <f t="shared" ref="Z66:Z67" si="520">IF(Y66="","",Y66)</f>
        <v/>
      </c>
      <c r="AA66" s="204" t="str">
        <f t="shared" ref="AA66:AA67" si="521">IF(Z66="","",Z66)</f>
        <v/>
      </c>
      <c r="AB66" s="204" t="str">
        <f t="shared" ref="AB66:AB67" si="522">IF(AA66="","",AA66)</f>
        <v/>
      </c>
      <c r="AC66" s="204" t="str">
        <f t="shared" ref="AC66:AC67" si="523">IF(AB66="","",AB66)</f>
        <v/>
      </c>
      <c r="AD66" s="204" t="str">
        <f t="shared" ref="AD66:AD67" si="524">IF(AC66="","",AC66)</f>
        <v/>
      </c>
      <c r="AE66" s="204" t="str">
        <f t="shared" ref="AE66:AE67" si="525">IF(AD66="","",AD66)</f>
        <v/>
      </c>
      <c r="AF66" s="204" t="str">
        <f t="shared" ref="AF66:AF67" si="526">IF(AE66="","",AE66)</f>
        <v/>
      </c>
      <c r="AG66" s="193">
        <f t="shared" si="35"/>
        <v>0</v>
      </c>
      <c r="AN66" s="58">
        <v>2</v>
      </c>
      <c r="AO66" s="58">
        <v>3</v>
      </c>
      <c r="AP66" s="58">
        <v>1</v>
      </c>
      <c r="AQ66" s="60">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58">
        <f ca="1">COUNTIF(INDIRECT("H"&amp;(ROW()+12*(($AN66-1)*3+$AO66)-ROW())/12+5):INDIRECT("S"&amp;(ROW()+12*(($AN66-1)*3+$AO66)-ROW())/12+5),AQ66)</f>
        <v>0</v>
      </c>
      <c r="AS66" s="60">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58">
        <f ca="1">COUNTIF(INDIRECT("U"&amp;(ROW()+12*(($AN66-1)*3+$AO66)-ROW())/12+5):INDIRECT("AF"&amp;(ROW()+12*(($AN66-1)*3+$AO66)-ROW())/12+5),AS66)</f>
        <v>0</v>
      </c>
      <c r="AU66" s="58">
        <f ca="1">IF(AND(AQ66+AS66&gt;0,AR66+AT66&gt;0),COUNTIF(AU$6:AU65,"&gt;0")+1,0)</f>
        <v>0</v>
      </c>
      <c r="BE66" s="58">
        <v>1</v>
      </c>
      <c r="BG66" s="61">
        <f t="shared" ref="BG66:BR66" si="527">SUM(H66:H67)</f>
        <v>0</v>
      </c>
      <c r="BH66" s="61">
        <f t="shared" si="527"/>
        <v>0</v>
      </c>
      <c r="BI66" s="61">
        <f t="shared" si="527"/>
        <v>0</v>
      </c>
      <c r="BJ66" s="61">
        <f t="shared" si="527"/>
        <v>0</v>
      </c>
      <c r="BK66" s="61">
        <f t="shared" si="527"/>
        <v>0</v>
      </c>
      <c r="BL66" s="61">
        <f t="shared" si="527"/>
        <v>0</v>
      </c>
      <c r="BM66" s="61">
        <f t="shared" si="527"/>
        <v>0</v>
      </c>
      <c r="BN66" s="61">
        <f t="shared" si="527"/>
        <v>0</v>
      </c>
      <c r="BO66" s="61">
        <f t="shared" si="527"/>
        <v>0</v>
      </c>
      <c r="BP66" s="61">
        <f t="shared" si="527"/>
        <v>0</v>
      </c>
      <c r="BQ66" s="61">
        <f t="shared" si="527"/>
        <v>0</v>
      </c>
      <c r="BR66" s="61">
        <f t="shared" si="527"/>
        <v>0</v>
      </c>
      <c r="BT66" s="61">
        <f t="shared" ref="BT66:CE66" si="528">SUM(U66:U67)</f>
        <v>0</v>
      </c>
      <c r="BU66" s="61">
        <f t="shared" si="528"/>
        <v>0</v>
      </c>
      <c r="BV66" s="61">
        <f t="shared" si="528"/>
        <v>0</v>
      </c>
      <c r="BW66" s="61">
        <f t="shared" si="528"/>
        <v>0</v>
      </c>
      <c r="BX66" s="61">
        <f t="shared" si="528"/>
        <v>0</v>
      </c>
      <c r="BY66" s="61">
        <f t="shared" si="528"/>
        <v>0</v>
      </c>
      <c r="BZ66" s="61">
        <f t="shared" si="528"/>
        <v>0</v>
      </c>
      <c r="CA66" s="61">
        <f t="shared" si="528"/>
        <v>0</v>
      </c>
      <c r="CB66" s="61">
        <f t="shared" si="528"/>
        <v>0</v>
      </c>
      <c r="CC66" s="61">
        <f t="shared" si="528"/>
        <v>0</v>
      </c>
      <c r="CD66" s="61">
        <f t="shared" si="528"/>
        <v>0</v>
      </c>
      <c r="CE66" s="61">
        <f t="shared" si="528"/>
        <v>0</v>
      </c>
      <c r="CH66" s="62" t="s">
        <v>108</v>
      </c>
      <c r="CI66" s="61">
        <f t="shared" ref="CI66:CT66" si="529">IF(OR($D66="副園長",$D66="教頭",$D66="主任保育士",$D66="主幹教諭",$D66="主幹保育教諭"),0,BG66)</f>
        <v>0</v>
      </c>
      <c r="CJ66" s="61">
        <f t="shared" si="529"/>
        <v>0</v>
      </c>
      <c r="CK66" s="61">
        <f t="shared" si="529"/>
        <v>0</v>
      </c>
      <c r="CL66" s="61">
        <f t="shared" si="529"/>
        <v>0</v>
      </c>
      <c r="CM66" s="61">
        <f t="shared" si="529"/>
        <v>0</v>
      </c>
      <c r="CN66" s="61">
        <f t="shared" si="529"/>
        <v>0</v>
      </c>
      <c r="CO66" s="61">
        <f t="shared" si="529"/>
        <v>0</v>
      </c>
      <c r="CP66" s="61">
        <f t="shared" si="529"/>
        <v>0</v>
      </c>
      <c r="CQ66" s="61">
        <f t="shared" si="529"/>
        <v>0</v>
      </c>
      <c r="CR66" s="61">
        <f t="shared" si="529"/>
        <v>0</v>
      </c>
      <c r="CS66" s="61">
        <f t="shared" si="529"/>
        <v>0</v>
      </c>
      <c r="CT66" s="61">
        <f t="shared" si="529"/>
        <v>0</v>
      </c>
    </row>
    <row r="67" spans="1:98">
      <c r="A67" s="375"/>
      <c r="B67" s="378"/>
      <c r="C67" s="380"/>
      <c r="D67" s="380"/>
      <c r="E67" s="382"/>
      <c r="F67" s="378"/>
      <c r="G67" s="235" t="s">
        <v>107</v>
      </c>
      <c r="H67" s="194"/>
      <c r="I67" s="195" t="str">
        <f t="shared" si="505"/>
        <v/>
      </c>
      <c r="J67" s="195" t="str">
        <f t="shared" si="506"/>
        <v/>
      </c>
      <c r="K67" s="195" t="str">
        <f t="shared" si="507"/>
        <v/>
      </c>
      <c r="L67" s="195" t="str">
        <f t="shared" si="508"/>
        <v/>
      </c>
      <c r="M67" s="195" t="str">
        <f t="shared" si="509"/>
        <v/>
      </c>
      <c r="N67" s="195" t="str">
        <f t="shared" si="510"/>
        <v/>
      </c>
      <c r="O67" s="195" t="str">
        <f t="shared" si="511"/>
        <v/>
      </c>
      <c r="P67" s="195" t="str">
        <f t="shared" si="512"/>
        <v/>
      </c>
      <c r="Q67" s="195" t="str">
        <f t="shared" si="513"/>
        <v/>
      </c>
      <c r="R67" s="195" t="str">
        <f t="shared" si="514"/>
        <v/>
      </c>
      <c r="S67" s="195" t="str">
        <f t="shared" si="515"/>
        <v/>
      </c>
      <c r="T67" s="196">
        <f t="shared" si="20"/>
        <v>0</v>
      </c>
      <c r="U67" s="206"/>
      <c r="V67" s="207" t="str">
        <f t="shared" si="516"/>
        <v/>
      </c>
      <c r="W67" s="207" t="str">
        <f t="shared" si="517"/>
        <v/>
      </c>
      <c r="X67" s="207" t="str">
        <f t="shared" si="518"/>
        <v/>
      </c>
      <c r="Y67" s="207" t="str">
        <f t="shared" si="519"/>
        <v/>
      </c>
      <c r="Z67" s="207" t="str">
        <f t="shared" si="520"/>
        <v/>
      </c>
      <c r="AA67" s="207" t="str">
        <f t="shared" si="521"/>
        <v/>
      </c>
      <c r="AB67" s="207" t="str">
        <f t="shared" si="522"/>
        <v/>
      </c>
      <c r="AC67" s="207" t="str">
        <f t="shared" si="523"/>
        <v/>
      </c>
      <c r="AD67" s="207" t="str">
        <f t="shared" si="524"/>
        <v/>
      </c>
      <c r="AE67" s="207" t="str">
        <f t="shared" si="525"/>
        <v/>
      </c>
      <c r="AF67" s="207" t="str">
        <f t="shared" si="526"/>
        <v/>
      </c>
      <c r="AG67" s="196">
        <f t="shared" si="35"/>
        <v>0</v>
      </c>
      <c r="AN67" s="58">
        <v>2</v>
      </c>
      <c r="AO67" s="58">
        <v>3</v>
      </c>
      <c r="AP67" s="58">
        <v>2</v>
      </c>
      <c r="AQ67" s="60">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58">
        <f ca="1">COUNTIF(INDIRECT("H"&amp;(ROW()+12*(($AN67-1)*3+$AO67)-ROW())/12+5):INDIRECT("S"&amp;(ROW()+12*(($AN67-1)*3+$AO67)-ROW())/12+5),AQ67)</f>
        <v>0</v>
      </c>
      <c r="AS67" s="60">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58">
        <f ca="1">COUNTIF(INDIRECT("U"&amp;(ROW()+12*(($AN67-1)*3+$AO67)-ROW())/12+5):INDIRECT("AF"&amp;(ROW()+12*(($AN67-1)*3+$AO67)-ROW())/12+5),AS67)</f>
        <v>0</v>
      </c>
      <c r="AU67" s="58">
        <f ca="1">IF(AND(AQ67+AS67&gt;0,AR67+AT67&gt;0),COUNTIF(AU$6:AU66,"&gt;0")+1,0)</f>
        <v>0</v>
      </c>
      <c r="BE67" s="58">
        <v>2</v>
      </c>
      <c r="BF67" s="58" t="s">
        <v>106</v>
      </c>
      <c r="BG67" s="61">
        <f t="shared" ref="BG67:BR67" si="530">IF(BG66+BT66&gt;$AJ$27,1,0)</f>
        <v>0</v>
      </c>
      <c r="BH67" s="61">
        <f t="shared" si="530"/>
        <v>0</v>
      </c>
      <c r="BI67" s="61">
        <f t="shared" si="530"/>
        <v>0</v>
      </c>
      <c r="BJ67" s="61">
        <f t="shared" si="530"/>
        <v>0</v>
      </c>
      <c r="BK67" s="61">
        <f t="shared" si="530"/>
        <v>0</v>
      </c>
      <c r="BL67" s="61">
        <f t="shared" si="530"/>
        <v>0</v>
      </c>
      <c r="BM67" s="61">
        <f t="shared" si="530"/>
        <v>0</v>
      </c>
      <c r="BN67" s="61">
        <f t="shared" si="530"/>
        <v>0</v>
      </c>
      <c r="BO67" s="61">
        <f t="shared" si="530"/>
        <v>0</v>
      </c>
      <c r="BP67" s="61">
        <f t="shared" si="530"/>
        <v>0</v>
      </c>
      <c r="BQ67" s="61">
        <f t="shared" si="530"/>
        <v>0</v>
      </c>
      <c r="BR67" s="61">
        <f t="shared" si="530"/>
        <v>0</v>
      </c>
      <c r="BT67" s="61"/>
      <c r="BU67" s="61"/>
      <c r="BV67" s="61"/>
      <c r="BW67" s="61"/>
      <c r="BX67" s="61"/>
      <c r="BY67" s="61"/>
      <c r="BZ67" s="61"/>
      <c r="CA67" s="61"/>
      <c r="CB67" s="61"/>
      <c r="CC67" s="61"/>
      <c r="CD67" s="61"/>
      <c r="CE67" s="61"/>
    </row>
    <row r="68" spans="1:98">
      <c r="A68" s="376"/>
      <c r="B68" s="379"/>
      <c r="C68" s="384"/>
      <c r="D68" s="385"/>
      <c r="E68" s="383"/>
      <c r="F68" s="379"/>
      <c r="G68" s="236" t="s">
        <v>1226</v>
      </c>
      <c r="H68" s="197"/>
      <c r="I68" s="198"/>
      <c r="J68" s="198"/>
      <c r="K68" s="198"/>
      <c r="L68" s="198"/>
      <c r="M68" s="198"/>
      <c r="N68" s="198"/>
      <c r="O68" s="198"/>
      <c r="P68" s="198"/>
      <c r="Q68" s="198"/>
      <c r="R68" s="198"/>
      <c r="S68" s="198"/>
      <c r="T68" s="199">
        <f t="shared" si="20"/>
        <v>0</v>
      </c>
      <c r="U68" s="208"/>
      <c r="V68" s="209"/>
      <c r="W68" s="209"/>
      <c r="X68" s="209"/>
      <c r="Y68" s="209"/>
      <c r="Z68" s="209"/>
      <c r="AA68" s="209"/>
      <c r="AB68" s="209"/>
      <c r="AC68" s="209"/>
      <c r="AD68" s="209"/>
      <c r="AE68" s="209"/>
      <c r="AF68" s="209"/>
      <c r="AG68" s="199">
        <f t="shared" si="35"/>
        <v>0</v>
      </c>
      <c r="AN68" s="58">
        <v>2</v>
      </c>
      <c r="AO68" s="58">
        <v>3</v>
      </c>
      <c r="AP68" s="58">
        <v>3</v>
      </c>
      <c r="AQ68" s="60">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58">
        <f ca="1">COUNTIF(INDIRECT("H"&amp;(ROW()+12*(($AN68-1)*3+$AO68)-ROW())/12+5):INDIRECT("S"&amp;(ROW()+12*(($AN68-1)*3+$AO68)-ROW())/12+5),AQ68)</f>
        <v>0</v>
      </c>
      <c r="AS68" s="60">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58">
        <f ca="1">COUNTIF(INDIRECT("U"&amp;(ROW()+12*(($AN68-1)*3+$AO68)-ROW())/12+5):INDIRECT("AF"&amp;(ROW()+12*(($AN68-1)*3+$AO68)-ROW())/12+5),AS68)</f>
        <v>0</v>
      </c>
      <c r="AU68" s="58">
        <f ca="1">IF(AND(AQ68+AS68&gt;0,AR68+AT68&gt;0),COUNTIF(AU$6:AU67,"&gt;0")+1,0)</f>
        <v>0</v>
      </c>
      <c r="BE68" s="58">
        <v>3</v>
      </c>
      <c r="BF68" s="62"/>
      <c r="BG68" s="61"/>
      <c r="BH68" s="61"/>
      <c r="BI68" s="61"/>
      <c r="BJ68" s="61"/>
      <c r="BK68" s="61"/>
      <c r="BL68" s="61"/>
      <c r="BM68" s="61"/>
      <c r="BN68" s="61"/>
      <c r="BO68" s="61"/>
      <c r="BP68" s="61"/>
      <c r="BQ68" s="61"/>
      <c r="BR68" s="61"/>
      <c r="BT68" s="61"/>
      <c r="BU68" s="61"/>
      <c r="BV68" s="61"/>
      <c r="BW68" s="61"/>
      <c r="BX68" s="61"/>
      <c r="BY68" s="61"/>
      <c r="BZ68" s="61"/>
      <c r="CA68" s="61"/>
      <c r="CB68" s="61"/>
      <c r="CC68" s="61"/>
      <c r="CD68" s="61"/>
      <c r="CE68" s="61"/>
    </row>
    <row r="69" spans="1:98">
      <c r="A69" s="374">
        <v>22</v>
      </c>
      <c r="B69" s="377"/>
      <c r="C69" s="377"/>
      <c r="D69" s="377"/>
      <c r="E69" s="381"/>
      <c r="F69" s="377"/>
      <c r="G69" s="234" t="s">
        <v>109</v>
      </c>
      <c r="H69" s="191"/>
      <c r="I69" s="192" t="str">
        <f t="shared" ref="I69:I70" si="531">IF(H69="","",H69)</f>
        <v/>
      </c>
      <c r="J69" s="192" t="str">
        <f t="shared" ref="J69:J70" si="532">IF(I69="","",I69)</f>
        <v/>
      </c>
      <c r="K69" s="192" t="str">
        <f t="shared" ref="K69:K70" si="533">IF(J69="","",J69)</f>
        <v/>
      </c>
      <c r="L69" s="192" t="str">
        <f t="shared" ref="L69:L70" si="534">IF(K69="","",K69)</f>
        <v/>
      </c>
      <c r="M69" s="192" t="str">
        <f t="shared" ref="M69:M70" si="535">IF(L69="","",L69)</f>
        <v/>
      </c>
      <c r="N69" s="192" t="str">
        <f t="shared" ref="N69:N70" si="536">IF(M69="","",M69)</f>
        <v/>
      </c>
      <c r="O69" s="192" t="str">
        <f t="shared" ref="O69:O70" si="537">IF(N69="","",N69)</f>
        <v/>
      </c>
      <c r="P69" s="192" t="str">
        <f t="shared" ref="P69:P70" si="538">IF(O69="","",O69)</f>
        <v/>
      </c>
      <c r="Q69" s="192" t="str">
        <f t="shared" ref="Q69:Q70" si="539">IF(P69="","",P69)</f>
        <v/>
      </c>
      <c r="R69" s="192" t="str">
        <f t="shared" ref="R69:R70" si="540">IF(Q69="","",Q69)</f>
        <v/>
      </c>
      <c r="S69" s="192" t="str">
        <f t="shared" ref="S69:S70" si="541">IF(R69="","",R69)</f>
        <v/>
      </c>
      <c r="T69" s="193">
        <f t="shared" si="20"/>
        <v>0</v>
      </c>
      <c r="U69" s="203"/>
      <c r="V69" s="204" t="str">
        <f t="shared" ref="V69:V70" si="542">IF(U69="","",U69)</f>
        <v/>
      </c>
      <c r="W69" s="204" t="str">
        <f t="shared" ref="W69:W70" si="543">IF(V69="","",V69)</f>
        <v/>
      </c>
      <c r="X69" s="204" t="str">
        <f t="shared" ref="X69:X70" si="544">IF(W69="","",W69)</f>
        <v/>
      </c>
      <c r="Y69" s="204" t="str">
        <f t="shared" ref="Y69:Y70" si="545">IF(X69="","",X69)</f>
        <v/>
      </c>
      <c r="Z69" s="204" t="str">
        <f t="shared" ref="Z69:Z70" si="546">IF(Y69="","",Y69)</f>
        <v/>
      </c>
      <c r="AA69" s="204" t="str">
        <f t="shared" ref="AA69:AA70" si="547">IF(Z69="","",Z69)</f>
        <v/>
      </c>
      <c r="AB69" s="204" t="str">
        <f t="shared" ref="AB69:AB70" si="548">IF(AA69="","",AA69)</f>
        <v/>
      </c>
      <c r="AC69" s="204" t="str">
        <f t="shared" ref="AC69:AC70" si="549">IF(AB69="","",AB69)</f>
        <v/>
      </c>
      <c r="AD69" s="204" t="str">
        <f t="shared" ref="AD69:AD70" si="550">IF(AC69="","",AC69)</f>
        <v/>
      </c>
      <c r="AE69" s="204" t="str">
        <f t="shared" ref="AE69:AE70" si="551">IF(AD69="","",AD69)</f>
        <v/>
      </c>
      <c r="AF69" s="204" t="str">
        <f t="shared" ref="AF69:AF70" si="552">IF(AE69="","",AE69)</f>
        <v/>
      </c>
      <c r="AG69" s="193">
        <f t="shared" si="35"/>
        <v>0</v>
      </c>
      <c r="AN69" s="58">
        <v>2</v>
      </c>
      <c r="AO69" s="58">
        <v>3</v>
      </c>
      <c r="AP69" s="58">
        <v>4</v>
      </c>
      <c r="AQ69" s="60">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58">
        <f ca="1">COUNTIF(INDIRECT("H"&amp;(ROW()+12*(($AN69-1)*3+$AO69)-ROW())/12+5):INDIRECT("S"&amp;(ROW()+12*(($AN69-1)*3+$AO69)-ROW())/12+5),AQ69)</f>
        <v>0</v>
      </c>
      <c r="AS69" s="60">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58">
        <f ca="1">COUNTIF(INDIRECT("U"&amp;(ROW()+12*(($AN69-1)*3+$AO69)-ROW())/12+5):INDIRECT("AF"&amp;(ROW()+12*(($AN69-1)*3+$AO69)-ROW())/12+5),AS69)</f>
        <v>0</v>
      </c>
      <c r="AU69" s="58">
        <f ca="1">IF(AND(AQ69+AS69&gt;0,AR69+AT69&gt;0),COUNTIF(AU$6:AU68,"&gt;0")+1,0)</f>
        <v>0</v>
      </c>
      <c r="BE69" s="58">
        <v>1</v>
      </c>
      <c r="BG69" s="61">
        <f t="shared" ref="BG69:BR69" si="553">SUM(H69:H70)</f>
        <v>0</v>
      </c>
      <c r="BH69" s="61">
        <f t="shared" si="553"/>
        <v>0</v>
      </c>
      <c r="BI69" s="61">
        <f t="shared" si="553"/>
        <v>0</v>
      </c>
      <c r="BJ69" s="61">
        <f t="shared" si="553"/>
        <v>0</v>
      </c>
      <c r="BK69" s="61">
        <f t="shared" si="553"/>
        <v>0</v>
      </c>
      <c r="BL69" s="61">
        <f t="shared" si="553"/>
        <v>0</v>
      </c>
      <c r="BM69" s="61">
        <f t="shared" si="553"/>
        <v>0</v>
      </c>
      <c r="BN69" s="61">
        <f t="shared" si="553"/>
        <v>0</v>
      </c>
      <c r="BO69" s="61">
        <f t="shared" si="553"/>
        <v>0</v>
      </c>
      <c r="BP69" s="61">
        <f t="shared" si="553"/>
        <v>0</v>
      </c>
      <c r="BQ69" s="61">
        <f t="shared" si="553"/>
        <v>0</v>
      </c>
      <c r="BR69" s="61">
        <f t="shared" si="553"/>
        <v>0</v>
      </c>
      <c r="BT69" s="61">
        <f t="shared" ref="BT69:CE69" si="554">SUM(U69:U70)</f>
        <v>0</v>
      </c>
      <c r="BU69" s="61">
        <f t="shared" si="554"/>
        <v>0</v>
      </c>
      <c r="BV69" s="61">
        <f t="shared" si="554"/>
        <v>0</v>
      </c>
      <c r="BW69" s="61">
        <f t="shared" si="554"/>
        <v>0</v>
      </c>
      <c r="BX69" s="61">
        <f t="shared" si="554"/>
        <v>0</v>
      </c>
      <c r="BY69" s="61">
        <f t="shared" si="554"/>
        <v>0</v>
      </c>
      <c r="BZ69" s="61">
        <f t="shared" si="554"/>
        <v>0</v>
      </c>
      <c r="CA69" s="61">
        <f t="shared" si="554"/>
        <v>0</v>
      </c>
      <c r="CB69" s="61">
        <f t="shared" si="554"/>
        <v>0</v>
      </c>
      <c r="CC69" s="61">
        <f t="shared" si="554"/>
        <v>0</v>
      </c>
      <c r="CD69" s="61">
        <f t="shared" si="554"/>
        <v>0</v>
      </c>
      <c r="CE69" s="61">
        <f t="shared" si="554"/>
        <v>0</v>
      </c>
      <c r="CH69" s="62" t="s">
        <v>108</v>
      </c>
      <c r="CI69" s="61">
        <f t="shared" ref="CI69:CT69" si="555">IF(OR($D69="副園長",$D69="教頭",$D69="主任保育士",$D69="主幹教諭",$D69="主幹保育教諭"),0,BG69)</f>
        <v>0</v>
      </c>
      <c r="CJ69" s="61">
        <f t="shared" si="555"/>
        <v>0</v>
      </c>
      <c r="CK69" s="61">
        <f t="shared" si="555"/>
        <v>0</v>
      </c>
      <c r="CL69" s="61">
        <f t="shared" si="555"/>
        <v>0</v>
      </c>
      <c r="CM69" s="61">
        <f t="shared" si="555"/>
        <v>0</v>
      </c>
      <c r="CN69" s="61">
        <f t="shared" si="555"/>
        <v>0</v>
      </c>
      <c r="CO69" s="61">
        <f t="shared" si="555"/>
        <v>0</v>
      </c>
      <c r="CP69" s="61">
        <f t="shared" si="555"/>
        <v>0</v>
      </c>
      <c r="CQ69" s="61">
        <f t="shared" si="555"/>
        <v>0</v>
      </c>
      <c r="CR69" s="61">
        <f t="shared" si="555"/>
        <v>0</v>
      </c>
      <c r="CS69" s="61">
        <f t="shared" si="555"/>
        <v>0</v>
      </c>
      <c r="CT69" s="61">
        <f t="shared" si="555"/>
        <v>0</v>
      </c>
    </row>
    <row r="70" spans="1:98">
      <c r="A70" s="375"/>
      <c r="B70" s="378"/>
      <c r="C70" s="380"/>
      <c r="D70" s="380"/>
      <c r="E70" s="382"/>
      <c r="F70" s="378"/>
      <c r="G70" s="235" t="s">
        <v>107</v>
      </c>
      <c r="H70" s="194"/>
      <c r="I70" s="195" t="str">
        <f t="shared" si="531"/>
        <v/>
      </c>
      <c r="J70" s="195" t="str">
        <f t="shared" si="532"/>
        <v/>
      </c>
      <c r="K70" s="195" t="str">
        <f t="shared" si="533"/>
        <v/>
      </c>
      <c r="L70" s="195" t="str">
        <f t="shared" si="534"/>
        <v/>
      </c>
      <c r="M70" s="195" t="str">
        <f t="shared" si="535"/>
        <v/>
      </c>
      <c r="N70" s="195" t="str">
        <f t="shared" si="536"/>
        <v/>
      </c>
      <c r="O70" s="195" t="str">
        <f t="shared" si="537"/>
        <v/>
      </c>
      <c r="P70" s="195" t="str">
        <f t="shared" si="538"/>
        <v/>
      </c>
      <c r="Q70" s="195" t="str">
        <f t="shared" si="539"/>
        <v/>
      </c>
      <c r="R70" s="195" t="str">
        <f t="shared" si="540"/>
        <v/>
      </c>
      <c r="S70" s="195" t="str">
        <f t="shared" si="541"/>
        <v/>
      </c>
      <c r="T70" s="196">
        <f t="shared" si="20"/>
        <v>0</v>
      </c>
      <c r="U70" s="206"/>
      <c r="V70" s="207" t="str">
        <f t="shared" si="542"/>
        <v/>
      </c>
      <c r="W70" s="207" t="str">
        <f t="shared" si="543"/>
        <v/>
      </c>
      <c r="X70" s="207" t="str">
        <f t="shared" si="544"/>
        <v/>
      </c>
      <c r="Y70" s="207" t="str">
        <f t="shared" si="545"/>
        <v/>
      </c>
      <c r="Z70" s="207" t="str">
        <f t="shared" si="546"/>
        <v/>
      </c>
      <c r="AA70" s="207" t="str">
        <f t="shared" si="547"/>
        <v/>
      </c>
      <c r="AB70" s="207" t="str">
        <f t="shared" si="548"/>
        <v/>
      </c>
      <c r="AC70" s="207" t="str">
        <f t="shared" si="549"/>
        <v/>
      </c>
      <c r="AD70" s="207" t="str">
        <f t="shared" si="550"/>
        <v/>
      </c>
      <c r="AE70" s="207" t="str">
        <f t="shared" si="551"/>
        <v/>
      </c>
      <c r="AF70" s="207" t="str">
        <f t="shared" si="552"/>
        <v/>
      </c>
      <c r="AG70" s="196">
        <f t="shared" si="35"/>
        <v>0</v>
      </c>
      <c r="AN70" s="58">
        <v>2</v>
      </c>
      <c r="AO70" s="58">
        <v>3</v>
      </c>
      <c r="AP70" s="58">
        <v>5</v>
      </c>
      <c r="AQ70" s="60">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58">
        <f ca="1">COUNTIF(INDIRECT("H"&amp;(ROW()+12*(($AN70-1)*3+$AO70)-ROW())/12+5):INDIRECT("S"&amp;(ROW()+12*(($AN70-1)*3+$AO70)-ROW())/12+5),AQ70)</f>
        <v>0</v>
      </c>
      <c r="AS70" s="60">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58">
        <f ca="1">COUNTIF(INDIRECT("U"&amp;(ROW()+12*(($AN70-1)*3+$AO70)-ROW())/12+5):INDIRECT("AF"&amp;(ROW()+12*(($AN70-1)*3+$AO70)-ROW())/12+5),AS70)</f>
        <v>0</v>
      </c>
      <c r="AU70" s="58">
        <f ca="1">IF(AND(AQ70+AS70&gt;0,AR70+AT70&gt;0),COUNTIF(AU$6:AU69,"&gt;0")+1,0)</f>
        <v>0</v>
      </c>
      <c r="BE70" s="58">
        <v>2</v>
      </c>
      <c r="BF70" s="58" t="s">
        <v>106</v>
      </c>
      <c r="BG70" s="61">
        <f t="shared" ref="BG70:BR70" si="556">IF(BG69+BT69&gt;$AJ$27,1,0)</f>
        <v>0</v>
      </c>
      <c r="BH70" s="61">
        <f t="shared" si="556"/>
        <v>0</v>
      </c>
      <c r="BI70" s="61">
        <f t="shared" si="556"/>
        <v>0</v>
      </c>
      <c r="BJ70" s="61">
        <f t="shared" si="556"/>
        <v>0</v>
      </c>
      <c r="BK70" s="61">
        <f t="shared" si="556"/>
        <v>0</v>
      </c>
      <c r="BL70" s="61">
        <f t="shared" si="556"/>
        <v>0</v>
      </c>
      <c r="BM70" s="61">
        <f t="shared" si="556"/>
        <v>0</v>
      </c>
      <c r="BN70" s="61">
        <f t="shared" si="556"/>
        <v>0</v>
      </c>
      <c r="BO70" s="61">
        <f t="shared" si="556"/>
        <v>0</v>
      </c>
      <c r="BP70" s="61">
        <f t="shared" si="556"/>
        <v>0</v>
      </c>
      <c r="BQ70" s="61">
        <f t="shared" si="556"/>
        <v>0</v>
      </c>
      <c r="BR70" s="61">
        <f t="shared" si="556"/>
        <v>0</v>
      </c>
      <c r="BT70" s="61"/>
      <c r="BU70" s="61"/>
      <c r="BV70" s="61"/>
      <c r="BW70" s="61"/>
      <c r="BX70" s="61"/>
      <c r="BY70" s="61"/>
      <c r="BZ70" s="61"/>
      <c r="CA70" s="61"/>
      <c r="CB70" s="61"/>
      <c r="CC70" s="61"/>
      <c r="CD70" s="61"/>
      <c r="CE70" s="61"/>
    </row>
    <row r="71" spans="1:98">
      <c r="A71" s="376"/>
      <c r="B71" s="379"/>
      <c r="C71" s="384"/>
      <c r="D71" s="385"/>
      <c r="E71" s="383"/>
      <c r="F71" s="379"/>
      <c r="G71" s="236" t="s">
        <v>1226</v>
      </c>
      <c r="H71" s="197"/>
      <c r="I71" s="198"/>
      <c r="J71" s="198"/>
      <c r="K71" s="198"/>
      <c r="L71" s="198"/>
      <c r="M71" s="198"/>
      <c r="N71" s="198"/>
      <c r="O71" s="198"/>
      <c r="P71" s="198"/>
      <c r="Q71" s="198"/>
      <c r="R71" s="198"/>
      <c r="S71" s="198"/>
      <c r="T71" s="199">
        <f t="shared" si="20"/>
        <v>0</v>
      </c>
      <c r="U71" s="208"/>
      <c r="V71" s="209"/>
      <c r="W71" s="209"/>
      <c r="X71" s="209"/>
      <c r="Y71" s="209"/>
      <c r="Z71" s="209"/>
      <c r="AA71" s="209"/>
      <c r="AB71" s="209"/>
      <c r="AC71" s="209"/>
      <c r="AD71" s="209"/>
      <c r="AE71" s="209"/>
      <c r="AF71" s="209"/>
      <c r="AG71" s="199">
        <f t="shared" si="35"/>
        <v>0</v>
      </c>
      <c r="AN71" s="58">
        <v>2</v>
      </c>
      <c r="AO71" s="58">
        <v>3</v>
      </c>
      <c r="AP71" s="58">
        <v>6</v>
      </c>
      <c r="AQ71" s="60">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58">
        <f ca="1">COUNTIF(INDIRECT("H"&amp;(ROW()+12*(($AN71-1)*3+$AO71)-ROW())/12+5):INDIRECT("S"&amp;(ROW()+12*(($AN71-1)*3+$AO71)-ROW())/12+5),AQ71)</f>
        <v>0</v>
      </c>
      <c r="AS71" s="60">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58">
        <f ca="1">COUNTIF(INDIRECT("U"&amp;(ROW()+12*(($AN71-1)*3+$AO71)-ROW())/12+5):INDIRECT("AF"&amp;(ROW()+12*(($AN71-1)*3+$AO71)-ROW())/12+5),AS71)</f>
        <v>0</v>
      </c>
      <c r="AU71" s="58">
        <f ca="1">IF(AND(AQ71+AS71&gt;0,AR71+AT71&gt;0),COUNTIF(AU$6:AU70,"&gt;0")+1,0)</f>
        <v>0</v>
      </c>
      <c r="BE71" s="58">
        <v>3</v>
      </c>
      <c r="BF71" s="62"/>
      <c r="BG71" s="61"/>
      <c r="BH71" s="61"/>
      <c r="BI71" s="61"/>
      <c r="BJ71" s="61"/>
      <c r="BK71" s="61"/>
      <c r="BL71" s="61"/>
      <c r="BM71" s="61"/>
      <c r="BN71" s="61"/>
      <c r="BO71" s="61"/>
      <c r="BP71" s="61"/>
      <c r="BQ71" s="61"/>
      <c r="BR71" s="61"/>
      <c r="BT71" s="61"/>
      <c r="BU71" s="61"/>
      <c r="BV71" s="61"/>
      <c r="BW71" s="61"/>
      <c r="BX71" s="61"/>
      <c r="BY71" s="61"/>
      <c r="BZ71" s="61"/>
      <c r="CA71" s="61"/>
      <c r="CB71" s="61"/>
      <c r="CC71" s="61"/>
      <c r="CD71" s="61"/>
      <c r="CE71" s="61"/>
    </row>
    <row r="72" spans="1:98">
      <c r="A72" s="374">
        <v>23</v>
      </c>
      <c r="B72" s="377"/>
      <c r="C72" s="377"/>
      <c r="D72" s="377"/>
      <c r="E72" s="381"/>
      <c r="F72" s="377"/>
      <c r="G72" s="234" t="s">
        <v>109</v>
      </c>
      <c r="H72" s="191"/>
      <c r="I72" s="192" t="str">
        <f t="shared" ref="I72:I73" si="557">IF(H72="","",H72)</f>
        <v/>
      </c>
      <c r="J72" s="192" t="str">
        <f t="shared" ref="J72:J73" si="558">IF(I72="","",I72)</f>
        <v/>
      </c>
      <c r="K72" s="192" t="str">
        <f t="shared" ref="K72:K73" si="559">IF(J72="","",J72)</f>
        <v/>
      </c>
      <c r="L72" s="192" t="str">
        <f t="shared" ref="L72:L73" si="560">IF(K72="","",K72)</f>
        <v/>
      </c>
      <c r="M72" s="192" t="str">
        <f t="shared" ref="M72:M73" si="561">IF(L72="","",L72)</f>
        <v/>
      </c>
      <c r="N72" s="192" t="str">
        <f t="shared" ref="N72:N73" si="562">IF(M72="","",M72)</f>
        <v/>
      </c>
      <c r="O72" s="192" t="str">
        <f t="shared" ref="O72:O73" si="563">IF(N72="","",N72)</f>
        <v/>
      </c>
      <c r="P72" s="192" t="str">
        <f t="shared" ref="P72:P73" si="564">IF(O72="","",O72)</f>
        <v/>
      </c>
      <c r="Q72" s="192" t="str">
        <f t="shared" ref="Q72:Q73" si="565">IF(P72="","",P72)</f>
        <v/>
      </c>
      <c r="R72" s="192" t="str">
        <f t="shared" ref="R72:R73" si="566">IF(Q72="","",Q72)</f>
        <v/>
      </c>
      <c r="S72" s="192" t="str">
        <f t="shared" ref="S72:S73" si="567">IF(R72="","",R72)</f>
        <v/>
      </c>
      <c r="T72" s="193">
        <f t="shared" si="20"/>
        <v>0</v>
      </c>
      <c r="U72" s="203"/>
      <c r="V72" s="204" t="str">
        <f t="shared" ref="V72:V73" si="568">IF(U72="","",U72)</f>
        <v/>
      </c>
      <c r="W72" s="204" t="str">
        <f t="shared" ref="W72:W73" si="569">IF(V72="","",V72)</f>
        <v/>
      </c>
      <c r="X72" s="204" t="str">
        <f t="shared" ref="X72:X73" si="570">IF(W72="","",W72)</f>
        <v/>
      </c>
      <c r="Y72" s="204" t="str">
        <f t="shared" ref="Y72:Y73" si="571">IF(X72="","",X72)</f>
        <v/>
      </c>
      <c r="Z72" s="204" t="str">
        <f t="shared" ref="Z72:Z73" si="572">IF(Y72="","",Y72)</f>
        <v/>
      </c>
      <c r="AA72" s="204" t="str">
        <f t="shared" ref="AA72:AA73" si="573">IF(Z72="","",Z72)</f>
        <v/>
      </c>
      <c r="AB72" s="204" t="str">
        <f t="shared" ref="AB72:AB73" si="574">IF(AA72="","",AA72)</f>
        <v/>
      </c>
      <c r="AC72" s="204" t="str">
        <f t="shared" ref="AC72:AC73" si="575">IF(AB72="","",AB72)</f>
        <v/>
      </c>
      <c r="AD72" s="204" t="str">
        <f t="shared" ref="AD72:AD73" si="576">IF(AC72="","",AC72)</f>
        <v/>
      </c>
      <c r="AE72" s="204" t="str">
        <f t="shared" ref="AE72:AE73" si="577">IF(AD72="","",AD72)</f>
        <v/>
      </c>
      <c r="AF72" s="204" t="str">
        <f t="shared" ref="AF72:AF73" si="578">IF(AE72="","",AE72)</f>
        <v/>
      </c>
      <c r="AG72" s="193">
        <f t="shared" si="35"/>
        <v>0</v>
      </c>
      <c r="AN72" s="58">
        <v>2</v>
      </c>
      <c r="AO72" s="58">
        <v>3</v>
      </c>
      <c r="AP72" s="58">
        <v>7</v>
      </c>
      <c r="AQ72" s="60">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58">
        <f ca="1">COUNTIF(INDIRECT("H"&amp;(ROW()+12*(($AN72-1)*3+$AO72)-ROW())/12+5):INDIRECT("S"&amp;(ROW()+12*(($AN72-1)*3+$AO72)-ROW())/12+5),AQ72)</f>
        <v>0</v>
      </c>
      <c r="AS72" s="60">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58">
        <f ca="1">COUNTIF(INDIRECT("U"&amp;(ROW()+12*(($AN72-1)*3+$AO72)-ROW())/12+5):INDIRECT("AF"&amp;(ROW()+12*(($AN72-1)*3+$AO72)-ROW())/12+5),AS72)</f>
        <v>0</v>
      </c>
      <c r="AU72" s="58">
        <f ca="1">IF(AND(AQ72+AS72&gt;0,AR72+AT72&gt;0),COUNTIF(AU$6:AU71,"&gt;0")+1,0)</f>
        <v>0</v>
      </c>
      <c r="BE72" s="58">
        <v>1</v>
      </c>
      <c r="BG72" s="61">
        <f t="shared" ref="BG72:BR72" si="579">SUM(H72:H73)</f>
        <v>0</v>
      </c>
      <c r="BH72" s="61">
        <f t="shared" si="579"/>
        <v>0</v>
      </c>
      <c r="BI72" s="61">
        <f t="shared" si="579"/>
        <v>0</v>
      </c>
      <c r="BJ72" s="61">
        <f t="shared" si="579"/>
        <v>0</v>
      </c>
      <c r="BK72" s="61">
        <f t="shared" si="579"/>
        <v>0</v>
      </c>
      <c r="BL72" s="61">
        <f t="shared" si="579"/>
        <v>0</v>
      </c>
      <c r="BM72" s="61">
        <f t="shared" si="579"/>
        <v>0</v>
      </c>
      <c r="BN72" s="61">
        <f t="shared" si="579"/>
        <v>0</v>
      </c>
      <c r="BO72" s="61">
        <f t="shared" si="579"/>
        <v>0</v>
      </c>
      <c r="BP72" s="61">
        <f t="shared" si="579"/>
        <v>0</v>
      </c>
      <c r="BQ72" s="61">
        <f t="shared" si="579"/>
        <v>0</v>
      </c>
      <c r="BR72" s="61">
        <f t="shared" si="579"/>
        <v>0</v>
      </c>
      <c r="BT72" s="61">
        <f>SUM(U72:U73)</f>
        <v>0</v>
      </c>
      <c r="BU72" s="61">
        <f t="shared" ref="BU72:CE72" si="580">SUM(V72:V73)</f>
        <v>0</v>
      </c>
      <c r="BV72" s="61">
        <f t="shared" si="580"/>
        <v>0</v>
      </c>
      <c r="BW72" s="61">
        <f t="shared" si="580"/>
        <v>0</v>
      </c>
      <c r="BX72" s="61">
        <f t="shared" si="580"/>
        <v>0</v>
      </c>
      <c r="BY72" s="61">
        <f t="shared" si="580"/>
        <v>0</v>
      </c>
      <c r="BZ72" s="61">
        <f t="shared" si="580"/>
        <v>0</v>
      </c>
      <c r="CA72" s="61">
        <f t="shared" si="580"/>
        <v>0</v>
      </c>
      <c r="CB72" s="61">
        <f t="shared" si="580"/>
        <v>0</v>
      </c>
      <c r="CC72" s="61">
        <f t="shared" si="580"/>
        <v>0</v>
      </c>
      <c r="CD72" s="61">
        <f t="shared" si="580"/>
        <v>0</v>
      </c>
      <c r="CE72" s="61">
        <f t="shared" si="580"/>
        <v>0</v>
      </c>
      <c r="CH72" s="62" t="s">
        <v>108</v>
      </c>
      <c r="CI72" s="61">
        <f t="shared" ref="CI72:CT72" si="581">IF(OR($D72="副園長",$D72="教頭",$D72="主任保育士",$D72="主幹教諭",$D72="主幹保育教諭"),0,BG72)</f>
        <v>0</v>
      </c>
      <c r="CJ72" s="61">
        <f t="shared" si="581"/>
        <v>0</v>
      </c>
      <c r="CK72" s="61">
        <f t="shared" si="581"/>
        <v>0</v>
      </c>
      <c r="CL72" s="61">
        <f t="shared" si="581"/>
        <v>0</v>
      </c>
      <c r="CM72" s="61">
        <f t="shared" si="581"/>
        <v>0</v>
      </c>
      <c r="CN72" s="61">
        <f t="shared" si="581"/>
        <v>0</v>
      </c>
      <c r="CO72" s="61">
        <f t="shared" si="581"/>
        <v>0</v>
      </c>
      <c r="CP72" s="61">
        <f t="shared" si="581"/>
        <v>0</v>
      </c>
      <c r="CQ72" s="61">
        <f t="shared" si="581"/>
        <v>0</v>
      </c>
      <c r="CR72" s="61">
        <f t="shared" si="581"/>
        <v>0</v>
      </c>
      <c r="CS72" s="61">
        <f t="shared" si="581"/>
        <v>0</v>
      </c>
      <c r="CT72" s="61">
        <f t="shared" si="581"/>
        <v>0</v>
      </c>
    </row>
    <row r="73" spans="1:98">
      <c r="A73" s="375"/>
      <c r="B73" s="378"/>
      <c r="C73" s="380"/>
      <c r="D73" s="380"/>
      <c r="E73" s="382"/>
      <c r="F73" s="378"/>
      <c r="G73" s="235" t="s">
        <v>107</v>
      </c>
      <c r="H73" s="194"/>
      <c r="I73" s="195" t="str">
        <f t="shared" si="557"/>
        <v/>
      </c>
      <c r="J73" s="195" t="str">
        <f t="shared" si="558"/>
        <v/>
      </c>
      <c r="K73" s="195" t="str">
        <f t="shared" si="559"/>
        <v/>
      </c>
      <c r="L73" s="195" t="str">
        <f t="shared" si="560"/>
        <v/>
      </c>
      <c r="M73" s="195" t="str">
        <f t="shared" si="561"/>
        <v/>
      </c>
      <c r="N73" s="195" t="str">
        <f t="shared" si="562"/>
        <v/>
      </c>
      <c r="O73" s="195" t="str">
        <f t="shared" si="563"/>
        <v/>
      </c>
      <c r="P73" s="195" t="str">
        <f t="shared" si="564"/>
        <v/>
      </c>
      <c r="Q73" s="195" t="str">
        <f t="shared" si="565"/>
        <v/>
      </c>
      <c r="R73" s="195" t="str">
        <f t="shared" si="566"/>
        <v/>
      </c>
      <c r="S73" s="195" t="str">
        <f t="shared" si="567"/>
        <v/>
      </c>
      <c r="T73" s="196">
        <f t="shared" ref="T73:T136" si="582">SUM(H73:S73)</f>
        <v>0</v>
      </c>
      <c r="U73" s="206"/>
      <c r="V73" s="207" t="str">
        <f t="shared" si="568"/>
        <v/>
      </c>
      <c r="W73" s="207" t="str">
        <f t="shared" si="569"/>
        <v/>
      </c>
      <c r="X73" s="207" t="str">
        <f t="shared" si="570"/>
        <v/>
      </c>
      <c r="Y73" s="207" t="str">
        <f t="shared" si="571"/>
        <v/>
      </c>
      <c r="Z73" s="207" t="str">
        <f t="shared" si="572"/>
        <v/>
      </c>
      <c r="AA73" s="207" t="str">
        <f t="shared" si="573"/>
        <v/>
      </c>
      <c r="AB73" s="207" t="str">
        <f t="shared" si="574"/>
        <v/>
      </c>
      <c r="AC73" s="207" t="str">
        <f t="shared" si="575"/>
        <v/>
      </c>
      <c r="AD73" s="207" t="str">
        <f t="shared" si="576"/>
        <v/>
      </c>
      <c r="AE73" s="207" t="str">
        <f t="shared" si="577"/>
        <v/>
      </c>
      <c r="AF73" s="207" t="str">
        <f t="shared" si="578"/>
        <v/>
      </c>
      <c r="AG73" s="196">
        <f t="shared" si="35"/>
        <v>0</v>
      </c>
      <c r="AN73" s="58">
        <v>2</v>
      </c>
      <c r="AO73" s="58">
        <v>3</v>
      </c>
      <c r="AP73" s="58">
        <v>8</v>
      </c>
      <c r="AQ73" s="60">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58">
        <f ca="1">COUNTIF(INDIRECT("H"&amp;(ROW()+12*(($AN73-1)*3+$AO73)-ROW())/12+5):INDIRECT("S"&amp;(ROW()+12*(($AN73-1)*3+$AO73)-ROW())/12+5),AQ73)</f>
        <v>0</v>
      </c>
      <c r="AS73" s="60">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58">
        <f ca="1">COUNTIF(INDIRECT("U"&amp;(ROW()+12*(($AN73-1)*3+$AO73)-ROW())/12+5):INDIRECT("AF"&amp;(ROW()+12*(($AN73-1)*3+$AO73)-ROW())/12+5),AS73)</f>
        <v>0</v>
      </c>
      <c r="AU73" s="58">
        <f ca="1">IF(AND(AQ73+AS73&gt;0,AR73+AT73&gt;0),COUNTIF(AU$6:AU72,"&gt;0")+1,0)</f>
        <v>0</v>
      </c>
      <c r="BE73" s="58">
        <v>2</v>
      </c>
      <c r="BF73" s="58" t="s">
        <v>106</v>
      </c>
      <c r="BG73" s="61">
        <f t="shared" ref="BG73:BR73" si="583">IF(BG72+BT72&gt;$AJ$27,1,0)</f>
        <v>0</v>
      </c>
      <c r="BH73" s="61">
        <f t="shared" si="583"/>
        <v>0</v>
      </c>
      <c r="BI73" s="61">
        <f t="shared" si="583"/>
        <v>0</v>
      </c>
      <c r="BJ73" s="61">
        <f t="shared" si="583"/>
        <v>0</v>
      </c>
      <c r="BK73" s="61">
        <f t="shared" si="583"/>
        <v>0</v>
      </c>
      <c r="BL73" s="61">
        <f t="shared" si="583"/>
        <v>0</v>
      </c>
      <c r="BM73" s="61">
        <f t="shared" si="583"/>
        <v>0</v>
      </c>
      <c r="BN73" s="61">
        <f t="shared" si="583"/>
        <v>0</v>
      </c>
      <c r="BO73" s="61">
        <f t="shared" si="583"/>
        <v>0</v>
      </c>
      <c r="BP73" s="61">
        <f t="shared" si="583"/>
        <v>0</v>
      </c>
      <c r="BQ73" s="61">
        <f t="shared" si="583"/>
        <v>0</v>
      </c>
      <c r="BR73" s="61">
        <f t="shared" si="583"/>
        <v>0</v>
      </c>
      <c r="BT73" s="61"/>
      <c r="BU73" s="61"/>
      <c r="BV73" s="61"/>
      <c r="BW73" s="61"/>
      <c r="BX73" s="61"/>
      <c r="BY73" s="61"/>
      <c r="BZ73" s="61"/>
      <c r="CA73" s="61"/>
      <c r="CB73" s="61"/>
      <c r="CC73" s="61"/>
      <c r="CD73" s="61"/>
      <c r="CE73" s="61"/>
    </row>
    <row r="74" spans="1:98">
      <c r="A74" s="376"/>
      <c r="B74" s="379"/>
      <c r="C74" s="384"/>
      <c r="D74" s="385"/>
      <c r="E74" s="383"/>
      <c r="F74" s="379"/>
      <c r="G74" s="236" t="s">
        <v>1226</v>
      </c>
      <c r="H74" s="197"/>
      <c r="I74" s="198"/>
      <c r="J74" s="198"/>
      <c r="K74" s="198"/>
      <c r="L74" s="198"/>
      <c r="M74" s="198"/>
      <c r="N74" s="198"/>
      <c r="O74" s="198"/>
      <c r="P74" s="198"/>
      <c r="Q74" s="198"/>
      <c r="R74" s="198"/>
      <c r="S74" s="198"/>
      <c r="T74" s="199">
        <f t="shared" si="582"/>
        <v>0</v>
      </c>
      <c r="U74" s="208"/>
      <c r="V74" s="209"/>
      <c r="W74" s="209"/>
      <c r="X74" s="209"/>
      <c r="Y74" s="209"/>
      <c r="Z74" s="209"/>
      <c r="AA74" s="209"/>
      <c r="AB74" s="209"/>
      <c r="AC74" s="209"/>
      <c r="AD74" s="209"/>
      <c r="AE74" s="209"/>
      <c r="AF74" s="209"/>
      <c r="AG74" s="199">
        <f t="shared" ref="AG74:AG137" si="584">SUM(U74:AF74)</f>
        <v>0</v>
      </c>
      <c r="AN74" s="58">
        <v>2</v>
      </c>
      <c r="AO74" s="58">
        <v>3</v>
      </c>
      <c r="AP74" s="58">
        <v>9</v>
      </c>
      <c r="AQ74" s="60">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58">
        <f ca="1">COUNTIF(INDIRECT("H"&amp;(ROW()+12*(($AN74-1)*3+$AO74)-ROW())/12+5):INDIRECT("S"&amp;(ROW()+12*(($AN74-1)*3+$AO74)-ROW())/12+5),AQ74)</f>
        <v>0</v>
      </c>
      <c r="AS74" s="60">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58">
        <f ca="1">COUNTIF(INDIRECT("U"&amp;(ROW()+12*(($AN74-1)*3+$AO74)-ROW())/12+5):INDIRECT("AF"&amp;(ROW()+12*(($AN74-1)*3+$AO74)-ROW())/12+5),AS74)</f>
        <v>0</v>
      </c>
      <c r="AU74" s="58">
        <f ca="1">IF(AND(AQ74+AS74&gt;0,AR74+AT74&gt;0),COUNTIF(AU$6:AU73,"&gt;0")+1,0)</f>
        <v>0</v>
      </c>
      <c r="BE74" s="58">
        <v>3</v>
      </c>
      <c r="BF74" s="62"/>
      <c r="BG74" s="61"/>
      <c r="BH74" s="61"/>
      <c r="BI74" s="61"/>
      <c r="BJ74" s="61"/>
      <c r="BK74" s="61"/>
      <c r="BL74" s="61"/>
      <c r="BM74" s="61"/>
      <c r="BN74" s="61"/>
      <c r="BO74" s="61"/>
      <c r="BP74" s="61"/>
      <c r="BQ74" s="61"/>
      <c r="BR74" s="61"/>
      <c r="BT74" s="61"/>
      <c r="BU74" s="61"/>
      <c r="BV74" s="61"/>
      <c r="BW74" s="61"/>
      <c r="BX74" s="61"/>
      <c r="BY74" s="61"/>
      <c r="BZ74" s="61"/>
      <c r="CA74" s="61"/>
      <c r="CB74" s="61"/>
      <c r="CC74" s="61"/>
      <c r="CD74" s="61"/>
      <c r="CE74" s="61"/>
    </row>
    <row r="75" spans="1:98">
      <c r="A75" s="374">
        <v>24</v>
      </c>
      <c r="B75" s="377"/>
      <c r="C75" s="377"/>
      <c r="D75" s="377"/>
      <c r="E75" s="381"/>
      <c r="F75" s="377"/>
      <c r="G75" s="234" t="s">
        <v>109</v>
      </c>
      <c r="H75" s="191"/>
      <c r="I75" s="192" t="str">
        <f t="shared" ref="I75:I76" si="585">IF(H75="","",H75)</f>
        <v/>
      </c>
      <c r="J75" s="192" t="str">
        <f t="shared" ref="J75:J76" si="586">IF(I75="","",I75)</f>
        <v/>
      </c>
      <c r="K75" s="192" t="str">
        <f t="shared" ref="K75:K76" si="587">IF(J75="","",J75)</f>
        <v/>
      </c>
      <c r="L75" s="192" t="str">
        <f t="shared" ref="L75:L76" si="588">IF(K75="","",K75)</f>
        <v/>
      </c>
      <c r="M75" s="192" t="str">
        <f t="shared" ref="M75:M76" si="589">IF(L75="","",L75)</f>
        <v/>
      </c>
      <c r="N75" s="192" t="str">
        <f t="shared" ref="N75:N76" si="590">IF(M75="","",M75)</f>
        <v/>
      </c>
      <c r="O75" s="192" t="str">
        <f t="shared" ref="O75:O76" si="591">IF(N75="","",N75)</f>
        <v/>
      </c>
      <c r="P75" s="192" t="str">
        <f t="shared" ref="P75:P76" si="592">IF(O75="","",O75)</f>
        <v/>
      </c>
      <c r="Q75" s="192" t="str">
        <f t="shared" ref="Q75:Q76" si="593">IF(P75="","",P75)</f>
        <v/>
      </c>
      <c r="R75" s="192" t="str">
        <f t="shared" ref="R75:R76" si="594">IF(Q75="","",Q75)</f>
        <v/>
      </c>
      <c r="S75" s="192" t="str">
        <f t="shared" ref="S75:S76" si="595">IF(R75="","",R75)</f>
        <v/>
      </c>
      <c r="T75" s="193">
        <f t="shared" si="582"/>
        <v>0</v>
      </c>
      <c r="U75" s="203"/>
      <c r="V75" s="204" t="str">
        <f t="shared" ref="V75:V76" si="596">IF(U75="","",U75)</f>
        <v/>
      </c>
      <c r="W75" s="204" t="str">
        <f t="shared" ref="W75:W76" si="597">IF(V75="","",V75)</f>
        <v/>
      </c>
      <c r="X75" s="204" t="str">
        <f t="shared" ref="X75:X76" si="598">IF(W75="","",W75)</f>
        <v/>
      </c>
      <c r="Y75" s="204" t="str">
        <f t="shared" ref="Y75:Y76" si="599">IF(X75="","",X75)</f>
        <v/>
      </c>
      <c r="Z75" s="204" t="str">
        <f t="shared" ref="Z75:Z76" si="600">IF(Y75="","",Y75)</f>
        <v/>
      </c>
      <c r="AA75" s="204" t="str">
        <f t="shared" ref="AA75:AA76" si="601">IF(Z75="","",Z75)</f>
        <v/>
      </c>
      <c r="AB75" s="204" t="str">
        <f t="shared" ref="AB75:AB76" si="602">IF(AA75="","",AA75)</f>
        <v/>
      </c>
      <c r="AC75" s="204" t="str">
        <f t="shared" ref="AC75:AC76" si="603">IF(AB75="","",AB75)</f>
        <v/>
      </c>
      <c r="AD75" s="204" t="str">
        <f t="shared" ref="AD75:AD76" si="604">IF(AC75="","",AC75)</f>
        <v/>
      </c>
      <c r="AE75" s="204" t="str">
        <f t="shared" ref="AE75:AE76" si="605">IF(AD75="","",AD75)</f>
        <v/>
      </c>
      <c r="AF75" s="204" t="str">
        <f t="shared" ref="AF75:AF76" si="606">IF(AE75="","",AE75)</f>
        <v/>
      </c>
      <c r="AG75" s="193">
        <f t="shared" si="584"/>
        <v>0</v>
      </c>
      <c r="AN75" s="58">
        <v>2</v>
      </c>
      <c r="AO75" s="58">
        <v>3</v>
      </c>
      <c r="AP75" s="58">
        <v>10</v>
      </c>
      <c r="AQ75" s="60">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58">
        <f ca="1">COUNTIF(INDIRECT("H"&amp;(ROW()+12*(($AN75-1)*3+$AO75)-ROW())/12+5):INDIRECT("S"&amp;(ROW()+12*(($AN75-1)*3+$AO75)-ROW())/12+5),AQ75)</f>
        <v>0</v>
      </c>
      <c r="AS75" s="60">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58">
        <f ca="1">COUNTIF(INDIRECT("U"&amp;(ROW()+12*(($AN75-1)*3+$AO75)-ROW())/12+5):INDIRECT("AF"&amp;(ROW()+12*(($AN75-1)*3+$AO75)-ROW())/12+5),AS75)</f>
        <v>0</v>
      </c>
      <c r="AU75" s="58">
        <f ca="1">IF(AND(AQ75+AS75&gt;0,AR75+AT75&gt;0),COUNTIF(AU$6:AU74,"&gt;0")+1,0)</f>
        <v>0</v>
      </c>
      <c r="BE75" s="58">
        <v>1</v>
      </c>
      <c r="BG75" s="61">
        <f t="shared" ref="BG75:BR75" si="607">SUM(H75:H76)</f>
        <v>0</v>
      </c>
      <c r="BH75" s="61">
        <f t="shared" si="607"/>
        <v>0</v>
      </c>
      <c r="BI75" s="61">
        <f t="shared" si="607"/>
        <v>0</v>
      </c>
      <c r="BJ75" s="61">
        <f t="shared" si="607"/>
        <v>0</v>
      </c>
      <c r="BK75" s="61">
        <f t="shared" si="607"/>
        <v>0</v>
      </c>
      <c r="BL75" s="61">
        <f t="shared" si="607"/>
        <v>0</v>
      </c>
      <c r="BM75" s="61">
        <f t="shared" si="607"/>
        <v>0</v>
      </c>
      <c r="BN75" s="61">
        <f t="shared" si="607"/>
        <v>0</v>
      </c>
      <c r="BO75" s="61">
        <f t="shared" si="607"/>
        <v>0</v>
      </c>
      <c r="BP75" s="61">
        <f t="shared" si="607"/>
        <v>0</v>
      </c>
      <c r="BQ75" s="61">
        <f t="shared" si="607"/>
        <v>0</v>
      </c>
      <c r="BR75" s="61">
        <f t="shared" si="607"/>
        <v>0</v>
      </c>
      <c r="BT75" s="61">
        <f t="shared" ref="BT75:CE75" si="608">SUM(U75:U76)</f>
        <v>0</v>
      </c>
      <c r="BU75" s="61">
        <f t="shared" si="608"/>
        <v>0</v>
      </c>
      <c r="BV75" s="61">
        <f t="shared" si="608"/>
        <v>0</v>
      </c>
      <c r="BW75" s="61">
        <f t="shared" si="608"/>
        <v>0</v>
      </c>
      <c r="BX75" s="61">
        <f t="shared" si="608"/>
        <v>0</v>
      </c>
      <c r="BY75" s="61">
        <f t="shared" si="608"/>
        <v>0</v>
      </c>
      <c r="BZ75" s="61">
        <f t="shared" si="608"/>
        <v>0</v>
      </c>
      <c r="CA75" s="61">
        <f t="shared" si="608"/>
        <v>0</v>
      </c>
      <c r="CB75" s="61">
        <f t="shared" si="608"/>
        <v>0</v>
      </c>
      <c r="CC75" s="61">
        <f t="shared" si="608"/>
        <v>0</v>
      </c>
      <c r="CD75" s="61">
        <f t="shared" si="608"/>
        <v>0</v>
      </c>
      <c r="CE75" s="61">
        <f t="shared" si="608"/>
        <v>0</v>
      </c>
      <c r="CH75" s="62" t="s">
        <v>108</v>
      </c>
      <c r="CI75" s="61">
        <f t="shared" ref="CI75:CT75" si="609">IF(OR($D75="副園長",$D75="教頭",$D75="主任保育士",$D75="主幹教諭",$D75="主幹保育教諭"),0,BG75)</f>
        <v>0</v>
      </c>
      <c r="CJ75" s="61">
        <f t="shared" si="609"/>
        <v>0</v>
      </c>
      <c r="CK75" s="61">
        <f t="shared" si="609"/>
        <v>0</v>
      </c>
      <c r="CL75" s="61">
        <f t="shared" si="609"/>
        <v>0</v>
      </c>
      <c r="CM75" s="61">
        <f t="shared" si="609"/>
        <v>0</v>
      </c>
      <c r="CN75" s="61">
        <f t="shared" si="609"/>
        <v>0</v>
      </c>
      <c r="CO75" s="61">
        <f t="shared" si="609"/>
        <v>0</v>
      </c>
      <c r="CP75" s="61">
        <f t="shared" si="609"/>
        <v>0</v>
      </c>
      <c r="CQ75" s="61">
        <f t="shared" si="609"/>
        <v>0</v>
      </c>
      <c r="CR75" s="61">
        <f t="shared" si="609"/>
        <v>0</v>
      </c>
      <c r="CS75" s="61">
        <f t="shared" si="609"/>
        <v>0</v>
      </c>
      <c r="CT75" s="61">
        <f t="shared" si="609"/>
        <v>0</v>
      </c>
    </row>
    <row r="76" spans="1:98">
      <c r="A76" s="375"/>
      <c r="B76" s="378"/>
      <c r="C76" s="380"/>
      <c r="D76" s="380"/>
      <c r="E76" s="382"/>
      <c r="F76" s="378"/>
      <c r="G76" s="235" t="s">
        <v>107</v>
      </c>
      <c r="H76" s="194"/>
      <c r="I76" s="195" t="str">
        <f t="shared" si="585"/>
        <v/>
      </c>
      <c r="J76" s="195" t="str">
        <f t="shared" si="586"/>
        <v/>
      </c>
      <c r="K76" s="195" t="str">
        <f t="shared" si="587"/>
        <v/>
      </c>
      <c r="L76" s="195" t="str">
        <f t="shared" si="588"/>
        <v/>
      </c>
      <c r="M76" s="195" t="str">
        <f t="shared" si="589"/>
        <v/>
      </c>
      <c r="N76" s="195" t="str">
        <f t="shared" si="590"/>
        <v/>
      </c>
      <c r="O76" s="195" t="str">
        <f t="shared" si="591"/>
        <v/>
      </c>
      <c r="P76" s="195" t="str">
        <f t="shared" si="592"/>
        <v/>
      </c>
      <c r="Q76" s="195" t="str">
        <f t="shared" si="593"/>
        <v/>
      </c>
      <c r="R76" s="195" t="str">
        <f t="shared" si="594"/>
        <v/>
      </c>
      <c r="S76" s="195" t="str">
        <f t="shared" si="595"/>
        <v/>
      </c>
      <c r="T76" s="196">
        <f t="shared" si="582"/>
        <v>0</v>
      </c>
      <c r="U76" s="206"/>
      <c r="V76" s="207" t="str">
        <f t="shared" si="596"/>
        <v/>
      </c>
      <c r="W76" s="207" t="str">
        <f t="shared" si="597"/>
        <v/>
      </c>
      <c r="X76" s="207" t="str">
        <f t="shared" si="598"/>
        <v/>
      </c>
      <c r="Y76" s="207" t="str">
        <f t="shared" si="599"/>
        <v/>
      </c>
      <c r="Z76" s="207" t="str">
        <f t="shared" si="600"/>
        <v/>
      </c>
      <c r="AA76" s="207" t="str">
        <f t="shared" si="601"/>
        <v/>
      </c>
      <c r="AB76" s="207" t="str">
        <f t="shared" si="602"/>
        <v/>
      </c>
      <c r="AC76" s="207" t="str">
        <f t="shared" si="603"/>
        <v/>
      </c>
      <c r="AD76" s="207" t="str">
        <f t="shared" si="604"/>
        <v/>
      </c>
      <c r="AE76" s="207" t="str">
        <f t="shared" si="605"/>
        <v/>
      </c>
      <c r="AF76" s="207" t="str">
        <f t="shared" si="606"/>
        <v/>
      </c>
      <c r="AG76" s="196">
        <f t="shared" si="584"/>
        <v>0</v>
      </c>
      <c r="AN76" s="58">
        <v>2</v>
      </c>
      <c r="AO76" s="58">
        <v>3</v>
      </c>
      <c r="AP76" s="58">
        <v>11</v>
      </c>
      <c r="AQ76" s="60">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58">
        <f ca="1">COUNTIF(INDIRECT("H"&amp;(ROW()+12*(($AN76-1)*3+$AO76)-ROW())/12+5):INDIRECT("S"&amp;(ROW()+12*(($AN76-1)*3+$AO76)-ROW())/12+5),AQ76)</f>
        <v>0</v>
      </c>
      <c r="AS76" s="60">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58">
        <f ca="1">COUNTIF(INDIRECT("U"&amp;(ROW()+12*(($AN76-1)*3+$AO76)-ROW())/12+5):INDIRECT("AF"&amp;(ROW()+12*(($AN76-1)*3+$AO76)-ROW())/12+5),AS76)</f>
        <v>0</v>
      </c>
      <c r="AU76" s="58">
        <f ca="1">IF(AND(AQ76+AS76&gt;0,AR76+AT76&gt;0),COUNTIF(AU$6:AU75,"&gt;0")+1,0)</f>
        <v>0</v>
      </c>
      <c r="BE76" s="58">
        <v>2</v>
      </c>
      <c r="BF76" s="58" t="s">
        <v>106</v>
      </c>
      <c r="BG76" s="61">
        <f t="shared" ref="BG76:BR76" si="610">IF(BG75+BT75&gt;$AJ$27,1,0)</f>
        <v>0</v>
      </c>
      <c r="BH76" s="61">
        <f t="shared" si="610"/>
        <v>0</v>
      </c>
      <c r="BI76" s="61">
        <f t="shared" si="610"/>
        <v>0</v>
      </c>
      <c r="BJ76" s="61">
        <f t="shared" si="610"/>
        <v>0</v>
      </c>
      <c r="BK76" s="61">
        <f t="shared" si="610"/>
        <v>0</v>
      </c>
      <c r="BL76" s="61">
        <f t="shared" si="610"/>
        <v>0</v>
      </c>
      <c r="BM76" s="61">
        <f t="shared" si="610"/>
        <v>0</v>
      </c>
      <c r="BN76" s="61">
        <f t="shared" si="610"/>
        <v>0</v>
      </c>
      <c r="BO76" s="61">
        <f t="shared" si="610"/>
        <v>0</v>
      </c>
      <c r="BP76" s="61">
        <f t="shared" si="610"/>
        <v>0</v>
      </c>
      <c r="BQ76" s="61">
        <f t="shared" si="610"/>
        <v>0</v>
      </c>
      <c r="BR76" s="61">
        <f t="shared" si="610"/>
        <v>0</v>
      </c>
      <c r="BT76" s="61"/>
      <c r="BU76" s="61"/>
      <c r="BV76" s="61"/>
      <c r="BW76" s="61"/>
      <c r="BX76" s="61"/>
      <c r="BY76" s="61"/>
      <c r="BZ76" s="61"/>
      <c r="CA76" s="61"/>
      <c r="CB76" s="61"/>
      <c r="CC76" s="61"/>
      <c r="CD76" s="61"/>
      <c r="CE76" s="61"/>
    </row>
    <row r="77" spans="1:98">
      <c r="A77" s="376"/>
      <c r="B77" s="379"/>
      <c r="C77" s="384"/>
      <c r="D77" s="385"/>
      <c r="E77" s="383"/>
      <c r="F77" s="379"/>
      <c r="G77" s="236" t="s">
        <v>1226</v>
      </c>
      <c r="H77" s="197"/>
      <c r="I77" s="198"/>
      <c r="J77" s="198"/>
      <c r="K77" s="198"/>
      <c r="L77" s="198"/>
      <c r="M77" s="198"/>
      <c r="N77" s="198"/>
      <c r="O77" s="198"/>
      <c r="P77" s="198"/>
      <c r="Q77" s="198"/>
      <c r="R77" s="198"/>
      <c r="S77" s="198"/>
      <c r="T77" s="199">
        <f t="shared" si="582"/>
        <v>0</v>
      </c>
      <c r="U77" s="208"/>
      <c r="V77" s="209"/>
      <c r="W77" s="209"/>
      <c r="X77" s="209"/>
      <c r="Y77" s="209"/>
      <c r="Z77" s="209"/>
      <c r="AA77" s="209"/>
      <c r="AB77" s="209"/>
      <c r="AC77" s="209"/>
      <c r="AD77" s="209"/>
      <c r="AE77" s="209"/>
      <c r="AF77" s="209"/>
      <c r="AG77" s="199">
        <f t="shared" si="584"/>
        <v>0</v>
      </c>
      <c r="AN77" s="243">
        <v>2</v>
      </c>
      <c r="AO77" s="243">
        <v>3</v>
      </c>
      <c r="AP77" s="243">
        <v>12</v>
      </c>
      <c r="AQ77" s="244">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243">
        <f ca="1">COUNTIF(INDIRECT("H"&amp;(ROW()+12*(($AN77-1)*3+$AO77)-ROW())/12+5):INDIRECT("S"&amp;(ROW()+12*(($AN77-1)*3+$AO77)-ROW())/12+5),AQ77)</f>
        <v>0</v>
      </c>
      <c r="AS77" s="244">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243">
        <f ca="1">COUNTIF(INDIRECT("U"&amp;(ROW()+12*(($AN77-1)*3+$AO77)-ROW())/12+5):INDIRECT("AF"&amp;(ROW()+12*(($AN77-1)*3+$AO77)-ROW())/12+5),AS77)</f>
        <v>0</v>
      </c>
      <c r="AU77" s="243">
        <f ca="1">IF(AND(AQ77+AS77&gt;0,AR77+AT77&gt;0),COUNTIF(AU$6:AU76,"&gt;0")+1,0)</f>
        <v>0</v>
      </c>
      <c r="BE77" s="58">
        <v>3</v>
      </c>
      <c r="BF77" s="62"/>
      <c r="BG77" s="61"/>
      <c r="BH77" s="61"/>
      <c r="BI77" s="61"/>
      <c r="BJ77" s="61"/>
      <c r="BK77" s="61"/>
      <c r="BL77" s="61"/>
      <c r="BM77" s="61"/>
      <c r="BN77" s="61"/>
      <c r="BO77" s="61"/>
      <c r="BP77" s="61"/>
      <c r="BQ77" s="61"/>
      <c r="BR77" s="61"/>
      <c r="BT77" s="61"/>
      <c r="BU77" s="61"/>
      <c r="BV77" s="61"/>
      <c r="BW77" s="61"/>
      <c r="BX77" s="61"/>
      <c r="BY77" s="61"/>
      <c r="BZ77" s="61"/>
      <c r="CA77" s="61"/>
      <c r="CB77" s="61"/>
      <c r="CC77" s="61"/>
      <c r="CD77" s="61"/>
      <c r="CE77" s="61"/>
    </row>
    <row r="78" spans="1:98">
      <c r="A78" s="374">
        <v>25</v>
      </c>
      <c r="B78" s="377"/>
      <c r="C78" s="377"/>
      <c r="D78" s="377"/>
      <c r="E78" s="381"/>
      <c r="F78" s="377"/>
      <c r="G78" s="234" t="s">
        <v>109</v>
      </c>
      <c r="H78" s="191"/>
      <c r="I78" s="192" t="str">
        <f t="shared" ref="I78:I79" si="611">IF(H78="","",H78)</f>
        <v/>
      </c>
      <c r="J78" s="192" t="str">
        <f t="shared" ref="J78:J79" si="612">IF(I78="","",I78)</f>
        <v/>
      </c>
      <c r="K78" s="192" t="str">
        <f t="shared" ref="K78:K79" si="613">IF(J78="","",J78)</f>
        <v/>
      </c>
      <c r="L78" s="192" t="str">
        <f t="shared" ref="L78:L79" si="614">IF(K78="","",K78)</f>
        <v/>
      </c>
      <c r="M78" s="192" t="str">
        <f t="shared" ref="M78:M79" si="615">IF(L78="","",L78)</f>
        <v/>
      </c>
      <c r="N78" s="192" t="str">
        <f t="shared" ref="N78:N79" si="616">IF(M78="","",M78)</f>
        <v/>
      </c>
      <c r="O78" s="192" t="str">
        <f t="shared" ref="O78:O79" si="617">IF(N78="","",N78)</f>
        <v/>
      </c>
      <c r="P78" s="192" t="str">
        <f t="shared" ref="P78:P79" si="618">IF(O78="","",O78)</f>
        <v/>
      </c>
      <c r="Q78" s="192" t="str">
        <f t="shared" ref="Q78:Q79" si="619">IF(P78="","",P78)</f>
        <v/>
      </c>
      <c r="R78" s="192" t="str">
        <f t="shared" ref="R78:R79" si="620">IF(Q78="","",Q78)</f>
        <v/>
      </c>
      <c r="S78" s="192" t="str">
        <f t="shared" ref="S78:S79" si="621">IF(R78="","",R78)</f>
        <v/>
      </c>
      <c r="T78" s="193">
        <f t="shared" si="582"/>
        <v>0</v>
      </c>
      <c r="U78" s="203"/>
      <c r="V78" s="204" t="str">
        <f t="shared" ref="V78:V79" si="622">IF(U78="","",U78)</f>
        <v/>
      </c>
      <c r="W78" s="204" t="str">
        <f t="shared" ref="W78:W79" si="623">IF(V78="","",V78)</f>
        <v/>
      </c>
      <c r="X78" s="204" t="str">
        <f t="shared" ref="X78:X79" si="624">IF(W78="","",W78)</f>
        <v/>
      </c>
      <c r="Y78" s="204" t="str">
        <f t="shared" ref="Y78:Y79" si="625">IF(X78="","",X78)</f>
        <v/>
      </c>
      <c r="Z78" s="204" t="str">
        <f t="shared" ref="Z78:Z79" si="626">IF(Y78="","",Y78)</f>
        <v/>
      </c>
      <c r="AA78" s="204" t="str">
        <f t="shared" ref="AA78:AA79" si="627">IF(Z78="","",Z78)</f>
        <v/>
      </c>
      <c r="AB78" s="204" t="str">
        <f t="shared" ref="AB78:AB79" si="628">IF(AA78="","",AA78)</f>
        <v/>
      </c>
      <c r="AC78" s="204" t="str">
        <f t="shared" ref="AC78:AC79" si="629">IF(AB78="","",AB78)</f>
        <v/>
      </c>
      <c r="AD78" s="204" t="str">
        <f t="shared" ref="AD78:AD79" si="630">IF(AC78="","",AC78)</f>
        <v/>
      </c>
      <c r="AE78" s="204" t="str">
        <f t="shared" ref="AE78:AE79" si="631">IF(AD78="","",AD78)</f>
        <v/>
      </c>
      <c r="AF78" s="204" t="str">
        <f t="shared" ref="AF78:AF79" si="632">IF(AE78="","",AE78)</f>
        <v/>
      </c>
      <c r="AG78" s="193">
        <f t="shared" si="584"/>
        <v>0</v>
      </c>
      <c r="AN78" s="58">
        <v>3</v>
      </c>
      <c r="AO78" s="58">
        <v>1</v>
      </c>
      <c r="AP78" s="58">
        <v>1</v>
      </c>
      <c r="AQ78" s="60">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58">
        <f ca="1">COUNTIF(INDIRECT("H"&amp;(ROW()+12*(($AN78-1)*3+$AO78)-ROW())/12+5):INDIRECT("S"&amp;(ROW()+12*(($AN78-1)*3+$AO78)-ROW())/12+5),AQ78)</f>
        <v>0</v>
      </c>
      <c r="AS78" s="60">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58">
        <f ca="1">COUNTIF(INDIRECT("U"&amp;(ROW()+12*(($AN78-1)*3+$AO78)-ROW())/12+5):INDIRECT("AF"&amp;(ROW()+12*(($AN78-1)*3+$AO78)-ROW())/12+5),AS78)</f>
        <v>0</v>
      </c>
      <c r="AU78" s="58">
        <f ca="1">IF(AND(AQ78+AS78&gt;0,AR78+AT78&gt;0),COUNTIF(AU$6:AU77,"&gt;0")+1,0)</f>
        <v>0</v>
      </c>
      <c r="BE78" s="58">
        <v>1</v>
      </c>
      <c r="BG78" s="61">
        <f t="shared" ref="BG78:BR78" si="633">SUM(H78:H79)</f>
        <v>0</v>
      </c>
      <c r="BH78" s="61">
        <f t="shared" si="633"/>
        <v>0</v>
      </c>
      <c r="BI78" s="61">
        <f t="shared" si="633"/>
        <v>0</v>
      </c>
      <c r="BJ78" s="61">
        <f t="shared" si="633"/>
        <v>0</v>
      </c>
      <c r="BK78" s="61">
        <f t="shared" si="633"/>
        <v>0</v>
      </c>
      <c r="BL78" s="61">
        <f t="shared" si="633"/>
        <v>0</v>
      </c>
      <c r="BM78" s="61">
        <f t="shared" si="633"/>
        <v>0</v>
      </c>
      <c r="BN78" s="61">
        <f t="shared" si="633"/>
        <v>0</v>
      </c>
      <c r="BO78" s="61">
        <f t="shared" si="633"/>
        <v>0</v>
      </c>
      <c r="BP78" s="61">
        <f t="shared" si="633"/>
        <v>0</v>
      </c>
      <c r="BQ78" s="61">
        <f t="shared" si="633"/>
        <v>0</v>
      </c>
      <c r="BR78" s="61">
        <f t="shared" si="633"/>
        <v>0</v>
      </c>
      <c r="BT78" s="61">
        <f t="shared" ref="BT78:CE78" si="634">SUM(U78:U79)</f>
        <v>0</v>
      </c>
      <c r="BU78" s="61">
        <f t="shared" si="634"/>
        <v>0</v>
      </c>
      <c r="BV78" s="61">
        <f t="shared" si="634"/>
        <v>0</v>
      </c>
      <c r="BW78" s="61">
        <f t="shared" si="634"/>
        <v>0</v>
      </c>
      <c r="BX78" s="61">
        <f t="shared" si="634"/>
        <v>0</v>
      </c>
      <c r="BY78" s="61">
        <f t="shared" si="634"/>
        <v>0</v>
      </c>
      <c r="BZ78" s="61">
        <f t="shared" si="634"/>
        <v>0</v>
      </c>
      <c r="CA78" s="61">
        <f t="shared" si="634"/>
        <v>0</v>
      </c>
      <c r="CB78" s="61">
        <f t="shared" si="634"/>
        <v>0</v>
      </c>
      <c r="CC78" s="61">
        <f t="shared" si="634"/>
        <v>0</v>
      </c>
      <c r="CD78" s="61">
        <f t="shared" si="634"/>
        <v>0</v>
      </c>
      <c r="CE78" s="61">
        <f t="shared" si="634"/>
        <v>0</v>
      </c>
      <c r="CH78" s="62" t="s">
        <v>108</v>
      </c>
      <c r="CI78" s="61">
        <f t="shared" ref="CI78:CT78" si="635">IF(OR($D78="副園長",$D78="教頭",$D78="主任保育士",$D78="主幹教諭",$D78="主幹保育教諭"),0,BG78)</f>
        <v>0</v>
      </c>
      <c r="CJ78" s="61">
        <f t="shared" si="635"/>
        <v>0</v>
      </c>
      <c r="CK78" s="61">
        <f t="shared" si="635"/>
        <v>0</v>
      </c>
      <c r="CL78" s="61">
        <f t="shared" si="635"/>
        <v>0</v>
      </c>
      <c r="CM78" s="61">
        <f t="shared" si="635"/>
        <v>0</v>
      </c>
      <c r="CN78" s="61">
        <f t="shared" si="635"/>
        <v>0</v>
      </c>
      <c r="CO78" s="61">
        <f t="shared" si="635"/>
        <v>0</v>
      </c>
      <c r="CP78" s="61">
        <f t="shared" si="635"/>
        <v>0</v>
      </c>
      <c r="CQ78" s="61">
        <f t="shared" si="635"/>
        <v>0</v>
      </c>
      <c r="CR78" s="61">
        <f t="shared" si="635"/>
        <v>0</v>
      </c>
      <c r="CS78" s="61">
        <f t="shared" si="635"/>
        <v>0</v>
      </c>
      <c r="CT78" s="61">
        <f t="shared" si="635"/>
        <v>0</v>
      </c>
    </row>
    <row r="79" spans="1:98">
      <c r="A79" s="375"/>
      <c r="B79" s="378"/>
      <c r="C79" s="380"/>
      <c r="D79" s="380"/>
      <c r="E79" s="382"/>
      <c r="F79" s="378"/>
      <c r="G79" s="235" t="s">
        <v>107</v>
      </c>
      <c r="H79" s="194"/>
      <c r="I79" s="195" t="str">
        <f t="shared" si="611"/>
        <v/>
      </c>
      <c r="J79" s="195" t="str">
        <f t="shared" si="612"/>
        <v/>
      </c>
      <c r="K79" s="195" t="str">
        <f t="shared" si="613"/>
        <v/>
      </c>
      <c r="L79" s="195" t="str">
        <f t="shared" si="614"/>
        <v/>
      </c>
      <c r="M79" s="195" t="str">
        <f t="shared" si="615"/>
        <v/>
      </c>
      <c r="N79" s="195" t="str">
        <f t="shared" si="616"/>
        <v/>
      </c>
      <c r="O79" s="195" t="str">
        <f t="shared" si="617"/>
        <v/>
      </c>
      <c r="P79" s="195" t="str">
        <f t="shared" si="618"/>
        <v/>
      </c>
      <c r="Q79" s="195" t="str">
        <f t="shared" si="619"/>
        <v/>
      </c>
      <c r="R79" s="195" t="str">
        <f t="shared" si="620"/>
        <v/>
      </c>
      <c r="S79" s="195" t="str">
        <f t="shared" si="621"/>
        <v/>
      </c>
      <c r="T79" s="196">
        <f t="shared" si="582"/>
        <v>0</v>
      </c>
      <c r="U79" s="206"/>
      <c r="V79" s="207" t="str">
        <f t="shared" si="622"/>
        <v/>
      </c>
      <c r="W79" s="207" t="str">
        <f t="shared" si="623"/>
        <v/>
      </c>
      <c r="X79" s="207" t="str">
        <f t="shared" si="624"/>
        <v/>
      </c>
      <c r="Y79" s="207" t="str">
        <f t="shared" si="625"/>
        <v/>
      </c>
      <c r="Z79" s="207" t="str">
        <f t="shared" si="626"/>
        <v/>
      </c>
      <c r="AA79" s="207" t="str">
        <f t="shared" si="627"/>
        <v/>
      </c>
      <c r="AB79" s="207" t="str">
        <f t="shared" si="628"/>
        <v/>
      </c>
      <c r="AC79" s="207" t="str">
        <f t="shared" si="629"/>
        <v/>
      </c>
      <c r="AD79" s="207" t="str">
        <f t="shared" si="630"/>
        <v/>
      </c>
      <c r="AE79" s="207" t="str">
        <f t="shared" si="631"/>
        <v/>
      </c>
      <c r="AF79" s="207" t="str">
        <f t="shared" si="632"/>
        <v/>
      </c>
      <c r="AG79" s="196">
        <f t="shared" si="584"/>
        <v>0</v>
      </c>
      <c r="AN79" s="58">
        <v>3</v>
      </c>
      <c r="AO79" s="58">
        <v>1</v>
      </c>
      <c r="AP79" s="58">
        <v>2</v>
      </c>
      <c r="AQ79" s="60">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58">
        <f ca="1">COUNTIF(INDIRECT("H"&amp;(ROW()+12*(($AN79-1)*3+$AO79)-ROW())/12+5):INDIRECT("S"&amp;(ROW()+12*(($AN79-1)*3+$AO79)-ROW())/12+5),AQ79)</f>
        <v>0</v>
      </c>
      <c r="AS79" s="60">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58">
        <f ca="1">COUNTIF(INDIRECT("U"&amp;(ROW()+12*(($AN79-1)*3+$AO79)-ROW())/12+5):INDIRECT("AF"&amp;(ROW()+12*(($AN79-1)*3+$AO79)-ROW())/12+5),AS79)</f>
        <v>0</v>
      </c>
      <c r="AU79" s="58">
        <f ca="1">IF(AND(AQ79+AS79&gt;0,AR79+AT79&gt;0),COUNTIF(AU$6:AU78,"&gt;0")+1,0)</f>
        <v>0</v>
      </c>
      <c r="BE79" s="58">
        <v>2</v>
      </c>
      <c r="BF79" s="58" t="s">
        <v>106</v>
      </c>
      <c r="BG79" s="61">
        <f t="shared" ref="BG79:BR79" si="636">IF(BG78+BT78&gt;$AJ$27,1,0)</f>
        <v>0</v>
      </c>
      <c r="BH79" s="61">
        <f t="shared" si="636"/>
        <v>0</v>
      </c>
      <c r="BI79" s="61">
        <f t="shared" si="636"/>
        <v>0</v>
      </c>
      <c r="BJ79" s="61">
        <f t="shared" si="636"/>
        <v>0</v>
      </c>
      <c r="BK79" s="61">
        <f t="shared" si="636"/>
        <v>0</v>
      </c>
      <c r="BL79" s="61">
        <f t="shared" si="636"/>
        <v>0</v>
      </c>
      <c r="BM79" s="61">
        <f t="shared" si="636"/>
        <v>0</v>
      </c>
      <c r="BN79" s="61">
        <f t="shared" si="636"/>
        <v>0</v>
      </c>
      <c r="BO79" s="61">
        <f t="shared" si="636"/>
        <v>0</v>
      </c>
      <c r="BP79" s="61">
        <f t="shared" si="636"/>
        <v>0</v>
      </c>
      <c r="BQ79" s="61">
        <f t="shared" si="636"/>
        <v>0</v>
      </c>
      <c r="BR79" s="61">
        <f t="shared" si="636"/>
        <v>0</v>
      </c>
      <c r="BT79" s="61"/>
      <c r="BU79" s="61"/>
      <c r="BV79" s="61"/>
      <c r="BW79" s="61"/>
      <c r="BX79" s="61"/>
      <c r="BY79" s="61"/>
      <c r="BZ79" s="61"/>
      <c r="CA79" s="61"/>
      <c r="CB79" s="61"/>
      <c r="CC79" s="61"/>
      <c r="CD79" s="61"/>
      <c r="CE79" s="61"/>
    </row>
    <row r="80" spans="1:98">
      <c r="A80" s="376"/>
      <c r="B80" s="379"/>
      <c r="C80" s="384"/>
      <c r="D80" s="385"/>
      <c r="E80" s="383"/>
      <c r="F80" s="379"/>
      <c r="G80" s="236" t="s">
        <v>1226</v>
      </c>
      <c r="H80" s="197"/>
      <c r="I80" s="198"/>
      <c r="J80" s="198"/>
      <c r="K80" s="198"/>
      <c r="L80" s="198"/>
      <c r="M80" s="198"/>
      <c r="N80" s="198"/>
      <c r="O80" s="198"/>
      <c r="P80" s="198"/>
      <c r="Q80" s="198"/>
      <c r="R80" s="198"/>
      <c r="S80" s="198"/>
      <c r="T80" s="199">
        <f t="shared" si="582"/>
        <v>0</v>
      </c>
      <c r="U80" s="208"/>
      <c r="V80" s="209"/>
      <c r="W80" s="209"/>
      <c r="X80" s="209"/>
      <c r="Y80" s="209"/>
      <c r="Z80" s="209"/>
      <c r="AA80" s="209"/>
      <c r="AB80" s="209"/>
      <c r="AC80" s="209"/>
      <c r="AD80" s="209"/>
      <c r="AE80" s="209"/>
      <c r="AF80" s="209"/>
      <c r="AG80" s="199">
        <f t="shared" si="584"/>
        <v>0</v>
      </c>
      <c r="AN80" s="58">
        <v>3</v>
      </c>
      <c r="AO80" s="58">
        <v>1</v>
      </c>
      <c r="AP80" s="58">
        <v>3</v>
      </c>
      <c r="AQ80" s="60">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58">
        <f ca="1">COUNTIF(INDIRECT("H"&amp;(ROW()+12*(($AN80-1)*3+$AO80)-ROW())/12+5):INDIRECT("S"&amp;(ROW()+12*(($AN80-1)*3+$AO80)-ROW())/12+5),AQ80)</f>
        <v>0</v>
      </c>
      <c r="AS80" s="60">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58">
        <f ca="1">COUNTIF(INDIRECT("U"&amp;(ROW()+12*(($AN80-1)*3+$AO80)-ROW())/12+5):INDIRECT("AF"&amp;(ROW()+12*(($AN80-1)*3+$AO80)-ROW())/12+5),AS80)</f>
        <v>0</v>
      </c>
      <c r="AU80" s="58">
        <f ca="1">IF(AND(AQ80+AS80&gt;0,AR80+AT80&gt;0),COUNTIF(AU$6:AU79,"&gt;0")+1,0)</f>
        <v>0</v>
      </c>
      <c r="BE80" s="58">
        <v>3</v>
      </c>
      <c r="BF80" s="62"/>
      <c r="BG80" s="61"/>
      <c r="BH80" s="61"/>
      <c r="BI80" s="61"/>
      <c r="BJ80" s="61"/>
      <c r="BK80" s="61"/>
      <c r="BL80" s="61"/>
      <c r="BM80" s="61"/>
      <c r="BN80" s="61"/>
      <c r="BO80" s="61"/>
      <c r="BP80" s="61"/>
      <c r="BQ80" s="61"/>
      <c r="BR80" s="61"/>
      <c r="BT80" s="61"/>
      <c r="BU80" s="61"/>
      <c r="BV80" s="61"/>
      <c r="BW80" s="61"/>
      <c r="BX80" s="61"/>
      <c r="BY80" s="61"/>
      <c r="BZ80" s="61"/>
      <c r="CA80" s="61"/>
      <c r="CB80" s="61"/>
      <c r="CC80" s="61"/>
      <c r="CD80" s="61"/>
      <c r="CE80" s="61"/>
    </row>
    <row r="81" spans="1:98">
      <c r="A81" s="374">
        <v>26</v>
      </c>
      <c r="B81" s="377"/>
      <c r="C81" s="377"/>
      <c r="D81" s="377"/>
      <c r="E81" s="381"/>
      <c r="F81" s="377"/>
      <c r="G81" s="234" t="s">
        <v>109</v>
      </c>
      <c r="H81" s="191"/>
      <c r="I81" s="192" t="str">
        <f t="shared" ref="I81:I82" si="637">IF(H81="","",H81)</f>
        <v/>
      </c>
      <c r="J81" s="192" t="str">
        <f t="shared" ref="J81:J82" si="638">IF(I81="","",I81)</f>
        <v/>
      </c>
      <c r="K81" s="192" t="str">
        <f t="shared" ref="K81:K82" si="639">IF(J81="","",J81)</f>
        <v/>
      </c>
      <c r="L81" s="192" t="str">
        <f t="shared" ref="L81:L82" si="640">IF(K81="","",K81)</f>
        <v/>
      </c>
      <c r="M81" s="192" t="str">
        <f t="shared" ref="M81:M82" si="641">IF(L81="","",L81)</f>
        <v/>
      </c>
      <c r="N81" s="192" t="str">
        <f t="shared" ref="N81:N82" si="642">IF(M81="","",M81)</f>
        <v/>
      </c>
      <c r="O81" s="192" t="str">
        <f t="shared" ref="O81:O82" si="643">IF(N81="","",N81)</f>
        <v/>
      </c>
      <c r="P81" s="192" t="str">
        <f t="shared" ref="P81:P82" si="644">IF(O81="","",O81)</f>
        <v/>
      </c>
      <c r="Q81" s="192" t="str">
        <f t="shared" ref="Q81:Q82" si="645">IF(P81="","",P81)</f>
        <v/>
      </c>
      <c r="R81" s="192" t="str">
        <f t="shared" ref="R81:R82" si="646">IF(Q81="","",Q81)</f>
        <v/>
      </c>
      <c r="S81" s="192" t="str">
        <f t="shared" ref="S81:S82" si="647">IF(R81="","",R81)</f>
        <v/>
      </c>
      <c r="T81" s="193">
        <f t="shared" si="582"/>
        <v>0</v>
      </c>
      <c r="U81" s="203"/>
      <c r="V81" s="204" t="str">
        <f t="shared" ref="V81:V82" si="648">IF(U81="","",U81)</f>
        <v/>
      </c>
      <c r="W81" s="204" t="str">
        <f t="shared" ref="W81:W82" si="649">IF(V81="","",V81)</f>
        <v/>
      </c>
      <c r="X81" s="204" t="str">
        <f t="shared" ref="X81:X82" si="650">IF(W81="","",W81)</f>
        <v/>
      </c>
      <c r="Y81" s="204" t="str">
        <f t="shared" ref="Y81:Y82" si="651">IF(X81="","",X81)</f>
        <v/>
      </c>
      <c r="Z81" s="204" t="str">
        <f t="shared" ref="Z81:Z82" si="652">IF(Y81="","",Y81)</f>
        <v/>
      </c>
      <c r="AA81" s="204" t="str">
        <f t="shared" ref="AA81:AA82" si="653">IF(Z81="","",Z81)</f>
        <v/>
      </c>
      <c r="AB81" s="204" t="str">
        <f t="shared" ref="AB81:AB82" si="654">IF(AA81="","",AA81)</f>
        <v/>
      </c>
      <c r="AC81" s="204" t="str">
        <f t="shared" ref="AC81:AC82" si="655">IF(AB81="","",AB81)</f>
        <v/>
      </c>
      <c r="AD81" s="204" t="str">
        <f t="shared" ref="AD81:AD82" si="656">IF(AC81="","",AC81)</f>
        <v/>
      </c>
      <c r="AE81" s="204" t="str">
        <f t="shared" ref="AE81:AE82" si="657">IF(AD81="","",AD81)</f>
        <v/>
      </c>
      <c r="AF81" s="204" t="str">
        <f t="shared" ref="AF81:AF82" si="658">IF(AE81="","",AE81)</f>
        <v/>
      </c>
      <c r="AG81" s="193">
        <f t="shared" si="584"/>
        <v>0</v>
      </c>
      <c r="AN81" s="58">
        <v>3</v>
      </c>
      <c r="AO81" s="58">
        <v>1</v>
      </c>
      <c r="AP81" s="58">
        <v>4</v>
      </c>
      <c r="AQ81" s="60">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58">
        <f ca="1">COUNTIF(INDIRECT("H"&amp;(ROW()+12*(($AN81-1)*3+$AO81)-ROW())/12+5):INDIRECT("S"&amp;(ROW()+12*(($AN81-1)*3+$AO81)-ROW())/12+5),AQ81)</f>
        <v>0</v>
      </c>
      <c r="AS81" s="60">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58">
        <f ca="1">COUNTIF(INDIRECT("U"&amp;(ROW()+12*(($AN81-1)*3+$AO81)-ROW())/12+5):INDIRECT("AF"&amp;(ROW()+12*(($AN81-1)*3+$AO81)-ROW())/12+5),AS81)</f>
        <v>0</v>
      </c>
      <c r="AU81" s="58">
        <f ca="1">IF(AND(AQ81+AS81&gt;0,AR81+AT81&gt;0),COUNTIF(AU$6:AU80,"&gt;0")+1,0)</f>
        <v>0</v>
      </c>
      <c r="BE81" s="58">
        <v>1</v>
      </c>
      <c r="BG81" s="61">
        <f t="shared" ref="BG81:BR81" si="659">SUM(H81:H82)</f>
        <v>0</v>
      </c>
      <c r="BH81" s="61">
        <f t="shared" si="659"/>
        <v>0</v>
      </c>
      <c r="BI81" s="61">
        <f t="shared" si="659"/>
        <v>0</v>
      </c>
      <c r="BJ81" s="61">
        <f t="shared" si="659"/>
        <v>0</v>
      </c>
      <c r="BK81" s="61">
        <f t="shared" si="659"/>
        <v>0</v>
      </c>
      <c r="BL81" s="61">
        <f t="shared" si="659"/>
        <v>0</v>
      </c>
      <c r="BM81" s="61">
        <f t="shared" si="659"/>
        <v>0</v>
      </c>
      <c r="BN81" s="61">
        <f t="shared" si="659"/>
        <v>0</v>
      </c>
      <c r="BO81" s="61">
        <f t="shared" si="659"/>
        <v>0</v>
      </c>
      <c r="BP81" s="61">
        <f t="shared" si="659"/>
        <v>0</v>
      </c>
      <c r="BQ81" s="61">
        <f t="shared" si="659"/>
        <v>0</v>
      </c>
      <c r="BR81" s="61">
        <f t="shared" si="659"/>
        <v>0</v>
      </c>
      <c r="BT81" s="61">
        <f t="shared" ref="BT81:CE81" si="660">SUM(U81:U82)</f>
        <v>0</v>
      </c>
      <c r="BU81" s="61">
        <f t="shared" si="660"/>
        <v>0</v>
      </c>
      <c r="BV81" s="61">
        <f t="shared" si="660"/>
        <v>0</v>
      </c>
      <c r="BW81" s="61">
        <f t="shared" si="660"/>
        <v>0</v>
      </c>
      <c r="BX81" s="61">
        <f t="shared" si="660"/>
        <v>0</v>
      </c>
      <c r="BY81" s="61">
        <f t="shared" si="660"/>
        <v>0</v>
      </c>
      <c r="BZ81" s="61">
        <f t="shared" si="660"/>
        <v>0</v>
      </c>
      <c r="CA81" s="61">
        <f t="shared" si="660"/>
        <v>0</v>
      </c>
      <c r="CB81" s="61">
        <f t="shared" si="660"/>
        <v>0</v>
      </c>
      <c r="CC81" s="61">
        <f t="shared" si="660"/>
        <v>0</v>
      </c>
      <c r="CD81" s="61">
        <f t="shared" si="660"/>
        <v>0</v>
      </c>
      <c r="CE81" s="61">
        <f t="shared" si="660"/>
        <v>0</v>
      </c>
      <c r="CH81" s="62" t="s">
        <v>108</v>
      </c>
      <c r="CI81" s="61">
        <f t="shared" ref="CI81:CT81" si="661">IF(OR($D81="副園長",$D81="教頭",$D81="主任保育士",$D81="主幹教諭",$D81="主幹保育教諭"),0,BG81)</f>
        <v>0</v>
      </c>
      <c r="CJ81" s="61">
        <f t="shared" si="661"/>
        <v>0</v>
      </c>
      <c r="CK81" s="61">
        <f t="shared" si="661"/>
        <v>0</v>
      </c>
      <c r="CL81" s="61">
        <f t="shared" si="661"/>
        <v>0</v>
      </c>
      <c r="CM81" s="61">
        <f t="shared" si="661"/>
        <v>0</v>
      </c>
      <c r="CN81" s="61">
        <f t="shared" si="661"/>
        <v>0</v>
      </c>
      <c r="CO81" s="61">
        <f t="shared" si="661"/>
        <v>0</v>
      </c>
      <c r="CP81" s="61">
        <f t="shared" si="661"/>
        <v>0</v>
      </c>
      <c r="CQ81" s="61">
        <f t="shared" si="661"/>
        <v>0</v>
      </c>
      <c r="CR81" s="61">
        <f t="shared" si="661"/>
        <v>0</v>
      </c>
      <c r="CS81" s="61">
        <f t="shared" si="661"/>
        <v>0</v>
      </c>
      <c r="CT81" s="61">
        <f t="shared" si="661"/>
        <v>0</v>
      </c>
    </row>
    <row r="82" spans="1:98">
      <c r="A82" s="375"/>
      <c r="B82" s="378"/>
      <c r="C82" s="380"/>
      <c r="D82" s="380"/>
      <c r="E82" s="382"/>
      <c r="F82" s="378"/>
      <c r="G82" s="235" t="s">
        <v>107</v>
      </c>
      <c r="H82" s="194"/>
      <c r="I82" s="195" t="str">
        <f t="shared" si="637"/>
        <v/>
      </c>
      <c r="J82" s="195" t="str">
        <f t="shared" si="638"/>
        <v/>
      </c>
      <c r="K82" s="195" t="str">
        <f t="shared" si="639"/>
        <v/>
      </c>
      <c r="L82" s="195" t="str">
        <f t="shared" si="640"/>
        <v/>
      </c>
      <c r="M82" s="195" t="str">
        <f t="shared" si="641"/>
        <v/>
      </c>
      <c r="N82" s="195" t="str">
        <f t="shared" si="642"/>
        <v/>
      </c>
      <c r="O82" s="195" t="str">
        <f t="shared" si="643"/>
        <v/>
      </c>
      <c r="P82" s="195" t="str">
        <f t="shared" si="644"/>
        <v/>
      </c>
      <c r="Q82" s="195" t="str">
        <f t="shared" si="645"/>
        <v/>
      </c>
      <c r="R82" s="195" t="str">
        <f t="shared" si="646"/>
        <v/>
      </c>
      <c r="S82" s="195" t="str">
        <f t="shared" si="647"/>
        <v/>
      </c>
      <c r="T82" s="196">
        <f t="shared" si="582"/>
        <v>0</v>
      </c>
      <c r="U82" s="206"/>
      <c r="V82" s="207" t="str">
        <f t="shared" si="648"/>
        <v/>
      </c>
      <c r="W82" s="207" t="str">
        <f t="shared" si="649"/>
        <v/>
      </c>
      <c r="X82" s="207" t="str">
        <f t="shared" si="650"/>
        <v/>
      </c>
      <c r="Y82" s="207" t="str">
        <f t="shared" si="651"/>
        <v/>
      </c>
      <c r="Z82" s="207" t="str">
        <f t="shared" si="652"/>
        <v/>
      </c>
      <c r="AA82" s="207" t="str">
        <f t="shared" si="653"/>
        <v/>
      </c>
      <c r="AB82" s="207" t="str">
        <f t="shared" si="654"/>
        <v/>
      </c>
      <c r="AC82" s="207" t="str">
        <f t="shared" si="655"/>
        <v/>
      </c>
      <c r="AD82" s="207" t="str">
        <f t="shared" si="656"/>
        <v/>
      </c>
      <c r="AE82" s="207" t="str">
        <f t="shared" si="657"/>
        <v/>
      </c>
      <c r="AF82" s="207" t="str">
        <f t="shared" si="658"/>
        <v/>
      </c>
      <c r="AG82" s="196">
        <f t="shared" si="584"/>
        <v>0</v>
      </c>
      <c r="AN82" s="58">
        <v>3</v>
      </c>
      <c r="AO82" s="58">
        <v>1</v>
      </c>
      <c r="AP82" s="58">
        <v>5</v>
      </c>
      <c r="AQ82" s="60">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58">
        <f ca="1">COUNTIF(INDIRECT("H"&amp;(ROW()+12*(($AN82-1)*3+$AO82)-ROW())/12+5):INDIRECT("S"&amp;(ROW()+12*(($AN82-1)*3+$AO82)-ROW())/12+5),AQ82)</f>
        <v>0</v>
      </c>
      <c r="AS82" s="60">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58">
        <f ca="1">COUNTIF(INDIRECT("U"&amp;(ROW()+12*(($AN82-1)*3+$AO82)-ROW())/12+5):INDIRECT("AF"&amp;(ROW()+12*(($AN82-1)*3+$AO82)-ROW())/12+5),AS82)</f>
        <v>0</v>
      </c>
      <c r="AU82" s="58">
        <f ca="1">IF(AND(AQ82+AS82&gt;0,AR82+AT82&gt;0),COUNTIF(AU$6:AU81,"&gt;0")+1,0)</f>
        <v>0</v>
      </c>
      <c r="BE82" s="58">
        <v>2</v>
      </c>
      <c r="BF82" s="58" t="s">
        <v>106</v>
      </c>
      <c r="BG82" s="61">
        <f t="shared" ref="BG82:BR82" si="662">IF(BG81+BT81&gt;$AJ$27,1,0)</f>
        <v>0</v>
      </c>
      <c r="BH82" s="61">
        <f t="shared" si="662"/>
        <v>0</v>
      </c>
      <c r="BI82" s="61">
        <f t="shared" si="662"/>
        <v>0</v>
      </c>
      <c r="BJ82" s="61">
        <f t="shared" si="662"/>
        <v>0</v>
      </c>
      <c r="BK82" s="61">
        <f t="shared" si="662"/>
        <v>0</v>
      </c>
      <c r="BL82" s="61">
        <f t="shared" si="662"/>
        <v>0</v>
      </c>
      <c r="BM82" s="61">
        <f t="shared" si="662"/>
        <v>0</v>
      </c>
      <c r="BN82" s="61">
        <f t="shared" si="662"/>
        <v>0</v>
      </c>
      <c r="BO82" s="61">
        <f t="shared" si="662"/>
        <v>0</v>
      </c>
      <c r="BP82" s="61">
        <f t="shared" si="662"/>
        <v>0</v>
      </c>
      <c r="BQ82" s="61">
        <f t="shared" si="662"/>
        <v>0</v>
      </c>
      <c r="BR82" s="61">
        <f t="shared" si="662"/>
        <v>0</v>
      </c>
      <c r="BT82" s="61"/>
      <c r="BU82" s="61"/>
      <c r="BV82" s="61"/>
      <c r="BW82" s="61"/>
      <c r="BX82" s="61"/>
      <c r="BY82" s="61"/>
      <c r="BZ82" s="61"/>
      <c r="CA82" s="61"/>
      <c r="CB82" s="61"/>
      <c r="CC82" s="61"/>
      <c r="CD82" s="61"/>
      <c r="CE82" s="61"/>
    </row>
    <row r="83" spans="1:98">
      <c r="A83" s="376"/>
      <c r="B83" s="379"/>
      <c r="C83" s="384"/>
      <c r="D83" s="385"/>
      <c r="E83" s="383"/>
      <c r="F83" s="379"/>
      <c r="G83" s="236" t="s">
        <v>1226</v>
      </c>
      <c r="H83" s="197"/>
      <c r="I83" s="198"/>
      <c r="J83" s="198"/>
      <c r="K83" s="198"/>
      <c r="L83" s="198"/>
      <c r="M83" s="198"/>
      <c r="N83" s="198"/>
      <c r="O83" s="198"/>
      <c r="P83" s="198"/>
      <c r="Q83" s="198"/>
      <c r="R83" s="198"/>
      <c r="S83" s="198"/>
      <c r="T83" s="199">
        <f t="shared" si="582"/>
        <v>0</v>
      </c>
      <c r="U83" s="208"/>
      <c r="V83" s="209"/>
      <c r="W83" s="209"/>
      <c r="X83" s="209"/>
      <c r="Y83" s="209"/>
      <c r="Z83" s="209"/>
      <c r="AA83" s="209"/>
      <c r="AB83" s="209"/>
      <c r="AC83" s="209"/>
      <c r="AD83" s="209"/>
      <c r="AE83" s="209"/>
      <c r="AF83" s="209"/>
      <c r="AG83" s="199">
        <f t="shared" si="584"/>
        <v>0</v>
      </c>
      <c r="AN83" s="58">
        <v>3</v>
      </c>
      <c r="AO83" s="58">
        <v>1</v>
      </c>
      <c r="AP83" s="58">
        <v>6</v>
      </c>
      <c r="AQ83" s="60">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58">
        <f ca="1">COUNTIF(INDIRECT("H"&amp;(ROW()+12*(($AN83-1)*3+$AO83)-ROW())/12+5):INDIRECT("S"&amp;(ROW()+12*(($AN83-1)*3+$AO83)-ROW())/12+5),AQ83)</f>
        <v>0</v>
      </c>
      <c r="AS83" s="60">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58">
        <f ca="1">COUNTIF(INDIRECT("U"&amp;(ROW()+12*(($AN83-1)*3+$AO83)-ROW())/12+5):INDIRECT("AF"&amp;(ROW()+12*(($AN83-1)*3+$AO83)-ROW())/12+5),AS83)</f>
        <v>0</v>
      </c>
      <c r="AU83" s="58">
        <f ca="1">IF(AND(AQ83+AS83&gt;0,AR83+AT83&gt;0),COUNTIF(AU$6:AU82,"&gt;0")+1,0)</f>
        <v>0</v>
      </c>
      <c r="BE83" s="58">
        <v>3</v>
      </c>
      <c r="BF83" s="62"/>
      <c r="BG83" s="61"/>
      <c r="BH83" s="61"/>
      <c r="BI83" s="61"/>
      <c r="BJ83" s="61"/>
      <c r="BK83" s="61"/>
      <c r="BL83" s="61"/>
      <c r="BM83" s="61"/>
      <c r="BN83" s="61"/>
      <c r="BO83" s="61"/>
      <c r="BP83" s="61"/>
      <c r="BQ83" s="61"/>
      <c r="BR83" s="61"/>
      <c r="BT83" s="61"/>
      <c r="BU83" s="61"/>
      <c r="BV83" s="61"/>
      <c r="BW83" s="61"/>
      <c r="BX83" s="61"/>
      <c r="BY83" s="61"/>
      <c r="BZ83" s="61"/>
      <c r="CA83" s="61"/>
      <c r="CB83" s="61"/>
      <c r="CC83" s="61"/>
      <c r="CD83" s="61"/>
      <c r="CE83" s="61"/>
    </row>
    <row r="84" spans="1:98">
      <c r="A84" s="374">
        <v>27</v>
      </c>
      <c r="B84" s="377"/>
      <c r="C84" s="377"/>
      <c r="D84" s="377"/>
      <c r="E84" s="381"/>
      <c r="F84" s="377"/>
      <c r="G84" s="234" t="s">
        <v>109</v>
      </c>
      <c r="H84" s="191"/>
      <c r="I84" s="192" t="str">
        <f t="shared" ref="I84:I85" si="663">IF(H84="","",H84)</f>
        <v/>
      </c>
      <c r="J84" s="192" t="str">
        <f t="shared" ref="J84:J85" si="664">IF(I84="","",I84)</f>
        <v/>
      </c>
      <c r="K84" s="192" t="str">
        <f t="shared" ref="K84:K85" si="665">IF(J84="","",J84)</f>
        <v/>
      </c>
      <c r="L84" s="192" t="str">
        <f t="shared" ref="L84:L85" si="666">IF(K84="","",K84)</f>
        <v/>
      </c>
      <c r="M84" s="192" t="str">
        <f t="shared" ref="M84:M85" si="667">IF(L84="","",L84)</f>
        <v/>
      </c>
      <c r="N84" s="192" t="str">
        <f t="shared" ref="N84:N85" si="668">IF(M84="","",M84)</f>
        <v/>
      </c>
      <c r="O84" s="192" t="str">
        <f t="shared" ref="O84:O85" si="669">IF(N84="","",N84)</f>
        <v/>
      </c>
      <c r="P84" s="192" t="str">
        <f t="shared" ref="P84:P85" si="670">IF(O84="","",O84)</f>
        <v/>
      </c>
      <c r="Q84" s="192" t="str">
        <f t="shared" ref="Q84:Q85" si="671">IF(P84="","",P84)</f>
        <v/>
      </c>
      <c r="R84" s="192" t="str">
        <f t="shared" ref="R84:R85" si="672">IF(Q84="","",Q84)</f>
        <v/>
      </c>
      <c r="S84" s="192" t="str">
        <f t="shared" ref="S84:S85" si="673">IF(R84="","",R84)</f>
        <v/>
      </c>
      <c r="T84" s="193">
        <f t="shared" si="582"/>
        <v>0</v>
      </c>
      <c r="U84" s="203"/>
      <c r="V84" s="204" t="str">
        <f t="shared" ref="V84:V85" si="674">IF(U84="","",U84)</f>
        <v/>
      </c>
      <c r="W84" s="204" t="str">
        <f t="shared" ref="W84:W85" si="675">IF(V84="","",V84)</f>
        <v/>
      </c>
      <c r="X84" s="204" t="str">
        <f t="shared" ref="X84:X85" si="676">IF(W84="","",W84)</f>
        <v/>
      </c>
      <c r="Y84" s="204" t="str">
        <f t="shared" ref="Y84:Y85" si="677">IF(X84="","",X84)</f>
        <v/>
      </c>
      <c r="Z84" s="204" t="str">
        <f t="shared" ref="Z84:Z85" si="678">IF(Y84="","",Y84)</f>
        <v/>
      </c>
      <c r="AA84" s="204" t="str">
        <f t="shared" ref="AA84:AA85" si="679">IF(Z84="","",Z84)</f>
        <v/>
      </c>
      <c r="AB84" s="204" t="str">
        <f t="shared" ref="AB84:AB85" si="680">IF(AA84="","",AA84)</f>
        <v/>
      </c>
      <c r="AC84" s="204" t="str">
        <f t="shared" ref="AC84:AC85" si="681">IF(AB84="","",AB84)</f>
        <v/>
      </c>
      <c r="AD84" s="204" t="str">
        <f t="shared" ref="AD84:AD85" si="682">IF(AC84="","",AC84)</f>
        <v/>
      </c>
      <c r="AE84" s="204" t="str">
        <f t="shared" ref="AE84:AE85" si="683">IF(AD84="","",AD84)</f>
        <v/>
      </c>
      <c r="AF84" s="204" t="str">
        <f t="shared" ref="AF84:AF85" si="684">IF(AE84="","",AE84)</f>
        <v/>
      </c>
      <c r="AG84" s="193">
        <f t="shared" si="584"/>
        <v>0</v>
      </c>
      <c r="AN84" s="58">
        <v>3</v>
      </c>
      <c r="AO84" s="58">
        <v>1</v>
      </c>
      <c r="AP84" s="58">
        <v>7</v>
      </c>
      <c r="AQ84" s="60">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58">
        <f ca="1">COUNTIF(INDIRECT("H"&amp;(ROW()+12*(($AN84-1)*3+$AO84)-ROW())/12+5):INDIRECT("S"&amp;(ROW()+12*(($AN84-1)*3+$AO84)-ROW())/12+5),AQ84)</f>
        <v>0</v>
      </c>
      <c r="AS84" s="60">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58">
        <f ca="1">COUNTIF(INDIRECT("U"&amp;(ROW()+12*(($AN84-1)*3+$AO84)-ROW())/12+5):INDIRECT("AF"&amp;(ROW()+12*(($AN84-1)*3+$AO84)-ROW())/12+5),AS84)</f>
        <v>0</v>
      </c>
      <c r="AU84" s="58">
        <f ca="1">IF(AND(AQ84+AS84&gt;0,AR84+AT84&gt;0),COUNTIF(AU$6:AU83,"&gt;0")+1,0)</f>
        <v>0</v>
      </c>
      <c r="BE84" s="58">
        <v>1</v>
      </c>
      <c r="BG84" s="61">
        <f t="shared" ref="BG84:BR84" si="685">SUM(H84:H85)</f>
        <v>0</v>
      </c>
      <c r="BH84" s="61">
        <f t="shared" si="685"/>
        <v>0</v>
      </c>
      <c r="BI84" s="61">
        <f t="shared" si="685"/>
        <v>0</v>
      </c>
      <c r="BJ84" s="61">
        <f t="shared" si="685"/>
        <v>0</v>
      </c>
      <c r="BK84" s="61">
        <f t="shared" si="685"/>
        <v>0</v>
      </c>
      <c r="BL84" s="61">
        <f t="shared" si="685"/>
        <v>0</v>
      </c>
      <c r="BM84" s="61">
        <f t="shared" si="685"/>
        <v>0</v>
      </c>
      <c r="BN84" s="61">
        <f t="shared" si="685"/>
        <v>0</v>
      </c>
      <c r="BO84" s="61">
        <f t="shared" si="685"/>
        <v>0</v>
      </c>
      <c r="BP84" s="61">
        <f t="shared" si="685"/>
        <v>0</v>
      </c>
      <c r="BQ84" s="61">
        <f t="shared" si="685"/>
        <v>0</v>
      </c>
      <c r="BR84" s="61">
        <f t="shared" si="685"/>
        <v>0</v>
      </c>
      <c r="BT84" s="61">
        <f t="shared" ref="BT84:CE84" si="686">SUM(U84:U85)</f>
        <v>0</v>
      </c>
      <c r="BU84" s="61">
        <f t="shared" si="686"/>
        <v>0</v>
      </c>
      <c r="BV84" s="61">
        <f t="shared" si="686"/>
        <v>0</v>
      </c>
      <c r="BW84" s="61">
        <f t="shared" si="686"/>
        <v>0</v>
      </c>
      <c r="BX84" s="61">
        <f t="shared" si="686"/>
        <v>0</v>
      </c>
      <c r="BY84" s="61">
        <f t="shared" si="686"/>
        <v>0</v>
      </c>
      <c r="BZ84" s="61">
        <f t="shared" si="686"/>
        <v>0</v>
      </c>
      <c r="CA84" s="61">
        <f t="shared" si="686"/>
        <v>0</v>
      </c>
      <c r="CB84" s="61">
        <f t="shared" si="686"/>
        <v>0</v>
      </c>
      <c r="CC84" s="61">
        <f t="shared" si="686"/>
        <v>0</v>
      </c>
      <c r="CD84" s="61">
        <f t="shared" si="686"/>
        <v>0</v>
      </c>
      <c r="CE84" s="61">
        <f t="shared" si="686"/>
        <v>0</v>
      </c>
      <c r="CH84" s="62" t="s">
        <v>108</v>
      </c>
      <c r="CI84" s="61">
        <f t="shared" ref="CI84:CT84" si="687">IF(OR($D84="副園長",$D84="教頭",$D84="主任保育士",$D84="主幹教諭",$D84="主幹保育教諭"),0,BG84)</f>
        <v>0</v>
      </c>
      <c r="CJ84" s="61">
        <f t="shared" si="687"/>
        <v>0</v>
      </c>
      <c r="CK84" s="61">
        <f t="shared" si="687"/>
        <v>0</v>
      </c>
      <c r="CL84" s="61">
        <f t="shared" si="687"/>
        <v>0</v>
      </c>
      <c r="CM84" s="61">
        <f t="shared" si="687"/>
        <v>0</v>
      </c>
      <c r="CN84" s="61">
        <f t="shared" si="687"/>
        <v>0</v>
      </c>
      <c r="CO84" s="61">
        <f t="shared" si="687"/>
        <v>0</v>
      </c>
      <c r="CP84" s="61">
        <f t="shared" si="687"/>
        <v>0</v>
      </c>
      <c r="CQ84" s="61">
        <f t="shared" si="687"/>
        <v>0</v>
      </c>
      <c r="CR84" s="61">
        <f t="shared" si="687"/>
        <v>0</v>
      </c>
      <c r="CS84" s="61">
        <f t="shared" si="687"/>
        <v>0</v>
      </c>
      <c r="CT84" s="61">
        <f t="shared" si="687"/>
        <v>0</v>
      </c>
    </row>
    <row r="85" spans="1:98">
      <c r="A85" s="375"/>
      <c r="B85" s="378"/>
      <c r="C85" s="380"/>
      <c r="D85" s="380"/>
      <c r="E85" s="382"/>
      <c r="F85" s="378"/>
      <c r="G85" s="235" t="s">
        <v>107</v>
      </c>
      <c r="H85" s="194"/>
      <c r="I85" s="195" t="str">
        <f t="shared" si="663"/>
        <v/>
      </c>
      <c r="J85" s="195" t="str">
        <f t="shared" si="664"/>
        <v/>
      </c>
      <c r="K85" s="195" t="str">
        <f t="shared" si="665"/>
        <v/>
      </c>
      <c r="L85" s="195" t="str">
        <f t="shared" si="666"/>
        <v/>
      </c>
      <c r="M85" s="195" t="str">
        <f t="shared" si="667"/>
        <v/>
      </c>
      <c r="N85" s="195" t="str">
        <f t="shared" si="668"/>
        <v/>
      </c>
      <c r="O85" s="195" t="str">
        <f t="shared" si="669"/>
        <v/>
      </c>
      <c r="P85" s="195" t="str">
        <f t="shared" si="670"/>
        <v/>
      </c>
      <c r="Q85" s="195" t="str">
        <f t="shared" si="671"/>
        <v/>
      </c>
      <c r="R85" s="195" t="str">
        <f t="shared" si="672"/>
        <v/>
      </c>
      <c r="S85" s="195" t="str">
        <f t="shared" si="673"/>
        <v/>
      </c>
      <c r="T85" s="196">
        <f t="shared" si="582"/>
        <v>0</v>
      </c>
      <c r="U85" s="206"/>
      <c r="V85" s="207" t="str">
        <f t="shared" si="674"/>
        <v/>
      </c>
      <c r="W85" s="207" t="str">
        <f t="shared" si="675"/>
        <v/>
      </c>
      <c r="X85" s="207" t="str">
        <f t="shared" si="676"/>
        <v/>
      </c>
      <c r="Y85" s="207" t="str">
        <f t="shared" si="677"/>
        <v/>
      </c>
      <c r="Z85" s="207" t="str">
        <f t="shared" si="678"/>
        <v/>
      </c>
      <c r="AA85" s="207" t="str">
        <f t="shared" si="679"/>
        <v/>
      </c>
      <c r="AB85" s="207" t="str">
        <f t="shared" si="680"/>
        <v/>
      </c>
      <c r="AC85" s="207" t="str">
        <f t="shared" si="681"/>
        <v/>
      </c>
      <c r="AD85" s="207" t="str">
        <f t="shared" si="682"/>
        <v/>
      </c>
      <c r="AE85" s="207" t="str">
        <f t="shared" si="683"/>
        <v/>
      </c>
      <c r="AF85" s="207" t="str">
        <f t="shared" si="684"/>
        <v/>
      </c>
      <c r="AG85" s="196">
        <f t="shared" si="584"/>
        <v>0</v>
      </c>
      <c r="AN85" s="58">
        <v>3</v>
      </c>
      <c r="AO85" s="58">
        <v>1</v>
      </c>
      <c r="AP85" s="58">
        <v>8</v>
      </c>
      <c r="AQ85" s="60">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58">
        <f ca="1">COUNTIF(INDIRECT("H"&amp;(ROW()+12*(($AN85-1)*3+$AO85)-ROW())/12+5):INDIRECT("S"&amp;(ROW()+12*(($AN85-1)*3+$AO85)-ROW())/12+5),AQ85)</f>
        <v>0</v>
      </c>
      <c r="AS85" s="60">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58">
        <f ca="1">COUNTIF(INDIRECT("U"&amp;(ROW()+12*(($AN85-1)*3+$AO85)-ROW())/12+5):INDIRECT("AF"&amp;(ROW()+12*(($AN85-1)*3+$AO85)-ROW())/12+5),AS85)</f>
        <v>0</v>
      </c>
      <c r="AU85" s="58">
        <f ca="1">IF(AND(AQ85+AS85&gt;0,AR85+AT85&gt;0),COUNTIF(AU$6:AU84,"&gt;0")+1,0)</f>
        <v>0</v>
      </c>
      <c r="BE85" s="58">
        <v>2</v>
      </c>
      <c r="BF85" s="58" t="s">
        <v>106</v>
      </c>
      <c r="BG85" s="61">
        <f t="shared" ref="BG85:BR85" si="688">IF(BG84+BT84&gt;$AJ$27,1,0)</f>
        <v>0</v>
      </c>
      <c r="BH85" s="61">
        <f t="shared" si="688"/>
        <v>0</v>
      </c>
      <c r="BI85" s="61">
        <f t="shared" si="688"/>
        <v>0</v>
      </c>
      <c r="BJ85" s="61">
        <f t="shared" si="688"/>
        <v>0</v>
      </c>
      <c r="BK85" s="61">
        <f t="shared" si="688"/>
        <v>0</v>
      </c>
      <c r="BL85" s="61">
        <f t="shared" si="688"/>
        <v>0</v>
      </c>
      <c r="BM85" s="61">
        <f t="shared" si="688"/>
        <v>0</v>
      </c>
      <c r="BN85" s="61">
        <f t="shared" si="688"/>
        <v>0</v>
      </c>
      <c r="BO85" s="61">
        <f t="shared" si="688"/>
        <v>0</v>
      </c>
      <c r="BP85" s="61">
        <f t="shared" si="688"/>
        <v>0</v>
      </c>
      <c r="BQ85" s="61">
        <f t="shared" si="688"/>
        <v>0</v>
      </c>
      <c r="BR85" s="61">
        <f t="shared" si="688"/>
        <v>0</v>
      </c>
      <c r="BT85" s="61"/>
      <c r="BU85" s="61"/>
      <c r="BV85" s="61"/>
      <c r="BW85" s="61"/>
      <c r="BX85" s="61"/>
      <c r="BY85" s="61"/>
      <c r="BZ85" s="61"/>
      <c r="CA85" s="61"/>
      <c r="CB85" s="61"/>
      <c r="CC85" s="61"/>
      <c r="CD85" s="61"/>
      <c r="CE85" s="61"/>
    </row>
    <row r="86" spans="1:98">
      <c r="A86" s="376"/>
      <c r="B86" s="379"/>
      <c r="C86" s="384"/>
      <c r="D86" s="385"/>
      <c r="E86" s="383"/>
      <c r="F86" s="379"/>
      <c r="G86" s="236" t="s">
        <v>1226</v>
      </c>
      <c r="H86" s="197"/>
      <c r="I86" s="198"/>
      <c r="J86" s="198"/>
      <c r="K86" s="198"/>
      <c r="L86" s="198"/>
      <c r="M86" s="198"/>
      <c r="N86" s="198"/>
      <c r="O86" s="198"/>
      <c r="P86" s="198"/>
      <c r="Q86" s="198"/>
      <c r="R86" s="198"/>
      <c r="S86" s="198"/>
      <c r="T86" s="199">
        <f t="shared" si="582"/>
        <v>0</v>
      </c>
      <c r="U86" s="208"/>
      <c r="V86" s="209"/>
      <c r="W86" s="209"/>
      <c r="X86" s="209"/>
      <c r="Y86" s="209"/>
      <c r="Z86" s="209"/>
      <c r="AA86" s="209"/>
      <c r="AB86" s="209"/>
      <c r="AC86" s="209"/>
      <c r="AD86" s="209"/>
      <c r="AE86" s="209"/>
      <c r="AF86" s="209"/>
      <c r="AG86" s="199">
        <f t="shared" si="584"/>
        <v>0</v>
      </c>
      <c r="AN86" s="58">
        <v>3</v>
      </c>
      <c r="AO86" s="58">
        <v>1</v>
      </c>
      <c r="AP86" s="58">
        <v>9</v>
      </c>
      <c r="AQ86" s="60">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58">
        <f ca="1">COUNTIF(INDIRECT("H"&amp;(ROW()+12*(($AN86-1)*3+$AO86)-ROW())/12+5):INDIRECT("S"&amp;(ROW()+12*(($AN86-1)*3+$AO86)-ROW())/12+5),AQ86)</f>
        <v>0</v>
      </c>
      <c r="AS86" s="60">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58">
        <f ca="1">COUNTIF(INDIRECT("U"&amp;(ROW()+12*(($AN86-1)*3+$AO86)-ROW())/12+5):INDIRECT("AF"&amp;(ROW()+12*(($AN86-1)*3+$AO86)-ROW())/12+5),AS86)</f>
        <v>0</v>
      </c>
      <c r="AU86" s="58">
        <f ca="1">IF(AND(AQ86+AS86&gt;0,AR86+AT86&gt;0),COUNTIF(AU$6:AU85,"&gt;0")+1,0)</f>
        <v>0</v>
      </c>
      <c r="BE86" s="58">
        <v>3</v>
      </c>
      <c r="BF86" s="62"/>
      <c r="BG86" s="61"/>
      <c r="BH86" s="61"/>
      <c r="BI86" s="61"/>
      <c r="BJ86" s="61"/>
      <c r="BK86" s="61"/>
      <c r="BL86" s="61"/>
      <c r="BM86" s="61"/>
      <c r="BN86" s="61"/>
      <c r="BO86" s="61"/>
      <c r="BP86" s="61"/>
      <c r="BQ86" s="61"/>
      <c r="BR86" s="61"/>
      <c r="BT86" s="61"/>
      <c r="BU86" s="61"/>
      <c r="BV86" s="61"/>
      <c r="BW86" s="61"/>
      <c r="BX86" s="61"/>
      <c r="BY86" s="61"/>
      <c r="BZ86" s="61"/>
      <c r="CA86" s="61"/>
      <c r="CB86" s="61"/>
      <c r="CC86" s="61"/>
      <c r="CD86" s="61"/>
      <c r="CE86" s="61"/>
    </row>
    <row r="87" spans="1:98">
      <c r="A87" s="374">
        <v>28</v>
      </c>
      <c r="B87" s="377"/>
      <c r="C87" s="377"/>
      <c r="D87" s="377"/>
      <c r="E87" s="381"/>
      <c r="F87" s="377"/>
      <c r="G87" s="234" t="s">
        <v>109</v>
      </c>
      <c r="H87" s="191"/>
      <c r="I87" s="192" t="str">
        <f t="shared" ref="I87:I88" si="689">IF(H87="","",H87)</f>
        <v/>
      </c>
      <c r="J87" s="192" t="str">
        <f t="shared" ref="J87:J88" si="690">IF(I87="","",I87)</f>
        <v/>
      </c>
      <c r="K87" s="192" t="str">
        <f t="shared" ref="K87:K88" si="691">IF(J87="","",J87)</f>
        <v/>
      </c>
      <c r="L87" s="192" t="str">
        <f t="shared" ref="L87:L88" si="692">IF(K87="","",K87)</f>
        <v/>
      </c>
      <c r="M87" s="192" t="str">
        <f t="shared" ref="M87:M88" si="693">IF(L87="","",L87)</f>
        <v/>
      </c>
      <c r="N87" s="192" t="str">
        <f t="shared" ref="N87:N88" si="694">IF(M87="","",M87)</f>
        <v/>
      </c>
      <c r="O87" s="192" t="str">
        <f t="shared" ref="O87:O88" si="695">IF(N87="","",N87)</f>
        <v/>
      </c>
      <c r="P87" s="192" t="str">
        <f t="shared" ref="P87:P88" si="696">IF(O87="","",O87)</f>
        <v/>
      </c>
      <c r="Q87" s="192" t="str">
        <f t="shared" ref="Q87:Q88" si="697">IF(P87="","",P87)</f>
        <v/>
      </c>
      <c r="R87" s="192" t="str">
        <f t="shared" ref="R87:R88" si="698">IF(Q87="","",Q87)</f>
        <v/>
      </c>
      <c r="S87" s="192" t="str">
        <f t="shared" ref="S87:S88" si="699">IF(R87="","",R87)</f>
        <v/>
      </c>
      <c r="T87" s="193">
        <f t="shared" si="582"/>
        <v>0</v>
      </c>
      <c r="U87" s="203"/>
      <c r="V87" s="204" t="str">
        <f t="shared" ref="V87:V88" si="700">IF(U87="","",U87)</f>
        <v/>
      </c>
      <c r="W87" s="204" t="str">
        <f t="shared" ref="W87:W88" si="701">IF(V87="","",V87)</f>
        <v/>
      </c>
      <c r="X87" s="204" t="str">
        <f t="shared" ref="X87:X88" si="702">IF(W87="","",W87)</f>
        <v/>
      </c>
      <c r="Y87" s="204" t="str">
        <f t="shared" ref="Y87:Y88" si="703">IF(X87="","",X87)</f>
        <v/>
      </c>
      <c r="Z87" s="204" t="str">
        <f t="shared" ref="Z87:Z88" si="704">IF(Y87="","",Y87)</f>
        <v/>
      </c>
      <c r="AA87" s="204" t="str">
        <f t="shared" ref="AA87:AA88" si="705">IF(Z87="","",Z87)</f>
        <v/>
      </c>
      <c r="AB87" s="204" t="str">
        <f t="shared" ref="AB87:AB88" si="706">IF(AA87="","",AA87)</f>
        <v/>
      </c>
      <c r="AC87" s="204" t="str">
        <f t="shared" ref="AC87:AC88" si="707">IF(AB87="","",AB87)</f>
        <v/>
      </c>
      <c r="AD87" s="204" t="str">
        <f t="shared" ref="AD87:AD88" si="708">IF(AC87="","",AC87)</f>
        <v/>
      </c>
      <c r="AE87" s="204" t="str">
        <f t="shared" ref="AE87:AE88" si="709">IF(AD87="","",AD87)</f>
        <v/>
      </c>
      <c r="AF87" s="204" t="str">
        <f t="shared" ref="AF87:AF88" si="710">IF(AE87="","",AE87)</f>
        <v/>
      </c>
      <c r="AG87" s="193">
        <f t="shared" si="584"/>
        <v>0</v>
      </c>
      <c r="AN87" s="58">
        <v>3</v>
      </c>
      <c r="AO87" s="58">
        <v>1</v>
      </c>
      <c r="AP87" s="58">
        <v>10</v>
      </c>
      <c r="AQ87" s="60">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58">
        <f ca="1">COUNTIF(INDIRECT("H"&amp;(ROW()+12*(($AN87-1)*3+$AO87)-ROW())/12+5):INDIRECT("S"&amp;(ROW()+12*(($AN87-1)*3+$AO87)-ROW())/12+5),AQ87)</f>
        <v>0</v>
      </c>
      <c r="AS87" s="60">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58">
        <f ca="1">COUNTIF(INDIRECT("U"&amp;(ROW()+12*(($AN87-1)*3+$AO87)-ROW())/12+5):INDIRECT("AF"&amp;(ROW()+12*(($AN87-1)*3+$AO87)-ROW())/12+5),AS87)</f>
        <v>0</v>
      </c>
      <c r="AU87" s="58">
        <f ca="1">IF(AND(AQ87+AS87&gt;0,AR87+AT87&gt;0),COUNTIF(AU$6:AU86,"&gt;0")+1,0)</f>
        <v>0</v>
      </c>
      <c r="BE87" s="58">
        <v>1</v>
      </c>
      <c r="BG87" s="61">
        <f t="shared" ref="BG87:BR87" si="711">SUM(H87:H88)</f>
        <v>0</v>
      </c>
      <c r="BH87" s="61">
        <f t="shared" si="711"/>
        <v>0</v>
      </c>
      <c r="BI87" s="61">
        <f t="shared" si="711"/>
        <v>0</v>
      </c>
      <c r="BJ87" s="61">
        <f t="shared" si="711"/>
        <v>0</v>
      </c>
      <c r="BK87" s="61">
        <f t="shared" si="711"/>
        <v>0</v>
      </c>
      <c r="BL87" s="61">
        <f t="shared" si="711"/>
        <v>0</v>
      </c>
      <c r="BM87" s="61">
        <f t="shared" si="711"/>
        <v>0</v>
      </c>
      <c r="BN87" s="61">
        <f t="shared" si="711"/>
        <v>0</v>
      </c>
      <c r="BO87" s="61">
        <f t="shared" si="711"/>
        <v>0</v>
      </c>
      <c r="BP87" s="61">
        <f t="shared" si="711"/>
        <v>0</v>
      </c>
      <c r="BQ87" s="61">
        <f t="shared" si="711"/>
        <v>0</v>
      </c>
      <c r="BR87" s="61">
        <f t="shared" si="711"/>
        <v>0</v>
      </c>
      <c r="BT87" s="61">
        <f t="shared" ref="BT87:CE87" si="712">SUM(U87:U88)</f>
        <v>0</v>
      </c>
      <c r="BU87" s="61">
        <f t="shared" si="712"/>
        <v>0</v>
      </c>
      <c r="BV87" s="61">
        <f t="shared" si="712"/>
        <v>0</v>
      </c>
      <c r="BW87" s="61">
        <f t="shared" si="712"/>
        <v>0</v>
      </c>
      <c r="BX87" s="61">
        <f t="shared" si="712"/>
        <v>0</v>
      </c>
      <c r="BY87" s="61">
        <f t="shared" si="712"/>
        <v>0</v>
      </c>
      <c r="BZ87" s="61">
        <f t="shared" si="712"/>
        <v>0</v>
      </c>
      <c r="CA87" s="61">
        <f t="shared" si="712"/>
        <v>0</v>
      </c>
      <c r="CB87" s="61">
        <f t="shared" si="712"/>
        <v>0</v>
      </c>
      <c r="CC87" s="61">
        <f t="shared" si="712"/>
        <v>0</v>
      </c>
      <c r="CD87" s="61">
        <f t="shared" si="712"/>
        <v>0</v>
      </c>
      <c r="CE87" s="61">
        <f t="shared" si="712"/>
        <v>0</v>
      </c>
      <c r="CH87" s="62" t="s">
        <v>108</v>
      </c>
      <c r="CI87" s="61">
        <f t="shared" ref="CI87:CT87" si="713">IF(OR($D87="副園長",$D87="教頭",$D87="主任保育士",$D87="主幹教諭",$D87="主幹保育教諭"),0,BG87)</f>
        <v>0</v>
      </c>
      <c r="CJ87" s="61">
        <f t="shared" si="713"/>
        <v>0</v>
      </c>
      <c r="CK87" s="61">
        <f t="shared" si="713"/>
        <v>0</v>
      </c>
      <c r="CL87" s="61">
        <f t="shared" si="713"/>
        <v>0</v>
      </c>
      <c r="CM87" s="61">
        <f t="shared" si="713"/>
        <v>0</v>
      </c>
      <c r="CN87" s="61">
        <f t="shared" si="713"/>
        <v>0</v>
      </c>
      <c r="CO87" s="61">
        <f t="shared" si="713"/>
        <v>0</v>
      </c>
      <c r="CP87" s="61">
        <f t="shared" si="713"/>
        <v>0</v>
      </c>
      <c r="CQ87" s="61">
        <f t="shared" si="713"/>
        <v>0</v>
      </c>
      <c r="CR87" s="61">
        <f t="shared" si="713"/>
        <v>0</v>
      </c>
      <c r="CS87" s="61">
        <f t="shared" si="713"/>
        <v>0</v>
      </c>
      <c r="CT87" s="61">
        <f t="shared" si="713"/>
        <v>0</v>
      </c>
    </row>
    <row r="88" spans="1:98">
      <c r="A88" s="375"/>
      <c r="B88" s="378"/>
      <c r="C88" s="380"/>
      <c r="D88" s="380"/>
      <c r="E88" s="382"/>
      <c r="F88" s="378"/>
      <c r="G88" s="235" t="s">
        <v>107</v>
      </c>
      <c r="H88" s="194"/>
      <c r="I88" s="195" t="str">
        <f t="shared" si="689"/>
        <v/>
      </c>
      <c r="J88" s="195" t="str">
        <f t="shared" si="690"/>
        <v/>
      </c>
      <c r="K88" s="195" t="str">
        <f t="shared" si="691"/>
        <v/>
      </c>
      <c r="L88" s="195" t="str">
        <f t="shared" si="692"/>
        <v/>
      </c>
      <c r="M88" s="195" t="str">
        <f t="shared" si="693"/>
        <v/>
      </c>
      <c r="N88" s="195" t="str">
        <f t="shared" si="694"/>
        <v/>
      </c>
      <c r="O88" s="195" t="str">
        <f t="shared" si="695"/>
        <v/>
      </c>
      <c r="P88" s="195" t="str">
        <f t="shared" si="696"/>
        <v/>
      </c>
      <c r="Q88" s="195" t="str">
        <f t="shared" si="697"/>
        <v/>
      </c>
      <c r="R88" s="195" t="str">
        <f t="shared" si="698"/>
        <v/>
      </c>
      <c r="S88" s="195" t="str">
        <f t="shared" si="699"/>
        <v/>
      </c>
      <c r="T88" s="196">
        <f t="shared" si="582"/>
        <v>0</v>
      </c>
      <c r="U88" s="206"/>
      <c r="V88" s="207" t="str">
        <f t="shared" si="700"/>
        <v/>
      </c>
      <c r="W88" s="207" t="str">
        <f t="shared" si="701"/>
        <v/>
      </c>
      <c r="X88" s="207" t="str">
        <f t="shared" si="702"/>
        <v/>
      </c>
      <c r="Y88" s="207" t="str">
        <f t="shared" si="703"/>
        <v/>
      </c>
      <c r="Z88" s="207" t="str">
        <f t="shared" si="704"/>
        <v/>
      </c>
      <c r="AA88" s="207" t="str">
        <f t="shared" si="705"/>
        <v/>
      </c>
      <c r="AB88" s="207" t="str">
        <f t="shared" si="706"/>
        <v/>
      </c>
      <c r="AC88" s="207" t="str">
        <f t="shared" si="707"/>
        <v/>
      </c>
      <c r="AD88" s="207" t="str">
        <f t="shared" si="708"/>
        <v/>
      </c>
      <c r="AE88" s="207" t="str">
        <f t="shared" si="709"/>
        <v/>
      </c>
      <c r="AF88" s="207" t="str">
        <f t="shared" si="710"/>
        <v/>
      </c>
      <c r="AG88" s="196">
        <f t="shared" si="584"/>
        <v>0</v>
      </c>
      <c r="AN88" s="58">
        <v>3</v>
      </c>
      <c r="AO88" s="58">
        <v>1</v>
      </c>
      <c r="AP88" s="58">
        <v>11</v>
      </c>
      <c r="AQ88" s="60">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58">
        <f ca="1">COUNTIF(INDIRECT("H"&amp;(ROW()+12*(($AN88-1)*3+$AO88)-ROW())/12+5):INDIRECT("S"&amp;(ROW()+12*(($AN88-1)*3+$AO88)-ROW())/12+5),AQ88)</f>
        <v>0</v>
      </c>
      <c r="AS88" s="60">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58">
        <f ca="1">COUNTIF(INDIRECT("U"&amp;(ROW()+12*(($AN88-1)*3+$AO88)-ROW())/12+5):INDIRECT("AF"&amp;(ROW()+12*(($AN88-1)*3+$AO88)-ROW())/12+5),AS88)</f>
        <v>0</v>
      </c>
      <c r="AU88" s="58">
        <f ca="1">IF(AND(AQ88+AS88&gt;0,AR88+AT88&gt;0),COUNTIF(AU$6:AU87,"&gt;0")+1,0)</f>
        <v>0</v>
      </c>
      <c r="BE88" s="58">
        <v>2</v>
      </c>
      <c r="BF88" s="58" t="s">
        <v>106</v>
      </c>
      <c r="BG88" s="61">
        <f t="shared" ref="BG88:BR88" si="714">IF(BG87+BT87&gt;$AJ$27,1,0)</f>
        <v>0</v>
      </c>
      <c r="BH88" s="61">
        <f t="shared" si="714"/>
        <v>0</v>
      </c>
      <c r="BI88" s="61">
        <f t="shared" si="714"/>
        <v>0</v>
      </c>
      <c r="BJ88" s="61">
        <f t="shared" si="714"/>
        <v>0</v>
      </c>
      <c r="BK88" s="61">
        <f t="shared" si="714"/>
        <v>0</v>
      </c>
      <c r="BL88" s="61">
        <f t="shared" si="714"/>
        <v>0</v>
      </c>
      <c r="BM88" s="61">
        <f t="shared" si="714"/>
        <v>0</v>
      </c>
      <c r="BN88" s="61">
        <f t="shared" si="714"/>
        <v>0</v>
      </c>
      <c r="BO88" s="61">
        <f t="shared" si="714"/>
        <v>0</v>
      </c>
      <c r="BP88" s="61">
        <f t="shared" si="714"/>
        <v>0</v>
      </c>
      <c r="BQ88" s="61">
        <f t="shared" si="714"/>
        <v>0</v>
      </c>
      <c r="BR88" s="61">
        <f t="shared" si="714"/>
        <v>0</v>
      </c>
      <c r="BT88" s="61"/>
      <c r="BU88" s="61"/>
      <c r="BV88" s="61"/>
      <c r="BW88" s="61"/>
      <c r="BX88" s="61"/>
      <c r="BY88" s="61"/>
      <c r="BZ88" s="61"/>
      <c r="CA88" s="61"/>
      <c r="CB88" s="61"/>
      <c r="CC88" s="61"/>
      <c r="CD88" s="61"/>
      <c r="CE88" s="61"/>
    </row>
    <row r="89" spans="1:98">
      <c r="A89" s="376"/>
      <c r="B89" s="379"/>
      <c r="C89" s="384"/>
      <c r="D89" s="385"/>
      <c r="E89" s="383"/>
      <c r="F89" s="379"/>
      <c r="G89" s="236" t="s">
        <v>1226</v>
      </c>
      <c r="H89" s="197"/>
      <c r="I89" s="198"/>
      <c r="J89" s="198"/>
      <c r="K89" s="198"/>
      <c r="L89" s="198"/>
      <c r="M89" s="198"/>
      <c r="N89" s="198"/>
      <c r="O89" s="198"/>
      <c r="P89" s="198"/>
      <c r="Q89" s="198"/>
      <c r="R89" s="198"/>
      <c r="S89" s="198"/>
      <c r="T89" s="199">
        <f t="shared" si="582"/>
        <v>0</v>
      </c>
      <c r="U89" s="208"/>
      <c r="V89" s="209"/>
      <c r="W89" s="209"/>
      <c r="X89" s="209"/>
      <c r="Y89" s="209"/>
      <c r="Z89" s="209"/>
      <c r="AA89" s="209"/>
      <c r="AB89" s="209"/>
      <c r="AC89" s="209"/>
      <c r="AD89" s="209"/>
      <c r="AE89" s="209"/>
      <c r="AF89" s="209"/>
      <c r="AG89" s="199">
        <f t="shared" si="584"/>
        <v>0</v>
      </c>
      <c r="AN89" s="58">
        <v>3</v>
      </c>
      <c r="AO89" s="58">
        <v>1</v>
      </c>
      <c r="AP89" s="58">
        <v>12</v>
      </c>
      <c r="AQ89" s="60">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58">
        <f ca="1">COUNTIF(INDIRECT("H"&amp;(ROW()+12*(($AN89-1)*3+$AO89)-ROW())/12+5):INDIRECT("S"&amp;(ROW()+12*(($AN89-1)*3+$AO89)-ROW())/12+5),AQ89)</f>
        <v>0</v>
      </c>
      <c r="AS89" s="60">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58">
        <f ca="1">COUNTIF(INDIRECT("U"&amp;(ROW()+12*(($AN89-1)*3+$AO89)-ROW())/12+5):INDIRECT("AF"&amp;(ROW()+12*(($AN89-1)*3+$AO89)-ROW())/12+5),AS89)</f>
        <v>0</v>
      </c>
      <c r="AU89" s="58">
        <f ca="1">IF(AND(AQ89+AS89&gt;0,AR89+AT89&gt;0),COUNTIF(AU$6:AU88,"&gt;0")+1,0)</f>
        <v>0</v>
      </c>
      <c r="BE89" s="58">
        <v>3</v>
      </c>
      <c r="BF89" s="62"/>
      <c r="BG89" s="61"/>
      <c r="BH89" s="61"/>
      <c r="BI89" s="61"/>
      <c r="BJ89" s="61"/>
      <c r="BK89" s="61"/>
      <c r="BL89" s="61"/>
      <c r="BM89" s="61"/>
      <c r="BN89" s="61"/>
      <c r="BO89" s="61"/>
      <c r="BP89" s="61"/>
      <c r="BQ89" s="61"/>
      <c r="BR89" s="61"/>
    </row>
    <row r="90" spans="1:98">
      <c r="A90" s="374">
        <v>29</v>
      </c>
      <c r="B90" s="377"/>
      <c r="C90" s="377"/>
      <c r="D90" s="377"/>
      <c r="E90" s="381"/>
      <c r="F90" s="377"/>
      <c r="G90" s="234" t="s">
        <v>109</v>
      </c>
      <c r="H90" s="191"/>
      <c r="I90" s="192" t="str">
        <f t="shared" ref="I90:I91" si="715">IF(H90="","",H90)</f>
        <v/>
      </c>
      <c r="J90" s="192" t="str">
        <f t="shared" ref="J90:J91" si="716">IF(I90="","",I90)</f>
        <v/>
      </c>
      <c r="K90" s="192" t="str">
        <f t="shared" ref="K90:K91" si="717">IF(J90="","",J90)</f>
        <v/>
      </c>
      <c r="L90" s="192" t="str">
        <f t="shared" ref="L90:L91" si="718">IF(K90="","",K90)</f>
        <v/>
      </c>
      <c r="M90" s="192" t="str">
        <f t="shared" ref="M90:M91" si="719">IF(L90="","",L90)</f>
        <v/>
      </c>
      <c r="N90" s="192" t="str">
        <f t="shared" ref="N90:N91" si="720">IF(M90="","",M90)</f>
        <v/>
      </c>
      <c r="O90" s="192" t="str">
        <f t="shared" ref="O90:O91" si="721">IF(N90="","",N90)</f>
        <v/>
      </c>
      <c r="P90" s="192" t="str">
        <f t="shared" ref="P90:P91" si="722">IF(O90="","",O90)</f>
        <v/>
      </c>
      <c r="Q90" s="192" t="str">
        <f t="shared" ref="Q90:Q91" si="723">IF(P90="","",P90)</f>
        <v/>
      </c>
      <c r="R90" s="192" t="str">
        <f t="shared" ref="R90:R91" si="724">IF(Q90="","",Q90)</f>
        <v/>
      </c>
      <c r="S90" s="192" t="str">
        <f t="shared" ref="S90:S91" si="725">IF(R90="","",R90)</f>
        <v/>
      </c>
      <c r="T90" s="193">
        <f t="shared" si="582"/>
        <v>0</v>
      </c>
      <c r="U90" s="203"/>
      <c r="V90" s="204" t="str">
        <f t="shared" ref="V90:V91" si="726">IF(U90="","",U90)</f>
        <v/>
      </c>
      <c r="W90" s="204" t="str">
        <f t="shared" ref="W90:W91" si="727">IF(V90="","",V90)</f>
        <v/>
      </c>
      <c r="X90" s="204" t="str">
        <f t="shared" ref="X90:X91" si="728">IF(W90="","",W90)</f>
        <v/>
      </c>
      <c r="Y90" s="204" t="str">
        <f t="shared" ref="Y90:Y91" si="729">IF(X90="","",X90)</f>
        <v/>
      </c>
      <c r="Z90" s="204" t="str">
        <f t="shared" ref="Z90:Z91" si="730">IF(Y90="","",Y90)</f>
        <v/>
      </c>
      <c r="AA90" s="204" t="str">
        <f t="shared" ref="AA90:AA91" si="731">IF(Z90="","",Z90)</f>
        <v/>
      </c>
      <c r="AB90" s="204" t="str">
        <f t="shared" ref="AB90:AB91" si="732">IF(AA90="","",AA90)</f>
        <v/>
      </c>
      <c r="AC90" s="204" t="str">
        <f t="shared" ref="AC90:AC91" si="733">IF(AB90="","",AB90)</f>
        <v/>
      </c>
      <c r="AD90" s="204" t="str">
        <f t="shared" ref="AD90:AD91" si="734">IF(AC90="","",AC90)</f>
        <v/>
      </c>
      <c r="AE90" s="204" t="str">
        <f t="shared" ref="AE90:AE91" si="735">IF(AD90="","",AD90)</f>
        <v/>
      </c>
      <c r="AF90" s="204" t="str">
        <f t="shared" ref="AF90:AF91" si="736">IF(AE90="","",AE90)</f>
        <v/>
      </c>
      <c r="AG90" s="193">
        <f t="shared" si="584"/>
        <v>0</v>
      </c>
      <c r="AN90" s="58">
        <v>3</v>
      </c>
      <c r="AO90" s="58">
        <v>2</v>
      </c>
      <c r="AP90" s="58">
        <v>1</v>
      </c>
      <c r="AQ90" s="60">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58">
        <f ca="1">COUNTIF(INDIRECT("H"&amp;(ROW()+12*(($AN90-1)*3+$AO90)-ROW())/12+5):INDIRECT("S"&amp;(ROW()+12*(($AN90-1)*3+$AO90)-ROW())/12+5),AQ90)</f>
        <v>0</v>
      </c>
      <c r="AS90" s="60">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58">
        <f ca="1">COUNTIF(INDIRECT("U"&amp;(ROW()+12*(($AN90-1)*3+$AO90)-ROW())/12+5):INDIRECT("AF"&amp;(ROW()+12*(($AN90-1)*3+$AO90)-ROW())/12+5),AS90)</f>
        <v>0</v>
      </c>
      <c r="AU90" s="58">
        <f ca="1">IF(AND(AQ90+AS90&gt;0,AR90+AT90&gt;0),COUNTIF(AU$6:AU89,"&gt;0")+1,0)</f>
        <v>0</v>
      </c>
      <c r="BE90" s="58">
        <v>1</v>
      </c>
      <c r="BG90" s="61">
        <f t="shared" ref="BG90:BR90" si="737">SUM(H90:H91)</f>
        <v>0</v>
      </c>
      <c r="BH90" s="61">
        <f t="shared" si="737"/>
        <v>0</v>
      </c>
      <c r="BI90" s="61">
        <f t="shared" si="737"/>
        <v>0</v>
      </c>
      <c r="BJ90" s="61">
        <f t="shared" si="737"/>
        <v>0</v>
      </c>
      <c r="BK90" s="61">
        <f t="shared" si="737"/>
        <v>0</v>
      </c>
      <c r="BL90" s="61">
        <f t="shared" si="737"/>
        <v>0</v>
      </c>
      <c r="BM90" s="61">
        <f t="shared" si="737"/>
        <v>0</v>
      </c>
      <c r="BN90" s="61">
        <f t="shared" si="737"/>
        <v>0</v>
      </c>
      <c r="BO90" s="61">
        <f t="shared" si="737"/>
        <v>0</v>
      </c>
      <c r="BP90" s="61">
        <f t="shared" si="737"/>
        <v>0</v>
      </c>
      <c r="BQ90" s="61">
        <f t="shared" si="737"/>
        <v>0</v>
      </c>
      <c r="BR90" s="61">
        <f t="shared" si="737"/>
        <v>0</v>
      </c>
      <c r="BT90" s="61">
        <f t="shared" ref="BT90:CE90" si="738">SUM(U90:U91)</f>
        <v>0</v>
      </c>
      <c r="BU90" s="61">
        <f t="shared" si="738"/>
        <v>0</v>
      </c>
      <c r="BV90" s="61">
        <f t="shared" si="738"/>
        <v>0</v>
      </c>
      <c r="BW90" s="61">
        <f t="shared" si="738"/>
        <v>0</v>
      </c>
      <c r="BX90" s="61">
        <f t="shared" si="738"/>
        <v>0</v>
      </c>
      <c r="BY90" s="61">
        <f t="shared" si="738"/>
        <v>0</v>
      </c>
      <c r="BZ90" s="61">
        <f t="shared" si="738"/>
        <v>0</v>
      </c>
      <c r="CA90" s="61">
        <f t="shared" si="738"/>
        <v>0</v>
      </c>
      <c r="CB90" s="61">
        <f t="shared" si="738"/>
        <v>0</v>
      </c>
      <c r="CC90" s="61">
        <f t="shared" si="738"/>
        <v>0</v>
      </c>
      <c r="CD90" s="61">
        <f t="shared" si="738"/>
        <v>0</v>
      </c>
      <c r="CE90" s="61">
        <f t="shared" si="738"/>
        <v>0</v>
      </c>
      <c r="CH90" s="62" t="s">
        <v>108</v>
      </c>
      <c r="CI90" s="61">
        <f t="shared" ref="CI90:CT90" si="739">IF(OR($D90="副園長",$D90="教頭",$D90="主任保育士",$D90="主幹教諭",$D90="主幹保育教諭"),0,BG90)</f>
        <v>0</v>
      </c>
      <c r="CJ90" s="61">
        <f t="shared" si="739"/>
        <v>0</v>
      </c>
      <c r="CK90" s="61">
        <f t="shared" si="739"/>
        <v>0</v>
      </c>
      <c r="CL90" s="61">
        <f t="shared" si="739"/>
        <v>0</v>
      </c>
      <c r="CM90" s="61">
        <f t="shared" si="739"/>
        <v>0</v>
      </c>
      <c r="CN90" s="61">
        <f t="shared" si="739"/>
        <v>0</v>
      </c>
      <c r="CO90" s="61">
        <f t="shared" si="739"/>
        <v>0</v>
      </c>
      <c r="CP90" s="61">
        <f t="shared" si="739"/>
        <v>0</v>
      </c>
      <c r="CQ90" s="61">
        <f t="shared" si="739"/>
        <v>0</v>
      </c>
      <c r="CR90" s="61">
        <f t="shared" si="739"/>
        <v>0</v>
      </c>
      <c r="CS90" s="61">
        <f t="shared" si="739"/>
        <v>0</v>
      </c>
      <c r="CT90" s="61">
        <f t="shared" si="739"/>
        <v>0</v>
      </c>
    </row>
    <row r="91" spans="1:98">
      <c r="A91" s="375"/>
      <c r="B91" s="378"/>
      <c r="C91" s="380"/>
      <c r="D91" s="380"/>
      <c r="E91" s="382"/>
      <c r="F91" s="378"/>
      <c r="G91" s="235" t="s">
        <v>107</v>
      </c>
      <c r="H91" s="194"/>
      <c r="I91" s="195" t="str">
        <f t="shared" si="715"/>
        <v/>
      </c>
      <c r="J91" s="195" t="str">
        <f t="shared" si="716"/>
        <v/>
      </c>
      <c r="K91" s="195" t="str">
        <f t="shared" si="717"/>
        <v/>
      </c>
      <c r="L91" s="195" t="str">
        <f t="shared" si="718"/>
        <v/>
      </c>
      <c r="M91" s="195" t="str">
        <f t="shared" si="719"/>
        <v/>
      </c>
      <c r="N91" s="195" t="str">
        <f t="shared" si="720"/>
        <v/>
      </c>
      <c r="O91" s="195" t="str">
        <f t="shared" si="721"/>
        <v/>
      </c>
      <c r="P91" s="195" t="str">
        <f t="shared" si="722"/>
        <v/>
      </c>
      <c r="Q91" s="195" t="str">
        <f t="shared" si="723"/>
        <v/>
      </c>
      <c r="R91" s="195" t="str">
        <f t="shared" si="724"/>
        <v/>
      </c>
      <c r="S91" s="195" t="str">
        <f t="shared" si="725"/>
        <v/>
      </c>
      <c r="T91" s="196">
        <f t="shared" si="582"/>
        <v>0</v>
      </c>
      <c r="U91" s="206"/>
      <c r="V91" s="207" t="str">
        <f t="shared" si="726"/>
        <v/>
      </c>
      <c r="W91" s="207" t="str">
        <f t="shared" si="727"/>
        <v/>
      </c>
      <c r="X91" s="207" t="str">
        <f t="shared" si="728"/>
        <v/>
      </c>
      <c r="Y91" s="207" t="str">
        <f t="shared" si="729"/>
        <v/>
      </c>
      <c r="Z91" s="207" t="str">
        <f t="shared" si="730"/>
        <v/>
      </c>
      <c r="AA91" s="207" t="str">
        <f t="shared" si="731"/>
        <v/>
      </c>
      <c r="AB91" s="207" t="str">
        <f t="shared" si="732"/>
        <v/>
      </c>
      <c r="AC91" s="207" t="str">
        <f t="shared" si="733"/>
        <v/>
      </c>
      <c r="AD91" s="207" t="str">
        <f t="shared" si="734"/>
        <v/>
      </c>
      <c r="AE91" s="207" t="str">
        <f t="shared" si="735"/>
        <v/>
      </c>
      <c r="AF91" s="207" t="str">
        <f t="shared" si="736"/>
        <v/>
      </c>
      <c r="AG91" s="196">
        <f t="shared" si="584"/>
        <v>0</v>
      </c>
      <c r="AN91" s="58">
        <v>3</v>
      </c>
      <c r="AO91" s="58">
        <v>2</v>
      </c>
      <c r="AP91" s="58">
        <v>2</v>
      </c>
      <c r="AQ91" s="60">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58">
        <f ca="1">COUNTIF(INDIRECT("H"&amp;(ROW()+12*(($AN91-1)*3+$AO91)-ROW())/12+5):INDIRECT("S"&amp;(ROW()+12*(($AN91-1)*3+$AO91)-ROW())/12+5),AQ91)</f>
        <v>0</v>
      </c>
      <c r="AS91" s="60">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58">
        <f ca="1">COUNTIF(INDIRECT("U"&amp;(ROW()+12*(($AN91-1)*3+$AO91)-ROW())/12+5):INDIRECT("AF"&amp;(ROW()+12*(($AN91-1)*3+$AO91)-ROW())/12+5),AS91)</f>
        <v>0</v>
      </c>
      <c r="AU91" s="58">
        <f ca="1">IF(AND(AQ91+AS91&gt;0,AR91+AT91&gt;0),COUNTIF(AU$6:AU90,"&gt;0")+1,0)</f>
        <v>0</v>
      </c>
      <c r="BE91" s="58">
        <v>2</v>
      </c>
      <c r="BF91" s="58" t="s">
        <v>106</v>
      </c>
      <c r="BG91" s="61">
        <f t="shared" ref="BG91:BR91" si="740">IF(BG90+BT90&gt;$AJ$27,1,0)</f>
        <v>0</v>
      </c>
      <c r="BH91" s="61">
        <f t="shared" si="740"/>
        <v>0</v>
      </c>
      <c r="BI91" s="61">
        <f t="shared" si="740"/>
        <v>0</v>
      </c>
      <c r="BJ91" s="61">
        <f t="shared" si="740"/>
        <v>0</v>
      </c>
      <c r="BK91" s="61">
        <f t="shared" si="740"/>
        <v>0</v>
      </c>
      <c r="BL91" s="61">
        <f t="shared" si="740"/>
        <v>0</v>
      </c>
      <c r="BM91" s="61">
        <f t="shared" si="740"/>
        <v>0</v>
      </c>
      <c r="BN91" s="61">
        <f t="shared" si="740"/>
        <v>0</v>
      </c>
      <c r="BO91" s="61">
        <f t="shared" si="740"/>
        <v>0</v>
      </c>
      <c r="BP91" s="61">
        <f t="shared" si="740"/>
        <v>0</v>
      </c>
      <c r="BQ91" s="61">
        <f t="shared" si="740"/>
        <v>0</v>
      </c>
      <c r="BR91" s="61">
        <f t="shared" si="740"/>
        <v>0</v>
      </c>
      <c r="BT91" s="61"/>
      <c r="BU91" s="61"/>
      <c r="BV91" s="61"/>
      <c r="BW91" s="61"/>
      <c r="BX91" s="61"/>
      <c r="BY91" s="61"/>
      <c r="BZ91" s="61"/>
      <c r="CA91" s="61"/>
      <c r="CB91" s="61"/>
      <c r="CC91" s="61"/>
      <c r="CD91" s="61"/>
      <c r="CE91" s="61"/>
    </row>
    <row r="92" spans="1:98">
      <c r="A92" s="376"/>
      <c r="B92" s="379"/>
      <c r="C92" s="384"/>
      <c r="D92" s="385"/>
      <c r="E92" s="383"/>
      <c r="F92" s="379"/>
      <c r="G92" s="236" t="s">
        <v>1226</v>
      </c>
      <c r="H92" s="197"/>
      <c r="I92" s="198"/>
      <c r="J92" s="198"/>
      <c r="K92" s="198"/>
      <c r="L92" s="198"/>
      <c r="M92" s="198"/>
      <c r="N92" s="198"/>
      <c r="O92" s="198"/>
      <c r="P92" s="198"/>
      <c r="Q92" s="198"/>
      <c r="R92" s="198"/>
      <c r="S92" s="198"/>
      <c r="T92" s="199">
        <f t="shared" si="582"/>
        <v>0</v>
      </c>
      <c r="U92" s="208"/>
      <c r="V92" s="209"/>
      <c r="W92" s="209"/>
      <c r="X92" s="209"/>
      <c r="Y92" s="209"/>
      <c r="Z92" s="209"/>
      <c r="AA92" s="209"/>
      <c r="AB92" s="209"/>
      <c r="AC92" s="209"/>
      <c r="AD92" s="209"/>
      <c r="AE92" s="209"/>
      <c r="AF92" s="209"/>
      <c r="AG92" s="199">
        <f t="shared" si="584"/>
        <v>0</v>
      </c>
      <c r="AN92" s="58">
        <v>3</v>
      </c>
      <c r="AO92" s="58">
        <v>2</v>
      </c>
      <c r="AP92" s="58">
        <v>3</v>
      </c>
      <c r="AQ92" s="60">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58">
        <f ca="1">COUNTIF(INDIRECT("H"&amp;(ROW()+12*(($AN92-1)*3+$AO92)-ROW())/12+5):INDIRECT("S"&amp;(ROW()+12*(($AN92-1)*3+$AO92)-ROW())/12+5),AQ92)</f>
        <v>0</v>
      </c>
      <c r="AS92" s="60">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58">
        <f ca="1">COUNTIF(INDIRECT("U"&amp;(ROW()+12*(($AN92-1)*3+$AO92)-ROW())/12+5):INDIRECT("AF"&amp;(ROW()+12*(($AN92-1)*3+$AO92)-ROW())/12+5),AS92)</f>
        <v>0</v>
      </c>
      <c r="AU92" s="58">
        <f ca="1">IF(AND(AQ92+AS92&gt;0,AR92+AT92&gt;0),COUNTIF(AU$6:AU91,"&gt;0")+1,0)</f>
        <v>0</v>
      </c>
      <c r="BE92" s="58">
        <v>3</v>
      </c>
      <c r="BF92" s="62"/>
      <c r="BG92" s="61"/>
      <c r="BH92" s="61"/>
      <c r="BI92" s="61"/>
      <c r="BJ92" s="61"/>
      <c r="BK92" s="61"/>
      <c r="BL92" s="61"/>
      <c r="BM92" s="61"/>
      <c r="BN92" s="61"/>
      <c r="BO92" s="61"/>
      <c r="BP92" s="61"/>
      <c r="BQ92" s="61"/>
      <c r="BR92" s="61"/>
      <c r="BT92" s="61"/>
      <c r="BU92" s="61"/>
      <c r="BV92" s="61"/>
      <c r="BW92" s="61"/>
      <c r="BX92" s="61"/>
      <c r="BY92" s="61"/>
      <c r="BZ92" s="61"/>
      <c r="CA92" s="61"/>
      <c r="CB92" s="61"/>
      <c r="CC92" s="61"/>
      <c r="CD92" s="61"/>
      <c r="CE92" s="61"/>
    </row>
    <row r="93" spans="1:98">
      <c r="A93" s="374">
        <v>30</v>
      </c>
      <c r="B93" s="377"/>
      <c r="C93" s="377"/>
      <c r="D93" s="377"/>
      <c r="E93" s="381"/>
      <c r="F93" s="377"/>
      <c r="G93" s="234" t="s">
        <v>109</v>
      </c>
      <c r="H93" s="191"/>
      <c r="I93" s="192" t="str">
        <f t="shared" ref="I93:I94" si="741">IF(H93="","",H93)</f>
        <v/>
      </c>
      <c r="J93" s="192" t="str">
        <f t="shared" ref="J93:J94" si="742">IF(I93="","",I93)</f>
        <v/>
      </c>
      <c r="K93" s="192" t="str">
        <f t="shared" ref="K93:K94" si="743">IF(J93="","",J93)</f>
        <v/>
      </c>
      <c r="L93" s="192" t="str">
        <f t="shared" ref="L93:L94" si="744">IF(K93="","",K93)</f>
        <v/>
      </c>
      <c r="M93" s="192" t="str">
        <f t="shared" ref="M93:M94" si="745">IF(L93="","",L93)</f>
        <v/>
      </c>
      <c r="N93" s="192" t="str">
        <f t="shared" ref="N93:N94" si="746">IF(M93="","",M93)</f>
        <v/>
      </c>
      <c r="O93" s="192" t="str">
        <f t="shared" ref="O93:O94" si="747">IF(N93="","",N93)</f>
        <v/>
      </c>
      <c r="P93" s="192" t="str">
        <f t="shared" ref="P93:P94" si="748">IF(O93="","",O93)</f>
        <v/>
      </c>
      <c r="Q93" s="192" t="str">
        <f t="shared" ref="Q93:Q94" si="749">IF(P93="","",P93)</f>
        <v/>
      </c>
      <c r="R93" s="192" t="str">
        <f t="shared" ref="R93:R94" si="750">IF(Q93="","",Q93)</f>
        <v/>
      </c>
      <c r="S93" s="192" t="str">
        <f t="shared" ref="S93:S94" si="751">IF(R93="","",R93)</f>
        <v/>
      </c>
      <c r="T93" s="193">
        <f t="shared" si="582"/>
        <v>0</v>
      </c>
      <c r="U93" s="203"/>
      <c r="V93" s="204" t="str">
        <f t="shared" ref="V93:V94" si="752">IF(U93="","",U93)</f>
        <v/>
      </c>
      <c r="W93" s="204" t="str">
        <f t="shared" ref="W93:W94" si="753">IF(V93="","",V93)</f>
        <v/>
      </c>
      <c r="X93" s="204" t="str">
        <f t="shared" ref="X93:X94" si="754">IF(W93="","",W93)</f>
        <v/>
      </c>
      <c r="Y93" s="204" t="str">
        <f t="shared" ref="Y93:Y94" si="755">IF(X93="","",X93)</f>
        <v/>
      </c>
      <c r="Z93" s="204" t="str">
        <f t="shared" ref="Z93:Z94" si="756">IF(Y93="","",Y93)</f>
        <v/>
      </c>
      <c r="AA93" s="204" t="str">
        <f t="shared" ref="AA93:AA94" si="757">IF(Z93="","",Z93)</f>
        <v/>
      </c>
      <c r="AB93" s="204" t="str">
        <f t="shared" ref="AB93:AB94" si="758">IF(AA93="","",AA93)</f>
        <v/>
      </c>
      <c r="AC93" s="204" t="str">
        <f t="shared" ref="AC93:AC94" si="759">IF(AB93="","",AB93)</f>
        <v/>
      </c>
      <c r="AD93" s="204" t="str">
        <f t="shared" ref="AD93:AD94" si="760">IF(AC93="","",AC93)</f>
        <v/>
      </c>
      <c r="AE93" s="204" t="str">
        <f t="shared" ref="AE93:AE94" si="761">IF(AD93="","",AD93)</f>
        <v/>
      </c>
      <c r="AF93" s="204" t="str">
        <f t="shared" ref="AF93:AF94" si="762">IF(AE93="","",AE93)</f>
        <v/>
      </c>
      <c r="AG93" s="193">
        <f t="shared" si="584"/>
        <v>0</v>
      </c>
      <c r="AN93" s="58">
        <v>3</v>
      </c>
      <c r="AO93" s="58">
        <v>2</v>
      </c>
      <c r="AP93" s="58">
        <v>4</v>
      </c>
      <c r="AQ93" s="60">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58">
        <f ca="1">COUNTIF(INDIRECT("H"&amp;(ROW()+12*(($AN93-1)*3+$AO93)-ROW())/12+5):INDIRECT("S"&amp;(ROW()+12*(($AN93-1)*3+$AO93)-ROW())/12+5),AQ93)</f>
        <v>0</v>
      </c>
      <c r="AS93" s="60">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58">
        <f ca="1">COUNTIF(INDIRECT("U"&amp;(ROW()+12*(($AN93-1)*3+$AO93)-ROW())/12+5):INDIRECT("AF"&amp;(ROW()+12*(($AN93-1)*3+$AO93)-ROW())/12+5),AS93)</f>
        <v>0</v>
      </c>
      <c r="AU93" s="58">
        <f ca="1">IF(AND(AQ93+AS93&gt;0,AR93+AT93&gt;0),COUNTIF(AU$6:AU92,"&gt;0")+1,0)</f>
        <v>0</v>
      </c>
      <c r="BE93" s="58">
        <v>1</v>
      </c>
      <c r="BG93" s="61">
        <f t="shared" ref="BG93:BR93" si="763">SUM(H93:H94)</f>
        <v>0</v>
      </c>
      <c r="BH93" s="61">
        <f t="shared" si="763"/>
        <v>0</v>
      </c>
      <c r="BI93" s="61">
        <f t="shared" si="763"/>
        <v>0</v>
      </c>
      <c r="BJ93" s="61">
        <f t="shared" si="763"/>
        <v>0</v>
      </c>
      <c r="BK93" s="61">
        <f t="shared" si="763"/>
        <v>0</v>
      </c>
      <c r="BL93" s="61">
        <f t="shared" si="763"/>
        <v>0</v>
      </c>
      <c r="BM93" s="61">
        <f t="shared" si="763"/>
        <v>0</v>
      </c>
      <c r="BN93" s="61">
        <f t="shared" si="763"/>
        <v>0</v>
      </c>
      <c r="BO93" s="61">
        <f t="shared" si="763"/>
        <v>0</v>
      </c>
      <c r="BP93" s="61">
        <f t="shared" si="763"/>
        <v>0</v>
      </c>
      <c r="BQ93" s="61">
        <f t="shared" si="763"/>
        <v>0</v>
      </c>
      <c r="BR93" s="61">
        <f t="shared" si="763"/>
        <v>0</v>
      </c>
      <c r="BT93" s="61">
        <f t="shared" ref="BT93:CE93" si="764">SUM(U93:U94)</f>
        <v>0</v>
      </c>
      <c r="BU93" s="61">
        <f t="shared" si="764"/>
        <v>0</v>
      </c>
      <c r="BV93" s="61">
        <f t="shared" si="764"/>
        <v>0</v>
      </c>
      <c r="BW93" s="61">
        <f t="shared" si="764"/>
        <v>0</v>
      </c>
      <c r="BX93" s="61">
        <f t="shared" si="764"/>
        <v>0</v>
      </c>
      <c r="BY93" s="61">
        <f t="shared" si="764"/>
        <v>0</v>
      </c>
      <c r="BZ93" s="61">
        <f t="shared" si="764"/>
        <v>0</v>
      </c>
      <c r="CA93" s="61">
        <f t="shared" si="764"/>
        <v>0</v>
      </c>
      <c r="CB93" s="61">
        <f t="shared" si="764"/>
        <v>0</v>
      </c>
      <c r="CC93" s="61">
        <f t="shared" si="764"/>
        <v>0</v>
      </c>
      <c r="CD93" s="61">
        <f t="shared" si="764"/>
        <v>0</v>
      </c>
      <c r="CE93" s="61">
        <f t="shared" si="764"/>
        <v>0</v>
      </c>
      <c r="CH93" s="62" t="s">
        <v>108</v>
      </c>
      <c r="CI93" s="61">
        <f t="shared" ref="CI93:CT93" si="765">IF(OR($D93="副園長",$D93="教頭",$D93="主任保育士",$D93="主幹教諭",$D93="主幹保育教諭"),0,BG93)</f>
        <v>0</v>
      </c>
      <c r="CJ93" s="61">
        <f t="shared" si="765"/>
        <v>0</v>
      </c>
      <c r="CK93" s="61">
        <f t="shared" si="765"/>
        <v>0</v>
      </c>
      <c r="CL93" s="61">
        <f t="shared" si="765"/>
        <v>0</v>
      </c>
      <c r="CM93" s="61">
        <f t="shared" si="765"/>
        <v>0</v>
      </c>
      <c r="CN93" s="61">
        <f t="shared" si="765"/>
        <v>0</v>
      </c>
      <c r="CO93" s="61">
        <f t="shared" si="765"/>
        <v>0</v>
      </c>
      <c r="CP93" s="61">
        <f t="shared" si="765"/>
        <v>0</v>
      </c>
      <c r="CQ93" s="61">
        <f t="shared" si="765"/>
        <v>0</v>
      </c>
      <c r="CR93" s="61">
        <f t="shared" si="765"/>
        <v>0</v>
      </c>
      <c r="CS93" s="61">
        <f t="shared" si="765"/>
        <v>0</v>
      </c>
      <c r="CT93" s="61">
        <f t="shared" si="765"/>
        <v>0</v>
      </c>
    </row>
    <row r="94" spans="1:98">
      <c r="A94" s="375"/>
      <c r="B94" s="378"/>
      <c r="C94" s="380"/>
      <c r="D94" s="380"/>
      <c r="E94" s="382"/>
      <c r="F94" s="378"/>
      <c r="G94" s="235" t="s">
        <v>107</v>
      </c>
      <c r="H94" s="194"/>
      <c r="I94" s="195" t="str">
        <f t="shared" si="741"/>
        <v/>
      </c>
      <c r="J94" s="195" t="str">
        <f t="shared" si="742"/>
        <v/>
      </c>
      <c r="K94" s="195" t="str">
        <f t="shared" si="743"/>
        <v/>
      </c>
      <c r="L94" s="195" t="str">
        <f t="shared" si="744"/>
        <v/>
      </c>
      <c r="M94" s="195" t="str">
        <f t="shared" si="745"/>
        <v/>
      </c>
      <c r="N94" s="195" t="str">
        <f t="shared" si="746"/>
        <v/>
      </c>
      <c r="O94" s="195" t="str">
        <f t="shared" si="747"/>
        <v/>
      </c>
      <c r="P94" s="195" t="str">
        <f t="shared" si="748"/>
        <v/>
      </c>
      <c r="Q94" s="195" t="str">
        <f t="shared" si="749"/>
        <v/>
      </c>
      <c r="R94" s="195" t="str">
        <f t="shared" si="750"/>
        <v/>
      </c>
      <c r="S94" s="195" t="str">
        <f t="shared" si="751"/>
        <v/>
      </c>
      <c r="T94" s="196">
        <f t="shared" si="582"/>
        <v>0</v>
      </c>
      <c r="U94" s="206"/>
      <c r="V94" s="207" t="str">
        <f t="shared" si="752"/>
        <v/>
      </c>
      <c r="W94" s="207" t="str">
        <f t="shared" si="753"/>
        <v/>
      </c>
      <c r="X94" s="207" t="str">
        <f t="shared" si="754"/>
        <v/>
      </c>
      <c r="Y94" s="207" t="str">
        <f t="shared" si="755"/>
        <v/>
      </c>
      <c r="Z94" s="207" t="str">
        <f t="shared" si="756"/>
        <v/>
      </c>
      <c r="AA94" s="207" t="str">
        <f t="shared" si="757"/>
        <v/>
      </c>
      <c r="AB94" s="207" t="str">
        <f t="shared" si="758"/>
        <v/>
      </c>
      <c r="AC94" s="207" t="str">
        <f t="shared" si="759"/>
        <v/>
      </c>
      <c r="AD94" s="207" t="str">
        <f t="shared" si="760"/>
        <v/>
      </c>
      <c r="AE94" s="207" t="str">
        <f t="shared" si="761"/>
        <v/>
      </c>
      <c r="AF94" s="207" t="str">
        <f t="shared" si="762"/>
        <v/>
      </c>
      <c r="AG94" s="196">
        <f t="shared" si="584"/>
        <v>0</v>
      </c>
      <c r="AN94" s="58">
        <v>3</v>
      </c>
      <c r="AO94" s="58">
        <v>2</v>
      </c>
      <c r="AP94" s="58">
        <v>5</v>
      </c>
      <c r="AQ94" s="60">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58">
        <f ca="1">COUNTIF(INDIRECT("H"&amp;(ROW()+12*(($AN94-1)*3+$AO94)-ROW())/12+5):INDIRECT("S"&amp;(ROW()+12*(($AN94-1)*3+$AO94)-ROW())/12+5),AQ94)</f>
        <v>0</v>
      </c>
      <c r="AS94" s="60">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58">
        <f ca="1">COUNTIF(INDIRECT("U"&amp;(ROW()+12*(($AN94-1)*3+$AO94)-ROW())/12+5):INDIRECT("AF"&amp;(ROW()+12*(($AN94-1)*3+$AO94)-ROW())/12+5),AS94)</f>
        <v>0</v>
      </c>
      <c r="AU94" s="58">
        <f ca="1">IF(AND(AQ94+AS94&gt;0,AR94+AT94&gt;0),COUNTIF(AU$6:AU93,"&gt;0")+1,0)</f>
        <v>0</v>
      </c>
      <c r="BE94" s="58">
        <v>2</v>
      </c>
      <c r="BF94" s="58" t="s">
        <v>106</v>
      </c>
      <c r="BG94" s="61">
        <f t="shared" ref="BG94:BR94" si="766">IF(BG93+BT93&gt;$AJ$27,1,0)</f>
        <v>0</v>
      </c>
      <c r="BH94" s="61">
        <f t="shared" si="766"/>
        <v>0</v>
      </c>
      <c r="BI94" s="61">
        <f t="shared" si="766"/>
        <v>0</v>
      </c>
      <c r="BJ94" s="61">
        <f t="shared" si="766"/>
        <v>0</v>
      </c>
      <c r="BK94" s="61">
        <f t="shared" si="766"/>
        <v>0</v>
      </c>
      <c r="BL94" s="61">
        <f t="shared" si="766"/>
        <v>0</v>
      </c>
      <c r="BM94" s="61">
        <f t="shared" si="766"/>
        <v>0</v>
      </c>
      <c r="BN94" s="61">
        <f t="shared" si="766"/>
        <v>0</v>
      </c>
      <c r="BO94" s="61">
        <f t="shared" si="766"/>
        <v>0</v>
      </c>
      <c r="BP94" s="61">
        <f t="shared" si="766"/>
        <v>0</v>
      </c>
      <c r="BQ94" s="61">
        <f t="shared" si="766"/>
        <v>0</v>
      </c>
      <c r="BR94" s="61">
        <f t="shared" si="766"/>
        <v>0</v>
      </c>
    </row>
    <row r="95" spans="1:98">
      <c r="A95" s="376"/>
      <c r="B95" s="379"/>
      <c r="C95" s="384"/>
      <c r="D95" s="385"/>
      <c r="E95" s="383"/>
      <c r="F95" s="379"/>
      <c r="G95" s="236" t="s">
        <v>1226</v>
      </c>
      <c r="H95" s="197"/>
      <c r="I95" s="198"/>
      <c r="J95" s="198"/>
      <c r="K95" s="198"/>
      <c r="L95" s="198"/>
      <c r="M95" s="198"/>
      <c r="N95" s="198"/>
      <c r="O95" s="198"/>
      <c r="P95" s="198"/>
      <c r="Q95" s="198"/>
      <c r="R95" s="198"/>
      <c r="S95" s="198"/>
      <c r="T95" s="199">
        <f t="shared" si="582"/>
        <v>0</v>
      </c>
      <c r="U95" s="208"/>
      <c r="V95" s="209"/>
      <c r="W95" s="209"/>
      <c r="X95" s="209"/>
      <c r="Y95" s="209"/>
      <c r="Z95" s="209"/>
      <c r="AA95" s="209"/>
      <c r="AB95" s="209"/>
      <c r="AC95" s="209"/>
      <c r="AD95" s="209"/>
      <c r="AE95" s="209"/>
      <c r="AF95" s="209"/>
      <c r="AG95" s="199">
        <f t="shared" si="584"/>
        <v>0</v>
      </c>
      <c r="AN95" s="58">
        <v>3</v>
      </c>
      <c r="AO95" s="58">
        <v>2</v>
      </c>
      <c r="AP95" s="58">
        <v>6</v>
      </c>
      <c r="AQ95" s="60">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58">
        <f ca="1">COUNTIF(INDIRECT("H"&amp;(ROW()+12*(($AN95-1)*3+$AO95)-ROW())/12+5):INDIRECT("S"&amp;(ROW()+12*(($AN95-1)*3+$AO95)-ROW())/12+5),AQ95)</f>
        <v>0</v>
      </c>
      <c r="AS95" s="60">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58">
        <f ca="1">COUNTIF(INDIRECT("U"&amp;(ROW()+12*(($AN95-1)*3+$AO95)-ROW())/12+5):INDIRECT("AF"&amp;(ROW()+12*(($AN95-1)*3+$AO95)-ROW())/12+5),AS95)</f>
        <v>0</v>
      </c>
      <c r="AU95" s="58">
        <f ca="1">IF(AND(AQ95+AS95&gt;0,AR95+AT95&gt;0),COUNTIF(AU$6:AU94,"&gt;0")+1,0)</f>
        <v>0</v>
      </c>
      <c r="BE95" s="58">
        <v>3</v>
      </c>
      <c r="BF95" s="62"/>
      <c r="BG95" s="61"/>
      <c r="BH95" s="61"/>
      <c r="BI95" s="61"/>
      <c r="BJ95" s="61"/>
      <c r="BK95" s="61"/>
      <c r="BL95" s="61"/>
      <c r="BM95" s="61"/>
      <c r="BN95" s="61"/>
      <c r="BO95" s="61"/>
      <c r="BP95" s="61"/>
      <c r="BQ95" s="61"/>
      <c r="BR95" s="61"/>
    </row>
    <row r="96" spans="1:98">
      <c r="A96" s="374">
        <v>31</v>
      </c>
      <c r="B96" s="377"/>
      <c r="C96" s="377"/>
      <c r="D96" s="377"/>
      <c r="E96" s="381"/>
      <c r="F96" s="377"/>
      <c r="G96" s="234" t="s">
        <v>109</v>
      </c>
      <c r="H96" s="191"/>
      <c r="I96" s="192" t="str">
        <f t="shared" ref="I96:I97" si="767">IF(H96="","",H96)</f>
        <v/>
      </c>
      <c r="J96" s="192" t="str">
        <f t="shared" ref="J96:J97" si="768">IF(I96="","",I96)</f>
        <v/>
      </c>
      <c r="K96" s="192" t="str">
        <f t="shared" ref="K96:K97" si="769">IF(J96="","",J96)</f>
        <v/>
      </c>
      <c r="L96" s="192" t="str">
        <f t="shared" ref="L96:L97" si="770">IF(K96="","",K96)</f>
        <v/>
      </c>
      <c r="M96" s="192" t="str">
        <f t="shared" ref="M96:M97" si="771">IF(L96="","",L96)</f>
        <v/>
      </c>
      <c r="N96" s="192" t="str">
        <f t="shared" ref="N96:N97" si="772">IF(M96="","",M96)</f>
        <v/>
      </c>
      <c r="O96" s="192" t="str">
        <f t="shared" ref="O96:O97" si="773">IF(N96="","",N96)</f>
        <v/>
      </c>
      <c r="P96" s="192" t="str">
        <f t="shared" ref="P96:P97" si="774">IF(O96="","",O96)</f>
        <v/>
      </c>
      <c r="Q96" s="192" t="str">
        <f t="shared" ref="Q96:Q97" si="775">IF(P96="","",P96)</f>
        <v/>
      </c>
      <c r="R96" s="192" t="str">
        <f t="shared" ref="R96:R97" si="776">IF(Q96="","",Q96)</f>
        <v/>
      </c>
      <c r="S96" s="192" t="str">
        <f t="shared" ref="S96:S97" si="777">IF(R96="","",R96)</f>
        <v/>
      </c>
      <c r="T96" s="193">
        <f t="shared" si="582"/>
        <v>0</v>
      </c>
      <c r="U96" s="203"/>
      <c r="V96" s="204" t="str">
        <f t="shared" ref="V96:V97" si="778">IF(U96="","",U96)</f>
        <v/>
      </c>
      <c r="W96" s="204" t="str">
        <f t="shared" ref="W96:W97" si="779">IF(V96="","",V96)</f>
        <v/>
      </c>
      <c r="X96" s="204" t="str">
        <f t="shared" ref="X96:X97" si="780">IF(W96="","",W96)</f>
        <v/>
      </c>
      <c r="Y96" s="204" t="str">
        <f t="shared" ref="Y96:Y97" si="781">IF(X96="","",X96)</f>
        <v/>
      </c>
      <c r="Z96" s="204" t="str">
        <f t="shared" ref="Z96:Z97" si="782">IF(Y96="","",Y96)</f>
        <v/>
      </c>
      <c r="AA96" s="204" t="str">
        <f t="shared" ref="AA96:AA97" si="783">IF(Z96="","",Z96)</f>
        <v/>
      </c>
      <c r="AB96" s="204" t="str">
        <f t="shared" ref="AB96:AB97" si="784">IF(AA96="","",AA96)</f>
        <v/>
      </c>
      <c r="AC96" s="204" t="str">
        <f t="shared" ref="AC96:AC97" si="785">IF(AB96="","",AB96)</f>
        <v/>
      </c>
      <c r="AD96" s="204" t="str">
        <f t="shared" ref="AD96:AD97" si="786">IF(AC96="","",AC96)</f>
        <v/>
      </c>
      <c r="AE96" s="204" t="str">
        <f t="shared" ref="AE96:AE97" si="787">IF(AD96="","",AD96)</f>
        <v/>
      </c>
      <c r="AF96" s="204" t="str">
        <f t="shared" ref="AF96:AF97" si="788">IF(AE96="","",AE96)</f>
        <v/>
      </c>
      <c r="AG96" s="193">
        <f t="shared" si="584"/>
        <v>0</v>
      </c>
      <c r="AN96" s="58">
        <v>3</v>
      </c>
      <c r="AO96" s="58">
        <v>2</v>
      </c>
      <c r="AP96" s="58">
        <v>7</v>
      </c>
      <c r="AQ96" s="60">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58">
        <f ca="1">COUNTIF(INDIRECT("H"&amp;(ROW()+12*(($AN96-1)*3+$AO96)-ROW())/12+5):INDIRECT("S"&amp;(ROW()+12*(($AN96-1)*3+$AO96)-ROW())/12+5),AQ96)</f>
        <v>0</v>
      </c>
      <c r="AS96" s="60">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58">
        <f ca="1">COUNTIF(INDIRECT("U"&amp;(ROW()+12*(($AN96-1)*3+$AO96)-ROW())/12+5):INDIRECT("AF"&amp;(ROW()+12*(($AN96-1)*3+$AO96)-ROW())/12+5),AS96)</f>
        <v>0</v>
      </c>
      <c r="AU96" s="58">
        <f ca="1">IF(AND(AQ96+AS96&gt;0,AR96+AT96&gt;0),COUNTIF(AU$6:AU95,"&gt;0")+1,0)</f>
        <v>0</v>
      </c>
      <c r="BE96" s="58">
        <v>1</v>
      </c>
      <c r="BG96" s="61">
        <f t="shared" ref="BG96:BR96" si="789">SUM(H96:H97)</f>
        <v>0</v>
      </c>
      <c r="BH96" s="61">
        <f t="shared" si="789"/>
        <v>0</v>
      </c>
      <c r="BI96" s="61">
        <f t="shared" si="789"/>
        <v>0</v>
      </c>
      <c r="BJ96" s="61">
        <f t="shared" si="789"/>
        <v>0</v>
      </c>
      <c r="BK96" s="61">
        <f t="shared" si="789"/>
        <v>0</v>
      </c>
      <c r="BL96" s="61">
        <f t="shared" si="789"/>
        <v>0</v>
      </c>
      <c r="BM96" s="61">
        <f t="shared" si="789"/>
        <v>0</v>
      </c>
      <c r="BN96" s="61">
        <f t="shared" si="789"/>
        <v>0</v>
      </c>
      <c r="BO96" s="61">
        <f t="shared" si="789"/>
        <v>0</v>
      </c>
      <c r="BP96" s="61">
        <f t="shared" si="789"/>
        <v>0</v>
      </c>
      <c r="BQ96" s="61">
        <f t="shared" si="789"/>
        <v>0</v>
      </c>
      <c r="BR96" s="61">
        <f t="shared" si="789"/>
        <v>0</v>
      </c>
      <c r="BT96" s="61">
        <f>SUM(U96:U97)</f>
        <v>0</v>
      </c>
      <c r="BU96" s="61">
        <f t="shared" ref="BU96:CE96" si="790">SUM(V96:V97)</f>
        <v>0</v>
      </c>
      <c r="BV96" s="61">
        <f t="shared" si="790"/>
        <v>0</v>
      </c>
      <c r="BW96" s="61">
        <f t="shared" si="790"/>
        <v>0</v>
      </c>
      <c r="BX96" s="61">
        <f t="shared" si="790"/>
        <v>0</v>
      </c>
      <c r="BY96" s="61">
        <f t="shared" si="790"/>
        <v>0</v>
      </c>
      <c r="BZ96" s="61">
        <f t="shared" si="790"/>
        <v>0</v>
      </c>
      <c r="CA96" s="61">
        <f t="shared" si="790"/>
        <v>0</v>
      </c>
      <c r="CB96" s="61">
        <f t="shared" si="790"/>
        <v>0</v>
      </c>
      <c r="CC96" s="61">
        <f t="shared" si="790"/>
        <v>0</v>
      </c>
      <c r="CD96" s="61">
        <f t="shared" si="790"/>
        <v>0</v>
      </c>
      <c r="CE96" s="61">
        <f t="shared" si="790"/>
        <v>0</v>
      </c>
      <c r="CH96" s="62" t="s">
        <v>108</v>
      </c>
      <c r="CI96" s="61">
        <f t="shared" ref="CI96:CT96" si="791">IF(OR($D96="副園長",$D96="教頭",$D96="主任保育士",$D96="主幹教諭",$D96="主幹保育教諭"),0,BG96)</f>
        <v>0</v>
      </c>
      <c r="CJ96" s="61">
        <f t="shared" si="791"/>
        <v>0</v>
      </c>
      <c r="CK96" s="61">
        <f t="shared" si="791"/>
        <v>0</v>
      </c>
      <c r="CL96" s="61">
        <f t="shared" si="791"/>
        <v>0</v>
      </c>
      <c r="CM96" s="61">
        <f t="shared" si="791"/>
        <v>0</v>
      </c>
      <c r="CN96" s="61">
        <f t="shared" si="791"/>
        <v>0</v>
      </c>
      <c r="CO96" s="61">
        <f t="shared" si="791"/>
        <v>0</v>
      </c>
      <c r="CP96" s="61">
        <f t="shared" si="791"/>
        <v>0</v>
      </c>
      <c r="CQ96" s="61">
        <f t="shared" si="791"/>
        <v>0</v>
      </c>
      <c r="CR96" s="61">
        <f t="shared" si="791"/>
        <v>0</v>
      </c>
      <c r="CS96" s="61">
        <f t="shared" si="791"/>
        <v>0</v>
      </c>
      <c r="CT96" s="61">
        <f t="shared" si="791"/>
        <v>0</v>
      </c>
    </row>
    <row r="97" spans="1:98">
      <c r="A97" s="375"/>
      <c r="B97" s="378"/>
      <c r="C97" s="380"/>
      <c r="D97" s="380"/>
      <c r="E97" s="382"/>
      <c r="F97" s="378"/>
      <c r="G97" s="235" t="s">
        <v>107</v>
      </c>
      <c r="H97" s="194"/>
      <c r="I97" s="195" t="str">
        <f t="shared" si="767"/>
        <v/>
      </c>
      <c r="J97" s="195" t="str">
        <f t="shared" si="768"/>
        <v/>
      </c>
      <c r="K97" s="195" t="str">
        <f t="shared" si="769"/>
        <v/>
      </c>
      <c r="L97" s="195" t="str">
        <f t="shared" si="770"/>
        <v/>
      </c>
      <c r="M97" s="195" t="str">
        <f t="shared" si="771"/>
        <v/>
      </c>
      <c r="N97" s="195" t="str">
        <f t="shared" si="772"/>
        <v/>
      </c>
      <c r="O97" s="195" t="str">
        <f t="shared" si="773"/>
        <v/>
      </c>
      <c r="P97" s="195" t="str">
        <f t="shared" si="774"/>
        <v/>
      </c>
      <c r="Q97" s="195" t="str">
        <f t="shared" si="775"/>
        <v/>
      </c>
      <c r="R97" s="195" t="str">
        <f t="shared" si="776"/>
        <v/>
      </c>
      <c r="S97" s="195" t="str">
        <f t="shared" si="777"/>
        <v/>
      </c>
      <c r="T97" s="196">
        <f t="shared" si="582"/>
        <v>0</v>
      </c>
      <c r="U97" s="206"/>
      <c r="V97" s="207" t="str">
        <f t="shared" si="778"/>
        <v/>
      </c>
      <c r="W97" s="207" t="str">
        <f t="shared" si="779"/>
        <v/>
      </c>
      <c r="X97" s="207" t="str">
        <f t="shared" si="780"/>
        <v/>
      </c>
      <c r="Y97" s="207" t="str">
        <f t="shared" si="781"/>
        <v/>
      </c>
      <c r="Z97" s="207" t="str">
        <f t="shared" si="782"/>
        <v/>
      </c>
      <c r="AA97" s="207" t="str">
        <f t="shared" si="783"/>
        <v/>
      </c>
      <c r="AB97" s="207" t="str">
        <f t="shared" si="784"/>
        <v/>
      </c>
      <c r="AC97" s="207" t="str">
        <f t="shared" si="785"/>
        <v/>
      </c>
      <c r="AD97" s="207" t="str">
        <f t="shared" si="786"/>
        <v/>
      </c>
      <c r="AE97" s="207" t="str">
        <f t="shared" si="787"/>
        <v/>
      </c>
      <c r="AF97" s="207" t="str">
        <f t="shared" si="788"/>
        <v/>
      </c>
      <c r="AG97" s="196">
        <f t="shared" si="584"/>
        <v>0</v>
      </c>
      <c r="AN97" s="58">
        <v>3</v>
      </c>
      <c r="AO97" s="58">
        <v>2</v>
      </c>
      <c r="AP97" s="58">
        <v>8</v>
      </c>
      <c r="AQ97" s="60">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58">
        <f ca="1">COUNTIF(INDIRECT("H"&amp;(ROW()+12*(($AN97-1)*3+$AO97)-ROW())/12+5):INDIRECT("S"&amp;(ROW()+12*(($AN97-1)*3+$AO97)-ROW())/12+5),AQ97)</f>
        <v>0</v>
      </c>
      <c r="AS97" s="60">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58">
        <f ca="1">COUNTIF(INDIRECT("U"&amp;(ROW()+12*(($AN97-1)*3+$AO97)-ROW())/12+5):INDIRECT("AF"&amp;(ROW()+12*(($AN97-1)*3+$AO97)-ROW())/12+5),AS97)</f>
        <v>0</v>
      </c>
      <c r="AU97" s="58">
        <f ca="1">IF(AND(AQ97+AS97&gt;0,AR97+AT97&gt;0),COUNTIF(AU$6:AU96,"&gt;0")+1,0)</f>
        <v>0</v>
      </c>
      <c r="BE97" s="58">
        <v>2</v>
      </c>
      <c r="BF97" s="58" t="s">
        <v>106</v>
      </c>
      <c r="BG97" s="61">
        <f t="shared" ref="BG97:BR97" si="792">IF(BG96+BT96&gt;$AJ$27,1,0)</f>
        <v>0</v>
      </c>
      <c r="BH97" s="61">
        <f t="shared" si="792"/>
        <v>0</v>
      </c>
      <c r="BI97" s="61">
        <f t="shared" si="792"/>
        <v>0</v>
      </c>
      <c r="BJ97" s="61">
        <f t="shared" si="792"/>
        <v>0</v>
      </c>
      <c r="BK97" s="61">
        <f t="shared" si="792"/>
        <v>0</v>
      </c>
      <c r="BL97" s="61">
        <f t="shared" si="792"/>
        <v>0</v>
      </c>
      <c r="BM97" s="61">
        <f t="shared" si="792"/>
        <v>0</v>
      </c>
      <c r="BN97" s="61">
        <f t="shared" si="792"/>
        <v>0</v>
      </c>
      <c r="BO97" s="61">
        <f t="shared" si="792"/>
        <v>0</v>
      </c>
      <c r="BP97" s="61">
        <f t="shared" si="792"/>
        <v>0</v>
      </c>
      <c r="BQ97" s="61">
        <f t="shared" si="792"/>
        <v>0</v>
      </c>
      <c r="BR97" s="61">
        <f t="shared" si="792"/>
        <v>0</v>
      </c>
      <c r="BT97" s="61"/>
      <c r="BU97" s="61"/>
      <c r="BV97" s="61"/>
      <c r="BW97" s="61"/>
      <c r="BX97" s="61"/>
      <c r="BY97" s="61"/>
      <c r="BZ97" s="61"/>
      <c r="CA97" s="61"/>
      <c r="CB97" s="61"/>
      <c r="CC97" s="61"/>
      <c r="CD97" s="61"/>
      <c r="CE97" s="61"/>
    </row>
    <row r="98" spans="1:98">
      <c r="A98" s="376"/>
      <c r="B98" s="379"/>
      <c r="C98" s="384"/>
      <c r="D98" s="385"/>
      <c r="E98" s="383"/>
      <c r="F98" s="379"/>
      <c r="G98" s="236" t="s">
        <v>1226</v>
      </c>
      <c r="H98" s="197"/>
      <c r="I98" s="198"/>
      <c r="J98" s="198"/>
      <c r="K98" s="198"/>
      <c r="L98" s="198"/>
      <c r="M98" s="198"/>
      <c r="N98" s="198"/>
      <c r="O98" s="198"/>
      <c r="P98" s="198"/>
      <c r="Q98" s="198"/>
      <c r="R98" s="198"/>
      <c r="S98" s="198"/>
      <c r="T98" s="199">
        <f t="shared" si="582"/>
        <v>0</v>
      </c>
      <c r="U98" s="208"/>
      <c r="V98" s="209"/>
      <c r="W98" s="209"/>
      <c r="X98" s="209"/>
      <c r="Y98" s="209"/>
      <c r="Z98" s="209"/>
      <c r="AA98" s="209"/>
      <c r="AB98" s="209"/>
      <c r="AC98" s="209"/>
      <c r="AD98" s="209"/>
      <c r="AE98" s="209"/>
      <c r="AF98" s="209"/>
      <c r="AG98" s="199">
        <f t="shared" si="584"/>
        <v>0</v>
      </c>
      <c r="AN98" s="58">
        <v>3</v>
      </c>
      <c r="AO98" s="58">
        <v>2</v>
      </c>
      <c r="AP98" s="58">
        <v>9</v>
      </c>
      <c r="AQ98" s="60">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58">
        <f ca="1">COUNTIF(INDIRECT("H"&amp;(ROW()+12*(($AN98-1)*3+$AO98)-ROW())/12+5):INDIRECT("S"&amp;(ROW()+12*(($AN98-1)*3+$AO98)-ROW())/12+5),AQ98)</f>
        <v>0</v>
      </c>
      <c r="AS98" s="60">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58">
        <f ca="1">COUNTIF(INDIRECT("U"&amp;(ROW()+12*(($AN98-1)*3+$AO98)-ROW())/12+5):INDIRECT("AF"&amp;(ROW()+12*(($AN98-1)*3+$AO98)-ROW())/12+5),AS98)</f>
        <v>0</v>
      </c>
      <c r="AU98" s="58">
        <f ca="1">IF(AND(AQ98+AS98&gt;0,AR98+AT98&gt;0),COUNTIF(AU$6:AU97,"&gt;0")+1,0)</f>
        <v>0</v>
      </c>
      <c r="BE98" s="58">
        <v>3</v>
      </c>
      <c r="BG98" s="61"/>
      <c r="BH98" s="61"/>
      <c r="BI98" s="61"/>
      <c r="BJ98" s="61"/>
      <c r="BK98" s="61"/>
      <c r="BL98" s="61"/>
      <c r="BM98" s="61"/>
      <c r="BN98" s="61"/>
      <c r="BO98" s="61"/>
      <c r="BP98" s="61"/>
      <c r="BQ98" s="61"/>
      <c r="BR98" s="61"/>
      <c r="BT98" s="61"/>
      <c r="BU98" s="61"/>
      <c r="BV98" s="61"/>
      <c r="BW98" s="61"/>
      <c r="BX98" s="61"/>
      <c r="BY98" s="61"/>
      <c r="BZ98" s="61"/>
      <c r="CA98" s="61"/>
      <c r="CB98" s="61"/>
      <c r="CC98" s="61"/>
      <c r="CD98" s="61"/>
      <c r="CE98" s="61"/>
    </row>
    <row r="99" spans="1:98">
      <c r="A99" s="374">
        <v>32</v>
      </c>
      <c r="B99" s="377"/>
      <c r="C99" s="377"/>
      <c r="D99" s="377"/>
      <c r="E99" s="381"/>
      <c r="F99" s="377"/>
      <c r="G99" s="234" t="s">
        <v>109</v>
      </c>
      <c r="H99" s="191"/>
      <c r="I99" s="192" t="str">
        <f t="shared" ref="I99:I100" si="793">IF(H99="","",H99)</f>
        <v/>
      </c>
      <c r="J99" s="192" t="str">
        <f t="shared" ref="J99:J100" si="794">IF(I99="","",I99)</f>
        <v/>
      </c>
      <c r="K99" s="192" t="str">
        <f t="shared" ref="K99:K100" si="795">IF(J99="","",J99)</f>
        <v/>
      </c>
      <c r="L99" s="192" t="str">
        <f t="shared" ref="L99:L100" si="796">IF(K99="","",K99)</f>
        <v/>
      </c>
      <c r="M99" s="192" t="str">
        <f t="shared" ref="M99:M100" si="797">IF(L99="","",L99)</f>
        <v/>
      </c>
      <c r="N99" s="192" t="str">
        <f t="shared" ref="N99:N100" si="798">IF(M99="","",M99)</f>
        <v/>
      </c>
      <c r="O99" s="192" t="str">
        <f t="shared" ref="O99:O100" si="799">IF(N99="","",N99)</f>
        <v/>
      </c>
      <c r="P99" s="192" t="str">
        <f t="shared" ref="P99:P100" si="800">IF(O99="","",O99)</f>
        <v/>
      </c>
      <c r="Q99" s="192" t="str">
        <f t="shared" ref="Q99:Q100" si="801">IF(P99="","",P99)</f>
        <v/>
      </c>
      <c r="R99" s="192" t="str">
        <f t="shared" ref="R99:R100" si="802">IF(Q99="","",Q99)</f>
        <v/>
      </c>
      <c r="S99" s="192" t="str">
        <f t="shared" ref="S99:S100" si="803">IF(R99="","",R99)</f>
        <v/>
      </c>
      <c r="T99" s="193">
        <f t="shared" si="582"/>
        <v>0</v>
      </c>
      <c r="U99" s="203"/>
      <c r="V99" s="204" t="str">
        <f t="shared" ref="V99:V100" si="804">IF(U99="","",U99)</f>
        <v/>
      </c>
      <c r="W99" s="204" t="str">
        <f t="shared" ref="W99:W100" si="805">IF(V99="","",V99)</f>
        <v/>
      </c>
      <c r="X99" s="204" t="str">
        <f t="shared" ref="X99:X100" si="806">IF(W99="","",W99)</f>
        <v/>
      </c>
      <c r="Y99" s="204" t="str">
        <f t="shared" ref="Y99:Y100" si="807">IF(X99="","",X99)</f>
        <v/>
      </c>
      <c r="Z99" s="204" t="str">
        <f t="shared" ref="Z99:Z100" si="808">IF(Y99="","",Y99)</f>
        <v/>
      </c>
      <c r="AA99" s="204" t="str">
        <f t="shared" ref="AA99:AA100" si="809">IF(Z99="","",Z99)</f>
        <v/>
      </c>
      <c r="AB99" s="204" t="str">
        <f t="shared" ref="AB99:AB100" si="810">IF(AA99="","",AA99)</f>
        <v/>
      </c>
      <c r="AC99" s="204" t="str">
        <f t="shared" ref="AC99:AC100" si="811">IF(AB99="","",AB99)</f>
        <v/>
      </c>
      <c r="AD99" s="204" t="str">
        <f t="shared" ref="AD99:AD100" si="812">IF(AC99="","",AC99)</f>
        <v/>
      </c>
      <c r="AE99" s="204" t="str">
        <f t="shared" ref="AE99:AE100" si="813">IF(AD99="","",AD99)</f>
        <v/>
      </c>
      <c r="AF99" s="204" t="str">
        <f t="shared" ref="AF99:AF100" si="814">IF(AE99="","",AE99)</f>
        <v/>
      </c>
      <c r="AG99" s="193">
        <f t="shared" si="584"/>
        <v>0</v>
      </c>
      <c r="AN99" s="58">
        <v>3</v>
      </c>
      <c r="AO99" s="58">
        <v>2</v>
      </c>
      <c r="AP99" s="58">
        <v>10</v>
      </c>
      <c r="AQ99" s="60">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58">
        <f ca="1">COUNTIF(INDIRECT("H"&amp;(ROW()+12*(($AN99-1)*3+$AO99)-ROW())/12+5):INDIRECT("S"&amp;(ROW()+12*(($AN99-1)*3+$AO99)-ROW())/12+5),AQ99)</f>
        <v>0</v>
      </c>
      <c r="AS99" s="60">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58">
        <f ca="1">COUNTIF(INDIRECT("U"&amp;(ROW()+12*(($AN99-1)*3+$AO99)-ROW())/12+5):INDIRECT("AF"&amp;(ROW()+12*(($AN99-1)*3+$AO99)-ROW())/12+5),AS99)</f>
        <v>0</v>
      </c>
      <c r="AU99" s="58">
        <f ca="1">IF(AND(AQ99+AS99&gt;0,AR99+AT99&gt;0),COUNTIF(AU$6:AU98,"&gt;0")+1,0)</f>
        <v>0</v>
      </c>
      <c r="BE99" s="58">
        <v>1</v>
      </c>
      <c r="BG99" s="61">
        <f t="shared" ref="BG99:BR99" si="815">SUM(H99:H100)</f>
        <v>0</v>
      </c>
      <c r="BH99" s="61">
        <f t="shared" si="815"/>
        <v>0</v>
      </c>
      <c r="BI99" s="61">
        <f t="shared" si="815"/>
        <v>0</v>
      </c>
      <c r="BJ99" s="61">
        <f t="shared" si="815"/>
        <v>0</v>
      </c>
      <c r="BK99" s="61">
        <f t="shared" si="815"/>
        <v>0</v>
      </c>
      <c r="BL99" s="61">
        <f t="shared" si="815"/>
        <v>0</v>
      </c>
      <c r="BM99" s="61">
        <f t="shared" si="815"/>
        <v>0</v>
      </c>
      <c r="BN99" s="61">
        <f t="shared" si="815"/>
        <v>0</v>
      </c>
      <c r="BO99" s="61">
        <f t="shared" si="815"/>
        <v>0</v>
      </c>
      <c r="BP99" s="61">
        <f t="shared" si="815"/>
        <v>0</v>
      </c>
      <c r="BQ99" s="61">
        <f t="shared" si="815"/>
        <v>0</v>
      </c>
      <c r="BR99" s="61">
        <f t="shared" si="815"/>
        <v>0</v>
      </c>
      <c r="BT99" s="61">
        <f t="shared" ref="BT99:CE99" si="816">SUM(U99:U100)</f>
        <v>0</v>
      </c>
      <c r="BU99" s="61">
        <f t="shared" si="816"/>
        <v>0</v>
      </c>
      <c r="BV99" s="61">
        <f t="shared" si="816"/>
        <v>0</v>
      </c>
      <c r="BW99" s="61">
        <f t="shared" si="816"/>
        <v>0</v>
      </c>
      <c r="BX99" s="61">
        <f t="shared" si="816"/>
        <v>0</v>
      </c>
      <c r="BY99" s="61">
        <f t="shared" si="816"/>
        <v>0</v>
      </c>
      <c r="BZ99" s="61">
        <f t="shared" si="816"/>
        <v>0</v>
      </c>
      <c r="CA99" s="61">
        <f t="shared" si="816"/>
        <v>0</v>
      </c>
      <c r="CB99" s="61">
        <f t="shared" si="816"/>
        <v>0</v>
      </c>
      <c r="CC99" s="61">
        <f t="shared" si="816"/>
        <v>0</v>
      </c>
      <c r="CD99" s="61">
        <f t="shared" si="816"/>
        <v>0</v>
      </c>
      <c r="CE99" s="61">
        <f t="shared" si="816"/>
        <v>0</v>
      </c>
      <c r="CH99" s="62" t="s">
        <v>108</v>
      </c>
      <c r="CI99" s="61">
        <f t="shared" ref="CI99:CT99" si="817">IF(OR($D99="副園長",$D99="教頭",$D99="主任保育士",$D99="主幹教諭",$D99="主幹保育教諭"),0,BG99)</f>
        <v>0</v>
      </c>
      <c r="CJ99" s="61">
        <f t="shared" si="817"/>
        <v>0</v>
      </c>
      <c r="CK99" s="61">
        <f t="shared" si="817"/>
        <v>0</v>
      </c>
      <c r="CL99" s="61">
        <f t="shared" si="817"/>
        <v>0</v>
      </c>
      <c r="CM99" s="61">
        <f t="shared" si="817"/>
        <v>0</v>
      </c>
      <c r="CN99" s="61">
        <f t="shared" si="817"/>
        <v>0</v>
      </c>
      <c r="CO99" s="61">
        <f t="shared" si="817"/>
        <v>0</v>
      </c>
      <c r="CP99" s="61">
        <f t="shared" si="817"/>
        <v>0</v>
      </c>
      <c r="CQ99" s="61">
        <f t="shared" si="817"/>
        <v>0</v>
      </c>
      <c r="CR99" s="61">
        <f t="shared" si="817"/>
        <v>0</v>
      </c>
      <c r="CS99" s="61">
        <f t="shared" si="817"/>
        <v>0</v>
      </c>
      <c r="CT99" s="61">
        <f t="shared" si="817"/>
        <v>0</v>
      </c>
    </row>
    <row r="100" spans="1:98">
      <c r="A100" s="375"/>
      <c r="B100" s="378"/>
      <c r="C100" s="380"/>
      <c r="D100" s="380"/>
      <c r="E100" s="382"/>
      <c r="F100" s="378"/>
      <c r="G100" s="235" t="s">
        <v>107</v>
      </c>
      <c r="H100" s="194"/>
      <c r="I100" s="195" t="str">
        <f t="shared" si="793"/>
        <v/>
      </c>
      <c r="J100" s="195" t="str">
        <f t="shared" si="794"/>
        <v/>
      </c>
      <c r="K100" s="195" t="str">
        <f t="shared" si="795"/>
        <v/>
      </c>
      <c r="L100" s="195" t="str">
        <f t="shared" si="796"/>
        <v/>
      </c>
      <c r="M100" s="195" t="str">
        <f t="shared" si="797"/>
        <v/>
      </c>
      <c r="N100" s="195" t="str">
        <f t="shared" si="798"/>
        <v/>
      </c>
      <c r="O100" s="195" t="str">
        <f t="shared" si="799"/>
        <v/>
      </c>
      <c r="P100" s="195" t="str">
        <f t="shared" si="800"/>
        <v/>
      </c>
      <c r="Q100" s="195" t="str">
        <f t="shared" si="801"/>
        <v/>
      </c>
      <c r="R100" s="195" t="str">
        <f t="shared" si="802"/>
        <v/>
      </c>
      <c r="S100" s="195" t="str">
        <f t="shared" si="803"/>
        <v/>
      </c>
      <c r="T100" s="196">
        <f t="shared" si="582"/>
        <v>0</v>
      </c>
      <c r="U100" s="206"/>
      <c r="V100" s="207" t="str">
        <f t="shared" si="804"/>
        <v/>
      </c>
      <c r="W100" s="207" t="str">
        <f t="shared" si="805"/>
        <v/>
      </c>
      <c r="X100" s="207" t="str">
        <f t="shared" si="806"/>
        <v/>
      </c>
      <c r="Y100" s="207" t="str">
        <f t="shared" si="807"/>
        <v/>
      </c>
      <c r="Z100" s="207" t="str">
        <f t="shared" si="808"/>
        <v/>
      </c>
      <c r="AA100" s="207" t="str">
        <f t="shared" si="809"/>
        <v/>
      </c>
      <c r="AB100" s="207" t="str">
        <f t="shared" si="810"/>
        <v/>
      </c>
      <c r="AC100" s="207" t="str">
        <f t="shared" si="811"/>
        <v/>
      </c>
      <c r="AD100" s="207" t="str">
        <f t="shared" si="812"/>
        <v/>
      </c>
      <c r="AE100" s="207" t="str">
        <f t="shared" si="813"/>
        <v/>
      </c>
      <c r="AF100" s="207" t="str">
        <f t="shared" si="814"/>
        <v/>
      </c>
      <c r="AG100" s="196">
        <f t="shared" si="584"/>
        <v>0</v>
      </c>
      <c r="AN100" s="58">
        <v>3</v>
      </c>
      <c r="AO100" s="58">
        <v>2</v>
      </c>
      <c r="AP100" s="58">
        <v>11</v>
      </c>
      <c r="AQ100" s="60">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58">
        <f ca="1">COUNTIF(INDIRECT("H"&amp;(ROW()+12*(($AN100-1)*3+$AO100)-ROW())/12+5):INDIRECT("S"&amp;(ROW()+12*(($AN100-1)*3+$AO100)-ROW())/12+5),AQ100)</f>
        <v>0</v>
      </c>
      <c r="AS100" s="60">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58">
        <f ca="1">COUNTIF(INDIRECT("U"&amp;(ROW()+12*(($AN100-1)*3+$AO100)-ROW())/12+5):INDIRECT("AF"&amp;(ROW()+12*(($AN100-1)*3+$AO100)-ROW())/12+5),AS100)</f>
        <v>0</v>
      </c>
      <c r="AU100" s="58">
        <f ca="1">IF(AND(AQ100+AS100&gt;0,AR100+AT100&gt;0),COUNTIF(AU$6:AU99,"&gt;0")+1,0)</f>
        <v>0</v>
      </c>
      <c r="BE100" s="58">
        <v>2</v>
      </c>
      <c r="BF100" s="58" t="s">
        <v>106</v>
      </c>
      <c r="BG100" s="61">
        <f t="shared" ref="BG100:BR100" si="818">IF(BG99+BT99&gt;$AJ$27,1,0)</f>
        <v>0</v>
      </c>
      <c r="BH100" s="61">
        <f t="shared" si="818"/>
        <v>0</v>
      </c>
      <c r="BI100" s="61">
        <f t="shared" si="818"/>
        <v>0</v>
      </c>
      <c r="BJ100" s="61">
        <f t="shared" si="818"/>
        <v>0</v>
      </c>
      <c r="BK100" s="61">
        <f t="shared" si="818"/>
        <v>0</v>
      </c>
      <c r="BL100" s="61">
        <f t="shared" si="818"/>
        <v>0</v>
      </c>
      <c r="BM100" s="61">
        <f t="shared" si="818"/>
        <v>0</v>
      </c>
      <c r="BN100" s="61">
        <f t="shared" si="818"/>
        <v>0</v>
      </c>
      <c r="BO100" s="61">
        <f t="shared" si="818"/>
        <v>0</v>
      </c>
      <c r="BP100" s="61">
        <f t="shared" si="818"/>
        <v>0</v>
      </c>
      <c r="BQ100" s="61">
        <f t="shared" si="818"/>
        <v>0</v>
      </c>
      <c r="BR100" s="61">
        <f t="shared" si="818"/>
        <v>0</v>
      </c>
      <c r="BT100" s="61"/>
      <c r="BU100" s="61"/>
      <c r="BV100" s="61"/>
      <c r="BW100" s="61"/>
      <c r="BX100" s="61"/>
      <c r="BY100" s="61"/>
      <c r="BZ100" s="61"/>
      <c r="CA100" s="61"/>
      <c r="CB100" s="61"/>
      <c r="CC100" s="61"/>
      <c r="CD100" s="61"/>
      <c r="CE100" s="61"/>
    </row>
    <row r="101" spans="1:98">
      <c r="A101" s="376"/>
      <c r="B101" s="379"/>
      <c r="C101" s="384"/>
      <c r="D101" s="385"/>
      <c r="E101" s="383"/>
      <c r="F101" s="379"/>
      <c r="G101" s="236" t="s">
        <v>1226</v>
      </c>
      <c r="H101" s="197"/>
      <c r="I101" s="198"/>
      <c r="J101" s="198"/>
      <c r="K101" s="198"/>
      <c r="L101" s="198"/>
      <c r="M101" s="198"/>
      <c r="N101" s="198"/>
      <c r="O101" s="198"/>
      <c r="P101" s="198"/>
      <c r="Q101" s="198"/>
      <c r="R101" s="198"/>
      <c r="S101" s="198"/>
      <c r="T101" s="199">
        <f t="shared" si="582"/>
        <v>0</v>
      </c>
      <c r="U101" s="208"/>
      <c r="V101" s="209"/>
      <c r="W101" s="209"/>
      <c r="X101" s="209"/>
      <c r="Y101" s="209"/>
      <c r="Z101" s="209"/>
      <c r="AA101" s="209"/>
      <c r="AB101" s="209"/>
      <c r="AC101" s="209"/>
      <c r="AD101" s="209"/>
      <c r="AE101" s="209"/>
      <c r="AF101" s="209"/>
      <c r="AG101" s="199">
        <f t="shared" si="584"/>
        <v>0</v>
      </c>
      <c r="AN101" s="58">
        <v>3</v>
      </c>
      <c r="AO101" s="58">
        <v>2</v>
      </c>
      <c r="AP101" s="58">
        <v>12</v>
      </c>
      <c r="AQ101" s="60">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58">
        <f ca="1">COUNTIF(INDIRECT("H"&amp;(ROW()+12*(($AN101-1)*3+$AO101)-ROW())/12+5):INDIRECT("S"&amp;(ROW()+12*(($AN101-1)*3+$AO101)-ROW())/12+5),AQ101)</f>
        <v>0</v>
      </c>
      <c r="AS101" s="60">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58">
        <f ca="1">COUNTIF(INDIRECT("U"&amp;(ROW()+12*(($AN101-1)*3+$AO101)-ROW())/12+5):INDIRECT("AF"&amp;(ROW()+12*(($AN101-1)*3+$AO101)-ROW())/12+5),AS101)</f>
        <v>0</v>
      </c>
      <c r="AU101" s="58">
        <f ca="1">IF(AND(AQ101+AS101&gt;0,AR101+AT101&gt;0),COUNTIF(AU$6:AU100,"&gt;0")+1,0)</f>
        <v>0</v>
      </c>
      <c r="BE101" s="58">
        <v>3</v>
      </c>
      <c r="BF101" s="62"/>
      <c r="BT101" s="61"/>
      <c r="BU101" s="61"/>
      <c r="BV101" s="61"/>
      <c r="BW101" s="61"/>
      <c r="BX101" s="61"/>
      <c r="BY101" s="61"/>
      <c r="BZ101" s="61"/>
      <c r="CA101" s="61"/>
      <c r="CB101" s="61"/>
      <c r="CC101" s="61"/>
      <c r="CD101" s="61"/>
      <c r="CE101" s="61"/>
    </row>
    <row r="102" spans="1:98">
      <c r="A102" s="374">
        <v>33</v>
      </c>
      <c r="B102" s="377"/>
      <c r="C102" s="377"/>
      <c r="D102" s="377"/>
      <c r="E102" s="381"/>
      <c r="F102" s="377"/>
      <c r="G102" s="234" t="s">
        <v>109</v>
      </c>
      <c r="H102" s="191"/>
      <c r="I102" s="192" t="str">
        <f t="shared" ref="I102:I103" si="819">IF(H102="","",H102)</f>
        <v/>
      </c>
      <c r="J102" s="192" t="str">
        <f t="shared" ref="J102:J103" si="820">IF(I102="","",I102)</f>
        <v/>
      </c>
      <c r="K102" s="192" t="str">
        <f t="shared" ref="K102:K103" si="821">IF(J102="","",J102)</f>
        <v/>
      </c>
      <c r="L102" s="192" t="str">
        <f t="shared" ref="L102:L103" si="822">IF(K102="","",K102)</f>
        <v/>
      </c>
      <c r="M102" s="192" t="str">
        <f t="shared" ref="M102:M103" si="823">IF(L102="","",L102)</f>
        <v/>
      </c>
      <c r="N102" s="192" t="str">
        <f t="shared" ref="N102:N103" si="824">IF(M102="","",M102)</f>
        <v/>
      </c>
      <c r="O102" s="192" t="str">
        <f t="shared" ref="O102:O103" si="825">IF(N102="","",N102)</f>
        <v/>
      </c>
      <c r="P102" s="192" t="str">
        <f t="shared" ref="P102:P103" si="826">IF(O102="","",O102)</f>
        <v/>
      </c>
      <c r="Q102" s="192" t="str">
        <f t="shared" ref="Q102:Q103" si="827">IF(P102="","",P102)</f>
        <v/>
      </c>
      <c r="R102" s="192" t="str">
        <f t="shared" ref="R102:R103" si="828">IF(Q102="","",Q102)</f>
        <v/>
      </c>
      <c r="S102" s="192" t="str">
        <f t="shared" ref="S102:S103" si="829">IF(R102="","",R102)</f>
        <v/>
      </c>
      <c r="T102" s="193">
        <f t="shared" si="582"/>
        <v>0</v>
      </c>
      <c r="U102" s="203"/>
      <c r="V102" s="204" t="str">
        <f t="shared" ref="V102:V103" si="830">IF(U102="","",U102)</f>
        <v/>
      </c>
      <c r="W102" s="204" t="str">
        <f t="shared" ref="W102:W103" si="831">IF(V102="","",V102)</f>
        <v/>
      </c>
      <c r="X102" s="204" t="str">
        <f t="shared" ref="X102:X103" si="832">IF(W102="","",W102)</f>
        <v/>
      </c>
      <c r="Y102" s="204" t="str">
        <f t="shared" ref="Y102:Y103" si="833">IF(X102="","",X102)</f>
        <v/>
      </c>
      <c r="Z102" s="204" t="str">
        <f t="shared" ref="Z102:Z103" si="834">IF(Y102="","",Y102)</f>
        <v/>
      </c>
      <c r="AA102" s="204" t="str">
        <f t="shared" ref="AA102:AA103" si="835">IF(Z102="","",Z102)</f>
        <v/>
      </c>
      <c r="AB102" s="204" t="str">
        <f t="shared" ref="AB102:AB103" si="836">IF(AA102="","",AA102)</f>
        <v/>
      </c>
      <c r="AC102" s="204" t="str">
        <f t="shared" ref="AC102:AC103" si="837">IF(AB102="","",AB102)</f>
        <v/>
      </c>
      <c r="AD102" s="204" t="str">
        <f t="shared" ref="AD102:AD103" si="838">IF(AC102="","",AC102)</f>
        <v/>
      </c>
      <c r="AE102" s="204" t="str">
        <f t="shared" ref="AE102:AE103" si="839">IF(AD102="","",AD102)</f>
        <v/>
      </c>
      <c r="AF102" s="204" t="str">
        <f t="shared" ref="AF102:AF103" si="840">IF(AE102="","",AE102)</f>
        <v/>
      </c>
      <c r="AG102" s="193">
        <f t="shared" si="584"/>
        <v>0</v>
      </c>
      <c r="AN102" s="58">
        <v>3</v>
      </c>
      <c r="AO102" s="58">
        <v>3</v>
      </c>
      <c r="AP102" s="58">
        <v>1</v>
      </c>
      <c r="AQ102" s="60">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58">
        <f ca="1">COUNTIF(INDIRECT("H"&amp;(ROW()+12*(($AN102-1)*3+$AO102)-ROW())/12+5):INDIRECT("S"&amp;(ROW()+12*(($AN102-1)*3+$AO102)-ROW())/12+5),AQ102)</f>
        <v>0</v>
      </c>
      <c r="AS102" s="60">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58">
        <f ca="1">COUNTIF(INDIRECT("U"&amp;(ROW()+12*(($AN102-1)*3+$AO102)-ROW())/12+5):INDIRECT("AF"&amp;(ROW()+12*(($AN102-1)*3+$AO102)-ROW())/12+5),AS102)</f>
        <v>0</v>
      </c>
      <c r="AU102" s="58">
        <f ca="1">IF(AND(AQ102+AS102&gt;0,AR102+AT102&gt;0),COUNTIF(AU$6:AU101,"&gt;0")+1,0)</f>
        <v>0</v>
      </c>
      <c r="BE102" s="58">
        <v>1</v>
      </c>
      <c r="BG102" s="61">
        <f t="shared" ref="BG102:BR102" si="841">SUM(H102:H103)</f>
        <v>0</v>
      </c>
      <c r="BH102" s="61">
        <f t="shared" si="841"/>
        <v>0</v>
      </c>
      <c r="BI102" s="61">
        <f t="shared" si="841"/>
        <v>0</v>
      </c>
      <c r="BJ102" s="61">
        <f t="shared" si="841"/>
        <v>0</v>
      </c>
      <c r="BK102" s="61">
        <f t="shared" si="841"/>
        <v>0</v>
      </c>
      <c r="BL102" s="61">
        <f t="shared" si="841"/>
        <v>0</v>
      </c>
      <c r="BM102" s="61">
        <f t="shared" si="841"/>
        <v>0</v>
      </c>
      <c r="BN102" s="61">
        <f t="shared" si="841"/>
        <v>0</v>
      </c>
      <c r="BO102" s="61">
        <f t="shared" si="841"/>
        <v>0</v>
      </c>
      <c r="BP102" s="61">
        <f t="shared" si="841"/>
        <v>0</v>
      </c>
      <c r="BQ102" s="61">
        <f t="shared" si="841"/>
        <v>0</v>
      </c>
      <c r="BR102" s="61">
        <f t="shared" si="841"/>
        <v>0</v>
      </c>
      <c r="BT102" s="61">
        <f t="shared" ref="BT102:CE102" si="842">SUM(U102:U103)</f>
        <v>0</v>
      </c>
      <c r="BU102" s="61">
        <f t="shared" si="842"/>
        <v>0</v>
      </c>
      <c r="BV102" s="61">
        <f t="shared" si="842"/>
        <v>0</v>
      </c>
      <c r="BW102" s="61">
        <f t="shared" si="842"/>
        <v>0</v>
      </c>
      <c r="BX102" s="61">
        <f t="shared" si="842"/>
        <v>0</v>
      </c>
      <c r="BY102" s="61">
        <f t="shared" si="842"/>
        <v>0</v>
      </c>
      <c r="BZ102" s="61">
        <f t="shared" si="842"/>
        <v>0</v>
      </c>
      <c r="CA102" s="61">
        <f t="shared" si="842"/>
        <v>0</v>
      </c>
      <c r="CB102" s="61">
        <f t="shared" si="842"/>
        <v>0</v>
      </c>
      <c r="CC102" s="61">
        <f t="shared" si="842"/>
        <v>0</v>
      </c>
      <c r="CD102" s="61">
        <f t="shared" si="842"/>
        <v>0</v>
      </c>
      <c r="CE102" s="61">
        <f t="shared" si="842"/>
        <v>0</v>
      </c>
      <c r="CH102" s="62" t="s">
        <v>108</v>
      </c>
      <c r="CI102" s="61">
        <f t="shared" ref="CI102:CT102" si="843">IF(OR($D102="副園長",$D102="教頭",$D102="主任保育士",$D102="主幹教諭",$D102="主幹保育教諭"),0,BG102)</f>
        <v>0</v>
      </c>
      <c r="CJ102" s="61">
        <f t="shared" si="843"/>
        <v>0</v>
      </c>
      <c r="CK102" s="61">
        <f t="shared" si="843"/>
        <v>0</v>
      </c>
      <c r="CL102" s="61">
        <f t="shared" si="843"/>
        <v>0</v>
      </c>
      <c r="CM102" s="61">
        <f t="shared" si="843"/>
        <v>0</v>
      </c>
      <c r="CN102" s="61">
        <f t="shared" si="843"/>
        <v>0</v>
      </c>
      <c r="CO102" s="61">
        <f t="shared" si="843"/>
        <v>0</v>
      </c>
      <c r="CP102" s="61">
        <f t="shared" si="843"/>
        <v>0</v>
      </c>
      <c r="CQ102" s="61">
        <f t="shared" si="843"/>
        <v>0</v>
      </c>
      <c r="CR102" s="61">
        <f t="shared" si="843"/>
        <v>0</v>
      </c>
      <c r="CS102" s="61">
        <f t="shared" si="843"/>
        <v>0</v>
      </c>
      <c r="CT102" s="61">
        <f t="shared" si="843"/>
        <v>0</v>
      </c>
    </row>
    <row r="103" spans="1:98">
      <c r="A103" s="375"/>
      <c r="B103" s="378"/>
      <c r="C103" s="380"/>
      <c r="D103" s="380"/>
      <c r="E103" s="382"/>
      <c r="F103" s="378"/>
      <c r="G103" s="235" t="s">
        <v>107</v>
      </c>
      <c r="H103" s="194"/>
      <c r="I103" s="195" t="str">
        <f t="shared" si="819"/>
        <v/>
      </c>
      <c r="J103" s="195" t="str">
        <f t="shared" si="820"/>
        <v/>
      </c>
      <c r="K103" s="195" t="str">
        <f t="shared" si="821"/>
        <v/>
      </c>
      <c r="L103" s="195" t="str">
        <f t="shared" si="822"/>
        <v/>
      </c>
      <c r="M103" s="195" t="str">
        <f t="shared" si="823"/>
        <v/>
      </c>
      <c r="N103" s="195" t="str">
        <f t="shared" si="824"/>
        <v/>
      </c>
      <c r="O103" s="195" t="str">
        <f t="shared" si="825"/>
        <v/>
      </c>
      <c r="P103" s="195" t="str">
        <f t="shared" si="826"/>
        <v/>
      </c>
      <c r="Q103" s="195" t="str">
        <f t="shared" si="827"/>
        <v/>
      </c>
      <c r="R103" s="195" t="str">
        <f t="shared" si="828"/>
        <v/>
      </c>
      <c r="S103" s="195" t="str">
        <f t="shared" si="829"/>
        <v/>
      </c>
      <c r="T103" s="196">
        <f t="shared" si="582"/>
        <v>0</v>
      </c>
      <c r="U103" s="206"/>
      <c r="V103" s="207" t="str">
        <f t="shared" si="830"/>
        <v/>
      </c>
      <c r="W103" s="207" t="str">
        <f t="shared" si="831"/>
        <v/>
      </c>
      <c r="X103" s="207" t="str">
        <f t="shared" si="832"/>
        <v/>
      </c>
      <c r="Y103" s="207" t="str">
        <f t="shared" si="833"/>
        <v/>
      </c>
      <c r="Z103" s="207" t="str">
        <f t="shared" si="834"/>
        <v/>
      </c>
      <c r="AA103" s="207" t="str">
        <f t="shared" si="835"/>
        <v/>
      </c>
      <c r="AB103" s="207" t="str">
        <f t="shared" si="836"/>
        <v/>
      </c>
      <c r="AC103" s="207" t="str">
        <f t="shared" si="837"/>
        <v/>
      </c>
      <c r="AD103" s="207" t="str">
        <f t="shared" si="838"/>
        <v/>
      </c>
      <c r="AE103" s="207" t="str">
        <f t="shared" si="839"/>
        <v/>
      </c>
      <c r="AF103" s="207" t="str">
        <f t="shared" si="840"/>
        <v/>
      </c>
      <c r="AG103" s="196">
        <f t="shared" si="584"/>
        <v>0</v>
      </c>
      <c r="AN103" s="58">
        <v>3</v>
      </c>
      <c r="AO103" s="58">
        <v>3</v>
      </c>
      <c r="AP103" s="58">
        <v>2</v>
      </c>
      <c r="AQ103" s="60">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58">
        <f ca="1">COUNTIF(INDIRECT("H"&amp;(ROW()+12*(($AN103-1)*3+$AO103)-ROW())/12+5):INDIRECT("S"&amp;(ROW()+12*(($AN103-1)*3+$AO103)-ROW())/12+5),AQ103)</f>
        <v>0</v>
      </c>
      <c r="AS103" s="60">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58">
        <f ca="1">COUNTIF(INDIRECT("U"&amp;(ROW()+12*(($AN103-1)*3+$AO103)-ROW())/12+5):INDIRECT("AF"&amp;(ROW()+12*(($AN103-1)*3+$AO103)-ROW())/12+5),AS103)</f>
        <v>0</v>
      </c>
      <c r="AU103" s="58">
        <f ca="1">IF(AND(AQ103+AS103&gt;0,AR103+AT103&gt;0),COUNTIF(AU$6:AU102,"&gt;0")+1,0)</f>
        <v>0</v>
      </c>
      <c r="BE103" s="58">
        <v>2</v>
      </c>
      <c r="BF103" s="58" t="s">
        <v>106</v>
      </c>
      <c r="BG103" s="61">
        <f t="shared" ref="BG103:BR103" si="844">IF(BG102+BT102&gt;$AJ$27,1,0)</f>
        <v>0</v>
      </c>
      <c r="BH103" s="61">
        <f t="shared" si="844"/>
        <v>0</v>
      </c>
      <c r="BI103" s="61">
        <f t="shared" si="844"/>
        <v>0</v>
      </c>
      <c r="BJ103" s="61">
        <f t="shared" si="844"/>
        <v>0</v>
      </c>
      <c r="BK103" s="61">
        <f t="shared" si="844"/>
        <v>0</v>
      </c>
      <c r="BL103" s="61">
        <f t="shared" si="844"/>
        <v>0</v>
      </c>
      <c r="BM103" s="61">
        <f t="shared" si="844"/>
        <v>0</v>
      </c>
      <c r="BN103" s="61">
        <f t="shared" si="844"/>
        <v>0</v>
      </c>
      <c r="BO103" s="61">
        <f t="shared" si="844"/>
        <v>0</v>
      </c>
      <c r="BP103" s="61">
        <f t="shared" si="844"/>
        <v>0</v>
      </c>
      <c r="BQ103" s="61">
        <f t="shared" si="844"/>
        <v>0</v>
      </c>
      <c r="BR103" s="61">
        <f t="shared" si="844"/>
        <v>0</v>
      </c>
      <c r="BT103" s="61"/>
      <c r="BU103" s="61"/>
      <c r="BV103" s="61"/>
      <c r="BW103" s="61"/>
      <c r="BX103" s="61"/>
      <c r="BY103" s="61"/>
      <c r="BZ103" s="61"/>
      <c r="CA103" s="61"/>
      <c r="CB103" s="61"/>
      <c r="CC103" s="61"/>
      <c r="CD103" s="61"/>
      <c r="CE103" s="61"/>
    </row>
    <row r="104" spans="1:98">
      <c r="A104" s="376"/>
      <c r="B104" s="379"/>
      <c r="C104" s="384"/>
      <c r="D104" s="385"/>
      <c r="E104" s="383"/>
      <c r="F104" s="379"/>
      <c r="G104" s="236" t="s">
        <v>1226</v>
      </c>
      <c r="H104" s="197"/>
      <c r="I104" s="198"/>
      <c r="J104" s="198"/>
      <c r="K104" s="198"/>
      <c r="L104" s="198"/>
      <c r="M104" s="198"/>
      <c r="N104" s="198"/>
      <c r="O104" s="198"/>
      <c r="P104" s="198"/>
      <c r="Q104" s="198"/>
      <c r="R104" s="198"/>
      <c r="S104" s="198"/>
      <c r="T104" s="199">
        <f t="shared" si="582"/>
        <v>0</v>
      </c>
      <c r="U104" s="208"/>
      <c r="V104" s="209"/>
      <c r="W104" s="209"/>
      <c r="X104" s="209"/>
      <c r="Y104" s="209"/>
      <c r="Z104" s="209"/>
      <c r="AA104" s="209"/>
      <c r="AB104" s="209"/>
      <c r="AC104" s="209"/>
      <c r="AD104" s="209"/>
      <c r="AE104" s="209"/>
      <c r="AF104" s="209"/>
      <c r="AG104" s="199">
        <f t="shared" si="584"/>
        <v>0</v>
      </c>
      <c r="AN104" s="58">
        <v>3</v>
      </c>
      <c r="AO104" s="58">
        <v>3</v>
      </c>
      <c r="AP104" s="58">
        <v>3</v>
      </c>
      <c r="AQ104" s="60">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58">
        <f ca="1">COUNTIF(INDIRECT("H"&amp;(ROW()+12*(($AN104-1)*3+$AO104)-ROW())/12+5):INDIRECT("S"&amp;(ROW()+12*(($AN104-1)*3+$AO104)-ROW())/12+5),AQ104)</f>
        <v>0</v>
      </c>
      <c r="AS104" s="60">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58">
        <f ca="1">COUNTIF(INDIRECT("U"&amp;(ROW()+12*(($AN104-1)*3+$AO104)-ROW())/12+5):INDIRECT("AF"&amp;(ROW()+12*(($AN104-1)*3+$AO104)-ROW())/12+5),AS104)</f>
        <v>0</v>
      </c>
      <c r="AU104" s="58">
        <f ca="1">IF(AND(AQ104+AS104&gt;0,AR104+AT104&gt;0),COUNTIF(AU$6:AU103,"&gt;0")+1,0)</f>
        <v>0</v>
      </c>
      <c r="BE104" s="58">
        <v>3</v>
      </c>
      <c r="BF104" s="62"/>
      <c r="BG104" s="61"/>
      <c r="BH104" s="61"/>
      <c r="BI104" s="61"/>
      <c r="BJ104" s="61"/>
      <c r="BK104" s="61"/>
      <c r="BL104" s="61"/>
      <c r="BM104" s="61"/>
      <c r="BN104" s="61"/>
      <c r="BO104" s="61"/>
      <c r="BP104" s="61"/>
      <c r="BQ104" s="61"/>
      <c r="BR104" s="61"/>
      <c r="BT104" s="61"/>
      <c r="BU104" s="61"/>
      <c r="BV104" s="61"/>
      <c r="BW104" s="61"/>
      <c r="BX104" s="61"/>
      <c r="BY104" s="61"/>
      <c r="BZ104" s="61"/>
      <c r="CA104" s="61"/>
      <c r="CB104" s="61"/>
      <c r="CC104" s="61"/>
      <c r="CD104" s="61"/>
      <c r="CE104" s="61"/>
    </row>
    <row r="105" spans="1:98">
      <c r="A105" s="374">
        <v>34</v>
      </c>
      <c r="B105" s="377"/>
      <c r="C105" s="377"/>
      <c r="D105" s="377"/>
      <c r="E105" s="381"/>
      <c r="F105" s="377"/>
      <c r="G105" s="234" t="s">
        <v>109</v>
      </c>
      <c r="H105" s="191"/>
      <c r="I105" s="192" t="str">
        <f t="shared" ref="I105:I106" si="845">IF(H105="","",H105)</f>
        <v/>
      </c>
      <c r="J105" s="192" t="str">
        <f t="shared" ref="J105:J106" si="846">IF(I105="","",I105)</f>
        <v/>
      </c>
      <c r="K105" s="192" t="str">
        <f t="shared" ref="K105:K106" si="847">IF(J105="","",J105)</f>
        <v/>
      </c>
      <c r="L105" s="192" t="str">
        <f t="shared" ref="L105:L106" si="848">IF(K105="","",K105)</f>
        <v/>
      </c>
      <c r="M105" s="192" t="str">
        <f t="shared" ref="M105:M106" si="849">IF(L105="","",L105)</f>
        <v/>
      </c>
      <c r="N105" s="192" t="str">
        <f t="shared" ref="N105:N106" si="850">IF(M105="","",M105)</f>
        <v/>
      </c>
      <c r="O105" s="192" t="str">
        <f t="shared" ref="O105:O106" si="851">IF(N105="","",N105)</f>
        <v/>
      </c>
      <c r="P105" s="192" t="str">
        <f t="shared" ref="P105:P106" si="852">IF(O105="","",O105)</f>
        <v/>
      </c>
      <c r="Q105" s="192" t="str">
        <f t="shared" ref="Q105:Q106" si="853">IF(P105="","",P105)</f>
        <v/>
      </c>
      <c r="R105" s="192" t="str">
        <f t="shared" ref="R105:R106" si="854">IF(Q105="","",Q105)</f>
        <v/>
      </c>
      <c r="S105" s="192" t="str">
        <f t="shared" ref="S105:S106" si="855">IF(R105="","",R105)</f>
        <v/>
      </c>
      <c r="T105" s="193">
        <f t="shared" si="582"/>
        <v>0</v>
      </c>
      <c r="U105" s="203"/>
      <c r="V105" s="204" t="str">
        <f t="shared" ref="V105:V106" si="856">IF(U105="","",U105)</f>
        <v/>
      </c>
      <c r="W105" s="204" t="str">
        <f t="shared" ref="W105:W106" si="857">IF(V105="","",V105)</f>
        <v/>
      </c>
      <c r="X105" s="204" t="str">
        <f t="shared" ref="X105:X106" si="858">IF(W105="","",W105)</f>
        <v/>
      </c>
      <c r="Y105" s="204" t="str">
        <f t="shared" ref="Y105:Y106" si="859">IF(X105="","",X105)</f>
        <v/>
      </c>
      <c r="Z105" s="204" t="str">
        <f t="shared" ref="Z105:Z106" si="860">IF(Y105="","",Y105)</f>
        <v/>
      </c>
      <c r="AA105" s="204" t="str">
        <f t="shared" ref="AA105:AA106" si="861">IF(Z105="","",Z105)</f>
        <v/>
      </c>
      <c r="AB105" s="204" t="str">
        <f t="shared" ref="AB105:AB106" si="862">IF(AA105="","",AA105)</f>
        <v/>
      </c>
      <c r="AC105" s="204" t="str">
        <f t="shared" ref="AC105:AC106" si="863">IF(AB105="","",AB105)</f>
        <v/>
      </c>
      <c r="AD105" s="204" t="str">
        <f t="shared" ref="AD105:AD106" si="864">IF(AC105="","",AC105)</f>
        <v/>
      </c>
      <c r="AE105" s="204" t="str">
        <f t="shared" ref="AE105:AE106" si="865">IF(AD105="","",AD105)</f>
        <v/>
      </c>
      <c r="AF105" s="204" t="str">
        <f t="shared" ref="AF105:AF106" si="866">IF(AE105="","",AE105)</f>
        <v/>
      </c>
      <c r="AG105" s="193">
        <f t="shared" si="584"/>
        <v>0</v>
      </c>
      <c r="AN105" s="58">
        <v>3</v>
      </c>
      <c r="AO105" s="58">
        <v>3</v>
      </c>
      <c r="AP105" s="58">
        <v>4</v>
      </c>
      <c r="AQ105" s="60">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58">
        <f ca="1">COUNTIF(INDIRECT("H"&amp;(ROW()+12*(($AN105-1)*3+$AO105)-ROW())/12+5):INDIRECT("S"&amp;(ROW()+12*(($AN105-1)*3+$AO105)-ROW())/12+5),AQ105)</f>
        <v>0</v>
      </c>
      <c r="AS105" s="60">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58">
        <f ca="1">COUNTIF(INDIRECT("U"&amp;(ROW()+12*(($AN105-1)*3+$AO105)-ROW())/12+5):INDIRECT("AF"&amp;(ROW()+12*(($AN105-1)*3+$AO105)-ROW())/12+5),AS105)</f>
        <v>0</v>
      </c>
      <c r="AU105" s="58">
        <f ca="1">IF(AND(AQ105+AS105&gt;0,AR105+AT105&gt;0),COUNTIF(AU$6:AU104,"&gt;0")+1,0)</f>
        <v>0</v>
      </c>
      <c r="BE105" s="58">
        <v>1</v>
      </c>
      <c r="BG105" s="61">
        <f t="shared" ref="BG105:BR105" si="867">SUM(H105:H106)</f>
        <v>0</v>
      </c>
      <c r="BH105" s="61">
        <f t="shared" si="867"/>
        <v>0</v>
      </c>
      <c r="BI105" s="61">
        <f t="shared" si="867"/>
        <v>0</v>
      </c>
      <c r="BJ105" s="61">
        <f t="shared" si="867"/>
        <v>0</v>
      </c>
      <c r="BK105" s="61">
        <f t="shared" si="867"/>
        <v>0</v>
      </c>
      <c r="BL105" s="61">
        <f t="shared" si="867"/>
        <v>0</v>
      </c>
      <c r="BM105" s="61">
        <f t="shared" si="867"/>
        <v>0</v>
      </c>
      <c r="BN105" s="61">
        <f t="shared" si="867"/>
        <v>0</v>
      </c>
      <c r="BO105" s="61">
        <f t="shared" si="867"/>
        <v>0</v>
      </c>
      <c r="BP105" s="61">
        <f t="shared" si="867"/>
        <v>0</v>
      </c>
      <c r="BQ105" s="61">
        <f t="shared" si="867"/>
        <v>0</v>
      </c>
      <c r="BR105" s="61">
        <f t="shared" si="867"/>
        <v>0</v>
      </c>
      <c r="BT105" s="61">
        <f t="shared" ref="BT105:CE105" si="868">SUM(U105:U106)</f>
        <v>0</v>
      </c>
      <c r="BU105" s="61">
        <f t="shared" si="868"/>
        <v>0</v>
      </c>
      <c r="BV105" s="61">
        <f t="shared" si="868"/>
        <v>0</v>
      </c>
      <c r="BW105" s="61">
        <f t="shared" si="868"/>
        <v>0</v>
      </c>
      <c r="BX105" s="61">
        <f t="shared" si="868"/>
        <v>0</v>
      </c>
      <c r="BY105" s="61">
        <f t="shared" si="868"/>
        <v>0</v>
      </c>
      <c r="BZ105" s="61">
        <f t="shared" si="868"/>
        <v>0</v>
      </c>
      <c r="CA105" s="61">
        <f t="shared" si="868"/>
        <v>0</v>
      </c>
      <c r="CB105" s="61">
        <f t="shared" si="868"/>
        <v>0</v>
      </c>
      <c r="CC105" s="61">
        <f t="shared" si="868"/>
        <v>0</v>
      </c>
      <c r="CD105" s="61">
        <f t="shared" si="868"/>
        <v>0</v>
      </c>
      <c r="CE105" s="61">
        <f t="shared" si="868"/>
        <v>0</v>
      </c>
      <c r="CH105" s="62" t="s">
        <v>108</v>
      </c>
      <c r="CI105" s="61">
        <f t="shared" ref="CI105:CT105" si="869">IF(OR($D105="副園長",$D105="教頭",$D105="主任保育士",$D105="主幹教諭",$D105="主幹保育教諭"),0,BG105)</f>
        <v>0</v>
      </c>
      <c r="CJ105" s="61">
        <f t="shared" si="869"/>
        <v>0</v>
      </c>
      <c r="CK105" s="61">
        <f t="shared" si="869"/>
        <v>0</v>
      </c>
      <c r="CL105" s="61">
        <f t="shared" si="869"/>
        <v>0</v>
      </c>
      <c r="CM105" s="61">
        <f t="shared" si="869"/>
        <v>0</v>
      </c>
      <c r="CN105" s="61">
        <f t="shared" si="869"/>
        <v>0</v>
      </c>
      <c r="CO105" s="61">
        <f t="shared" si="869"/>
        <v>0</v>
      </c>
      <c r="CP105" s="61">
        <f t="shared" si="869"/>
        <v>0</v>
      </c>
      <c r="CQ105" s="61">
        <f t="shared" si="869"/>
        <v>0</v>
      </c>
      <c r="CR105" s="61">
        <f t="shared" si="869"/>
        <v>0</v>
      </c>
      <c r="CS105" s="61">
        <f t="shared" si="869"/>
        <v>0</v>
      </c>
      <c r="CT105" s="61">
        <f t="shared" si="869"/>
        <v>0</v>
      </c>
    </row>
    <row r="106" spans="1:98">
      <c r="A106" s="375"/>
      <c r="B106" s="378"/>
      <c r="C106" s="380"/>
      <c r="D106" s="380"/>
      <c r="E106" s="382"/>
      <c r="F106" s="378"/>
      <c r="G106" s="235" t="s">
        <v>107</v>
      </c>
      <c r="H106" s="194"/>
      <c r="I106" s="195" t="str">
        <f t="shared" si="845"/>
        <v/>
      </c>
      <c r="J106" s="195" t="str">
        <f t="shared" si="846"/>
        <v/>
      </c>
      <c r="K106" s="195" t="str">
        <f t="shared" si="847"/>
        <v/>
      </c>
      <c r="L106" s="195" t="str">
        <f t="shared" si="848"/>
        <v/>
      </c>
      <c r="M106" s="195" t="str">
        <f t="shared" si="849"/>
        <v/>
      </c>
      <c r="N106" s="195" t="str">
        <f t="shared" si="850"/>
        <v/>
      </c>
      <c r="O106" s="195" t="str">
        <f t="shared" si="851"/>
        <v/>
      </c>
      <c r="P106" s="195" t="str">
        <f t="shared" si="852"/>
        <v/>
      </c>
      <c r="Q106" s="195" t="str">
        <f t="shared" si="853"/>
        <v/>
      </c>
      <c r="R106" s="195" t="str">
        <f t="shared" si="854"/>
        <v/>
      </c>
      <c r="S106" s="195" t="str">
        <f t="shared" si="855"/>
        <v/>
      </c>
      <c r="T106" s="196">
        <f t="shared" si="582"/>
        <v>0</v>
      </c>
      <c r="U106" s="206"/>
      <c r="V106" s="207" t="str">
        <f t="shared" si="856"/>
        <v/>
      </c>
      <c r="W106" s="207" t="str">
        <f t="shared" si="857"/>
        <v/>
      </c>
      <c r="X106" s="207" t="str">
        <f t="shared" si="858"/>
        <v/>
      </c>
      <c r="Y106" s="207" t="str">
        <f t="shared" si="859"/>
        <v/>
      </c>
      <c r="Z106" s="207" t="str">
        <f t="shared" si="860"/>
        <v/>
      </c>
      <c r="AA106" s="207" t="str">
        <f t="shared" si="861"/>
        <v/>
      </c>
      <c r="AB106" s="207" t="str">
        <f t="shared" si="862"/>
        <v/>
      </c>
      <c r="AC106" s="207" t="str">
        <f t="shared" si="863"/>
        <v/>
      </c>
      <c r="AD106" s="207" t="str">
        <f t="shared" si="864"/>
        <v/>
      </c>
      <c r="AE106" s="207" t="str">
        <f t="shared" si="865"/>
        <v/>
      </c>
      <c r="AF106" s="207" t="str">
        <f t="shared" si="866"/>
        <v/>
      </c>
      <c r="AG106" s="196">
        <f t="shared" si="584"/>
        <v>0</v>
      </c>
      <c r="AN106" s="58">
        <v>3</v>
      </c>
      <c r="AO106" s="58">
        <v>3</v>
      </c>
      <c r="AP106" s="58">
        <v>5</v>
      </c>
      <c r="AQ106" s="60">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58">
        <f ca="1">COUNTIF(INDIRECT("H"&amp;(ROW()+12*(($AN106-1)*3+$AO106)-ROW())/12+5):INDIRECT("S"&amp;(ROW()+12*(($AN106-1)*3+$AO106)-ROW())/12+5),AQ106)</f>
        <v>0</v>
      </c>
      <c r="AS106" s="60">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58">
        <f ca="1">COUNTIF(INDIRECT("U"&amp;(ROW()+12*(($AN106-1)*3+$AO106)-ROW())/12+5):INDIRECT("AF"&amp;(ROW()+12*(($AN106-1)*3+$AO106)-ROW())/12+5),AS106)</f>
        <v>0</v>
      </c>
      <c r="AU106" s="58">
        <f ca="1">IF(AND(AQ106+AS106&gt;0,AR106+AT106&gt;0),COUNTIF(AU$6:AU105,"&gt;0")+1,0)</f>
        <v>0</v>
      </c>
      <c r="BE106" s="58">
        <v>2</v>
      </c>
      <c r="BF106" s="58" t="s">
        <v>106</v>
      </c>
      <c r="BG106" s="61">
        <f t="shared" ref="BG106:BR106" si="870">IF(BG105+BT105&gt;$AJ$27,1,0)</f>
        <v>0</v>
      </c>
      <c r="BH106" s="61">
        <f t="shared" si="870"/>
        <v>0</v>
      </c>
      <c r="BI106" s="61">
        <f t="shared" si="870"/>
        <v>0</v>
      </c>
      <c r="BJ106" s="61">
        <f t="shared" si="870"/>
        <v>0</v>
      </c>
      <c r="BK106" s="61">
        <f t="shared" si="870"/>
        <v>0</v>
      </c>
      <c r="BL106" s="61">
        <f t="shared" si="870"/>
        <v>0</v>
      </c>
      <c r="BM106" s="61">
        <f t="shared" si="870"/>
        <v>0</v>
      </c>
      <c r="BN106" s="61">
        <f t="shared" si="870"/>
        <v>0</v>
      </c>
      <c r="BO106" s="61">
        <f t="shared" si="870"/>
        <v>0</v>
      </c>
      <c r="BP106" s="61">
        <f t="shared" si="870"/>
        <v>0</v>
      </c>
      <c r="BQ106" s="61">
        <f t="shared" si="870"/>
        <v>0</v>
      </c>
      <c r="BR106" s="61">
        <f t="shared" si="870"/>
        <v>0</v>
      </c>
      <c r="BT106" s="61"/>
      <c r="BU106" s="61"/>
      <c r="BV106" s="61"/>
      <c r="BW106" s="61"/>
      <c r="BX106" s="61"/>
      <c r="BY106" s="61"/>
      <c r="BZ106" s="61"/>
      <c r="CA106" s="61"/>
      <c r="CB106" s="61"/>
      <c r="CC106" s="61"/>
      <c r="CD106" s="61"/>
      <c r="CE106" s="61"/>
    </row>
    <row r="107" spans="1:98">
      <c r="A107" s="376"/>
      <c r="B107" s="379"/>
      <c r="C107" s="384"/>
      <c r="D107" s="385"/>
      <c r="E107" s="383"/>
      <c r="F107" s="379"/>
      <c r="G107" s="236" t="s">
        <v>1226</v>
      </c>
      <c r="H107" s="197"/>
      <c r="I107" s="198"/>
      <c r="J107" s="198"/>
      <c r="K107" s="198"/>
      <c r="L107" s="198"/>
      <c r="M107" s="198"/>
      <c r="N107" s="198"/>
      <c r="O107" s="198"/>
      <c r="P107" s="198"/>
      <c r="Q107" s="198"/>
      <c r="R107" s="198"/>
      <c r="S107" s="198"/>
      <c r="T107" s="199">
        <f t="shared" si="582"/>
        <v>0</v>
      </c>
      <c r="U107" s="208"/>
      <c r="V107" s="209"/>
      <c r="W107" s="209"/>
      <c r="X107" s="209"/>
      <c r="Y107" s="209"/>
      <c r="Z107" s="209"/>
      <c r="AA107" s="209"/>
      <c r="AB107" s="209"/>
      <c r="AC107" s="209"/>
      <c r="AD107" s="209"/>
      <c r="AE107" s="209"/>
      <c r="AF107" s="209"/>
      <c r="AG107" s="199">
        <f t="shared" si="584"/>
        <v>0</v>
      </c>
      <c r="AN107" s="58">
        <v>3</v>
      </c>
      <c r="AO107" s="58">
        <v>3</v>
      </c>
      <c r="AP107" s="58">
        <v>6</v>
      </c>
      <c r="AQ107" s="60">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58">
        <f ca="1">COUNTIF(INDIRECT("H"&amp;(ROW()+12*(($AN107-1)*3+$AO107)-ROW())/12+5):INDIRECT("S"&amp;(ROW()+12*(($AN107-1)*3+$AO107)-ROW())/12+5),AQ107)</f>
        <v>0</v>
      </c>
      <c r="AS107" s="60">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58">
        <f ca="1">COUNTIF(INDIRECT("U"&amp;(ROW()+12*(($AN107-1)*3+$AO107)-ROW())/12+5):INDIRECT("AF"&amp;(ROW()+12*(($AN107-1)*3+$AO107)-ROW())/12+5),AS107)</f>
        <v>0</v>
      </c>
      <c r="AU107" s="58">
        <f ca="1">IF(AND(AQ107+AS107&gt;0,AR107+AT107&gt;0),COUNTIF(AU$6:AU106,"&gt;0")+1,0)</f>
        <v>0</v>
      </c>
      <c r="BE107" s="58">
        <v>3</v>
      </c>
      <c r="BF107" s="62"/>
      <c r="BG107" s="61"/>
      <c r="BH107" s="61"/>
      <c r="BI107" s="61"/>
      <c r="BJ107" s="61"/>
      <c r="BK107" s="61"/>
      <c r="BL107" s="61"/>
      <c r="BM107" s="61"/>
      <c r="BN107" s="61"/>
      <c r="BO107" s="61"/>
      <c r="BP107" s="61"/>
      <c r="BQ107" s="61"/>
      <c r="BR107" s="61"/>
      <c r="BT107" s="61"/>
      <c r="BU107" s="61"/>
      <c r="BV107" s="61"/>
      <c r="BW107" s="61"/>
      <c r="BX107" s="61"/>
      <c r="BY107" s="61"/>
      <c r="BZ107" s="61"/>
      <c r="CA107" s="61"/>
      <c r="CB107" s="61"/>
      <c r="CC107" s="61"/>
      <c r="CD107" s="61"/>
      <c r="CE107" s="61"/>
    </row>
    <row r="108" spans="1:98">
      <c r="A108" s="374">
        <v>35</v>
      </c>
      <c r="B108" s="377"/>
      <c r="C108" s="377"/>
      <c r="D108" s="377"/>
      <c r="E108" s="381"/>
      <c r="F108" s="377"/>
      <c r="G108" s="234" t="s">
        <v>109</v>
      </c>
      <c r="H108" s="191"/>
      <c r="I108" s="192" t="str">
        <f t="shared" ref="I108:I109" si="871">IF(H108="","",H108)</f>
        <v/>
      </c>
      <c r="J108" s="192" t="str">
        <f t="shared" ref="J108:J109" si="872">IF(I108="","",I108)</f>
        <v/>
      </c>
      <c r="K108" s="192" t="str">
        <f t="shared" ref="K108:K109" si="873">IF(J108="","",J108)</f>
        <v/>
      </c>
      <c r="L108" s="192" t="str">
        <f t="shared" ref="L108:L109" si="874">IF(K108="","",K108)</f>
        <v/>
      </c>
      <c r="M108" s="192" t="str">
        <f t="shared" ref="M108:M109" si="875">IF(L108="","",L108)</f>
        <v/>
      </c>
      <c r="N108" s="192" t="str">
        <f t="shared" ref="N108:N109" si="876">IF(M108="","",M108)</f>
        <v/>
      </c>
      <c r="O108" s="192" t="str">
        <f t="shared" ref="O108:O109" si="877">IF(N108="","",N108)</f>
        <v/>
      </c>
      <c r="P108" s="192" t="str">
        <f t="shared" ref="P108:P109" si="878">IF(O108="","",O108)</f>
        <v/>
      </c>
      <c r="Q108" s="192" t="str">
        <f t="shared" ref="Q108:Q109" si="879">IF(P108="","",P108)</f>
        <v/>
      </c>
      <c r="R108" s="192" t="str">
        <f t="shared" ref="R108:R109" si="880">IF(Q108="","",Q108)</f>
        <v/>
      </c>
      <c r="S108" s="192" t="str">
        <f t="shared" ref="S108:S109" si="881">IF(R108="","",R108)</f>
        <v/>
      </c>
      <c r="T108" s="193">
        <f t="shared" si="582"/>
        <v>0</v>
      </c>
      <c r="U108" s="203"/>
      <c r="V108" s="204" t="str">
        <f t="shared" ref="V108:V109" si="882">IF(U108="","",U108)</f>
        <v/>
      </c>
      <c r="W108" s="204" t="str">
        <f t="shared" ref="W108:W109" si="883">IF(V108="","",V108)</f>
        <v/>
      </c>
      <c r="X108" s="204" t="str">
        <f t="shared" ref="X108:X109" si="884">IF(W108="","",W108)</f>
        <v/>
      </c>
      <c r="Y108" s="204" t="str">
        <f t="shared" ref="Y108:Y109" si="885">IF(X108="","",X108)</f>
        <v/>
      </c>
      <c r="Z108" s="204" t="str">
        <f t="shared" ref="Z108:Z109" si="886">IF(Y108="","",Y108)</f>
        <v/>
      </c>
      <c r="AA108" s="204" t="str">
        <f t="shared" ref="AA108:AA109" si="887">IF(Z108="","",Z108)</f>
        <v/>
      </c>
      <c r="AB108" s="204" t="str">
        <f t="shared" ref="AB108:AB109" si="888">IF(AA108="","",AA108)</f>
        <v/>
      </c>
      <c r="AC108" s="204" t="str">
        <f t="shared" ref="AC108:AC109" si="889">IF(AB108="","",AB108)</f>
        <v/>
      </c>
      <c r="AD108" s="204" t="str">
        <f t="shared" ref="AD108:AD109" si="890">IF(AC108="","",AC108)</f>
        <v/>
      </c>
      <c r="AE108" s="204" t="str">
        <f t="shared" ref="AE108:AE109" si="891">IF(AD108="","",AD108)</f>
        <v/>
      </c>
      <c r="AF108" s="204" t="str">
        <f t="shared" ref="AF108:AF109" si="892">IF(AE108="","",AE108)</f>
        <v/>
      </c>
      <c r="AG108" s="193">
        <f t="shared" si="584"/>
        <v>0</v>
      </c>
      <c r="AN108" s="58">
        <v>3</v>
      </c>
      <c r="AO108" s="58">
        <v>3</v>
      </c>
      <c r="AP108" s="58">
        <v>7</v>
      </c>
      <c r="AQ108" s="60">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58">
        <f ca="1">COUNTIF(INDIRECT("H"&amp;(ROW()+12*(($AN108-1)*3+$AO108)-ROW())/12+5):INDIRECT("S"&amp;(ROW()+12*(($AN108-1)*3+$AO108)-ROW())/12+5),AQ108)</f>
        <v>0</v>
      </c>
      <c r="AS108" s="60">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58">
        <f ca="1">COUNTIF(INDIRECT("U"&amp;(ROW()+12*(($AN108-1)*3+$AO108)-ROW())/12+5):INDIRECT("AF"&amp;(ROW()+12*(($AN108-1)*3+$AO108)-ROW())/12+5),AS108)</f>
        <v>0</v>
      </c>
      <c r="AU108" s="58">
        <f ca="1">IF(AND(AQ108+AS108&gt;0,AR108+AT108&gt;0),COUNTIF(AU$6:AU107,"&gt;0")+1,0)</f>
        <v>0</v>
      </c>
      <c r="BE108" s="58">
        <v>1</v>
      </c>
      <c r="BG108" s="61">
        <f t="shared" ref="BG108:BR108" si="893">SUM(H108:H109)</f>
        <v>0</v>
      </c>
      <c r="BH108" s="61">
        <f t="shared" si="893"/>
        <v>0</v>
      </c>
      <c r="BI108" s="61">
        <f t="shared" si="893"/>
        <v>0</v>
      </c>
      <c r="BJ108" s="61">
        <f t="shared" si="893"/>
        <v>0</v>
      </c>
      <c r="BK108" s="61">
        <f t="shared" si="893"/>
        <v>0</v>
      </c>
      <c r="BL108" s="61">
        <f t="shared" si="893"/>
        <v>0</v>
      </c>
      <c r="BM108" s="61">
        <f t="shared" si="893"/>
        <v>0</v>
      </c>
      <c r="BN108" s="61">
        <f t="shared" si="893"/>
        <v>0</v>
      </c>
      <c r="BO108" s="61">
        <f t="shared" si="893"/>
        <v>0</v>
      </c>
      <c r="BP108" s="61">
        <f t="shared" si="893"/>
        <v>0</v>
      </c>
      <c r="BQ108" s="61">
        <f t="shared" si="893"/>
        <v>0</v>
      </c>
      <c r="BR108" s="61">
        <f t="shared" si="893"/>
        <v>0</v>
      </c>
      <c r="BT108" s="61">
        <f>SUM(U108:U109)</f>
        <v>0</v>
      </c>
      <c r="BU108" s="61">
        <f t="shared" ref="BU108:CE108" si="894">SUM(V108:V109)</f>
        <v>0</v>
      </c>
      <c r="BV108" s="61">
        <f t="shared" si="894"/>
        <v>0</v>
      </c>
      <c r="BW108" s="61">
        <f t="shared" si="894"/>
        <v>0</v>
      </c>
      <c r="BX108" s="61">
        <f t="shared" si="894"/>
        <v>0</v>
      </c>
      <c r="BY108" s="61">
        <f t="shared" si="894"/>
        <v>0</v>
      </c>
      <c r="BZ108" s="61">
        <f t="shared" si="894"/>
        <v>0</v>
      </c>
      <c r="CA108" s="61">
        <f t="shared" si="894"/>
        <v>0</v>
      </c>
      <c r="CB108" s="61">
        <f t="shared" si="894"/>
        <v>0</v>
      </c>
      <c r="CC108" s="61">
        <f t="shared" si="894"/>
        <v>0</v>
      </c>
      <c r="CD108" s="61">
        <f t="shared" si="894"/>
        <v>0</v>
      </c>
      <c r="CE108" s="61">
        <f t="shared" si="894"/>
        <v>0</v>
      </c>
      <c r="CH108" s="62" t="s">
        <v>108</v>
      </c>
      <c r="CI108" s="61">
        <f t="shared" ref="CI108:CT108" si="895">IF(OR($D108="副園長",$D108="教頭",$D108="主任保育士",$D108="主幹教諭",$D108="主幹保育教諭"),0,BG108)</f>
        <v>0</v>
      </c>
      <c r="CJ108" s="61">
        <f t="shared" si="895"/>
        <v>0</v>
      </c>
      <c r="CK108" s="61">
        <f t="shared" si="895"/>
        <v>0</v>
      </c>
      <c r="CL108" s="61">
        <f t="shared" si="895"/>
        <v>0</v>
      </c>
      <c r="CM108" s="61">
        <f t="shared" si="895"/>
        <v>0</v>
      </c>
      <c r="CN108" s="61">
        <f t="shared" si="895"/>
        <v>0</v>
      </c>
      <c r="CO108" s="61">
        <f t="shared" si="895"/>
        <v>0</v>
      </c>
      <c r="CP108" s="61">
        <f t="shared" si="895"/>
        <v>0</v>
      </c>
      <c r="CQ108" s="61">
        <f t="shared" si="895"/>
        <v>0</v>
      </c>
      <c r="CR108" s="61">
        <f t="shared" si="895"/>
        <v>0</v>
      </c>
      <c r="CS108" s="61">
        <f t="shared" si="895"/>
        <v>0</v>
      </c>
      <c r="CT108" s="61">
        <f t="shared" si="895"/>
        <v>0</v>
      </c>
    </row>
    <row r="109" spans="1:98">
      <c r="A109" s="375"/>
      <c r="B109" s="378"/>
      <c r="C109" s="380"/>
      <c r="D109" s="380"/>
      <c r="E109" s="382"/>
      <c r="F109" s="378"/>
      <c r="G109" s="235" t="s">
        <v>107</v>
      </c>
      <c r="H109" s="194"/>
      <c r="I109" s="195" t="str">
        <f t="shared" si="871"/>
        <v/>
      </c>
      <c r="J109" s="195" t="str">
        <f t="shared" si="872"/>
        <v/>
      </c>
      <c r="K109" s="195" t="str">
        <f t="shared" si="873"/>
        <v/>
      </c>
      <c r="L109" s="195" t="str">
        <f t="shared" si="874"/>
        <v/>
      </c>
      <c r="M109" s="195" t="str">
        <f t="shared" si="875"/>
        <v/>
      </c>
      <c r="N109" s="195" t="str">
        <f t="shared" si="876"/>
        <v/>
      </c>
      <c r="O109" s="195" t="str">
        <f t="shared" si="877"/>
        <v/>
      </c>
      <c r="P109" s="195" t="str">
        <f t="shared" si="878"/>
        <v/>
      </c>
      <c r="Q109" s="195" t="str">
        <f t="shared" si="879"/>
        <v/>
      </c>
      <c r="R109" s="195" t="str">
        <f t="shared" si="880"/>
        <v/>
      </c>
      <c r="S109" s="195" t="str">
        <f t="shared" si="881"/>
        <v/>
      </c>
      <c r="T109" s="196">
        <f t="shared" si="582"/>
        <v>0</v>
      </c>
      <c r="U109" s="206"/>
      <c r="V109" s="207" t="str">
        <f t="shared" si="882"/>
        <v/>
      </c>
      <c r="W109" s="207" t="str">
        <f t="shared" si="883"/>
        <v/>
      </c>
      <c r="X109" s="207" t="str">
        <f t="shared" si="884"/>
        <v/>
      </c>
      <c r="Y109" s="207" t="str">
        <f t="shared" si="885"/>
        <v/>
      </c>
      <c r="Z109" s="207" t="str">
        <f t="shared" si="886"/>
        <v/>
      </c>
      <c r="AA109" s="207" t="str">
        <f t="shared" si="887"/>
        <v/>
      </c>
      <c r="AB109" s="207" t="str">
        <f t="shared" si="888"/>
        <v/>
      </c>
      <c r="AC109" s="207" t="str">
        <f t="shared" si="889"/>
        <v/>
      </c>
      <c r="AD109" s="207" t="str">
        <f t="shared" si="890"/>
        <v/>
      </c>
      <c r="AE109" s="207" t="str">
        <f t="shared" si="891"/>
        <v/>
      </c>
      <c r="AF109" s="207" t="str">
        <f t="shared" si="892"/>
        <v/>
      </c>
      <c r="AG109" s="196">
        <f t="shared" si="584"/>
        <v>0</v>
      </c>
      <c r="AN109" s="58">
        <v>3</v>
      </c>
      <c r="AO109" s="58">
        <v>3</v>
      </c>
      <c r="AP109" s="58">
        <v>8</v>
      </c>
      <c r="AQ109" s="60">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58">
        <f ca="1">COUNTIF(INDIRECT("H"&amp;(ROW()+12*(($AN109-1)*3+$AO109)-ROW())/12+5):INDIRECT("S"&amp;(ROW()+12*(($AN109-1)*3+$AO109)-ROW())/12+5),AQ109)</f>
        <v>0</v>
      </c>
      <c r="AS109" s="60">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58">
        <f ca="1">COUNTIF(INDIRECT("U"&amp;(ROW()+12*(($AN109-1)*3+$AO109)-ROW())/12+5):INDIRECT("AF"&amp;(ROW()+12*(($AN109-1)*3+$AO109)-ROW())/12+5),AS109)</f>
        <v>0</v>
      </c>
      <c r="AU109" s="58">
        <f ca="1">IF(AND(AQ109+AS109&gt;0,AR109+AT109&gt;0),COUNTIF(AU$6:AU108,"&gt;0")+1,0)</f>
        <v>0</v>
      </c>
      <c r="BE109" s="58">
        <v>2</v>
      </c>
      <c r="BF109" s="58" t="s">
        <v>106</v>
      </c>
      <c r="BG109" s="61">
        <f t="shared" ref="BG109:BR109" si="896">IF(BG108+BT108&gt;$AJ$27,1,0)</f>
        <v>0</v>
      </c>
      <c r="BH109" s="61">
        <f t="shared" si="896"/>
        <v>0</v>
      </c>
      <c r="BI109" s="61">
        <f t="shared" si="896"/>
        <v>0</v>
      </c>
      <c r="BJ109" s="61">
        <f t="shared" si="896"/>
        <v>0</v>
      </c>
      <c r="BK109" s="61">
        <f t="shared" si="896"/>
        <v>0</v>
      </c>
      <c r="BL109" s="61">
        <f t="shared" si="896"/>
        <v>0</v>
      </c>
      <c r="BM109" s="61">
        <f t="shared" si="896"/>
        <v>0</v>
      </c>
      <c r="BN109" s="61">
        <f t="shared" si="896"/>
        <v>0</v>
      </c>
      <c r="BO109" s="61">
        <f t="shared" si="896"/>
        <v>0</v>
      </c>
      <c r="BP109" s="61">
        <f t="shared" si="896"/>
        <v>0</v>
      </c>
      <c r="BQ109" s="61">
        <f t="shared" si="896"/>
        <v>0</v>
      </c>
      <c r="BR109" s="61">
        <f t="shared" si="896"/>
        <v>0</v>
      </c>
      <c r="BT109" s="61"/>
      <c r="BU109" s="61"/>
      <c r="BV109" s="61"/>
      <c r="BW109" s="61"/>
      <c r="BX109" s="61"/>
      <c r="BY109" s="61"/>
      <c r="BZ109" s="61"/>
      <c r="CA109" s="61"/>
      <c r="CB109" s="61"/>
      <c r="CC109" s="61"/>
      <c r="CD109" s="61"/>
      <c r="CE109" s="61"/>
    </row>
    <row r="110" spans="1:98">
      <c r="A110" s="376"/>
      <c r="B110" s="379"/>
      <c r="C110" s="384"/>
      <c r="D110" s="385"/>
      <c r="E110" s="383"/>
      <c r="F110" s="379"/>
      <c r="G110" s="236" t="s">
        <v>1226</v>
      </c>
      <c r="H110" s="197"/>
      <c r="I110" s="198"/>
      <c r="J110" s="198"/>
      <c r="K110" s="198"/>
      <c r="L110" s="198"/>
      <c r="M110" s="198"/>
      <c r="N110" s="198"/>
      <c r="O110" s="198"/>
      <c r="P110" s="198"/>
      <c r="Q110" s="198"/>
      <c r="R110" s="198"/>
      <c r="S110" s="198"/>
      <c r="T110" s="199">
        <f t="shared" si="582"/>
        <v>0</v>
      </c>
      <c r="U110" s="208"/>
      <c r="V110" s="209"/>
      <c r="W110" s="209"/>
      <c r="X110" s="209"/>
      <c r="Y110" s="209"/>
      <c r="Z110" s="209"/>
      <c r="AA110" s="209"/>
      <c r="AB110" s="209"/>
      <c r="AC110" s="209"/>
      <c r="AD110" s="209"/>
      <c r="AE110" s="209"/>
      <c r="AF110" s="209"/>
      <c r="AG110" s="199">
        <f t="shared" si="584"/>
        <v>0</v>
      </c>
      <c r="AN110" s="58">
        <v>3</v>
      </c>
      <c r="AO110" s="58">
        <v>3</v>
      </c>
      <c r="AP110" s="58">
        <v>9</v>
      </c>
      <c r="AQ110" s="60">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58">
        <f ca="1">COUNTIF(INDIRECT("H"&amp;(ROW()+12*(($AN110-1)*3+$AO110)-ROW())/12+5):INDIRECT("S"&amp;(ROW()+12*(($AN110-1)*3+$AO110)-ROW())/12+5),AQ110)</f>
        <v>0</v>
      </c>
      <c r="AS110" s="60">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58">
        <f ca="1">COUNTIF(INDIRECT("U"&amp;(ROW()+12*(($AN110-1)*3+$AO110)-ROW())/12+5):INDIRECT("AF"&amp;(ROW()+12*(($AN110-1)*3+$AO110)-ROW())/12+5),AS110)</f>
        <v>0</v>
      </c>
      <c r="AU110" s="58">
        <f ca="1">IF(AND(AQ110+AS110&gt;0,AR110+AT110&gt;0),COUNTIF(AU$6:AU109,"&gt;0")+1,0)</f>
        <v>0</v>
      </c>
      <c r="BE110" s="58">
        <v>3</v>
      </c>
      <c r="BF110" s="62"/>
      <c r="BG110" s="61"/>
      <c r="BH110" s="61"/>
      <c r="BI110" s="61"/>
      <c r="BJ110" s="61"/>
      <c r="BK110" s="61"/>
      <c r="BL110" s="61"/>
      <c r="BM110" s="61"/>
      <c r="BN110" s="61"/>
      <c r="BO110" s="61"/>
      <c r="BP110" s="61"/>
      <c r="BQ110" s="61"/>
      <c r="BR110" s="61"/>
      <c r="BT110" s="61"/>
      <c r="BU110" s="61"/>
      <c r="BV110" s="61"/>
      <c r="BW110" s="61"/>
      <c r="BX110" s="61"/>
      <c r="BY110" s="61"/>
      <c r="BZ110" s="61"/>
      <c r="CA110" s="61"/>
      <c r="CB110" s="61"/>
      <c r="CC110" s="61"/>
      <c r="CD110" s="61"/>
      <c r="CE110" s="61"/>
    </row>
    <row r="111" spans="1:98">
      <c r="A111" s="374">
        <v>36</v>
      </c>
      <c r="B111" s="377"/>
      <c r="C111" s="377"/>
      <c r="D111" s="377"/>
      <c r="E111" s="381"/>
      <c r="F111" s="377"/>
      <c r="G111" s="234" t="s">
        <v>109</v>
      </c>
      <c r="H111" s="191"/>
      <c r="I111" s="192" t="str">
        <f t="shared" ref="I111:I112" si="897">IF(H111="","",H111)</f>
        <v/>
      </c>
      <c r="J111" s="192" t="str">
        <f t="shared" ref="J111:J112" si="898">IF(I111="","",I111)</f>
        <v/>
      </c>
      <c r="K111" s="192" t="str">
        <f t="shared" ref="K111:K112" si="899">IF(J111="","",J111)</f>
        <v/>
      </c>
      <c r="L111" s="192" t="str">
        <f t="shared" ref="L111:L112" si="900">IF(K111="","",K111)</f>
        <v/>
      </c>
      <c r="M111" s="192" t="str">
        <f t="shared" ref="M111:M112" si="901">IF(L111="","",L111)</f>
        <v/>
      </c>
      <c r="N111" s="192" t="str">
        <f t="shared" ref="N111:N112" si="902">IF(M111="","",M111)</f>
        <v/>
      </c>
      <c r="O111" s="192" t="str">
        <f t="shared" ref="O111:O112" si="903">IF(N111="","",N111)</f>
        <v/>
      </c>
      <c r="P111" s="192" t="str">
        <f t="shared" ref="P111:P112" si="904">IF(O111="","",O111)</f>
        <v/>
      </c>
      <c r="Q111" s="192" t="str">
        <f t="shared" ref="Q111:Q112" si="905">IF(P111="","",P111)</f>
        <v/>
      </c>
      <c r="R111" s="192" t="str">
        <f t="shared" ref="R111:R112" si="906">IF(Q111="","",Q111)</f>
        <v/>
      </c>
      <c r="S111" s="192" t="str">
        <f t="shared" ref="S111:S112" si="907">IF(R111="","",R111)</f>
        <v/>
      </c>
      <c r="T111" s="193">
        <f t="shared" si="582"/>
        <v>0</v>
      </c>
      <c r="U111" s="203"/>
      <c r="V111" s="204" t="str">
        <f t="shared" ref="V111:V112" si="908">IF(U111="","",U111)</f>
        <v/>
      </c>
      <c r="W111" s="204" t="str">
        <f t="shared" ref="W111:W112" si="909">IF(V111="","",V111)</f>
        <v/>
      </c>
      <c r="X111" s="204" t="str">
        <f t="shared" ref="X111:X112" si="910">IF(W111="","",W111)</f>
        <v/>
      </c>
      <c r="Y111" s="204" t="str">
        <f t="shared" ref="Y111:Y112" si="911">IF(X111="","",X111)</f>
        <v/>
      </c>
      <c r="Z111" s="204" t="str">
        <f t="shared" ref="Z111:Z112" si="912">IF(Y111="","",Y111)</f>
        <v/>
      </c>
      <c r="AA111" s="204" t="str">
        <f t="shared" ref="AA111:AA112" si="913">IF(Z111="","",Z111)</f>
        <v/>
      </c>
      <c r="AB111" s="204" t="str">
        <f t="shared" ref="AB111:AB112" si="914">IF(AA111="","",AA111)</f>
        <v/>
      </c>
      <c r="AC111" s="204" t="str">
        <f t="shared" ref="AC111:AC112" si="915">IF(AB111="","",AB111)</f>
        <v/>
      </c>
      <c r="AD111" s="204" t="str">
        <f t="shared" ref="AD111:AD112" si="916">IF(AC111="","",AC111)</f>
        <v/>
      </c>
      <c r="AE111" s="204" t="str">
        <f t="shared" ref="AE111:AE112" si="917">IF(AD111="","",AD111)</f>
        <v/>
      </c>
      <c r="AF111" s="204" t="str">
        <f t="shared" ref="AF111:AF112" si="918">IF(AE111="","",AE111)</f>
        <v/>
      </c>
      <c r="AG111" s="193">
        <f t="shared" si="584"/>
        <v>0</v>
      </c>
      <c r="AN111" s="58">
        <v>3</v>
      </c>
      <c r="AO111" s="58">
        <v>3</v>
      </c>
      <c r="AP111" s="58">
        <v>10</v>
      </c>
      <c r="AQ111" s="60">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58">
        <f ca="1">COUNTIF(INDIRECT("H"&amp;(ROW()+12*(($AN111-1)*3+$AO111)-ROW())/12+5):INDIRECT("S"&amp;(ROW()+12*(($AN111-1)*3+$AO111)-ROW())/12+5),AQ111)</f>
        <v>0</v>
      </c>
      <c r="AS111" s="60">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58">
        <f ca="1">COUNTIF(INDIRECT("U"&amp;(ROW()+12*(($AN111-1)*3+$AO111)-ROW())/12+5):INDIRECT("AF"&amp;(ROW()+12*(($AN111-1)*3+$AO111)-ROW())/12+5),AS111)</f>
        <v>0</v>
      </c>
      <c r="AU111" s="58">
        <f ca="1">IF(AND(AQ111+AS111&gt;0,AR111+AT111&gt;0),COUNTIF(AU$6:AU110,"&gt;0")+1,0)</f>
        <v>0</v>
      </c>
      <c r="BE111" s="58">
        <v>1</v>
      </c>
      <c r="BG111" s="61">
        <f t="shared" ref="BG111:BR111" si="919">SUM(H111:H112)</f>
        <v>0</v>
      </c>
      <c r="BH111" s="61">
        <f t="shared" si="919"/>
        <v>0</v>
      </c>
      <c r="BI111" s="61">
        <f t="shared" si="919"/>
        <v>0</v>
      </c>
      <c r="BJ111" s="61">
        <f t="shared" si="919"/>
        <v>0</v>
      </c>
      <c r="BK111" s="61">
        <f t="shared" si="919"/>
        <v>0</v>
      </c>
      <c r="BL111" s="61">
        <f t="shared" si="919"/>
        <v>0</v>
      </c>
      <c r="BM111" s="61">
        <f t="shared" si="919"/>
        <v>0</v>
      </c>
      <c r="BN111" s="61">
        <f t="shared" si="919"/>
        <v>0</v>
      </c>
      <c r="BO111" s="61">
        <f t="shared" si="919"/>
        <v>0</v>
      </c>
      <c r="BP111" s="61">
        <f t="shared" si="919"/>
        <v>0</v>
      </c>
      <c r="BQ111" s="61">
        <f t="shared" si="919"/>
        <v>0</v>
      </c>
      <c r="BR111" s="61">
        <f t="shared" si="919"/>
        <v>0</v>
      </c>
      <c r="BT111" s="61">
        <f t="shared" ref="BT111:CE111" si="920">SUM(U111:U112)</f>
        <v>0</v>
      </c>
      <c r="BU111" s="61">
        <f t="shared" si="920"/>
        <v>0</v>
      </c>
      <c r="BV111" s="61">
        <f t="shared" si="920"/>
        <v>0</v>
      </c>
      <c r="BW111" s="61">
        <f t="shared" si="920"/>
        <v>0</v>
      </c>
      <c r="BX111" s="61">
        <f t="shared" si="920"/>
        <v>0</v>
      </c>
      <c r="BY111" s="61">
        <f t="shared" si="920"/>
        <v>0</v>
      </c>
      <c r="BZ111" s="61">
        <f t="shared" si="920"/>
        <v>0</v>
      </c>
      <c r="CA111" s="61">
        <f t="shared" si="920"/>
        <v>0</v>
      </c>
      <c r="CB111" s="61">
        <f t="shared" si="920"/>
        <v>0</v>
      </c>
      <c r="CC111" s="61">
        <f t="shared" si="920"/>
        <v>0</v>
      </c>
      <c r="CD111" s="61">
        <f t="shared" si="920"/>
        <v>0</v>
      </c>
      <c r="CE111" s="61">
        <f t="shared" si="920"/>
        <v>0</v>
      </c>
      <c r="CH111" s="62" t="s">
        <v>108</v>
      </c>
      <c r="CI111" s="61">
        <f t="shared" ref="CI111:CT111" si="921">IF(OR($D111="副園長",$D111="教頭",$D111="主任保育士",$D111="主幹教諭",$D111="主幹保育教諭"),0,BG111)</f>
        <v>0</v>
      </c>
      <c r="CJ111" s="61">
        <f t="shared" si="921"/>
        <v>0</v>
      </c>
      <c r="CK111" s="61">
        <f t="shared" si="921"/>
        <v>0</v>
      </c>
      <c r="CL111" s="61">
        <f t="shared" si="921"/>
        <v>0</v>
      </c>
      <c r="CM111" s="61">
        <f t="shared" si="921"/>
        <v>0</v>
      </c>
      <c r="CN111" s="61">
        <f t="shared" si="921"/>
        <v>0</v>
      </c>
      <c r="CO111" s="61">
        <f t="shared" si="921"/>
        <v>0</v>
      </c>
      <c r="CP111" s="61">
        <f t="shared" si="921"/>
        <v>0</v>
      </c>
      <c r="CQ111" s="61">
        <f t="shared" si="921"/>
        <v>0</v>
      </c>
      <c r="CR111" s="61">
        <f t="shared" si="921"/>
        <v>0</v>
      </c>
      <c r="CS111" s="61">
        <f t="shared" si="921"/>
        <v>0</v>
      </c>
      <c r="CT111" s="61">
        <f t="shared" si="921"/>
        <v>0</v>
      </c>
    </row>
    <row r="112" spans="1:98">
      <c r="A112" s="375"/>
      <c r="B112" s="378"/>
      <c r="C112" s="380"/>
      <c r="D112" s="380"/>
      <c r="E112" s="382"/>
      <c r="F112" s="378"/>
      <c r="G112" s="235" t="s">
        <v>107</v>
      </c>
      <c r="H112" s="194"/>
      <c r="I112" s="195" t="str">
        <f t="shared" si="897"/>
        <v/>
      </c>
      <c r="J112" s="195" t="str">
        <f t="shared" si="898"/>
        <v/>
      </c>
      <c r="K112" s="195" t="str">
        <f t="shared" si="899"/>
        <v/>
      </c>
      <c r="L112" s="195" t="str">
        <f t="shared" si="900"/>
        <v/>
      </c>
      <c r="M112" s="195" t="str">
        <f t="shared" si="901"/>
        <v/>
      </c>
      <c r="N112" s="195" t="str">
        <f t="shared" si="902"/>
        <v/>
      </c>
      <c r="O112" s="195" t="str">
        <f t="shared" si="903"/>
        <v/>
      </c>
      <c r="P112" s="195" t="str">
        <f t="shared" si="904"/>
        <v/>
      </c>
      <c r="Q112" s="195" t="str">
        <f t="shared" si="905"/>
        <v/>
      </c>
      <c r="R112" s="195" t="str">
        <f t="shared" si="906"/>
        <v/>
      </c>
      <c r="S112" s="195" t="str">
        <f t="shared" si="907"/>
        <v/>
      </c>
      <c r="T112" s="196">
        <f t="shared" si="582"/>
        <v>0</v>
      </c>
      <c r="U112" s="206"/>
      <c r="V112" s="207" t="str">
        <f t="shared" si="908"/>
        <v/>
      </c>
      <c r="W112" s="207" t="str">
        <f t="shared" si="909"/>
        <v/>
      </c>
      <c r="X112" s="207" t="str">
        <f t="shared" si="910"/>
        <v/>
      </c>
      <c r="Y112" s="207" t="str">
        <f t="shared" si="911"/>
        <v/>
      </c>
      <c r="Z112" s="207" t="str">
        <f t="shared" si="912"/>
        <v/>
      </c>
      <c r="AA112" s="207" t="str">
        <f t="shared" si="913"/>
        <v/>
      </c>
      <c r="AB112" s="207" t="str">
        <f t="shared" si="914"/>
        <v/>
      </c>
      <c r="AC112" s="207" t="str">
        <f t="shared" si="915"/>
        <v/>
      </c>
      <c r="AD112" s="207" t="str">
        <f t="shared" si="916"/>
        <v/>
      </c>
      <c r="AE112" s="207" t="str">
        <f t="shared" si="917"/>
        <v/>
      </c>
      <c r="AF112" s="207" t="str">
        <f t="shared" si="918"/>
        <v/>
      </c>
      <c r="AG112" s="196">
        <f t="shared" si="584"/>
        <v>0</v>
      </c>
      <c r="AN112" s="58">
        <v>3</v>
      </c>
      <c r="AO112" s="58">
        <v>3</v>
      </c>
      <c r="AP112" s="58">
        <v>11</v>
      </c>
      <c r="AQ112" s="60">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58">
        <f ca="1">COUNTIF(INDIRECT("H"&amp;(ROW()+12*(($AN112-1)*3+$AO112)-ROW())/12+5):INDIRECT("S"&amp;(ROW()+12*(($AN112-1)*3+$AO112)-ROW())/12+5),AQ112)</f>
        <v>0</v>
      </c>
      <c r="AS112" s="60">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58">
        <f ca="1">COUNTIF(INDIRECT("U"&amp;(ROW()+12*(($AN112-1)*3+$AO112)-ROW())/12+5):INDIRECT("AF"&amp;(ROW()+12*(($AN112-1)*3+$AO112)-ROW())/12+5),AS112)</f>
        <v>0</v>
      </c>
      <c r="AU112" s="58">
        <f ca="1">IF(AND(AQ112+AS112&gt;0,AR112+AT112&gt;0),COUNTIF(AU$6:AU111,"&gt;0")+1,0)</f>
        <v>0</v>
      </c>
      <c r="BE112" s="58">
        <v>2</v>
      </c>
      <c r="BF112" s="58" t="s">
        <v>106</v>
      </c>
      <c r="BG112" s="61">
        <f t="shared" ref="BG112:BR112" si="922">IF(BG111+BT111&gt;$AJ$27,1,0)</f>
        <v>0</v>
      </c>
      <c r="BH112" s="61">
        <f t="shared" si="922"/>
        <v>0</v>
      </c>
      <c r="BI112" s="61">
        <f t="shared" si="922"/>
        <v>0</v>
      </c>
      <c r="BJ112" s="61">
        <f t="shared" si="922"/>
        <v>0</v>
      </c>
      <c r="BK112" s="61">
        <f t="shared" si="922"/>
        <v>0</v>
      </c>
      <c r="BL112" s="61">
        <f t="shared" si="922"/>
        <v>0</v>
      </c>
      <c r="BM112" s="61">
        <f t="shared" si="922"/>
        <v>0</v>
      </c>
      <c r="BN112" s="61">
        <f t="shared" si="922"/>
        <v>0</v>
      </c>
      <c r="BO112" s="61">
        <f t="shared" si="922"/>
        <v>0</v>
      </c>
      <c r="BP112" s="61">
        <f t="shared" si="922"/>
        <v>0</v>
      </c>
      <c r="BQ112" s="61">
        <f t="shared" si="922"/>
        <v>0</v>
      </c>
      <c r="BR112" s="61">
        <f t="shared" si="922"/>
        <v>0</v>
      </c>
      <c r="BT112" s="61"/>
      <c r="BU112" s="61"/>
      <c r="BV112" s="61"/>
      <c r="BW112" s="61"/>
      <c r="BX112" s="61"/>
      <c r="BY112" s="61"/>
      <c r="BZ112" s="61"/>
      <c r="CA112" s="61"/>
      <c r="CB112" s="61"/>
      <c r="CC112" s="61"/>
      <c r="CD112" s="61"/>
      <c r="CE112" s="61"/>
    </row>
    <row r="113" spans="1:98">
      <c r="A113" s="376"/>
      <c r="B113" s="379"/>
      <c r="C113" s="384"/>
      <c r="D113" s="385"/>
      <c r="E113" s="383"/>
      <c r="F113" s="379"/>
      <c r="G113" s="236" t="s">
        <v>1226</v>
      </c>
      <c r="H113" s="197"/>
      <c r="I113" s="198"/>
      <c r="J113" s="198"/>
      <c r="K113" s="198"/>
      <c r="L113" s="198"/>
      <c r="M113" s="198"/>
      <c r="N113" s="198"/>
      <c r="O113" s="198"/>
      <c r="P113" s="198"/>
      <c r="Q113" s="198"/>
      <c r="R113" s="198"/>
      <c r="S113" s="198"/>
      <c r="T113" s="199">
        <f t="shared" si="582"/>
        <v>0</v>
      </c>
      <c r="U113" s="208"/>
      <c r="V113" s="209"/>
      <c r="W113" s="209"/>
      <c r="X113" s="209"/>
      <c r="Y113" s="209"/>
      <c r="Z113" s="209"/>
      <c r="AA113" s="209"/>
      <c r="AB113" s="209"/>
      <c r="AC113" s="209"/>
      <c r="AD113" s="209"/>
      <c r="AE113" s="209"/>
      <c r="AF113" s="209"/>
      <c r="AG113" s="199">
        <f t="shared" si="584"/>
        <v>0</v>
      </c>
      <c r="AN113" s="243">
        <v>3</v>
      </c>
      <c r="AO113" s="243">
        <v>3</v>
      </c>
      <c r="AP113" s="243">
        <v>12</v>
      </c>
      <c r="AQ113" s="244">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243">
        <f ca="1">COUNTIF(INDIRECT("H"&amp;(ROW()+12*(($AN113-1)*3+$AO113)-ROW())/12+5):INDIRECT("S"&amp;(ROW()+12*(($AN113-1)*3+$AO113)-ROW())/12+5),AQ113)</f>
        <v>0</v>
      </c>
      <c r="AS113" s="244">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243">
        <f ca="1">COUNTIF(INDIRECT("U"&amp;(ROW()+12*(($AN113-1)*3+$AO113)-ROW())/12+5):INDIRECT("AF"&amp;(ROW()+12*(($AN113-1)*3+$AO113)-ROW())/12+5),AS113)</f>
        <v>0</v>
      </c>
      <c r="AU113" s="243">
        <f ca="1">IF(AND(AQ113+AS113&gt;0,AR113+AT113&gt;0),COUNTIF(AU$6:AU112,"&gt;0")+1,0)</f>
        <v>0</v>
      </c>
      <c r="BE113" s="58">
        <v>3</v>
      </c>
      <c r="BF113" s="62"/>
      <c r="BG113" s="61"/>
      <c r="BH113" s="61"/>
      <c r="BI113" s="61"/>
      <c r="BJ113" s="61"/>
      <c r="BK113" s="61"/>
      <c r="BL113" s="61"/>
      <c r="BM113" s="61"/>
      <c r="BN113" s="61"/>
      <c r="BO113" s="61"/>
      <c r="BP113" s="61"/>
      <c r="BQ113" s="61"/>
      <c r="BR113" s="61"/>
      <c r="BT113" s="61"/>
      <c r="BU113" s="61"/>
      <c r="BV113" s="61"/>
      <c r="BW113" s="61"/>
      <c r="BX113" s="61"/>
      <c r="BY113" s="61"/>
      <c r="BZ113" s="61"/>
      <c r="CA113" s="61"/>
      <c r="CB113" s="61"/>
      <c r="CC113" s="61"/>
      <c r="CD113" s="61"/>
      <c r="CE113" s="61"/>
    </row>
    <row r="114" spans="1:98">
      <c r="A114" s="374">
        <v>37</v>
      </c>
      <c r="B114" s="377"/>
      <c r="C114" s="377"/>
      <c r="D114" s="377"/>
      <c r="E114" s="381"/>
      <c r="F114" s="377"/>
      <c r="G114" s="234" t="s">
        <v>109</v>
      </c>
      <c r="H114" s="191"/>
      <c r="I114" s="192" t="str">
        <f t="shared" ref="I114:I115" si="923">IF(H114="","",H114)</f>
        <v/>
      </c>
      <c r="J114" s="192" t="str">
        <f t="shared" ref="J114:J115" si="924">IF(I114="","",I114)</f>
        <v/>
      </c>
      <c r="K114" s="192" t="str">
        <f t="shared" ref="K114:K115" si="925">IF(J114="","",J114)</f>
        <v/>
      </c>
      <c r="L114" s="192" t="str">
        <f t="shared" ref="L114:L115" si="926">IF(K114="","",K114)</f>
        <v/>
      </c>
      <c r="M114" s="192" t="str">
        <f t="shared" ref="M114:M115" si="927">IF(L114="","",L114)</f>
        <v/>
      </c>
      <c r="N114" s="192" t="str">
        <f t="shared" ref="N114:N115" si="928">IF(M114="","",M114)</f>
        <v/>
      </c>
      <c r="O114" s="192" t="str">
        <f t="shared" ref="O114:O115" si="929">IF(N114="","",N114)</f>
        <v/>
      </c>
      <c r="P114" s="192" t="str">
        <f t="shared" ref="P114:P115" si="930">IF(O114="","",O114)</f>
        <v/>
      </c>
      <c r="Q114" s="192" t="str">
        <f t="shared" ref="Q114:Q115" si="931">IF(P114="","",P114)</f>
        <v/>
      </c>
      <c r="R114" s="192" t="str">
        <f t="shared" ref="R114:R115" si="932">IF(Q114="","",Q114)</f>
        <v/>
      </c>
      <c r="S114" s="192" t="str">
        <f t="shared" ref="S114:S115" si="933">IF(R114="","",R114)</f>
        <v/>
      </c>
      <c r="T114" s="193">
        <f t="shared" si="582"/>
        <v>0</v>
      </c>
      <c r="U114" s="203"/>
      <c r="V114" s="204" t="str">
        <f t="shared" ref="V114:V115" si="934">IF(U114="","",U114)</f>
        <v/>
      </c>
      <c r="W114" s="204" t="str">
        <f t="shared" ref="W114:W115" si="935">IF(V114="","",V114)</f>
        <v/>
      </c>
      <c r="X114" s="204" t="str">
        <f t="shared" ref="X114:X115" si="936">IF(W114="","",W114)</f>
        <v/>
      </c>
      <c r="Y114" s="204" t="str">
        <f t="shared" ref="Y114:Y115" si="937">IF(X114="","",X114)</f>
        <v/>
      </c>
      <c r="Z114" s="204" t="str">
        <f t="shared" ref="Z114:Z115" si="938">IF(Y114="","",Y114)</f>
        <v/>
      </c>
      <c r="AA114" s="204" t="str">
        <f t="shared" ref="AA114:AA115" si="939">IF(Z114="","",Z114)</f>
        <v/>
      </c>
      <c r="AB114" s="204" t="str">
        <f t="shared" ref="AB114:AB115" si="940">IF(AA114="","",AA114)</f>
        <v/>
      </c>
      <c r="AC114" s="204" t="str">
        <f t="shared" ref="AC114:AC115" si="941">IF(AB114="","",AB114)</f>
        <v/>
      </c>
      <c r="AD114" s="204" t="str">
        <f t="shared" ref="AD114:AD115" si="942">IF(AC114="","",AC114)</f>
        <v/>
      </c>
      <c r="AE114" s="204" t="str">
        <f t="shared" ref="AE114:AE115" si="943">IF(AD114="","",AD114)</f>
        <v/>
      </c>
      <c r="AF114" s="204" t="str">
        <f t="shared" ref="AF114:AF115" si="944">IF(AE114="","",AE114)</f>
        <v/>
      </c>
      <c r="AG114" s="193">
        <f t="shared" si="584"/>
        <v>0</v>
      </c>
      <c r="AN114" s="58">
        <v>4</v>
      </c>
      <c r="AO114" s="58">
        <v>1</v>
      </c>
      <c r="AP114" s="58">
        <v>1</v>
      </c>
      <c r="AQ114" s="60">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58">
        <f ca="1">COUNTIF(INDIRECT("H"&amp;(ROW()+12*(($AN114-1)*3+$AO114)-ROW())/12+5):INDIRECT("S"&amp;(ROW()+12*(($AN114-1)*3+$AO114)-ROW())/12+5),AQ114)</f>
        <v>0</v>
      </c>
      <c r="AS114" s="60">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58">
        <f ca="1">COUNTIF(INDIRECT("U"&amp;(ROW()+12*(($AN114-1)*3+$AO114)-ROW())/12+5):INDIRECT("AF"&amp;(ROW()+12*(($AN114-1)*3+$AO114)-ROW())/12+5),AS114)</f>
        <v>0</v>
      </c>
      <c r="AU114" s="58">
        <f ca="1">IF(AND(AQ114+AS114&gt;0,AR114+AT114&gt;0),COUNTIF(AU$6:AU113,"&gt;0")+1,0)</f>
        <v>0</v>
      </c>
      <c r="BE114" s="58">
        <v>1</v>
      </c>
      <c r="BG114" s="61">
        <f t="shared" ref="BG114:BR114" si="945">SUM(H114:H115)</f>
        <v>0</v>
      </c>
      <c r="BH114" s="61">
        <f t="shared" si="945"/>
        <v>0</v>
      </c>
      <c r="BI114" s="61">
        <f t="shared" si="945"/>
        <v>0</v>
      </c>
      <c r="BJ114" s="61">
        <f t="shared" si="945"/>
        <v>0</v>
      </c>
      <c r="BK114" s="61">
        <f t="shared" si="945"/>
        <v>0</v>
      </c>
      <c r="BL114" s="61">
        <f t="shared" si="945"/>
        <v>0</v>
      </c>
      <c r="BM114" s="61">
        <f t="shared" si="945"/>
        <v>0</v>
      </c>
      <c r="BN114" s="61">
        <f t="shared" si="945"/>
        <v>0</v>
      </c>
      <c r="BO114" s="61">
        <f t="shared" si="945"/>
        <v>0</v>
      </c>
      <c r="BP114" s="61">
        <f t="shared" si="945"/>
        <v>0</v>
      </c>
      <c r="BQ114" s="61">
        <f t="shared" si="945"/>
        <v>0</v>
      </c>
      <c r="BR114" s="61">
        <f t="shared" si="945"/>
        <v>0</v>
      </c>
      <c r="BT114" s="61">
        <f t="shared" ref="BT114:CE114" si="946">SUM(U114:U115)</f>
        <v>0</v>
      </c>
      <c r="BU114" s="61">
        <f t="shared" si="946"/>
        <v>0</v>
      </c>
      <c r="BV114" s="61">
        <f t="shared" si="946"/>
        <v>0</v>
      </c>
      <c r="BW114" s="61">
        <f t="shared" si="946"/>
        <v>0</v>
      </c>
      <c r="BX114" s="61">
        <f t="shared" si="946"/>
        <v>0</v>
      </c>
      <c r="BY114" s="61">
        <f t="shared" si="946"/>
        <v>0</v>
      </c>
      <c r="BZ114" s="61">
        <f t="shared" si="946"/>
        <v>0</v>
      </c>
      <c r="CA114" s="61">
        <f t="shared" si="946"/>
        <v>0</v>
      </c>
      <c r="CB114" s="61">
        <f t="shared" si="946"/>
        <v>0</v>
      </c>
      <c r="CC114" s="61">
        <f t="shared" si="946"/>
        <v>0</v>
      </c>
      <c r="CD114" s="61">
        <f t="shared" si="946"/>
        <v>0</v>
      </c>
      <c r="CE114" s="61">
        <f t="shared" si="946"/>
        <v>0</v>
      </c>
      <c r="CH114" s="62" t="s">
        <v>108</v>
      </c>
      <c r="CI114" s="61">
        <f t="shared" ref="CI114:CT114" si="947">IF(OR($D114="副園長",$D114="教頭",$D114="主任保育士",$D114="主幹教諭",$D114="主幹保育教諭"),0,BG114)</f>
        <v>0</v>
      </c>
      <c r="CJ114" s="61">
        <f t="shared" si="947"/>
        <v>0</v>
      </c>
      <c r="CK114" s="61">
        <f t="shared" si="947"/>
        <v>0</v>
      </c>
      <c r="CL114" s="61">
        <f t="shared" si="947"/>
        <v>0</v>
      </c>
      <c r="CM114" s="61">
        <f t="shared" si="947"/>
        <v>0</v>
      </c>
      <c r="CN114" s="61">
        <f t="shared" si="947"/>
        <v>0</v>
      </c>
      <c r="CO114" s="61">
        <f t="shared" si="947"/>
        <v>0</v>
      </c>
      <c r="CP114" s="61">
        <f t="shared" si="947"/>
        <v>0</v>
      </c>
      <c r="CQ114" s="61">
        <f t="shared" si="947"/>
        <v>0</v>
      </c>
      <c r="CR114" s="61">
        <f t="shared" si="947"/>
        <v>0</v>
      </c>
      <c r="CS114" s="61">
        <f t="shared" si="947"/>
        <v>0</v>
      </c>
      <c r="CT114" s="61">
        <f t="shared" si="947"/>
        <v>0</v>
      </c>
    </row>
    <row r="115" spans="1:98">
      <c r="A115" s="375"/>
      <c r="B115" s="378"/>
      <c r="C115" s="380"/>
      <c r="D115" s="380"/>
      <c r="E115" s="382"/>
      <c r="F115" s="378"/>
      <c r="G115" s="235" t="s">
        <v>107</v>
      </c>
      <c r="H115" s="194"/>
      <c r="I115" s="195" t="str">
        <f t="shared" si="923"/>
        <v/>
      </c>
      <c r="J115" s="195" t="str">
        <f t="shared" si="924"/>
        <v/>
      </c>
      <c r="K115" s="195" t="str">
        <f t="shared" si="925"/>
        <v/>
      </c>
      <c r="L115" s="195" t="str">
        <f t="shared" si="926"/>
        <v/>
      </c>
      <c r="M115" s="195" t="str">
        <f t="shared" si="927"/>
        <v/>
      </c>
      <c r="N115" s="195" t="str">
        <f t="shared" si="928"/>
        <v/>
      </c>
      <c r="O115" s="195" t="str">
        <f t="shared" si="929"/>
        <v/>
      </c>
      <c r="P115" s="195" t="str">
        <f t="shared" si="930"/>
        <v/>
      </c>
      <c r="Q115" s="195" t="str">
        <f t="shared" si="931"/>
        <v/>
      </c>
      <c r="R115" s="195" t="str">
        <f t="shared" si="932"/>
        <v/>
      </c>
      <c r="S115" s="195" t="str">
        <f t="shared" si="933"/>
        <v/>
      </c>
      <c r="T115" s="196">
        <f t="shared" si="582"/>
        <v>0</v>
      </c>
      <c r="U115" s="206"/>
      <c r="V115" s="207" t="str">
        <f t="shared" si="934"/>
        <v/>
      </c>
      <c r="W115" s="207" t="str">
        <f t="shared" si="935"/>
        <v/>
      </c>
      <c r="X115" s="207" t="str">
        <f t="shared" si="936"/>
        <v/>
      </c>
      <c r="Y115" s="207" t="str">
        <f t="shared" si="937"/>
        <v/>
      </c>
      <c r="Z115" s="207" t="str">
        <f t="shared" si="938"/>
        <v/>
      </c>
      <c r="AA115" s="207" t="str">
        <f t="shared" si="939"/>
        <v/>
      </c>
      <c r="AB115" s="207" t="str">
        <f t="shared" si="940"/>
        <v/>
      </c>
      <c r="AC115" s="207" t="str">
        <f t="shared" si="941"/>
        <v/>
      </c>
      <c r="AD115" s="207" t="str">
        <f t="shared" si="942"/>
        <v/>
      </c>
      <c r="AE115" s="207" t="str">
        <f t="shared" si="943"/>
        <v/>
      </c>
      <c r="AF115" s="207" t="str">
        <f t="shared" si="944"/>
        <v/>
      </c>
      <c r="AG115" s="196">
        <f t="shared" si="584"/>
        <v>0</v>
      </c>
      <c r="AN115" s="58">
        <v>4</v>
      </c>
      <c r="AO115" s="58">
        <v>1</v>
      </c>
      <c r="AP115" s="58">
        <v>2</v>
      </c>
      <c r="AQ115" s="60">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58">
        <f ca="1">COUNTIF(INDIRECT("H"&amp;(ROW()+12*(($AN115-1)*3+$AO115)-ROW())/12+5):INDIRECT("S"&amp;(ROW()+12*(($AN115-1)*3+$AO115)-ROW())/12+5),AQ115)</f>
        <v>0</v>
      </c>
      <c r="AS115" s="60">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58">
        <f ca="1">COUNTIF(INDIRECT("U"&amp;(ROW()+12*(($AN115-1)*3+$AO115)-ROW())/12+5):INDIRECT("AF"&amp;(ROW()+12*(($AN115-1)*3+$AO115)-ROW())/12+5),AS115)</f>
        <v>0</v>
      </c>
      <c r="AU115" s="58">
        <f ca="1">IF(AND(AQ115+AS115&gt;0,AR115+AT115&gt;0),COUNTIF(AU$6:AU114,"&gt;0")+1,0)</f>
        <v>0</v>
      </c>
      <c r="BE115" s="58">
        <v>2</v>
      </c>
      <c r="BF115" s="58" t="s">
        <v>106</v>
      </c>
      <c r="BG115" s="61">
        <f t="shared" ref="BG115:BR115" si="948">IF(BG114+BT114&gt;$AJ$27,1,0)</f>
        <v>0</v>
      </c>
      <c r="BH115" s="61">
        <f t="shared" si="948"/>
        <v>0</v>
      </c>
      <c r="BI115" s="61">
        <f t="shared" si="948"/>
        <v>0</v>
      </c>
      <c r="BJ115" s="61">
        <f t="shared" si="948"/>
        <v>0</v>
      </c>
      <c r="BK115" s="61">
        <f t="shared" si="948"/>
        <v>0</v>
      </c>
      <c r="BL115" s="61">
        <f t="shared" si="948"/>
        <v>0</v>
      </c>
      <c r="BM115" s="61">
        <f t="shared" si="948"/>
        <v>0</v>
      </c>
      <c r="BN115" s="61">
        <f t="shared" si="948"/>
        <v>0</v>
      </c>
      <c r="BO115" s="61">
        <f t="shared" si="948"/>
        <v>0</v>
      </c>
      <c r="BP115" s="61">
        <f t="shared" si="948"/>
        <v>0</v>
      </c>
      <c r="BQ115" s="61">
        <f t="shared" si="948"/>
        <v>0</v>
      </c>
      <c r="BR115" s="61">
        <f t="shared" si="948"/>
        <v>0</v>
      </c>
      <c r="BT115" s="61"/>
      <c r="BU115" s="61"/>
      <c r="BV115" s="61"/>
      <c r="BW115" s="61"/>
      <c r="BX115" s="61"/>
      <c r="BY115" s="61"/>
      <c r="BZ115" s="61"/>
      <c r="CA115" s="61"/>
      <c r="CB115" s="61"/>
      <c r="CC115" s="61"/>
      <c r="CD115" s="61"/>
      <c r="CE115" s="61"/>
    </row>
    <row r="116" spans="1:98">
      <c r="A116" s="376"/>
      <c r="B116" s="379"/>
      <c r="C116" s="384"/>
      <c r="D116" s="385"/>
      <c r="E116" s="383"/>
      <c r="F116" s="379"/>
      <c r="G116" s="236" t="s">
        <v>1226</v>
      </c>
      <c r="H116" s="197"/>
      <c r="I116" s="198"/>
      <c r="J116" s="198"/>
      <c r="K116" s="198"/>
      <c r="L116" s="198"/>
      <c r="M116" s="198"/>
      <c r="N116" s="198"/>
      <c r="O116" s="198"/>
      <c r="P116" s="198"/>
      <c r="Q116" s="198"/>
      <c r="R116" s="198"/>
      <c r="S116" s="198"/>
      <c r="T116" s="199">
        <f t="shared" si="582"/>
        <v>0</v>
      </c>
      <c r="U116" s="208"/>
      <c r="V116" s="209"/>
      <c r="W116" s="209"/>
      <c r="X116" s="209"/>
      <c r="Y116" s="209"/>
      <c r="Z116" s="209"/>
      <c r="AA116" s="209"/>
      <c r="AB116" s="209"/>
      <c r="AC116" s="209"/>
      <c r="AD116" s="209"/>
      <c r="AE116" s="209"/>
      <c r="AF116" s="209"/>
      <c r="AG116" s="199">
        <f t="shared" si="584"/>
        <v>0</v>
      </c>
      <c r="AN116" s="58">
        <v>4</v>
      </c>
      <c r="AO116" s="58">
        <v>1</v>
      </c>
      <c r="AP116" s="58">
        <v>3</v>
      </c>
      <c r="AQ116" s="60">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58">
        <f ca="1">COUNTIF(INDIRECT("H"&amp;(ROW()+12*(($AN116-1)*3+$AO116)-ROW())/12+5):INDIRECT("S"&amp;(ROW()+12*(($AN116-1)*3+$AO116)-ROW())/12+5),AQ116)</f>
        <v>0</v>
      </c>
      <c r="AS116" s="60">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58">
        <f ca="1">COUNTIF(INDIRECT("U"&amp;(ROW()+12*(($AN116-1)*3+$AO116)-ROW())/12+5):INDIRECT("AF"&amp;(ROW()+12*(($AN116-1)*3+$AO116)-ROW())/12+5),AS116)</f>
        <v>0</v>
      </c>
      <c r="AU116" s="58">
        <f ca="1">IF(AND(AQ116+AS116&gt;0,AR116+AT116&gt;0),COUNTIF(AU$6:AU115,"&gt;0")+1,0)</f>
        <v>0</v>
      </c>
      <c r="BE116" s="58">
        <v>3</v>
      </c>
      <c r="BF116" s="62"/>
      <c r="BG116" s="61"/>
      <c r="BH116" s="61"/>
      <c r="BI116" s="61"/>
      <c r="BJ116" s="61"/>
      <c r="BK116" s="61"/>
      <c r="BL116" s="61"/>
      <c r="BM116" s="61"/>
      <c r="BN116" s="61"/>
      <c r="BO116" s="61"/>
      <c r="BP116" s="61"/>
      <c r="BQ116" s="61"/>
      <c r="BR116" s="61"/>
      <c r="BT116" s="61"/>
      <c r="BU116" s="61"/>
      <c r="BV116" s="61"/>
      <c r="BW116" s="61"/>
      <c r="BX116" s="61"/>
      <c r="BY116" s="61"/>
      <c r="BZ116" s="61"/>
      <c r="CA116" s="61"/>
      <c r="CB116" s="61"/>
      <c r="CC116" s="61"/>
      <c r="CD116" s="61"/>
      <c r="CE116" s="61"/>
    </row>
    <row r="117" spans="1:98">
      <c r="A117" s="374">
        <v>38</v>
      </c>
      <c r="B117" s="377"/>
      <c r="C117" s="377"/>
      <c r="D117" s="377"/>
      <c r="E117" s="381"/>
      <c r="F117" s="377"/>
      <c r="G117" s="234" t="s">
        <v>109</v>
      </c>
      <c r="H117" s="191"/>
      <c r="I117" s="192" t="str">
        <f t="shared" ref="I117:I118" si="949">IF(H117="","",H117)</f>
        <v/>
      </c>
      <c r="J117" s="192" t="str">
        <f t="shared" ref="J117:J118" si="950">IF(I117="","",I117)</f>
        <v/>
      </c>
      <c r="K117" s="192" t="str">
        <f t="shared" ref="K117:K118" si="951">IF(J117="","",J117)</f>
        <v/>
      </c>
      <c r="L117" s="192" t="str">
        <f t="shared" ref="L117:L118" si="952">IF(K117="","",K117)</f>
        <v/>
      </c>
      <c r="M117" s="192" t="str">
        <f t="shared" ref="M117:M118" si="953">IF(L117="","",L117)</f>
        <v/>
      </c>
      <c r="N117" s="192" t="str">
        <f t="shared" ref="N117:N118" si="954">IF(M117="","",M117)</f>
        <v/>
      </c>
      <c r="O117" s="192" t="str">
        <f t="shared" ref="O117:O118" si="955">IF(N117="","",N117)</f>
        <v/>
      </c>
      <c r="P117" s="192" t="str">
        <f t="shared" ref="P117:P118" si="956">IF(O117="","",O117)</f>
        <v/>
      </c>
      <c r="Q117" s="192" t="str">
        <f t="shared" ref="Q117:Q118" si="957">IF(P117="","",P117)</f>
        <v/>
      </c>
      <c r="R117" s="192" t="str">
        <f t="shared" ref="R117:R118" si="958">IF(Q117="","",Q117)</f>
        <v/>
      </c>
      <c r="S117" s="192" t="str">
        <f t="shared" ref="S117:S118" si="959">IF(R117="","",R117)</f>
        <v/>
      </c>
      <c r="T117" s="193">
        <f t="shared" si="582"/>
        <v>0</v>
      </c>
      <c r="U117" s="203"/>
      <c r="V117" s="204" t="str">
        <f t="shared" ref="V117:V118" si="960">IF(U117="","",U117)</f>
        <v/>
      </c>
      <c r="W117" s="204" t="str">
        <f t="shared" ref="W117:W118" si="961">IF(V117="","",V117)</f>
        <v/>
      </c>
      <c r="X117" s="204" t="str">
        <f t="shared" ref="X117:X118" si="962">IF(W117="","",W117)</f>
        <v/>
      </c>
      <c r="Y117" s="204" t="str">
        <f t="shared" ref="Y117:Y118" si="963">IF(X117="","",X117)</f>
        <v/>
      </c>
      <c r="Z117" s="204" t="str">
        <f t="shared" ref="Z117:Z118" si="964">IF(Y117="","",Y117)</f>
        <v/>
      </c>
      <c r="AA117" s="204" t="str">
        <f t="shared" ref="AA117:AA118" si="965">IF(Z117="","",Z117)</f>
        <v/>
      </c>
      <c r="AB117" s="204" t="str">
        <f t="shared" ref="AB117:AB118" si="966">IF(AA117="","",AA117)</f>
        <v/>
      </c>
      <c r="AC117" s="204" t="str">
        <f t="shared" ref="AC117:AC118" si="967">IF(AB117="","",AB117)</f>
        <v/>
      </c>
      <c r="AD117" s="204" t="str">
        <f t="shared" ref="AD117:AD118" si="968">IF(AC117="","",AC117)</f>
        <v/>
      </c>
      <c r="AE117" s="204" t="str">
        <f t="shared" ref="AE117:AE118" si="969">IF(AD117="","",AD117)</f>
        <v/>
      </c>
      <c r="AF117" s="204" t="str">
        <f t="shared" ref="AF117:AF118" si="970">IF(AE117="","",AE117)</f>
        <v/>
      </c>
      <c r="AG117" s="193">
        <f t="shared" si="584"/>
        <v>0</v>
      </c>
      <c r="AN117" s="58">
        <v>4</v>
      </c>
      <c r="AO117" s="58">
        <v>1</v>
      </c>
      <c r="AP117" s="58">
        <v>4</v>
      </c>
      <c r="AQ117" s="60">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58">
        <f ca="1">COUNTIF(INDIRECT("H"&amp;(ROW()+12*(($AN117-1)*3+$AO117)-ROW())/12+5):INDIRECT("S"&amp;(ROW()+12*(($AN117-1)*3+$AO117)-ROW())/12+5),AQ117)</f>
        <v>0</v>
      </c>
      <c r="AS117" s="60">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58">
        <f ca="1">COUNTIF(INDIRECT("U"&amp;(ROW()+12*(($AN117-1)*3+$AO117)-ROW())/12+5):INDIRECT("AF"&amp;(ROW()+12*(($AN117-1)*3+$AO117)-ROW())/12+5),AS117)</f>
        <v>0</v>
      </c>
      <c r="AU117" s="58">
        <f ca="1">IF(AND(AQ117+AS117&gt;0,AR117+AT117&gt;0),COUNTIF(AU$6:AU116,"&gt;0")+1,0)</f>
        <v>0</v>
      </c>
      <c r="BE117" s="58">
        <v>1</v>
      </c>
      <c r="BG117" s="61">
        <f t="shared" ref="BG117:BR117" si="971">SUM(H117:H118)</f>
        <v>0</v>
      </c>
      <c r="BH117" s="61">
        <f t="shared" si="971"/>
        <v>0</v>
      </c>
      <c r="BI117" s="61">
        <f t="shared" si="971"/>
        <v>0</v>
      </c>
      <c r="BJ117" s="61">
        <f t="shared" si="971"/>
        <v>0</v>
      </c>
      <c r="BK117" s="61">
        <f t="shared" si="971"/>
        <v>0</v>
      </c>
      <c r="BL117" s="61">
        <f t="shared" si="971"/>
        <v>0</v>
      </c>
      <c r="BM117" s="61">
        <f t="shared" si="971"/>
        <v>0</v>
      </c>
      <c r="BN117" s="61">
        <f t="shared" si="971"/>
        <v>0</v>
      </c>
      <c r="BO117" s="61">
        <f t="shared" si="971"/>
        <v>0</v>
      </c>
      <c r="BP117" s="61">
        <f t="shared" si="971"/>
        <v>0</v>
      </c>
      <c r="BQ117" s="61">
        <f t="shared" si="971"/>
        <v>0</v>
      </c>
      <c r="BR117" s="61">
        <f t="shared" si="971"/>
        <v>0</v>
      </c>
      <c r="BT117" s="61">
        <f t="shared" ref="BT117:CE117" si="972">SUM(U117:U118)</f>
        <v>0</v>
      </c>
      <c r="BU117" s="61">
        <f t="shared" si="972"/>
        <v>0</v>
      </c>
      <c r="BV117" s="61">
        <f t="shared" si="972"/>
        <v>0</v>
      </c>
      <c r="BW117" s="61">
        <f t="shared" si="972"/>
        <v>0</v>
      </c>
      <c r="BX117" s="61">
        <f t="shared" si="972"/>
        <v>0</v>
      </c>
      <c r="BY117" s="61">
        <f t="shared" si="972"/>
        <v>0</v>
      </c>
      <c r="BZ117" s="61">
        <f t="shared" si="972"/>
        <v>0</v>
      </c>
      <c r="CA117" s="61">
        <f t="shared" si="972"/>
        <v>0</v>
      </c>
      <c r="CB117" s="61">
        <f t="shared" si="972"/>
        <v>0</v>
      </c>
      <c r="CC117" s="61">
        <f t="shared" si="972"/>
        <v>0</v>
      </c>
      <c r="CD117" s="61">
        <f t="shared" si="972"/>
        <v>0</v>
      </c>
      <c r="CE117" s="61">
        <f t="shared" si="972"/>
        <v>0</v>
      </c>
      <c r="CH117" s="62" t="s">
        <v>108</v>
      </c>
      <c r="CI117" s="61">
        <f t="shared" ref="CI117:CT117" si="973">IF(OR($D117="副園長",$D117="教頭",$D117="主任保育士",$D117="主幹教諭",$D117="主幹保育教諭"),0,BG117)</f>
        <v>0</v>
      </c>
      <c r="CJ117" s="61">
        <f t="shared" si="973"/>
        <v>0</v>
      </c>
      <c r="CK117" s="61">
        <f t="shared" si="973"/>
        <v>0</v>
      </c>
      <c r="CL117" s="61">
        <f t="shared" si="973"/>
        <v>0</v>
      </c>
      <c r="CM117" s="61">
        <f t="shared" si="973"/>
        <v>0</v>
      </c>
      <c r="CN117" s="61">
        <f t="shared" si="973"/>
        <v>0</v>
      </c>
      <c r="CO117" s="61">
        <f t="shared" si="973"/>
        <v>0</v>
      </c>
      <c r="CP117" s="61">
        <f t="shared" si="973"/>
        <v>0</v>
      </c>
      <c r="CQ117" s="61">
        <f t="shared" si="973"/>
        <v>0</v>
      </c>
      <c r="CR117" s="61">
        <f t="shared" si="973"/>
        <v>0</v>
      </c>
      <c r="CS117" s="61">
        <f t="shared" si="973"/>
        <v>0</v>
      </c>
      <c r="CT117" s="61">
        <f t="shared" si="973"/>
        <v>0</v>
      </c>
    </row>
    <row r="118" spans="1:98">
      <c r="A118" s="375"/>
      <c r="B118" s="378"/>
      <c r="C118" s="380"/>
      <c r="D118" s="380"/>
      <c r="E118" s="382"/>
      <c r="F118" s="378"/>
      <c r="G118" s="235" t="s">
        <v>107</v>
      </c>
      <c r="H118" s="194"/>
      <c r="I118" s="195" t="str">
        <f t="shared" si="949"/>
        <v/>
      </c>
      <c r="J118" s="195" t="str">
        <f t="shared" si="950"/>
        <v/>
      </c>
      <c r="K118" s="195" t="str">
        <f t="shared" si="951"/>
        <v/>
      </c>
      <c r="L118" s="195" t="str">
        <f t="shared" si="952"/>
        <v/>
      </c>
      <c r="M118" s="195" t="str">
        <f t="shared" si="953"/>
        <v/>
      </c>
      <c r="N118" s="195" t="str">
        <f t="shared" si="954"/>
        <v/>
      </c>
      <c r="O118" s="195" t="str">
        <f t="shared" si="955"/>
        <v/>
      </c>
      <c r="P118" s="195" t="str">
        <f t="shared" si="956"/>
        <v/>
      </c>
      <c r="Q118" s="195" t="str">
        <f t="shared" si="957"/>
        <v/>
      </c>
      <c r="R118" s="195" t="str">
        <f t="shared" si="958"/>
        <v/>
      </c>
      <c r="S118" s="195" t="str">
        <f t="shared" si="959"/>
        <v/>
      </c>
      <c r="T118" s="196">
        <f t="shared" si="582"/>
        <v>0</v>
      </c>
      <c r="U118" s="206"/>
      <c r="V118" s="207" t="str">
        <f t="shared" si="960"/>
        <v/>
      </c>
      <c r="W118" s="207" t="str">
        <f t="shared" si="961"/>
        <v/>
      </c>
      <c r="X118" s="207" t="str">
        <f t="shared" si="962"/>
        <v/>
      </c>
      <c r="Y118" s="207" t="str">
        <f t="shared" si="963"/>
        <v/>
      </c>
      <c r="Z118" s="207" t="str">
        <f t="shared" si="964"/>
        <v/>
      </c>
      <c r="AA118" s="207" t="str">
        <f t="shared" si="965"/>
        <v/>
      </c>
      <c r="AB118" s="207" t="str">
        <f t="shared" si="966"/>
        <v/>
      </c>
      <c r="AC118" s="207" t="str">
        <f t="shared" si="967"/>
        <v/>
      </c>
      <c r="AD118" s="207" t="str">
        <f t="shared" si="968"/>
        <v/>
      </c>
      <c r="AE118" s="207" t="str">
        <f t="shared" si="969"/>
        <v/>
      </c>
      <c r="AF118" s="207" t="str">
        <f t="shared" si="970"/>
        <v/>
      </c>
      <c r="AG118" s="196">
        <f t="shared" si="584"/>
        <v>0</v>
      </c>
      <c r="AN118" s="58">
        <v>4</v>
      </c>
      <c r="AO118" s="58">
        <v>1</v>
      </c>
      <c r="AP118" s="58">
        <v>5</v>
      </c>
      <c r="AQ118" s="60">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58">
        <f ca="1">COUNTIF(INDIRECT("H"&amp;(ROW()+12*(($AN118-1)*3+$AO118)-ROW())/12+5):INDIRECT("S"&amp;(ROW()+12*(($AN118-1)*3+$AO118)-ROW())/12+5),AQ118)</f>
        <v>0</v>
      </c>
      <c r="AS118" s="60">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58">
        <f ca="1">COUNTIF(INDIRECT("U"&amp;(ROW()+12*(($AN118-1)*3+$AO118)-ROW())/12+5):INDIRECT("AF"&amp;(ROW()+12*(($AN118-1)*3+$AO118)-ROW())/12+5),AS118)</f>
        <v>0</v>
      </c>
      <c r="AU118" s="58">
        <f ca="1">IF(AND(AQ118+AS118&gt;0,AR118+AT118&gt;0),COUNTIF(AU$6:AU117,"&gt;0")+1,0)</f>
        <v>0</v>
      </c>
      <c r="BE118" s="58">
        <v>2</v>
      </c>
      <c r="BF118" s="58" t="s">
        <v>106</v>
      </c>
      <c r="BG118" s="61">
        <f t="shared" ref="BG118:BR118" si="974">IF(BG117+BT117&gt;$AJ$27,1,0)</f>
        <v>0</v>
      </c>
      <c r="BH118" s="61">
        <f t="shared" si="974"/>
        <v>0</v>
      </c>
      <c r="BI118" s="61">
        <f t="shared" si="974"/>
        <v>0</v>
      </c>
      <c r="BJ118" s="61">
        <f t="shared" si="974"/>
        <v>0</v>
      </c>
      <c r="BK118" s="61">
        <f t="shared" si="974"/>
        <v>0</v>
      </c>
      <c r="BL118" s="61">
        <f t="shared" si="974"/>
        <v>0</v>
      </c>
      <c r="BM118" s="61">
        <f t="shared" si="974"/>
        <v>0</v>
      </c>
      <c r="BN118" s="61">
        <f t="shared" si="974"/>
        <v>0</v>
      </c>
      <c r="BO118" s="61">
        <f t="shared" si="974"/>
        <v>0</v>
      </c>
      <c r="BP118" s="61">
        <f t="shared" si="974"/>
        <v>0</v>
      </c>
      <c r="BQ118" s="61">
        <f t="shared" si="974"/>
        <v>0</v>
      </c>
      <c r="BR118" s="61">
        <f t="shared" si="974"/>
        <v>0</v>
      </c>
      <c r="BT118" s="61"/>
      <c r="BU118" s="61"/>
      <c r="BV118" s="61"/>
      <c r="BW118" s="61"/>
      <c r="BX118" s="61"/>
      <c r="BY118" s="61"/>
      <c r="BZ118" s="61"/>
      <c r="CA118" s="61"/>
      <c r="CB118" s="61"/>
      <c r="CC118" s="61"/>
      <c r="CD118" s="61"/>
      <c r="CE118" s="61"/>
    </row>
    <row r="119" spans="1:98">
      <c r="A119" s="376"/>
      <c r="B119" s="379"/>
      <c r="C119" s="384"/>
      <c r="D119" s="385"/>
      <c r="E119" s="383"/>
      <c r="F119" s="379"/>
      <c r="G119" s="236" t="s">
        <v>1226</v>
      </c>
      <c r="H119" s="197"/>
      <c r="I119" s="198"/>
      <c r="J119" s="198"/>
      <c r="K119" s="198"/>
      <c r="L119" s="198"/>
      <c r="M119" s="198"/>
      <c r="N119" s="198"/>
      <c r="O119" s="198"/>
      <c r="P119" s="198"/>
      <c r="Q119" s="198"/>
      <c r="R119" s="198"/>
      <c r="S119" s="198"/>
      <c r="T119" s="199">
        <f t="shared" si="582"/>
        <v>0</v>
      </c>
      <c r="U119" s="208"/>
      <c r="V119" s="209"/>
      <c r="W119" s="209"/>
      <c r="X119" s="209"/>
      <c r="Y119" s="209"/>
      <c r="Z119" s="209"/>
      <c r="AA119" s="209"/>
      <c r="AB119" s="209"/>
      <c r="AC119" s="209"/>
      <c r="AD119" s="209"/>
      <c r="AE119" s="209"/>
      <c r="AF119" s="209"/>
      <c r="AG119" s="199">
        <f t="shared" si="584"/>
        <v>0</v>
      </c>
      <c r="AN119" s="58">
        <v>4</v>
      </c>
      <c r="AO119" s="58">
        <v>1</v>
      </c>
      <c r="AP119" s="58">
        <v>6</v>
      </c>
      <c r="AQ119" s="60">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58">
        <f ca="1">COUNTIF(INDIRECT("H"&amp;(ROW()+12*(($AN119-1)*3+$AO119)-ROW())/12+5):INDIRECT("S"&amp;(ROW()+12*(($AN119-1)*3+$AO119)-ROW())/12+5),AQ119)</f>
        <v>0</v>
      </c>
      <c r="AS119" s="60">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58">
        <f ca="1">COUNTIF(INDIRECT("U"&amp;(ROW()+12*(($AN119-1)*3+$AO119)-ROW())/12+5):INDIRECT("AF"&amp;(ROW()+12*(($AN119-1)*3+$AO119)-ROW())/12+5),AS119)</f>
        <v>0</v>
      </c>
      <c r="AU119" s="58">
        <f ca="1">IF(AND(AQ119+AS119&gt;0,AR119+AT119&gt;0),COUNTIF(AU$6:AU118,"&gt;0")+1,0)</f>
        <v>0</v>
      </c>
      <c r="BE119" s="58">
        <v>3</v>
      </c>
      <c r="BF119" s="62"/>
      <c r="BG119" s="61"/>
      <c r="BH119" s="61"/>
      <c r="BI119" s="61"/>
      <c r="BJ119" s="61"/>
      <c r="BK119" s="61"/>
      <c r="BL119" s="61"/>
      <c r="BM119" s="61"/>
      <c r="BN119" s="61"/>
      <c r="BO119" s="61"/>
      <c r="BP119" s="61"/>
      <c r="BQ119" s="61"/>
      <c r="BR119" s="61"/>
    </row>
    <row r="120" spans="1:98">
      <c r="A120" s="374">
        <v>39</v>
      </c>
      <c r="B120" s="377"/>
      <c r="C120" s="377"/>
      <c r="D120" s="377"/>
      <c r="E120" s="381"/>
      <c r="F120" s="377"/>
      <c r="G120" s="234" t="s">
        <v>109</v>
      </c>
      <c r="H120" s="191"/>
      <c r="I120" s="192" t="str">
        <f t="shared" ref="I120:I121" si="975">IF(H120="","",H120)</f>
        <v/>
      </c>
      <c r="J120" s="192" t="str">
        <f t="shared" ref="J120:J121" si="976">IF(I120="","",I120)</f>
        <v/>
      </c>
      <c r="K120" s="192" t="str">
        <f t="shared" ref="K120:K121" si="977">IF(J120="","",J120)</f>
        <v/>
      </c>
      <c r="L120" s="192" t="str">
        <f t="shared" ref="L120:L121" si="978">IF(K120="","",K120)</f>
        <v/>
      </c>
      <c r="M120" s="192" t="str">
        <f t="shared" ref="M120:M121" si="979">IF(L120="","",L120)</f>
        <v/>
      </c>
      <c r="N120" s="192" t="str">
        <f t="shared" ref="N120:N121" si="980">IF(M120="","",M120)</f>
        <v/>
      </c>
      <c r="O120" s="192" t="str">
        <f t="shared" ref="O120:O121" si="981">IF(N120="","",N120)</f>
        <v/>
      </c>
      <c r="P120" s="192" t="str">
        <f t="shared" ref="P120:P121" si="982">IF(O120="","",O120)</f>
        <v/>
      </c>
      <c r="Q120" s="192" t="str">
        <f t="shared" ref="Q120:Q121" si="983">IF(P120="","",P120)</f>
        <v/>
      </c>
      <c r="R120" s="192" t="str">
        <f t="shared" ref="R120:R121" si="984">IF(Q120="","",Q120)</f>
        <v/>
      </c>
      <c r="S120" s="192" t="str">
        <f t="shared" ref="S120:S121" si="985">IF(R120="","",R120)</f>
        <v/>
      </c>
      <c r="T120" s="193">
        <f t="shared" si="582"/>
        <v>0</v>
      </c>
      <c r="U120" s="203"/>
      <c r="V120" s="204" t="str">
        <f t="shared" ref="V120:V121" si="986">IF(U120="","",U120)</f>
        <v/>
      </c>
      <c r="W120" s="204" t="str">
        <f t="shared" ref="W120:W121" si="987">IF(V120="","",V120)</f>
        <v/>
      </c>
      <c r="X120" s="204" t="str">
        <f t="shared" ref="X120:X121" si="988">IF(W120="","",W120)</f>
        <v/>
      </c>
      <c r="Y120" s="204" t="str">
        <f t="shared" ref="Y120:Y121" si="989">IF(X120="","",X120)</f>
        <v/>
      </c>
      <c r="Z120" s="204" t="str">
        <f t="shared" ref="Z120:Z121" si="990">IF(Y120="","",Y120)</f>
        <v/>
      </c>
      <c r="AA120" s="204" t="str">
        <f t="shared" ref="AA120:AA121" si="991">IF(Z120="","",Z120)</f>
        <v/>
      </c>
      <c r="AB120" s="204" t="str">
        <f t="shared" ref="AB120:AB121" si="992">IF(AA120="","",AA120)</f>
        <v/>
      </c>
      <c r="AC120" s="204" t="str">
        <f t="shared" ref="AC120:AC121" si="993">IF(AB120="","",AB120)</f>
        <v/>
      </c>
      <c r="AD120" s="204" t="str">
        <f t="shared" ref="AD120:AD121" si="994">IF(AC120="","",AC120)</f>
        <v/>
      </c>
      <c r="AE120" s="204" t="str">
        <f t="shared" ref="AE120:AE121" si="995">IF(AD120="","",AD120)</f>
        <v/>
      </c>
      <c r="AF120" s="204" t="str">
        <f t="shared" ref="AF120:AF121" si="996">IF(AE120="","",AE120)</f>
        <v/>
      </c>
      <c r="AG120" s="193">
        <f t="shared" si="584"/>
        <v>0</v>
      </c>
      <c r="AN120" s="58">
        <v>4</v>
      </c>
      <c r="AO120" s="58">
        <v>1</v>
      </c>
      <c r="AP120" s="58">
        <v>7</v>
      </c>
      <c r="AQ120" s="60">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58">
        <f ca="1">COUNTIF(INDIRECT("H"&amp;(ROW()+12*(($AN120-1)*3+$AO120)-ROW())/12+5):INDIRECT("S"&amp;(ROW()+12*(($AN120-1)*3+$AO120)-ROW())/12+5),AQ120)</f>
        <v>0</v>
      </c>
      <c r="AS120" s="60">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58">
        <f ca="1">COUNTIF(INDIRECT("U"&amp;(ROW()+12*(($AN120-1)*3+$AO120)-ROW())/12+5):INDIRECT("AF"&amp;(ROW()+12*(($AN120-1)*3+$AO120)-ROW())/12+5),AS120)</f>
        <v>0</v>
      </c>
      <c r="AU120" s="58">
        <f ca="1">IF(AND(AQ120+AS120&gt;0,AR120+AT120&gt;0),COUNTIF(AU$6:AU119,"&gt;0")+1,0)</f>
        <v>0</v>
      </c>
      <c r="BE120" s="58">
        <v>1</v>
      </c>
      <c r="BG120" s="61">
        <f t="shared" ref="BG120:BR120" si="997">SUM(H120:H121)</f>
        <v>0</v>
      </c>
      <c r="BH120" s="61">
        <f t="shared" si="997"/>
        <v>0</v>
      </c>
      <c r="BI120" s="61">
        <f t="shared" si="997"/>
        <v>0</v>
      </c>
      <c r="BJ120" s="61">
        <f t="shared" si="997"/>
        <v>0</v>
      </c>
      <c r="BK120" s="61">
        <f t="shared" si="997"/>
        <v>0</v>
      </c>
      <c r="BL120" s="61">
        <f t="shared" si="997"/>
        <v>0</v>
      </c>
      <c r="BM120" s="61">
        <f t="shared" si="997"/>
        <v>0</v>
      </c>
      <c r="BN120" s="61">
        <f t="shared" si="997"/>
        <v>0</v>
      </c>
      <c r="BO120" s="61">
        <f t="shared" si="997"/>
        <v>0</v>
      </c>
      <c r="BP120" s="61">
        <f t="shared" si="997"/>
        <v>0</v>
      </c>
      <c r="BQ120" s="61">
        <f t="shared" si="997"/>
        <v>0</v>
      </c>
      <c r="BR120" s="61">
        <f t="shared" si="997"/>
        <v>0</v>
      </c>
      <c r="BT120" s="61">
        <f t="shared" ref="BT120:CE120" si="998">SUM(U120:U121)</f>
        <v>0</v>
      </c>
      <c r="BU120" s="61">
        <f t="shared" si="998"/>
        <v>0</v>
      </c>
      <c r="BV120" s="61">
        <f t="shared" si="998"/>
        <v>0</v>
      </c>
      <c r="BW120" s="61">
        <f t="shared" si="998"/>
        <v>0</v>
      </c>
      <c r="BX120" s="61">
        <f t="shared" si="998"/>
        <v>0</v>
      </c>
      <c r="BY120" s="61">
        <f t="shared" si="998"/>
        <v>0</v>
      </c>
      <c r="BZ120" s="61">
        <f t="shared" si="998"/>
        <v>0</v>
      </c>
      <c r="CA120" s="61">
        <f t="shared" si="998"/>
        <v>0</v>
      </c>
      <c r="CB120" s="61">
        <f t="shared" si="998"/>
        <v>0</v>
      </c>
      <c r="CC120" s="61">
        <f t="shared" si="998"/>
        <v>0</v>
      </c>
      <c r="CD120" s="61">
        <f t="shared" si="998"/>
        <v>0</v>
      </c>
      <c r="CE120" s="61">
        <f t="shared" si="998"/>
        <v>0</v>
      </c>
      <c r="CH120" s="62" t="s">
        <v>108</v>
      </c>
      <c r="CI120" s="61">
        <f t="shared" ref="CI120:CT120" si="999">IF(OR($D120="副園長",$D120="教頭",$D120="主任保育士",$D120="主幹教諭",$D120="主幹保育教諭"),0,BG120)</f>
        <v>0</v>
      </c>
      <c r="CJ120" s="61">
        <f t="shared" si="999"/>
        <v>0</v>
      </c>
      <c r="CK120" s="61">
        <f t="shared" si="999"/>
        <v>0</v>
      </c>
      <c r="CL120" s="61">
        <f t="shared" si="999"/>
        <v>0</v>
      </c>
      <c r="CM120" s="61">
        <f t="shared" si="999"/>
        <v>0</v>
      </c>
      <c r="CN120" s="61">
        <f t="shared" si="999"/>
        <v>0</v>
      </c>
      <c r="CO120" s="61">
        <f t="shared" si="999"/>
        <v>0</v>
      </c>
      <c r="CP120" s="61">
        <f t="shared" si="999"/>
        <v>0</v>
      </c>
      <c r="CQ120" s="61">
        <f t="shared" si="999"/>
        <v>0</v>
      </c>
      <c r="CR120" s="61">
        <f t="shared" si="999"/>
        <v>0</v>
      </c>
      <c r="CS120" s="61">
        <f t="shared" si="999"/>
        <v>0</v>
      </c>
      <c r="CT120" s="61">
        <f t="shared" si="999"/>
        <v>0</v>
      </c>
    </row>
    <row r="121" spans="1:98">
      <c r="A121" s="375"/>
      <c r="B121" s="378"/>
      <c r="C121" s="380"/>
      <c r="D121" s="380"/>
      <c r="E121" s="382"/>
      <c r="F121" s="378"/>
      <c r="G121" s="235" t="s">
        <v>107</v>
      </c>
      <c r="H121" s="194"/>
      <c r="I121" s="195" t="str">
        <f t="shared" si="975"/>
        <v/>
      </c>
      <c r="J121" s="195" t="str">
        <f t="shared" si="976"/>
        <v/>
      </c>
      <c r="K121" s="195" t="str">
        <f t="shared" si="977"/>
        <v/>
      </c>
      <c r="L121" s="195" t="str">
        <f t="shared" si="978"/>
        <v/>
      </c>
      <c r="M121" s="195" t="str">
        <f t="shared" si="979"/>
        <v/>
      </c>
      <c r="N121" s="195" t="str">
        <f t="shared" si="980"/>
        <v/>
      </c>
      <c r="O121" s="195" t="str">
        <f t="shared" si="981"/>
        <v/>
      </c>
      <c r="P121" s="195" t="str">
        <f t="shared" si="982"/>
        <v/>
      </c>
      <c r="Q121" s="195" t="str">
        <f t="shared" si="983"/>
        <v/>
      </c>
      <c r="R121" s="195" t="str">
        <f t="shared" si="984"/>
        <v/>
      </c>
      <c r="S121" s="195" t="str">
        <f t="shared" si="985"/>
        <v/>
      </c>
      <c r="T121" s="196">
        <f t="shared" si="582"/>
        <v>0</v>
      </c>
      <c r="U121" s="206"/>
      <c r="V121" s="207" t="str">
        <f t="shared" si="986"/>
        <v/>
      </c>
      <c r="W121" s="207" t="str">
        <f t="shared" si="987"/>
        <v/>
      </c>
      <c r="X121" s="207" t="str">
        <f t="shared" si="988"/>
        <v/>
      </c>
      <c r="Y121" s="207" t="str">
        <f t="shared" si="989"/>
        <v/>
      </c>
      <c r="Z121" s="207" t="str">
        <f t="shared" si="990"/>
        <v/>
      </c>
      <c r="AA121" s="207" t="str">
        <f t="shared" si="991"/>
        <v/>
      </c>
      <c r="AB121" s="207" t="str">
        <f t="shared" si="992"/>
        <v/>
      </c>
      <c r="AC121" s="207" t="str">
        <f t="shared" si="993"/>
        <v/>
      </c>
      <c r="AD121" s="207" t="str">
        <f t="shared" si="994"/>
        <v/>
      </c>
      <c r="AE121" s="207" t="str">
        <f t="shared" si="995"/>
        <v/>
      </c>
      <c r="AF121" s="207" t="str">
        <f t="shared" si="996"/>
        <v/>
      </c>
      <c r="AG121" s="196">
        <f t="shared" si="584"/>
        <v>0</v>
      </c>
      <c r="AN121" s="58">
        <v>4</v>
      </c>
      <c r="AO121" s="58">
        <v>1</v>
      </c>
      <c r="AP121" s="58">
        <v>8</v>
      </c>
      <c r="AQ121" s="60">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58">
        <f ca="1">COUNTIF(INDIRECT("H"&amp;(ROW()+12*(($AN121-1)*3+$AO121)-ROW())/12+5):INDIRECT("S"&amp;(ROW()+12*(($AN121-1)*3+$AO121)-ROW())/12+5),AQ121)</f>
        <v>0</v>
      </c>
      <c r="AS121" s="60">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58">
        <f ca="1">COUNTIF(INDIRECT("U"&amp;(ROW()+12*(($AN121-1)*3+$AO121)-ROW())/12+5):INDIRECT("AF"&amp;(ROW()+12*(($AN121-1)*3+$AO121)-ROW())/12+5),AS121)</f>
        <v>0</v>
      </c>
      <c r="AU121" s="58">
        <f ca="1">IF(AND(AQ121+AS121&gt;0,AR121+AT121&gt;0),COUNTIF(AU$6:AU120,"&gt;0")+1,0)</f>
        <v>0</v>
      </c>
      <c r="BE121" s="58">
        <v>2</v>
      </c>
      <c r="BF121" s="58" t="s">
        <v>106</v>
      </c>
      <c r="BG121" s="61">
        <f t="shared" ref="BG121:BR121" si="1000">IF(BG120+BT120&gt;$AJ$27,1,0)</f>
        <v>0</v>
      </c>
      <c r="BH121" s="61">
        <f t="shared" si="1000"/>
        <v>0</v>
      </c>
      <c r="BI121" s="61">
        <f t="shared" si="1000"/>
        <v>0</v>
      </c>
      <c r="BJ121" s="61">
        <f t="shared" si="1000"/>
        <v>0</v>
      </c>
      <c r="BK121" s="61">
        <f t="shared" si="1000"/>
        <v>0</v>
      </c>
      <c r="BL121" s="61">
        <f t="shared" si="1000"/>
        <v>0</v>
      </c>
      <c r="BM121" s="61">
        <f t="shared" si="1000"/>
        <v>0</v>
      </c>
      <c r="BN121" s="61">
        <f t="shared" si="1000"/>
        <v>0</v>
      </c>
      <c r="BO121" s="61">
        <f t="shared" si="1000"/>
        <v>0</v>
      </c>
      <c r="BP121" s="61">
        <f t="shared" si="1000"/>
        <v>0</v>
      </c>
      <c r="BQ121" s="61">
        <f t="shared" si="1000"/>
        <v>0</v>
      </c>
      <c r="BR121" s="61">
        <f t="shared" si="1000"/>
        <v>0</v>
      </c>
      <c r="BT121" s="61"/>
      <c r="BU121" s="61"/>
      <c r="BV121" s="61"/>
      <c r="BW121" s="61"/>
      <c r="BX121" s="61"/>
      <c r="BY121" s="61"/>
      <c r="BZ121" s="61"/>
      <c r="CA121" s="61"/>
      <c r="CB121" s="61"/>
      <c r="CC121" s="61"/>
      <c r="CD121" s="61"/>
      <c r="CE121" s="61"/>
    </row>
    <row r="122" spans="1:98">
      <c r="A122" s="376"/>
      <c r="B122" s="379"/>
      <c r="C122" s="384"/>
      <c r="D122" s="385"/>
      <c r="E122" s="383"/>
      <c r="F122" s="379"/>
      <c r="G122" s="236" t="s">
        <v>1226</v>
      </c>
      <c r="H122" s="197"/>
      <c r="I122" s="198"/>
      <c r="J122" s="198"/>
      <c r="K122" s="198"/>
      <c r="L122" s="198"/>
      <c r="M122" s="198"/>
      <c r="N122" s="198"/>
      <c r="O122" s="198"/>
      <c r="P122" s="198"/>
      <c r="Q122" s="198"/>
      <c r="R122" s="198"/>
      <c r="S122" s="198"/>
      <c r="T122" s="199">
        <f t="shared" si="582"/>
        <v>0</v>
      </c>
      <c r="U122" s="208"/>
      <c r="V122" s="209"/>
      <c r="W122" s="209"/>
      <c r="X122" s="209"/>
      <c r="Y122" s="209"/>
      <c r="Z122" s="209"/>
      <c r="AA122" s="209"/>
      <c r="AB122" s="209"/>
      <c r="AC122" s="209"/>
      <c r="AD122" s="209"/>
      <c r="AE122" s="209"/>
      <c r="AF122" s="209"/>
      <c r="AG122" s="199">
        <f t="shared" si="584"/>
        <v>0</v>
      </c>
      <c r="AN122" s="58">
        <v>4</v>
      </c>
      <c r="AO122" s="58">
        <v>1</v>
      </c>
      <c r="AP122" s="58">
        <v>9</v>
      </c>
      <c r="AQ122" s="60">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58">
        <f ca="1">COUNTIF(INDIRECT("H"&amp;(ROW()+12*(($AN122-1)*3+$AO122)-ROW())/12+5):INDIRECT("S"&amp;(ROW()+12*(($AN122-1)*3+$AO122)-ROW())/12+5),AQ122)</f>
        <v>0</v>
      </c>
      <c r="AS122" s="60">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58">
        <f ca="1">COUNTIF(INDIRECT("U"&amp;(ROW()+12*(($AN122-1)*3+$AO122)-ROW())/12+5):INDIRECT("AF"&amp;(ROW()+12*(($AN122-1)*3+$AO122)-ROW())/12+5),AS122)</f>
        <v>0</v>
      </c>
      <c r="AU122" s="58">
        <f ca="1">IF(AND(AQ122+AS122&gt;0,AR122+AT122&gt;0),COUNTIF(AU$6:AU121,"&gt;0")+1,0)</f>
        <v>0</v>
      </c>
      <c r="BE122" s="58">
        <v>3</v>
      </c>
      <c r="BF122" s="62"/>
      <c r="BG122" s="61"/>
      <c r="BH122" s="61"/>
      <c r="BI122" s="61"/>
      <c r="BJ122" s="61"/>
      <c r="BK122" s="61"/>
      <c r="BL122" s="61"/>
      <c r="BM122" s="61"/>
      <c r="BN122" s="61"/>
      <c r="BO122" s="61"/>
      <c r="BP122" s="61"/>
      <c r="BQ122" s="61"/>
      <c r="BR122" s="61"/>
      <c r="BT122" s="61"/>
      <c r="BU122" s="61"/>
      <c r="BV122" s="61"/>
      <c r="BW122" s="61"/>
      <c r="BX122" s="61"/>
      <c r="BY122" s="61"/>
      <c r="BZ122" s="61"/>
      <c r="CA122" s="61"/>
      <c r="CB122" s="61"/>
      <c r="CC122" s="61"/>
      <c r="CD122" s="61"/>
      <c r="CE122" s="61"/>
    </row>
    <row r="123" spans="1:98">
      <c r="A123" s="374">
        <v>40</v>
      </c>
      <c r="B123" s="377"/>
      <c r="C123" s="377"/>
      <c r="D123" s="377"/>
      <c r="E123" s="381"/>
      <c r="F123" s="377"/>
      <c r="G123" s="234" t="s">
        <v>109</v>
      </c>
      <c r="H123" s="191"/>
      <c r="I123" s="192" t="str">
        <f t="shared" ref="I123:I124" si="1001">IF(H123="","",H123)</f>
        <v/>
      </c>
      <c r="J123" s="192" t="str">
        <f t="shared" ref="J123:J124" si="1002">IF(I123="","",I123)</f>
        <v/>
      </c>
      <c r="K123" s="192" t="str">
        <f t="shared" ref="K123:K124" si="1003">IF(J123="","",J123)</f>
        <v/>
      </c>
      <c r="L123" s="192" t="str">
        <f t="shared" ref="L123:L124" si="1004">IF(K123="","",K123)</f>
        <v/>
      </c>
      <c r="M123" s="192" t="str">
        <f t="shared" ref="M123:M124" si="1005">IF(L123="","",L123)</f>
        <v/>
      </c>
      <c r="N123" s="192" t="str">
        <f t="shared" ref="N123:N124" si="1006">IF(M123="","",M123)</f>
        <v/>
      </c>
      <c r="O123" s="192" t="str">
        <f t="shared" ref="O123:O124" si="1007">IF(N123="","",N123)</f>
        <v/>
      </c>
      <c r="P123" s="192" t="str">
        <f t="shared" ref="P123:P124" si="1008">IF(O123="","",O123)</f>
        <v/>
      </c>
      <c r="Q123" s="192" t="str">
        <f t="shared" ref="Q123:Q124" si="1009">IF(P123="","",P123)</f>
        <v/>
      </c>
      <c r="R123" s="192" t="str">
        <f t="shared" ref="R123:R124" si="1010">IF(Q123="","",Q123)</f>
        <v/>
      </c>
      <c r="S123" s="192" t="str">
        <f t="shared" ref="S123:S124" si="1011">IF(R123="","",R123)</f>
        <v/>
      </c>
      <c r="T123" s="193">
        <f t="shared" si="582"/>
        <v>0</v>
      </c>
      <c r="U123" s="203"/>
      <c r="V123" s="204" t="str">
        <f t="shared" ref="V123:V124" si="1012">IF(U123="","",U123)</f>
        <v/>
      </c>
      <c r="W123" s="204" t="str">
        <f t="shared" ref="W123:W124" si="1013">IF(V123="","",V123)</f>
        <v/>
      </c>
      <c r="X123" s="204" t="str">
        <f t="shared" ref="X123:X124" si="1014">IF(W123="","",W123)</f>
        <v/>
      </c>
      <c r="Y123" s="204" t="str">
        <f t="shared" ref="Y123:Y124" si="1015">IF(X123="","",X123)</f>
        <v/>
      </c>
      <c r="Z123" s="204" t="str">
        <f t="shared" ref="Z123:Z124" si="1016">IF(Y123="","",Y123)</f>
        <v/>
      </c>
      <c r="AA123" s="204" t="str">
        <f t="shared" ref="AA123:AA124" si="1017">IF(Z123="","",Z123)</f>
        <v/>
      </c>
      <c r="AB123" s="204" t="str">
        <f t="shared" ref="AB123:AB124" si="1018">IF(AA123="","",AA123)</f>
        <v/>
      </c>
      <c r="AC123" s="204" t="str">
        <f t="shared" ref="AC123:AC124" si="1019">IF(AB123="","",AB123)</f>
        <v/>
      </c>
      <c r="AD123" s="204" t="str">
        <f t="shared" ref="AD123:AD124" si="1020">IF(AC123="","",AC123)</f>
        <v/>
      </c>
      <c r="AE123" s="204" t="str">
        <f t="shared" ref="AE123:AE124" si="1021">IF(AD123="","",AD123)</f>
        <v/>
      </c>
      <c r="AF123" s="204" t="str">
        <f t="shared" ref="AF123:AF124" si="1022">IF(AE123="","",AE123)</f>
        <v/>
      </c>
      <c r="AG123" s="193">
        <f t="shared" si="584"/>
        <v>0</v>
      </c>
      <c r="AN123" s="58">
        <v>4</v>
      </c>
      <c r="AO123" s="58">
        <v>1</v>
      </c>
      <c r="AP123" s="58">
        <v>10</v>
      </c>
      <c r="AQ123" s="60">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58">
        <f ca="1">COUNTIF(INDIRECT("H"&amp;(ROW()+12*(($AN123-1)*3+$AO123)-ROW())/12+5):INDIRECT("S"&amp;(ROW()+12*(($AN123-1)*3+$AO123)-ROW())/12+5),AQ123)</f>
        <v>0</v>
      </c>
      <c r="AS123" s="60">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58">
        <f ca="1">COUNTIF(INDIRECT("U"&amp;(ROW()+12*(($AN123-1)*3+$AO123)-ROW())/12+5):INDIRECT("AF"&amp;(ROW()+12*(($AN123-1)*3+$AO123)-ROW())/12+5),AS123)</f>
        <v>0</v>
      </c>
      <c r="AU123" s="58">
        <f ca="1">IF(AND(AQ123+AS123&gt;0,AR123+AT123&gt;0),COUNTIF(AU$6:AU122,"&gt;0")+1,0)</f>
        <v>0</v>
      </c>
      <c r="BE123" s="58">
        <v>1</v>
      </c>
      <c r="BG123" s="61">
        <f t="shared" ref="BG123:BR123" si="1023">SUM(H123:H124)</f>
        <v>0</v>
      </c>
      <c r="BH123" s="61">
        <f t="shared" si="1023"/>
        <v>0</v>
      </c>
      <c r="BI123" s="61">
        <f t="shared" si="1023"/>
        <v>0</v>
      </c>
      <c r="BJ123" s="61">
        <f t="shared" si="1023"/>
        <v>0</v>
      </c>
      <c r="BK123" s="61">
        <f t="shared" si="1023"/>
        <v>0</v>
      </c>
      <c r="BL123" s="61">
        <f t="shared" si="1023"/>
        <v>0</v>
      </c>
      <c r="BM123" s="61">
        <f t="shared" si="1023"/>
        <v>0</v>
      </c>
      <c r="BN123" s="61">
        <f t="shared" si="1023"/>
        <v>0</v>
      </c>
      <c r="BO123" s="61">
        <f t="shared" si="1023"/>
        <v>0</v>
      </c>
      <c r="BP123" s="61">
        <f t="shared" si="1023"/>
        <v>0</v>
      </c>
      <c r="BQ123" s="61">
        <f t="shared" si="1023"/>
        <v>0</v>
      </c>
      <c r="BR123" s="61">
        <f t="shared" si="1023"/>
        <v>0</v>
      </c>
      <c r="BT123" s="61">
        <f t="shared" ref="BT123:CE123" si="1024">SUM(U123:U124)</f>
        <v>0</v>
      </c>
      <c r="BU123" s="61">
        <f t="shared" si="1024"/>
        <v>0</v>
      </c>
      <c r="BV123" s="61">
        <f t="shared" si="1024"/>
        <v>0</v>
      </c>
      <c r="BW123" s="61">
        <f t="shared" si="1024"/>
        <v>0</v>
      </c>
      <c r="BX123" s="61">
        <f t="shared" si="1024"/>
        <v>0</v>
      </c>
      <c r="BY123" s="61">
        <f t="shared" si="1024"/>
        <v>0</v>
      </c>
      <c r="BZ123" s="61">
        <f t="shared" si="1024"/>
        <v>0</v>
      </c>
      <c r="CA123" s="61">
        <f t="shared" si="1024"/>
        <v>0</v>
      </c>
      <c r="CB123" s="61">
        <f t="shared" si="1024"/>
        <v>0</v>
      </c>
      <c r="CC123" s="61">
        <f t="shared" si="1024"/>
        <v>0</v>
      </c>
      <c r="CD123" s="61">
        <f t="shared" si="1024"/>
        <v>0</v>
      </c>
      <c r="CE123" s="61">
        <f t="shared" si="1024"/>
        <v>0</v>
      </c>
      <c r="CH123" s="62" t="s">
        <v>108</v>
      </c>
      <c r="CI123" s="61">
        <f t="shared" ref="CI123:CT123" si="1025">IF(OR($D123="副園長",$D123="教頭",$D123="主任保育士",$D123="主幹教諭",$D123="主幹保育教諭"),0,BG123)</f>
        <v>0</v>
      </c>
      <c r="CJ123" s="61">
        <f t="shared" si="1025"/>
        <v>0</v>
      </c>
      <c r="CK123" s="61">
        <f t="shared" si="1025"/>
        <v>0</v>
      </c>
      <c r="CL123" s="61">
        <f t="shared" si="1025"/>
        <v>0</v>
      </c>
      <c r="CM123" s="61">
        <f t="shared" si="1025"/>
        <v>0</v>
      </c>
      <c r="CN123" s="61">
        <f t="shared" si="1025"/>
        <v>0</v>
      </c>
      <c r="CO123" s="61">
        <f t="shared" si="1025"/>
        <v>0</v>
      </c>
      <c r="CP123" s="61">
        <f t="shared" si="1025"/>
        <v>0</v>
      </c>
      <c r="CQ123" s="61">
        <f t="shared" si="1025"/>
        <v>0</v>
      </c>
      <c r="CR123" s="61">
        <f t="shared" si="1025"/>
        <v>0</v>
      </c>
      <c r="CS123" s="61">
        <f t="shared" si="1025"/>
        <v>0</v>
      </c>
      <c r="CT123" s="61">
        <f t="shared" si="1025"/>
        <v>0</v>
      </c>
    </row>
    <row r="124" spans="1:98">
      <c r="A124" s="375"/>
      <c r="B124" s="378"/>
      <c r="C124" s="380"/>
      <c r="D124" s="380"/>
      <c r="E124" s="382"/>
      <c r="F124" s="378"/>
      <c r="G124" s="235" t="s">
        <v>107</v>
      </c>
      <c r="H124" s="194"/>
      <c r="I124" s="195" t="str">
        <f t="shared" si="1001"/>
        <v/>
      </c>
      <c r="J124" s="195" t="str">
        <f t="shared" si="1002"/>
        <v/>
      </c>
      <c r="K124" s="195" t="str">
        <f t="shared" si="1003"/>
        <v/>
      </c>
      <c r="L124" s="195" t="str">
        <f t="shared" si="1004"/>
        <v/>
      </c>
      <c r="M124" s="195" t="str">
        <f t="shared" si="1005"/>
        <v/>
      </c>
      <c r="N124" s="195" t="str">
        <f t="shared" si="1006"/>
        <v/>
      </c>
      <c r="O124" s="195" t="str">
        <f t="shared" si="1007"/>
        <v/>
      </c>
      <c r="P124" s="195" t="str">
        <f t="shared" si="1008"/>
        <v/>
      </c>
      <c r="Q124" s="195" t="str">
        <f t="shared" si="1009"/>
        <v/>
      </c>
      <c r="R124" s="195" t="str">
        <f t="shared" si="1010"/>
        <v/>
      </c>
      <c r="S124" s="195" t="str">
        <f t="shared" si="1011"/>
        <v/>
      </c>
      <c r="T124" s="196">
        <f t="shared" si="582"/>
        <v>0</v>
      </c>
      <c r="U124" s="206"/>
      <c r="V124" s="207" t="str">
        <f t="shared" si="1012"/>
        <v/>
      </c>
      <c r="W124" s="207" t="str">
        <f t="shared" si="1013"/>
        <v/>
      </c>
      <c r="X124" s="207" t="str">
        <f t="shared" si="1014"/>
        <v/>
      </c>
      <c r="Y124" s="207" t="str">
        <f t="shared" si="1015"/>
        <v/>
      </c>
      <c r="Z124" s="207" t="str">
        <f t="shared" si="1016"/>
        <v/>
      </c>
      <c r="AA124" s="207" t="str">
        <f t="shared" si="1017"/>
        <v/>
      </c>
      <c r="AB124" s="207" t="str">
        <f t="shared" si="1018"/>
        <v/>
      </c>
      <c r="AC124" s="207" t="str">
        <f t="shared" si="1019"/>
        <v/>
      </c>
      <c r="AD124" s="207" t="str">
        <f t="shared" si="1020"/>
        <v/>
      </c>
      <c r="AE124" s="207" t="str">
        <f t="shared" si="1021"/>
        <v/>
      </c>
      <c r="AF124" s="207" t="str">
        <f t="shared" si="1022"/>
        <v/>
      </c>
      <c r="AG124" s="196">
        <f t="shared" si="584"/>
        <v>0</v>
      </c>
      <c r="AN124" s="58">
        <v>4</v>
      </c>
      <c r="AO124" s="58">
        <v>1</v>
      </c>
      <c r="AP124" s="58">
        <v>11</v>
      </c>
      <c r="AQ124" s="60">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58">
        <f ca="1">COUNTIF(INDIRECT("H"&amp;(ROW()+12*(($AN124-1)*3+$AO124)-ROW())/12+5):INDIRECT("S"&amp;(ROW()+12*(($AN124-1)*3+$AO124)-ROW())/12+5),AQ124)</f>
        <v>0</v>
      </c>
      <c r="AS124" s="60">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58">
        <f ca="1">COUNTIF(INDIRECT("U"&amp;(ROW()+12*(($AN124-1)*3+$AO124)-ROW())/12+5):INDIRECT("AF"&amp;(ROW()+12*(($AN124-1)*3+$AO124)-ROW())/12+5),AS124)</f>
        <v>0</v>
      </c>
      <c r="AU124" s="58">
        <f ca="1">IF(AND(AQ124+AS124&gt;0,AR124+AT124&gt;0),COUNTIF(AU$6:AU123,"&gt;0")+1,0)</f>
        <v>0</v>
      </c>
      <c r="BE124" s="58">
        <v>2</v>
      </c>
      <c r="BF124" s="58" t="s">
        <v>106</v>
      </c>
      <c r="BG124" s="61">
        <f t="shared" ref="BG124:BR124" si="1026">IF(BG123+BT123&gt;$AJ$27,1,0)</f>
        <v>0</v>
      </c>
      <c r="BH124" s="61">
        <f t="shared" si="1026"/>
        <v>0</v>
      </c>
      <c r="BI124" s="61">
        <f t="shared" si="1026"/>
        <v>0</v>
      </c>
      <c r="BJ124" s="61">
        <f t="shared" si="1026"/>
        <v>0</v>
      </c>
      <c r="BK124" s="61">
        <f t="shared" si="1026"/>
        <v>0</v>
      </c>
      <c r="BL124" s="61">
        <f t="shared" si="1026"/>
        <v>0</v>
      </c>
      <c r="BM124" s="61">
        <f t="shared" si="1026"/>
        <v>0</v>
      </c>
      <c r="BN124" s="61">
        <f t="shared" si="1026"/>
        <v>0</v>
      </c>
      <c r="BO124" s="61">
        <f t="shared" si="1026"/>
        <v>0</v>
      </c>
      <c r="BP124" s="61">
        <f t="shared" si="1026"/>
        <v>0</v>
      </c>
      <c r="BQ124" s="61">
        <f t="shared" si="1026"/>
        <v>0</v>
      </c>
      <c r="BR124" s="61">
        <f t="shared" si="1026"/>
        <v>0</v>
      </c>
      <c r="BT124" s="61"/>
      <c r="BU124" s="61"/>
      <c r="BV124" s="61"/>
      <c r="BW124" s="61"/>
      <c r="BX124" s="61"/>
      <c r="BY124" s="61"/>
      <c r="BZ124" s="61"/>
      <c r="CA124" s="61"/>
      <c r="CB124" s="61"/>
      <c r="CC124" s="61"/>
      <c r="CD124" s="61"/>
      <c r="CE124" s="61"/>
    </row>
    <row r="125" spans="1:98">
      <c r="A125" s="376"/>
      <c r="B125" s="379"/>
      <c r="C125" s="384"/>
      <c r="D125" s="385"/>
      <c r="E125" s="383"/>
      <c r="F125" s="379"/>
      <c r="G125" s="236" t="s">
        <v>1226</v>
      </c>
      <c r="H125" s="197"/>
      <c r="I125" s="198"/>
      <c r="J125" s="198"/>
      <c r="K125" s="198"/>
      <c r="L125" s="198"/>
      <c r="M125" s="198"/>
      <c r="N125" s="198"/>
      <c r="O125" s="198"/>
      <c r="P125" s="198"/>
      <c r="Q125" s="198"/>
      <c r="R125" s="198"/>
      <c r="S125" s="198"/>
      <c r="T125" s="199">
        <f t="shared" si="582"/>
        <v>0</v>
      </c>
      <c r="U125" s="208"/>
      <c r="V125" s="209"/>
      <c r="W125" s="209"/>
      <c r="X125" s="209"/>
      <c r="Y125" s="209"/>
      <c r="Z125" s="209"/>
      <c r="AA125" s="209"/>
      <c r="AB125" s="209"/>
      <c r="AC125" s="209"/>
      <c r="AD125" s="209"/>
      <c r="AE125" s="209"/>
      <c r="AF125" s="209"/>
      <c r="AG125" s="199">
        <f t="shared" si="584"/>
        <v>0</v>
      </c>
      <c r="AN125" s="58">
        <v>4</v>
      </c>
      <c r="AO125" s="58">
        <v>1</v>
      </c>
      <c r="AP125" s="58">
        <v>12</v>
      </c>
      <c r="AQ125" s="60">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58">
        <f ca="1">COUNTIF(INDIRECT("H"&amp;(ROW()+12*(($AN125-1)*3+$AO125)-ROW())/12+5):INDIRECT("S"&amp;(ROW()+12*(($AN125-1)*3+$AO125)-ROW())/12+5),AQ125)</f>
        <v>0</v>
      </c>
      <c r="AS125" s="60">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58">
        <f ca="1">COUNTIF(INDIRECT("U"&amp;(ROW()+12*(($AN125-1)*3+$AO125)-ROW())/12+5):INDIRECT("AF"&amp;(ROW()+12*(($AN125-1)*3+$AO125)-ROW())/12+5),AS125)</f>
        <v>0</v>
      </c>
      <c r="AU125" s="58">
        <f ca="1">IF(AND(AQ125+AS125&gt;0,AR125+AT125&gt;0),COUNTIF(AU$6:AU124,"&gt;0")+1,0)</f>
        <v>0</v>
      </c>
      <c r="BE125" s="58">
        <v>3</v>
      </c>
      <c r="BF125" s="62"/>
      <c r="BG125" s="61"/>
      <c r="BH125" s="61"/>
      <c r="BI125" s="61"/>
      <c r="BJ125" s="61"/>
      <c r="BK125" s="61"/>
      <c r="BL125" s="61"/>
      <c r="BM125" s="61"/>
      <c r="BN125" s="61"/>
      <c r="BO125" s="61"/>
      <c r="BP125" s="61"/>
      <c r="BQ125" s="61"/>
      <c r="BR125" s="61"/>
    </row>
    <row r="126" spans="1:98">
      <c r="A126" s="374">
        <v>41</v>
      </c>
      <c r="B126" s="377"/>
      <c r="C126" s="377"/>
      <c r="D126" s="377"/>
      <c r="E126" s="381"/>
      <c r="F126" s="377"/>
      <c r="G126" s="234" t="s">
        <v>109</v>
      </c>
      <c r="H126" s="191"/>
      <c r="I126" s="192" t="str">
        <f t="shared" ref="I126:I127" si="1027">IF(H126="","",H126)</f>
        <v/>
      </c>
      <c r="J126" s="192" t="str">
        <f t="shared" ref="J126:J127" si="1028">IF(I126="","",I126)</f>
        <v/>
      </c>
      <c r="K126" s="192" t="str">
        <f t="shared" ref="K126:K127" si="1029">IF(J126="","",J126)</f>
        <v/>
      </c>
      <c r="L126" s="192" t="str">
        <f t="shared" ref="L126:L127" si="1030">IF(K126="","",K126)</f>
        <v/>
      </c>
      <c r="M126" s="192" t="str">
        <f t="shared" ref="M126:M127" si="1031">IF(L126="","",L126)</f>
        <v/>
      </c>
      <c r="N126" s="192" t="str">
        <f t="shared" ref="N126:N127" si="1032">IF(M126="","",M126)</f>
        <v/>
      </c>
      <c r="O126" s="192" t="str">
        <f t="shared" ref="O126:O127" si="1033">IF(N126="","",N126)</f>
        <v/>
      </c>
      <c r="P126" s="192" t="str">
        <f t="shared" ref="P126:P127" si="1034">IF(O126="","",O126)</f>
        <v/>
      </c>
      <c r="Q126" s="192" t="str">
        <f t="shared" ref="Q126:Q127" si="1035">IF(P126="","",P126)</f>
        <v/>
      </c>
      <c r="R126" s="192" t="str">
        <f t="shared" ref="R126:R127" si="1036">IF(Q126="","",Q126)</f>
        <v/>
      </c>
      <c r="S126" s="192" t="str">
        <f t="shared" ref="S126:S127" si="1037">IF(R126="","",R126)</f>
        <v/>
      </c>
      <c r="T126" s="193">
        <f t="shared" si="582"/>
        <v>0</v>
      </c>
      <c r="U126" s="203"/>
      <c r="V126" s="204" t="str">
        <f t="shared" ref="V126:V127" si="1038">IF(U126="","",U126)</f>
        <v/>
      </c>
      <c r="W126" s="204" t="str">
        <f t="shared" ref="W126:W127" si="1039">IF(V126="","",V126)</f>
        <v/>
      </c>
      <c r="X126" s="204" t="str">
        <f t="shared" ref="X126:X127" si="1040">IF(W126="","",W126)</f>
        <v/>
      </c>
      <c r="Y126" s="204" t="str">
        <f t="shared" ref="Y126:Y127" si="1041">IF(X126="","",X126)</f>
        <v/>
      </c>
      <c r="Z126" s="204" t="str">
        <f t="shared" ref="Z126:Z127" si="1042">IF(Y126="","",Y126)</f>
        <v/>
      </c>
      <c r="AA126" s="204" t="str">
        <f t="shared" ref="AA126:AA127" si="1043">IF(Z126="","",Z126)</f>
        <v/>
      </c>
      <c r="AB126" s="204" t="str">
        <f t="shared" ref="AB126:AB127" si="1044">IF(AA126="","",AA126)</f>
        <v/>
      </c>
      <c r="AC126" s="204" t="str">
        <f t="shared" ref="AC126:AC127" si="1045">IF(AB126="","",AB126)</f>
        <v/>
      </c>
      <c r="AD126" s="204" t="str">
        <f t="shared" ref="AD126:AD127" si="1046">IF(AC126="","",AC126)</f>
        <v/>
      </c>
      <c r="AE126" s="204" t="str">
        <f t="shared" ref="AE126:AE127" si="1047">IF(AD126="","",AD126)</f>
        <v/>
      </c>
      <c r="AF126" s="204" t="str">
        <f t="shared" ref="AF126:AF127" si="1048">IF(AE126="","",AE126)</f>
        <v/>
      </c>
      <c r="AG126" s="193">
        <f t="shared" si="584"/>
        <v>0</v>
      </c>
      <c r="AN126" s="58">
        <v>4</v>
      </c>
      <c r="AO126" s="58">
        <v>2</v>
      </c>
      <c r="AP126" s="58">
        <v>1</v>
      </c>
      <c r="AQ126" s="60">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58">
        <f ca="1">COUNTIF(INDIRECT("H"&amp;(ROW()+12*(($AN126-1)*3+$AO126)-ROW())/12+5):INDIRECT("S"&amp;(ROW()+12*(($AN126-1)*3+$AO126)-ROW())/12+5),AQ126)</f>
        <v>0</v>
      </c>
      <c r="AS126" s="60">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58">
        <f ca="1">COUNTIF(INDIRECT("U"&amp;(ROW()+12*(($AN126-1)*3+$AO126)-ROW())/12+5):INDIRECT("AF"&amp;(ROW()+12*(($AN126-1)*3+$AO126)-ROW())/12+5),AS126)</f>
        <v>0</v>
      </c>
      <c r="AU126" s="58">
        <f ca="1">IF(AND(AQ126+AS126&gt;0,AR126+AT126&gt;0),COUNTIF(AU$6:AU125,"&gt;0")+1,0)</f>
        <v>0</v>
      </c>
      <c r="BE126" s="58">
        <v>1</v>
      </c>
      <c r="BG126" s="61">
        <f t="shared" ref="BG126:BR126" si="1049">SUM(H126:H127)</f>
        <v>0</v>
      </c>
      <c r="BH126" s="61">
        <f t="shared" si="1049"/>
        <v>0</v>
      </c>
      <c r="BI126" s="61">
        <f t="shared" si="1049"/>
        <v>0</v>
      </c>
      <c r="BJ126" s="61">
        <f t="shared" si="1049"/>
        <v>0</v>
      </c>
      <c r="BK126" s="61">
        <f t="shared" si="1049"/>
        <v>0</v>
      </c>
      <c r="BL126" s="61">
        <f t="shared" si="1049"/>
        <v>0</v>
      </c>
      <c r="BM126" s="61">
        <f t="shared" si="1049"/>
        <v>0</v>
      </c>
      <c r="BN126" s="61">
        <f t="shared" si="1049"/>
        <v>0</v>
      </c>
      <c r="BO126" s="61">
        <f t="shared" si="1049"/>
        <v>0</v>
      </c>
      <c r="BP126" s="61">
        <f t="shared" si="1049"/>
        <v>0</v>
      </c>
      <c r="BQ126" s="61">
        <f t="shared" si="1049"/>
        <v>0</v>
      </c>
      <c r="BR126" s="61">
        <f t="shared" si="1049"/>
        <v>0</v>
      </c>
      <c r="BT126" s="61">
        <f t="shared" ref="BT126:CE126" si="1050">SUM(U126:U127)</f>
        <v>0</v>
      </c>
      <c r="BU126" s="61">
        <f t="shared" si="1050"/>
        <v>0</v>
      </c>
      <c r="BV126" s="61">
        <f t="shared" si="1050"/>
        <v>0</v>
      </c>
      <c r="BW126" s="61">
        <f t="shared" si="1050"/>
        <v>0</v>
      </c>
      <c r="BX126" s="61">
        <f t="shared" si="1050"/>
        <v>0</v>
      </c>
      <c r="BY126" s="61">
        <f t="shared" si="1050"/>
        <v>0</v>
      </c>
      <c r="BZ126" s="61">
        <f t="shared" si="1050"/>
        <v>0</v>
      </c>
      <c r="CA126" s="61">
        <f t="shared" si="1050"/>
        <v>0</v>
      </c>
      <c r="CB126" s="61">
        <f t="shared" si="1050"/>
        <v>0</v>
      </c>
      <c r="CC126" s="61">
        <f t="shared" si="1050"/>
        <v>0</v>
      </c>
      <c r="CD126" s="61">
        <f t="shared" si="1050"/>
        <v>0</v>
      </c>
      <c r="CE126" s="61">
        <f t="shared" si="1050"/>
        <v>0</v>
      </c>
      <c r="CH126" s="62" t="s">
        <v>108</v>
      </c>
      <c r="CI126" s="61">
        <f t="shared" ref="CI126:CT126" si="1051">IF(OR($D126="副園長",$D126="教頭",$D126="主任保育士",$D126="主幹教諭",$D126="主幹保育教諭"),0,BG126)</f>
        <v>0</v>
      </c>
      <c r="CJ126" s="61">
        <f t="shared" si="1051"/>
        <v>0</v>
      </c>
      <c r="CK126" s="61">
        <f t="shared" si="1051"/>
        <v>0</v>
      </c>
      <c r="CL126" s="61">
        <f t="shared" si="1051"/>
        <v>0</v>
      </c>
      <c r="CM126" s="61">
        <f t="shared" si="1051"/>
        <v>0</v>
      </c>
      <c r="CN126" s="61">
        <f t="shared" si="1051"/>
        <v>0</v>
      </c>
      <c r="CO126" s="61">
        <f t="shared" si="1051"/>
        <v>0</v>
      </c>
      <c r="CP126" s="61">
        <f t="shared" si="1051"/>
        <v>0</v>
      </c>
      <c r="CQ126" s="61">
        <f t="shared" si="1051"/>
        <v>0</v>
      </c>
      <c r="CR126" s="61">
        <f t="shared" si="1051"/>
        <v>0</v>
      </c>
      <c r="CS126" s="61">
        <f t="shared" si="1051"/>
        <v>0</v>
      </c>
      <c r="CT126" s="61">
        <f t="shared" si="1051"/>
        <v>0</v>
      </c>
    </row>
    <row r="127" spans="1:98">
      <c r="A127" s="375"/>
      <c r="B127" s="378"/>
      <c r="C127" s="380"/>
      <c r="D127" s="380"/>
      <c r="E127" s="382"/>
      <c r="F127" s="378"/>
      <c r="G127" s="235" t="s">
        <v>107</v>
      </c>
      <c r="H127" s="194"/>
      <c r="I127" s="195" t="str">
        <f t="shared" si="1027"/>
        <v/>
      </c>
      <c r="J127" s="195" t="str">
        <f t="shared" si="1028"/>
        <v/>
      </c>
      <c r="K127" s="195" t="str">
        <f t="shared" si="1029"/>
        <v/>
      </c>
      <c r="L127" s="195" t="str">
        <f t="shared" si="1030"/>
        <v/>
      </c>
      <c r="M127" s="195" t="str">
        <f t="shared" si="1031"/>
        <v/>
      </c>
      <c r="N127" s="195" t="str">
        <f t="shared" si="1032"/>
        <v/>
      </c>
      <c r="O127" s="195" t="str">
        <f t="shared" si="1033"/>
        <v/>
      </c>
      <c r="P127" s="195" t="str">
        <f t="shared" si="1034"/>
        <v/>
      </c>
      <c r="Q127" s="195" t="str">
        <f t="shared" si="1035"/>
        <v/>
      </c>
      <c r="R127" s="195" t="str">
        <f t="shared" si="1036"/>
        <v/>
      </c>
      <c r="S127" s="195" t="str">
        <f t="shared" si="1037"/>
        <v/>
      </c>
      <c r="T127" s="196">
        <f t="shared" si="582"/>
        <v>0</v>
      </c>
      <c r="U127" s="206"/>
      <c r="V127" s="207" t="str">
        <f t="shared" si="1038"/>
        <v/>
      </c>
      <c r="W127" s="207" t="str">
        <f t="shared" si="1039"/>
        <v/>
      </c>
      <c r="X127" s="207" t="str">
        <f t="shared" si="1040"/>
        <v/>
      </c>
      <c r="Y127" s="207" t="str">
        <f t="shared" si="1041"/>
        <v/>
      </c>
      <c r="Z127" s="207" t="str">
        <f t="shared" si="1042"/>
        <v/>
      </c>
      <c r="AA127" s="207" t="str">
        <f t="shared" si="1043"/>
        <v/>
      </c>
      <c r="AB127" s="207" t="str">
        <f t="shared" si="1044"/>
        <v/>
      </c>
      <c r="AC127" s="207" t="str">
        <f t="shared" si="1045"/>
        <v/>
      </c>
      <c r="AD127" s="207" t="str">
        <f t="shared" si="1046"/>
        <v/>
      </c>
      <c r="AE127" s="207" t="str">
        <f t="shared" si="1047"/>
        <v/>
      </c>
      <c r="AF127" s="207" t="str">
        <f t="shared" si="1048"/>
        <v/>
      </c>
      <c r="AG127" s="196">
        <f t="shared" si="584"/>
        <v>0</v>
      </c>
      <c r="AN127" s="58">
        <v>4</v>
      </c>
      <c r="AO127" s="58">
        <v>2</v>
      </c>
      <c r="AP127" s="58">
        <v>2</v>
      </c>
      <c r="AQ127" s="60">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58">
        <f ca="1">COUNTIF(INDIRECT("H"&amp;(ROW()+12*(($AN127-1)*3+$AO127)-ROW())/12+5):INDIRECT("S"&amp;(ROW()+12*(($AN127-1)*3+$AO127)-ROW())/12+5),AQ127)</f>
        <v>0</v>
      </c>
      <c r="AS127" s="60">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58">
        <f ca="1">COUNTIF(INDIRECT("U"&amp;(ROW()+12*(($AN127-1)*3+$AO127)-ROW())/12+5):INDIRECT("AF"&amp;(ROW()+12*(($AN127-1)*3+$AO127)-ROW())/12+5),AS127)</f>
        <v>0</v>
      </c>
      <c r="AU127" s="58">
        <f ca="1">IF(AND(AQ127+AS127&gt;0,AR127+AT127&gt;0),COUNTIF(AU$6:AU126,"&gt;0")+1,0)</f>
        <v>0</v>
      </c>
      <c r="BE127" s="58">
        <v>2</v>
      </c>
      <c r="BF127" s="58" t="s">
        <v>106</v>
      </c>
      <c r="BG127" s="61">
        <f t="shared" ref="BG127:BR127" si="1052">IF(BG126+BT126&gt;$AJ$27,1,0)</f>
        <v>0</v>
      </c>
      <c r="BH127" s="61">
        <f t="shared" si="1052"/>
        <v>0</v>
      </c>
      <c r="BI127" s="61">
        <f t="shared" si="1052"/>
        <v>0</v>
      </c>
      <c r="BJ127" s="61">
        <f t="shared" si="1052"/>
        <v>0</v>
      </c>
      <c r="BK127" s="61">
        <f t="shared" si="1052"/>
        <v>0</v>
      </c>
      <c r="BL127" s="61">
        <f t="shared" si="1052"/>
        <v>0</v>
      </c>
      <c r="BM127" s="61">
        <f t="shared" si="1052"/>
        <v>0</v>
      </c>
      <c r="BN127" s="61">
        <f t="shared" si="1052"/>
        <v>0</v>
      </c>
      <c r="BO127" s="61">
        <f t="shared" si="1052"/>
        <v>0</v>
      </c>
      <c r="BP127" s="61">
        <f t="shared" si="1052"/>
        <v>0</v>
      </c>
      <c r="BQ127" s="61">
        <f t="shared" si="1052"/>
        <v>0</v>
      </c>
      <c r="BR127" s="61">
        <f t="shared" si="1052"/>
        <v>0</v>
      </c>
      <c r="BT127" s="61"/>
      <c r="BU127" s="61"/>
      <c r="BV127" s="61"/>
      <c r="BW127" s="61"/>
      <c r="BX127" s="61"/>
      <c r="BY127" s="61"/>
      <c r="BZ127" s="61"/>
      <c r="CA127" s="61"/>
      <c r="CB127" s="61"/>
      <c r="CC127" s="61"/>
      <c r="CD127" s="61"/>
      <c r="CE127" s="61"/>
    </row>
    <row r="128" spans="1:98">
      <c r="A128" s="376"/>
      <c r="B128" s="379"/>
      <c r="C128" s="384"/>
      <c r="D128" s="385"/>
      <c r="E128" s="383"/>
      <c r="F128" s="379"/>
      <c r="G128" s="236" t="s">
        <v>1226</v>
      </c>
      <c r="H128" s="197"/>
      <c r="I128" s="198"/>
      <c r="J128" s="198"/>
      <c r="K128" s="198"/>
      <c r="L128" s="198"/>
      <c r="M128" s="198"/>
      <c r="N128" s="198"/>
      <c r="O128" s="198"/>
      <c r="P128" s="198"/>
      <c r="Q128" s="198"/>
      <c r="R128" s="198"/>
      <c r="S128" s="198"/>
      <c r="T128" s="199">
        <f t="shared" si="582"/>
        <v>0</v>
      </c>
      <c r="U128" s="208"/>
      <c r="V128" s="209"/>
      <c r="W128" s="209"/>
      <c r="X128" s="209"/>
      <c r="Y128" s="209"/>
      <c r="Z128" s="209"/>
      <c r="AA128" s="209"/>
      <c r="AB128" s="209"/>
      <c r="AC128" s="209"/>
      <c r="AD128" s="209"/>
      <c r="AE128" s="209"/>
      <c r="AF128" s="209"/>
      <c r="AG128" s="199">
        <f t="shared" si="584"/>
        <v>0</v>
      </c>
      <c r="AN128" s="58">
        <v>4</v>
      </c>
      <c r="AO128" s="58">
        <v>2</v>
      </c>
      <c r="AP128" s="58">
        <v>3</v>
      </c>
      <c r="AQ128" s="60">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58">
        <f ca="1">COUNTIF(INDIRECT("H"&amp;(ROW()+12*(($AN128-1)*3+$AO128)-ROW())/12+5):INDIRECT("S"&amp;(ROW()+12*(($AN128-1)*3+$AO128)-ROW())/12+5),AQ128)</f>
        <v>0</v>
      </c>
      <c r="AS128" s="60">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58">
        <f ca="1">COUNTIF(INDIRECT("U"&amp;(ROW()+12*(($AN128-1)*3+$AO128)-ROW())/12+5):INDIRECT("AF"&amp;(ROW()+12*(($AN128-1)*3+$AO128)-ROW())/12+5),AS128)</f>
        <v>0</v>
      </c>
      <c r="AU128" s="58">
        <f ca="1">IF(AND(AQ128+AS128&gt;0,AR128+AT128&gt;0),COUNTIF(AU$6:AU127,"&gt;0")+1,0)</f>
        <v>0</v>
      </c>
      <c r="BE128" s="58">
        <v>3</v>
      </c>
      <c r="BF128" s="62"/>
      <c r="BG128" s="61"/>
      <c r="BH128" s="61"/>
      <c r="BI128" s="61"/>
      <c r="BJ128" s="61"/>
      <c r="BK128" s="61"/>
      <c r="BL128" s="61"/>
      <c r="BM128" s="61"/>
      <c r="BN128" s="61"/>
      <c r="BO128" s="61"/>
      <c r="BP128" s="61"/>
      <c r="BQ128" s="61"/>
      <c r="BR128" s="61"/>
      <c r="BT128" s="61"/>
      <c r="BU128" s="61"/>
      <c r="BV128" s="61"/>
      <c r="BW128" s="61"/>
      <c r="BX128" s="61"/>
      <c r="BY128" s="61"/>
      <c r="BZ128" s="61"/>
      <c r="CA128" s="61"/>
      <c r="CB128" s="61"/>
      <c r="CC128" s="61"/>
      <c r="CD128" s="61"/>
      <c r="CE128" s="61"/>
    </row>
    <row r="129" spans="1:98">
      <c r="A129" s="374">
        <v>42</v>
      </c>
      <c r="B129" s="377"/>
      <c r="C129" s="377"/>
      <c r="D129" s="377"/>
      <c r="E129" s="381"/>
      <c r="F129" s="377"/>
      <c r="G129" s="234" t="s">
        <v>109</v>
      </c>
      <c r="H129" s="191"/>
      <c r="I129" s="192" t="str">
        <f t="shared" ref="I129:I130" si="1053">IF(H129="","",H129)</f>
        <v/>
      </c>
      <c r="J129" s="192" t="str">
        <f t="shared" ref="J129:J130" si="1054">IF(I129="","",I129)</f>
        <v/>
      </c>
      <c r="K129" s="192" t="str">
        <f t="shared" ref="K129:K130" si="1055">IF(J129="","",J129)</f>
        <v/>
      </c>
      <c r="L129" s="192" t="str">
        <f t="shared" ref="L129:L130" si="1056">IF(K129="","",K129)</f>
        <v/>
      </c>
      <c r="M129" s="192" t="str">
        <f t="shared" ref="M129:M130" si="1057">IF(L129="","",L129)</f>
        <v/>
      </c>
      <c r="N129" s="192" t="str">
        <f t="shared" ref="N129:N130" si="1058">IF(M129="","",M129)</f>
        <v/>
      </c>
      <c r="O129" s="192" t="str">
        <f t="shared" ref="O129:O130" si="1059">IF(N129="","",N129)</f>
        <v/>
      </c>
      <c r="P129" s="192" t="str">
        <f t="shared" ref="P129:P130" si="1060">IF(O129="","",O129)</f>
        <v/>
      </c>
      <c r="Q129" s="192" t="str">
        <f t="shared" ref="Q129:Q130" si="1061">IF(P129="","",P129)</f>
        <v/>
      </c>
      <c r="R129" s="192" t="str">
        <f t="shared" ref="R129:R130" si="1062">IF(Q129="","",Q129)</f>
        <v/>
      </c>
      <c r="S129" s="192" t="str">
        <f t="shared" ref="S129:S130" si="1063">IF(R129="","",R129)</f>
        <v/>
      </c>
      <c r="T129" s="193">
        <f t="shared" si="582"/>
        <v>0</v>
      </c>
      <c r="U129" s="203"/>
      <c r="V129" s="204" t="str">
        <f t="shared" ref="V129:V130" si="1064">IF(U129="","",U129)</f>
        <v/>
      </c>
      <c r="W129" s="204" t="str">
        <f t="shared" ref="W129:W130" si="1065">IF(V129="","",V129)</f>
        <v/>
      </c>
      <c r="X129" s="204" t="str">
        <f t="shared" ref="X129:X130" si="1066">IF(W129="","",W129)</f>
        <v/>
      </c>
      <c r="Y129" s="204" t="str">
        <f t="shared" ref="Y129:Y130" si="1067">IF(X129="","",X129)</f>
        <v/>
      </c>
      <c r="Z129" s="204" t="str">
        <f t="shared" ref="Z129:Z130" si="1068">IF(Y129="","",Y129)</f>
        <v/>
      </c>
      <c r="AA129" s="204" t="str">
        <f t="shared" ref="AA129:AA130" si="1069">IF(Z129="","",Z129)</f>
        <v/>
      </c>
      <c r="AB129" s="204" t="str">
        <f t="shared" ref="AB129:AB130" si="1070">IF(AA129="","",AA129)</f>
        <v/>
      </c>
      <c r="AC129" s="204" t="str">
        <f t="shared" ref="AC129:AC130" si="1071">IF(AB129="","",AB129)</f>
        <v/>
      </c>
      <c r="AD129" s="204" t="str">
        <f t="shared" ref="AD129:AD130" si="1072">IF(AC129="","",AC129)</f>
        <v/>
      </c>
      <c r="AE129" s="204" t="str">
        <f t="shared" ref="AE129:AE130" si="1073">IF(AD129="","",AD129)</f>
        <v/>
      </c>
      <c r="AF129" s="204" t="str">
        <f t="shared" ref="AF129:AF130" si="1074">IF(AE129="","",AE129)</f>
        <v/>
      </c>
      <c r="AG129" s="193">
        <f t="shared" si="584"/>
        <v>0</v>
      </c>
      <c r="AN129" s="58">
        <v>4</v>
      </c>
      <c r="AO129" s="58">
        <v>2</v>
      </c>
      <c r="AP129" s="58">
        <v>4</v>
      </c>
      <c r="AQ129" s="60">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58">
        <f ca="1">COUNTIF(INDIRECT("H"&amp;(ROW()+12*(($AN129-1)*3+$AO129)-ROW())/12+5):INDIRECT("S"&amp;(ROW()+12*(($AN129-1)*3+$AO129)-ROW())/12+5),AQ129)</f>
        <v>0</v>
      </c>
      <c r="AS129" s="60">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58">
        <f ca="1">COUNTIF(INDIRECT("U"&amp;(ROW()+12*(($AN129-1)*3+$AO129)-ROW())/12+5):INDIRECT("AF"&amp;(ROW()+12*(($AN129-1)*3+$AO129)-ROW())/12+5),AS129)</f>
        <v>0</v>
      </c>
      <c r="AU129" s="58">
        <f ca="1">IF(AND(AQ129+AS129&gt;0,AR129+AT129&gt;0),COUNTIF(AU$6:AU128,"&gt;0")+1,0)</f>
        <v>0</v>
      </c>
      <c r="BE129" s="58">
        <v>1</v>
      </c>
      <c r="BG129" s="61">
        <f t="shared" ref="BG129:BR129" si="1075">SUM(H129:H130)</f>
        <v>0</v>
      </c>
      <c r="BH129" s="61">
        <f t="shared" si="1075"/>
        <v>0</v>
      </c>
      <c r="BI129" s="61">
        <f t="shared" si="1075"/>
        <v>0</v>
      </c>
      <c r="BJ129" s="61">
        <f t="shared" si="1075"/>
        <v>0</v>
      </c>
      <c r="BK129" s="61">
        <f t="shared" si="1075"/>
        <v>0</v>
      </c>
      <c r="BL129" s="61">
        <f t="shared" si="1075"/>
        <v>0</v>
      </c>
      <c r="BM129" s="61">
        <f t="shared" si="1075"/>
        <v>0</v>
      </c>
      <c r="BN129" s="61">
        <f t="shared" si="1075"/>
        <v>0</v>
      </c>
      <c r="BO129" s="61">
        <f t="shared" si="1075"/>
        <v>0</v>
      </c>
      <c r="BP129" s="61">
        <f t="shared" si="1075"/>
        <v>0</v>
      </c>
      <c r="BQ129" s="61">
        <f t="shared" si="1075"/>
        <v>0</v>
      </c>
      <c r="BR129" s="61">
        <f t="shared" si="1075"/>
        <v>0</v>
      </c>
      <c r="BT129" s="61">
        <f t="shared" ref="BT129:CE129" si="1076">SUM(U129:U130)</f>
        <v>0</v>
      </c>
      <c r="BU129" s="61">
        <f t="shared" si="1076"/>
        <v>0</v>
      </c>
      <c r="BV129" s="61">
        <f t="shared" si="1076"/>
        <v>0</v>
      </c>
      <c r="BW129" s="61">
        <f t="shared" si="1076"/>
        <v>0</v>
      </c>
      <c r="BX129" s="61">
        <f t="shared" si="1076"/>
        <v>0</v>
      </c>
      <c r="BY129" s="61">
        <f t="shared" si="1076"/>
        <v>0</v>
      </c>
      <c r="BZ129" s="61">
        <f t="shared" si="1076"/>
        <v>0</v>
      </c>
      <c r="CA129" s="61">
        <f t="shared" si="1076"/>
        <v>0</v>
      </c>
      <c r="CB129" s="61">
        <f t="shared" si="1076"/>
        <v>0</v>
      </c>
      <c r="CC129" s="61">
        <f t="shared" si="1076"/>
        <v>0</v>
      </c>
      <c r="CD129" s="61">
        <f t="shared" si="1076"/>
        <v>0</v>
      </c>
      <c r="CE129" s="61">
        <f t="shared" si="1076"/>
        <v>0</v>
      </c>
      <c r="CH129" s="62" t="s">
        <v>108</v>
      </c>
      <c r="CI129" s="61">
        <f t="shared" ref="CI129:CT129" si="1077">IF(OR($D129="副園長",$D129="教頭",$D129="主任保育士",$D129="主幹教諭",$D129="主幹保育教諭"),0,BG129)</f>
        <v>0</v>
      </c>
      <c r="CJ129" s="61">
        <f t="shared" si="1077"/>
        <v>0</v>
      </c>
      <c r="CK129" s="61">
        <f t="shared" si="1077"/>
        <v>0</v>
      </c>
      <c r="CL129" s="61">
        <f t="shared" si="1077"/>
        <v>0</v>
      </c>
      <c r="CM129" s="61">
        <f t="shared" si="1077"/>
        <v>0</v>
      </c>
      <c r="CN129" s="61">
        <f t="shared" si="1077"/>
        <v>0</v>
      </c>
      <c r="CO129" s="61">
        <f t="shared" si="1077"/>
        <v>0</v>
      </c>
      <c r="CP129" s="61">
        <f t="shared" si="1077"/>
        <v>0</v>
      </c>
      <c r="CQ129" s="61">
        <f t="shared" si="1077"/>
        <v>0</v>
      </c>
      <c r="CR129" s="61">
        <f t="shared" si="1077"/>
        <v>0</v>
      </c>
      <c r="CS129" s="61">
        <f t="shared" si="1077"/>
        <v>0</v>
      </c>
      <c r="CT129" s="61">
        <f t="shared" si="1077"/>
        <v>0</v>
      </c>
    </row>
    <row r="130" spans="1:98">
      <c r="A130" s="375"/>
      <c r="B130" s="378"/>
      <c r="C130" s="380"/>
      <c r="D130" s="380"/>
      <c r="E130" s="382"/>
      <c r="F130" s="378"/>
      <c r="G130" s="235" t="s">
        <v>107</v>
      </c>
      <c r="H130" s="194"/>
      <c r="I130" s="195" t="str">
        <f t="shared" si="1053"/>
        <v/>
      </c>
      <c r="J130" s="195" t="str">
        <f t="shared" si="1054"/>
        <v/>
      </c>
      <c r="K130" s="195" t="str">
        <f t="shared" si="1055"/>
        <v/>
      </c>
      <c r="L130" s="195" t="str">
        <f t="shared" si="1056"/>
        <v/>
      </c>
      <c r="M130" s="195" t="str">
        <f t="shared" si="1057"/>
        <v/>
      </c>
      <c r="N130" s="195" t="str">
        <f t="shared" si="1058"/>
        <v/>
      </c>
      <c r="O130" s="195" t="str">
        <f t="shared" si="1059"/>
        <v/>
      </c>
      <c r="P130" s="195" t="str">
        <f t="shared" si="1060"/>
        <v/>
      </c>
      <c r="Q130" s="195" t="str">
        <f t="shared" si="1061"/>
        <v/>
      </c>
      <c r="R130" s="195" t="str">
        <f t="shared" si="1062"/>
        <v/>
      </c>
      <c r="S130" s="195" t="str">
        <f t="shared" si="1063"/>
        <v/>
      </c>
      <c r="T130" s="196">
        <f t="shared" si="582"/>
        <v>0</v>
      </c>
      <c r="U130" s="206"/>
      <c r="V130" s="207" t="str">
        <f t="shared" si="1064"/>
        <v/>
      </c>
      <c r="W130" s="207" t="str">
        <f t="shared" si="1065"/>
        <v/>
      </c>
      <c r="X130" s="207" t="str">
        <f t="shared" si="1066"/>
        <v/>
      </c>
      <c r="Y130" s="207" t="str">
        <f t="shared" si="1067"/>
        <v/>
      </c>
      <c r="Z130" s="207" t="str">
        <f t="shared" si="1068"/>
        <v/>
      </c>
      <c r="AA130" s="207" t="str">
        <f t="shared" si="1069"/>
        <v/>
      </c>
      <c r="AB130" s="207" t="str">
        <f t="shared" si="1070"/>
        <v/>
      </c>
      <c r="AC130" s="207" t="str">
        <f t="shared" si="1071"/>
        <v/>
      </c>
      <c r="AD130" s="207" t="str">
        <f t="shared" si="1072"/>
        <v/>
      </c>
      <c r="AE130" s="207" t="str">
        <f t="shared" si="1073"/>
        <v/>
      </c>
      <c r="AF130" s="207" t="str">
        <f t="shared" si="1074"/>
        <v/>
      </c>
      <c r="AG130" s="196">
        <f t="shared" si="584"/>
        <v>0</v>
      </c>
      <c r="AN130" s="58">
        <v>4</v>
      </c>
      <c r="AO130" s="58">
        <v>2</v>
      </c>
      <c r="AP130" s="58">
        <v>5</v>
      </c>
      <c r="AQ130" s="60">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58">
        <f ca="1">COUNTIF(INDIRECT("H"&amp;(ROW()+12*(($AN130-1)*3+$AO130)-ROW())/12+5):INDIRECT("S"&amp;(ROW()+12*(($AN130-1)*3+$AO130)-ROW())/12+5),AQ130)</f>
        <v>0</v>
      </c>
      <c r="AS130" s="60">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58">
        <f ca="1">COUNTIF(INDIRECT("U"&amp;(ROW()+12*(($AN130-1)*3+$AO130)-ROW())/12+5):INDIRECT("AF"&amp;(ROW()+12*(($AN130-1)*3+$AO130)-ROW())/12+5),AS130)</f>
        <v>0</v>
      </c>
      <c r="AU130" s="58">
        <f ca="1">IF(AND(AQ130+AS130&gt;0,AR130+AT130&gt;0),COUNTIF(AU$6:AU129,"&gt;0")+1,0)</f>
        <v>0</v>
      </c>
      <c r="BE130" s="58">
        <v>2</v>
      </c>
      <c r="BF130" s="58" t="s">
        <v>106</v>
      </c>
      <c r="BG130" s="61">
        <f t="shared" ref="BG130:BR130" si="1078">IF(BG129+BT129&gt;$AJ$27,1,0)</f>
        <v>0</v>
      </c>
      <c r="BH130" s="61">
        <f t="shared" si="1078"/>
        <v>0</v>
      </c>
      <c r="BI130" s="61">
        <f t="shared" si="1078"/>
        <v>0</v>
      </c>
      <c r="BJ130" s="61">
        <f t="shared" si="1078"/>
        <v>0</v>
      </c>
      <c r="BK130" s="61">
        <f t="shared" si="1078"/>
        <v>0</v>
      </c>
      <c r="BL130" s="61">
        <f t="shared" si="1078"/>
        <v>0</v>
      </c>
      <c r="BM130" s="61">
        <f t="shared" si="1078"/>
        <v>0</v>
      </c>
      <c r="BN130" s="61">
        <f t="shared" si="1078"/>
        <v>0</v>
      </c>
      <c r="BO130" s="61">
        <f t="shared" si="1078"/>
        <v>0</v>
      </c>
      <c r="BP130" s="61">
        <f t="shared" si="1078"/>
        <v>0</v>
      </c>
      <c r="BQ130" s="61">
        <f t="shared" si="1078"/>
        <v>0</v>
      </c>
      <c r="BR130" s="61">
        <f t="shared" si="1078"/>
        <v>0</v>
      </c>
      <c r="BT130" s="61"/>
      <c r="BU130" s="61"/>
      <c r="BV130" s="61"/>
      <c r="BW130" s="61"/>
      <c r="BX130" s="61"/>
      <c r="BY130" s="61"/>
      <c r="BZ130" s="61"/>
      <c r="CA130" s="61"/>
      <c r="CB130" s="61"/>
      <c r="CC130" s="61"/>
      <c r="CD130" s="61"/>
      <c r="CE130" s="61"/>
    </row>
    <row r="131" spans="1:98">
      <c r="A131" s="376"/>
      <c r="B131" s="379"/>
      <c r="C131" s="384"/>
      <c r="D131" s="385"/>
      <c r="E131" s="383"/>
      <c r="F131" s="379"/>
      <c r="G131" s="236" t="s">
        <v>1226</v>
      </c>
      <c r="H131" s="197"/>
      <c r="I131" s="198"/>
      <c r="J131" s="198"/>
      <c r="K131" s="198"/>
      <c r="L131" s="198"/>
      <c r="M131" s="198"/>
      <c r="N131" s="198"/>
      <c r="O131" s="198"/>
      <c r="P131" s="198"/>
      <c r="Q131" s="198"/>
      <c r="R131" s="198"/>
      <c r="S131" s="198"/>
      <c r="T131" s="199">
        <f t="shared" si="582"/>
        <v>0</v>
      </c>
      <c r="U131" s="208"/>
      <c r="V131" s="209"/>
      <c r="W131" s="209"/>
      <c r="X131" s="209"/>
      <c r="Y131" s="209"/>
      <c r="Z131" s="209"/>
      <c r="AA131" s="209"/>
      <c r="AB131" s="209"/>
      <c r="AC131" s="209"/>
      <c r="AD131" s="209"/>
      <c r="AE131" s="209"/>
      <c r="AF131" s="209"/>
      <c r="AG131" s="199">
        <f t="shared" si="584"/>
        <v>0</v>
      </c>
      <c r="AN131" s="58">
        <v>4</v>
      </c>
      <c r="AO131" s="58">
        <v>2</v>
      </c>
      <c r="AP131" s="58">
        <v>6</v>
      </c>
      <c r="AQ131" s="60">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58">
        <f ca="1">COUNTIF(INDIRECT("H"&amp;(ROW()+12*(($AN131-1)*3+$AO131)-ROW())/12+5):INDIRECT("S"&amp;(ROW()+12*(($AN131-1)*3+$AO131)-ROW())/12+5),AQ131)</f>
        <v>0</v>
      </c>
      <c r="AS131" s="60">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58">
        <f ca="1">COUNTIF(INDIRECT("U"&amp;(ROW()+12*(($AN131-1)*3+$AO131)-ROW())/12+5):INDIRECT("AF"&amp;(ROW()+12*(($AN131-1)*3+$AO131)-ROW())/12+5),AS131)</f>
        <v>0</v>
      </c>
      <c r="AU131" s="58">
        <f ca="1">IF(AND(AQ131+AS131&gt;0,AR131+AT131&gt;0),COUNTIF(AU$6:AU130,"&gt;0")+1,0)</f>
        <v>0</v>
      </c>
      <c r="BE131" s="58">
        <v>3</v>
      </c>
      <c r="BF131" s="62"/>
      <c r="BG131" s="61"/>
      <c r="BH131" s="61"/>
      <c r="BI131" s="61"/>
      <c r="BJ131" s="61"/>
      <c r="BK131" s="61"/>
      <c r="BL131" s="61"/>
      <c r="BM131" s="61"/>
      <c r="BN131" s="61"/>
      <c r="BO131" s="61"/>
      <c r="BP131" s="61"/>
      <c r="BQ131" s="61"/>
      <c r="BR131" s="61"/>
      <c r="BT131" s="61"/>
      <c r="BU131" s="61"/>
      <c r="BV131" s="61"/>
      <c r="BW131" s="61"/>
      <c r="BX131" s="61"/>
      <c r="BY131" s="61"/>
      <c r="BZ131" s="61"/>
      <c r="CA131" s="61"/>
      <c r="CB131" s="61"/>
      <c r="CC131" s="61"/>
      <c r="CD131" s="61"/>
      <c r="CE131" s="61"/>
    </row>
    <row r="132" spans="1:98">
      <c r="A132" s="374">
        <v>43</v>
      </c>
      <c r="B132" s="377"/>
      <c r="C132" s="377"/>
      <c r="D132" s="377"/>
      <c r="E132" s="381"/>
      <c r="F132" s="377"/>
      <c r="G132" s="234" t="s">
        <v>109</v>
      </c>
      <c r="H132" s="191"/>
      <c r="I132" s="192" t="str">
        <f t="shared" ref="I132:I133" si="1079">IF(H132="","",H132)</f>
        <v/>
      </c>
      <c r="J132" s="192" t="str">
        <f t="shared" ref="J132:J133" si="1080">IF(I132="","",I132)</f>
        <v/>
      </c>
      <c r="K132" s="192" t="str">
        <f t="shared" ref="K132:K133" si="1081">IF(J132="","",J132)</f>
        <v/>
      </c>
      <c r="L132" s="192" t="str">
        <f t="shared" ref="L132:L133" si="1082">IF(K132="","",K132)</f>
        <v/>
      </c>
      <c r="M132" s="192" t="str">
        <f t="shared" ref="M132:M133" si="1083">IF(L132="","",L132)</f>
        <v/>
      </c>
      <c r="N132" s="192" t="str">
        <f t="shared" ref="N132:N133" si="1084">IF(M132="","",M132)</f>
        <v/>
      </c>
      <c r="O132" s="192" t="str">
        <f t="shared" ref="O132:O133" si="1085">IF(N132="","",N132)</f>
        <v/>
      </c>
      <c r="P132" s="192" t="str">
        <f t="shared" ref="P132:P133" si="1086">IF(O132="","",O132)</f>
        <v/>
      </c>
      <c r="Q132" s="192" t="str">
        <f t="shared" ref="Q132:Q133" si="1087">IF(P132="","",P132)</f>
        <v/>
      </c>
      <c r="R132" s="192" t="str">
        <f t="shared" ref="R132:R133" si="1088">IF(Q132="","",Q132)</f>
        <v/>
      </c>
      <c r="S132" s="192" t="str">
        <f t="shared" ref="S132:S133" si="1089">IF(R132="","",R132)</f>
        <v/>
      </c>
      <c r="T132" s="193">
        <f t="shared" si="582"/>
        <v>0</v>
      </c>
      <c r="U132" s="203"/>
      <c r="V132" s="204" t="str">
        <f t="shared" ref="V132:V133" si="1090">IF(U132="","",U132)</f>
        <v/>
      </c>
      <c r="W132" s="204" t="str">
        <f t="shared" ref="W132:W133" si="1091">IF(V132="","",V132)</f>
        <v/>
      </c>
      <c r="X132" s="204" t="str">
        <f t="shared" ref="X132:X133" si="1092">IF(W132="","",W132)</f>
        <v/>
      </c>
      <c r="Y132" s="204" t="str">
        <f t="shared" ref="Y132:Y133" si="1093">IF(X132="","",X132)</f>
        <v/>
      </c>
      <c r="Z132" s="204" t="str">
        <f t="shared" ref="Z132:Z133" si="1094">IF(Y132="","",Y132)</f>
        <v/>
      </c>
      <c r="AA132" s="204" t="str">
        <f t="shared" ref="AA132:AA133" si="1095">IF(Z132="","",Z132)</f>
        <v/>
      </c>
      <c r="AB132" s="204" t="str">
        <f t="shared" ref="AB132:AB133" si="1096">IF(AA132="","",AA132)</f>
        <v/>
      </c>
      <c r="AC132" s="204" t="str">
        <f t="shared" ref="AC132:AC133" si="1097">IF(AB132="","",AB132)</f>
        <v/>
      </c>
      <c r="AD132" s="204" t="str">
        <f t="shared" ref="AD132:AD133" si="1098">IF(AC132="","",AC132)</f>
        <v/>
      </c>
      <c r="AE132" s="204" t="str">
        <f t="shared" ref="AE132:AE133" si="1099">IF(AD132="","",AD132)</f>
        <v/>
      </c>
      <c r="AF132" s="204" t="str">
        <f t="shared" ref="AF132:AF133" si="1100">IF(AE132="","",AE132)</f>
        <v/>
      </c>
      <c r="AG132" s="193">
        <f t="shared" si="584"/>
        <v>0</v>
      </c>
      <c r="AN132" s="58">
        <v>4</v>
      </c>
      <c r="AO132" s="58">
        <v>2</v>
      </c>
      <c r="AP132" s="58">
        <v>7</v>
      </c>
      <c r="AQ132" s="60">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58">
        <f ca="1">COUNTIF(INDIRECT("H"&amp;(ROW()+12*(($AN132-1)*3+$AO132)-ROW())/12+5):INDIRECT("S"&amp;(ROW()+12*(($AN132-1)*3+$AO132)-ROW())/12+5),AQ132)</f>
        <v>0</v>
      </c>
      <c r="AS132" s="60">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58">
        <f ca="1">COUNTIF(INDIRECT("U"&amp;(ROW()+12*(($AN132-1)*3+$AO132)-ROW())/12+5):INDIRECT("AF"&amp;(ROW()+12*(($AN132-1)*3+$AO132)-ROW())/12+5),AS132)</f>
        <v>0</v>
      </c>
      <c r="AU132" s="58">
        <f ca="1">IF(AND(AQ132+AS132&gt;0,AR132+AT132&gt;0),COUNTIF(AU$6:AU131,"&gt;0")+1,0)</f>
        <v>0</v>
      </c>
      <c r="BE132" s="58">
        <v>1</v>
      </c>
      <c r="BG132" s="61">
        <f t="shared" ref="BG132:BR132" si="1101">SUM(H132:H133)</f>
        <v>0</v>
      </c>
      <c r="BH132" s="61">
        <f t="shared" si="1101"/>
        <v>0</v>
      </c>
      <c r="BI132" s="61">
        <f t="shared" si="1101"/>
        <v>0</v>
      </c>
      <c r="BJ132" s="61">
        <f t="shared" si="1101"/>
        <v>0</v>
      </c>
      <c r="BK132" s="61">
        <f t="shared" si="1101"/>
        <v>0</v>
      </c>
      <c r="BL132" s="61">
        <f t="shared" si="1101"/>
        <v>0</v>
      </c>
      <c r="BM132" s="61">
        <f t="shared" si="1101"/>
        <v>0</v>
      </c>
      <c r="BN132" s="61">
        <f t="shared" si="1101"/>
        <v>0</v>
      </c>
      <c r="BO132" s="61">
        <f t="shared" si="1101"/>
        <v>0</v>
      </c>
      <c r="BP132" s="61">
        <f t="shared" si="1101"/>
        <v>0</v>
      </c>
      <c r="BQ132" s="61">
        <f t="shared" si="1101"/>
        <v>0</v>
      </c>
      <c r="BR132" s="61">
        <f t="shared" si="1101"/>
        <v>0</v>
      </c>
      <c r="BT132" s="61">
        <f t="shared" ref="BT132:CE132" si="1102">SUM(U132:U133)</f>
        <v>0</v>
      </c>
      <c r="BU132" s="61">
        <f t="shared" si="1102"/>
        <v>0</v>
      </c>
      <c r="BV132" s="61">
        <f t="shared" si="1102"/>
        <v>0</v>
      </c>
      <c r="BW132" s="61">
        <f t="shared" si="1102"/>
        <v>0</v>
      </c>
      <c r="BX132" s="61">
        <f t="shared" si="1102"/>
        <v>0</v>
      </c>
      <c r="BY132" s="61">
        <f t="shared" si="1102"/>
        <v>0</v>
      </c>
      <c r="BZ132" s="61">
        <f t="shared" si="1102"/>
        <v>0</v>
      </c>
      <c r="CA132" s="61">
        <f t="shared" si="1102"/>
        <v>0</v>
      </c>
      <c r="CB132" s="61">
        <f t="shared" si="1102"/>
        <v>0</v>
      </c>
      <c r="CC132" s="61">
        <f t="shared" si="1102"/>
        <v>0</v>
      </c>
      <c r="CD132" s="61">
        <f t="shared" si="1102"/>
        <v>0</v>
      </c>
      <c r="CE132" s="61">
        <f t="shared" si="1102"/>
        <v>0</v>
      </c>
      <c r="CH132" s="62" t="s">
        <v>108</v>
      </c>
      <c r="CI132" s="61">
        <f t="shared" ref="CI132:CT132" si="1103">IF(OR($D132="副園長",$D132="教頭",$D132="主任保育士",$D132="主幹教諭",$D132="主幹保育教諭"),0,BG132)</f>
        <v>0</v>
      </c>
      <c r="CJ132" s="61">
        <f t="shared" si="1103"/>
        <v>0</v>
      </c>
      <c r="CK132" s="61">
        <f t="shared" si="1103"/>
        <v>0</v>
      </c>
      <c r="CL132" s="61">
        <f t="shared" si="1103"/>
        <v>0</v>
      </c>
      <c r="CM132" s="61">
        <f t="shared" si="1103"/>
        <v>0</v>
      </c>
      <c r="CN132" s="61">
        <f t="shared" si="1103"/>
        <v>0</v>
      </c>
      <c r="CO132" s="61">
        <f t="shared" si="1103"/>
        <v>0</v>
      </c>
      <c r="CP132" s="61">
        <f t="shared" si="1103"/>
        <v>0</v>
      </c>
      <c r="CQ132" s="61">
        <f t="shared" si="1103"/>
        <v>0</v>
      </c>
      <c r="CR132" s="61">
        <f t="shared" si="1103"/>
        <v>0</v>
      </c>
      <c r="CS132" s="61">
        <f t="shared" si="1103"/>
        <v>0</v>
      </c>
      <c r="CT132" s="61">
        <f t="shared" si="1103"/>
        <v>0</v>
      </c>
    </row>
    <row r="133" spans="1:98">
      <c r="A133" s="375"/>
      <c r="B133" s="378"/>
      <c r="C133" s="380"/>
      <c r="D133" s="380"/>
      <c r="E133" s="382"/>
      <c r="F133" s="378"/>
      <c r="G133" s="235" t="s">
        <v>107</v>
      </c>
      <c r="H133" s="194"/>
      <c r="I133" s="195" t="str">
        <f t="shared" si="1079"/>
        <v/>
      </c>
      <c r="J133" s="195" t="str">
        <f t="shared" si="1080"/>
        <v/>
      </c>
      <c r="K133" s="195" t="str">
        <f t="shared" si="1081"/>
        <v/>
      </c>
      <c r="L133" s="195" t="str">
        <f t="shared" si="1082"/>
        <v/>
      </c>
      <c r="M133" s="195" t="str">
        <f t="shared" si="1083"/>
        <v/>
      </c>
      <c r="N133" s="195" t="str">
        <f t="shared" si="1084"/>
        <v/>
      </c>
      <c r="O133" s="195" t="str">
        <f t="shared" si="1085"/>
        <v/>
      </c>
      <c r="P133" s="195" t="str">
        <f t="shared" si="1086"/>
        <v/>
      </c>
      <c r="Q133" s="195" t="str">
        <f t="shared" si="1087"/>
        <v/>
      </c>
      <c r="R133" s="195" t="str">
        <f t="shared" si="1088"/>
        <v/>
      </c>
      <c r="S133" s="195" t="str">
        <f t="shared" si="1089"/>
        <v/>
      </c>
      <c r="T133" s="196">
        <f t="shared" si="582"/>
        <v>0</v>
      </c>
      <c r="U133" s="206"/>
      <c r="V133" s="207" t="str">
        <f t="shared" si="1090"/>
        <v/>
      </c>
      <c r="W133" s="207" t="str">
        <f t="shared" si="1091"/>
        <v/>
      </c>
      <c r="X133" s="207" t="str">
        <f t="shared" si="1092"/>
        <v/>
      </c>
      <c r="Y133" s="207" t="str">
        <f t="shared" si="1093"/>
        <v/>
      </c>
      <c r="Z133" s="207" t="str">
        <f t="shared" si="1094"/>
        <v/>
      </c>
      <c r="AA133" s="207" t="str">
        <f t="shared" si="1095"/>
        <v/>
      </c>
      <c r="AB133" s="207" t="str">
        <f t="shared" si="1096"/>
        <v/>
      </c>
      <c r="AC133" s="207" t="str">
        <f t="shared" si="1097"/>
        <v/>
      </c>
      <c r="AD133" s="207" t="str">
        <f t="shared" si="1098"/>
        <v/>
      </c>
      <c r="AE133" s="207" t="str">
        <f t="shared" si="1099"/>
        <v/>
      </c>
      <c r="AF133" s="207" t="str">
        <f t="shared" si="1100"/>
        <v/>
      </c>
      <c r="AG133" s="196">
        <f t="shared" si="584"/>
        <v>0</v>
      </c>
      <c r="AN133" s="58">
        <v>4</v>
      </c>
      <c r="AO133" s="58">
        <v>2</v>
      </c>
      <c r="AP133" s="58">
        <v>8</v>
      </c>
      <c r="AQ133" s="60">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58">
        <f ca="1">COUNTIF(INDIRECT("H"&amp;(ROW()+12*(($AN133-1)*3+$AO133)-ROW())/12+5):INDIRECT("S"&amp;(ROW()+12*(($AN133-1)*3+$AO133)-ROW())/12+5),AQ133)</f>
        <v>0</v>
      </c>
      <c r="AS133" s="60">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58">
        <f ca="1">COUNTIF(INDIRECT("U"&amp;(ROW()+12*(($AN133-1)*3+$AO133)-ROW())/12+5):INDIRECT("AF"&amp;(ROW()+12*(($AN133-1)*3+$AO133)-ROW())/12+5),AS133)</f>
        <v>0</v>
      </c>
      <c r="AU133" s="58">
        <f ca="1">IF(AND(AQ133+AS133&gt;0,AR133+AT133&gt;0),COUNTIF(AU$6:AU132,"&gt;0")+1,0)</f>
        <v>0</v>
      </c>
      <c r="BE133" s="58">
        <v>2</v>
      </c>
      <c r="BF133" s="58" t="s">
        <v>106</v>
      </c>
      <c r="BG133" s="61">
        <f t="shared" ref="BG133:BR133" si="1104">IF(BG132+BT132&gt;$AJ$27,1,0)</f>
        <v>0</v>
      </c>
      <c r="BH133" s="61">
        <f t="shared" si="1104"/>
        <v>0</v>
      </c>
      <c r="BI133" s="61">
        <f t="shared" si="1104"/>
        <v>0</v>
      </c>
      <c r="BJ133" s="61">
        <f t="shared" si="1104"/>
        <v>0</v>
      </c>
      <c r="BK133" s="61">
        <f t="shared" si="1104"/>
        <v>0</v>
      </c>
      <c r="BL133" s="61">
        <f t="shared" si="1104"/>
        <v>0</v>
      </c>
      <c r="BM133" s="61">
        <f t="shared" si="1104"/>
        <v>0</v>
      </c>
      <c r="BN133" s="61">
        <f t="shared" si="1104"/>
        <v>0</v>
      </c>
      <c r="BO133" s="61">
        <f t="shared" si="1104"/>
        <v>0</v>
      </c>
      <c r="BP133" s="61">
        <f t="shared" si="1104"/>
        <v>0</v>
      </c>
      <c r="BQ133" s="61">
        <f t="shared" si="1104"/>
        <v>0</v>
      </c>
      <c r="BR133" s="61">
        <f t="shared" si="1104"/>
        <v>0</v>
      </c>
      <c r="BT133" s="61"/>
      <c r="BU133" s="61"/>
      <c r="BV133" s="61"/>
      <c r="BW133" s="61"/>
      <c r="BX133" s="61"/>
      <c r="BY133" s="61"/>
      <c r="BZ133" s="61"/>
      <c r="CA133" s="61"/>
      <c r="CB133" s="61"/>
      <c r="CC133" s="61"/>
      <c r="CD133" s="61"/>
      <c r="CE133" s="61"/>
    </row>
    <row r="134" spans="1:98">
      <c r="A134" s="376"/>
      <c r="B134" s="379"/>
      <c r="C134" s="384"/>
      <c r="D134" s="385"/>
      <c r="E134" s="383"/>
      <c r="F134" s="379"/>
      <c r="G134" s="236" t="s">
        <v>1226</v>
      </c>
      <c r="H134" s="197"/>
      <c r="I134" s="198"/>
      <c r="J134" s="198"/>
      <c r="K134" s="198"/>
      <c r="L134" s="198"/>
      <c r="M134" s="198"/>
      <c r="N134" s="198"/>
      <c r="O134" s="198"/>
      <c r="P134" s="198"/>
      <c r="Q134" s="198"/>
      <c r="R134" s="198"/>
      <c r="S134" s="198"/>
      <c r="T134" s="199">
        <f t="shared" si="582"/>
        <v>0</v>
      </c>
      <c r="U134" s="208"/>
      <c r="V134" s="209"/>
      <c r="W134" s="209"/>
      <c r="X134" s="209"/>
      <c r="Y134" s="209"/>
      <c r="Z134" s="209"/>
      <c r="AA134" s="209"/>
      <c r="AB134" s="209"/>
      <c r="AC134" s="209"/>
      <c r="AD134" s="209"/>
      <c r="AE134" s="209"/>
      <c r="AF134" s="209"/>
      <c r="AG134" s="199">
        <f t="shared" si="584"/>
        <v>0</v>
      </c>
      <c r="AN134" s="58">
        <v>4</v>
      </c>
      <c r="AO134" s="58">
        <v>2</v>
      </c>
      <c r="AP134" s="58">
        <v>9</v>
      </c>
      <c r="AQ134" s="60">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58">
        <f ca="1">COUNTIF(INDIRECT("H"&amp;(ROW()+12*(($AN134-1)*3+$AO134)-ROW())/12+5):INDIRECT("S"&amp;(ROW()+12*(($AN134-1)*3+$AO134)-ROW())/12+5),AQ134)</f>
        <v>0</v>
      </c>
      <c r="AS134" s="60">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58">
        <f ca="1">COUNTIF(INDIRECT("U"&amp;(ROW()+12*(($AN134-1)*3+$AO134)-ROW())/12+5):INDIRECT("AF"&amp;(ROW()+12*(($AN134-1)*3+$AO134)-ROW())/12+5),AS134)</f>
        <v>0</v>
      </c>
      <c r="AU134" s="58">
        <f ca="1">IF(AND(AQ134+AS134&gt;0,AR134+AT134&gt;0),COUNTIF(AU$6:AU133,"&gt;0")+1,0)</f>
        <v>0</v>
      </c>
      <c r="BE134" s="58">
        <v>3</v>
      </c>
      <c r="BF134" s="62"/>
      <c r="BG134" s="61"/>
      <c r="BH134" s="61"/>
      <c r="BI134" s="61"/>
      <c r="BJ134" s="61"/>
      <c r="BK134" s="61"/>
      <c r="BL134" s="61"/>
      <c r="BM134" s="61"/>
      <c r="BN134" s="61"/>
      <c r="BO134" s="61"/>
      <c r="BP134" s="61"/>
      <c r="BQ134" s="61"/>
      <c r="BR134" s="61"/>
      <c r="BT134" s="61"/>
      <c r="BU134" s="61"/>
      <c r="BV134" s="61"/>
      <c r="BW134" s="61"/>
      <c r="BX134" s="61"/>
      <c r="BY134" s="61"/>
      <c r="BZ134" s="61"/>
      <c r="CA134" s="61"/>
      <c r="CB134" s="61"/>
      <c r="CC134" s="61"/>
      <c r="CD134" s="61"/>
      <c r="CE134" s="61"/>
    </row>
    <row r="135" spans="1:98">
      <c r="A135" s="374">
        <v>44</v>
      </c>
      <c r="B135" s="377"/>
      <c r="C135" s="377"/>
      <c r="D135" s="377"/>
      <c r="E135" s="381"/>
      <c r="F135" s="377"/>
      <c r="G135" s="234" t="s">
        <v>109</v>
      </c>
      <c r="H135" s="191"/>
      <c r="I135" s="192" t="str">
        <f t="shared" ref="I135:I136" si="1105">IF(H135="","",H135)</f>
        <v/>
      </c>
      <c r="J135" s="192" t="str">
        <f t="shared" ref="J135:J136" si="1106">IF(I135="","",I135)</f>
        <v/>
      </c>
      <c r="K135" s="192" t="str">
        <f t="shared" ref="K135:K136" si="1107">IF(J135="","",J135)</f>
        <v/>
      </c>
      <c r="L135" s="192" t="str">
        <f t="shared" ref="L135:L136" si="1108">IF(K135="","",K135)</f>
        <v/>
      </c>
      <c r="M135" s="192" t="str">
        <f t="shared" ref="M135:M136" si="1109">IF(L135="","",L135)</f>
        <v/>
      </c>
      <c r="N135" s="192" t="str">
        <f t="shared" ref="N135:N136" si="1110">IF(M135="","",M135)</f>
        <v/>
      </c>
      <c r="O135" s="192" t="str">
        <f t="shared" ref="O135:O136" si="1111">IF(N135="","",N135)</f>
        <v/>
      </c>
      <c r="P135" s="192" t="str">
        <f t="shared" ref="P135:P136" si="1112">IF(O135="","",O135)</f>
        <v/>
      </c>
      <c r="Q135" s="192" t="str">
        <f t="shared" ref="Q135:Q136" si="1113">IF(P135="","",P135)</f>
        <v/>
      </c>
      <c r="R135" s="192" t="str">
        <f t="shared" ref="R135:R136" si="1114">IF(Q135="","",Q135)</f>
        <v/>
      </c>
      <c r="S135" s="192" t="str">
        <f t="shared" ref="S135:S136" si="1115">IF(R135="","",R135)</f>
        <v/>
      </c>
      <c r="T135" s="193">
        <f t="shared" si="582"/>
        <v>0</v>
      </c>
      <c r="U135" s="203"/>
      <c r="V135" s="204" t="str">
        <f t="shared" ref="V135:V136" si="1116">IF(U135="","",U135)</f>
        <v/>
      </c>
      <c r="W135" s="204" t="str">
        <f t="shared" ref="W135:W136" si="1117">IF(V135="","",V135)</f>
        <v/>
      </c>
      <c r="X135" s="204" t="str">
        <f t="shared" ref="X135:X136" si="1118">IF(W135="","",W135)</f>
        <v/>
      </c>
      <c r="Y135" s="204" t="str">
        <f t="shared" ref="Y135:Y136" si="1119">IF(X135="","",X135)</f>
        <v/>
      </c>
      <c r="Z135" s="204" t="str">
        <f t="shared" ref="Z135:Z136" si="1120">IF(Y135="","",Y135)</f>
        <v/>
      </c>
      <c r="AA135" s="204" t="str">
        <f t="shared" ref="AA135:AA136" si="1121">IF(Z135="","",Z135)</f>
        <v/>
      </c>
      <c r="AB135" s="204" t="str">
        <f t="shared" ref="AB135:AB136" si="1122">IF(AA135="","",AA135)</f>
        <v/>
      </c>
      <c r="AC135" s="204" t="str">
        <f t="shared" ref="AC135:AC136" si="1123">IF(AB135="","",AB135)</f>
        <v/>
      </c>
      <c r="AD135" s="204" t="str">
        <f t="shared" ref="AD135:AD136" si="1124">IF(AC135="","",AC135)</f>
        <v/>
      </c>
      <c r="AE135" s="204" t="str">
        <f t="shared" ref="AE135:AE136" si="1125">IF(AD135="","",AD135)</f>
        <v/>
      </c>
      <c r="AF135" s="204" t="str">
        <f t="shared" ref="AF135:AF136" si="1126">IF(AE135="","",AE135)</f>
        <v/>
      </c>
      <c r="AG135" s="193">
        <f t="shared" si="584"/>
        <v>0</v>
      </c>
      <c r="AN135" s="58">
        <v>4</v>
      </c>
      <c r="AO135" s="58">
        <v>2</v>
      </c>
      <c r="AP135" s="58">
        <v>10</v>
      </c>
      <c r="AQ135" s="60">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58">
        <f ca="1">COUNTIF(INDIRECT("H"&amp;(ROW()+12*(($AN135-1)*3+$AO135)-ROW())/12+5):INDIRECT("S"&amp;(ROW()+12*(($AN135-1)*3+$AO135)-ROW())/12+5),AQ135)</f>
        <v>0</v>
      </c>
      <c r="AS135" s="60">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58">
        <f ca="1">COUNTIF(INDIRECT("U"&amp;(ROW()+12*(($AN135-1)*3+$AO135)-ROW())/12+5):INDIRECT("AF"&amp;(ROW()+12*(($AN135-1)*3+$AO135)-ROW())/12+5),AS135)</f>
        <v>0</v>
      </c>
      <c r="AU135" s="58">
        <f ca="1">IF(AND(AQ135+AS135&gt;0,AR135+AT135&gt;0),COUNTIF(AU$6:AU134,"&gt;0")+1,0)</f>
        <v>0</v>
      </c>
      <c r="BE135" s="58">
        <v>1</v>
      </c>
      <c r="BG135" s="61">
        <f t="shared" ref="BG135:BR135" si="1127">SUM(H135:H136)</f>
        <v>0</v>
      </c>
      <c r="BH135" s="61">
        <f t="shared" si="1127"/>
        <v>0</v>
      </c>
      <c r="BI135" s="61">
        <f t="shared" si="1127"/>
        <v>0</v>
      </c>
      <c r="BJ135" s="61">
        <f t="shared" si="1127"/>
        <v>0</v>
      </c>
      <c r="BK135" s="61">
        <f t="shared" si="1127"/>
        <v>0</v>
      </c>
      <c r="BL135" s="61">
        <f t="shared" si="1127"/>
        <v>0</v>
      </c>
      <c r="BM135" s="61">
        <f t="shared" si="1127"/>
        <v>0</v>
      </c>
      <c r="BN135" s="61">
        <f t="shared" si="1127"/>
        <v>0</v>
      </c>
      <c r="BO135" s="61">
        <f t="shared" si="1127"/>
        <v>0</v>
      </c>
      <c r="BP135" s="61">
        <f t="shared" si="1127"/>
        <v>0</v>
      </c>
      <c r="BQ135" s="61">
        <f t="shared" si="1127"/>
        <v>0</v>
      </c>
      <c r="BR135" s="61">
        <f t="shared" si="1127"/>
        <v>0</v>
      </c>
      <c r="BT135" s="61">
        <f t="shared" ref="BT135:CE135" si="1128">SUM(U135:U136)</f>
        <v>0</v>
      </c>
      <c r="BU135" s="61">
        <f t="shared" si="1128"/>
        <v>0</v>
      </c>
      <c r="BV135" s="61">
        <f t="shared" si="1128"/>
        <v>0</v>
      </c>
      <c r="BW135" s="61">
        <f t="shared" si="1128"/>
        <v>0</v>
      </c>
      <c r="BX135" s="61">
        <f t="shared" si="1128"/>
        <v>0</v>
      </c>
      <c r="BY135" s="61">
        <f t="shared" si="1128"/>
        <v>0</v>
      </c>
      <c r="BZ135" s="61">
        <f t="shared" si="1128"/>
        <v>0</v>
      </c>
      <c r="CA135" s="61">
        <f t="shared" si="1128"/>
        <v>0</v>
      </c>
      <c r="CB135" s="61">
        <f t="shared" si="1128"/>
        <v>0</v>
      </c>
      <c r="CC135" s="61">
        <f t="shared" si="1128"/>
        <v>0</v>
      </c>
      <c r="CD135" s="61">
        <f t="shared" si="1128"/>
        <v>0</v>
      </c>
      <c r="CE135" s="61">
        <f t="shared" si="1128"/>
        <v>0</v>
      </c>
      <c r="CH135" s="62" t="s">
        <v>108</v>
      </c>
      <c r="CI135" s="61">
        <f t="shared" ref="CI135:CT135" si="1129">IF(OR($D135="副園長",$D135="教頭",$D135="主任保育士",$D135="主幹教諭",$D135="主幹保育教諭"),0,BG135)</f>
        <v>0</v>
      </c>
      <c r="CJ135" s="61">
        <f t="shared" si="1129"/>
        <v>0</v>
      </c>
      <c r="CK135" s="61">
        <f t="shared" si="1129"/>
        <v>0</v>
      </c>
      <c r="CL135" s="61">
        <f t="shared" si="1129"/>
        <v>0</v>
      </c>
      <c r="CM135" s="61">
        <f t="shared" si="1129"/>
        <v>0</v>
      </c>
      <c r="CN135" s="61">
        <f t="shared" si="1129"/>
        <v>0</v>
      </c>
      <c r="CO135" s="61">
        <f t="shared" si="1129"/>
        <v>0</v>
      </c>
      <c r="CP135" s="61">
        <f t="shared" si="1129"/>
        <v>0</v>
      </c>
      <c r="CQ135" s="61">
        <f t="shared" si="1129"/>
        <v>0</v>
      </c>
      <c r="CR135" s="61">
        <f t="shared" si="1129"/>
        <v>0</v>
      </c>
      <c r="CS135" s="61">
        <f t="shared" si="1129"/>
        <v>0</v>
      </c>
      <c r="CT135" s="61">
        <f t="shared" si="1129"/>
        <v>0</v>
      </c>
    </row>
    <row r="136" spans="1:98">
      <c r="A136" s="375"/>
      <c r="B136" s="378"/>
      <c r="C136" s="380"/>
      <c r="D136" s="380"/>
      <c r="E136" s="382"/>
      <c r="F136" s="378"/>
      <c r="G136" s="235" t="s">
        <v>107</v>
      </c>
      <c r="H136" s="194"/>
      <c r="I136" s="195" t="str">
        <f t="shared" si="1105"/>
        <v/>
      </c>
      <c r="J136" s="195" t="str">
        <f t="shared" si="1106"/>
        <v/>
      </c>
      <c r="K136" s="195" t="str">
        <f t="shared" si="1107"/>
        <v/>
      </c>
      <c r="L136" s="195" t="str">
        <f t="shared" si="1108"/>
        <v/>
      </c>
      <c r="M136" s="195" t="str">
        <f t="shared" si="1109"/>
        <v/>
      </c>
      <c r="N136" s="195" t="str">
        <f t="shared" si="1110"/>
        <v/>
      </c>
      <c r="O136" s="195" t="str">
        <f t="shared" si="1111"/>
        <v/>
      </c>
      <c r="P136" s="195" t="str">
        <f t="shared" si="1112"/>
        <v/>
      </c>
      <c r="Q136" s="195" t="str">
        <f t="shared" si="1113"/>
        <v/>
      </c>
      <c r="R136" s="195" t="str">
        <f t="shared" si="1114"/>
        <v/>
      </c>
      <c r="S136" s="195" t="str">
        <f t="shared" si="1115"/>
        <v/>
      </c>
      <c r="T136" s="196">
        <f t="shared" si="582"/>
        <v>0</v>
      </c>
      <c r="U136" s="206"/>
      <c r="V136" s="207" t="str">
        <f t="shared" si="1116"/>
        <v/>
      </c>
      <c r="W136" s="207" t="str">
        <f t="shared" si="1117"/>
        <v/>
      </c>
      <c r="X136" s="207" t="str">
        <f t="shared" si="1118"/>
        <v/>
      </c>
      <c r="Y136" s="207" t="str">
        <f t="shared" si="1119"/>
        <v/>
      </c>
      <c r="Z136" s="207" t="str">
        <f t="shared" si="1120"/>
        <v/>
      </c>
      <c r="AA136" s="207" t="str">
        <f t="shared" si="1121"/>
        <v/>
      </c>
      <c r="AB136" s="207" t="str">
        <f t="shared" si="1122"/>
        <v/>
      </c>
      <c r="AC136" s="207" t="str">
        <f t="shared" si="1123"/>
        <v/>
      </c>
      <c r="AD136" s="207" t="str">
        <f t="shared" si="1124"/>
        <v/>
      </c>
      <c r="AE136" s="207" t="str">
        <f t="shared" si="1125"/>
        <v/>
      </c>
      <c r="AF136" s="207" t="str">
        <f t="shared" si="1126"/>
        <v/>
      </c>
      <c r="AG136" s="196">
        <f t="shared" si="584"/>
        <v>0</v>
      </c>
      <c r="AN136" s="58">
        <v>4</v>
      </c>
      <c r="AO136" s="58">
        <v>2</v>
      </c>
      <c r="AP136" s="58">
        <v>11</v>
      </c>
      <c r="AQ136" s="60">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58">
        <f ca="1">COUNTIF(INDIRECT("H"&amp;(ROW()+12*(($AN136-1)*3+$AO136)-ROW())/12+5):INDIRECT("S"&amp;(ROW()+12*(($AN136-1)*3+$AO136)-ROW())/12+5),AQ136)</f>
        <v>0</v>
      </c>
      <c r="AS136" s="60">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58">
        <f ca="1">COUNTIF(INDIRECT("U"&amp;(ROW()+12*(($AN136-1)*3+$AO136)-ROW())/12+5):INDIRECT("AF"&amp;(ROW()+12*(($AN136-1)*3+$AO136)-ROW())/12+5),AS136)</f>
        <v>0</v>
      </c>
      <c r="AU136" s="58">
        <f ca="1">IF(AND(AQ136+AS136&gt;0,AR136+AT136&gt;0),COUNTIF(AU$6:AU135,"&gt;0")+1,0)</f>
        <v>0</v>
      </c>
      <c r="BE136" s="58">
        <v>2</v>
      </c>
      <c r="BF136" s="58" t="s">
        <v>106</v>
      </c>
      <c r="BG136" s="61">
        <f t="shared" ref="BG136:BR136" si="1130">IF(BG135+BT135&gt;$AJ$27,1,0)</f>
        <v>0</v>
      </c>
      <c r="BH136" s="61">
        <f t="shared" si="1130"/>
        <v>0</v>
      </c>
      <c r="BI136" s="61">
        <f t="shared" si="1130"/>
        <v>0</v>
      </c>
      <c r="BJ136" s="61">
        <f t="shared" si="1130"/>
        <v>0</v>
      </c>
      <c r="BK136" s="61">
        <f t="shared" si="1130"/>
        <v>0</v>
      </c>
      <c r="BL136" s="61">
        <f t="shared" si="1130"/>
        <v>0</v>
      </c>
      <c r="BM136" s="61">
        <f t="shared" si="1130"/>
        <v>0</v>
      </c>
      <c r="BN136" s="61">
        <f t="shared" si="1130"/>
        <v>0</v>
      </c>
      <c r="BO136" s="61">
        <f t="shared" si="1130"/>
        <v>0</v>
      </c>
      <c r="BP136" s="61">
        <f t="shared" si="1130"/>
        <v>0</v>
      </c>
      <c r="BQ136" s="61">
        <f t="shared" si="1130"/>
        <v>0</v>
      </c>
      <c r="BR136" s="61">
        <f t="shared" si="1130"/>
        <v>0</v>
      </c>
      <c r="BT136" s="61"/>
      <c r="BU136" s="61"/>
      <c r="BV136" s="61"/>
      <c r="BW136" s="61"/>
      <c r="BX136" s="61"/>
      <c r="BY136" s="61"/>
      <c r="BZ136" s="61"/>
      <c r="CA136" s="61"/>
      <c r="CB136" s="61"/>
      <c r="CC136" s="61"/>
      <c r="CD136" s="61"/>
      <c r="CE136" s="61"/>
    </row>
    <row r="137" spans="1:98">
      <c r="A137" s="376"/>
      <c r="B137" s="379"/>
      <c r="C137" s="384"/>
      <c r="D137" s="385"/>
      <c r="E137" s="383"/>
      <c r="F137" s="379"/>
      <c r="G137" s="236" t="s">
        <v>1226</v>
      </c>
      <c r="H137" s="197"/>
      <c r="I137" s="198"/>
      <c r="J137" s="198"/>
      <c r="K137" s="198"/>
      <c r="L137" s="198"/>
      <c r="M137" s="198"/>
      <c r="N137" s="198"/>
      <c r="O137" s="198"/>
      <c r="P137" s="198"/>
      <c r="Q137" s="198"/>
      <c r="R137" s="198"/>
      <c r="S137" s="198"/>
      <c r="T137" s="199">
        <f t="shared" ref="T137:T200" si="1131">SUM(H137:S137)</f>
        <v>0</v>
      </c>
      <c r="U137" s="208"/>
      <c r="V137" s="209"/>
      <c r="W137" s="209"/>
      <c r="X137" s="209"/>
      <c r="Y137" s="209"/>
      <c r="Z137" s="209"/>
      <c r="AA137" s="209"/>
      <c r="AB137" s="209"/>
      <c r="AC137" s="209"/>
      <c r="AD137" s="209"/>
      <c r="AE137" s="209"/>
      <c r="AF137" s="209"/>
      <c r="AG137" s="199">
        <f t="shared" si="584"/>
        <v>0</v>
      </c>
      <c r="AN137" s="58">
        <v>4</v>
      </c>
      <c r="AO137" s="58">
        <v>2</v>
      </c>
      <c r="AP137" s="58">
        <v>12</v>
      </c>
      <c r="AQ137" s="60">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58">
        <f ca="1">COUNTIF(INDIRECT("H"&amp;(ROW()+12*(($AN137-1)*3+$AO137)-ROW())/12+5):INDIRECT("S"&amp;(ROW()+12*(($AN137-1)*3+$AO137)-ROW())/12+5),AQ137)</f>
        <v>0</v>
      </c>
      <c r="AS137" s="60">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58">
        <f ca="1">COUNTIF(INDIRECT("U"&amp;(ROW()+12*(($AN137-1)*3+$AO137)-ROW())/12+5):INDIRECT("AF"&amp;(ROW()+12*(($AN137-1)*3+$AO137)-ROW())/12+5),AS137)</f>
        <v>0</v>
      </c>
      <c r="AU137" s="58">
        <f ca="1">IF(AND(AQ137+AS137&gt;0,AR137+AT137&gt;0),COUNTIF(AU$6:AU136,"&gt;0")+1,0)</f>
        <v>0</v>
      </c>
      <c r="BE137" s="58">
        <v>3</v>
      </c>
      <c r="BF137" s="62"/>
      <c r="BG137" s="61"/>
      <c r="BH137" s="61"/>
      <c r="BI137" s="61"/>
      <c r="BJ137" s="61"/>
      <c r="BK137" s="61"/>
      <c r="BL137" s="61"/>
      <c r="BM137" s="61"/>
      <c r="BN137" s="61"/>
      <c r="BO137" s="61"/>
      <c r="BP137" s="61"/>
      <c r="BQ137" s="61"/>
      <c r="BR137" s="61"/>
      <c r="BT137" s="61"/>
      <c r="BU137" s="61"/>
      <c r="BV137" s="61"/>
      <c r="BW137" s="61"/>
      <c r="BX137" s="61"/>
      <c r="BY137" s="61"/>
      <c r="BZ137" s="61"/>
      <c r="CA137" s="61"/>
      <c r="CB137" s="61"/>
      <c r="CC137" s="61"/>
      <c r="CD137" s="61"/>
      <c r="CE137" s="61"/>
    </row>
    <row r="138" spans="1:98">
      <c r="A138" s="374">
        <v>45</v>
      </c>
      <c r="B138" s="377"/>
      <c r="C138" s="377"/>
      <c r="D138" s="377"/>
      <c r="E138" s="381"/>
      <c r="F138" s="377"/>
      <c r="G138" s="234" t="s">
        <v>109</v>
      </c>
      <c r="H138" s="191"/>
      <c r="I138" s="192" t="str">
        <f t="shared" ref="I138:I139" si="1132">IF(H138="","",H138)</f>
        <v/>
      </c>
      <c r="J138" s="192" t="str">
        <f t="shared" ref="J138:J139" si="1133">IF(I138="","",I138)</f>
        <v/>
      </c>
      <c r="K138" s="192" t="str">
        <f t="shared" ref="K138:K139" si="1134">IF(J138="","",J138)</f>
        <v/>
      </c>
      <c r="L138" s="192" t="str">
        <f t="shared" ref="L138:L139" si="1135">IF(K138="","",K138)</f>
        <v/>
      </c>
      <c r="M138" s="192" t="str">
        <f t="shared" ref="M138:M139" si="1136">IF(L138="","",L138)</f>
        <v/>
      </c>
      <c r="N138" s="192" t="str">
        <f t="shared" ref="N138:N139" si="1137">IF(M138="","",M138)</f>
        <v/>
      </c>
      <c r="O138" s="192" t="str">
        <f t="shared" ref="O138:O139" si="1138">IF(N138="","",N138)</f>
        <v/>
      </c>
      <c r="P138" s="192" t="str">
        <f t="shared" ref="P138:P139" si="1139">IF(O138="","",O138)</f>
        <v/>
      </c>
      <c r="Q138" s="192" t="str">
        <f t="shared" ref="Q138:Q139" si="1140">IF(P138="","",P138)</f>
        <v/>
      </c>
      <c r="R138" s="192" t="str">
        <f t="shared" ref="R138:R139" si="1141">IF(Q138="","",Q138)</f>
        <v/>
      </c>
      <c r="S138" s="192" t="str">
        <f t="shared" ref="S138:S139" si="1142">IF(R138="","",R138)</f>
        <v/>
      </c>
      <c r="T138" s="193">
        <f t="shared" si="1131"/>
        <v>0</v>
      </c>
      <c r="U138" s="203"/>
      <c r="V138" s="204" t="str">
        <f t="shared" ref="V138:V139" si="1143">IF(U138="","",U138)</f>
        <v/>
      </c>
      <c r="W138" s="204" t="str">
        <f t="shared" ref="W138:W139" si="1144">IF(V138="","",V138)</f>
        <v/>
      </c>
      <c r="X138" s="204" t="str">
        <f t="shared" ref="X138:X139" si="1145">IF(W138="","",W138)</f>
        <v/>
      </c>
      <c r="Y138" s="204" t="str">
        <f t="shared" ref="Y138:Y139" si="1146">IF(X138="","",X138)</f>
        <v/>
      </c>
      <c r="Z138" s="204" t="str">
        <f t="shared" ref="Z138:Z139" si="1147">IF(Y138="","",Y138)</f>
        <v/>
      </c>
      <c r="AA138" s="204" t="str">
        <f t="shared" ref="AA138:AA139" si="1148">IF(Z138="","",Z138)</f>
        <v/>
      </c>
      <c r="AB138" s="204" t="str">
        <f t="shared" ref="AB138:AB139" si="1149">IF(AA138="","",AA138)</f>
        <v/>
      </c>
      <c r="AC138" s="204" t="str">
        <f t="shared" ref="AC138:AC139" si="1150">IF(AB138="","",AB138)</f>
        <v/>
      </c>
      <c r="AD138" s="204" t="str">
        <f t="shared" ref="AD138:AD139" si="1151">IF(AC138="","",AC138)</f>
        <v/>
      </c>
      <c r="AE138" s="204" t="str">
        <f t="shared" ref="AE138:AE139" si="1152">IF(AD138="","",AD138)</f>
        <v/>
      </c>
      <c r="AF138" s="204" t="str">
        <f t="shared" ref="AF138:AF139" si="1153">IF(AE138="","",AE138)</f>
        <v/>
      </c>
      <c r="AG138" s="193">
        <f t="shared" ref="AG138:AG201" si="1154">SUM(U138:AF138)</f>
        <v>0</v>
      </c>
      <c r="AN138" s="58">
        <v>4</v>
      </c>
      <c r="AO138" s="58">
        <v>3</v>
      </c>
      <c r="AP138" s="58">
        <v>1</v>
      </c>
      <c r="AQ138" s="60">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58">
        <f ca="1">COUNTIF(INDIRECT("H"&amp;(ROW()+12*(($AN138-1)*3+$AO138)-ROW())/12+5):INDIRECT("S"&amp;(ROW()+12*(($AN138-1)*3+$AO138)-ROW())/12+5),AQ138)</f>
        <v>0</v>
      </c>
      <c r="AS138" s="60">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58">
        <f ca="1">COUNTIF(INDIRECT("U"&amp;(ROW()+12*(($AN138-1)*3+$AO138)-ROW())/12+5):INDIRECT("AF"&amp;(ROW()+12*(($AN138-1)*3+$AO138)-ROW())/12+5),AS138)</f>
        <v>0</v>
      </c>
      <c r="AU138" s="58">
        <f ca="1">IF(AND(AQ138+AS138&gt;0,AR138+AT138&gt;0),COUNTIF(AU$6:AU137,"&gt;0")+1,0)</f>
        <v>0</v>
      </c>
      <c r="BE138" s="58">
        <v>1</v>
      </c>
      <c r="BG138" s="61">
        <f t="shared" ref="BG138:BR138" si="1155">SUM(H138:H139)</f>
        <v>0</v>
      </c>
      <c r="BH138" s="61">
        <f t="shared" si="1155"/>
        <v>0</v>
      </c>
      <c r="BI138" s="61">
        <f t="shared" si="1155"/>
        <v>0</v>
      </c>
      <c r="BJ138" s="61">
        <f t="shared" si="1155"/>
        <v>0</v>
      </c>
      <c r="BK138" s="61">
        <f t="shared" si="1155"/>
        <v>0</v>
      </c>
      <c r="BL138" s="61">
        <f t="shared" si="1155"/>
        <v>0</v>
      </c>
      <c r="BM138" s="61">
        <f t="shared" si="1155"/>
        <v>0</v>
      </c>
      <c r="BN138" s="61">
        <f t="shared" si="1155"/>
        <v>0</v>
      </c>
      <c r="BO138" s="61">
        <f t="shared" si="1155"/>
        <v>0</v>
      </c>
      <c r="BP138" s="61">
        <f t="shared" si="1155"/>
        <v>0</v>
      </c>
      <c r="BQ138" s="61">
        <f t="shared" si="1155"/>
        <v>0</v>
      </c>
      <c r="BR138" s="61">
        <f t="shared" si="1155"/>
        <v>0</v>
      </c>
      <c r="BT138" s="61">
        <f t="shared" ref="BT138:CE138" si="1156">SUM(U138:U139)</f>
        <v>0</v>
      </c>
      <c r="BU138" s="61">
        <f t="shared" si="1156"/>
        <v>0</v>
      </c>
      <c r="BV138" s="61">
        <f t="shared" si="1156"/>
        <v>0</v>
      </c>
      <c r="BW138" s="61">
        <f t="shared" si="1156"/>
        <v>0</v>
      </c>
      <c r="BX138" s="61">
        <f t="shared" si="1156"/>
        <v>0</v>
      </c>
      <c r="BY138" s="61">
        <f t="shared" si="1156"/>
        <v>0</v>
      </c>
      <c r="BZ138" s="61">
        <f t="shared" si="1156"/>
        <v>0</v>
      </c>
      <c r="CA138" s="61">
        <f t="shared" si="1156"/>
        <v>0</v>
      </c>
      <c r="CB138" s="61">
        <f t="shared" si="1156"/>
        <v>0</v>
      </c>
      <c r="CC138" s="61">
        <f t="shared" si="1156"/>
        <v>0</v>
      </c>
      <c r="CD138" s="61">
        <f t="shared" si="1156"/>
        <v>0</v>
      </c>
      <c r="CE138" s="61">
        <f t="shared" si="1156"/>
        <v>0</v>
      </c>
      <c r="CH138" s="62" t="s">
        <v>108</v>
      </c>
      <c r="CI138" s="61">
        <f t="shared" ref="CI138:CT138" si="1157">IF(OR($D138="副園長",$D138="教頭",$D138="主任保育士",$D138="主幹教諭",$D138="主幹保育教諭"),0,BG138)</f>
        <v>0</v>
      </c>
      <c r="CJ138" s="61">
        <f t="shared" si="1157"/>
        <v>0</v>
      </c>
      <c r="CK138" s="61">
        <f t="shared" si="1157"/>
        <v>0</v>
      </c>
      <c r="CL138" s="61">
        <f t="shared" si="1157"/>
        <v>0</v>
      </c>
      <c r="CM138" s="61">
        <f t="shared" si="1157"/>
        <v>0</v>
      </c>
      <c r="CN138" s="61">
        <f t="shared" si="1157"/>
        <v>0</v>
      </c>
      <c r="CO138" s="61">
        <f t="shared" si="1157"/>
        <v>0</v>
      </c>
      <c r="CP138" s="61">
        <f t="shared" si="1157"/>
        <v>0</v>
      </c>
      <c r="CQ138" s="61">
        <f t="shared" si="1157"/>
        <v>0</v>
      </c>
      <c r="CR138" s="61">
        <f t="shared" si="1157"/>
        <v>0</v>
      </c>
      <c r="CS138" s="61">
        <f t="shared" si="1157"/>
        <v>0</v>
      </c>
      <c r="CT138" s="61">
        <f t="shared" si="1157"/>
        <v>0</v>
      </c>
    </row>
    <row r="139" spans="1:98">
      <c r="A139" s="375"/>
      <c r="B139" s="378"/>
      <c r="C139" s="380"/>
      <c r="D139" s="380"/>
      <c r="E139" s="382"/>
      <c r="F139" s="378"/>
      <c r="G139" s="235" t="s">
        <v>107</v>
      </c>
      <c r="H139" s="194"/>
      <c r="I139" s="195" t="str">
        <f t="shared" si="1132"/>
        <v/>
      </c>
      <c r="J139" s="195" t="str">
        <f t="shared" si="1133"/>
        <v/>
      </c>
      <c r="K139" s="195" t="str">
        <f t="shared" si="1134"/>
        <v/>
      </c>
      <c r="L139" s="195" t="str">
        <f t="shared" si="1135"/>
        <v/>
      </c>
      <c r="M139" s="195" t="str">
        <f t="shared" si="1136"/>
        <v/>
      </c>
      <c r="N139" s="195" t="str">
        <f t="shared" si="1137"/>
        <v/>
      </c>
      <c r="O139" s="195" t="str">
        <f t="shared" si="1138"/>
        <v/>
      </c>
      <c r="P139" s="195" t="str">
        <f t="shared" si="1139"/>
        <v/>
      </c>
      <c r="Q139" s="195" t="str">
        <f t="shared" si="1140"/>
        <v/>
      </c>
      <c r="R139" s="195" t="str">
        <f t="shared" si="1141"/>
        <v/>
      </c>
      <c r="S139" s="195" t="str">
        <f t="shared" si="1142"/>
        <v/>
      </c>
      <c r="T139" s="196">
        <f t="shared" si="1131"/>
        <v>0</v>
      </c>
      <c r="U139" s="206"/>
      <c r="V139" s="207" t="str">
        <f t="shared" si="1143"/>
        <v/>
      </c>
      <c r="W139" s="207" t="str">
        <f t="shared" si="1144"/>
        <v/>
      </c>
      <c r="X139" s="207" t="str">
        <f t="shared" si="1145"/>
        <v/>
      </c>
      <c r="Y139" s="207" t="str">
        <f t="shared" si="1146"/>
        <v/>
      </c>
      <c r="Z139" s="207" t="str">
        <f t="shared" si="1147"/>
        <v/>
      </c>
      <c r="AA139" s="207" t="str">
        <f t="shared" si="1148"/>
        <v/>
      </c>
      <c r="AB139" s="207" t="str">
        <f t="shared" si="1149"/>
        <v/>
      </c>
      <c r="AC139" s="207" t="str">
        <f t="shared" si="1150"/>
        <v/>
      </c>
      <c r="AD139" s="207" t="str">
        <f t="shared" si="1151"/>
        <v/>
      </c>
      <c r="AE139" s="207" t="str">
        <f t="shared" si="1152"/>
        <v/>
      </c>
      <c r="AF139" s="207" t="str">
        <f t="shared" si="1153"/>
        <v/>
      </c>
      <c r="AG139" s="196">
        <f t="shared" si="1154"/>
        <v>0</v>
      </c>
      <c r="AN139" s="58">
        <v>4</v>
      </c>
      <c r="AO139" s="58">
        <v>3</v>
      </c>
      <c r="AP139" s="58">
        <v>2</v>
      </c>
      <c r="AQ139" s="60">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58">
        <f ca="1">COUNTIF(INDIRECT("H"&amp;(ROW()+12*(($AN139-1)*3+$AO139)-ROW())/12+5):INDIRECT("S"&amp;(ROW()+12*(($AN139-1)*3+$AO139)-ROW())/12+5),AQ139)</f>
        <v>0</v>
      </c>
      <c r="AS139" s="60">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58">
        <f ca="1">COUNTIF(INDIRECT("U"&amp;(ROW()+12*(($AN139-1)*3+$AO139)-ROW())/12+5):INDIRECT("AF"&amp;(ROW()+12*(($AN139-1)*3+$AO139)-ROW())/12+5),AS139)</f>
        <v>0</v>
      </c>
      <c r="AU139" s="58">
        <f ca="1">IF(AND(AQ139+AS139&gt;0,AR139+AT139&gt;0),COUNTIF(AU$6:AU138,"&gt;0")+1,0)</f>
        <v>0</v>
      </c>
      <c r="BE139" s="58">
        <v>2</v>
      </c>
      <c r="BF139" s="58" t="s">
        <v>106</v>
      </c>
      <c r="BG139" s="61">
        <f t="shared" ref="BG139:BR139" si="1158">IF(BG138+BT138&gt;$AJ$27,1,0)</f>
        <v>0</v>
      </c>
      <c r="BH139" s="61">
        <f t="shared" si="1158"/>
        <v>0</v>
      </c>
      <c r="BI139" s="61">
        <f t="shared" si="1158"/>
        <v>0</v>
      </c>
      <c r="BJ139" s="61">
        <f t="shared" si="1158"/>
        <v>0</v>
      </c>
      <c r="BK139" s="61">
        <f t="shared" si="1158"/>
        <v>0</v>
      </c>
      <c r="BL139" s="61">
        <f t="shared" si="1158"/>
        <v>0</v>
      </c>
      <c r="BM139" s="61">
        <f t="shared" si="1158"/>
        <v>0</v>
      </c>
      <c r="BN139" s="61">
        <f t="shared" si="1158"/>
        <v>0</v>
      </c>
      <c r="BO139" s="61">
        <f t="shared" si="1158"/>
        <v>0</v>
      </c>
      <c r="BP139" s="61">
        <f t="shared" si="1158"/>
        <v>0</v>
      </c>
      <c r="BQ139" s="61">
        <f t="shared" si="1158"/>
        <v>0</v>
      </c>
      <c r="BR139" s="61">
        <f t="shared" si="1158"/>
        <v>0</v>
      </c>
      <c r="BT139" s="61"/>
      <c r="BU139" s="61"/>
      <c r="BV139" s="61"/>
      <c r="BW139" s="61"/>
      <c r="BX139" s="61"/>
      <c r="BY139" s="61"/>
      <c r="BZ139" s="61"/>
      <c r="CA139" s="61"/>
      <c r="CB139" s="61"/>
      <c r="CC139" s="61"/>
      <c r="CD139" s="61"/>
      <c r="CE139" s="61"/>
    </row>
    <row r="140" spans="1:98">
      <c r="A140" s="376"/>
      <c r="B140" s="379"/>
      <c r="C140" s="384"/>
      <c r="D140" s="385"/>
      <c r="E140" s="383"/>
      <c r="F140" s="379"/>
      <c r="G140" s="236" t="s">
        <v>1226</v>
      </c>
      <c r="H140" s="197"/>
      <c r="I140" s="198"/>
      <c r="J140" s="198"/>
      <c r="K140" s="198"/>
      <c r="L140" s="198"/>
      <c r="M140" s="198"/>
      <c r="N140" s="198"/>
      <c r="O140" s="198"/>
      <c r="P140" s="198"/>
      <c r="Q140" s="198"/>
      <c r="R140" s="198"/>
      <c r="S140" s="198"/>
      <c r="T140" s="199">
        <f t="shared" si="1131"/>
        <v>0</v>
      </c>
      <c r="U140" s="208"/>
      <c r="V140" s="209"/>
      <c r="W140" s="209"/>
      <c r="X140" s="209"/>
      <c r="Y140" s="209"/>
      <c r="Z140" s="209"/>
      <c r="AA140" s="209"/>
      <c r="AB140" s="209"/>
      <c r="AC140" s="209"/>
      <c r="AD140" s="209"/>
      <c r="AE140" s="209"/>
      <c r="AF140" s="209"/>
      <c r="AG140" s="199">
        <f t="shared" si="1154"/>
        <v>0</v>
      </c>
      <c r="AN140" s="58">
        <v>4</v>
      </c>
      <c r="AO140" s="58">
        <v>3</v>
      </c>
      <c r="AP140" s="58">
        <v>3</v>
      </c>
      <c r="AQ140" s="60">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58">
        <f ca="1">COUNTIF(INDIRECT("H"&amp;(ROW()+12*(($AN140-1)*3+$AO140)-ROW())/12+5):INDIRECT("S"&amp;(ROW()+12*(($AN140-1)*3+$AO140)-ROW())/12+5),AQ140)</f>
        <v>0</v>
      </c>
      <c r="AS140" s="60">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58">
        <f ca="1">COUNTIF(INDIRECT("U"&amp;(ROW()+12*(($AN140-1)*3+$AO140)-ROW())/12+5):INDIRECT("AF"&amp;(ROW()+12*(($AN140-1)*3+$AO140)-ROW())/12+5),AS140)</f>
        <v>0</v>
      </c>
      <c r="AU140" s="58">
        <f ca="1">IF(AND(AQ140+AS140&gt;0,AR140+AT140&gt;0),COUNTIF(AU$6:AU139,"&gt;0")+1,0)</f>
        <v>0</v>
      </c>
      <c r="BE140" s="58">
        <v>3</v>
      </c>
      <c r="BF140" s="62"/>
      <c r="BG140" s="61"/>
      <c r="BH140" s="61"/>
      <c r="BI140" s="61"/>
      <c r="BJ140" s="61"/>
      <c r="BK140" s="61"/>
      <c r="BL140" s="61"/>
      <c r="BM140" s="61"/>
      <c r="BN140" s="61"/>
      <c r="BO140" s="61"/>
      <c r="BP140" s="61"/>
      <c r="BQ140" s="61"/>
      <c r="BR140" s="61"/>
      <c r="BT140" s="61"/>
      <c r="BU140" s="61"/>
      <c r="BV140" s="61"/>
      <c r="BW140" s="61"/>
      <c r="BX140" s="61"/>
      <c r="BY140" s="61"/>
      <c r="BZ140" s="61"/>
      <c r="CA140" s="61"/>
      <c r="CB140" s="61"/>
      <c r="CC140" s="61"/>
      <c r="CD140" s="61"/>
      <c r="CE140" s="61"/>
    </row>
    <row r="141" spans="1:98">
      <c r="A141" s="374">
        <v>46</v>
      </c>
      <c r="B141" s="377"/>
      <c r="C141" s="377"/>
      <c r="D141" s="377"/>
      <c r="E141" s="381"/>
      <c r="F141" s="377"/>
      <c r="G141" s="234" t="s">
        <v>109</v>
      </c>
      <c r="H141" s="191"/>
      <c r="I141" s="192" t="str">
        <f t="shared" ref="I141:I142" si="1159">IF(H141="","",H141)</f>
        <v/>
      </c>
      <c r="J141" s="192" t="str">
        <f t="shared" ref="J141:J142" si="1160">IF(I141="","",I141)</f>
        <v/>
      </c>
      <c r="K141" s="192" t="str">
        <f t="shared" ref="K141:K142" si="1161">IF(J141="","",J141)</f>
        <v/>
      </c>
      <c r="L141" s="192" t="str">
        <f t="shared" ref="L141:L142" si="1162">IF(K141="","",K141)</f>
        <v/>
      </c>
      <c r="M141" s="192" t="str">
        <f t="shared" ref="M141:M142" si="1163">IF(L141="","",L141)</f>
        <v/>
      </c>
      <c r="N141" s="192" t="str">
        <f t="shared" ref="N141:N142" si="1164">IF(M141="","",M141)</f>
        <v/>
      </c>
      <c r="O141" s="192" t="str">
        <f t="shared" ref="O141:O142" si="1165">IF(N141="","",N141)</f>
        <v/>
      </c>
      <c r="P141" s="192" t="str">
        <f t="shared" ref="P141:P142" si="1166">IF(O141="","",O141)</f>
        <v/>
      </c>
      <c r="Q141" s="192" t="str">
        <f t="shared" ref="Q141:Q142" si="1167">IF(P141="","",P141)</f>
        <v/>
      </c>
      <c r="R141" s="192" t="str">
        <f t="shared" ref="R141:R142" si="1168">IF(Q141="","",Q141)</f>
        <v/>
      </c>
      <c r="S141" s="192" t="str">
        <f t="shared" ref="S141:S142" si="1169">IF(R141="","",R141)</f>
        <v/>
      </c>
      <c r="T141" s="193">
        <f t="shared" si="1131"/>
        <v>0</v>
      </c>
      <c r="U141" s="203"/>
      <c r="V141" s="204" t="str">
        <f t="shared" ref="V141:V142" si="1170">IF(U141="","",U141)</f>
        <v/>
      </c>
      <c r="W141" s="204" t="str">
        <f t="shared" ref="W141:W142" si="1171">IF(V141="","",V141)</f>
        <v/>
      </c>
      <c r="X141" s="204" t="str">
        <f t="shared" ref="X141:X142" si="1172">IF(W141="","",W141)</f>
        <v/>
      </c>
      <c r="Y141" s="204" t="str">
        <f t="shared" ref="Y141:Y142" si="1173">IF(X141="","",X141)</f>
        <v/>
      </c>
      <c r="Z141" s="204" t="str">
        <f t="shared" ref="Z141:Z142" si="1174">IF(Y141="","",Y141)</f>
        <v/>
      </c>
      <c r="AA141" s="204" t="str">
        <f t="shared" ref="AA141:AA142" si="1175">IF(Z141="","",Z141)</f>
        <v/>
      </c>
      <c r="AB141" s="204" t="str">
        <f t="shared" ref="AB141:AB142" si="1176">IF(AA141="","",AA141)</f>
        <v/>
      </c>
      <c r="AC141" s="204" t="str">
        <f t="shared" ref="AC141:AC142" si="1177">IF(AB141="","",AB141)</f>
        <v/>
      </c>
      <c r="AD141" s="204" t="str">
        <f t="shared" ref="AD141:AD142" si="1178">IF(AC141="","",AC141)</f>
        <v/>
      </c>
      <c r="AE141" s="204" t="str">
        <f t="shared" ref="AE141:AE142" si="1179">IF(AD141="","",AD141)</f>
        <v/>
      </c>
      <c r="AF141" s="204" t="str">
        <f t="shared" ref="AF141:AF142" si="1180">IF(AE141="","",AE141)</f>
        <v/>
      </c>
      <c r="AG141" s="193">
        <f t="shared" si="1154"/>
        <v>0</v>
      </c>
      <c r="AN141" s="58">
        <v>4</v>
      </c>
      <c r="AO141" s="58">
        <v>3</v>
      </c>
      <c r="AP141" s="58">
        <v>4</v>
      </c>
      <c r="AQ141" s="60">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58">
        <f ca="1">COUNTIF(INDIRECT("H"&amp;(ROW()+12*(($AN141-1)*3+$AO141)-ROW())/12+5):INDIRECT("S"&amp;(ROW()+12*(($AN141-1)*3+$AO141)-ROW())/12+5),AQ141)</f>
        <v>0</v>
      </c>
      <c r="AS141" s="60">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58">
        <f ca="1">COUNTIF(INDIRECT("U"&amp;(ROW()+12*(($AN141-1)*3+$AO141)-ROW())/12+5):INDIRECT("AF"&amp;(ROW()+12*(($AN141-1)*3+$AO141)-ROW())/12+5),AS141)</f>
        <v>0</v>
      </c>
      <c r="AU141" s="58">
        <f ca="1">IF(AND(AQ141+AS141&gt;0,AR141+AT141&gt;0),COUNTIF(AU$6:AU140,"&gt;0")+1,0)</f>
        <v>0</v>
      </c>
      <c r="BE141" s="58">
        <v>1</v>
      </c>
      <c r="BG141" s="61">
        <f t="shared" ref="BG141:BR141" si="1181">SUM(H141:H142)</f>
        <v>0</v>
      </c>
      <c r="BH141" s="61">
        <f t="shared" si="1181"/>
        <v>0</v>
      </c>
      <c r="BI141" s="61">
        <f t="shared" si="1181"/>
        <v>0</v>
      </c>
      <c r="BJ141" s="61">
        <f t="shared" si="1181"/>
        <v>0</v>
      </c>
      <c r="BK141" s="61">
        <f t="shared" si="1181"/>
        <v>0</v>
      </c>
      <c r="BL141" s="61">
        <f t="shared" si="1181"/>
        <v>0</v>
      </c>
      <c r="BM141" s="61">
        <f t="shared" si="1181"/>
        <v>0</v>
      </c>
      <c r="BN141" s="61">
        <f t="shared" si="1181"/>
        <v>0</v>
      </c>
      <c r="BO141" s="61">
        <f t="shared" si="1181"/>
        <v>0</v>
      </c>
      <c r="BP141" s="61">
        <f t="shared" si="1181"/>
        <v>0</v>
      </c>
      <c r="BQ141" s="61">
        <f t="shared" si="1181"/>
        <v>0</v>
      </c>
      <c r="BR141" s="61">
        <f t="shared" si="1181"/>
        <v>0</v>
      </c>
      <c r="BT141" s="61">
        <f t="shared" ref="BT141:CE141" si="1182">SUM(U141:U142)</f>
        <v>0</v>
      </c>
      <c r="BU141" s="61">
        <f t="shared" si="1182"/>
        <v>0</v>
      </c>
      <c r="BV141" s="61">
        <f t="shared" si="1182"/>
        <v>0</v>
      </c>
      <c r="BW141" s="61">
        <f t="shared" si="1182"/>
        <v>0</v>
      </c>
      <c r="BX141" s="61">
        <f t="shared" si="1182"/>
        <v>0</v>
      </c>
      <c r="BY141" s="61">
        <f t="shared" si="1182"/>
        <v>0</v>
      </c>
      <c r="BZ141" s="61">
        <f t="shared" si="1182"/>
        <v>0</v>
      </c>
      <c r="CA141" s="61">
        <f t="shared" si="1182"/>
        <v>0</v>
      </c>
      <c r="CB141" s="61">
        <f t="shared" si="1182"/>
        <v>0</v>
      </c>
      <c r="CC141" s="61">
        <f t="shared" si="1182"/>
        <v>0</v>
      </c>
      <c r="CD141" s="61">
        <f t="shared" si="1182"/>
        <v>0</v>
      </c>
      <c r="CE141" s="61">
        <f t="shared" si="1182"/>
        <v>0</v>
      </c>
      <c r="CH141" s="62" t="s">
        <v>108</v>
      </c>
      <c r="CI141" s="61">
        <f t="shared" ref="CI141:CT141" si="1183">IF(OR($D141="副園長",$D141="教頭",$D141="主任保育士",$D141="主幹教諭",$D141="主幹保育教諭"),0,BG141)</f>
        <v>0</v>
      </c>
      <c r="CJ141" s="61">
        <f t="shared" si="1183"/>
        <v>0</v>
      </c>
      <c r="CK141" s="61">
        <f t="shared" si="1183"/>
        <v>0</v>
      </c>
      <c r="CL141" s="61">
        <f t="shared" si="1183"/>
        <v>0</v>
      </c>
      <c r="CM141" s="61">
        <f t="shared" si="1183"/>
        <v>0</v>
      </c>
      <c r="CN141" s="61">
        <f t="shared" si="1183"/>
        <v>0</v>
      </c>
      <c r="CO141" s="61">
        <f t="shared" si="1183"/>
        <v>0</v>
      </c>
      <c r="CP141" s="61">
        <f t="shared" si="1183"/>
        <v>0</v>
      </c>
      <c r="CQ141" s="61">
        <f t="shared" si="1183"/>
        <v>0</v>
      </c>
      <c r="CR141" s="61">
        <f t="shared" si="1183"/>
        <v>0</v>
      </c>
      <c r="CS141" s="61">
        <f t="shared" si="1183"/>
        <v>0</v>
      </c>
      <c r="CT141" s="61">
        <f t="shared" si="1183"/>
        <v>0</v>
      </c>
    </row>
    <row r="142" spans="1:98">
      <c r="A142" s="375"/>
      <c r="B142" s="378"/>
      <c r="C142" s="380"/>
      <c r="D142" s="380"/>
      <c r="E142" s="382"/>
      <c r="F142" s="378"/>
      <c r="G142" s="235" t="s">
        <v>107</v>
      </c>
      <c r="H142" s="194"/>
      <c r="I142" s="195" t="str">
        <f t="shared" si="1159"/>
        <v/>
      </c>
      <c r="J142" s="195" t="str">
        <f t="shared" si="1160"/>
        <v/>
      </c>
      <c r="K142" s="195" t="str">
        <f t="shared" si="1161"/>
        <v/>
      </c>
      <c r="L142" s="195" t="str">
        <f t="shared" si="1162"/>
        <v/>
      </c>
      <c r="M142" s="195" t="str">
        <f t="shared" si="1163"/>
        <v/>
      </c>
      <c r="N142" s="195" t="str">
        <f t="shared" si="1164"/>
        <v/>
      </c>
      <c r="O142" s="195" t="str">
        <f t="shared" si="1165"/>
        <v/>
      </c>
      <c r="P142" s="195" t="str">
        <f t="shared" si="1166"/>
        <v/>
      </c>
      <c r="Q142" s="195" t="str">
        <f t="shared" si="1167"/>
        <v/>
      </c>
      <c r="R142" s="195" t="str">
        <f t="shared" si="1168"/>
        <v/>
      </c>
      <c r="S142" s="195" t="str">
        <f t="shared" si="1169"/>
        <v/>
      </c>
      <c r="T142" s="196">
        <f t="shared" si="1131"/>
        <v>0</v>
      </c>
      <c r="U142" s="206"/>
      <c r="V142" s="207" t="str">
        <f t="shared" si="1170"/>
        <v/>
      </c>
      <c r="W142" s="207" t="str">
        <f t="shared" si="1171"/>
        <v/>
      </c>
      <c r="X142" s="207" t="str">
        <f t="shared" si="1172"/>
        <v/>
      </c>
      <c r="Y142" s="207" t="str">
        <f t="shared" si="1173"/>
        <v/>
      </c>
      <c r="Z142" s="207" t="str">
        <f t="shared" si="1174"/>
        <v/>
      </c>
      <c r="AA142" s="207" t="str">
        <f t="shared" si="1175"/>
        <v/>
      </c>
      <c r="AB142" s="207" t="str">
        <f t="shared" si="1176"/>
        <v/>
      </c>
      <c r="AC142" s="207" t="str">
        <f t="shared" si="1177"/>
        <v/>
      </c>
      <c r="AD142" s="207" t="str">
        <f t="shared" si="1178"/>
        <v/>
      </c>
      <c r="AE142" s="207" t="str">
        <f t="shared" si="1179"/>
        <v/>
      </c>
      <c r="AF142" s="207" t="str">
        <f t="shared" si="1180"/>
        <v/>
      </c>
      <c r="AG142" s="196">
        <f t="shared" si="1154"/>
        <v>0</v>
      </c>
      <c r="AN142" s="58">
        <v>4</v>
      </c>
      <c r="AO142" s="58">
        <v>3</v>
      </c>
      <c r="AP142" s="58">
        <v>5</v>
      </c>
      <c r="AQ142" s="60">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58">
        <f ca="1">COUNTIF(INDIRECT("H"&amp;(ROW()+12*(($AN142-1)*3+$AO142)-ROW())/12+5):INDIRECT("S"&amp;(ROW()+12*(($AN142-1)*3+$AO142)-ROW())/12+5),AQ142)</f>
        <v>0</v>
      </c>
      <c r="AS142" s="60">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58">
        <f ca="1">COUNTIF(INDIRECT("U"&amp;(ROW()+12*(($AN142-1)*3+$AO142)-ROW())/12+5):INDIRECT("AF"&amp;(ROW()+12*(($AN142-1)*3+$AO142)-ROW())/12+5),AS142)</f>
        <v>0</v>
      </c>
      <c r="AU142" s="58">
        <f ca="1">IF(AND(AQ142+AS142&gt;0,AR142+AT142&gt;0),COUNTIF(AU$6:AU141,"&gt;0")+1,0)</f>
        <v>0</v>
      </c>
      <c r="BE142" s="58">
        <v>2</v>
      </c>
      <c r="BF142" s="58" t="s">
        <v>106</v>
      </c>
      <c r="BG142" s="61">
        <f t="shared" ref="BG142:BR142" si="1184">IF(BG141+BT141&gt;$AJ$27,1,0)</f>
        <v>0</v>
      </c>
      <c r="BH142" s="61">
        <f t="shared" si="1184"/>
        <v>0</v>
      </c>
      <c r="BI142" s="61">
        <f t="shared" si="1184"/>
        <v>0</v>
      </c>
      <c r="BJ142" s="61">
        <f t="shared" si="1184"/>
        <v>0</v>
      </c>
      <c r="BK142" s="61">
        <f t="shared" si="1184"/>
        <v>0</v>
      </c>
      <c r="BL142" s="61">
        <f t="shared" si="1184"/>
        <v>0</v>
      </c>
      <c r="BM142" s="61">
        <f t="shared" si="1184"/>
        <v>0</v>
      </c>
      <c r="BN142" s="61">
        <f t="shared" si="1184"/>
        <v>0</v>
      </c>
      <c r="BO142" s="61">
        <f t="shared" si="1184"/>
        <v>0</v>
      </c>
      <c r="BP142" s="61">
        <f t="shared" si="1184"/>
        <v>0</v>
      </c>
      <c r="BQ142" s="61">
        <f t="shared" si="1184"/>
        <v>0</v>
      </c>
      <c r="BR142" s="61">
        <f t="shared" si="1184"/>
        <v>0</v>
      </c>
      <c r="BT142" s="61"/>
      <c r="BU142" s="61"/>
      <c r="BV142" s="61"/>
      <c r="BW142" s="61"/>
      <c r="BX142" s="61"/>
      <c r="BY142" s="61"/>
      <c r="BZ142" s="61"/>
      <c r="CA142" s="61"/>
      <c r="CB142" s="61"/>
      <c r="CC142" s="61"/>
      <c r="CD142" s="61"/>
      <c r="CE142" s="61"/>
    </row>
    <row r="143" spans="1:98">
      <c r="A143" s="376"/>
      <c r="B143" s="379"/>
      <c r="C143" s="384"/>
      <c r="D143" s="385"/>
      <c r="E143" s="383"/>
      <c r="F143" s="379"/>
      <c r="G143" s="236" t="s">
        <v>1226</v>
      </c>
      <c r="H143" s="197"/>
      <c r="I143" s="198"/>
      <c r="J143" s="198"/>
      <c r="K143" s="198"/>
      <c r="L143" s="198"/>
      <c r="M143" s="198"/>
      <c r="N143" s="198"/>
      <c r="O143" s="198"/>
      <c r="P143" s="198"/>
      <c r="Q143" s="198"/>
      <c r="R143" s="198"/>
      <c r="S143" s="198"/>
      <c r="T143" s="199">
        <f t="shared" si="1131"/>
        <v>0</v>
      </c>
      <c r="U143" s="208"/>
      <c r="V143" s="209"/>
      <c r="W143" s="209"/>
      <c r="X143" s="209"/>
      <c r="Y143" s="209"/>
      <c r="Z143" s="209"/>
      <c r="AA143" s="209"/>
      <c r="AB143" s="209"/>
      <c r="AC143" s="209"/>
      <c r="AD143" s="209"/>
      <c r="AE143" s="209"/>
      <c r="AF143" s="209"/>
      <c r="AG143" s="199">
        <f t="shared" si="1154"/>
        <v>0</v>
      </c>
      <c r="AN143" s="58">
        <v>4</v>
      </c>
      <c r="AO143" s="58">
        <v>3</v>
      </c>
      <c r="AP143" s="58">
        <v>6</v>
      </c>
      <c r="AQ143" s="60">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58">
        <f ca="1">COUNTIF(INDIRECT("H"&amp;(ROW()+12*(($AN143-1)*3+$AO143)-ROW())/12+5):INDIRECT("S"&amp;(ROW()+12*(($AN143-1)*3+$AO143)-ROW())/12+5),AQ143)</f>
        <v>0</v>
      </c>
      <c r="AS143" s="60">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58">
        <f ca="1">COUNTIF(INDIRECT("U"&amp;(ROW()+12*(($AN143-1)*3+$AO143)-ROW())/12+5):INDIRECT("AF"&amp;(ROW()+12*(($AN143-1)*3+$AO143)-ROW())/12+5),AS143)</f>
        <v>0</v>
      </c>
      <c r="AU143" s="58">
        <f ca="1">IF(AND(AQ143+AS143&gt;0,AR143+AT143&gt;0),COUNTIF(AU$6:AU142,"&gt;0")+1,0)</f>
        <v>0</v>
      </c>
      <c r="BE143" s="58">
        <v>3</v>
      </c>
      <c r="BF143" s="62"/>
      <c r="BG143" s="61"/>
      <c r="BH143" s="61"/>
      <c r="BI143" s="61"/>
      <c r="BJ143" s="61"/>
      <c r="BK143" s="61"/>
      <c r="BL143" s="61"/>
      <c r="BM143" s="61"/>
      <c r="BN143" s="61"/>
      <c r="BO143" s="61"/>
      <c r="BP143" s="61"/>
      <c r="BQ143" s="61"/>
      <c r="BR143" s="61"/>
      <c r="BT143" s="61"/>
      <c r="BU143" s="61"/>
      <c r="BV143" s="61"/>
      <c r="BW143" s="61"/>
      <c r="BX143" s="61"/>
      <c r="BY143" s="61"/>
      <c r="BZ143" s="61"/>
      <c r="CA143" s="61"/>
      <c r="CB143" s="61"/>
      <c r="CC143" s="61"/>
      <c r="CD143" s="61"/>
      <c r="CE143" s="61"/>
    </row>
    <row r="144" spans="1:98">
      <c r="A144" s="374">
        <v>47</v>
      </c>
      <c r="B144" s="377"/>
      <c r="C144" s="377"/>
      <c r="D144" s="377"/>
      <c r="E144" s="381"/>
      <c r="F144" s="377"/>
      <c r="G144" s="234" t="s">
        <v>109</v>
      </c>
      <c r="H144" s="191"/>
      <c r="I144" s="192" t="str">
        <f t="shared" ref="I144:I145" si="1185">IF(H144="","",H144)</f>
        <v/>
      </c>
      <c r="J144" s="192" t="str">
        <f t="shared" ref="J144:J145" si="1186">IF(I144="","",I144)</f>
        <v/>
      </c>
      <c r="K144" s="192" t="str">
        <f t="shared" ref="K144:K145" si="1187">IF(J144="","",J144)</f>
        <v/>
      </c>
      <c r="L144" s="192" t="str">
        <f t="shared" ref="L144:L145" si="1188">IF(K144="","",K144)</f>
        <v/>
      </c>
      <c r="M144" s="192" t="str">
        <f t="shared" ref="M144:M145" si="1189">IF(L144="","",L144)</f>
        <v/>
      </c>
      <c r="N144" s="192" t="str">
        <f t="shared" ref="N144:N145" si="1190">IF(M144="","",M144)</f>
        <v/>
      </c>
      <c r="O144" s="192" t="str">
        <f t="shared" ref="O144:O145" si="1191">IF(N144="","",N144)</f>
        <v/>
      </c>
      <c r="P144" s="192" t="str">
        <f t="shared" ref="P144:P145" si="1192">IF(O144="","",O144)</f>
        <v/>
      </c>
      <c r="Q144" s="192" t="str">
        <f t="shared" ref="Q144:Q145" si="1193">IF(P144="","",P144)</f>
        <v/>
      </c>
      <c r="R144" s="192" t="str">
        <f t="shared" ref="R144:R145" si="1194">IF(Q144="","",Q144)</f>
        <v/>
      </c>
      <c r="S144" s="192" t="str">
        <f t="shared" ref="S144:S145" si="1195">IF(R144="","",R144)</f>
        <v/>
      </c>
      <c r="T144" s="193">
        <f t="shared" si="1131"/>
        <v>0</v>
      </c>
      <c r="U144" s="203"/>
      <c r="V144" s="204" t="str">
        <f t="shared" ref="V144:V145" si="1196">IF(U144="","",U144)</f>
        <v/>
      </c>
      <c r="W144" s="204" t="str">
        <f t="shared" ref="W144:W145" si="1197">IF(V144="","",V144)</f>
        <v/>
      </c>
      <c r="X144" s="204" t="str">
        <f t="shared" ref="X144:X145" si="1198">IF(W144="","",W144)</f>
        <v/>
      </c>
      <c r="Y144" s="204" t="str">
        <f t="shared" ref="Y144:Y145" si="1199">IF(X144="","",X144)</f>
        <v/>
      </c>
      <c r="Z144" s="204" t="str">
        <f t="shared" ref="Z144:Z145" si="1200">IF(Y144="","",Y144)</f>
        <v/>
      </c>
      <c r="AA144" s="204" t="str">
        <f t="shared" ref="AA144:AA145" si="1201">IF(Z144="","",Z144)</f>
        <v/>
      </c>
      <c r="AB144" s="204" t="str">
        <f t="shared" ref="AB144:AB145" si="1202">IF(AA144="","",AA144)</f>
        <v/>
      </c>
      <c r="AC144" s="204" t="str">
        <f t="shared" ref="AC144:AC145" si="1203">IF(AB144="","",AB144)</f>
        <v/>
      </c>
      <c r="AD144" s="204" t="str">
        <f t="shared" ref="AD144:AD145" si="1204">IF(AC144="","",AC144)</f>
        <v/>
      </c>
      <c r="AE144" s="204" t="str">
        <f t="shared" ref="AE144:AE145" si="1205">IF(AD144="","",AD144)</f>
        <v/>
      </c>
      <c r="AF144" s="204" t="str">
        <f t="shared" ref="AF144:AF145" si="1206">IF(AE144="","",AE144)</f>
        <v/>
      </c>
      <c r="AG144" s="193">
        <f t="shared" si="1154"/>
        <v>0</v>
      </c>
      <c r="AN144" s="58">
        <v>4</v>
      </c>
      <c r="AO144" s="58">
        <v>3</v>
      </c>
      <c r="AP144" s="58">
        <v>7</v>
      </c>
      <c r="AQ144" s="60">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58">
        <f ca="1">COUNTIF(INDIRECT("H"&amp;(ROW()+12*(($AN144-1)*3+$AO144)-ROW())/12+5):INDIRECT("S"&amp;(ROW()+12*(($AN144-1)*3+$AO144)-ROW())/12+5),AQ144)</f>
        <v>0</v>
      </c>
      <c r="AS144" s="60">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58">
        <f ca="1">COUNTIF(INDIRECT("U"&amp;(ROW()+12*(($AN144-1)*3+$AO144)-ROW())/12+5):INDIRECT("AF"&amp;(ROW()+12*(($AN144-1)*3+$AO144)-ROW())/12+5),AS144)</f>
        <v>0</v>
      </c>
      <c r="AU144" s="58">
        <f ca="1">IF(AND(AQ144+AS144&gt;0,AR144+AT144&gt;0),COUNTIF(AU$6:AU143,"&gt;0")+1,0)</f>
        <v>0</v>
      </c>
      <c r="BE144" s="58">
        <v>1</v>
      </c>
      <c r="BG144" s="61">
        <f t="shared" ref="BG144:BR144" si="1207">SUM(H144:H145)</f>
        <v>0</v>
      </c>
      <c r="BH144" s="61">
        <f t="shared" si="1207"/>
        <v>0</v>
      </c>
      <c r="BI144" s="61">
        <f t="shared" si="1207"/>
        <v>0</v>
      </c>
      <c r="BJ144" s="61">
        <f t="shared" si="1207"/>
        <v>0</v>
      </c>
      <c r="BK144" s="61">
        <f t="shared" si="1207"/>
        <v>0</v>
      </c>
      <c r="BL144" s="61">
        <f t="shared" si="1207"/>
        <v>0</v>
      </c>
      <c r="BM144" s="61">
        <f t="shared" si="1207"/>
        <v>0</v>
      </c>
      <c r="BN144" s="61">
        <f t="shared" si="1207"/>
        <v>0</v>
      </c>
      <c r="BO144" s="61">
        <f t="shared" si="1207"/>
        <v>0</v>
      </c>
      <c r="BP144" s="61">
        <f t="shared" si="1207"/>
        <v>0</v>
      </c>
      <c r="BQ144" s="61">
        <f t="shared" si="1207"/>
        <v>0</v>
      </c>
      <c r="BR144" s="61">
        <f t="shared" si="1207"/>
        <v>0</v>
      </c>
      <c r="BT144" s="61">
        <f t="shared" ref="BT144:CE144" si="1208">SUM(U144:U145)</f>
        <v>0</v>
      </c>
      <c r="BU144" s="61">
        <f t="shared" si="1208"/>
        <v>0</v>
      </c>
      <c r="BV144" s="61">
        <f t="shared" si="1208"/>
        <v>0</v>
      </c>
      <c r="BW144" s="61">
        <f t="shared" si="1208"/>
        <v>0</v>
      </c>
      <c r="BX144" s="61">
        <f t="shared" si="1208"/>
        <v>0</v>
      </c>
      <c r="BY144" s="61">
        <f t="shared" si="1208"/>
        <v>0</v>
      </c>
      <c r="BZ144" s="61">
        <f t="shared" si="1208"/>
        <v>0</v>
      </c>
      <c r="CA144" s="61">
        <f t="shared" si="1208"/>
        <v>0</v>
      </c>
      <c r="CB144" s="61">
        <f t="shared" si="1208"/>
        <v>0</v>
      </c>
      <c r="CC144" s="61">
        <f t="shared" si="1208"/>
        <v>0</v>
      </c>
      <c r="CD144" s="61">
        <f t="shared" si="1208"/>
        <v>0</v>
      </c>
      <c r="CE144" s="61">
        <f t="shared" si="1208"/>
        <v>0</v>
      </c>
      <c r="CH144" s="62" t="s">
        <v>108</v>
      </c>
      <c r="CI144" s="61">
        <f t="shared" ref="CI144:CT144" si="1209">IF(OR($D144="副園長",$D144="教頭",$D144="主任保育士",$D144="主幹教諭",$D144="主幹保育教諭"),0,BG144)</f>
        <v>0</v>
      </c>
      <c r="CJ144" s="61">
        <f t="shared" si="1209"/>
        <v>0</v>
      </c>
      <c r="CK144" s="61">
        <f t="shared" si="1209"/>
        <v>0</v>
      </c>
      <c r="CL144" s="61">
        <f t="shared" si="1209"/>
        <v>0</v>
      </c>
      <c r="CM144" s="61">
        <f t="shared" si="1209"/>
        <v>0</v>
      </c>
      <c r="CN144" s="61">
        <f t="shared" si="1209"/>
        <v>0</v>
      </c>
      <c r="CO144" s="61">
        <f t="shared" si="1209"/>
        <v>0</v>
      </c>
      <c r="CP144" s="61">
        <f t="shared" si="1209"/>
        <v>0</v>
      </c>
      <c r="CQ144" s="61">
        <f t="shared" si="1209"/>
        <v>0</v>
      </c>
      <c r="CR144" s="61">
        <f t="shared" si="1209"/>
        <v>0</v>
      </c>
      <c r="CS144" s="61">
        <f t="shared" si="1209"/>
        <v>0</v>
      </c>
      <c r="CT144" s="61">
        <f t="shared" si="1209"/>
        <v>0</v>
      </c>
    </row>
    <row r="145" spans="1:98">
      <c r="A145" s="375"/>
      <c r="B145" s="378"/>
      <c r="C145" s="380"/>
      <c r="D145" s="380"/>
      <c r="E145" s="382"/>
      <c r="F145" s="378"/>
      <c r="G145" s="235" t="s">
        <v>107</v>
      </c>
      <c r="H145" s="194"/>
      <c r="I145" s="195" t="str">
        <f t="shared" si="1185"/>
        <v/>
      </c>
      <c r="J145" s="195" t="str">
        <f t="shared" si="1186"/>
        <v/>
      </c>
      <c r="K145" s="195" t="str">
        <f t="shared" si="1187"/>
        <v/>
      </c>
      <c r="L145" s="195" t="str">
        <f t="shared" si="1188"/>
        <v/>
      </c>
      <c r="M145" s="195" t="str">
        <f t="shared" si="1189"/>
        <v/>
      </c>
      <c r="N145" s="195" t="str">
        <f t="shared" si="1190"/>
        <v/>
      </c>
      <c r="O145" s="195" t="str">
        <f t="shared" si="1191"/>
        <v/>
      </c>
      <c r="P145" s="195" t="str">
        <f t="shared" si="1192"/>
        <v/>
      </c>
      <c r="Q145" s="195" t="str">
        <f t="shared" si="1193"/>
        <v/>
      </c>
      <c r="R145" s="195" t="str">
        <f t="shared" si="1194"/>
        <v/>
      </c>
      <c r="S145" s="195" t="str">
        <f t="shared" si="1195"/>
        <v/>
      </c>
      <c r="T145" s="196">
        <f t="shared" si="1131"/>
        <v>0</v>
      </c>
      <c r="U145" s="206"/>
      <c r="V145" s="207" t="str">
        <f t="shared" si="1196"/>
        <v/>
      </c>
      <c r="W145" s="207" t="str">
        <f t="shared" si="1197"/>
        <v/>
      </c>
      <c r="X145" s="207" t="str">
        <f t="shared" si="1198"/>
        <v/>
      </c>
      <c r="Y145" s="207" t="str">
        <f t="shared" si="1199"/>
        <v/>
      </c>
      <c r="Z145" s="207" t="str">
        <f t="shared" si="1200"/>
        <v/>
      </c>
      <c r="AA145" s="207" t="str">
        <f t="shared" si="1201"/>
        <v/>
      </c>
      <c r="AB145" s="207" t="str">
        <f t="shared" si="1202"/>
        <v/>
      </c>
      <c r="AC145" s="207" t="str">
        <f t="shared" si="1203"/>
        <v/>
      </c>
      <c r="AD145" s="207" t="str">
        <f t="shared" si="1204"/>
        <v/>
      </c>
      <c r="AE145" s="207" t="str">
        <f t="shared" si="1205"/>
        <v/>
      </c>
      <c r="AF145" s="207" t="str">
        <f t="shared" si="1206"/>
        <v/>
      </c>
      <c r="AG145" s="196">
        <f t="shared" si="1154"/>
        <v>0</v>
      </c>
      <c r="AN145" s="58">
        <v>4</v>
      </c>
      <c r="AO145" s="58">
        <v>3</v>
      </c>
      <c r="AP145" s="58">
        <v>8</v>
      </c>
      <c r="AQ145" s="60">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58">
        <f ca="1">COUNTIF(INDIRECT("H"&amp;(ROW()+12*(($AN145-1)*3+$AO145)-ROW())/12+5):INDIRECT("S"&amp;(ROW()+12*(($AN145-1)*3+$AO145)-ROW())/12+5),AQ145)</f>
        <v>0</v>
      </c>
      <c r="AS145" s="60">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58">
        <f ca="1">COUNTIF(INDIRECT("U"&amp;(ROW()+12*(($AN145-1)*3+$AO145)-ROW())/12+5):INDIRECT("AF"&amp;(ROW()+12*(($AN145-1)*3+$AO145)-ROW())/12+5),AS145)</f>
        <v>0</v>
      </c>
      <c r="AU145" s="58">
        <f ca="1">IF(AND(AQ145+AS145&gt;0,AR145+AT145&gt;0),COUNTIF(AU$6:AU144,"&gt;0")+1,0)</f>
        <v>0</v>
      </c>
      <c r="BE145" s="58">
        <v>2</v>
      </c>
      <c r="BF145" s="58" t="s">
        <v>106</v>
      </c>
      <c r="BG145" s="61">
        <f t="shared" ref="BG145:BR145" si="1210">IF(BG144+BT144&gt;$AJ$27,1,0)</f>
        <v>0</v>
      </c>
      <c r="BH145" s="61">
        <f t="shared" si="1210"/>
        <v>0</v>
      </c>
      <c r="BI145" s="61">
        <f t="shared" si="1210"/>
        <v>0</v>
      </c>
      <c r="BJ145" s="61">
        <f t="shared" si="1210"/>
        <v>0</v>
      </c>
      <c r="BK145" s="61">
        <f t="shared" si="1210"/>
        <v>0</v>
      </c>
      <c r="BL145" s="61">
        <f t="shared" si="1210"/>
        <v>0</v>
      </c>
      <c r="BM145" s="61">
        <f t="shared" si="1210"/>
        <v>0</v>
      </c>
      <c r="BN145" s="61">
        <f t="shared" si="1210"/>
        <v>0</v>
      </c>
      <c r="BO145" s="61">
        <f t="shared" si="1210"/>
        <v>0</v>
      </c>
      <c r="BP145" s="61">
        <f t="shared" si="1210"/>
        <v>0</v>
      </c>
      <c r="BQ145" s="61">
        <f t="shared" si="1210"/>
        <v>0</v>
      </c>
      <c r="BR145" s="61">
        <f t="shared" si="1210"/>
        <v>0</v>
      </c>
      <c r="BT145" s="61"/>
      <c r="BU145" s="61"/>
      <c r="BV145" s="61"/>
      <c r="BW145" s="61"/>
      <c r="BX145" s="61"/>
      <c r="BY145" s="61"/>
      <c r="BZ145" s="61"/>
      <c r="CA145" s="61"/>
      <c r="CB145" s="61"/>
      <c r="CC145" s="61"/>
      <c r="CD145" s="61"/>
      <c r="CE145" s="61"/>
    </row>
    <row r="146" spans="1:98">
      <c r="A146" s="376"/>
      <c r="B146" s="379"/>
      <c r="C146" s="384"/>
      <c r="D146" s="385"/>
      <c r="E146" s="383"/>
      <c r="F146" s="379"/>
      <c r="G146" s="236" t="s">
        <v>1226</v>
      </c>
      <c r="H146" s="197"/>
      <c r="I146" s="198"/>
      <c r="J146" s="198"/>
      <c r="K146" s="198"/>
      <c r="L146" s="198"/>
      <c r="M146" s="198"/>
      <c r="N146" s="198"/>
      <c r="O146" s="198"/>
      <c r="P146" s="198"/>
      <c r="Q146" s="198"/>
      <c r="R146" s="198"/>
      <c r="S146" s="198"/>
      <c r="T146" s="199">
        <f t="shared" si="1131"/>
        <v>0</v>
      </c>
      <c r="U146" s="208"/>
      <c r="V146" s="209"/>
      <c r="W146" s="209"/>
      <c r="X146" s="209"/>
      <c r="Y146" s="209"/>
      <c r="Z146" s="209"/>
      <c r="AA146" s="209"/>
      <c r="AB146" s="209"/>
      <c r="AC146" s="209"/>
      <c r="AD146" s="209"/>
      <c r="AE146" s="209"/>
      <c r="AF146" s="209"/>
      <c r="AG146" s="199">
        <f t="shared" si="1154"/>
        <v>0</v>
      </c>
      <c r="AN146" s="58">
        <v>4</v>
      </c>
      <c r="AO146" s="58">
        <v>3</v>
      </c>
      <c r="AP146" s="58">
        <v>9</v>
      </c>
      <c r="AQ146" s="60">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58">
        <f ca="1">COUNTIF(INDIRECT("H"&amp;(ROW()+12*(($AN146-1)*3+$AO146)-ROW())/12+5):INDIRECT("S"&amp;(ROW()+12*(($AN146-1)*3+$AO146)-ROW())/12+5),AQ146)</f>
        <v>0</v>
      </c>
      <c r="AS146" s="60">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58">
        <f ca="1">COUNTIF(INDIRECT("U"&amp;(ROW()+12*(($AN146-1)*3+$AO146)-ROW())/12+5):INDIRECT("AF"&amp;(ROW()+12*(($AN146-1)*3+$AO146)-ROW())/12+5),AS146)</f>
        <v>0</v>
      </c>
      <c r="AU146" s="58">
        <f ca="1">IF(AND(AQ146+AS146&gt;0,AR146+AT146&gt;0),COUNTIF(AU$6:AU145,"&gt;0")+1,0)</f>
        <v>0</v>
      </c>
      <c r="BE146" s="58">
        <v>3</v>
      </c>
      <c r="BF146" s="62"/>
      <c r="BG146" s="61"/>
      <c r="BH146" s="61"/>
      <c r="BI146" s="61"/>
      <c r="BJ146" s="61"/>
      <c r="BK146" s="61"/>
      <c r="BL146" s="61"/>
      <c r="BM146" s="61"/>
      <c r="BN146" s="61"/>
      <c r="BO146" s="61"/>
      <c r="BP146" s="61"/>
      <c r="BQ146" s="61"/>
      <c r="BR146" s="61"/>
      <c r="BT146" s="61"/>
      <c r="BU146" s="61"/>
      <c r="BV146" s="61"/>
      <c r="BW146" s="61"/>
      <c r="BX146" s="61"/>
      <c r="BY146" s="61"/>
      <c r="BZ146" s="61"/>
      <c r="CA146" s="61"/>
      <c r="CB146" s="61"/>
      <c r="CC146" s="61"/>
      <c r="CD146" s="61"/>
      <c r="CE146" s="61"/>
    </row>
    <row r="147" spans="1:98">
      <c r="A147" s="374">
        <v>48</v>
      </c>
      <c r="B147" s="377"/>
      <c r="C147" s="377"/>
      <c r="D147" s="377"/>
      <c r="E147" s="381"/>
      <c r="F147" s="377"/>
      <c r="G147" s="234" t="s">
        <v>109</v>
      </c>
      <c r="H147" s="191"/>
      <c r="I147" s="192" t="str">
        <f t="shared" ref="I147:I148" si="1211">IF(H147="","",H147)</f>
        <v/>
      </c>
      <c r="J147" s="192" t="str">
        <f t="shared" ref="J147:J148" si="1212">IF(I147="","",I147)</f>
        <v/>
      </c>
      <c r="K147" s="192" t="str">
        <f t="shared" ref="K147:K148" si="1213">IF(J147="","",J147)</f>
        <v/>
      </c>
      <c r="L147" s="192" t="str">
        <f t="shared" ref="L147:L148" si="1214">IF(K147="","",K147)</f>
        <v/>
      </c>
      <c r="M147" s="192" t="str">
        <f t="shared" ref="M147:M148" si="1215">IF(L147="","",L147)</f>
        <v/>
      </c>
      <c r="N147" s="192" t="str">
        <f t="shared" ref="N147:N148" si="1216">IF(M147="","",M147)</f>
        <v/>
      </c>
      <c r="O147" s="192" t="str">
        <f t="shared" ref="O147:O148" si="1217">IF(N147="","",N147)</f>
        <v/>
      </c>
      <c r="P147" s="192" t="str">
        <f t="shared" ref="P147:P148" si="1218">IF(O147="","",O147)</f>
        <v/>
      </c>
      <c r="Q147" s="192" t="str">
        <f t="shared" ref="Q147:Q148" si="1219">IF(P147="","",P147)</f>
        <v/>
      </c>
      <c r="R147" s="192" t="str">
        <f t="shared" ref="R147:R148" si="1220">IF(Q147="","",Q147)</f>
        <v/>
      </c>
      <c r="S147" s="192" t="str">
        <f t="shared" ref="S147:S148" si="1221">IF(R147="","",R147)</f>
        <v/>
      </c>
      <c r="T147" s="193">
        <f t="shared" si="1131"/>
        <v>0</v>
      </c>
      <c r="U147" s="203"/>
      <c r="V147" s="204" t="str">
        <f t="shared" ref="V147:V148" si="1222">IF(U147="","",U147)</f>
        <v/>
      </c>
      <c r="W147" s="204" t="str">
        <f t="shared" ref="W147:W148" si="1223">IF(V147="","",V147)</f>
        <v/>
      </c>
      <c r="X147" s="204" t="str">
        <f t="shared" ref="X147:X148" si="1224">IF(W147="","",W147)</f>
        <v/>
      </c>
      <c r="Y147" s="204" t="str">
        <f t="shared" ref="Y147:Y148" si="1225">IF(X147="","",X147)</f>
        <v/>
      </c>
      <c r="Z147" s="204" t="str">
        <f t="shared" ref="Z147:Z148" si="1226">IF(Y147="","",Y147)</f>
        <v/>
      </c>
      <c r="AA147" s="204" t="str">
        <f t="shared" ref="AA147:AA148" si="1227">IF(Z147="","",Z147)</f>
        <v/>
      </c>
      <c r="AB147" s="204" t="str">
        <f t="shared" ref="AB147:AB148" si="1228">IF(AA147="","",AA147)</f>
        <v/>
      </c>
      <c r="AC147" s="204" t="str">
        <f t="shared" ref="AC147:AC148" si="1229">IF(AB147="","",AB147)</f>
        <v/>
      </c>
      <c r="AD147" s="204" t="str">
        <f t="shared" ref="AD147:AD148" si="1230">IF(AC147="","",AC147)</f>
        <v/>
      </c>
      <c r="AE147" s="204" t="str">
        <f t="shared" ref="AE147:AE148" si="1231">IF(AD147="","",AD147)</f>
        <v/>
      </c>
      <c r="AF147" s="204" t="str">
        <f t="shared" ref="AF147:AF148" si="1232">IF(AE147="","",AE147)</f>
        <v/>
      </c>
      <c r="AG147" s="193">
        <f t="shared" si="1154"/>
        <v>0</v>
      </c>
      <c r="AN147" s="58">
        <v>4</v>
      </c>
      <c r="AO147" s="58">
        <v>3</v>
      </c>
      <c r="AP147" s="58">
        <v>10</v>
      </c>
      <c r="AQ147" s="60">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58">
        <f ca="1">COUNTIF(INDIRECT("H"&amp;(ROW()+12*(($AN147-1)*3+$AO147)-ROW())/12+5):INDIRECT("S"&amp;(ROW()+12*(($AN147-1)*3+$AO147)-ROW())/12+5),AQ147)</f>
        <v>0</v>
      </c>
      <c r="AS147" s="60">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58">
        <f ca="1">COUNTIF(INDIRECT("U"&amp;(ROW()+12*(($AN147-1)*3+$AO147)-ROW())/12+5):INDIRECT("AF"&amp;(ROW()+12*(($AN147-1)*3+$AO147)-ROW())/12+5),AS147)</f>
        <v>0</v>
      </c>
      <c r="AU147" s="58">
        <f ca="1">IF(AND(AQ147+AS147&gt;0,AR147+AT147&gt;0),COUNTIF(AU$6:AU146,"&gt;0")+1,0)</f>
        <v>0</v>
      </c>
      <c r="BE147" s="58">
        <v>1</v>
      </c>
      <c r="BG147" s="61">
        <f t="shared" ref="BG147:BR147" si="1233">SUM(H147:H148)</f>
        <v>0</v>
      </c>
      <c r="BH147" s="61">
        <f t="shared" si="1233"/>
        <v>0</v>
      </c>
      <c r="BI147" s="61">
        <f t="shared" si="1233"/>
        <v>0</v>
      </c>
      <c r="BJ147" s="61">
        <f t="shared" si="1233"/>
        <v>0</v>
      </c>
      <c r="BK147" s="61">
        <f t="shared" si="1233"/>
        <v>0</v>
      </c>
      <c r="BL147" s="61">
        <f t="shared" si="1233"/>
        <v>0</v>
      </c>
      <c r="BM147" s="61">
        <f t="shared" si="1233"/>
        <v>0</v>
      </c>
      <c r="BN147" s="61">
        <f t="shared" si="1233"/>
        <v>0</v>
      </c>
      <c r="BO147" s="61">
        <f t="shared" si="1233"/>
        <v>0</v>
      </c>
      <c r="BP147" s="61">
        <f t="shared" si="1233"/>
        <v>0</v>
      </c>
      <c r="BQ147" s="61">
        <f t="shared" si="1233"/>
        <v>0</v>
      </c>
      <c r="BR147" s="61">
        <f t="shared" si="1233"/>
        <v>0</v>
      </c>
      <c r="BT147" s="61">
        <f t="shared" ref="BT147:CE147" si="1234">SUM(U147:U148)</f>
        <v>0</v>
      </c>
      <c r="BU147" s="61">
        <f t="shared" si="1234"/>
        <v>0</v>
      </c>
      <c r="BV147" s="61">
        <f t="shared" si="1234"/>
        <v>0</v>
      </c>
      <c r="BW147" s="61">
        <f t="shared" si="1234"/>
        <v>0</v>
      </c>
      <c r="BX147" s="61">
        <f t="shared" si="1234"/>
        <v>0</v>
      </c>
      <c r="BY147" s="61">
        <f t="shared" si="1234"/>
        <v>0</v>
      </c>
      <c r="BZ147" s="61">
        <f t="shared" si="1234"/>
        <v>0</v>
      </c>
      <c r="CA147" s="61">
        <f t="shared" si="1234"/>
        <v>0</v>
      </c>
      <c r="CB147" s="61">
        <f t="shared" si="1234"/>
        <v>0</v>
      </c>
      <c r="CC147" s="61">
        <f t="shared" si="1234"/>
        <v>0</v>
      </c>
      <c r="CD147" s="61">
        <f t="shared" si="1234"/>
        <v>0</v>
      </c>
      <c r="CE147" s="61">
        <f t="shared" si="1234"/>
        <v>0</v>
      </c>
      <c r="CH147" s="62" t="s">
        <v>108</v>
      </c>
      <c r="CI147" s="61">
        <f t="shared" ref="CI147:CT147" si="1235">IF(OR($D147="副園長",$D147="教頭",$D147="主任保育士",$D147="主幹教諭",$D147="主幹保育教諭"),0,BG147)</f>
        <v>0</v>
      </c>
      <c r="CJ147" s="61">
        <f t="shared" si="1235"/>
        <v>0</v>
      </c>
      <c r="CK147" s="61">
        <f t="shared" si="1235"/>
        <v>0</v>
      </c>
      <c r="CL147" s="61">
        <f t="shared" si="1235"/>
        <v>0</v>
      </c>
      <c r="CM147" s="61">
        <f t="shared" si="1235"/>
        <v>0</v>
      </c>
      <c r="CN147" s="61">
        <f t="shared" si="1235"/>
        <v>0</v>
      </c>
      <c r="CO147" s="61">
        <f t="shared" si="1235"/>
        <v>0</v>
      </c>
      <c r="CP147" s="61">
        <f t="shared" si="1235"/>
        <v>0</v>
      </c>
      <c r="CQ147" s="61">
        <f t="shared" si="1235"/>
        <v>0</v>
      </c>
      <c r="CR147" s="61">
        <f t="shared" si="1235"/>
        <v>0</v>
      </c>
      <c r="CS147" s="61">
        <f t="shared" si="1235"/>
        <v>0</v>
      </c>
      <c r="CT147" s="61">
        <f t="shared" si="1235"/>
        <v>0</v>
      </c>
    </row>
    <row r="148" spans="1:98">
      <c r="A148" s="375"/>
      <c r="B148" s="378"/>
      <c r="C148" s="380"/>
      <c r="D148" s="380"/>
      <c r="E148" s="382"/>
      <c r="F148" s="378"/>
      <c r="G148" s="235" t="s">
        <v>107</v>
      </c>
      <c r="H148" s="194"/>
      <c r="I148" s="195" t="str">
        <f t="shared" si="1211"/>
        <v/>
      </c>
      <c r="J148" s="195" t="str">
        <f t="shared" si="1212"/>
        <v/>
      </c>
      <c r="K148" s="195" t="str">
        <f t="shared" si="1213"/>
        <v/>
      </c>
      <c r="L148" s="195" t="str">
        <f t="shared" si="1214"/>
        <v/>
      </c>
      <c r="M148" s="195" t="str">
        <f t="shared" si="1215"/>
        <v/>
      </c>
      <c r="N148" s="195" t="str">
        <f t="shared" si="1216"/>
        <v/>
      </c>
      <c r="O148" s="195" t="str">
        <f t="shared" si="1217"/>
        <v/>
      </c>
      <c r="P148" s="195" t="str">
        <f t="shared" si="1218"/>
        <v/>
      </c>
      <c r="Q148" s="195" t="str">
        <f t="shared" si="1219"/>
        <v/>
      </c>
      <c r="R148" s="195" t="str">
        <f t="shared" si="1220"/>
        <v/>
      </c>
      <c r="S148" s="195" t="str">
        <f t="shared" si="1221"/>
        <v/>
      </c>
      <c r="T148" s="196">
        <f t="shared" si="1131"/>
        <v>0</v>
      </c>
      <c r="U148" s="206"/>
      <c r="V148" s="207" t="str">
        <f t="shared" si="1222"/>
        <v/>
      </c>
      <c r="W148" s="207" t="str">
        <f t="shared" si="1223"/>
        <v/>
      </c>
      <c r="X148" s="207" t="str">
        <f t="shared" si="1224"/>
        <v/>
      </c>
      <c r="Y148" s="207" t="str">
        <f t="shared" si="1225"/>
        <v/>
      </c>
      <c r="Z148" s="207" t="str">
        <f t="shared" si="1226"/>
        <v/>
      </c>
      <c r="AA148" s="207" t="str">
        <f t="shared" si="1227"/>
        <v/>
      </c>
      <c r="AB148" s="207" t="str">
        <f t="shared" si="1228"/>
        <v/>
      </c>
      <c r="AC148" s="207" t="str">
        <f t="shared" si="1229"/>
        <v/>
      </c>
      <c r="AD148" s="207" t="str">
        <f t="shared" si="1230"/>
        <v/>
      </c>
      <c r="AE148" s="207" t="str">
        <f t="shared" si="1231"/>
        <v/>
      </c>
      <c r="AF148" s="207" t="str">
        <f t="shared" si="1232"/>
        <v/>
      </c>
      <c r="AG148" s="196">
        <f t="shared" si="1154"/>
        <v>0</v>
      </c>
      <c r="AN148" s="58">
        <v>4</v>
      </c>
      <c r="AO148" s="58">
        <v>3</v>
      </c>
      <c r="AP148" s="58">
        <v>11</v>
      </c>
      <c r="AQ148" s="60">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58">
        <f ca="1">COUNTIF(INDIRECT("H"&amp;(ROW()+12*(($AN148-1)*3+$AO148)-ROW())/12+5):INDIRECT("S"&amp;(ROW()+12*(($AN148-1)*3+$AO148)-ROW())/12+5),AQ148)</f>
        <v>0</v>
      </c>
      <c r="AS148" s="60">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58">
        <f ca="1">COUNTIF(INDIRECT("U"&amp;(ROW()+12*(($AN148-1)*3+$AO148)-ROW())/12+5):INDIRECT("AF"&amp;(ROW()+12*(($AN148-1)*3+$AO148)-ROW())/12+5),AS148)</f>
        <v>0</v>
      </c>
      <c r="AU148" s="58">
        <f ca="1">IF(AND(AQ148+AS148&gt;0,AR148+AT148&gt;0),COUNTIF(AU$6:AU147,"&gt;0")+1,0)</f>
        <v>0</v>
      </c>
      <c r="BE148" s="58">
        <v>2</v>
      </c>
      <c r="BF148" s="58" t="s">
        <v>106</v>
      </c>
      <c r="BG148" s="61">
        <f t="shared" ref="BG148:BR148" si="1236">IF(BG147+BT147&gt;$AJ$27,1,0)</f>
        <v>0</v>
      </c>
      <c r="BH148" s="61">
        <f t="shared" si="1236"/>
        <v>0</v>
      </c>
      <c r="BI148" s="61">
        <f t="shared" si="1236"/>
        <v>0</v>
      </c>
      <c r="BJ148" s="61">
        <f t="shared" si="1236"/>
        <v>0</v>
      </c>
      <c r="BK148" s="61">
        <f t="shared" si="1236"/>
        <v>0</v>
      </c>
      <c r="BL148" s="61">
        <f t="shared" si="1236"/>
        <v>0</v>
      </c>
      <c r="BM148" s="61">
        <f t="shared" si="1236"/>
        <v>0</v>
      </c>
      <c r="BN148" s="61">
        <f t="shared" si="1236"/>
        <v>0</v>
      </c>
      <c r="BO148" s="61">
        <f t="shared" si="1236"/>
        <v>0</v>
      </c>
      <c r="BP148" s="61">
        <f t="shared" si="1236"/>
        <v>0</v>
      </c>
      <c r="BQ148" s="61">
        <f t="shared" si="1236"/>
        <v>0</v>
      </c>
      <c r="BR148" s="61">
        <f t="shared" si="1236"/>
        <v>0</v>
      </c>
      <c r="BT148" s="61"/>
      <c r="BU148" s="61"/>
      <c r="BV148" s="61"/>
      <c r="BW148" s="61"/>
      <c r="BX148" s="61"/>
      <c r="BY148" s="61"/>
      <c r="BZ148" s="61"/>
      <c r="CA148" s="61"/>
      <c r="CB148" s="61"/>
      <c r="CC148" s="61"/>
      <c r="CD148" s="61"/>
      <c r="CE148" s="61"/>
    </row>
    <row r="149" spans="1:98">
      <c r="A149" s="376"/>
      <c r="B149" s="379"/>
      <c r="C149" s="384"/>
      <c r="D149" s="385"/>
      <c r="E149" s="383"/>
      <c r="F149" s="379"/>
      <c r="G149" s="236" t="s">
        <v>1226</v>
      </c>
      <c r="H149" s="197"/>
      <c r="I149" s="198"/>
      <c r="J149" s="198"/>
      <c r="K149" s="198"/>
      <c r="L149" s="198"/>
      <c r="M149" s="198"/>
      <c r="N149" s="198"/>
      <c r="O149" s="198"/>
      <c r="P149" s="198"/>
      <c r="Q149" s="198"/>
      <c r="R149" s="198"/>
      <c r="S149" s="198"/>
      <c r="T149" s="199">
        <f t="shared" si="1131"/>
        <v>0</v>
      </c>
      <c r="U149" s="208"/>
      <c r="V149" s="209"/>
      <c r="W149" s="209"/>
      <c r="X149" s="209"/>
      <c r="Y149" s="209"/>
      <c r="Z149" s="209"/>
      <c r="AA149" s="209"/>
      <c r="AB149" s="209"/>
      <c r="AC149" s="209"/>
      <c r="AD149" s="209"/>
      <c r="AE149" s="209"/>
      <c r="AF149" s="209"/>
      <c r="AG149" s="199">
        <f t="shared" si="1154"/>
        <v>0</v>
      </c>
      <c r="AN149" s="243">
        <v>4</v>
      </c>
      <c r="AO149" s="243">
        <v>3</v>
      </c>
      <c r="AP149" s="243">
        <v>12</v>
      </c>
      <c r="AQ149" s="244">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243">
        <f ca="1">COUNTIF(INDIRECT("H"&amp;(ROW()+12*(($AN149-1)*3+$AO149)-ROW())/12+5):INDIRECT("S"&amp;(ROW()+12*(($AN149-1)*3+$AO149)-ROW())/12+5),AQ149)</f>
        <v>0</v>
      </c>
      <c r="AS149" s="244">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243">
        <f ca="1">COUNTIF(INDIRECT("U"&amp;(ROW()+12*(($AN149-1)*3+$AO149)-ROW())/12+5):INDIRECT("AF"&amp;(ROW()+12*(($AN149-1)*3+$AO149)-ROW())/12+5),AS149)</f>
        <v>0</v>
      </c>
      <c r="AU149" s="243">
        <f ca="1">IF(AND(AQ149+AS149&gt;0,AR149+AT149&gt;0),COUNTIF(AU$6:AU148,"&gt;0")+1,0)</f>
        <v>0</v>
      </c>
      <c r="BE149" s="58">
        <v>3</v>
      </c>
      <c r="BF149" s="62"/>
      <c r="BG149" s="61"/>
      <c r="BH149" s="61"/>
      <c r="BI149" s="61"/>
      <c r="BJ149" s="61"/>
      <c r="BK149" s="61"/>
      <c r="BL149" s="61"/>
      <c r="BM149" s="61"/>
      <c r="BN149" s="61"/>
      <c r="BO149" s="61"/>
      <c r="BP149" s="61"/>
      <c r="BQ149" s="61"/>
      <c r="BR149" s="61"/>
    </row>
    <row r="150" spans="1:98">
      <c r="A150" s="374">
        <v>49</v>
      </c>
      <c r="B150" s="377"/>
      <c r="C150" s="377"/>
      <c r="D150" s="377"/>
      <c r="E150" s="381"/>
      <c r="F150" s="377"/>
      <c r="G150" s="234" t="s">
        <v>109</v>
      </c>
      <c r="H150" s="191"/>
      <c r="I150" s="192" t="str">
        <f t="shared" ref="I150:I151" si="1237">IF(H150="","",H150)</f>
        <v/>
      </c>
      <c r="J150" s="192" t="str">
        <f t="shared" ref="J150:J151" si="1238">IF(I150="","",I150)</f>
        <v/>
      </c>
      <c r="K150" s="192" t="str">
        <f t="shared" ref="K150:K151" si="1239">IF(J150="","",J150)</f>
        <v/>
      </c>
      <c r="L150" s="192" t="str">
        <f t="shared" ref="L150:L151" si="1240">IF(K150="","",K150)</f>
        <v/>
      </c>
      <c r="M150" s="192" t="str">
        <f t="shared" ref="M150:M151" si="1241">IF(L150="","",L150)</f>
        <v/>
      </c>
      <c r="N150" s="192" t="str">
        <f t="shared" ref="N150:N151" si="1242">IF(M150="","",M150)</f>
        <v/>
      </c>
      <c r="O150" s="192" t="str">
        <f t="shared" ref="O150:O151" si="1243">IF(N150="","",N150)</f>
        <v/>
      </c>
      <c r="P150" s="192" t="str">
        <f t="shared" ref="P150:P151" si="1244">IF(O150="","",O150)</f>
        <v/>
      </c>
      <c r="Q150" s="192" t="str">
        <f t="shared" ref="Q150:Q151" si="1245">IF(P150="","",P150)</f>
        <v/>
      </c>
      <c r="R150" s="192" t="str">
        <f t="shared" ref="R150:R151" si="1246">IF(Q150="","",Q150)</f>
        <v/>
      </c>
      <c r="S150" s="192" t="str">
        <f t="shared" ref="S150:S151" si="1247">IF(R150="","",R150)</f>
        <v/>
      </c>
      <c r="T150" s="193">
        <f t="shared" si="1131"/>
        <v>0</v>
      </c>
      <c r="U150" s="203"/>
      <c r="V150" s="204" t="str">
        <f t="shared" ref="V150:V151" si="1248">IF(U150="","",U150)</f>
        <v/>
      </c>
      <c r="W150" s="204" t="str">
        <f t="shared" ref="W150:W151" si="1249">IF(V150="","",V150)</f>
        <v/>
      </c>
      <c r="X150" s="204" t="str">
        <f t="shared" ref="X150:X151" si="1250">IF(W150="","",W150)</f>
        <v/>
      </c>
      <c r="Y150" s="204" t="str">
        <f t="shared" ref="Y150:Y151" si="1251">IF(X150="","",X150)</f>
        <v/>
      </c>
      <c r="Z150" s="204" t="str">
        <f t="shared" ref="Z150:Z151" si="1252">IF(Y150="","",Y150)</f>
        <v/>
      </c>
      <c r="AA150" s="204" t="str">
        <f t="shared" ref="AA150:AA151" si="1253">IF(Z150="","",Z150)</f>
        <v/>
      </c>
      <c r="AB150" s="204" t="str">
        <f t="shared" ref="AB150:AB151" si="1254">IF(AA150="","",AA150)</f>
        <v/>
      </c>
      <c r="AC150" s="204" t="str">
        <f t="shared" ref="AC150:AC151" si="1255">IF(AB150="","",AB150)</f>
        <v/>
      </c>
      <c r="AD150" s="204" t="str">
        <f t="shared" ref="AD150:AD151" si="1256">IF(AC150="","",AC150)</f>
        <v/>
      </c>
      <c r="AE150" s="204" t="str">
        <f t="shared" ref="AE150:AE151" si="1257">IF(AD150="","",AD150)</f>
        <v/>
      </c>
      <c r="AF150" s="204" t="str">
        <f t="shared" ref="AF150:AF151" si="1258">IF(AE150="","",AE150)</f>
        <v/>
      </c>
      <c r="AG150" s="193">
        <f t="shared" si="1154"/>
        <v>0</v>
      </c>
      <c r="AN150" s="58">
        <v>5</v>
      </c>
      <c r="AO150" s="58">
        <v>1</v>
      </c>
      <c r="AP150" s="58">
        <v>1</v>
      </c>
      <c r="AQ150" s="60">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58">
        <f ca="1">COUNTIF(INDIRECT("H"&amp;(ROW()+12*(($AN150-1)*3+$AO150)-ROW())/12+5):INDIRECT("S"&amp;(ROW()+12*(($AN150-1)*3+$AO150)-ROW())/12+5),AQ150)</f>
        <v>0</v>
      </c>
      <c r="AS150" s="60">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58">
        <f ca="1">COUNTIF(INDIRECT("U"&amp;(ROW()+12*(($AN150-1)*3+$AO150)-ROW())/12+5):INDIRECT("AF"&amp;(ROW()+12*(($AN150-1)*3+$AO150)-ROW())/12+5),AS150)</f>
        <v>0</v>
      </c>
      <c r="AU150" s="58">
        <f ca="1">IF(AND(AQ150+AS150&gt;0,AR150+AT150&gt;0),COUNTIF(AU$6:AU149,"&gt;0")+1,0)</f>
        <v>0</v>
      </c>
      <c r="BE150" s="58">
        <v>1</v>
      </c>
      <c r="BG150" s="61">
        <f t="shared" ref="BG150:BR150" si="1259">SUM(H150:H151)</f>
        <v>0</v>
      </c>
      <c r="BH150" s="61">
        <f t="shared" si="1259"/>
        <v>0</v>
      </c>
      <c r="BI150" s="61">
        <f t="shared" si="1259"/>
        <v>0</v>
      </c>
      <c r="BJ150" s="61">
        <f t="shared" si="1259"/>
        <v>0</v>
      </c>
      <c r="BK150" s="61">
        <f t="shared" si="1259"/>
        <v>0</v>
      </c>
      <c r="BL150" s="61">
        <f t="shared" si="1259"/>
        <v>0</v>
      </c>
      <c r="BM150" s="61">
        <f t="shared" si="1259"/>
        <v>0</v>
      </c>
      <c r="BN150" s="61">
        <f t="shared" si="1259"/>
        <v>0</v>
      </c>
      <c r="BO150" s="61">
        <f t="shared" si="1259"/>
        <v>0</v>
      </c>
      <c r="BP150" s="61">
        <f t="shared" si="1259"/>
        <v>0</v>
      </c>
      <c r="BQ150" s="61">
        <f t="shared" si="1259"/>
        <v>0</v>
      </c>
      <c r="BR150" s="61">
        <f t="shared" si="1259"/>
        <v>0</v>
      </c>
      <c r="BT150" s="61">
        <f t="shared" ref="BT150:CE150" si="1260">SUM(U150:U151)</f>
        <v>0</v>
      </c>
      <c r="BU150" s="61">
        <f t="shared" si="1260"/>
        <v>0</v>
      </c>
      <c r="BV150" s="61">
        <f t="shared" si="1260"/>
        <v>0</v>
      </c>
      <c r="BW150" s="61">
        <f t="shared" si="1260"/>
        <v>0</v>
      </c>
      <c r="BX150" s="61">
        <f t="shared" si="1260"/>
        <v>0</v>
      </c>
      <c r="BY150" s="61">
        <f t="shared" si="1260"/>
        <v>0</v>
      </c>
      <c r="BZ150" s="61">
        <f t="shared" si="1260"/>
        <v>0</v>
      </c>
      <c r="CA150" s="61">
        <f t="shared" si="1260"/>
        <v>0</v>
      </c>
      <c r="CB150" s="61">
        <f t="shared" si="1260"/>
        <v>0</v>
      </c>
      <c r="CC150" s="61">
        <f t="shared" si="1260"/>
        <v>0</v>
      </c>
      <c r="CD150" s="61">
        <f t="shared" si="1260"/>
        <v>0</v>
      </c>
      <c r="CE150" s="61">
        <f t="shared" si="1260"/>
        <v>0</v>
      </c>
      <c r="CH150" s="62" t="s">
        <v>108</v>
      </c>
      <c r="CI150" s="61">
        <f t="shared" ref="CI150:CT150" si="1261">IF(OR($D150="副園長",$D150="教頭",$D150="主任保育士",$D150="主幹教諭",$D150="主幹保育教諭"),0,BG150)</f>
        <v>0</v>
      </c>
      <c r="CJ150" s="61">
        <f t="shared" si="1261"/>
        <v>0</v>
      </c>
      <c r="CK150" s="61">
        <f t="shared" si="1261"/>
        <v>0</v>
      </c>
      <c r="CL150" s="61">
        <f t="shared" si="1261"/>
        <v>0</v>
      </c>
      <c r="CM150" s="61">
        <f t="shared" si="1261"/>
        <v>0</v>
      </c>
      <c r="CN150" s="61">
        <f t="shared" si="1261"/>
        <v>0</v>
      </c>
      <c r="CO150" s="61">
        <f t="shared" si="1261"/>
        <v>0</v>
      </c>
      <c r="CP150" s="61">
        <f t="shared" si="1261"/>
        <v>0</v>
      </c>
      <c r="CQ150" s="61">
        <f t="shared" si="1261"/>
        <v>0</v>
      </c>
      <c r="CR150" s="61">
        <f t="shared" si="1261"/>
        <v>0</v>
      </c>
      <c r="CS150" s="61">
        <f t="shared" si="1261"/>
        <v>0</v>
      </c>
      <c r="CT150" s="61">
        <f t="shared" si="1261"/>
        <v>0</v>
      </c>
    </row>
    <row r="151" spans="1:98">
      <c r="A151" s="375"/>
      <c r="B151" s="378"/>
      <c r="C151" s="380"/>
      <c r="D151" s="380"/>
      <c r="E151" s="382"/>
      <c r="F151" s="378"/>
      <c r="G151" s="235" t="s">
        <v>107</v>
      </c>
      <c r="H151" s="194"/>
      <c r="I151" s="195" t="str">
        <f t="shared" si="1237"/>
        <v/>
      </c>
      <c r="J151" s="195" t="str">
        <f t="shared" si="1238"/>
        <v/>
      </c>
      <c r="K151" s="195" t="str">
        <f t="shared" si="1239"/>
        <v/>
      </c>
      <c r="L151" s="195" t="str">
        <f t="shared" si="1240"/>
        <v/>
      </c>
      <c r="M151" s="195" t="str">
        <f t="shared" si="1241"/>
        <v/>
      </c>
      <c r="N151" s="195" t="str">
        <f t="shared" si="1242"/>
        <v/>
      </c>
      <c r="O151" s="195" t="str">
        <f t="shared" si="1243"/>
        <v/>
      </c>
      <c r="P151" s="195" t="str">
        <f t="shared" si="1244"/>
        <v/>
      </c>
      <c r="Q151" s="195" t="str">
        <f t="shared" si="1245"/>
        <v/>
      </c>
      <c r="R151" s="195" t="str">
        <f t="shared" si="1246"/>
        <v/>
      </c>
      <c r="S151" s="195" t="str">
        <f t="shared" si="1247"/>
        <v/>
      </c>
      <c r="T151" s="196">
        <f t="shared" si="1131"/>
        <v>0</v>
      </c>
      <c r="U151" s="206"/>
      <c r="V151" s="207" t="str">
        <f t="shared" si="1248"/>
        <v/>
      </c>
      <c r="W151" s="207" t="str">
        <f t="shared" si="1249"/>
        <v/>
      </c>
      <c r="X151" s="207" t="str">
        <f t="shared" si="1250"/>
        <v/>
      </c>
      <c r="Y151" s="207" t="str">
        <f t="shared" si="1251"/>
        <v/>
      </c>
      <c r="Z151" s="207" t="str">
        <f t="shared" si="1252"/>
        <v/>
      </c>
      <c r="AA151" s="207" t="str">
        <f t="shared" si="1253"/>
        <v/>
      </c>
      <c r="AB151" s="207" t="str">
        <f t="shared" si="1254"/>
        <v/>
      </c>
      <c r="AC151" s="207" t="str">
        <f t="shared" si="1255"/>
        <v/>
      </c>
      <c r="AD151" s="207" t="str">
        <f t="shared" si="1256"/>
        <v/>
      </c>
      <c r="AE151" s="207" t="str">
        <f t="shared" si="1257"/>
        <v/>
      </c>
      <c r="AF151" s="207" t="str">
        <f t="shared" si="1258"/>
        <v/>
      </c>
      <c r="AG151" s="196">
        <f t="shared" si="1154"/>
        <v>0</v>
      </c>
      <c r="AN151" s="58">
        <v>5</v>
      </c>
      <c r="AO151" s="58">
        <v>1</v>
      </c>
      <c r="AP151" s="58">
        <v>2</v>
      </c>
      <c r="AQ151" s="60">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58">
        <f ca="1">COUNTIF(INDIRECT("H"&amp;(ROW()+12*(($AN151-1)*3+$AO151)-ROW())/12+5):INDIRECT("S"&amp;(ROW()+12*(($AN151-1)*3+$AO151)-ROW())/12+5),AQ151)</f>
        <v>0</v>
      </c>
      <c r="AS151" s="60">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58">
        <f ca="1">COUNTIF(INDIRECT("U"&amp;(ROW()+12*(($AN151-1)*3+$AO151)-ROW())/12+5):INDIRECT("AF"&amp;(ROW()+12*(($AN151-1)*3+$AO151)-ROW())/12+5),AS151)</f>
        <v>0</v>
      </c>
      <c r="AU151" s="58">
        <f ca="1">IF(AND(AQ151+AS151&gt;0,AR151+AT151&gt;0),COUNTIF(AU$6:AU150,"&gt;0")+1,0)</f>
        <v>0</v>
      </c>
      <c r="BE151" s="58">
        <v>2</v>
      </c>
      <c r="BF151" s="58" t="s">
        <v>106</v>
      </c>
      <c r="BG151" s="61">
        <f t="shared" ref="BG151:BR151" si="1262">IF(BG150+BT150&gt;$AJ$27,1,0)</f>
        <v>0</v>
      </c>
      <c r="BH151" s="61">
        <f t="shared" si="1262"/>
        <v>0</v>
      </c>
      <c r="BI151" s="61">
        <f t="shared" si="1262"/>
        <v>0</v>
      </c>
      <c r="BJ151" s="61">
        <f t="shared" si="1262"/>
        <v>0</v>
      </c>
      <c r="BK151" s="61">
        <f t="shared" si="1262"/>
        <v>0</v>
      </c>
      <c r="BL151" s="61">
        <f t="shared" si="1262"/>
        <v>0</v>
      </c>
      <c r="BM151" s="61">
        <f t="shared" si="1262"/>
        <v>0</v>
      </c>
      <c r="BN151" s="61">
        <f t="shared" si="1262"/>
        <v>0</v>
      </c>
      <c r="BO151" s="61">
        <f t="shared" si="1262"/>
        <v>0</v>
      </c>
      <c r="BP151" s="61">
        <f t="shared" si="1262"/>
        <v>0</v>
      </c>
      <c r="BQ151" s="61">
        <f t="shared" si="1262"/>
        <v>0</v>
      </c>
      <c r="BR151" s="61">
        <f t="shared" si="1262"/>
        <v>0</v>
      </c>
      <c r="BT151" s="61"/>
      <c r="BU151" s="61"/>
      <c r="BV151" s="61"/>
      <c r="BW151" s="61"/>
      <c r="BX151" s="61"/>
      <c r="BY151" s="61"/>
      <c r="BZ151" s="61"/>
      <c r="CA151" s="61"/>
      <c r="CB151" s="61"/>
      <c r="CC151" s="61"/>
      <c r="CD151" s="61"/>
      <c r="CE151" s="61"/>
    </row>
    <row r="152" spans="1:98">
      <c r="A152" s="376"/>
      <c r="B152" s="379"/>
      <c r="C152" s="384"/>
      <c r="D152" s="385"/>
      <c r="E152" s="383"/>
      <c r="F152" s="379"/>
      <c r="G152" s="236" t="s">
        <v>1226</v>
      </c>
      <c r="H152" s="197"/>
      <c r="I152" s="198"/>
      <c r="J152" s="198"/>
      <c r="K152" s="198"/>
      <c r="L152" s="198"/>
      <c r="M152" s="198"/>
      <c r="N152" s="198"/>
      <c r="O152" s="198"/>
      <c r="P152" s="198"/>
      <c r="Q152" s="198"/>
      <c r="R152" s="198"/>
      <c r="S152" s="198"/>
      <c r="T152" s="199">
        <f t="shared" si="1131"/>
        <v>0</v>
      </c>
      <c r="U152" s="208"/>
      <c r="V152" s="209"/>
      <c r="W152" s="209"/>
      <c r="X152" s="209"/>
      <c r="Y152" s="209"/>
      <c r="Z152" s="209"/>
      <c r="AA152" s="209"/>
      <c r="AB152" s="209"/>
      <c r="AC152" s="209"/>
      <c r="AD152" s="209"/>
      <c r="AE152" s="209"/>
      <c r="AF152" s="209"/>
      <c r="AG152" s="199">
        <f t="shared" si="1154"/>
        <v>0</v>
      </c>
      <c r="AN152" s="58">
        <v>5</v>
      </c>
      <c r="AO152" s="58">
        <v>1</v>
      </c>
      <c r="AP152" s="58">
        <v>3</v>
      </c>
      <c r="AQ152" s="60">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58">
        <f ca="1">COUNTIF(INDIRECT("H"&amp;(ROW()+12*(($AN152-1)*3+$AO152)-ROW())/12+5):INDIRECT("S"&amp;(ROW()+12*(($AN152-1)*3+$AO152)-ROW())/12+5),AQ152)</f>
        <v>0</v>
      </c>
      <c r="AS152" s="60">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58">
        <f ca="1">COUNTIF(INDIRECT("U"&amp;(ROW()+12*(($AN152-1)*3+$AO152)-ROW())/12+5):INDIRECT("AF"&amp;(ROW()+12*(($AN152-1)*3+$AO152)-ROW())/12+5),AS152)</f>
        <v>0</v>
      </c>
      <c r="AU152" s="58">
        <f ca="1">IF(AND(AQ152+AS152&gt;0,AR152+AT152&gt;0),COUNTIF(AU$6:AU151,"&gt;0")+1,0)</f>
        <v>0</v>
      </c>
      <c r="BE152" s="58">
        <v>3</v>
      </c>
      <c r="BF152" s="62"/>
      <c r="BG152" s="61"/>
      <c r="BH152" s="61"/>
      <c r="BI152" s="61"/>
      <c r="BJ152" s="61"/>
      <c r="BK152" s="61"/>
      <c r="BL152" s="61"/>
      <c r="BM152" s="61"/>
      <c r="BN152" s="61"/>
      <c r="BO152" s="61"/>
      <c r="BP152" s="61"/>
      <c r="BQ152" s="61"/>
      <c r="BR152" s="61"/>
      <c r="BT152" s="61"/>
      <c r="BU152" s="61"/>
      <c r="BV152" s="61"/>
      <c r="BW152" s="61"/>
      <c r="BX152" s="61"/>
      <c r="BY152" s="61"/>
      <c r="BZ152" s="61"/>
      <c r="CA152" s="61"/>
      <c r="CB152" s="61"/>
      <c r="CC152" s="61"/>
      <c r="CD152" s="61"/>
      <c r="CE152" s="61"/>
    </row>
    <row r="153" spans="1:98">
      <c r="A153" s="374">
        <v>50</v>
      </c>
      <c r="B153" s="377"/>
      <c r="C153" s="377"/>
      <c r="D153" s="377"/>
      <c r="E153" s="381"/>
      <c r="F153" s="377"/>
      <c r="G153" s="234" t="s">
        <v>109</v>
      </c>
      <c r="H153" s="191"/>
      <c r="I153" s="192" t="str">
        <f t="shared" ref="I153:I154" si="1263">IF(H153="","",H153)</f>
        <v/>
      </c>
      <c r="J153" s="192" t="str">
        <f t="shared" ref="J153:J154" si="1264">IF(I153="","",I153)</f>
        <v/>
      </c>
      <c r="K153" s="192" t="str">
        <f t="shared" ref="K153:K154" si="1265">IF(J153="","",J153)</f>
        <v/>
      </c>
      <c r="L153" s="192" t="str">
        <f t="shared" ref="L153:L154" si="1266">IF(K153="","",K153)</f>
        <v/>
      </c>
      <c r="M153" s="192" t="str">
        <f t="shared" ref="M153:M154" si="1267">IF(L153="","",L153)</f>
        <v/>
      </c>
      <c r="N153" s="192" t="str">
        <f t="shared" ref="N153:N154" si="1268">IF(M153="","",M153)</f>
        <v/>
      </c>
      <c r="O153" s="192" t="str">
        <f t="shared" ref="O153:O154" si="1269">IF(N153="","",N153)</f>
        <v/>
      </c>
      <c r="P153" s="192" t="str">
        <f t="shared" ref="P153:P154" si="1270">IF(O153="","",O153)</f>
        <v/>
      </c>
      <c r="Q153" s="192" t="str">
        <f t="shared" ref="Q153:Q154" si="1271">IF(P153="","",P153)</f>
        <v/>
      </c>
      <c r="R153" s="192" t="str">
        <f t="shared" ref="R153:R154" si="1272">IF(Q153="","",Q153)</f>
        <v/>
      </c>
      <c r="S153" s="192" t="str">
        <f t="shared" ref="S153:S154" si="1273">IF(R153="","",R153)</f>
        <v/>
      </c>
      <c r="T153" s="193">
        <f t="shared" si="1131"/>
        <v>0</v>
      </c>
      <c r="U153" s="203"/>
      <c r="V153" s="204" t="str">
        <f t="shared" ref="V153:V154" si="1274">IF(U153="","",U153)</f>
        <v/>
      </c>
      <c r="W153" s="204" t="str">
        <f t="shared" ref="W153:W154" si="1275">IF(V153="","",V153)</f>
        <v/>
      </c>
      <c r="X153" s="204" t="str">
        <f t="shared" ref="X153:X154" si="1276">IF(W153="","",W153)</f>
        <v/>
      </c>
      <c r="Y153" s="204" t="str">
        <f t="shared" ref="Y153:Y154" si="1277">IF(X153="","",X153)</f>
        <v/>
      </c>
      <c r="Z153" s="204" t="str">
        <f t="shared" ref="Z153:Z154" si="1278">IF(Y153="","",Y153)</f>
        <v/>
      </c>
      <c r="AA153" s="204" t="str">
        <f t="shared" ref="AA153:AA154" si="1279">IF(Z153="","",Z153)</f>
        <v/>
      </c>
      <c r="AB153" s="204" t="str">
        <f t="shared" ref="AB153:AB154" si="1280">IF(AA153="","",AA153)</f>
        <v/>
      </c>
      <c r="AC153" s="204" t="str">
        <f t="shared" ref="AC153:AC154" si="1281">IF(AB153="","",AB153)</f>
        <v/>
      </c>
      <c r="AD153" s="204" t="str">
        <f t="shared" ref="AD153:AD154" si="1282">IF(AC153="","",AC153)</f>
        <v/>
      </c>
      <c r="AE153" s="204" t="str">
        <f t="shared" ref="AE153:AE154" si="1283">IF(AD153="","",AD153)</f>
        <v/>
      </c>
      <c r="AF153" s="204" t="str">
        <f t="shared" ref="AF153:AF154" si="1284">IF(AE153="","",AE153)</f>
        <v/>
      </c>
      <c r="AG153" s="193">
        <f t="shared" si="1154"/>
        <v>0</v>
      </c>
      <c r="AN153" s="58">
        <v>5</v>
      </c>
      <c r="AO153" s="58">
        <v>1</v>
      </c>
      <c r="AP153" s="58">
        <v>4</v>
      </c>
      <c r="AQ153" s="60">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58">
        <f ca="1">COUNTIF(INDIRECT("H"&amp;(ROW()+12*(($AN153-1)*3+$AO153)-ROW())/12+5):INDIRECT("S"&amp;(ROW()+12*(($AN153-1)*3+$AO153)-ROW())/12+5),AQ153)</f>
        <v>0</v>
      </c>
      <c r="AS153" s="60">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58">
        <f ca="1">COUNTIF(INDIRECT("U"&amp;(ROW()+12*(($AN153-1)*3+$AO153)-ROW())/12+5):INDIRECT("AF"&amp;(ROW()+12*(($AN153-1)*3+$AO153)-ROW())/12+5),AS153)</f>
        <v>0</v>
      </c>
      <c r="AU153" s="58">
        <f ca="1">IF(AND(AQ153+AS153&gt;0,AR153+AT153&gt;0),COUNTIF(AU$6:AU152,"&gt;0")+1,0)</f>
        <v>0</v>
      </c>
      <c r="BE153" s="58">
        <v>1</v>
      </c>
      <c r="BG153" s="61">
        <f t="shared" ref="BG153:BR153" si="1285">SUM(H153:H154)</f>
        <v>0</v>
      </c>
      <c r="BH153" s="61">
        <f t="shared" si="1285"/>
        <v>0</v>
      </c>
      <c r="BI153" s="61">
        <f t="shared" si="1285"/>
        <v>0</v>
      </c>
      <c r="BJ153" s="61">
        <f t="shared" si="1285"/>
        <v>0</v>
      </c>
      <c r="BK153" s="61">
        <f t="shared" si="1285"/>
        <v>0</v>
      </c>
      <c r="BL153" s="61">
        <f t="shared" si="1285"/>
        <v>0</v>
      </c>
      <c r="BM153" s="61">
        <f t="shared" si="1285"/>
        <v>0</v>
      </c>
      <c r="BN153" s="61">
        <f t="shared" si="1285"/>
        <v>0</v>
      </c>
      <c r="BO153" s="61">
        <f t="shared" si="1285"/>
        <v>0</v>
      </c>
      <c r="BP153" s="61">
        <f t="shared" si="1285"/>
        <v>0</v>
      </c>
      <c r="BQ153" s="61">
        <f t="shared" si="1285"/>
        <v>0</v>
      </c>
      <c r="BR153" s="61">
        <f t="shared" si="1285"/>
        <v>0</v>
      </c>
      <c r="BT153" s="61">
        <f t="shared" ref="BT153:CE153" si="1286">SUM(U153:U154)</f>
        <v>0</v>
      </c>
      <c r="BU153" s="61">
        <f t="shared" si="1286"/>
        <v>0</v>
      </c>
      <c r="BV153" s="61">
        <f t="shared" si="1286"/>
        <v>0</v>
      </c>
      <c r="BW153" s="61">
        <f t="shared" si="1286"/>
        <v>0</v>
      </c>
      <c r="BX153" s="61">
        <f t="shared" si="1286"/>
        <v>0</v>
      </c>
      <c r="BY153" s="61">
        <f t="shared" si="1286"/>
        <v>0</v>
      </c>
      <c r="BZ153" s="61">
        <f t="shared" si="1286"/>
        <v>0</v>
      </c>
      <c r="CA153" s="61">
        <f t="shared" si="1286"/>
        <v>0</v>
      </c>
      <c r="CB153" s="61">
        <f t="shared" si="1286"/>
        <v>0</v>
      </c>
      <c r="CC153" s="61">
        <f t="shared" si="1286"/>
        <v>0</v>
      </c>
      <c r="CD153" s="61">
        <f t="shared" si="1286"/>
        <v>0</v>
      </c>
      <c r="CE153" s="61">
        <f t="shared" si="1286"/>
        <v>0</v>
      </c>
      <c r="CH153" s="62" t="s">
        <v>108</v>
      </c>
      <c r="CI153" s="61">
        <f t="shared" ref="CI153:CT153" si="1287">IF(OR($D153="副園長",$D153="教頭",$D153="主任保育士",$D153="主幹教諭",$D153="主幹保育教諭"),0,BG153)</f>
        <v>0</v>
      </c>
      <c r="CJ153" s="61">
        <f t="shared" si="1287"/>
        <v>0</v>
      </c>
      <c r="CK153" s="61">
        <f t="shared" si="1287"/>
        <v>0</v>
      </c>
      <c r="CL153" s="61">
        <f t="shared" si="1287"/>
        <v>0</v>
      </c>
      <c r="CM153" s="61">
        <f t="shared" si="1287"/>
        <v>0</v>
      </c>
      <c r="CN153" s="61">
        <f t="shared" si="1287"/>
        <v>0</v>
      </c>
      <c r="CO153" s="61">
        <f t="shared" si="1287"/>
        <v>0</v>
      </c>
      <c r="CP153" s="61">
        <f t="shared" si="1287"/>
        <v>0</v>
      </c>
      <c r="CQ153" s="61">
        <f t="shared" si="1287"/>
        <v>0</v>
      </c>
      <c r="CR153" s="61">
        <f t="shared" si="1287"/>
        <v>0</v>
      </c>
      <c r="CS153" s="61">
        <f t="shared" si="1287"/>
        <v>0</v>
      </c>
      <c r="CT153" s="61">
        <f t="shared" si="1287"/>
        <v>0</v>
      </c>
    </row>
    <row r="154" spans="1:98">
      <c r="A154" s="375"/>
      <c r="B154" s="378"/>
      <c r="C154" s="380"/>
      <c r="D154" s="380"/>
      <c r="E154" s="382"/>
      <c r="F154" s="378"/>
      <c r="G154" s="235" t="s">
        <v>107</v>
      </c>
      <c r="H154" s="194"/>
      <c r="I154" s="195" t="str">
        <f t="shared" si="1263"/>
        <v/>
      </c>
      <c r="J154" s="195" t="str">
        <f t="shared" si="1264"/>
        <v/>
      </c>
      <c r="K154" s="195" t="str">
        <f t="shared" si="1265"/>
        <v/>
      </c>
      <c r="L154" s="195" t="str">
        <f t="shared" si="1266"/>
        <v/>
      </c>
      <c r="M154" s="195" t="str">
        <f t="shared" si="1267"/>
        <v/>
      </c>
      <c r="N154" s="195" t="str">
        <f t="shared" si="1268"/>
        <v/>
      </c>
      <c r="O154" s="195" t="str">
        <f t="shared" si="1269"/>
        <v/>
      </c>
      <c r="P154" s="195" t="str">
        <f t="shared" si="1270"/>
        <v/>
      </c>
      <c r="Q154" s="195" t="str">
        <f t="shared" si="1271"/>
        <v/>
      </c>
      <c r="R154" s="195" t="str">
        <f t="shared" si="1272"/>
        <v/>
      </c>
      <c r="S154" s="195" t="str">
        <f t="shared" si="1273"/>
        <v/>
      </c>
      <c r="T154" s="196">
        <f t="shared" si="1131"/>
        <v>0</v>
      </c>
      <c r="U154" s="206"/>
      <c r="V154" s="207" t="str">
        <f t="shared" si="1274"/>
        <v/>
      </c>
      <c r="W154" s="207" t="str">
        <f t="shared" si="1275"/>
        <v/>
      </c>
      <c r="X154" s="207" t="str">
        <f t="shared" si="1276"/>
        <v/>
      </c>
      <c r="Y154" s="207" t="str">
        <f t="shared" si="1277"/>
        <v/>
      </c>
      <c r="Z154" s="207" t="str">
        <f t="shared" si="1278"/>
        <v/>
      </c>
      <c r="AA154" s="207" t="str">
        <f t="shared" si="1279"/>
        <v/>
      </c>
      <c r="AB154" s="207" t="str">
        <f t="shared" si="1280"/>
        <v/>
      </c>
      <c r="AC154" s="207" t="str">
        <f t="shared" si="1281"/>
        <v/>
      </c>
      <c r="AD154" s="207" t="str">
        <f t="shared" si="1282"/>
        <v/>
      </c>
      <c r="AE154" s="207" t="str">
        <f t="shared" si="1283"/>
        <v/>
      </c>
      <c r="AF154" s="207" t="str">
        <f t="shared" si="1284"/>
        <v/>
      </c>
      <c r="AG154" s="196">
        <f t="shared" si="1154"/>
        <v>0</v>
      </c>
      <c r="AN154" s="58">
        <v>5</v>
      </c>
      <c r="AO154" s="58">
        <v>1</v>
      </c>
      <c r="AP154" s="58">
        <v>5</v>
      </c>
      <c r="AQ154" s="60">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58">
        <f ca="1">COUNTIF(INDIRECT("H"&amp;(ROW()+12*(($AN154-1)*3+$AO154)-ROW())/12+5):INDIRECT("S"&amp;(ROW()+12*(($AN154-1)*3+$AO154)-ROW())/12+5),AQ154)</f>
        <v>0</v>
      </c>
      <c r="AS154" s="60">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58">
        <f ca="1">COUNTIF(INDIRECT("U"&amp;(ROW()+12*(($AN154-1)*3+$AO154)-ROW())/12+5):INDIRECT("AF"&amp;(ROW()+12*(($AN154-1)*3+$AO154)-ROW())/12+5),AS154)</f>
        <v>0</v>
      </c>
      <c r="AU154" s="58">
        <f ca="1">IF(AND(AQ154+AS154&gt;0,AR154+AT154&gt;0),COUNTIF(AU$6:AU153,"&gt;0")+1,0)</f>
        <v>0</v>
      </c>
      <c r="BE154" s="58">
        <v>2</v>
      </c>
      <c r="BF154" s="58" t="s">
        <v>106</v>
      </c>
      <c r="BG154" s="61">
        <f t="shared" ref="BG154:BR154" si="1288">IF(BG153+BT153&gt;$AJ$27,1,0)</f>
        <v>0</v>
      </c>
      <c r="BH154" s="61">
        <f t="shared" si="1288"/>
        <v>0</v>
      </c>
      <c r="BI154" s="61">
        <f t="shared" si="1288"/>
        <v>0</v>
      </c>
      <c r="BJ154" s="61">
        <f t="shared" si="1288"/>
        <v>0</v>
      </c>
      <c r="BK154" s="61">
        <f t="shared" si="1288"/>
        <v>0</v>
      </c>
      <c r="BL154" s="61">
        <f t="shared" si="1288"/>
        <v>0</v>
      </c>
      <c r="BM154" s="61">
        <f t="shared" si="1288"/>
        <v>0</v>
      </c>
      <c r="BN154" s="61">
        <f t="shared" si="1288"/>
        <v>0</v>
      </c>
      <c r="BO154" s="61">
        <f t="shared" si="1288"/>
        <v>0</v>
      </c>
      <c r="BP154" s="61">
        <f t="shared" si="1288"/>
        <v>0</v>
      </c>
      <c r="BQ154" s="61">
        <f t="shared" si="1288"/>
        <v>0</v>
      </c>
      <c r="BR154" s="61">
        <f t="shared" si="1288"/>
        <v>0</v>
      </c>
    </row>
    <row r="155" spans="1:98">
      <c r="A155" s="376"/>
      <c r="B155" s="379"/>
      <c r="C155" s="384"/>
      <c r="D155" s="385"/>
      <c r="E155" s="383"/>
      <c r="F155" s="379"/>
      <c r="G155" s="236" t="s">
        <v>1226</v>
      </c>
      <c r="H155" s="197"/>
      <c r="I155" s="198"/>
      <c r="J155" s="198"/>
      <c r="K155" s="198"/>
      <c r="L155" s="198"/>
      <c r="M155" s="198"/>
      <c r="N155" s="198"/>
      <c r="O155" s="198"/>
      <c r="P155" s="198"/>
      <c r="Q155" s="198"/>
      <c r="R155" s="198"/>
      <c r="S155" s="198"/>
      <c r="T155" s="199">
        <f t="shared" si="1131"/>
        <v>0</v>
      </c>
      <c r="U155" s="208"/>
      <c r="V155" s="209"/>
      <c r="W155" s="209"/>
      <c r="X155" s="209"/>
      <c r="Y155" s="209"/>
      <c r="Z155" s="209"/>
      <c r="AA155" s="209"/>
      <c r="AB155" s="209"/>
      <c r="AC155" s="209"/>
      <c r="AD155" s="209"/>
      <c r="AE155" s="209"/>
      <c r="AF155" s="209"/>
      <c r="AG155" s="199">
        <f t="shared" si="1154"/>
        <v>0</v>
      </c>
      <c r="AN155" s="58">
        <v>5</v>
      </c>
      <c r="AO155" s="58">
        <v>1</v>
      </c>
      <c r="AP155" s="58">
        <v>6</v>
      </c>
      <c r="AQ155" s="60">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58">
        <f ca="1">COUNTIF(INDIRECT("H"&amp;(ROW()+12*(($AN155-1)*3+$AO155)-ROW())/12+5):INDIRECT("S"&amp;(ROW()+12*(($AN155-1)*3+$AO155)-ROW())/12+5),AQ155)</f>
        <v>0</v>
      </c>
      <c r="AS155" s="60">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58">
        <f ca="1">COUNTIF(INDIRECT("U"&amp;(ROW()+12*(($AN155-1)*3+$AO155)-ROW())/12+5):INDIRECT("AF"&amp;(ROW()+12*(($AN155-1)*3+$AO155)-ROW())/12+5),AS155)</f>
        <v>0</v>
      </c>
      <c r="AU155" s="58">
        <f ca="1">IF(AND(AQ155+AS155&gt;0,AR155+AT155&gt;0),COUNTIF(AU$6:AU154,"&gt;0")+1,0)</f>
        <v>0</v>
      </c>
      <c r="BE155" s="58">
        <v>3</v>
      </c>
      <c r="BF155" s="62"/>
      <c r="BG155" s="61"/>
      <c r="BH155" s="61"/>
      <c r="BI155" s="61"/>
      <c r="BJ155" s="61"/>
      <c r="BK155" s="61"/>
      <c r="BL155" s="61"/>
      <c r="BM155" s="61"/>
      <c r="BN155" s="61"/>
      <c r="BO155" s="61"/>
      <c r="BP155" s="61"/>
      <c r="BQ155" s="61"/>
      <c r="BR155" s="61"/>
    </row>
    <row r="156" spans="1:98">
      <c r="A156" s="374">
        <v>51</v>
      </c>
      <c r="B156" s="377"/>
      <c r="C156" s="377"/>
      <c r="D156" s="377"/>
      <c r="E156" s="381"/>
      <c r="F156" s="377"/>
      <c r="G156" s="234" t="s">
        <v>109</v>
      </c>
      <c r="H156" s="191"/>
      <c r="I156" s="192" t="str">
        <f t="shared" ref="I156:I157" si="1289">IF(H156="","",H156)</f>
        <v/>
      </c>
      <c r="J156" s="192" t="str">
        <f t="shared" ref="J156:J157" si="1290">IF(I156="","",I156)</f>
        <v/>
      </c>
      <c r="K156" s="192" t="str">
        <f t="shared" ref="K156:K157" si="1291">IF(J156="","",J156)</f>
        <v/>
      </c>
      <c r="L156" s="192" t="str">
        <f t="shared" ref="L156:L157" si="1292">IF(K156="","",K156)</f>
        <v/>
      </c>
      <c r="M156" s="192" t="str">
        <f t="shared" ref="M156:M157" si="1293">IF(L156="","",L156)</f>
        <v/>
      </c>
      <c r="N156" s="192" t="str">
        <f t="shared" ref="N156:N157" si="1294">IF(M156="","",M156)</f>
        <v/>
      </c>
      <c r="O156" s="192" t="str">
        <f t="shared" ref="O156:O157" si="1295">IF(N156="","",N156)</f>
        <v/>
      </c>
      <c r="P156" s="192" t="str">
        <f t="shared" ref="P156:P157" si="1296">IF(O156="","",O156)</f>
        <v/>
      </c>
      <c r="Q156" s="192" t="str">
        <f t="shared" ref="Q156:Q157" si="1297">IF(P156="","",P156)</f>
        <v/>
      </c>
      <c r="R156" s="192" t="str">
        <f t="shared" ref="R156:R157" si="1298">IF(Q156="","",Q156)</f>
        <v/>
      </c>
      <c r="S156" s="192" t="str">
        <f t="shared" ref="S156:S157" si="1299">IF(R156="","",R156)</f>
        <v/>
      </c>
      <c r="T156" s="193">
        <f t="shared" si="1131"/>
        <v>0</v>
      </c>
      <c r="U156" s="203"/>
      <c r="V156" s="204" t="str">
        <f t="shared" ref="V156:V157" si="1300">IF(U156="","",U156)</f>
        <v/>
      </c>
      <c r="W156" s="204" t="str">
        <f t="shared" ref="W156:W157" si="1301">IF(V156="","",V156)</f>
        <v/>
      </c>
      <c r="X156" s="204" t="str">
        <f t="shared" ref="X156:X157" si="1302">IF(W156="","",W156)</f>
        <v/>
      </c>
      <c r="Y156" s="204" t="str">
        <f t="shared" ref="Y156:Y157" si="1303">IF(X156="","",X156)</f>
        <v/>
      </c>
      <c r="Z156" s="204" t="str">
        <f t="shared" ref="Z156:Z157" si="1304">IF(Y156="","",Y156)</f>
        <v/>
      </c>
      <c r="AA156" s="204" t="str">
        <f t="shared" ref="AA156:AA157" si="1305">IF(Z156="","",Z156)</f>
        <v/>
      </c>
      <c r="AB156" s="204" t="str">
        <f t="shared" ref="AB156:AB157" si="1306">IF(AA156="","",AA156)</f>
        <v/>
      </c>
      <c r="AC156" s="204" t="str">
        <f t="shared" ref="AC156:AC157" si="1307">IF(AB156="","",AB156)</f>
        <v/>
      </c>
      <c r="AD156" s="204" t="str">
        <f t="shared" ref="AD156:AD157" si="1308">IF(AC156="","",AC156)</f>
        <v/>
      </c>
      <c r="AE156" s="204" t="str">
        <f t="shared" ref="AE156:AE157" si="1309">IF(AD156="","",AD156)</f>
        <v/>
      </c>
      <c r="AF156" s="204" t="str">
        <f t="shared" ref="AF156:AF157" si="1310">IF(AE156="","",AE156)</f>
        <v/>
      </c>
      <c r="AG156" s="193">
        <f t="shared" si="1154"/>
        <v>0</v>
      </c>
      <c r="AN156" s="58">
        <v>5</v>
      </c>
      <c r="AO156" s="58">
        <v>1</v>
      </c>
      <c r="AP156" s="58">
        <v>7</v>
      </c>
      <c r="AQ156" s="60">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58">
        <f ca="1">COUNTIF(INDIRECT("H"&amp;(ROW()+12*(($AN156-1)*3+$AO156)-ROW())/12+5):INDIRECT("S"&amp;(ROW()+12*(($AN156-1)*3+$AO156)-ROW())/12+5),AQ156)</f>
        <v>0</v>
      </c>
      <c r="AS156" s="60">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58">
        <f ca="1">COUNTIF(INDIRECT("U"&amp;(ROW()+12*(($AN156-1)*3+$AO156)-ROW())/12+5):INDIRECT("AF"&amp;(ROW()+12*(($AN156-1)*3+$AO156)-ROW())/12+5),AS156)</f>
        <v>0</v>
      </c>
      <c r="AU156" s="58">
        <f ca="1">IF(AND(AQ156+AS156&gt;0,AR156+AT156&gt;0),COUNTIF(AU$6:AU155,"&gt;0")+1,0)</f>
        <v>0</v>
      </c>
      <c r="BE156" s="58">
        <v>1</v>
      </c>
      <c r="BG156" s="61">
        <f t="shared" ref="BG156:BR156" si="1311">SUM(H156:H157)</f>
        <v>0</v>
      </c>
      <c r="BH156" s="61">
        <f t="shared" si="1311"/>
        <v>0</v>
      </c>
      <c r="BI156" s="61">
        <f t="shared" si="1311"/>
        <v>0</v>
      </c>
      <c r="BJ156" s="61">
        <f t="shared" si="1311"/>
        <v>0</v>
      </c>
      <c r="BK156" s="61">
        <f t="shared" si="1311"/>
        <v>0</v>
      </c>
      <c r="BL156" s="61">
        <f t="shared" si="1311"/>
        <v>0</v>
      </c>
      <c r="BM156" s="61">
        <f t="shared" si="1311"/>
        <v>0</v>
      </c>
      <c r="BN156" s="61">
        <f t="shared" si="1311"/>
        <v>0</v>
      </c>
      <c r="BO156" s="61">
        <f t="shared" si="1311"/>
        <v>0</v>
      </c>
      <c r="BP156" s="61">
        <f t="shared" si="1311"/>
        <v>0</v>
      </c>
      <c r="BQ156" s="61">
        <f t="shared" si="1311"/>
        <v>0</v>
      </c>
      <c r="BR156" s="61">
        <f t="shared" si="1311"/>
        <v>0</v>
      </c>
      <c r="BT156" s="61">
        <f t="shared" ref="BT156:CE156" si="1312">SUM(U156:U157)</f>
        <v>0</v>
      </c>
      <c r="BU156" s="61">
        <f t="shared" si="1312"/>
        <v>0</v>
      </c>
      <c r="BV156" s="61">
        <f t="shared" si="1312"/>
        <v>0</v>
      </c>
      <c r="BW156" s="61">
        <f t="shared" si="1312"/>
        <v>0</v>
      </c>
      <c r="BX156" s="61">
        <f t="shared" si="1312"/>
        <v>0</v>
      </c>
      <c r="BY156" s="61">
        <f t="shared" si="1312"/>
        <v>0</v>
      </c>
      <c r="BZ156" s="61">
        <f t="shared" si="1312"/>
        <v>0</v>
      </c>
      <c r="CA156" s="61">
        <f t="shared" si="1312"/>
        <v>0</v>
      </c>
      <c r="CB156" s="61">
        <f t="shared" si="1312"/>
        <v>0</v>
      </c>
      <c r="CC156" s="61">
        <f t="shared" si="1312"/>
        <v>0</v>
      </c>
      <c r="CD156" s="61">
        <f t="shared" si="1312"/>
        <v>0</v>
      </c>
      <c r="CE156" s="61">
        <f t="shared" si="1312"/>
        <v>0</v>
      </c>
      <c r="CH156" s="62" t="s">
        <v>108</v>
      </c>
      <c r="CI156" s="61">
        <f t="shared" ref="CI156:CT156" si="1313">IF(OR($D156="副園長",$D156="教頭",$D156="主任保育士",$D156="主幹教諭",$D156="主幹保育教諭"),0,BG156)</f>
        <v>0</v>
      </c>
      <c r="CJ156" s="61">
        <f t="shared" si="1313"/>
        <v>0</v>
      </c>
      <c r="CK156" s="61">
        <f t="shared" si="1313"/>
        <v>0</v>
      </c>
      <c r="CL156" s="61">
        <f t="shared" si="1313"/>
        <v>0</v>
      </c>
      <c r="CM156" s="61">
        <f t="shared" si="1313"/>
        <v>0</v>
      </c>
      <c r="CN156" s="61">
        <f t="shared" si="1313"/>
        <v>0</v>
      </c>
      <c r="CO156" s="61">
        <f t="shared" si="1313"/>
        <v>0</v>
      </c>
      <c r="CP156" s="61">
        <f t="shared" si="1313"/>
        <v>0</v>
      </c>
      <c r="CQ156" s="61">
        <f t="shared" si="1313"/>
        <v>0</v>
      </c>
      <c r="CR156" s="61">
        <f t="shared" si="1313"/>
        <v>0</v>
      </c>
      <c r="CS156" s="61">
        <f t="shared" si="1313"/>
        <v>0</v>
      </c>
      <c r="CT156" s="61">
        <f t="shared" si="1313"/>
        <v>0</v>
      </c>
    </row>
    <row r="157" spans="1:98">
      <c r="A157" s="375"/>
      <c r="B157" s="378"/>
      <c r="C157" s="380"/>
      <c r="D157" s="380"/>
      <c r="E157" s="382"/>
      <c r="F157" s="378"/>
      <c r="G157" s="235" t="s">
        <v>107</v>
      </c>
      <c r="H157" s="194"/>
      <c r="I157" s="195" t="str">
        <f t="shared" si="1289"/>
        <v/>
      </c>
      <c r="J157" s="195" t="str">
        <f t="shared" si="1290"/>
        <v/>
      </c>
      <c r="K157" s="195" t="str">
        <f t="shared" si="1291"/>
        <v/>
      </c>
      <c r="L157" s="195" t="str">
        <f t="shared" si="1292"/>
        <v/>
      </c>
      <c r="M157" s="195" t="str">
        <f t="shared" si="1293"/>
        <v/>
      </c>
      <c r="N157" s="195" t="str">
        <f t="shared" si="1294"/>
        <v/>
      </c>
      <c r="O157" s="195" t="str">
        <f t="shared" si="1295"/>
        <v/>
      </c>
      <c r="P157" s="195" t="str">
        <f t="shared" si="1296"/>
        <v/>
      </c>
      <c r="Q157" s="195" t="str">
        <f t="shared" si="1297"/>
        <v/>
      </c>
      <c r="R157" s="195" t="str">
        <f t="shared" si="1298"/>
        <v/>
      </c>
      <c r="S157" s="195" t="str">
        <f t="shared" si="1299"/>
        <v/>
      </c>
      <c r="T157" s="196">
        <f t="shared" si="1131"/>
        <v>0</v>
      </c>
      <c r="U157" s="206"/>
      <c r="V157" s="207" t="str">
        <f t="shared" si="1300"/>
        <v/>
      </c>
      <c r="W157" s="207" t="str">
        <f t="shared" si="1301"/>
        <v/>
      </c>
      <c r="X157" s="207" t="str">
        <f t="shared" si="1302"/>
        <v/>
      </c>
      <c r="Y157" s="207" t="str">
        <f t="shared" si="1303"/>
        <v/>
      </c>
      <c r="Z157" s="207" t="str">
        <f t="shared" si="1304"/>
        <v/>
      </c>
      <c r="AA157" s="207" t="str">
        <f t="shared" si="1305"/>
        <v/>
      </c>
      <c r="AB157" s="207" t="str">
        <f t="shared" si="1306"/>
        <v/>
      </c>
      <c r="AC157" s="207" t="str">
        <f t="shared" si="1307"/>
        <v/>
      </c>
      <c r="AD157" s="207" t="str">
        <f t="shared" si="1308"/>
        <v/>
      </c>
      <c r="AE157" s="207" t="str">
        <f t="shared" si="1309"/>
        <v/>
      </c>
      <c r="AF157" s="207" t="str">
        <f t="shared" si="1310"/>
        <v/>
      </c>
      <c r="AG157" s="196">
        <f t="shared" si="1154"/>
        <v>0</v>
      </c>
      <c r="AN157" s="58">
        <v>5</v>
      </c>
      <c r="AO157" s="58">
        <v>1</v>
      </c>
      <c r="AP157" s="58">
        <v>8</v>
      </c>
      <c r="AQ157" s="60">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58">
        <f ca="1">COUNTIF(INDIRECT("H"&amp;(ROW()+12*(($AN157-1)*3+$AO157)-ROW())/12+5):INDIRECT("S"&amp;(ROW()+12*(($AN157-1)*3+$AO157)-ROW())/12+5),AQ157)</f>
        <v>0</v>
      </c>
      <c r="AS157" s="60">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58">
        <f ca="1">COUNTIF(INDIRECT("U"&amp;(ROW()+12*(($AN157-1)*3+$AO157)-ROW())/12+5):INDIRECT("AF"&amp;(ROW()+12*(($AN157-1)*3+$AO157)-ROW())/12+5),AS157)</f>
        <v>0</v>
      </c>
      <c r="AU157" s="58">
        <f ca="1">IF(AND(AQ157+AS157&gt;0,AR157+AT157&gt;0),COUNTIF(AU$6:AU156,"&gt;0")+1,0)</f>
        <v>0</v>
      </c>
      <c r="BE157" s="58">
        <v>2</v>
      </c>
      <c r="BF157" s="58" t="s">
        <v>106</v>
      </c>
      <c r="BG157" s="61">
        <f t="shared" ref="BG157:BR157" si="1314">IF(BG156+BT156&gt;$AJ$27,1,0)</f>
        <v>0</v>
      </c>
      <c r="BH157" s="61">
        <f t="shared" si="1314"/>
        <v>0</v>
      </c>
      <c r="BI157" s="61">
        <f t="shared" si="1314"/>
        <v>0</v>
      </c>
      <c r="BJ157" s="61">
        <f t="shared" si="1314"/>
        <v>0</v>
      </c>
      <c r="BK157" s="61">
        <f t="shared" si="1314"/>
        <v>0</v>
      </c>
      <c r="BL157" s="61">
        <f t="shared" si="1314"/>
        <v>0</v>
      </c>
      <c r="BM157" s="61">
        <f t="shared" si="1314"/>
        <v>0</v>
      </c>
      <c r="BN157" s="61">
        <f t="shared" si="1314"/>
        <v>0</v>
      </c>
      <c r="BO157" s="61">
        <f t="shared" si="1314"/>
        <v>0</v>
      </c>
      <c r="BP157" s="61">
        <f t="shared" si="1314"/>
        <v>0</v>
      </c>
      <c r="BQ157" s="61">
        <f t="shared" si="1314"/>
        <v>0</v>
      </c>
      <c r="BR157" s="61">
        <f t="shared" si="1314"/>
        <v>0</v>
      </c>
      <c r="BT157" s="61"/>
      <c r="BU157" s="61"/>
      <c r="BV157" s="61"/>
      <c r="BW157" s="61"/>
      <c r="BX157" s="61"/>
      <c r="BY157" s="61"/>
      <c r="BZ157" s="61"/>
      <c r="CA157" s="61"/>
      <c r="CB157" s="61"/>
      <c r="CC157" s="61"/>
      <c r="CD157" s="61"/>
      <c r="CE157" s="61"/>
    </row>
    <row r="158" spans="1:98">
      <c r="A158" s="376"/>
      <c r="B158" s="379"/>
      <c r="C158" s="384"/>
      <c r="D158" s="385"/>
      <c r="E158" s="383"/>
      <c r="F158" s="379"/>
      <c r="G158" s="236" t="s">
        <v>1226</v>
      </c>
      <c r="H158" s="197"/>
      <c r="I158" s="198"/>
      <c r="J158" s="198"/>
      <c r="K158" s="198"/>
      <c r="L158" s="198"/>
      <c r="M158" s="198"/>
      <c r="N158" s="198"/>
      <c r="O158" s="198"/>
      <c r="P158" s="198"/>
      <c r="Q158" s="198"/>
      <c r="R158" s="198"/>
      <c r="S158" s="198"/>
      <c r="T158" s="199">
        <f t="shared" si="1131"/>
        <v>0</v>
      </c>
      <c r="U158" s="208"/>
      <c r="V158" s="209"/>
      <c r="W158" s="209"/>
      <c r="X158" s="209"/>
      <c r="Y158" s="209"/>
      <c r="Z158" s="209"/>
      <c r="AA158" s="209"/>
      <c r="AB158" s="209"/>
      <c r="AC158" s="209"/>
      <c r="AD158" s="209"/>
      <c r="AE158" s="209"/>
      <c r="AF158" s="209"/>
      <c r="AG158" s="199">
        <f t="shared" si="1154"/>
        <v>0</v>
      </c>
      <c r="AN158" s="58">
        <v>5</v>
      </c>
      <c r="AO158" s="58">
        <v>1</v>
      </c>
      <c r="AP158" s="58">
        <v>9</v>
      </c>
      <c r="AQ158" s="60">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58">
        <f ca="1">COUNTIF(INDIRECT("H"&amp;(ROW()+12*(($AN158-1)*3+$AO158)-ROW())/12+5):INDIRECT("S"&amp;(ROW()+12*(($AN158-1)*3+$AO158)-ROW())/12+5),AQ158)</f>
        <v>0</v>
      </c>
      <c r="AS158" s="60">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58">
        <f ca="1">COUNTIF(INDIRECT("U"&amp;(ROW()+12*(($AN158-1)*3+$AO158)-ROW())/12+5):INDIRECT("AF"&amp;(ROW()+12*(($AN158-1)*3+$AO158)-ROW())/12+5),AS158)</f>
        <v>0</v>
      </c>
      <c r="AU158" s="58">
        <f ca="1">IF(AND(AQ158+AS158&gt;0,AR158+AT158&gt;0),COUNTIF(AU$6:AU157,"&gt;0")+1,0)</f>
        <v>0</v>
      </c>
      <c r="BE158" s="58">
        <v>3</v>
      </c>
      <c r="BF158" s="62"/>
      <c r="BG158" s="61"/>
      <c r="BH158" s="61"/>
      <c r="BI158" s="61"/>
      <c r="BJ158" s="61"/>
      <c r="BK158" s="61"/>
      <c r="BL158" s="61"/>
      <c r="BM158" s="61"/>
      <c r="BN158" s="61"/>
      <c r="BO158" s="61"/>
      <c r="BP158" s="61"/>
      <c r="BQ158" s="61"/>
      <c r="BR158" s="61"/>
      <c r="BT158" s="61"/>
      <c r="BU158" s="61"/>
      <c r="BV158" s="61"/>
      <c r="BW158" s="61"/>
      <c r="BX158" s="61"/>
      <c r="BY158" s="61"/>
      <c r="BZ158" s="61"/>
      <c r="CA158" s="61"/>
      <c r="CB158" s="61"/>
      <c r="CC158" s="61"/>
      <c r="CD158" s="61"/>
      <c r="CE158" s="61"/>
    </row>
    <row r="159" spans="1:98">
      <c r="A159" s="374">
        <v>52</v>
      </c>
      <c r="B159" s="377"/>
      <c r="C159" s="377"/>
      <c r="D159" s="377"/>
      <c r="E159" s="381"/>
      <c r="F159" s="377"/>
      <c r="G159" s="234" t="s">
        <v>109</v>
      </c>
      <c r="H159" s="191"/>
      <c r="I159" s="192" t="str">
        <f t="shared" ref="I159:I160" si="1315">IF(H159="","",H159)</f>
        <v/>
      </c>
      <c r="J159" s="192" t="str">
        <f t="shared" ref="J159:J160" si="1316">IF(I159="","",I159)</f>
        <v/>
      </c>
      <c r="K159" s="192" t="str">
        <f t="shared" ref="K159:K160" si="1317">IF(J159="","",J159)</f>
        <v/>
      </c>
      <c r="L159" s="192" t="str">
        <f t="shared" ref="L159:L160" si="1318">IF(K159="","",K159)</f>
        <v/>
      </c>
      <c r="M159" s="192" t="str">
        <f t="shared" ref="M159:M160" si="1319">IF(L159="","",L159)</f>
        <v/>
      </c>
      <c r="N159" s="192" t="str">
        <f t="shared" ref="N159:N160" si="1320">IF(M159="","",M159)</f>
        <v/>
      </c>
      <c r="O159" s="192" t="str">
        <f t="shared" ref="O159:O160" si="1321">IF(N159="","",N159)</f>
        <v/>
      </c>
      <c r="P159" s="192" t="str">
        <f t="shared" ref="P159:P160" si="1322">IF(O159="","",O159)</f>
        <v/>
      </c>
      <c r="Q159" s="192" t="str">
        <f t="shared" ref="Q159:Q160" si="1323">IF(P159="","",P159)</f>
        <v/>
      </c>
      <c r="R159" s="192" t="str">
        <f t="shared" ref="R159:R160" si="1324">IF(Q159="","",Q159)</f>
        <v/>
      </c>
      <c r="S159" s="192" t="str">
        <f t="shared" ref="S159:S160" si="1325">IF(R159="","",R159)</f>
        <v/>
      </c>
      <c r="T159" s="193">
        <f t="shared" si="1131"/>
        <v>0</v>
      </c>
      <c r="U159" s="203"/>
      <c r="V159" s="204" t="str">
        <f t="shared" ref="V159:V160" si="1326">IF(U159="","",U159)</f>
        <v/>
      </c>
      <c r="W159" s="204" t="str">
        <f t="shared" ref="W159:W160" si="1327">IF(V159="","",V159)</f>
        <v/>
      </c>
      <c r="X159" s="204" t="str">
        <f t="shared" ref="X159:X160" si="1328">IF(W159="","",W159)</f>
        <v/>
      </c>
      <c r="Y159" s="204" t="str">
        <f t="shared" ref="Y159:Y160" si="1329">IF(X159="","",X159)</f>
        <v/>
      </c>
      <c r="Z159" s="204" t="str">
        <f t="shared" ref="Z159:Z160" si="1330">IF(Y159="","",Y159)</f>
        <v/>
      </c>
      <c r="AA159" s="204" t="str">
        <f t="shared" ref="AA159:AA160" si="1331">IF(Z159="","",Z159)</f>
        <v/>
      </c>
      <c r="AB159" s="204" t="str">
        <f t="shared" ref="AB159:AB160" si="1332">IF(AA159="","",AA159)</f>
        <v/>
      </c>
      <c r="AC159" s="204" t="str">
        <f t="shared" ref="AC159:AC160" si="1333">IF(AB159="","",AB159)</f>
        <v/>
      </c>
      <c r="AD159" s="204" t="str">
        <f t="shared" ref="AD159:AD160" si="1334">IF(AC159="","",AC159)</f>
        <v/>
      </c>
      <c r="AE159" s="204" t="str">
        <f t="shared" ref="AE159:AE160" si="1335">IF(AD159="","",AD159)</f>
        <v/>
      </c>
      <c r="AF159" s="204" t="str">
        <f t="shared" ref="AF159:AF160" si="1336">IF(AE159="","",AE159)</f>
        <v/>
      </c>
      <c r="AG159" s="193">
        <f t="shared" si="1154"/>
        <v>0</v>
      </c>
      <c r="AN159" s="58">
        <v>5</v>
      </c>
      <c r="AO159" s="58">
        <v>1</v>
      </c>
      <c r="AP159" s="58">
        <v>10</v>
      </c>
      <c r="AQ159" s="60">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58">
        <f ca="1">COUNTIF(INDIRECT("H"&amp;(ROW()+12*(($AN159-1)*3+$AO159)-ROW())/12+5):INDIRECT("S"&amp;(ROW()+12*(($AN159-1)*3+$AO159)-ROW())/12+5),AQ159)</f>
        <v>0</v>
      </c>
      <c r="AS159" s="60">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58">
        <f ca="1">COUNTIF(INDIRECT("U"&amp;(ROW()+12*(($AN159-1)*3+$AO159)-ROW())/12+5):INDIRECT("AF"&amp;(ROW()+12*(($AN159-1)*3+$AO159)-ROW())/12+5),AS159)</f>
        <v>0</v>
      </c>
      <c r="AU159" s="58">
        <f ca="1">IF(AND(AQ159+AS159&gt;0,AR159+AT159&gt;0),COUNTIF(AU$6:AU158,"&gt;0")+1,0)</f>
        <v>0</v>
      </c>
      <c r="BE159" s="58">
        <v>1</v>
      </c>
      <c r="BG159" s="61">
        <f t="shared" ref="BG159:BR159" si="1337">SUM(H159:H160)</f>
        <v>0</v>
      </c>
      <c r="BH159" s="61">
        <f t="shared" si="1337"/>
        <v>0</v>
      </c>
      <c r="BI159" s="61">
        <f t="shared" si="1337"/>
        <v>0</v>
      </c>
      <c r="BJ159" s="61">
        <f t="shared" si="1337"/>
        <v>0</v>
      </c>
      <c r="BK159" s="61">
        <f t="shared" si="1337"/>
        <v>0</v>
      </c>
      <c r="BL159" s="61">
        <f t="shared" si="1337"/>
        <v>0</v>
      </c>
      <c r="BM159" s="61">
        <f t="shared" si="1337"/>
        <v>0</v>
      </c>
      <c r="BN159" s="61">
        <f t="shared" si="1337"/>
        <v>0</v>
      </c>
      <c r="BO159" s="61">
        <f t="shared" si="1337"/>
        <v>0</v>
      </c>
      <c r="BP159" s="61">
        <f t="shared" si="1337"/>
        <v>0</v>
      </c>
      <c r="BQ159" s="61">
        <f t="shared" si="1337"/>
        <v>0</v>
      </c>
      <c r="BR159" s="61">
        <f t="shared" si="1337"/>
        <v>0</v>
      </c>
      <c r="BT159" s="61">
        <f t="shared" ref="BT159:CE159" si="1338">SUM(U159:U160)</f>
        <v>0</v>
      </c>
      <c r="BU159" s="61">
        <f t="shared" si="1338"/>
        <v>0</v>
      </c>
      <c r="BV159" s="61">
        <f t="shared" si="1338"/>
        <v>0</v>
      </c>
      <c r="BW159" s="61">
        <f t="shared" si="1338"/>
        <v>0</v>
      </c>
      <c r="BX159" s="61">
        <f t="shared" si="1338"/>
        <v>0</v>
      </c>
      <c r="BY159" s="61">
        <f t="shared" si="1338"/>
        <v>0</v>
      </c>
      <c r="BZ159" s="61">
        <f t="shared" si="1338"/>
        <v>0</v>
      </c>
      <c r="CA159" s="61">
        <f t="shared" si="1338"/>
        <v>0</v>
      </c>
      <c r="CB159" s="61">
        <f t="shared" si="1338"/>
        <v>0</v>
      </c>
      <c r="CC159" s="61">
        <f t="shared" si="1338"/>
        <v>0</v>
      </c>
      <c r="CD159" s="61">
        <f t="shared" si="1338"/>
        <v>0</v>
      </c>
      <c r="CE159" s="61">
        <f t="shared" si="1338"/>
        <v>0</v>
      </c>
      <c r="CH159" s="62" t="s">
        <v>108</v>
      </c>
      <c r="CI159" s="61">
        <f t="shared" ref="CI159:CT159" si="1339">IF(OR($D159="副園長",$D159="教頭",$D159="主任保育士",$D159="主幹教諭",$D159="主幹保育教諭"),0,BG159)</f>
        <v>0</v>
      </c>
      <c r="CJ159" s="61">
        <f t="shared" si="1339"/>
        <v>0</v>
      </c>
      <c r="CK159" s="61">
        <f t="shared" si="1339"/>
        <v>0</v>
      </c>
      <c r="CL159" s="61">
        <f t="shared" si="1339"/>
        <v>0</v>
      </c>
      <c r="CM159" s="61">
        <f t="shared" si="1339"/>
        <v>0</v>
      </c>
      <c r="CN159" s="61">
        <f t="shared" si="1339"/>
        <v>0</v>
      </c>
      <c r="CO159" s="61">
        <f t="shared" si="1339"/>
        <v>0</v>
      </c>
      <c r="CP159" s="61">
        <f t="shared" si="1339"/>
        <v>0</v>
      </c>
      <c r="CQ159" s="61">
        <f t="shared" si="1339"/>
        <v>0</v>
      </c>
      <c r="CR159" s="61">
        <f t="shared" si="1339"/>
        <v>0</v>
      </c>
      <c r="CS159" s="61">
        <f t="shared" si="1339"/>
        <v>0</v>
      </c>
      <c r="CT159" s="61">
        <f t="shared" si="1339"/>
        <v>0</v>
      </c>
    </row>
    <row r="160" spans="1:98">
      <c r="A160" s="375"/>
      <c r="B160" s="378"/>
      <c r="C160" s="380"/>
      <c r="D160" s="380"/>
      <c r="E160" s="382"/>
      <c r="F160" s="378"/>
      <c r="G160" s="235" t="s">
        <v>107</v>
      </c>
      <c r="H160" s="194"/>
      <c r="I160" s="195" t="str">
        <f t="shared" si="1315"/>
        <v/>
      </c>
      <c r="J160" s="195" t="str">
        <f t="shared" si="1316"/>
        <v/>
      </c>
      <c r="K160" s="195" t="str">
        <f t="shared" si="1317"/>
        <v/>
      </c>
      <c r="L160" s="195" t="str">
        <f t="shared" si="1318"/>
        <v/>
      </c>
      <c r="M160" s="195" t="str">
        <f t="shared" si="1319"/>
        <v/>
      </c>
      <c r="N160" s="195" t="str">
        <f t="shared" si="1320"/>
        <v/>
      </c>
      <c r="O160" s="195" t="str">
        <f t="shared" si="1321"/>
        <v/>
      </c>
      <c r="P160" s="195" t="str">
        <f t="shared" si="1322"/>
        <v/>
      </c>
      <c r="Q160" s="195" t="str">
        <f t="shared" si="1323"/>
        <v/>
      </c>
      <c r="R160" s="195" t="str">
        <f t="shared" si="1324"/>
        <v/>
      </c>
      <c r="S160" s="195" t="str">
        <f t="shared" si="1325"/>
        <v/>
      </c>
      <c r="T160" s="196">
        <f t="shared" si="1131"/>
        <v>0</v>
      </c>
      <c r="U160" s="206"/>
      <c r="V160" s="207" t="str">
        <f t="shared" si="1326"/>
        <v/>
      </c>
      <c r="W160" s="207" t="str">
        <f t="shared" si="1327"/>
        <v/>
      </c>
      <c r="X160" s="207" t="str">
        <f t="shared" si="1328"/>
        <v/>
      </c>
      <c r="Y160" s="207" t="str">
        <f t="shared" si="1329"/>
        <v/>
      </c>
      <c r="Z160" s="207" t="str">
        <f t="shared" si="1330"/>
        <v/>
      </c>
      <c r="AA160" s="207" t="str">
        <f t="shared" si="1331"/>
        <v/>
      </c>
      <c r="AB160" s="207" t="str">
        <f t="shared" si="1332"/>
        <v/>
      </c>
      <c r="AC160" s="207" t="str">
        <f t="shared" si="1333"/>
        <v/>
      </c>
      <c r="AD160" s="207" t="str">
        <f t="shared" si="1334"/>
        <v/>
      </c>
      <c r="AE160" s="207" t="str">
        <f t="shared" si="1335"/>
        <v/>
      </c>
      <c r="AF160" s="207" t="str">
        <f t="shared" si="1336"/>
        <v/>
      </c>
      <c r="AG160" s="196">
        <f t="shared" si="1154"/>
        <v>0</v>
      </c>
      <c r="AN160" s="58">
        <v>5</v>
      </c>
      <c r="AO160" s="58">
        <v>1</v>
      </c>
      <c r="AP160" s="58">
        <v>11</v>
      </c>
      <c r="AQ160" s="60">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58">
        <f ca="1">COUNTIF(INDIRECT("H"&amp;(ROW()+12*(($AN160-1)*3+$AO160)-ROW())/12+5):INDIRECT("S"&amp;(ROW()+12*(($AN160-1)*3+$AO160)-ROW())/12+5),AQ160)</f>
        <v>0</v>
      </c>
      <c r="AS160" s="60">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58">
        <f ca="1">COUNTIF(INDIRECT("U"&amp;(ROW()+12*(($AN160-1)*3+$AO160)-ROW())/12+5):INDIRECT("AF"&amp;(ROW()+12*(($AN160-1)*3+$AO160)-ROW())/12+5),AS160)</f>
        <v>0</v>
      </c>
      <c r="AU160" s="58">
        <f ca="1">IF(AND(AQ160+AS160&gt;0,AR160+AT160&gt;0),COUNTIF(AU$6:AU159,"&gt;0")+1,0)</f>
        <v>0</v>
      </c>
      <c r="BE160" s="58">
        <v>2</v>
      </c>
      <c r="BF160" s="58" t="s">
        <v>106</v>
      </c>
      <c r="BG160" s="61">
        <f t="shared" ref="BG160:BR160" si="1340">IF(BG159+BT159&gt;$AJ$27,1,0)</f>
        <v>0</v>
      </c>
      <c r="BH160" s="61">
        <f t="shared" si="1340"/>
        <v>0</v>
      </c>
      <c r="BI160" s="61">
        <f t="shared" si="1340"/>
        <v>0</v>
      </c>
      <c r="BJ160" s="61">
        <f t="shared" si="1340"/>
        <v>0</v>
      </c>
      <c r="BK160" s="61">
        <f t="shared" si="1340"/>
        <v>0</v>
      </c>
      <c r="BL160" s="61">
        <f t="shared" si="1340"/>
        <v>0</v>
      </c>
      <c r="BM160" s="61">
        <f t="shared" si="1340"/>
        <v>0</v>
      </c>
      <c r="BN160" s="61">
        <f t="shared" si="1340"/>
        <v>0</v>
      </c>
      <c r="BO160" s="61">
        <f t="shared" si="1340"/>
        <v>0</v>
      </c>
      <c r="BP160" s="61">
        <f t="shared" si="1340"/>
        <v>0</v>
      </c>
      <c r="BQ160" s="61">
        <f t="shared" si="1340"/>
        <v>0</v>
      </c>
      <c r="BR160" s="61">
        <f t="shared" si="1340"/>
        <v>0</v>
      </c>
      <c r="BT160" s="61"/>
      <c r="BU160" s="61"/>
      <c r="BV160" s="61"/>
      <c r="BW160" s="61"/>
      <c r="BX160" s="61"/>
      <c r="BY160" s="61"/>
      <c r="BZ160" s="61"/>
      <c r="CA160" s="61"/>
      <c r="CB160" s="61"/>
      <c r="CC160" s="61"/>
      <c r="CD160" s="61"/>
      <c r="CE160" s="61"/>
    </row>
    <row r="161" spans="1:98">
      <c r="A161" s="376"/>
      <c r="B161" s="379"/>
      <c r="C161" s="384"/>
      <c r="D161" s="385"/>
      <c r="E161" s="383"/>
      <c r="F161" s="379"/>
      <c r="G161" s="236" t="s">
        <v>1226</v>
      </c>
      <c r="H161" s="197"/>
      <c r="I161" s="198"/>
      <c r="J161" s="198"/>
      <c r="K161" s="198"/>
      <c r="L161" s="198"/>
      <c r="M161" s="198"/>
      <c r="N161" s="198"/>
      <c r="O161" s="198"/>
      <c r="P161" s="198"/>
      <c r="Q161" s="198"/>
      <c r="R161" s="198"/>
      <c r="S161" s="198"/>
      <c r="T161" s="199">
        <f t="shared" si="1131"/>
        <v>0</v>
      </c>
      <c r="U161" s="208"/>
      <c r="V161" s="209"/>
      <c r="W161" s="209"/>
      <c r="X161" s="209"/>
      <c r="Y161" s="209"/>
      <c r="Z161" s="209"/>
      <c r="AA161" s="209"/>
      <c r="AB161" s="209"/>
      <c r="AC161" s="209"/>
      <c r="AD161" s="209"/>
      <c r="AE161" s="209"/>
      <c r="AF161" s="209"/>
      <c r="AG161" s="199">
        <f t="shared" si="1154"/>
        <v>0</v>
      </c>
      <c r="AN161" s="58">
        <v>5</v>
      </c>
      <c r="AO161" s="58">
        <v>1</v>
      </c>
      <c r="AP161" s="58">
        <v>12</v>
      </c>
      <c r="AQ161" s="60">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58">
        <f ca="1">COUNTIF(INDIRECT("H"&amp;(ROW()+12*(($AN161-1)*3+$AO161)-ROW())/12+5):INDIRECT("S"&amp;(ROW()+12*(($AN161-1)*3+$AO161)-ROW())/12+5),AQ161)</f>
        <v>0</v>
      </c>
      <c r="AS161" s="60">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58">
        <f ca="1">COUNTIF(INDIRECT("U"&amp;(ROW()+12*(($AN161-1)*3+$AO161)-ROW())/12+5):INDIRECT("AF"&amp;(ROW()+12*(($AN161-1)*3+$AO161)-ROW())/12+5),AS161)</f>
        <v>0</v>
      </c>
      <c r="AU161" s="58">
        <f ca="1">IF(AND(AQ161+AS161&gt;0,AR161+AT161&gt;0),COUNTIF(AU$6:AU160,"&gt;0")+1,0)</f>
        <v>0</v>
      </c>
      <c r="BE161" s="58">
        <v>3</v>
      </c>
      <c r="BF161" s="62"/>
      <c r="BG161" s="61"/>
      <c r="BH161" s="61"/>
      <c r="BI161" s="61"/>
      <c r="BJ161" s="61"/>
      <c r="BK161" s="61"/>
      <c r="BL161" s="61"/>
      <c r="BM161" s="61"/>
      <c r="BN161" s="61"/>
      <c r="BO161" s="61"/>
      <c r="BP161" s="61"/>
      <c r="BQ161" s="61"/>
      <c r="BR161" s="61"/>
      <c r="BT161" s="61"/>
      <c r="BU161" s="61"/>
      <c r="BV161" s="61"/>
      <c r="BW161" s="61"/>
      <c r="BX161" s="61"/>
      <c r="BY161" s="61"/>
      <c r="BZ161" s="61"/>
      <c r="CA161" s="61"/>
      <c r="CB161" s="61"/>
      <c r="CC161" s="61"/>
      <c r="CD161" s="61"/>
      <c r="CE161" s="61"/>
    </row>
    <row r="162" spans="1:98">
      <c r="A162" s="374">
        <v>53</v>
      </c>
      <c r="B162" s="377"/>
      <c r="C162" s="377"/>
      <c r="D162" s="377"/>
      <c r="E162" s="381"/>
      <c r="F162" s="377"/>
      <c r="G162" s="234" t="s">
        <v>109</v>
      </c>
      <c r="H162" s="191"/>
      <c r="I162" s="192" t="str">
        <f t="shared" ref="I162:I163" si="1341">IF(H162="","",H162)</f>
        <v/>
      </c>
      <c r="J162" s="192" t="str">
        <f t="shared" ref="J162:J163" si="1342">IF(I162="","",I162)</f>
        <v/>
      </c>
      <c r="K162" s="192" t="str">
        <f t="shared" ref="K162:K163" si="1343">IF(J162="","",J162)</f>
        <v/>
      </c>
      <c r="L162" s="192" t="str">
        <f t="shared" ref="L162:L163" si="1344">IF(K162="","",K162)</f>
        <v/>
      </c>
      <c r="M162" s="192" t="str">
        <f t="shared" ref="M162:M163" si="1345">IF(L162="","",L162)</f>
        <v/>
      </c>
      <c r="N162" s="192" t="str">
        <f t="shared" ref="N162:N163" si="1346">IF(M162="","",M162)</f>
        <v/>
      </c>
      <c r="O162" s="192" t="str">
        <f t="shared" ref="O162:O163" si="1347">IF(N162="","",N162)</f>
        <v/>
      </c>
      <c r="P162" s="192" t="str">
        <f t="shared" ref="P162:P163" si="1348">IF(O162="","",O162)</f>
        <v/>
      </c>
      <c r="Q162" s="192" t="str">
        <f t="shared" ref="Q162:Q163" si="1349">IF(P162="","",P162)</f>
        <v/>
      </c>
      <c r="R162" s="192" t="str">
        <f t="shared" ref="R162:R163" si="1350">IF(Q162="","",Q162)</f>
        <v/>
      </c>
      <c r="S162" s="192" t="str">
        <f t="shared" ref="S162:S163" si="1351">IF(R162="","",R162)</f>
        <v/>
      </c>
      <c r="T162" s="193">
        <f t="shared" si="1131"/>
        <v>0</v>
      </c>
      <c r="U162" s="203"/>
      <c r="V162" s="204" t="str">
        <f t="shared" ref="V162:V163" si="1352">IF(U162="","",U162)</f>
        <v/>
      </c>
      <c r="W162" s="204" t="str">
        <f t="shared" ref="W162:W163" si="1353">IF(V162="","",V162)</f>
        <v/>
      </c>
      <c r="X162" s="204" t="str">
        <f t="shared" ref="X162:X163" si="1354">IF(W162="","",W162)</f>
        <v/>
      </c>
      <c r="Y162" s="204" t="str">
        <f t="shared" ref="Y162:Y163" si="1355">IF(X162="","",X162)</f>
        <v/>
      </c>
      <c r="Z162" s="204" t="str">
        <f t="shared" ref="Z162:Z163" si="1356">IF(Y162="","",Y162)</f>
        <v/>
      </c>
      <c r="AA162" s="204" t="str">
        <f t="shared" ref="AA162:AA163" si="1357">IF(Z162="","",Z162)</f>
        <v/>
      </c>
      <c r="AB162" s="204" t="str">
        <f t="shared" ref="AB162:AB163" si="1358">IF(AA162="","",AA162)</f>
        <v/>
      </c>
      <c r="AC162" s="204" t="str">
        <f t="shared" ref="AC162:AC163" si="1359">IF(AB162="","",AB162)</f>
        <v/>
      </c>
      <c r="AD162" s="204" t="str">
        <f t="shared" ref="AD162:AD163" si="1360">IF(AC162="","",AC162)</f>
        <v/>
      </c>
      <c r="AE162" s="204" t="str">
        <f t="shared" ref="AE162:AE163" si="1361">IF(AD162="","",AD162)</f>
        <v/>
      </c>
      <c r="AF162" s="204" t="str">
        <f t="shared" ref="AF162:AF163" si="1362">IF(AE162="","",AE162)</f>
        <v/>
      </c>
      <c r="AG162" s="193">
        <f t="shared" si="1154"/>
        <v>0</v>
      </c>
      <c r="AN162" s="58">
        <v>5</v>
      </c>
      <c r="AO162" s="58">
        <v>2</v>
      </c>
      <c r="AP162" s="58">
        <v>1</v>
      </c>
      <c r="AQ162" s="60">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58">
        <f ca="1">COUNTIF(INDIRECT("H"&amp;(ROW()+12*(($AN162-1)*3+$AO162)-ROW())/12+5):INDIRECT("S"&amp;(ROW()+12*(($AN162-1)*3+$AO162)-ROW())/12+5),AQ162)</f>
        <v>0</v>
      </c>
      <c r="AS162" s="60">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58">
        <f ca="1">COUNTIF(INDIRECT("U"&amp;(ROW()+12*(($AN162-1)*3+$AO162)-ROW())/12+5):INDIRECT("AF"&amp;(ROW()+12*(($AN162-1)*3+$AO162)-ROW())/12+5),AS162)</f>
        <v>0</v>
      </c>
      <c r="AU162" s="58">
        <f ca="1">IF(AND(AQ162+AS162&gt;0,AR162+AT162&gt;0),COUNTIF(AU$6:AU161,"&gt;0")+1,0)</f>
        <v>0</v>
      </c>
      <c r="BE162" s="58">
        <v>1</v>
      </c>
      <c r="BG162" s="61">
        <f t="shared" ref="BG162:BR162" si="1363">SUM(H162:H163)</f>
        <v>0</v>
      </c>
      <c r="BH162" s="61">
        <f t="shared" si="1363"/>
        <v>0</v>
      </c>
      <c r="BI162" s="61">
        <f t="shared" si="1363"/>
        <v>0</v>
      </c>
      <c r="BJ162" s="61">
        <f t="shared" si="1363"/>
        <v>0</v>
      </c>
      <c r="BK162" s="61">
        <f t="shared" si="1363"/>
        <v>0</v>
      </c>
      <c r="BL162" s="61">
        <f t="shared" si="1363"/>
        <v>0</v>
      </c>
      <c r="BM162" s="61">
        <f t="shared" si="1363"/>
        <v>0</v>
      </c>
      <c r="BN162" s="61">
        <f t="shared" si="1363"/>
        <v>0</v>
      </c>
      <c r="BO162" s="61">
        <f t="shared" si="1363"/>
        <v>0</v>
      </c>
      <c r="BP162" s="61">
        <f t="shared" si="1363"/>
        <v>0</v>
      </c>
      <c r="BQ162" s="61">
        <f t="shared" si="1363"/>
        <v>0</v>
      </c>
      <c r="BR162" s="61">
        <f t="shared" si="1363"/>
        <v>0</v>
      </c>
      <c r="BT162" s="61">
        <f t="shared" ref="BT162:CE162" si="1364">SUM(U162:U163)</f>
        <v>0</v>
      </c>
      <c r="BU162" s="61">
        <f t="shared" si="1364"/>
        <v>0</v>
      </c>
      <c r="BV162" s="61">
        <f t="shared" si="1364"/>
        <v>0</v>
      </c>
      <c r="BW162" s="61">
        <f t="shared" si="1364"/>
        <v>0</v>
      </c>
      <c r="BX162" s="61">
        <f t="shared" si="1364"/>
        <v>0</v>
      </c>
      <c r="BY162" s="61">
        <f t="shared" si="1364"/>
        <v>0</v>
      </c>
      <c r="BZ162" s="61">
        <f t="shared" si="1364"/>
        <v>0</v>
      </c>
      <c r="CA162" s="61">
        <f t="shared" si="1364"/>
        <v>0</v>
      </c>
      <c r="CB162" s="61">
        <f t="shared" si="1364"/>
        <v>0</v>
      </c>
      <c r="CC162" s="61">
        <f t="shared" si="1364"/>
        <v>0</v>
      </c>
      <c r="CD162" s="61">
        <f t="shared" si="1364"/>
        <v>0</v>
      </c>
      <c r="CE162" s="61">
        <f t="shared" si="1364"/>
        <v>0</v>
      </c>
      <c r="CH162" s="62" t="s">
        <v>108</v>
      </c>
      <c r="CI162" s="61">
        <f t="shared" ref="CI162:CT162" si="1365">IF(OR($D162="副園長",$D162="教頭",$D162="主任保育士",$D162="主幹教諭",$D162="主幹保育教諭"),0,BG162)</f>
        <v>0</v>
      </c>
      <c r="CJ162" s="61">
        <f t="shared" si="1365"/>
        <v>0</v>
      </c>
      <c r="CK162" s="61">
        <f t="shared" si="1365"/>
        <v>0</v>
      </c>
      <c r="CL162" s="61">
        <f t="shared" si="1365"/>
        <v>0</v>
      </c>
      <c r="CM162" s="61">
        <f t="shared" si="1365"/>
        <v>0</v>
      </c>
      <c r="CN162" s="61">
        <f t="shared" si="1365"/>
        <v>0</v>
      </c>
      <c r="CO162" s="61">
        <f t="shared" si="1365"/>
        <v>0</v>
      </c>
      <c r="CP162" s="61">
        <f t="shared" si="1365"/>
        <v>0</v>
      </c>
      <c r="CQ162" s="61">
        <f t="shared" si="1365"/>
        <v>0</v>
      </c>
      <c r="CR162" s="61">
        <f t="shared" si="1365"/>
        <v>0</v>
      </c>
      <c r="CS162" s="61">
        <f t="shared" si="1365"/>
        <v>0</v>
      </c>
      <c r="CT162" s="61">
        <f t="shared" si="1365"/>
        <v>0</v>
      </c>
    </row>
    <row r="163" spans="1:98">
      <c r="A163" s="375"/>
      <c r="B163" s="378"/>
      <c r="C163" s="380"/>
      <c r="D163" s="380"/>
      <c r="E163" s="382"/>
      <c r="F163" s="378"/>
      <c r="G163" s="235" t="s">
        <v>107</v>
      </c>
      <c r="H163" s="194"/>
      <c r="I163" s="195" t="str">
        <f t="shared" si="1341"/>
        <v/>
      </c>
      <c r="J163" s="195" t="str">
        <f t="shared" si="1342"/>
        <v/>
      </c>
      <c r="K163" s="195" t="str">
        <f t="shared" si="1343"/>
        <v/>
      </c>
      <c r="L163" s="195" t="str">
        <f t="shared" si="1344"/>
        <v/>
      </c>
      <c r="M163" s="195" t="str">
        <f t="shared" si="1345"/>
        <v/>
      </c>
      <c r="N163" s="195" t="str">
        <f t="shared" si="1346"/>
        <v/>
      </c>
      <c r="O163" s="195" t="str">
        <f t="shared" si="1347"/>
        <v/>
      </c>
      <c r="P163" s="195" t="str">
        <f t="shared" si="1348"/>
        <v/>
      </c>
      <c r="Q163" s="195" t="str">
        <f t="shared" si="1349"/>
        <v/>
      </c>
      <c r="R163" s="195" t="str">
        <f t="shared" si="1350"/>
        <v/>
      </c>
      <c r="S163" s="195" t="str">
        <f t="shared" si="1351"/>
        <v/>
      </c>
      <c r="T163" s="196">
        <f t="shared" si="1131"/>
        <v>0</v>
      </c>
      <c r="U163" s="206"/>
      <c r="V163" s="207" t="str">
        <f t="shared" si="1352"/>
        <v/>
      </c>
      <c r="W163" s="207" t="str">
        <f t="shared" si="1353"/>
        <v/>
      </c>
      <c r="X163" s="207" t="str">
        <f t="shared" si="1354"/>
        <v/>
      </c>
      <c r="Y163" s="207" t="str">
        <f t="shared" si="1355"/>
        <v/>
      </c>
      <c r="Z163" s="207" t="str">
        <f t="shared" si="1356"/>
        <v/>
      </c>
      <c r="AA163" s="207" t="str">
        <f t="shared" si="1357"/>
        <v/>
      </c>
      <c r="AB163" s="207" t="str">
        <f t="shared" si="1358"/>
        <v/>
      </c>
      <c r="AC163" s="207" t="str">
        <f t="shared" si="1359"/>
        <v/>
      </c>
      <c r="AD163" s="207" t="str">
        <f t="shared" si="1360"/>
        <v/>
      </c>
      <c r="AE163" s="207" t="str">
        <f t="shared" si="1361"/>
        <v/>
      </c>
      <c r="AF163" s="207" t="str">
        <f t="shared" si="1362"/>
        <v/>
      </c>
      <c r="AG163" s="196">
        <f t="shared" si="1154"/>
        <v>0</v>
      </c>
      <c r="AN163" s="58">
        <v>5</v>
      </c>
      <c r="AO163" s="58">
        <v>2</v>
      </c>
      <c r="AP163" s="58">
        <v>2</v>
      </c>
      <c r="AQ163" s="60">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58">
        <f ca="1">COUNTIF(INDIRECT("H"&amp;(ROW()+12*(($AN163-1)*3+$AO163)-ROW())/12+5):INDIRECT("S"&amp;(ROW()+12*(($AN163-1)*3+$AO163)-ROW())/12+5),AQ163)</f>
        <v>0</v>
      </c>
      <c r="AS163" s="60">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58">
        <f ca="1">COUNTIF(INDIRECT("U"&amp;(ROW()+12*(($AN163-1)*3+$AO163)-ROW())/12+5):INDIRECT("AF"&amp;(ROW()+12*(($AN163-1)*3+$AO163)-ROW())/12+5),AS163)</f>
        <v>0</v>
      </c>
      <c r="AU163" s="58">
        <f ca="1">IF(AND(AQ163+AS163&gt;0,AR163+AT163&gt;0),COUNTIF(AU$6:AU162,"&gt;0")+1,0)</f>
        <v>0</v>
      </c>
      <c r="BE163" s="58">
        <v>2</v>
      </c>
      <c r="BF163" s="58" t="s">
        <v>106</v>
      </c>
      <c r="BG163" s="61">
        <f t="shared" ref="BG163:BR163" si="1366">IF(BG162+BT162&gt;$AJ$27,1,0)</f>
        <v>0</v>
      </c>
      <c r="BH163" s="61">
        <f t="shared" si="1366"/>
        <v>0</v>
      </c>
      <c r="BI163" s="61">
        <f t="shared" si="1366"/>
        <v>0</v>
      </c>
      <c r="BJ163" s="61">
        <f t="shared" si="1366"/>
        <v>0</v>
      </c>
      <c r="BK163" s="61">
        <f t="shared" si="1366"/>
        <v>0</v>
      </c>
      <c r="BL163" s="61">
        <f t="shared" si="1366"/>
        <v>0</v>
      </c>
      <c r="BM163" s="61">
        <f t="shared" si="1366"/>
        <v>0</v>
      </c>
      <c r="BN163" s="61">
        <f t="shared" si="1366"/>
        <v>0</v>
      </c>
      <c r="BO163" s="61">
        <f t="shared" si="1366"/>
        <v>0</v>
      </c>
      <c r="BP163" s="61">
        <f t="shared" si="1366"/>
        <v>0</v>
      </c>
      <c r="BQ163" s="61">
        <f t="shared" si="1366"/>
        <v>0</v>
      </c>
      <c r="BR163" s="61">
        <f t="shared" si="1366"/>
        <v>0</v>
      </c>
      <c r="BT163" s="61"/>
      <c r="BU163" s="61"/>
      <c r="BV163" s="61"/>
      <c r="BW163" s="61"/>
      <c r="BX163" s="61"/>
      <c r="BY163" s="61"/>
      <c r="BZ163" s="61"/>
      <c r="CA163" s="61"/>
      <c r="CB163" s="61"/>
      <c r="CC163" s="61"/>
      <c r="CD163" s="61"/>
      <c r="CE163" s="61"/>
    </row>
    <row r="164" spans="1:98">
      <c r="A164" s="376"/>
      <c r="B164" s="379"/>
      <c r="C164" s="384"/>
      <c r="D164" s="385"/>
      <c r="E164" s="383"/>
      <c r="F164" s="379"/>
      <c r="G164" s="236" t="s">
        <v>1226</v>
      </c>
      <c r="H164" s="197"/>
      <c r="I164" s="198"/>
      <c r="J164" s="198"/>
      <c r="K164" s="198"/>
      <c r="L164" s="198"/>
      <c r="M164" s="198"/>
      <c r="N164" s="198"/>
      <c r="O164" s="198"/>
      <c r="P164" s="198"/>
      <c r="Q164" s="198"/>
      <c r="R164" s="198"/>
      <c r="S164" s="198"/>
      <c r="T164" s="199">
        <f t="shared" si="1131"/>
        <v>0</v>
      </c>
      <c r="U164" s="208"/>
      <c r="V164" s="209"/>
      <c r="W164" s="209"/>
      <c r="X164" s="209"/>
      <c r="Y164" s="209"/>
      <c r="Z164" s="209"/>
      <c r="AA164" s="209"/>
      <c r="AB164" s="209"/>
      <c r="AC164" s="209"/>
      <c r="AD164" s="209"/>
      <c r="AE164" s="209"/>
      <c r="AF164" s="209"/>
      <c r="AG164" s="199">
        <f t="shared" si="1154"/>
        <v>0</v>
      </c>
      <c r="AN164" s="58">
        <v>5</v>
      </c>
      <c r="AO164" s="58">
        <v>2</v>
      </c>
      <c r="AP164" s="58">
        <v>3</v>
      </c>
      <c r="AQ164" s="60">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58">
        <f ca="1">COUNTIF(INDIRECT("H"&amp;(ROW()+12*(($AN164-1)*3+$AO164)-ROW())/12+5):INDIRECT("S"&amp;(ROW()+12*(($AN164-1)*3+$AO164)-ROW())/12+5),AQ164)</f>
        <v>0</v>
      </c>
      <c r="AS164" s="60">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58">
        <f ca="1">COUNTIF(INDIRECT("U"&amp;(ROW()+12*(($AN164-1)*3+$AO164)-ROW())/12+5):INDIRECT("AF"&amp;(ROW()+12*(($AN164-1)*3+$AO164)-ROW())/12+5),AS164)</f>
        <v>0</v>
      </c>
      <c r="AU164" s="58">
        <f ca="1">IF(AND(AQ164+AS164&gt;0,AR164+AT164&gt;0),COUNTIF(AU$6:AU163,"&gt;0")+1,0)</f>
        <v>0</v>
      </c>
      <c r="BE164" s="58">
        <v>3</v>
      </c>
      <c r="BF164" s="62"/>
      <c r="BG164" s="61"/>
      <c r="BH164" s="61"/>
      <c r="BI164" s="61"/>
      <c r="BJ164" s="61"/>
      <c r="BK164" s="61"/>
      <c r="BL164" s="61"/>
      <c r="BM164" s="61"/>
      <c r="BN164" s="61"/>
      <c r="BO164" s="61"/>
      <c r="BP164" s="61"/>
      <c r="BQ164" s="61"/>
      <c r="BR164" s="61"/>
      <c r="BT164" s="61"/>
      <c r="BU164" s="61"/>
      <c r="BV164" s="61"/>
      <c r="BW164" s="61"/>
      <c r="BX164" s="61"/>
      <c r="BY164" s="61"/>
      <c r="BZ164" s="61"/>
      <c r="CA164" s="61"/>
      <c r="CB164" s="61"/>
      <c r="CC164" s="61"/>
      <c r="CD164" s="61"/>
      <c r="CE164" s="61"/>
    </row>
    <row r="165" spans="1:98">
      <c r="A165" s="374">
        <v>54</v>
      </c>
      <c r="B165" s="377"/>
      <c r="C165" s="377"/>
      <c r="D165" s="377"/>
      <c r="E165" s="381"/>
      <c r="F165" s="377"/>
      <c r="G165" s="234" t="s">
        <v>109</v>
      </c>
      <c r="H165" s="191"/>
      <c r="I165" s="192" t="str">
        <f t="shared" ref="I165:I166" si="1367">IF(H165="","",H165)</f>
        <v/>
      </c>
      <c r="J165" s="192" t="str">
        <f t="shared" ref="J165:J166" si="1368">IF(I165="","",I165)</f>
        <v/>
      </c>
      <c r="K165" s="192" t="str">
        <f t="shared" ref="K165:K166" si="1369">IF(J165="","",J165)</f>
        <v/>
      </c>
      <c r="L165" s="192" t="str">
        <f t="shared" ref="L165:L166" si="1370">IF(K165="","",K165)</f>
        <v/>
      </c>
      <c r="M165" s="192" t="str">
        <f t="shared" ref="M165:M166" si="1371">IF(L165="","",L165)</f>
        <v/>
      </c>
      <c r="N165" s="192" t="str">
        <f t="shared" ref="N165:N166" si="1372">IF(M165="","",M165)</f>
        <v/>
      </c>
      <c r="O165" s="192" t="str">
        <f t="shared" ref="O165:O166" si="1373">IF(N165="","",N165)</f>
        <v/>
      </c>
      <c r="P165" s="192" t="str">
        <f t="shared" ref="P165:P166" si="1374">IF(O165="","",O165)</f>
        <v/>
      </c>
      <c r="Q165" s="192" t="str">
        <f t="shared" ref="Q165:Q166" si="1375">IF(P165="","",P165)</f>
        <v/>
      </c>
      <c r="R165" s="192" t="str">
        <f t="shared" ref="R165:R166" si="1376">IF(Q165="","",Q165)</f>
        <v/>
      </c>
      <c r="S165" s="192" t="str">
        <f t="shared" ref="S165:S166" si="1377">IF(R165="","",R165)</f>
        <v/>
      </c>
      <c r="T165" s="193">
        <f t="shared" si="1131"/>
        <v>0</v>
      </c>
      <c r="U165" s="203"/>
      <c r="V165" s="204" t="str">
        <f t="shared" ref="V165:V166" si="1378">IF(U165="","",U165)</f>
        <v/>
      </c>
      <c r="W165" s="204" t="str">
        <f t="shared" ref="W165:W166" si="1379">IF(V165="","",V165)</f>
        <v/>
      </c>
      <c r="X165" s="204" t="str">
        <f t="shared" ref="X165:X166" si="1380">IF(W165="","",W165)</f>
        <v/>
      </c>
      <c r="Y165" s="204" t="str">
        <f t="shared" ref="Y165:Y166" si="1381">IF(X165="","",X165)</f>
        <v/>
      </c>
      <c r="Z165" s="204" t="str">
        <f t="shared" ref="Z165:Z166" si="1382">IF(Y165="","",Y165)</f>
        <v/>
      </c>
      <c r="AA165" s="204" t="str">
        <f t="shared" ref="AA165:AA166" si="1383">IF(Z165="","",Z165)</f>
        <v/>
      </c>
      <c r="AB165" s="204" t="str">
        <f t="shared" ref="AB165:AB166" si="1384">IF(AA165="","",AA165)</f>
        <v/>
      </c>
      <c r="AC165" s="204" t="str">
        <f t="shared" ref="AC165:AC166" si="1385">IF(AB165="","",AB165)</f>
        <v/>
      </c>
      <c r="AD165" s="204" t="str">
        <f t="shared" ref="AD165:AD166" si="1386">IF(AC165="","",AC165)</f>
        <v/>
      </c>
      <c r="AE165" s="204" t="str">
        <f t="shared" ref="AE165:AE166" si="1387">IF(AD165="","",AD165)</f>
        <v/>
      </c>
      <c r="AF165" s="204" t="str">
        <f t="shared" ref="AF165:AF166" si="1388">IF(AE165="","",AE165)</f>
        <v/>
      </c>
      <c r="AG165" s="193">
        <f t="shared" si="1154"/>
        <v>0</v>
      </c>
      <c r="AN165" s="58">
        <v>5</v>
      </c>
      <c r="AO165" s="58">
        <v>2</v>
      </c>
      <c r="AP165" s="58">
        <v>4</v>
      </c>
      <c r="AQ165" s="60">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58">
        <f ca="1">COUNTIF(INDIRECT("H"&amp;(ROW()+12*(($AN165-1)*3+$AO165)-ROW())/12+5):INDIRECT("S"&amp;(ROW()+12*(($AN165-1)*3+$AO165)-ROW())/12+5),AQ165)</f>
        <v>0</v>
      </c>
      <c r="AS165" s="60">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58">
        <f ca="1">COUNTIF(INDIRECT("U"&amp;(ROW()+12*(($AN165-1)*3+$AO165)-ROW())/12+5):INDIRECT("AF"&amp;(ROW()+12*(($AN165-1)*3+$AO165)-ROW())/12+5),AS165)</f>
        <v>0</v>
      </c>
      <c r="AU165" s="58">
        <f ca="1">IF(AND(AQ165+AS165&gt;0,AR165+AT165&gt;0),COUNTIF(AU$6:AU164,"&gt;0")+1,0)</f>
        <v>0</v>
      </c>
      <c r="BE165" s="58">
        <v>1</v>
      </c>
      <c r="BG165" s="61">
        <f t="shared" ref="BG165:BR165" si="1389">SUM(H165:H166)</f>
        <v>0</v>
      </c>
      <c r="BH165" s="61">
        <f t="shared" si="1389"/>
        <v>0</v>
      </c>
      <c r="BI165" s="61">
        <f t="shared" si="1389"/>
        <v>0</v>
      </c>
      <c r="BJ165" s="61">
        <f t="shared" si="1389"/>
        <v>0</v>
      </c>
      <c r="BK165" s="61">
        <f t="shared" si="1389"/>
        <v>0</v>
      </c>
      <c r="BL165" s="61">
        <f t="shared" si="1389"/>
        <v>0</v>
      </c>
      <c r="BM165" s="61">
        <f t="shared" si="1389"/>
        <v>0</v>
      </c>
      <c r="BN165" s="61">
        <f t="shared" si="1389"/>
        <v>0</v>
      </c>
      <c r="BO165" s="61">
        <f t="shared" si="1389"/>
        <v>0</v>
      </c>
      <c r="BP165" s="61">
        <f t="shared" si="1389"/>
        <v>0</v>
      </c>
      <c r="BQ165" s="61">
        <f t="shared" si="1389"/>
        <v>0</v>
      </c>
      <c r="BR165" s="61">
        <f t="shared" si="1389"/>
        <v>0</v>
      </c>
      <c r="BT165" s="61">
        <f t="shared" ref="BT165:CE165" si="1390">SUM(U165:U166)</f>
        <v>0</v>
      </c>
      <c r="BU165" s="61">
        <f t="shared" si="1390"/>
        <v>0</v>
      </c>
      <c r="BV165" s="61">
        <f t="shared" si="1390"/>
        <v>0</v>
      </c>
      <c r="BW165" s="61">
        <f t="shared" si="1390"/>
        <v>0</v>
      </c>
      <c r="BX165" s="61">
        <f t="shared" si="1390"/>
        <v>0</v>
      </c>
      <c r="BY165" s="61">
        <f t="shared" si="1390"/>
        <v>0</v>
      </c>
      <c r="BZ165" s="61">
        <f t="shared" si="1390"/>
        <v>0</v>
      </c>
      <c r="CA165" s="61">
        <f t="shared" si="1390"/>
        <v>0</v>
      </c>
      <c r="CB165" s="61">
        <f t="shared" si="1390"/>
        <v>0</v>
      </c>
      <c r="CC165" s="61">
        <f t="shared" si="1390"/>
        <v>0</v>
      </c>
      <c r="CD165" s="61">
        <f t="shared" si="1390"/>
        <v>0</v>
      </c>
      <c r="CE165" s="61">
        <f t="shared" si="1390"/>
        <v>0</v>
      </c>
      <c r="CH165" s="62" t="s">
        <v>108</v>
      </c>
      <c r="CI165" s="61">
        <f t="shared" ref="CI165:CT165" si="1391">IF(OR($D165="副園長",$D165="教頭",$D165="主任保育士",$D165="主幹教諭",$D165="主幹保育教諭"),0,BG165)</f>
        <v>0</v>
      </c>
      <c r="CJ165" s="61">
        <f t="shared" si="1391"/>
        <v>0</v>
      </c>
      <c r="CK165" s="61">
        <f t="shared" si="1391"/>
        <v>0</v>
      </c>
      <c r="CL165" s="61">
        <f t="shared" si="1391"/>
        <v>0</v>
      </c>
      <c r="CM165" s="61">
        <f t="shared" si="1391"/>
        <v>0</v>
      </c>
      <c r="CN165" s="61">
        <f t="shared" si="1391"/>
        <v>0</v>
      </c>
      <c r="CO165" s="61">
        <f t="shared" si="1391"/>
        <v>0</v>
      </c>
      <c r="CP165" s="61">
        <f t="shared" si="1391"/>
        <v>0</v>
      </c>
      <c r="CQ165" s="61">
        <f t="shared" si="1391"/>
        <v>0</v>
      </c>
      <c r="CR165" s="61">
        <f t="shared" si="1391"/>
        <v>0</v>
      </c>
      <c r="CS165" s="61">
        <f t="shared" si="1391"/>
        <v>0</v>
      </c>
      <c r="CT165" s="61">
        <f t="shared" si="1391"/>
        <v>0</v>
      </c>
    </row>
    <row r="166" spans="1:98">
      <c r="A166" s="375"/>
      <c r="B166" s="378"/>
      <c r="C166" s="380"/>
      <c r="D166" s="380"/>
      <c r="E166" s="382"/>
      <c r="F166" s="378"/>
      <c r="G166" s="235" t="s">
        <v>107</v>
      </c>
      <c r="H166" s="194"/>
      <c r="I166" s="195" t="str">
        <f t="shared" si="1367"/>
        <v/>
      </c>
      <c r="J166" s="195" t="str">
        <f t="shared" si="1368"/>
        <v/>
      </c>
      <c r="K166" s="195" t="str">
        <f t="shared" si="1369"/>
        <v/>
      </c>
      <c r="L166" s="195" t="str">
        <f t="shared" si="1370"/>
        <v/>
      </c>
      <c r="M166" s="195" t="str">
        <f t="shared" si="1371"/>
        <v/>
      </c>
      <c r="N166" s="195" t="str">
        <f t="shared" si="1372"/>
        <v/>
      </c>
      <c r="O166" s="195" t="str">
        <f t="shared" si="1373"/>
        <v/>
      </c>
      <c r="P166" s="195" t="str">
        <f t="shared" si="1374"/>
        <v/>
      </c>
      <c r="Q166" s="195" t="str">
        <f t="shared" si="1375"/>
        <v/>
      </c>
      <c r="R166" s="195" t="str">
        <f t="shared" si="1376"/>
        <v/>
      </c>
      <c r="S166" s="195" t="str">
        <f t="shared" si="1377"/>
        <v/>
      </c>
      <c r="T166" s="196">
        <f t="shared" si="1131"/>
        <v>0</v>
      </c>
      <c r="U166" s="206"/>
      <c r="V166" s="207" t="str">
        <f t="shared" si="1378"/>
        <v/>
      </c>
      <c r="W166" s="207" t="str">
        <f t="shared" si="1379"/>
        <v/>
      </c>
      <c r="X166" s="207" t="str">
        <f t="shared" si="1380"/>
        <v/>
      </c>
      <c r="Y166" s="207" t="str">
        <f t="shared" si="1381"/>
        <v/>
      </c>
      <c r="Z166" s="207" t="str">
        <f t="shared" si="1382"/>
        <v/>
      </c>
      <c r="AA166" s="207" t="str">
        <f t="shared" si="1383"/>
        <v/>
      </c>
      <c r="AB166" s="207" t="str">
        <f t="shared" si="1384"/>
        <v/>
      </c>
      <c r="AC166" s="207" t="str">
        <f t="shared" si="1385"/>
        <v/>
      </c>
      <c r="AD166" s="207" t="str">
        <f t="shared" si="1386"/>
        <v/>
      </c>
      <c r="AE166" s="207" t="str">
        <f t="shared" si="1387"/>
        <v/>
      </c>
      <c r="AF166" s="207" t="str">
        <f t="shared" si="1388"/>
        <v/>
      </c>
      <c r="AG166" s="196">
        <f t="shared" si="1154"/>
        <v>0</v>
      </c>
      <c r="AN166" s="58">
        <v>5</v>
      </c>
      <c r="AO166" s="58">
        <v>2</v>
      </c>
      <c r="AP166" s="58">
        <v>5</v>
      </c>
      <c r="AQ166" s="60">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58">
        <f ca="1">COUNTIF(INDIRECT("H"&amp;(ROW()+12*(($AN166-1)*3+$AO166)-ROW())/12+5):INDIRECT("S"&amp;(ROW()+12*(($AN166-1)*3+$AO166)-ROW())/12+5),AQ166)</f>
        <v>0</v>
      </c>
      <c r="AS166" s="60">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58">
        <f ca="1">COUNTIF(INDIRECT("U"&amp;(ROW()+12*(($AN166-1)*3+$AO166)-ROW())/12+5):INDIRECT("AF"&amp;(ROW()+12*(($AN166-1)*3+$AO166)-ROW())/12+5),AS166)</f>
        <v>0</v>
      </c>
      <c r="AU166" s="58">
        <f ca="1">IF(AND(AQ166+AS166&gt;0,AR166+AT166&gt;0),COUNTIF(AU$6:AU165,"&gt;0")+1,0)</f>
        <v>0</v>
      </c>
      <c r="BE166" s="58">
        <v>2</v>
      </c>
      <c r="BF166" s="58" t="s">
        <v>106</v>
      </c>
      <c r="BG166" s="61">
        <f t="shared" ref="BG166:BR166" si="1392">IF(BG165+BT165&gt;$AJ$27,1,0)</f>
        <v>0</v>
      </c>
      <c r="BH166" s="61">
        <f t="shared" si="1392"/>
        <v>0</v>
      </c>
      <c r="BI166" s="61">
        <f t="shared" si="1392"/>
        <v>0</v>
      </c>
      <c r="BJ166" s="61">
        <f t="shared" si="1392"/>
        <v>0</v>
      </c>
      <c r="BK166" s="61">
        <f t="shared" si="1392"/>
        <v>0</v>
      </c>
      <c r="BL166" s="61">
        <f t="shared" si="1392"/>
        <v>0</v>
      </c>
      <c r="BM166" s="61">
        <f t="shared" si="1392"/>
        <v>0</v>
      </c>
      <c r="BN166" s="61">
        <f t="shared" si="1392"/>
        <v>0</v>
      </c>
      <c r="BO166" s="61">
        <f t="shared" si="1392"/>
        <v>0</v>
      </c>
      <c r="BP166" s="61">
        <f t="shared" si="1392"/>
        <v>0</v>
      </c>
      <c r="BQ166" s="61">
        <f t="shared" si="1392"/>
        <v>0</v>
      </c>
      <c r="BR166" s="61">
        <f t="shared" si="1392"/>
        <v>0</v>
      </c>
      <c r="BT166" s="61"/>
      <c r="BU166" s="61"/>
      <c r="BV166" s="61"/>
      <c r="BW166" s="61"/>
      <c r="BX166" s="61"/>
      <c r="BY166" s="61"/>
      <c r="BZ166" s="61"/>
      <c r="CA166" s="61"/>
      <c r="CB166" s="61"/>
      <c r="CC166" s="61"/>
      <c r="CD166" s="61"/>
      <c r="CE166" s="61"/>
    </row>
    <row r="167" spans="1:98">
      <c r="A167" s="376"/>
      <c r="B167" s="379"/>
      <c r="C167" s="384"/>
      <c r="D167" s="385"/>
      <c r="E167" s="383"/>
      <c r="F167" s="379"/>
      <c r="G167" s="236" t="s">
        <v>1226</v>
      </c>
      <c r="H167" s="197"/>
      <c r="I167" s="198"/>
      <c r="J167" s="198"/>
      <c r="K167" s="198"/>
      <c r="L167" s="198"/>
      <c r="M167" s="198"/>
      <c r="N167" s="198"/>
      <c r="O167" s="198"/>
      <c r="P167" s="198"/>
      <c r="Q167" s="198"/>
      <c r="R167" s="198"/>
      <c r="S167" s="198"/>
      <c r="T167" s="199">
        <f t="shared" si="1131"/>
        <v>0</v>
      </c>
      <c r="U167" s="208"/>
      <c r="V167" s="209"/>
      <c r="W167" s="209"/>
      <c r="X167" s="209"/>
      <c r="Y167" s="209"/>
      <c r="Z167" s="209"/>
      <c r="AA167" s="209"/>
      <c r="AB167" s="209"/>
      <c r="AC167" s="209"/>
      <c r="AD167" s="209"/>
      <c r="AE167" s="209"/>
      <c r="AF167" s="209"/>
      <c r="AG167" s="199">
        <f t="shared" si="1154"/>
        <v>0</v>
      </c>
      <c r="AN167" s="58">
        <v>5</v>
      </c>
      <c r="AO167" s="58">
        <v>2</v>
      </c>
      <c r="AP167" s="58">
        <v>6</v>
      </c>
      <c r="AQ167" s="60">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58">
        <f ca="1">COUNTIF(INDIRECT("H"&amp;(ROW()+12*(($AN167-1)*3+$AO167)-ROW())/12+5):INDIRECT("S"&amp;(ROW()+12*(($AN167-1)*3+$AO167)-ROW())/12+5),AQ167)</f>
        <v>0</v>
      </c>
      <c r="AS167" s="60">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58">
        <f ca="1">COUNTIF(INDIRECT("U"&amp;(ROW()+12*(($AN167-1)*3+$AO167)-ROW())/12+5):INDIRECT("AF"&amp;(ROW()+12*(($AN167-1)*3+$AO167)-ROW())/12+5),AS167)</f>
        <v>0</v>
      </c>
      <c r="AU167" s="58">
        <f ca="1">IF(AND(AQ167+AS167&gt;0,AR167+AT167&gt;0),COUNTIF(AU$6:AU166,"&gt;0")+1,0)</f>
        <v>0</v>
      </c>
      <c r="BE167" s="58">
        <v>3</v>
      </c>
      <c r="BF167" s="62"/>
      <c r="BG167" s="61"/>
      <c r="BH167" s="61"/>
      <c r="BI167" s="61"/>
      <c r="BJ167" s="61"/>
      <c r="BK167" s="61"/>
      <c r="BL167" s="61"/>
      <c r="BM167" s="61"/>
      <c r="BN167" s="61"/>
      <c r="BO167" s="61"/>
      <c r="BP167" s="61"/>
      <c r="BQ167" s="61"/>
      <c r="BR167" s="61"/>
      <c r="BT167" s="61"/>
      <c r="BU167" s="61"/>
      <c r="BV167" s="61"/>
      <c r="BW167" s="61"/>
      <c r="BX167" s="61"/>
      <c r="BY167" s="61"/>
      <c r="BZ167" s="61"/>
      <c r="CA167" s="61"/>
      <c r="CB167" s="61"/>
      <c r="CC167" s="61"/>
      <c r="CD167" s="61"/>
      <c r="CE167" s="61"/>
    </row>
    <row r="168" spans="1:98">
      <c r="A168" s="374">
        <v>55</v>
      </c>
      <c r="B168" s="377"/>
      <c r="C168" s="377"/>
      <c r="D168" s="377"/>
      <c r="E168" s="381"/>
      <c r="F168" s="377"/>
      <c r="G168" s="234" t="s">
        <v>109</v>
      </c>
      <c r="H168" s="191"/>
      <c r="I168" s="192" t="str">
        <f t="shared" ref="I168:I169" si="1393">IF(H168="","",H168)</f>
        <v/>
      </c>
      <c r="J168" s="192" t="str">
        <f t="shared" ref="J168:J169" si="1394">IF(I168="","",I168)</f>
        <v/>
      </c>
      <c r="K168" s="192" t="str">
        <f t="shared" ref="K168:K169" si="1395">IF(J168="","",J168)</f>
        <v/>
      </c>
      <c r="L168" s="192" t="str">
        <f t="shared" ref="L168:L169" si="1396">IF(K168="","",K168)</f>
        <v/>
      </c>
      <c r="M168" s="192" t="str">
        <f t="shared" ref="M168:M169" si="1397">IF(L168="","",L168)</f>
        <v/>
      </c>
      <c r="N168" s="192" t="str">
        <f t="shared" ref="N168:N169" si="1398">IF(M168="","",M168)</f>
        <v/>
      </c>
      <c r="O168" s="192" t="str">
        <f t="shared" ref="O168:O169" si="1399">IF(N168="","",N168)</f>
        <v/>
      </c>
      <c r="P168" s="192" t="str">
        <f t="shared" ref="P168:P169" si="1400">IF(O168="","",O168)</f>
        <v/>
      </c>
      <c r="Q168" s="192" t="str">
        <f t="shared" ref="Q168:Q169" si="1401">IF(P168="","",P168)</f>
        <v/>
      </c>
      <c r="R168" s="192" t="str">
        <f t="shared" ref="R168:R169" si="1402">IF(Q168="","",Q168)</f>
        <v/>
      </c>
      <c r="S168" s="192" t="str">
        <f t="shared" ref="S168:S169" si="1403">IF(R168="","",R168)</f>
        <v/>
      </c>
      <c r="T168" s="193">
        <f t="shared" si="1131"/>
        <v>0</v>
      </c>
      <c r="U168" s="203"/>
      <c r="V168" s="204" t="str">
        <f t="shared" ref="V168:V169" si="1404">IF(U168="","",U168)</f>
        <v/>
      </c>
      <c r="W168" s="204" t="str">
        <f t="shared" ref="W168:W169" si="1405">IF(V168="","",V168)</f>
        <v/>
      </c>
      <c r="X168" s="204" t="str">
        <f t="shared" ref="X168:X169" si="1406">IF(W168="","",W168)</f>
        <v/>
      </c>
      <c r="Y168" s="204" t="str">
        <f t="shared" ref="Y168:Y169" si="1407">IF(X168="","",X168)</f>
        <v/>
      </c>
      <c r="Z168" s="204" t="str">
        <f t="shared" ref="Z168:Z169" si="1408">IF(Y168="","",Y168)</f>
        <v/>
      </c>
      <c r="AA168" s="204" t="str">
        <f t="shared" ref="AA168:AA169" si="1409">IF(Z168="","",Z168)</f>
        <v/>
      </c>
      <c r="AB168" s="204" t="str">
        <f t="shared" ref="AB168:AB169" si="1410">IF(AA168="","",AA168)</f>
        <v/>
      </c>
      <c r="AC168" s="204" t="str">
        <f t="shared" ref="AC168:AC169" si="1411">IF(AB168="","",AB168)</f>
        <v/>
      </c>
      <c r="AD168" s="204" t="str">
        <f t="shared" ref="AD168:AD169" si="1412">IF(AC168="","",AC168)</f>
        <v/>
      </c>
      <c r="AE168" s="204" t="str">
        <f t="shared" ref="AE168:AE169" si="1413">IF(AD168="","",AD168)</f>
        <v/>
      </c>
      <c r="AF168" s="204" t="str">
        <f t="shared" ref="AF168:AF169" si="1414">IF(AE168="","",AE168)</f>
        <v/>
      </c>
      <c r="AG168" s="193">
        <f t="shared" si="1154"/>
        <v>0</v>
      </c>
      <c r="AN168" s="58">
        <v>5</v>
      </c>
      <c r="AO168" s="58">
        <v>2</v>
      </c>
      <c r="AP168" s="58">
        <v>7</v>
      </c>
      <c r="AQ168" s="60">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58">
        <f ca="1">COUNTIF(INDIRECT("H"&amp;(ROW()+12*(($AN168-1)*3+$AO168)-ROW())/12+5):INDIRECT("S"&amp;(ROW()+12*(($AN168-1)*3+$AO168)-ROW())/12+5),AQ168)</f>
        <v>0</v>
      </c>
      <c r="AS168" s="60">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58">
        <f ca="1">COUNTIF(INDIRECT("U"&amp;(ROW()+12*(($AN168-1)*3+$AO168)-ROW())/12+5):INDIRECT("AF"&amp;(ROW()+12*(($AN168-1)*3+$AO168)-ROW())/12+5),AS168)</f>
        <v>0</v>
      </c>
      <c r="AU168" s="58">
        <f ca="1">IF(AND(AQ168+AS168&gt;0,AR168+AT168&gt;0),COUNTIF(AU$6:AU167,"&gt;0")+1,0)</f>
        <v>0</v>
      </c>
      <c r="BE168" s="58">
        <v>1</v>
      </c>
      <c r="BG168" s="61">
        <f t="shared" ref="BG168:BR168" si="1415">SUM(H168:H169)</f>
        <v>0</v>
      </c>
      <c r="BH168" s="61">
        <f t="shared" si="1415"/>
        <v>0</v>
      </c>
      <c r="BI168" s="61">
        <f t="shared" si="1415"/>
        <v>0</v>
      </c>
      <c r="BJ168" s="61">
        <f t="shared" si="1415"/>
        <v>0</v>
      </c>
      <c r="BK168" s="61">
        <f t="shared" si="1415"/>
        <v>0</v>
      </c>
      <c r="BL168" s="61">
        <f t="shared" si="1415"/>
        <v>0</v>
      </c>
      <c r="BM168" s="61">
        <f t="shared" si="1415"/>
        <v>0</v>
      </c>
      <c r="BN168" s="61">
        <f t="shared" si="1415"/>
        <v>0</v>
      </c>
      <c r="BO168" s="61">
        <f t="shared" si="1415"/>
        <v>0</v>
      </c>
      <c r="BP168" s="61">
        <f t="shared" si="1415"/>
        <v>0</v>
      </c>
      <c r="BQ168" s="61">
        <f t="shared" si="1415"/>
        <v>0</v>
      </c>
      <c r="BR168" s="61">
        <f t="shared" si="1415"/>
        <v>0</v>
      </c>
      <c r="BT168" s="61">
        <f t="shared" ref="BT168:CE168" si="1416">SUM(U168:U169)</f>
        <v>0</v>
      </c>
      <c r="BU168" s="61">
        <f t="shared" si="1416"/>
        <v>0</v>
      </c>
      <c r="BV168" s="61">
        <f t="shared" si="1416"/>
        <v>0</v>
      </c>
      <c r="BW168" s="61">
        <f t="shared" si="1416"/>
        <v>0</v>
      </c>
      <c r="BX168" s="61">
        <f t="shared" si="1416"/>
        <v>0</v>
      </c>
      <c r="BY168" s="61">
        <f t="shared" si="1416"/>
        <v>0</v>
      </c>
      <c r="BZ168" s="61">
        <f t="shared" si="1416"/>
        <v>0</v>
      </c>
      <c r="CA168" s="61">
        <f t="shared" si="1416"/>
        <v>0</v>
      </c>
      <c r="CB168" s="61">
        <f t="shared" si="1416"/>
        <v>0</v>
      </c>
      <c r="CC168" s="61">
        <f t="shared" si="1416"/>
        <v>0</v>
      </c>
      <c r="CD168" s="61">
        <f t="shared" si="1416"/>
        <v>0</v>
      </c>
      <c r="CE168" s="61">
        <f t="shared" si="1416"/>
        <v>0</v>
      </c>
      <c r="CH168" s="62" t="s">
        <v>108</v>
      </c>
      <c r="CI168" s="61">
        <f t="shared" ref="CI168:CT168" si="1417">IF(OR($D168="副園長",$D168="教頭",$D168="主任保育士",$D168="主幹教諭",$D168="主幹保育教諭"),0,BG168)</f>
        <v>0</v>
      </c>
      <c r="CJ168" s="61">
        <f t="shared" si="1417"/>
        <v>0</v>
      </c>
      <c r="CK168" s="61">
        <f t="shared" si="1417"/>
        <v>0</v>
      </c>
      <c r="CL168" s="61">
        <f t="shared" si="1417"/>
        <v>0</v>
      </c>
      <c r="CM168" s="61">
        <f t="shared" si="1417"/>
        <v>0</v>
      </c>
      <c r="CN168" s="61">
        <f t="shared" si="1417"/>
        <v>0</v>
      </c>
      <c r="CO168" s="61">
        <f t="shared" si="1417"/>
        <v>0</v>
      </c>
      <c r="CP168" s="61">
        <f t="shared" si="1417"/>
        <v>0</v>
      </c>
      <c r="CQ168" s="61">
        <f t="shared" si="1417"/>
        <v>0</v>
      </c>
      <c r="CR168" s="61">
        <f t="shared" si="1417"/>
        <v>0</v>
      </c>
      <c r="CS168" s="61">
        <f t="shared" si="1417"/>
        <v>0</v>
      </c>
      <c r="CT168" s="61">
        <f t="shared" si="1417"/>
        <v>0</v>
      </c>
    </row>
    <row r="169" spans="1:98">
      <c r="A169" s="375"/>
      <c r="B169" s="378"/>
      <c r="C169" s="380"/>
      <c r="D169" s="380"/>
      <c r="E169" s="382"/>
      <c r="F169" s="378"/>
      <c r="G169" s="235" t="s">
        <v>107</v>
      </c>
      <c r="H169" s="194"/>
      <c r="I169" s="195" t="str">
        <f t="shared" si="1393"/>
        <v/>
      </c>
      <c r="J169" s="195" t="str">
        <f t="shared" si="1394"/>
        <v/>
      </c>
      <c r="K169" s="195" t="str">
        <f t="shared" si="1395"/>
        <v/>
      </c>
      <c r="L169" s="195" t="str">
        <f t="shared" si="1396"/>
        <v/>
      </c>
      <c r="M169" s="195" t="str">
        <f t="shared" si="1397"/>
        <v/>
      </c>
      <c r="N169" s="195" t="str">
        <f t="shared" si="1398"/>
        <v/>
      </c>
      <c r="O169" s="195" t="str">
        <f t="shared" si="1399"/>
        <v/>
      </c>
      <c r="P169" s="195" t="str">
        <f t="shared" si="1400"/>
        <v/>
      </c>
      <c r="Q169" s="195" t="str">
        <f t="shared" si="1401"/>
        <v/>
      </c>
      <c r="R169" s="195" t="str">
        <f t="shared" si="1402"/>
        <v/>
      </c>
      <c r="S169" s="195" t="str">
        <f t="shared" si="1403"/>
        <v/>
      </c>
      <c r="T169" s="196">
        <f t="shared" si="1131"/>
        <v>0</v>
      </c>
      <c r="U169" s="206"/>
      <c r="V169" s="207" t="str">
        <f t="shared" si="1404"/>
        <v/>
      </c>
      <c r="W169" s="207" t="str">
        <f t="shared" si="1405"/>
        <v/>
      </c>
      <c r="X169" s="207" t="str">
        <f t="shared" si="1406"/>
        <v/>
      </c>
      <c r="Y169" s="207" t="str">
        <f t="shared" si="1407"/>
        <v/>
      </c>
      <c r="Z169" s="207" t="str">
        <f t="shared" si="1408"/>
        <v/>
      </c>
      <c r="AA169" s="207" t="str">
        <f t="shared" si="1409"/>
        <v/>
      </c>
      <c r="AB169" s="207" t="str">
        <f t="shared" si="1410"/>
        <v/>
      </c>
      <c r="AC169" s="207" t="str">
        <f t="shared" si="1411"/>
        <v/>
      </c>
      <c r="AD169" s="207" t="str">
        <f t="shared" si="1412"/>
        <v/>
      </c>
      <c r="AE169" s="207" t="str">
        <f t="shared" si="1413"/>
        <v/>
      </c>
      <c r="AF169" s="207" t="str">
        <f t="shared" si="1414"/>
        <v/>
      </c>
      <c r="AG169" s="196">
        <f t="shared" si="1154"/>
        <v>0</v>
      </c>
      <c r="AN169" s="58">
        <v>5</v>
      </c>
      <c r="AO169" s="58">
        <v>2</v>
      </c>
      <c r="AP169" s="58">
        <v>8</v>
      </c>
      <c r="AQ169" s="60">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58">
        <f ca="1">COUNTIF(INDIRECT("H"&amp;(ROW()+12*(($AN169-1)*3+$AO169)-ROW())/12+5):INDIRECT("S"&amp;(ROW()+12*(($AN169-1)*3+$AO169)-ROW())/12+5),AQ169)</f>
        <v>0</v>
      </c>
      <c r="AS169" s="60">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58">
        <f ca="1">COUNTIF(INDIRECT("U"&amp;(ROW()+12*(($AN169-1)*3+$AO169)-ROW())/12+5):INDIRECT("AF"&amp;(ROW()+12*(($AN169-1)*3+$AO169)-ROW())/12+5),AS169)</f>
        <v>0</v>
      </c>
      <c r="AU169" s="58">
        <f ca="1">IF(AND(AQ169+AS169&gt;0,AR169+AT169&gt;0),COUNTIF(AU$6:AU168,"&gt;0")+1,0)</f>
        <v>0</v>
      </c>
      <c r="BE169" s="58">
        <v>2</v>
      </c>
      <c r="BF169" s="58" t="s">
        <v>106</v>
      </c>
      <c r="BG169" s="61">
        <f t="shared" ref="BG169:BR169" si="1418">IF(BG168+BT168&gt;$AJ$27,1,0)</f>
        <v>0</v>
      </c>
      <c r="BH169" s="61">
        <f t="shared" si="1418"/>
        <v>0</v>
      </c>
      <c r="BI169" s="61">
        <f t="shared" si="1418"/>
        <v>0</v>
      </c>
      <c r="BJ169" s="61">
        <f t="shared" si="1418"/>
        <v>0</v>
      </c>
      <c r="BK169" s="61">
        <f t="shared" si="1418"/>
        <v>0</v>
      </c>
      <c r="BL169" s="61">
        <f t="shared" si="1418"/>
        <v>0</v>
      </c>
      <c r="BM169" s="61">
        <f t="shared" si="1418"/>
        <v>0</v>
      </c>
      <c r="BN169" s="61">
        <f t="shared" si="1418"/>
        <v>0</v>
      </c>
      <c r="BO169" s="61">
        <f t="shared" si="1418"/>
        <v>0</v>
      </c>
      <c r="BP169" s="61">
        <f t="shared" si="1418"/>
        <v>0</v>
      </c>
      <c r="BQ169" s="61">
        <f t="shared" si="1418"/>
        <v>0</v>
      </c>
      <c r="BR169" s="61">
        <f t="shared" si="1418"/>
        <v>0</v>
      </c>
      <c r="BT169" s="61"/>
      <c r="BU169" s="61"/>
      <c r="BV169" s="61"/>
      <c r="BW169" s="61"/>
      <c r="BX169" s="61"/>
      <c r="BY169" s="61"/>
      <c r="BZ169" s="61"/>
      <c r="CA169" s="61"/>
      <c r="CB169" s="61"/>
      <c r="CC169" s="61"/>
      <c r="CD169" s="61"/>
      <c r="CE169" s="61"/>
    </row>
    <row r="170" spans="1:98">
      <c r="A170" s="376"/>
      <c r="B170" s="379"/>
      <c r="C170" s="384"/>
      <c r="D170" s="385"/>
      <c r="E170" s="383"/>
      <c r="F170" s="379"/>
      <c r="G170" s="236" t="s">
        <v>1226</v>
      </c>
      <c r="H170" s="197"/>
      <c r="I170" s="198"/>
      <c r="J170" s="198"/>
      <c r="K170" s="198"/>
      <c r="L170" s="198"/>
      <c r="M170" s="198"/>
      <c r="N170" s="198"/>
      <c r="O170" s="198"/>
      <c r="P170" s="198"/>
      <c r="Q170" s="198"/>
      <c r="R170" s="198"/>
      <c r="S170" s="198"/>
      <c r="T170" s="199">
        <f t="shared" si="1131"/>
        <v>0</v>
      </c>
      <c r="U170" s="208"/>
      <c r="V170" s="209"/>
      <c r="W170" s="209"/>
      <c r="X170" s="209"/>
      <c r="Y170" s="209"/>
      <c r="Z170" s="209"/>
      <c r="AA170" s="209"/>
      <c r="AB170" s="209"/>
      <c r="AC170" s="209"/>
      <c r="AD170" s="209"/>
      <c r="AE170" s="209"/>
      <c r="AF170" s="209"/>
      <c r="AG170" s="199">
        <f t="shared" si="1154"/>
        <v>0</v>
      </c>
      <c r="AN170" s="58">
        <v>5</v>
      </c>
      <c r="AO170" s="58">
        <v>2</v>
      </c>
      <c r="AP170" s="58">
        <v>9</v>
      </c>
      <c r="AQ170" s="60">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58">
        <f ca="1">COUNTIF(INDIRECT("H"&amp;(ROW()+12*(($AN170-1)*3+$AO170)-ROW())/12+5):INDIRECT("S"&amp;(ROW()+12*(($AN170-1)*3+$AO170)-ROW())/12+5),AQ170)</f>
        <v>0</v>
      </c>
      <c r="AS170" s="60">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58">
        <f ca="1">COUNTIF(INDIRECT("U"&amp;(ROW()+12*(($AN170-1)*3+$AO170)-ROW())/12+5):INDIRECT("AF"&amp;(ROW()+12*(($AN170-1)*3+$AO170)-ROW())/12+5),AS170)</f>
        <v>0</v>
      </c>
      <c r="AU170" s="58">
        <f ca="1">IF(AND(AQ170+AS170&gt;0,AR170+AT170&gt;0),COUNTIF(AU$6:AU169,"&gt;0")+1,0)</f>
        <v>0</v>
      </c>
      <c r="BE170" s="58">
        <v>3</v>
      </c>
      <c r="BF170" s="62"/>
      <c r="BG170" s="61"/>
      <c r="BH170" s="61"/>
      <c r="BI170" s="61"/>
      <c r="BJ170" s="61"/>
      <c r="BK170" s="61"/>
      <c r="BL170" s="61"/>
      <c r="BM170" s="61"/>
      <c r="BN170" s="61"/>
      <c r="BO170" s="61"/>
      <c r="BP170" s="61"/>
      <c r="BQ170" s="61"/>
      <c r="BR170" s="61"/>
      <c r="BT170" s="61"/>
      <c r="BU170" s="61"/>
      <c r="BV170" s="61"/>
      <c r="BW170" s="61"/>
      <c r="BX170" s="61"/>
      <c r="BY170" s="61"/>
      <c r="BZ170" s="61"/>
      <c r="CA170" s="61"/>
      <c r="CB170" s="61"/>
      <c r="CC170" s="61"/>
      <c r="CD170" s="61"/>
      <c r="CE170" s="61"/>
    </row>
    <row r="171" spans="1:98">
      <c r="A171" s="374">
        <v>56</v>
      </c>
      <c r="B171" s="377"/>
      <c r="C171" s="377"/>
      <c r="D171" s="377"/>
      <c r="E171" s="381"/>
      <c r="F171" s="377"/>
      <c r="G171" s="234" t="s">
        <v>109</v>
      </c>
      <c r="H171" s="191"/>
      <c r="I171" s="192" t="str">
        <f t="shared" ref="I171:I172" si="1419">IF(H171="","",H171)</f>
        <v/>
      </c>
      <c r="J171" s="192" t="str">
        <f t="shared" ref="J171:J172" si="1420">IF(I171="","",I171)</f>
        <v/>
      </c>
      <c r="K171" s="192" t="str">
        <f t="shared" ref="K171:K172" si="1421">IF(J171="","",J171)</f>
        <v/>
      </c>
      <c r="L171" s="192" t="str">
        <f t="shared" ref="L171:L172" si="1422">IF(K171="","",K171)</f>
        <v/>
      </c>
      <c r="M171" s="192" t="str">
        <f t="shared" ref="M171:M172" si="1423">IF(L171="","",L171)</f>
        <v/>
      </c>
      <c r="N171" s="192" t="str">
        <f t="shared" ref="N171:N172" si="1424">IF(M171="","",M171)</f>
        <v/>
      </c>
      <c r="O171" s="192" t="str">
        <f t="shared" ref="O171:O172" si="1425">IF(N171="","",N171)</f>
        <v/>
      </c>
      <c r="P171" s="192" t="str">
        <f t="shared" ref="P171:P172" si="1426">IF(O171="","",O171)</f>
        <v/>
      </c>
      <c r="Q171" s="192" t="str">
        <f t="shared" ref="Q171:Q172" si="1427">IF(P171="","",P171)</f>
        <v/>
      </c>
      <c r="R171" s="192" t="str">
        <f t="shared" ref="R171:R172" si="1428">IF(Q171="","",Q171)</f>
        <v/>
      </c>
      <c r="S171" s="192" t="str">
        <f t="shared" ref="S171:S172" si="1429">IF(R171="","",R171)</f>
        <v/>
      </c>
      <c r="T171" s="193">
        <f t="shared" si="1131"/>
        <v>0</v>
      </c>
      <c r="U171" s="203"/>
      <c r="V171" s="204" t="str">
        <f t="shared" ref="V171:V172" si="1430">IF(U171="","",U171)</f>
        <v/>
      </c>
      <c r="W171" s="204" t="str">
        <f t="shared" ref="W171:W172" si="1431">IF(V171="","",V171)</f>
        <v/>
      </c>
      <c r="X171" s="204" t="str">
        <f t="shared" ref="X171:X172" si="1432">IF(W171="","",W171)</f>
        <v/>
      </c>
      <c r="Y171" s="204" t="str">
        <f t="shared" ref="Y171:Y172" si="1433">IF(X171="","",X171)</f>
        <v/>
      </c>
      <c r="Z171" s="204" t="str">
        <f t="shared" ref="Z171:Z172" si="1434">IF(Y171="","",Y171)</f>
        <v/>
      </c>
      <c r="AA171" s="204" t="str">
        <f t="shared" ref="AA171:AA172" si="1435">IF(Z171="","",Z171)</f>
        <v/>
      </c>
      <c r="AB171" s="204" t="str">
        <f t="shared" ref="AB171:AB172" si="1436">IF(AA171="","",AA171)</f>
        <v/>
      </c>
      <c r="AC171" s="204" t="str">
        <f t="shared" ref="AC171:AC172" si="1437">IF(AB171="","",AB171)</f>
        <v/>
      </c>
      <c r="AD171" s="204" t="str">
        <f t="shared" ref="AD171:AD172" si="1438">IF(AC171="","",AC171)</f>
        <v/>
      </c>
      <c r="AE171" s="204" t="str">
        <f t="shared" ref="AE171:AE172" si="1439">IF(AD171="","",AD171)</f>
        <v/>
      </c>
      <c r="AF171" s="204" t="str">
        <f t="shared" ref="AF171:AF172" si="1440">IF(AE171="","",AE171)</f>
        <v/>
      </c>
      <c r="AG171" s="193">
        <f t="shared" si="1154"/>
        <v>0</v>
      </c>
      <c r="AN171" s="58">
        <v>5</v>
      </c>
      <c r="AO171" s="58">
        <v>2</v>
      </c>
      <c r="AP171" s="58">
        <v>10</v>
      </c>
      <c r="AQ171" s="60">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58">
        <f ca="1">COUNTIF(INDIRECT("H"&amp;(ROW()+12*(($AN171-1)*3+$AO171)-ROW())/12+5):INDIRECT("S"&amp;(ROW()+12*(($AN171-1)*3+$AO171)-ROW())/12+5),AQ171)</f>
        <v>0</v>
      </c>
      <c r="AS171" s="60">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58">
        <f ca="1">COUNTIF(INDIRECT("U"&amp;(ROW()+12*(($AN171-1)*3+$AO171)-ROW())/12+5):INDIRECT("AF"&amp;(ROW()+12*(($AN171-1)*3+$AO171)-ROW())/12+5),AS171)</f>
        <v>0</v>
      </c>
      <c r="AU171" s="58">
        <f ca="1">IF(AND(AQ171+AS171&gt;0,AR171+AT171&gt;0),COUNTIF(AU$6:AU170,"&gt;0")+1,0)</f>
        <v>0</v>
      </c>
      <c r="BE171" s="58">
        <v>1</v>
      </c>
      <c r="BG171" s="61">
        <f t="shared" ref="BG171:BR171" si="1441">SUM(H171:H172)</f>
        <v>0</v>
      </c>
      <c r="BH171" s="61">
        <f t="shared" si="1441"/>
        <v>0</v>
      </c>
      <c r="BI171" s="61">
        <f t="shared" si="1441"/>
        <v>0</v>
      </c>
      <c r="BJ171" s="61">
        <f t="shared" si="1441"/>
        <v>0</v>
      </c>
      <c r="BK171" s="61">
        <f t="shared" si="1441"/>
        <v>0</v>
      </c>
      <c r="BL171" s="61">
        <f t="shared" si="1441"/>
        <v>0</v>
      </c>
      <c r="BM171" s="61">
        <f t="shared" si="1441"/>
        <v>0</v>
      </c>
      <c r="BN171" s="61">
        <f t="shared" si="1441"/>
        <v>0</v>
      </c>
      <c r="BO171" s="61">
        <f t="shared" si="1441"/>
        <v>0</v>
      </c>
      <c r="BP171" s="61">
        <f t="shared" si="1441"/>
        <v>0</v>
      </c>
      <c r="BQ171" s="61">
        <f t="shared" si="1441"/>
        <v>0</v>
      </c>
      <c r="BR171" s="61">
        <f t="shared" si="1441"/>
        <v>0</v>
      </c>
      <c r="BT171" s="61">
        <f t="shared" ref="BT171:CE171" si="1442">SUM(U171:U172)</f>
        <v>0</v>
      </c>
      <c r="BU171" s="61">
        <f t="shared" si="1442"/>
        <v>0</v>
      </c>
      <c r="BV171" s="61">
        <f t="shared" si="1442"/>
        <v>0</v>
      </c>
      <c r="BW171" s="61">
        <f t="shared" si="1442"/>
        <v>0</v>
      </c>
      <c r="BX171" s="61">
        <f t="shared" si="1442"/>
        <v>0</v>
      </c>
      <c r="BY171" s="61">
        <f t="shared" si="1442"/>
        <v>0</v>
      </c>
      <c r="BZ171" s="61">
        <f t="shared" si="1442"/>
        <v>0</v>
      </c>
      <c r="CA171" s="61">
        <f t="shared" si="1442"/>
        <v>0</v>
      </c>
      <c r="CB171" s="61">
        <f t="shared" si="1442"/>
        <v>0</v>
      </c>
      <c r="CC171" s="61">
        <f t="shared" si="1442"/>
        <v>0</v>
      </c>
      <c r="CD171" s="61">
        <f t="shared" si="1442"/>
        <v>0</v>
      </c>
      <c r="CE171" s="61">
        <f t="shared" si="1442"/>
        <v>0</v>
      </c>
      <c r="CH171" s="62" t="s">
        <v>108</v>
      </c>
      <c r="CI171" s="61">
        <f t="shared" ref="CI171:CT171" si="1443">IF(OR($D171="副園長",$D171="教頭",$D171="主任保育士",$D171="主幹教諭",$D171="主幹保育教諭"),0,BG171)</f>
        <v>0</v>
      </c>
      <c r="CJ171" s="61">
        <f t="shared" si="1443"/>
        <v>0</v>
      </c>
      <c r="CK171" s="61">
        <f t="shared" si="1443"/>
        <v>0</v>
      </c>
      <c r="CL171" s="61">
        <f t="shared" si="1443"/>
        <v>0</v>
      </c>
      <c r="CM171" s="61">
        <f t="shared" si="1443"/>
        <v>0</v>
      </c>
      <c r="CN171" s="61">
        <f t="shared" si="1443"/>
        <v>0</v>
      </c>
      <c r="CO171" s="61">
        <f t="shared" si="1443"/>
        <v>0</v>
      </c>
      <c r="CP171" s="61">
        <f t="shared" si="1443"/>
        <v>0</v>
      </c>
      <c r="CQ171" s="61">
        <f t="shared" si="1443"/>
        <v>0</v>
      </c>
      <c r="CR171" s="61">
        <f t="shared" si="1443"/>
        <v>0</v>
      </c>
      <c r="CS171" s="61">
        <f t="shared" si="1443"/>
        <v>0</v>
      </c>
      <c r="CT171" s="61">
        <f t="shared" si="1443"/>
        <v>0</v>
      </c>
    </row>
    <row r="172" spans="1:98">
      <c r="A172" s="375"/>
      <c r="B172" s="378"/>
      <c r="C172" s="380"/>
      <c r="D172" s="380"/>
      <c r="E172" s="382"/>
      <c r="F172" s="378"/>
      <c r="G172" s="235" t="s">
        <v>107</v>
      </c>
      <c r="H172" s="194"/>
      <c r="I172" s="195" t="str">
        <f t="shared" si="1419"/>
        <v/>
      </c>
      <c r="J172" s="195" t="str">
        <f t="shared" si="1420"/>
        <v/>
      </c>
      <c r="K172" s="195" t="str">
        <f t="shared" si="1421"/>
        <v/>
      </c>
      <c r="L172" s="195" t="str">
        <f t="shared" si="1422"/>
        <v/>
      </c>
      <c r="M172" s="195" t="str">
        <f t="shared" si="1423"/>
        <v/>
      </c>
      <c r="N172" s="195" t="str">
        <f t="shared" si="1424"/>
        <v/>
      </c>
      <c r="O172" s="195" t="str">
        <f t="shared" si="1425"/>
        <v/>
      </c>
      <c r="P172" s="195" t="str">
        <f t="shared" si="1426"/>
        <v/>
      </c>
      <c r="Q172" s="195" t="str">
        <f t="shared" si="1427"/>
        <v/>
      </c>
      <c r="R172" s="195" t="str">
        <f t="shared" si="1428"/>
        <v/>
      </c>
      <c r="S172" s="195" t="str">
        <f t="shared" si="1429"/>
        <v/>
      </c>
      <c r="T172" s="196">
        <f t="shared" si="1131"/>
        <v>0</v>
      </c>
      <c r="U172" s="206"/>
      <c r="V172" s="207" t="str">
        <f t="shared" si="1430"/>
        <v/>
      </c>
      <c r="W172" s="207" t="str">
        <f t="shared" si="1431"/>
        <v/>
      </c>
      <c r="X172" s="207" t="str">
        <f t="shared" si="1432"/>
        <v/>
      </c>
      <c r="Y172" s="207" t="str">
        <f t="shared" si="1433"/>
        <v/>
      </c>
      <c r="Z172" s="207" t="str">
        <f t="shared" si="1434"/>
        <v/>
      </c>
      <c r="AA172" s="207" t="str">
        <f t="shared" si="1435"/>
        <v/>
      </c>
      <c r="AB172" s="207" t="str">
        <f t="shared" si="1436"/>
        <v/>
      </c>
      <c r="AC172" s="207" t="str">
        <f t="shared" si="1437"/>
        <v/>
      </c>
      <c r="AD172" s="207" t="str">
        <f t="shared" si="1438"/>
        <v/>
      </c>
      <c r="AE172" s="207" t="str">
        <f t="shared" si="1439"/>
        <v/>
      </c>
      <c r="AF172" s="207" t="str">
        <f t="shared" si="1440"/>
        <v/>
      </c>
      <c r="AG172" s="196">
        <f t="shared" si="1154"/>
        <v>0</v>
      </c>
      <c r="AN172" s="58">
        <v>5</v>
      </c>
      <c r="AO172" s="58">
        <v>2</v>
      </c>
      <c r="AP172" s="58">
        <v>11</v>
      </c>
      <c r="AQ172" s="60">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58">
        <f ca="1">COUNTIF(INDIRECT("H"&amp;(ROW()+12*(($AN172-1)*3+$AO172)-ROW())/12+5):INDIRECT("S"&amp;(ROW()+12*(($AN172-1)*3+$AO172)-ROW())/12+5),AQ172)</f>
        <v>0</v>
      </c>
      <c r="AS172" s="60">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58">
        <f ca="1">COUNTIF(INDIRECT("U"&amp;(ROW()+12*(($AN172-1)*3+$AO172)-ROW())/12+5):INDIRECT("AF"&amp;(ROW()+12*(($AN172-1)*3+$AO172)-ROW())/12+5),AS172)</f>
        <v>0</v>
      </c>
      <c r="AU172" s="58">
        <f ca="1">IF(AND(AQ172+AS172&gt;0,AR172+AT172&gt;0),COUNTIF(AU$6:AU171,"&gt;0")+1,0)</f>
        <v>0</v>
      </c>
      <c r="BE172" s="58">
        <v>2</v>
      </c>
      <c r="BF172" s="58" t="s">
        <v>106</v>
      </c>
      <c r="BG172" s="61">
        <f t="shared" ref="BG172:BR172" si="1444">IF(BG171+BT171&gt;$AJ$27,1,0)</f>
        <v>0</v>
      </c>
      <c r="BH172" s="61">
        <f t="shared" si="1444"/>
        <v>0</v>
      </c>
      <c r="BI172" s="61">
        <f t="shared" si="1444"/>
        <v>0</v>
      </c>
      <c r="BJ172" s="61">
        <f t="shared" si="1444"/>
        <v>0</v>
      </c>
      <c r="BK172" s="61">
        <f t="shared" si="1444"/>
        <v>0</v>
      </c>
      <c r="BL172" s="61">
        <f t="shared" si="1444"/>
        <v>0</v>
      </c>
      <c r="BM172" s="61">
        <f t="shared" si="1444"/>
        <v>0</v>
      </c>
      <c r="BN172" s="61">
        <f t="shared" si="1444"/>
        <v>0</v>
      </c>
      <c r="BO172" s="61">
        <f t="shared" si="1444"/>
        <v>0</v>
      </c>
      <c r="BP172" s="61">
        <f t="shared" si="1444"/>
        <v>0</v>
      </c>
      <c r="BQ172" s="61">
        <f t="shared" si="1444"/>
        <v>0</v>
      </c>
      <c r="BR172" s="61">
        <f t="shared" si="1444"/>
        <v>0</v>
      </c>
      <c r="BT172" s="61"/>
      <c r="BU172" s="61"/>
      <c r="BV172" s="61"/>
      <c r="BW172" s="61"/>
      <c r="BX172" s="61"/>
      <c r="BY172" s="61"/>
      <c r="BZ172" s="61"/>
      <c r="CA172" s="61"/>
      <c r="CB172" s="61"/>
      <c r="CC172" s="61"/>
      <c r="CD172" s="61"/>
      <c r="CE172" s="61"/>
    </row>
    <row r="173" spans="1:98">
      <c r="A173" s="376"/>
      <c r="B173" s="379"/>
      <c r="C173" s="384"/>
      <c r="D173" s="385"/>
      <c r="E173" s="383"/>
      <c r="F173" s="379"/>
      <c r="G173" s="236" t="s">
        <v>1226</v>
      </c>
      <c r="H173" s="197"/>
      <c r="I173" s="198"/>
      <c r="J173" s="198"/>
      <c r="K173" s="198"/>
      <c r="L173" s="198"/>
      <c r="M173" s="198"/>
      <c r="N173" s="198"/>
      <c r="O173" s="198"/>
      <c r="P173" s="198"/>
      <c r="Q173" s="198"/>
      <c r="R173" s="198"/>
      <c r="S173" s="198"/>
      <c r="T173" s="199">
        <f t="shared" si="1131"/>
        <v>0</v>
      </c>
      <c r="U173" s="208"/>
      <c r="V173" s="209"/>
      <c r="W173" s="209"/>
      <c r="X173" s="209"/>
      <c r="Y173" s="209"/>
      <c r="Z173" s="209"/>
      <c r="AA173" s="209"/>
      <c r="AB173" s="209"/>
      <c r="AC173" s="209"/>
      <c r="AD173" s="209"/>
      <c r="AE173" s="209"/>
      <c r="AF173" s="209"/>
      <c r="AG173" s="199">
        <f t="shared" si="1154"/>
        <v>0</v>
      </c>
      <c r="AN173" s="58">
        <v>5</v>
      </c>
      <c r="AO173" s="58">
        <v>2</v>
      </c>
      <c r="AP173" s="58">
        <v>12</v>
      </c>
      <c r="AQ173" s="60">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58">
        <f ca="1">COUNTIF(INDIRECT("H"&amp;(ROW()+12*(($AN173-1)*3+$AO173)-ROW())/12+5):INDIRECT("S"&amp;(ROW()+12*(($AN173-1)*3+$AO173)-ROW())/12+5),AQ173)</f>
        <v>0</v>
      </c>
      <c r="AS173" s="60">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58">
        <f ca="1">COUNTIF(INDIRECT("U"&amp;(ROW()+12*(($AN173-1)*3+$AO173)-ROW())/12+5):INDIRECT("AF"&amp;(ROW()+12*(($AN173-1)*3+$AO173)-ROW())/12+5),AS173)</f>
        <v>0</v>
      </c>
      <c r="AU173" s="58">
        <f ca="1">IF(AND(AQ173+AS173&gt;0,AR173+AT173&gt;0),COUNTIF(AU$6:AU172,"&gt;0")+1,0)</f>
        <v>0</v>
      </c>
      <c r="BE173" s="58">
        <v>3</v>
      </c>
      <c r="BF173" s="62"/>
      <c r="BG173" s="61"/>
      <c r="BH173" s="61"/>
      <c r="BI173" s="61"/>
      <c r="BJ173" s="61"/>
      <c r="BK173" s="61"/>
      <c r="BL173" s="61"/>
      <c r="BM173" s="61"/>
      <c r="BN173" s="61"/>
      <c r="BO173" s="61"/>
      <c r="BP173" s="61"/>
      <c r="BQ173" s="61"/>
      <c r="BR173" s="61"/>
      <c r="BT173" s="61"/>
      <c r="BU173" s="61"/>
      <c r="BV173" s="61"/>
      <c r="BW173" s="61"/>
      <c r="BX173" s="61"/>
      <c r="BY173" s="61"/>
      <c r="BZ173" s="61"/>
      <c r="CA173" s="61"/>
      <c r="CB173" s="61"/>
      <c r="CC173" s="61"/>
      <c r="CD173" s="61"/>
      <c r="CE173" s="61"/>
    </row>
    <row r="174" spans="1:98">
      <c r="A174" s="374">
        <v>57</v>
      </c>
      <c r="B174" s="377"/>
      <c r="C174" s="377"/>
      <c r="D174" s="377"/>
      <c r="E174" s="381"/>
      <c r="F174" s="377"/>
      <c r="G174" s="234" t="s">
        <v>109</v>
      </c>
      <c r="H174" s="191"/>
      <c r="I174" s="192" t="str">
        <f t="shared" ref="I174:I175" si="1445">IF(H174="","",H174)</f>
        <v/>
      </c>
      <c r="J174" s="192" t="str">
        <f t="shared" ref="J174:J175" si="1446">IF(I174="","",I174)</f>
        <v/>
      </c>
      <c r="K174" s="192" t="str">
        <f t="shared" ref="K174:K175" si="1447">IF(J174="","",J174)</f>
        <v/>
      </c>
      <c r="L174" s="192" t="str">
        <f t="shared" ref="L174:L175" si="1448">IF(K174="","",K174)</f>
        <v/>
      </c>
      <c r="M174" s="192" t="str">
        <f t="shared" ref="M174:M175" si="1449">IF(L174="","",L174)</f>
        <v/>
      </c>
      <c r="N174" s="192" t="str">
        <f t="shared" ref="N174:N175" si="1450">IF(M174="","",M174)</f>
        <v/>
      </c>
      <c r="O174" s="192" t="str">
        <f t="shared" ref="O174:O175" si="1451">IF(N174="","",N174)</f>
        <v/>
      </c>
      <c r="P174" s="192" t="str">
        <f t="shared" ref="P174:P175" si="1452">IF(O174="","",O174)</f>
        <v/>
      </c>
      <c r="Q174" s="192" t="str">
        <f t="shared" ref="Q174:Q175" si="1453">IF(P174="","",P174)</f>
        <v/>
      </c>
      <c r="R174" s="192" t="str">
        <f t="shared" ref="R174:R175" si="1454">IF(Q174="","",Q174)</f>
        <v/>
      </c>
      <c r="S174" s="192" t="str">
        <f t="shared" ref="S174:S175" si="1455">IF(R174="","",R174)</f>
        <v/>
      </c>
      <c r="T174" s="193">
        <f t="shared" si="1131"/>
        <v>0</v>
      </c>
      <c r="U174" s="203"/>
      <c r="V174" s="204" t="str">
        <f t="shared" ref="V174:V175" si="1456">IF(U174="","",U174)</f>
        <v/>
      </c>
      <c r="W174" s="204" t="str">
        <f t="shared" ref="W174:W175" si="1457">IF(V174="","",V174)</f>
        <v/>
      </c>
      <c r="X174" s="204" t="str">
        <f t="shared" ref="X174:X175" si="1458">IF(W174="","",W174)</f>
        <v/>
      </c>
      <c r="Y174" s="204" t="str">
        <f t="shared" ref="Y174:Y175" si="1459">IF(X174="","",X174)</f>
        <v/>
      </c>
      <c r="Z174" s="204" t="str">
        <f t="shared" ref="Z174:Z175" si="1460">IF(Y174="","",Y174)</f>
        <v/>
      </c>
      <c r="AA174" s="204" t="str">
        <f t="shared" ref="AA174:AA175" si="1461">IF(Z174="","",Z174)</f>
        <v/>
      </c>
      <c r="AB174" s="204" t="str">
        <f t="shared" ref="AB174:AB175" si="1462">IF(AA174="","",AA174)</f>
        <v/>
      </c>
      <c r="AC174" s="204" t="str">
        <f t="shared" ref="AC174:AC175" si="1463">IF(AB174="","",AB174)</f>
        <v/>
      </c>
      <c r="AD174" s="204" t="str">
        <f t="shared" ref="AD174:AD175" si="1464">IF(AC174="","",AC174)</f>
        <v/>
      </c>
      <c r="AE174" s="204" t="str">
        <f t="shared" ref="AE174:AE175" si="1465">IF(AD174="","",AD174)</f>
        <v/>
      </c>
      <c r="AF174" s="204" t="str">
        <f t="shared" ref="AF174:AF175" si="1466">IF(AE174="","",AE174)</f>
        <v/>
      </c>
      <c r="AG174" s="193">
        <f t="shared" si="1154"/>
        <v>0</v>
      </c>
      <c r="AN174" s="58">
        <v>5</v>
      </c>
      <c r="AO174" s="58">
        <v>3</v>
      </c>
      <c r="AP174" s="58">
        <v>1</v>
      </c>
      <c r="AQ174" s="60">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58">
        <f ca="1">COUNTIF(INDIRECT("H"&amp;(ROW()+12*(($AN174-1)*3+$AO174)-ROW())/12+5):INDIRECT("S"&amp;(ROW()+12*(($AN174-1)*3+$AO174)-ROW())/12+5),AQ174)</f>
        <v>0</v>
      </c>
      <c r="AS174" s="60">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58">
        <f ca="1">COUNTIF(INDIRECT("U"&amp;(ROW()+12*(($AN174-1)*3+$AO174)-ROW())/12+5):INDIRECT("AF"&amp;(ROW()+12*(($AN174-1)*3+$AO174)-ROW())/12+5),AS174)</f>
        <v>0</v>
      </c>
      <c r="AU174" s="58">
        <f ca="1">IF(AND(AQ174+AS174&gt;0,AR174+AT174&gt;0),COUNTIF(AU$6:AU173,"&gt;0")+1,0)</f>
        <v>0</v>
      </c>
      <c r="BE174" s="58">
        <v>1</v>
      </c>
      <c r="BG174" s="61">
        <f t="shared" ref="BG174:BR174" si="1467">SUM(H174:H175)</f>
        <v>0</v>
      </c>
      <c r="BH174" s="61">
        <f t="shared" si="1467"/>
        <v>0</v>
      </c>
      <c r="BI174" s="61">
        <f t="shared" si="1467"/>
        <v>0</v>
      </c>
      <c r="BJ174" s="61">
        <f t="shared" si="1467"/>
        <v>0</v>
      </c>
      <c r="BK174" s="61">
        <f t="shared" si="1467"/>
        <v>0</v>
      </c>
      <c r="BL174" s="61">
        <f t="shared" si="1467"/>
        <v>0</v>
      </c>
      <c r="BM174" s="61">
        <f t="shared" si="1467"/>
        <v>0</v>
      </c>
      <c r="BN174" s="61">
        <f t="shared" si="1467"/>
        <v>0</v>
      </c>
      <c r="BO174" s="61">
        <f t="shared" si="1467"/>
        <v>0</v>
      </c>
      <c r="BP174" s="61">
        <f t="shared" si="1467"/>
        <v>0</v>
      </c>
      <c r="BQ174" s="61">
        <f t="shared" si="1467"/>
        <v>0</v>
      </c>
      <c r="BR174" s="61">
        <f t="shared" si="1467"/>
        <v>0</v>
      </c>
      <c r="BT174" s="61">
        <f t="shared" ref="BT174:CE174" si="1468">SUM(U174:U175)</f>
        <v>0</v>
      </c>
      <c r="BU174" s="61">
        <f t="shared" si="1468"/>
        <v>0</v>
      </c>
      <c r="BV174" s="61">
        <f t="shared" si="1468"/>
        <v>0</v>
      </c>
      <c r="BW174" s="61">
        <f t="shared" si="1468"/>
        <v>0</v>
      </c>
      <c r="BX174" s="61">
        <f t="shared" si="1468"/>
        <v>0</v>
      </c>
      <c r="BY174" s="61">
        <f t="shared" si="1468"/>
        <v>0</v>
      </c>
      <c r="BZ174" s="61">
        <f t="shared" si="1468"/>
        <v>0</v>
      </c>
      <c r="CA174" s="61">
        <f t="shared" si="1468"/>
        <v>0</v>
      </c>
      <c r="CB174" s="61">
        <f t="shared" si="1468"/>
        <v>0</v>
      </c>
      <c r="CC174" s="61">
        <f t="shared" si="1468"/>
        <v>0</v>
      </c>
      <c r="CD174" s="61">
        <f t="shared" si="1468"/>
        <v>0</v>
      </c>
      <c r="CE174" s="61">
        <f t="shared" si="1468"/>
        <v>0</v>
      </c>
      <c r="CH174" s="62" t="s">
        <v>108</v>
      </c>
      <c r="CI174" s="61">
        <f t="shared" ref="CI174:CT174" si="1469">IF(OR($D174="副園長",$D174="教頭",$D174="主任保育士",$D174="主幹教諭",$D174="主幹保育教諭"),0,BG174)</f>
        <v>0</v>
      </c>
      <c r="CJ174" s="61">
        <f t="shared" si="1469"/>
        <v>0</v>
      </c>
      <c r="CK174" s="61">
        <f t="shared" si="1469"/>
        <v>0</v>
      </c>
      <c r="CL174" s="61">
        <f t="shared" si="1469"/>
        <v>0</v>
      </c>
      <c r="CM174" s="61">
        <f t="shared" si="1469"/>
        <v>0</v>
      </c>
      <c r="CN174" s="61">
        <f t="shared" si="1469"/>
        <v>0</v>
      </c>
      <c r="CO174" s="61">
        <f t="shared" si="1469"/>
        <v>0</v>
      </c>
      <c r="CP174" s="61">
        <f t="shared" si="1469"/>
        <v>0</v>
      </c>
      <c r="CQ174" s="61">
        <f t="shared" si="1469"/>
        <v>0</v>
      </c>
      <c r="CR174" s="61">
        <f t="shared" si="1469"/>
        <v>0</v>
      </c>
      <c r="CS174" s="61">
        <f t="shared" si="1469"/>
        <v>0</v>
      </c>
      <c r="CT174" s="61">
        <f t="shared" si="1469"/>
        <v>0</v>
      </c>
    </row>
    <row r="175" spans="1:98">
      <c r="A175" s="375"/>
      <c r="B175" s="378"/>
      <c r="C175" s="380"/>
      <c r="D175" s="380"/>
      <c r="E175" s="382"/>
      <c r="F175" s="378"/>
      <c r="G175" s="235" t="s">
        <v>107</v>
      </c>
      <c r="H175" s="194"/>
      <c r="I175" s="195" t="str">
        <f t="shared" si="1445"/>
        <v/>
      </c>
      <c r="J175" s="195" t="str">
        <f t="shared" si="1446"/>
        <v/>
      </c>
      <c r="K175" s="195" t="str">
        <f t="shared" si="1447"/>
        <v/>
      </c>
      <c r="L175" s="195" t="str">
        <f t="shared" si="1448"/>
        <v/>
      </c>
      <c r="M175" s="195" t="str">
        <f t="shared" si="1449"/>
        <v/>
      </c>
      <c r="N175" s="195" t="str">
        <f t="shared" si="1450"/>
        <v/>
      </c>
      <c r="O175" s="195" t="str">
        <f t="shared" si="1451"/>
        <v/>
      </c>
      <c r="P175" s="195" t="str">
        <f t="shared" si="1452"/>
        <v/>
      </c>
      <c r="Q175" s="195" t="str">
        <f t="shared" si="1453"/>
        <v/>
      </c>
      <c r="R175" s="195" t="str">
        <f t="shared" si="1454"/>
        <v/>
      </c>
      <c r="S175" s="195" t="str">
        <f t="shared" si="1455"/>
        <v/>
      </c>
      <c r="T175" s="196">
        <f t="shared" si="1131"/>
        <v>0</v>
      </c>
      <c r="U175" s="206"/>
      <c r="V175" s="207" t="str">
        <f t="shared" si="1456"/>
        <v/>
      </c>
      <c r="W175" s="207" t="str">
        <f t="shared" si="1457"/>
        <v/>
      </c>
      <c r="X175" s="207" t="str">
        <f t="shared" si="1458"/>
        <v/>
      </c>
      <c r="Y175" s="207" t="str">
        <f t="shared" si="1459"/>
        <v/>
      </c>
      <c r="Z175" s="207" t="str">
        <f t="shared" si="1460"/>
        <v/>
      </c>
      <c r="AA175" s="207" t="str">
        <f t="shared" si="1461"/>
        <v/>
      </c>
      <c r="AB175" s="207" t="str">
        <f t="shared" si="1462"/>
        <v/>
      </c>
      <c r="AC175" s="207" t="str">
        <f t="shared" si="1463"/>
        <v/>
      </c>
      <c r="AD175" s="207" t="str">
        <f t="shared" si="1464"/>
        <v/>
      </c>
      <c r="AE175" s="207" t="str">
        <f t="shared" si="1465"/>
        <v/>
      </c>
      <c r="AF175" s="207" t="str">
        <f t="shared" si="1466"/>
        <v/>
      </c>
      <c r="AG175" s="196">
        <f t="shared" si="1154"/>
        <v>0</v>
      </c>
      <c r="AN175" s="58">
        <v>5</v>
      </c>
      <c r="AO175" s="58">
        <v>3</v>
      </c>
      <c r="AP175" s="58">
        <v>2</v>
      </c>
      <c r="AQ175" s="60">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58">
        <f ca="1">COUNTIF(INDIRECT("H"&amp;(ROW()+12*(($AN175-1)*3+$AO175)-ROW())/12+5):INDIRECT("S"&amp;(ROW()+12*(($AN175-1)*3+$AO175)-ROW())/12+5),AQ175)</f>
        <v>0</v>
      </c>
      <c r="AS175" s="60">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58">
        <f ca="1">COUNTIF(INDIRECT("U"&amp;(ROW()+12*(($AN175-1)*3+$AO175)-ROW())/12+5):INDIRECT("AF"&amp;(ROW()+12*(($AN175-1)*3+$AO175)-ROW())/12+5),AS175)</f>
        <v>0</v>
      </c>
      <c r="AU175" s="58">
        <f ca="1">IF(AND(AQ175+AS175&gt;0,AR175+AT175&gt;0),COUNTIF(AU$6:AU174,"&gt;0")+1,0)</f>
        <v>0</v>
      </c>
      <c r="BE175" s="58">
        <v>2</v>
      </c>
      <c r="BF175" s="58" t="s">
        <v>106</v>
      </c>
      <c r="BG175" s="61">
        <f t="shared" ref="BG175:BR175" si="1470">IF(BG174+BT174&gt;$AJ$27,1,0)</f>
        <v>0</v>
      </c>
      <c r="BH175" s="61">
        <f t="shared" si="1470"/>
        <v>0</v>
      </c>
      <c r="BI175" s="61">
        <f t="shared" si="1470"/>
        <v>0</v>
      </c>
      <c r="BJ175" s="61">
        <f t="shared" si="1470"/>
        <v>0</v>
      </c>
      <c r="BK175" s="61">
        <f t="shared" si="1470"/>
        <v>0</v>
      </c>
      <c r="BL175" s="61">
        <f t="shared" si="1470"/>
        <v>0</v>
      </c>
      <c r="BM175" s="61">
        <f t="shared" si="1470"/>
        <v>0</v>
      </c>
      <c r="BN175" s="61">
        <f t="shared" si="1470"/>
        <v>0</v>
      </c>
      <c r="BO175" s="61">
        <f t="shared" si="1470"/>
        <v>0</v>
      </c>
      <c r="BP175" s="61">
        <f t="shared" si="1470"/>
        <v>0</v>
      </c>
      <c r="BQ175" s="61">
        <f t="shared" si="1470"/>
        <v>0</v>
      </c>
      <c r="BR175" s="61">
        <f t="shared" si="1470"/>
        <v>0</v>
      </c>
      <c r="BT175" s="61"/>
      <c r="BU175" s="61"/>
      <c r="BV175" s="61"/>
      <c r="BW175" s="61"/>
      <c r="BX175" s="61"/>
      <c r="BY175" s="61"/>
      <c r="BZ175" s="61"/>
      <c r="CA175" s="61"/>
      <c r="CB175" s="61"/>
      <c r="CC175" s="61"/>
      <c r="CD175" s="61"/>
      <c r="CE175" s="61"/>
    </row>
    <row r="176" spans="1:98">
      <c r="A176" s="376"/>
      <c r="B176" s="379"/>
      <c r="C176" s="384"/>
      <c r="D176" s="385"/>
      <c r="E176" s="383"/>
      <c r="F176" s="379"/>
      <c r="G176" s="236" t="s">
        <v>1226</v>
      </c>
      <c r="H176" s="197"/>
      <c r="I176" s="198"/>
      <c r="J176" s="198"/>
      <c r="K176" s="198"/>
      <c r="L176" s="198"/>
      <c r="M176" s="198"/>
      <c r="N176" s="198"/>
      <c r="O176" s="198"/>
      <c r="P176" s="198"/>
      <c r="Q176" s="198"/>
      <c r="R176" s="198"/>
      <c r="S176" s="198"/>
      <c r="T176" s="199">
        <f t="shared" si="1131"/>
        <v>0</v>
      </c>
      <c r="U176" s="208"/>
      <c r="V176" s="209"/>
      <c r="W176" s="209"/>
      <c r="X176" s="209"/>
      <c r="Y176" s="209"/>
      <c r="Z176" s="209"/>
      <c r="AA176" s="209"/>
      <c r="AB176" s="209"/>
      <c r="AC176" s="209"/>
      <c r="AD176" s="209"/>
      <c r="AE176" s="209"/>
      <c r="AF176" s="209"/>
      <c r="AG176" s="199">
        <f t="shared" si="1154"/>
        <v>0</v>
      </c>
      <c r="AN176" s="58">
        <v>5</v>
      </c>
      <c r="AO176" s="58">
        <v>3</v>
      </c>
      <c r="AP176" s="58">
        <v>3</v>
      </c>
      <c r="AQ176" s="60">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58">
        <f ca="1">COUNTIF(INDIRECT("H"&amp;(ROW()+12*(($AN176-1)*3+$AO176)-ROW())/12+5):INDIRECT("S"&amp;(ROW()+12*(($AN176-1)*3+$AO176)-ROW())/12+5),AQ176)</f>
        <v>0</v>
      </c>
      <c r="AS176" s="60">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58">
        <f ca="1">COUNTIF(INDIRECT("U"&amp;(ROW()+12*(($AN176-1)*3+$AO176)-ROW())/12+5):INDIRECT("AF"&amp;(ROW()+12*(($AN176-1)*3+$AO176)-ROW())/12+5),AS176)</f>
        <v>0</v>
      </c>
      <c r="AU176" s="58">
        <f ca="1">IF(AND(AQ176+AS176&gt;0,AR176+AT176&gt;0),COUNTIF(AU$6:AU175,"&gt;0")+1,0)</f>
        <v>0</v>
      </c>
      <c r="BE176" s="58">
        <v>3</v>
      </c>
      <c r="BF176" s="62"/>
      <c r="BG176" s="61"/>
      <c r="BH176" s="61"/>
      <c r="BI176" s="61"/>
      <c r="BJ176" s="61"/>
      <c r="BK176" s="61"/>
      <c r="BL176" s="61"/>
      <c r="BM176" s="61"/>
      <c r="BN176" s="61"/>
      <c r="BO176" s="61"/>
      <c r="BP176" s="61"/>
      <c r="BQ176" s="61"/>
      <c r="BR176" s="61"/>
      <c r="BT176" s="61"/>
      <c r="BU176" s="61"/>
      <c r="BV176" s="61"/>
      <c r="BW176" s="61"/>
      <c r="BX176" s="61"/>
      <c r="BY176" s="61"/>
      <c r="BZ176" s="61"/>
      <c r="CA176" s="61"/>
      <c r="CB176" s="61"/>
      <c r="CC176" s="61"/>
      <c r="CD176" s="61"/>
      <c r="CE176" s="61"/>
    </row>
    <row r="177" spans="1:98">
      <c r="A177" s="374">
        <v>58</v>
      </c>
      <c r="B177" s="377"/>
      <c r="C177" s="377"/>
      <c r="D177" s="377"/>
      <c r="E177" s="381"/>
      <c r="F177" s="377"/>
      <c r="G177" s="234" t="s">
        <v>109</v>
      </c>
      <c r="H177" s="191"/>
      <c r="I177" s="192" t="str">
        <f t="shared" ref="I177:I178" si="1471">IF(H177="","",H177)</f>
        <v/>
      </c>
      <c r="J177" s="192" t="str">
        <f t="shared" ref="J177:J178" si="1472">IF(I177="","",I177)</f>
        <v/>
      </c>
      <c r="K177" s="192" t="str">
        <f t="shared" ref="K177:K178" si="1473">IF(J177="","",J177)</f>
        <v/>
      </c>
      <c r="L177" s="192" t="str">
        <f t="shared" ref="L177:L178" si="1474">IF(K177="","",K177)</f>
        <v/>
      </c>
      <c r="M177" s="192" t="str">
        <f t="shared" ref="M177:M178" si="1475">IF(L177="","",L177)</f>
        <v/>
      </c>
      <c r="N177" s="192" t="str">
        <f t="shared" ref="N177:N178" si="1476">IF(M177="","",M177)</f>
        <v/>
      </c>
      <c r="O177" s="192" t="str">
        <f t="shared" ref="O177:O178" si="1477">IF(N177="","",N177)</f>
        <v/>
      </c>
      <c r="P177" s="192" t="str">
        <f t="shared" ref="P177:P178" si="1478">IF(O177="","",O177)</f>
        <v/>
      </c>
      <c r="Q177" s="192" t="str">
        <f t="shared" ref="Q177:Q178" si="1479">IF(P177="","",P177)</f>
        <v/>
      </c>
      <c r="R177" s="192" t="str">
        <f t="shared" ref="R177:R178" si="1480">IF(Q177="","",Q177)</f>
        <v/>
      </c>
      <c r="S177" s="192" t="str">
        <f t="shared" ref="S177:S178" si="1481">IF(R177="","",R177)</f>
        <v/>
      </c>
      <c r="T177" s="193">
        <f t="shared" si="1131"/>
        <v>0</v>
      </c>
      <c r="U177" s="203"/>
      <c r="V177" s="204" t="str">
        <f t="shared" ref="V177:V178" si="1482">IF(U177="","",U177)</f>
        <v/>
      </c>
      <c r="W177" s="204" t="str">
        <f t="shared" ref="W177:W178" si="1483">IF(V177="","",V177)</f>
        <v/>
      </c>
      <c r="X177" s="204" t="str">
        <f t="shared" ref="X177:X178" si="1484">IF(W177="","",W177)</f>
        <v/>
      </c>
      <c r="Y177" s="204" t="str">
        <f t="shared" ref="Y177:Y178" si="1485">IF(X177="","",X177)</f>
        <v/>
      </c>
      <c r="Z177" s="204" t="str">
        <f t="shared" ref="Z177:Z178" si="1486">IF(Y177="","",Y177)</f>
        <v/>
      </c>
      <c r="AA177" s="204" t="str">
        <f t="shared" ref="AA177:AA178" si="1487">IF(Z177="","",Z177)</f>
        <v/>
      </c>
      <c r="AB177" s="204" t="str">
        <f t="shared" ref="AB177:AB178" si="1488">IF(AA177="","",AA177)</f>
        <v/>
      </c>
      <c r="AC177" s="204" t="str">
        <f t="shared" ref="AC177:AC178" si="1489">IF(AB177="","",AB177)</f>
        <v/>
      </c>
      <c r="AD177" s="204" t="str">
        <f t="shared" ref="AD177:AD178" si="1490">IF(AC177="","",AC177)</f>
        <v/>
      </c>
      <c r="AE177" s="204" t="str">
        <f t="shared" ref="AE177:AE178" si="1491">IF(AD177="","",AD177)</f>
        <v/>
      </c>
      <c r="AF177" s="204" t="str">
        <f t="shared" ref="AF177:AF178" si="1492">IF(AE177="","",AE177)</f>
        <v/>
      </c>
      <c r="AG177" s="193">
        <f t="shared" si="1154"/>
        <v>0</v>
      </c>
      <c r="AN177" s="58">
        <v>5</v>
      </c>
      <c r="AO177" s="58">
        <v>3</v>
      </c>
      <c r="AP177" s="58">
        <v>4</v>
      </c>
      <c r="AQ177" s="60">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58">
        <f ca="1">COUNTIF(INDIRECT("H"&amp;(ROW()+12*(($AN177-1)*3+$AO177)-ROW())/12+5):INDIRECT("S"&amp;(ROW()+12*(($AN177-1)*3+$AO177)-ROW())/12+5),AQ177)</f>
        <v>0</v>
      </c>
      <c r="AS177" s="60">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58">
        <f ca="1">COUNTIF(INDIRECT("U"&amp;(ROW()+12*(($AN177-1)*3+$AO177)-ROW())/12+5):INDIRECT("AF"&amp;(ROW()+12*(($AN177-1)*3+$AO177)-ROW())/12+5),AS177)</f>
        <v>0</v>
      </c>
      <c r="AU177" s="58">
        <f ca="1">IF(AND(AQ177+AS177&gt;0,AR177+AT177&gt;0),COUNTIF(AU$6:AU176,"&gt;0")+1,0)</f>
        <v>0</v>
      </c>
      <c r="BE177" s="58">
        <v>1</v>
      </c>
      <c r="BG177" s="61">
        <f t="shared" ref="BG177:BR177" si="1493">SUM(H177:H178)</f>
        <v>0</v>
      </c>
      <c r="BH177" s="61">
        <f t="shared" si="1493"/>
        <v>0</v>
      </c>
      <c r="BI177" s="61">
        <f t="shared" si="1493"/>
        <v>0</v>
      </c>
      <c r="BJ177" s="61">
        <f t="shared" si="1493"/>
        <v>0</v>
      </c>
      <c r="BK177" s="61">
        <f t="shared" si="1493"/>
        <v>0</v>
      </c>
      <c r="BL177" s="61">
        <f t="shared" si="1493"/>
        <v>0</v>
      </c>
      <c r="BM177" s="61">
        <f t="shared" si="1493"/>
        <v>0</v>
      </c>
      <c r="BN177" s="61">
        <f t="shared" si="1493"/>
        <v>0</v>
      </c>
      <c r="BO177" s="61">
        <f t="shared" si="1493"/>
        <v>0</v>
      </c>
      <c r="BP177" s="61">
        <f t="shared" si="1493"/>
        <v>0</v>
      </c>
      <c r="BQ177" s="61">
        <f t="shared" si="1493"/>
        <v>0</v>
      </c>
      <c r="BR177" s="61">
        <f t="shared" si="1493"/>
        <v>0</v>
      </c>
      <c r="BT177" s="61">
        <f t="shared" ref="BT177:CE177" si="1494">SUM(U177:U178)</f>
        <v>0</v>
      </c>
      <c r="BU177" s="61">
        <f t="shared" si="1494"/>
        <v>0</v>
      </c>
      <c r="BV177" s="61">
        <f t="shared" si="1494"/>
        <v>0</v>
      </c>
      <c r="BW177" s="61">
        <f t="shared" si="1494"/>
        <v>0</v>
      </c>
      <c r="BX177" s="61">
        <f t="shared" si="1494"/>
        <v>0</v>
      </c>
      <c r="BY177" s="61">
        <f t="shared" si="1494"/>
        <v>0</v>
      </c>
      <c r="BZ177" s="61">
        <f t="shared" si="1494"/>
        <v>0</v>
      </c>
      <c r="CA177" s="61">
        <f t="shared" si="1494"/>
        <v>0</v>
      </c>
      <c r="CB177" s="61">
        <f t="shared" si="1494"/>
        <v>0</v>
      </c>
      <c r="CC177" s="61">
        <f t="shared" si="1494"/>
        <v>0</v>
      </c>
      <c r="CD177" s="61">
        <f t="shared" si="1494"/>
        <v>0</v>
      </c>
      <c r="CE177" s="61">
        <f t="shared" si="1494"/>
        <v>0</v>
      </c>
      <c r="CH177" s="62" t="s">
        <v>108</v>
      </c>
      <c r="CI177" s="61">
        <f t="shared" ref="CI177:CT177" si="1495">IF(OR($D177="副園長",$D177="教頭",$D177="主任保育士",$D177="主幹教諭",$D177="主幹保育教諭"),0,BG177)</f>
        <v>0</v>
      </c>
      <c r="CJ177" s="61">
        <f t="shared" si="1495"/>
        <v>0</v>
      </c>
      <c r="CK177" s="61">
        <f t="shared" si="1495"/>
        <v>0</v>
      </c>
      <c r="CL177" s="61">
        <f t="shared" si="1495"/>
        <v>0</v>
      </c>
      <c r="CM177" s="61">
        <f t="shared" si="1495"/>
        <v>0</v>
      </c>
      <c r="CN177" s="61">
        <f t="shared" si="1495"/>
        <v>0</v>
      </c>
      <c r="CO177" s="61">
        <f t="shared" si="1495"/>
        <v>0</v>
      </c>
      <c r="CP177" s="61">
        <f t="shared" si="1495"/>
        <v>0</v>
      </c>
      <c r="CQ177" s="61">
        <f t="shared" si="1495"/>
        <v>0</v>
      </c>
      <c r="CR177" s="61">
        <f t="shared" si="1495"/>
        <v>0</v>
      </c>
      <c r="CS177" s="61">
        <f t="shared" si="1495"/>
        <v>0</v>
      </c>
      <c r="CT177" s="61">
        <f t="shared" si="1495"/>
        <v>0</v>
      </c>
    </row>
    <row r="178" spans="1:98">
      <c r="A178" s="375"/>
      <c r="B178" s="378"/>
      <c r="C178" s="380"/>
      <c r="D178" s="380"/>
      <c r="E178" s="382"/>
      <c r="F178" s="378"/>
      <c r="G178" s="235" t="s">
        <v>107</v>
      </c>
      <c r="H178" s="194"/>
      <c r="I178" s="195" t="str">
        <f t="shared" si="1471"/>
        <v/>
      </c>
      <c r="J178" s="195" t="str">
        <f t="shared" si="1472"/>
        <v/>
      </c>
      <c r="K178" s="195" t="str">
        <f t="shared" si="1473"/>
        <v/>
      </c>
      <c r="L178" s="195" t="str">
        <f t="shared" si="1474"/>
        <v/>
      </c>
      <c r="M178" s="195" t="str">
        <f t="shared" si="1475"/>
        <v/>
      </c>
      <c r="N178" s="195" t="str">
        <f t="shared" si="1476"/>
        <v/>
      </c>
      <c r="O178" s="195" t="str">
        <f t="shared" si="1477"/>
        <v/>
      </c>
      <c r="P178" s="195" t="str">
        <f t="shared" si="1478"/>
        <v/>
      </c>
      <c r="Q178" s="195" t="str">
        <f t="shared" si="1479"/>
        <v/>
      </c>
      <c r="R178" s="195" t="str">
        <f t="shared" si="1480"/>
        <v/>
      </c>
      <c r="S178" s="195" t="str">
        <f t="shared" si="1481"/>
        <v/>
      </c>
      <c r="T178" s="196">
        <f t="shared" si="1131"/>
        <v>0</v>
      </c>
      <c r="U178" s="206"/>
      <c r="V178" s="207" t="str">
        <f t="shared" si="1482"/>
        <v/>
      </c>
      <c r="W178" s="207" t="str">
        <f t="shared" si="1483"/>
        <v/>
      </c>
      <c r="X178" s="207" t="str">
        <f t="shared" si="1484"/>
        <v/>
      </c>
      <c r="Y178" s="207" t="str">
        <f t="shared" si="1485"/>
        <v/>
      </c>
      <c r="Z178" s="207" t="str">
        <f t="shared" si="1486"/>
        <v/>
      </c>
      <c r="AA178" s="207" t="str">
        <f t="shared" si="1487"/>
        <v/>
      </c>
      <c r="AB178" s="207" t="str">
        <f t="shared" si="1488"/>
        <v/>
      </c>
      <c r="AC178" s="207" t="str">
        <f t="shared" si="1489"/>
        <v/>
      </c>
      <c r="AD178" s="207" t="str">
        <f t="shared" si="1490"/>
        <v/>
      </c>
      <c r="AE178" s="207" t="str">
        <f t="shared" si="1491"/>
        <v/>
      </c>
      <c r="AF178" s="207" t="str">
        <f t="shared" si="1492"/>
        <v/>
      </c>
      <c r="AG178" s="196">
        <f t="shared" si="1154"/>
        <v>0</v>
      </c>
      <c r="AN178" s="58">
        <v>5</v>
      </c>
      <c r="AO178" s="58">
        <v>3</v>
      </c>
      <c r="AP178" s="58">
        <v>5</v>
      </c>
      <c r="AQ178" s="60">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58">
        <f ca="1">COUNTIF(INDIRECT("H"&amp;(ROW()+12*(($AN178-1)*3+$AO178)-ROW())/12+5):INDIRECT("S"&amp;(ROW()+12*(($AN178-1)*3+$AO178)-ROW())/12+5),AQ178)</f>
        <v>0</v>
      </c>
      <c r="AS178" s="60">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58">
        <f ca="1">COUNTIF(INDIRECT("U"&amp;(ROW()+12*(($AN178-1)*3+$AO178)-ROW())/12+5):INDIRECT("AF"&amp;(ROW()+12*(($AN178-1)*3+$AO178)-ROW())/12+5),AS178)</f>
        <v>0</v>
      </c>
      <c r="AU178" s="58">
        <f ca="1">IF(AND(AQ178+AS178&gt;0,AR178+AT178&gt;0),COUNTIF(AU$6:AU177,"&gt;0")+1,0)</f>
        <v>0</v>
      </c>
      <c r="BE178" s="58">
        <v>2</v>
      </c>
      <c r="BF178" s="58" t="s">
        <v>106</v>
      </c>
      <c r="BG178" s="61">
        <f t="shared" ref="BG178:BR178" si="1496">IF(BG177+BT177&gt;$AJ$27,1,0)</f>
        <v>0</v>
      </c>
      <c r="BH178" s="61">
        <f t="shared" si="1496"/>
        <v>0</v>
      </c>
      <c r="BI178" s="61">
        <f t="shared" si="1496"/>
        <v>0</v>
      </c>
      <c r="BJ178" s="61">
        <f t="shared" si="1496"/>
        <v>0</v>
      </c>
      <c r="BK178" s="61">
        <f t="shared" si="1496"/>
        <v>0</v>
      </c>
      <c r="BL178" s="61">
        <f t="shared" si="1496"/>
        <v>0</v>
      </c>
      <c r="BM178" s="61">
        <f t="shared" si="1496"/>
        <v>0</v>
      </c>
      <c r="BN178" s="61">
        <f t="shared" si="1496"/>
        <v>0</v>
      </c>
      <c r="BO178" s="61">
        <f t="shared" si="1496"/>
        <v>0</v>
      </c>
      <c r="BP178" s="61">
        <f t="shared" si="1496"/>
        <v>0</v>
      </c>
      <c r="BQ178" s="61">
        <f t="shared" si="1496"/>
        <v>0</v>
      </c>
      <c r="BR178" s="61">
        <f t="shared" si="1496"/>
        <v>0</v>
      </c>
      <c r="BT178" s="61"/>
      <c r="BU178" s="61"/>
      <c r="BV178" s="61"/>
      <c r="BW178" s="61"/>
      <c r="BX178" s="61"/>
      <c r="BY178" s="61"/>
      <c r="BZ178" s="61"/>
      <c r="CA178" s="61"/>
      <c r="CB178" s="61"/>
      <c r="CC178" s="61"/>
      <c r="CD178" s="61"/>
      <c r="CE178" s="61"/>
    </row>
    <row r="179" spans="1:98">
      <c r="A179" s="376"/>
      <c r="B179" s="379"/>
      <c r="C179" s="384"/>
      <c r="D179" s="385"/>
      <c r="E179" s="383"/>
      <c r="F179" s="379"/>
      <c r="G179" s="236" t="s">
        <v>1226</v>
      </c>
      <c r="H179" s="197"/>
      <c r="I179" s="198"/>
      <c r="J179" s="198"/>
      <c r="K179" s="198"/>
      <c r="L179" s="198"/>
      <c r="M179" s="198"/>
      <c r="N179" s="198"/>
      <c r="O179" s="198"/>
      <c r="P179" s="198"/>
      <c r="Q179" s="198"/>
      <c r="R179" s="198"/>
      <c r="S179" s="198"/>
      <c r="T179" s="199">
        <f t="shared" si="1131"/>
        <v>0</v>
      </c>
      <c r="U179" s="208"/>
      <c r="V179" s="209"/>
      <c r="W179" s="209"/>
      <c r="X179" s="209"/>
      <c r="Y179" s="209"/>
      <c r="Z179" s="209"/>
      <c r="AA179" s="209"/>
      <c r="AB179" s="209"/>
      <c r="AC179" s="209"/>
      <c r="AD179" s="209"/>
      <c r="AE179" s="209"/>
      <c r="AF179" s="209"/>
      <c r="AG179" s="199">
        <f t="shared" si="1154"/>
        <v>0</v>
      </c>
      <c r="AN179" s="58">
        <v>5</v>
      </c>
      <c r="AO179" s="58">
        <v>3</v>
      </c>
      <c r="AP179" s="58">
        <v>6</v>
      </c>
      <c r="AQ179" s="60">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58">
        <f ca="1">COUNTIF(INDIRECT("H"&amp;(ROW()+12*(($AN179-1)*3+$AO179)-ROW())/12+5):INDIRECT("S"&amp;(ROW()+12*(($AN179-1)*3+$AO179)-ROW())/12+5),AQ179)</f>
        <v>0</v>
      </c>
      <c r="AS179" s="60">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58">
        <f ca="1">COUNTIF(INDIRECT("U"&amp;(ROW()+12*(($AN179-1)*3+$AO179)-ROW())/12+5):INDIRECT("AF"&amp;(ROW()+12*(($AN179-1)*3+$AO179)-ROW())/12+5),AS179)</f>
        <v>0</v>
      </c>
      <c r="AU179" s="58">
        <f ca="1">IF(AND(AQ179+AS179&gt;0,AR179+AT179&gt;0),COUNTIF(AU$6:AU178,"&gt;0")+1,0)</f>
        <v>0</v>
      </c>
      <c r="BE179" s="58">
        <v>3</v>
      </c>
      <c r="BF179" s="62"/>
      <c r="BG179" s="61"/>
      <c r="BH179" s="61"/>
      <c r="BI179" s="61"/>
      <c r="BJ179" s="61"/>
      <c r="BK179" s="61"/>
      <c r="BL179" s="61"/>
      <c r="BM179" s="61"/>
      <c r="BN179" s="61"/>
      <c r="BO179" s="61"/>
      <c r="BP179" s="61"/>
      <c r="BQ179" s="61"/>
      <c r="BR179" s="61"/>
    </row>
    <row r="180" spans="1:98">
      <c r="A180" s="374">
        <v>59</v>
      </c>
      <c r="B180" s="377"/>
      <c r="C180" s="377"/>
      <c r="D180" s="377"/>
      <c r="E180" s="381"/>
      <c r="F180" s="377"/>
      <c r="G180" s="234" t="s">
        <v>109</v>
      </c>
      <c r="H180" s="191"/>
      <c r="I180" s="192" t="str">
        <f t="shared" ref="I180:I181" si="1497">IF(H180="","",H180)</f>
        <v/>
      </c>
      <c r="J180" s="192" t="str">
        <f t="shared" ref="J180:J181" si="1498">IF(I180="","",I180)</f>
        <v/>
      </c>
      <c r="K180" s="192" t="str">
        <f t="shared" ref="K180:K181" si="1499">IF(J180="","",J180)</f>
        <v/>
      </c>
      <c r="L180" s="192" t="str">
        <f t="shared" ref="L180:L181" si="1500">IF(K180="","",K180)</f>
        <v/>
      </c>
      <c r="M180" s="192" t="str">
        <f t="shared" ref="M180:M181" si="1501">IF(L180="","",L180)</f>
        <v/>
      </c>
      <c r="N180" s="192" t="str">
        <f t="shared" ref="N180:N181" si="1502">IF(M180="","",M180)</f>
        <v/>
      </c>
      <c r="O180" s="192" t="str">
        <f t="shared" ref="O180:O181" si="1503">IF(N180="","",N180)</f>
        <v/>
      </c>
      <c r="P180" s="192" t="str">
        <f t="shared" ref="P180:P181" si="1504">IF(O180="","",O180)</f>
        <v/>
      </c>
      <c r="Q180" s="192" t="str">
        <f t="shared" ref="Q180:Q181" si="1505">IF(P180="","",P180)</f>
        <v/>
      </c>
      <c r="R180" s="192" t="str">
        <f t="shared" ref="R180:R181" si="1506">IF(Q180="","",Q180)</f>
        <v/>
      </c>
      <c r="S180" s="192" t="str">
        <f t="shared" ref="S180:S181" si="1507">IF(R180="","",R180)</f>
        <v/>
      </c>
      <c r="T180" s="193">
        <f t="shared" si="1131"/>
        <v>0</v>
      </c>
      <c r="U180" s="203"/>
      <c r="V180" s="204" t="str">
        <f t="shared" ref="V180:V181" si="1508">IF(U180="","",U180)</f>
        <v/>
      </c>
      <c r="W180" s="204" t="str">
        <f t="shared" ref="W180:W181" si="1509">IF(V180="","",V180)</f>
        <v/>
      </c>
      <c r="X180" s="204" t="str">
        <f t="shared" ref="X180:X181" si="1510">IF(W180="","",W180)</f>
        <v/>
      </c>
      <c r="Y180" s="204" t="str">
        <f t="shared" ref="Y180:Y181" si="1511">IF(X180="","",X180)</f>
        <v/>
      </c>
      <c r="Z180" s="204" t="str">
        <f t="shared" ref="Z180:Z181" si="1512">IF(Y180="","",Y180)</f>
        <v/>
      </c>
      <c r="AA180" s="204" t="str">
        <f t="shared" ref="AA180:AA181" si="1513">IF(Z180="","",Z180)</f>
        <v/>
      </c>
      <c r="AB180" s="204" t="str">
        <f t="shared" ref="AB180:AB181" si="1514">IF(AA180="","",AA180)</f>
        <v/>
      </c>
      <c r="AC180" s="204" t="str">
        <f t="shared" ref="AC180:AC181" si="1515">IF(AB180="","",AB180)</f>
        <v/>
      </c>
      <c r="AD180" s="204" t="str">
        <f t="shared" ref="AD180:AD181" si="1516">IF(AC180="","",AC180)</f>
        <v/>
      </c>
      <c r="AE180" s="204" t="str">
        <f t="shared" ref="AE180:AE181" si="1517">IF(AD180="","",AD180)</f>
        <v/>
      </c>
      <c r="AF180" s="204" t="str">
        <f t="shared" ref="AF180:AF181" si="1518">IF(AE180="","",AE180)</f>
        <v/>
      </c>
      <c r="AG180" s="193">
        <f t="shared" si="1154"/>
        <v>0</v>
      </c>
      <c r="AN180" s="58">
        <v>5</v>
      </c>
      <c r="AO180" s="58">
        <v>3</v>
      </c>
      <c r="AP180" s="58">
        <v>7</v>
      </c>
      <c r="AQ180" s="60">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58">
        <f ca="1">COUNTIF(INDIRECT("H"&amp;(ROW()+12*(($AN180-1)*3+$AO180)-ROW())/12+5):INDIRECT("S"&amp;(ROW()+12*(($AN180-1)*3+$AO180)-ROW())/12+5),AQ180)</f>
        <v>0</v>
      </c>
      <c r="AS180" s="60">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58">
        <f ca="1">COUNTIF(INDIRECT("U"&amp;(ROW()+12*(($AN180-1)*3+$AO180)-ROW())/12+5):INDIRECT("AF"&amp;(ROW()+12*(($AN180-1)*3+$AO180)-ROW())/12+5),AS180)</f>
        <v>0</v>
      </c>
      <c r="AU180" s="58">
        <f ca="1">IF(AND(AQ180+AS180&gt;0,AR180+AT180&gt;0),COUNTIF(AU$6:AU179,"&gt;0")+1,0)</f>
        <v>0</v>
      </c>
      <c r="BE180" s="58">
        <v>1</v>
      </c>
      <c r="BG180" s="61">
        <f t="shared" ref="BG180:BR180" si="1519">SUM(H180:H181)</f>
        <v>0</v>
      </c>
      <c r="BH180" s="61">
        <f t="shared" si="1519"/>
        <v>0</v>
      </c>
      <c r="BI180" s="61">
        <f t="shared" si="1519"/>
        <v>0</v>
      </c>
      <c r="BJ180" s="61">
        <f t="shared" si="1519"/>
        <v>0</v>
      </c>
      <c r="BK180" s="61">
        <f t="shared" si="1519"/>
        <v>0</v>
      </c>
      <c r="BL180" s="61">
        <f t="shared" si="1519"/>
        <v>0</v>
      </c>
      <c r="BM180" s="61">
        <f t="shared" si="1519"/>
        <v>0</v>
      </c>
      <c r="BN180" s="61">
        <f t="shared" si="1519"/>
        <v>0</v>
      </c>
      <c r="BO180" s="61">
        <f t="shared" si="1519"/>
        <v>0</v>
      </c>
      <c r="BP180" s="61">
        <f t="shared" si="1519"/>
        <v>0</v>
      </c>
      <c r="BQ180" s="61">
        <f t="shared" si="1519"/>
        <v>0</v>
      </c>
      <c r="BR180" s="61">
        <f t="shared" si="1519"/>
        <v>0</v>
      </c>
      <c r="BT180" s="61">
        <f t="shared" ref="BT180:CE180" si="1520">SUM(U180:U181)</f>
        <v>0</v>
      </c>
      <c r="BU180" s="61">
        <f t="shared" si="1520"/>
        <v>0</v>
      </c>
      <c r="BV180" s="61">
        <f t="shared" si="1520"/>
        <v>0</v>
      </c>
      <c r="BW180" s="61">
        <f t="shared" si="1520"/>
        <v>0</v>
      </c>
      <c r="BX180" s="61">
        <f t="shared" si="1520"/>
        <v>0</v>
      </c>
      <c r="BY180" s="61">
        <f t="shared" si="1520"/>
        <v>0</v>
      </c>
      <c r="BZ180" s="61">
        <f t="shared" si="1520"/>
        <v>0</v>
      </c>
      <c r="CA180" s="61">
        <f t="shared" si="1520"/>
        <v>0</v>
      </c>
      <c r="CB180" s="61">
        <f t="shared" si="1520"/>
        <v>0</v>
      </c>
      <c r="CC180" s="61">
        <f t="shared" si="1520"/>
        <v>0</v>
      </c>
      <c r="CD180" s="61">
        <f t="shared" si="1520"/>
        <v>0</v>
      </c>
      <c r="CE180" s="61">
        <f t="shared" si="1520"/>
        <v>0</v>
      </c>
      <c r="CH180" s="62" t="s">
        <v>108</v>
      </c>
      <c r="CI180" s="61">
        <f t="shared" ref="CI180:CT180" si="1521">IF(OR($D180="副園長",$D180="教頭",$D180="主任保育士",$D180="主幹教諭",$D180="主幹保育教諭"),0,BG180)</f>
        <v>0</v>
      </c>
      <c r="CJ180" s="61">
        <f t="shared" si="1521"/>
        <v>0</v>
      </c>
      <c r="CK180" s="61">
        <f t="shared" si="1521"/>
        <v>0</v>
      </c>
      <c r="CL180" s="61">
        <f t="shared" si="1521"/>
        <v>0</v>
      </c>
      <c r="CM180" s="61">
        <f t="shared" si="1521"/>
        <v>0</v>
      </c>
      <c r="CN180" s="61">
        <f t="shared" si="1521"/>
        <v>0</v>
      </c>
      <c r="CO180" s="61">
        <f t="shared" si="1521"/>
        <v>0</v>
      </c>
      <c r="CP180" s="61">
        <f t="shared" si="1521"/>
        <v>0</v>
      </c>
      <c r="CQ180" s="61">
        <f t="shared" si="1521"/>
        <v>0</v>
      </c>
      <c r="CR180" s="61">
        <f t="shared" si="1521"/>
        <v>0</v>
      </c>
      <c r="CS180" s="61">
        <f t="shared" si="1521"/>
        <v>0</v>
      </c>
      <c r="CT180" s="61">
        <f t="shared" si="1521"/>
        <v>0</v>
      </c>
    </row>
    <row r="181" spans="1:98">
      <c r="A181" s="375"/>
      <c r="B181" s="378"/>
      <c r="C181" s="380"/>
      <c r="D181" s="380"/>
      <c r="E181" s="382"/>
      <c r="F181" s="378"/>
      <c r="G181" s="235" t="s">
        <v>107</v>
      </c>
      <c r="H181" s="194"/>
      <c r="I181" s="195" t="str">
        <f t="shared" si="1497"/>
        <v/>
      </c>
      <c r="J181" s="195" t="str">
        <f t="shared" si="1498"/>
        <v/>
      </c>
      <c r="K181" s="195" t="str">
        <f t="shared" si="1499"/>
        <v/>
      </c>
      <c r="L181" s="195" t="str">
        <f t="shared" si="1500"/>
        <v/>
      </c>
      <c r="M181" s="195" t="str">
        <f t="shared" si="1501"/>
        <v/>
      </c>
      <c r="N181" s="195" t="str">
        <f t="shared" si="1502"/>
        <v/>
      </c>
      <c r="O181" s="195" t="str">
        <f t="shared" si="1503"/>
        <v/>
      </c>
      <c r="P181" s="195" t="str">
        <f t="shared" si="1504"/>
        <v/>
      </c>
      <c r="Q181" s="195" t="str">
        <f t="shared" si="1505"/>
        <v/>
      </c>
      <c r="R181" s="195" t="str">
        <f t="shared" si="1506"/>
        <v/>
      </c>
      <c r="S181" s="195" t="str">
        <f t="shared" si="1507"/>
        <v/>
      </c>
      <c r="T181" s="196">
        <f t="shared" si="1131"/>
        <v>0</v>
      </c>
      <c r="U181" s="206"/>
      <c r="V181" s="207" t="str">
        <f t="shared" si="1508"/>
        <v/>
      </c>
      <c r="W181" s="207" t="str">
        <f t="shared" si="1509"/>
        <v/>
      </c>
      <c r="X181" s="207" t="str">
        <f t="shared" si="1510"/>
        <v/>
      </c>
      <c r="Y181" s="207" t="str">
        <f t="shared" si="1511"/>
        <v/>
      </c>
      <c r="Z181" s="207" t="str">
        <f t="shared" si="1512"/>
        <v/>
      </c>
      <c r="AA181" s="207" t="str">
        <f t="shared" si="1513"/>
        <v/>
      </c>
      <c r="AB181" s="207" t="str">
        <f t="shared" si="1514"/>
        <v/>
      </c>
      <c r="AC181" s="207" t="str">
        <f t="shared" si="1515"/>
        <v/>
      </c>
      <c r="AD181" s="207" t="str">
        <f t="shared" si="1516"/>
        <v/>
      </c>
      <c r="AE181" s="207" t="str">
        <f t="shared" si="1517"/>
        <v/>
      </c>
      <c r="AF181" s="207" t="str">
        <f t="shared" si="1518"/>
        <v/>
      </c>
      <c r="AG181" s="196">
        <f t="shared" si="1154"/>
        <v>0</v>
      </c>
      <c r="AN181" s="58">
        <v>5</v>
      </c>
      <c r="AO181" s="58">
        <v>3</v>
      </c>
      <c r="AP181" s="58">
        <v>8</v>
      </c>
      <c r="AQ181" s="60">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58">
        <f ca="1">COUNTIF(INDIRECT("H"&amp;(ROW()+12*(($AN181-1)*3+$AO181)-ROW())/12+5):INDIRECT("S"&amp;(ROW()+12*(($AN181-1)*3+$AO181)-ROW())/12+5),AQ181)</f>
        <v>0</v>
      </c>
      <c r="AS181" s="60">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58">
        <f ca="1">COUNTIF(INDIRECT("U"&amp;(ROW()+12*(($AN181-1)*3+$AO181)-ROW())/12+5):INDIRECT("AF"&amp;(ROW()+12*(($AN181-1)*3+$AO181)-ROW())/12+5),AS181)</f>
        <v>0</v>
      </c>
      <c r="AU181" s="58">
        <f ca="1">IF(AND(AQ181+AS181&gt;0,AR181+AT181&gt;0),COUNTIF(AU$6:AU180,"&gt;0")+1,0)</f>
        <v>0</v>
      </c>
      <c r="BE181" s="58">
        <v>2</v>
      </c>
      <c r="BF181" s="58" t="s">
        <v>106</v>
      </c>
      <c r="BG181" s="61">
        <f t="shared" ref="BG181:BR181" si="1522">IF(BG180+BT180&gt;$AJ$27,1,0)</f>
        <v>0</v>
      </c>
      <c r="BH181" s="61">
        <f t="shared" si="1522"/>
        <v>0</v>
      </c>
      <c r="BI181" s="61">
        <f t="shared" si="1522"/>
        <v>0</v>
      </c>
      <c r="BJ181" s="61">
        <f t="shared" si="1522"/>
        <v>0</v>
      </c>
      <c r="BK181" s="61">
        <f t="shared" si="1522"/>
        <v>0</v>
      </c>
      <c r="BL181" s="61">
        <f t="shared" si="1522"/>
        <v>0</v>
      </c>
      <c r="BM181" s="61">
        <f t="shared" si="1522"/>
        <v>0</v>
      </c>
      <c r="BN181" s="61">
        <f t="shared" si="1522"/>
        <v>0</v>
      </c>
      <c r="BO181" s="61">
        <f t="shared" si="1522"/>
        <v>0</v>
      </c>
      <c r="BP181" s="61">
        <f t="shared" si="1522"/>
        <v>0</v>
      </c>
      <c r="BQ181" s="61">
        <f t="shared" si="1522"/>
        <v>0</v>
      </c>
      <c r="BR181" s="61">
        <f t="shared" si="1522"/>
        <v>0</v>
      </c>
      <c r="BT181" s="61"/>
      <c r="BU181" s="61"/>
      <c r="BV181" s="61"/>
      <c r="BW181" s="61"/>
      <c r="BX181" s="61"/>
      <c r="BY181" s="61"/>
      <c r="BZ181" s="61"/>
      <c r="CA181" s="61"/>
      <c r="CB181" s="61"/>
      <c r="CC181" s="61"/>
      <c r="CD181" s="61"/>
      <c r="CE181" s="61"/>
    </row>
    <row r="182" spans="1:98">
      <c r="A182" s="376"/>
      <c r="B182" s="379"/>
      <c r="C182" s="384"/>
      <c r="D182" s="385"/>
      <c r="E182" s="383"/>
      <c r="F182" s="379"/>
      <c r="G182" s="236" t="s">
        <v>1226</v>
      </c>
      <c r="H182" s="197"/>
      <c r="I182" s="198"/>
      <c r="J182" s="198"/>
      <c r="K182" s="198"/>
      <c r="L182" s="198"/>
      <c r="M182" s="198"/>
      <c r="N182" s="198"/>
      <c r="O182" s="198"/>
      <c r="P182" s="198"/>
      <c r="Q182" s="198"/>
      <c r="R182" s="198"/>
      <c r="S182" s="198"/>
      <c r="T182" s="199">
        <f t="shared" si="1131"/>
        <v>0</v>
      </c>
      <c r="U182" s="208"/>
      <c r="V182" s="209"/>
      <c r="W182" s="209"/>
      <c r="X182" s="209"/>
      <c r="Y182" s="209"/>
      <c r="Z182" s="209"/>
      <c r="AA182" s="209"/>
      <c r="AB182" s="209"/>
      <c r="AC182" s="209"/>
      <c r="AD182" s="209"/>
      <c r="AE182" s="209"/>
      <c r="AF182" s="209"/>
      <c r="AG182" s="199">
        <f t="shared" si="1154"/>
        <v>0</v>
      </c>
      <c r="AN182" s="58">
        <v>5</v>
      </c>
      <c r="AO182" s="58">
        <v>3</v>
      </c>
      <c r="AP182" s="58">
        <v>9</v>
      </c>
      <c r="AQ182" s="60">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58">
        <f ca="1">COUNTIF(INDIRECT("H"&amp;(ROW()+12*(($AN182-1)*3+$AO182)-ROW())/12+5):INDIRECT("S"&amp;(ROW()+12*(($AN182-1)*3+$AO182)-ROW())/12+5),AQ182)</f>
        <v>0</v>
      </c>
      <c r="AS182" s="60">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58">
        <f ca="1">COUNTIF(INDIRECT("U"&amp;(ROW()+12*(($AN182-1)*3+$AO182)-ROW())/12+5):INDIRECT("AF"&amp;(ROW()+12*(($AN182-1)*3+$AO182)-ROW())/12+5),AS182)</f>
        <v>0</v>
      </c>
      <c r="AU182" s="58">
        <f ca="1">IF(AND(AQ182+AS182&gt;0,AR182+AT182&gt;0),COUNTIF(AU$6:AU181,"&gt;0")+1,0)</f>
        <v>0</v>
      </c>
      <c r="BE182" s="58">
        <v>3</v>
      </c>
      <c r="BF182" s="62"/>
      <c r="BG182" s="61"/>
      <c r="BH182" s="61"/>
      <c r="BI182" s="61"/>
      <c r="BJ182" s="61"/>
      <c r="BK182" s="61"/>
      <c r="BL182" s="61"/>
      <c r="BM182" s="61"/>
      <c r="BN182" s="61"/>
      <c r="BO182" s="61"/>
      <c r="BP182" s="61"/>
      <c r="BQ182" s="61"/>
      <c r="BR182" s="61"/>
      <c r="BT182" s="61"/>
      <c r="BU182" s="61"/>
      <c r="BV182" s="61"/>
      <c r="BW182" s="61"/>
      <c r="BX182" s="61"/>
      <c r="BY182" s="61"/>
      <c r="BZ182" s="61"/>
      <c r="CA182" s="61"/>
      <c r="CB182" s="61"/>
      <c r="CC182" s="61"/>
      <c r="CD182" s="61"/>
      <c r="CE182" s="61"/>
    </row>
    <row r="183" spans="1:98">
      <c r="A183" s="374">
        <v>60</v>
      </c>
      <c r="B183" s="377"/>
      <c r="C183" s="377"/>
      <c r="D183" s="377"/>
      <c r="E183" s="381"/>
      <c r="F183" s="377"/>
      <c r="G183" s="234" t="s">
        <v>109</v>
      </c>
      <c r="H183" s="191"/>
      <c r="I183" s="192" t="str">
        <f t="shared" ref="I183:I184" si="1523">IF(H183="","",H183)</f>
        <v/>
      </c>
      <c r="J183" s="192" t="str">
        <f t="shared" ref="J183:J184" si="1524">IF(I183="","",I183)</f>
        <v/>
      </c>
      <c r="K183" s="192" t="str">
        <f t="shared" ref="K183:K184" si="1525">IF(J183="","",J183)</f>
        <v/>
      </c>
      <c r="L183" s="192" t="str">
        <f t="shared" ref="L183:L184" si="1526">IF(K183="","",K183)</f>
        <v/>
      </c>
      <c r="M183" s="192" t="str">
        <f t="shared" ref="M183:M184" si="1527">IF(L183="","",L183)</f>
        <v/>
      </c>
      <c r="N183" s="192" t="str">
        <f t="shared" ref="N183:N184" si="1528">IF(M183="","",M183)</f>
        <v/>
      </c>
      <c r="O183" s="192" t="str">
        <f t="shared" ref="O183:O184" si="1529">IF(N183="","",N183)</f>
        <v/>
      </c>
      <c r="P183" s="192" t="str">
        <f t="shared" ref="P183:P184" si="1530">IF(O183="","",O183)</f>
        <v/>
      </c>
      <c r="Q183" s="192" t="str">
        <f t="shared" ref="Q183:Q184" si="1531">IF(P183="","",P183)</f>
        <v/>
      </c>
      <c r="R183" s="192" t="str">
        <f t="shared" ref="R183:R184" si="1532">IF(Q183="","",Q183)</f>
        <v/>
      </c>
      <c r="S183" s="192" t="str">
        <f t="shared" ref="S183:S184" si="1533">IF(R183="","",R183)</f>
        <v/>
      </c>
      <c r="T183" s="193">
        <f t="shared" si="1131"/>
        <v>0</v>
      </c>
      <c r="U183" s="203"/>
      <c r="V183" s="204" t="str">
        <f t="shared" ref="V183:V184" si="1534">IF(U183="","",U183)</f>
        <v/>
      </c>
      <c r="W183" s="204" t="str">
        <f t="shared" ref="W183:W184" si="1535">IF(V183="","",V183)</f>
        <v/>
      </c>
      <c r="X183" s="204" t="str">
        <f t="shared" ref="X183:X184" si="1536">IF(W183="","",W183)</f>
        <v/>
      </c>
      <c r="Y183" s="204" t="str">
        <f t="shared" ref="Y183:Y184" si="1537">IF(X183="","",X183)</f>
        <v/>
      </c>
      <c r="Z183" s="204" t="str">
        <f t="shared" ref="Z183:Z184" si="1538">IF(Y183="","",Y183)</f>
        <v/>
      </c>
      <c r="AA183" s="204" t="str">
        <f t="shared" ref="AA183:AA184" si="1539">IF(Z183="","",Z183)</f>
        <v/>
      </c>
      <c r="AB183" s="204" t="str">
        <f t="shared" ref="AB183:AB184" si="1540">IF(AA183="","",AA183)</f>
        <v/>
      </c>
      <c r="AC183" s="204" t="str">
        <f t="shared" ref="AC183:AC184" si="1541">IF(AB183="","",AB183)</f>
        <v/>
      </c>
      <c r="AD183" s="204" t="str">
        <f t="shared" ref="AD183:AD184" si="1542">IF(AC183="","",AC183)</f>
        <v/>
      </c>
      <c r="AE183" s="204" t="str">
        <f t="shared" ref="AE183:AE184" si="1543">IF(AD183="","",AD183)</f>
        <v/>
      </c>
      <c r="AF183" s="204" t="str">
        <f t="shared" ref="AF183:AF184" si="1544">IF(AE183="","",AE183)</f>
        <v/>
      </c>
      <c r="AG183" s="193">
        <f t="shared" si="1154"/>
        <v>0</v>
      </c>
      <c r="AN183" s="58">
        <v>5</v>
      </c>
      <c r="AO183" s="58">
        <v>3</v>
      </c>
      <c r="AP183" s="58">
        <v>10</v>
      </c>
      <c r="AQ183" s="60">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58">
        <f ca="1">COUNTIF(INDIRECT("H"&amp;(ROW()+12*(($AN183-1)*3+$AO183)-ROW())/12+5):INDIRECT("S"&amp;(ROW()+12*(($AN183-1)*3+$AO183)-ROW())/12+5),AQ183)</f>
        <v>0</v>
      </c>
      <c r="AS183" s="60">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58">
        <f ca="1">COUNTIF(INDIRECT("U"&amp;(ROW()+12*(($AN183-1)*3+$AO183)-ROW())/12+5):INDIRECT("AF"&amp;(ROW()+12*(($AN183-1)*3+$AO183)-ROW())/12+5),AS183)</f>
        <v>0</v>
      </c>
      <c r="AU183" s="58">
        <f ca="1">IF(AND(AQ183+AS183&gt;0,AR183+AT183&gt;0),COUNTIF(AU$6:AU182,"&gt;0")+1,0)</f>
        <v>0</v>
      </c>
      <c r="BE183" s="58">
        <v>1</v>
      </c>
      <c r="BG183" s="61">
        <f t="shared" ref="BG183:BR183" si="1545">SUM(H183:H184)</f>
        <v>0</v>
      </c>
      <c r="BH183" s="61">
        <f t="shared" si="1545"/>
        <v>0</v>
      </c>
      <c r="BI183" s="61">
        <f t="shared" si="1545"/>
        <v>0</v>
      </c>
      <c r="BJ183" s="61">
        <f t="shared" si="1545"/>
        <v>0</v>
      </c>
      <c r="BK183" s="61">
        <f t="shared" si="1545"/>
        <v>0</v>
      </c>
      <c r="BL183" s="61">
        <f t="shared" si="1545"/>
        <v>0</v>
      </c>
      <c r="BM183" s="61">
        <f t="shared" si="1545"/>
        <v>0</v>
      </c>
      <c r="BN183" s="61">
        <f t="shared" si="1545"/>
        <v>0</v>
      </c>
      <c r="BO183" s="61">
        <f t="shared" si="1545"/>
        <v>0</v>
      </c>
      <c r="BP183" s="61">
        <f t="shared" si="1545"/>
        <v>0</v>
      </c>
      <c r="BQ183" s="61">
        <f t="shared" si="1545"/>
        <v>0</v>
      </c>
      <c r="BR183" s="61">
        <f t="shared" si="1545"/>
        <v>0</v>
      </c>
      <c r="BT183" s="61">
        <f t="shared" ref="BT183:CE183" si="1546">SUM(U183:U184)</f>
        <v>0</v>
      </c>
      <c r="BU183" s="61">
        <f t="shared" si="1546"/>
        <v>0</v>
      </c>
      <c r="BV183" s="61">
        <f t="shared" si="1546"/>
        <v>0</v>
      </c>
      <c r="BW183" s="61">
        <f t="shared" si="1546"/>
        <v>0</v>
      </c>
      <c r="BX183" s="61">
        <f t="shared" si="1546"/>
        <v>0</v>
      </c>
      <c r="BY183" s="61">
        <f t="shared" si="1546"/>
        <v>0</v>
      </c>
      <c r="BZ183" s="61">
        <f t="shared" si="1546"/>
        <v>0</v>
      </c>
      <c r="CA183" s="61">
        <f t="shared" si="1546"/>
        <v>0</v>
      </c>
      <c r="CB183" s="61">
        <f t="shared" si="1546"/>
        <v>0</v>
      </c>
      <c r="CC183" s="61">
        <f t="shared" si="1546"/>
        <v>0</v>
      </c>
      <c r="CD183" s="61">
        <f t="shared" si="1546"/>
        <v>0</v>
      </c>
      <c r="CE183" s="61">
        <f t="shared" si="1546"/>
        <v>0</v>
      </c>
      <c r="CH183" s="62" t="s">
        <v>108</v>
      </c>
      <c r="CI183" s="61">
        <f t="shared" ref="CI183:CT183" si="1547">IF(OR($D183="副園長",$D183="教頭",$D183="主任保育士",$D183="主幹教諭",$D183="主幹保育教諭"),0,BG183)</f>
        <v>0</v>
      </c>
      <c r="CJ183" s="61">
        <f t="shared" si="1547"/>
        <v>0</v>
      </c>
      <c r="CK183" s="61">
        <f t="shared" si="1547"/>
        <v>0</v>
      </c>
      <c r="CL183" s="61">
        <f t="shared" si="1547"/>
        <v>0</v>
      </c>
      <c r="CM183" s="61">
        <f t="shared" si="1547"/>
        <v>0</v>
      </c>
      <c r="CN183" s="61">
        <f t="shared" si="1547"/>
        <v>0</v>
      </c>
      <c r="CO183" s="61">
        <f t="shared" si="1547"/>
        <v>0</v>
      </c>
      <c r="CP183" s="61">
        <f t="shared" si="1547"/>
        <v>0</v>
      </c>
      <c r="CQ183" s="61">
        <f t="shared" si="1547"/>
        <v>0</v>
      </c>
      <c r="CR183" s="61">
        <f t="shared" si="1547"/>
        <v>0</v>
      </c>
      <c r="CS183" s="61">
        <f t="shared" si="1547"/>
        <v>0</v>
      </c>
      <c r="CT183" s="61">
        <f t="shared" si="1547"/>
        <v>0</v>
      </c>
    </row>
    <row r="184" spans="1:98">
      <c r="A184" s="375"/>
      <c r="B184" s="378"/>
      <c r="C184" s="380"/>
      <c r="D184" s="380"/>
      <c r="E184" s="382"/>
      <c r="F184" s="378"/>
      <c r="G184" s="235" t="s">
        <v>107</v>
      </c>
      <c r="H184" s="194"/>
      <c r="I184" s="195" t="str">
        <f t="shared" si="1523"/>
        <v/>
      </c>
      <c r="J184" s="195" t="str">
        <f t="shared" si="1524"/>
        <v/>
      </c>
      <c r="K184" s="195" t="str">
        <f t="shared" si="1525"/>
        <v/>
      </c>
      <c r="L184" s="195" t="str">
        <f t="shared" si="1526"/>
        <v/>
      </c>
      <c r="M184" s="195" t="str">
        <f t="shared" si="1527"/>
        <v/>
      </c>
      <c r="N184" s="195" t="str">
        <f t="shared" si="1528"/>
        <v/>
      </c>
      <c r="O184" s="195" t="str">
        <f t="shared" si="1529"/>
        <v/>
      </c>
      <c r="P184" s="195" t="str">
        <f t="shared" si="1530"/>
        <v/>
      </c>
      <c r="Q184" s="195" t="str">
        <f t="shared" si="1531"/>
        <v/>
      </c>
      <c r="R184" s="195" t="str">
        <f t="shared" si="1532"/>
        <v/>
      </c>
      <c r="S184" s="195" t="str">
        <f t="shared" si="1533"/>
        <v/>
      </c>
      <c r="T184" s="196">
        <f t="shared" si="1131"/>
        <v>0</v>
      </c>
      <c r="U184" s="206"/>
      <c r="V184" s="207" t="str">
        <f t="shared" si="1534"/>
        <v/>
      </c>
      <c r="W184" s="207" t="str">
        <f t="shared" si="1535"/>
        <v/>
      </c>
      <c r="X184" s="207" t="str">
        <f t="shared" si="1536"/>
        <v/>
      </c>
      <c r="Y184" s="207" t="str">
        <f t="shared" si="1537"/>
        <v/>
      </c>
      <c r="Z184" s="207" t="str">
        <f t="shared" si="1538"/>
        <v/>
      </c>
      <c r="AA184" s="207" t="str">
        <f t="shared" si="1539"/>
        <v/>
      </c>
      <c r="AB184" s="207" t="str">
        <f t="shared" si="1540"/>
        <v/>
      </c>
      <c r="AC184" s="207" t="str">
        <f t="shared" si="1541"/>
        <v/>
      </c>
      <c r="AD184" s="207" t="str">
        <f t="shared" si="1542"/>
        <v/>
      </c>
      <c r="AE184" s="207" t="str">
        <f t="shared" si="1543"/>
        <v/>
      </c>
      <c r="AF184" s="207" t="str">
        <f t="shared" si="1544"/>
        <v/>
      </c>
      <c r="AG184" s="196">
        <f t="shared" si="1154"/>
        <v>0</v>
      </c>
      <c r="AN184" s="58">
        <v>5</v>
      </c>
      <c r="AO184" s="58">
        <v>3</v>
      </c>
      <c r="AP184" s="58">
        <v>11</v>
      </c>
      <c r="AQ184" s="60">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58">
        <f ca="1">COUNTIF(INDIRECT("H"&amp;(ROW()+12*(($AN184-1)*3+$AO184)-ROW())/12+5):INDIRECT("S"&amp;(ROW()+12*(($AN184-1)*3+$AO184)-ROW())/12+5),AQ184)</f>
        <v>0</v>
      </c>
      <c r="AS184" s="60">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58">
        <f ca="1">COUNTIF(INDIRECT("U"&amp;(ROW()+12*(($AN184-1)*3+$AO184)-ROW())/12+5):INDIRECT("AF"&amp;(ROW()+12*(($AN184-1)*3+$AO184)-ROW())/12+5),AS184)</f>
        <v>0</v>
      </c>
      <c r="AU184" s="58">
        <f ca="1">IF(AND(AQ184+AS184&gt;0,AR184+AT184&gt;0),COUNTIF(AU$6:AU183,"&gt;0")+1,0)</f>
        <v>0</v>
      </c>
      <c r="BE184" s="58">
        <v>2</v>
      </c>
      <c r="BF184" s="58" t="s">
        <v>106</v>
      </c>
      <c r="BG184" s="61">
        <f t="shared" ref="BG184:BR184" si="1548">IF(BG183+BT183&gt;$AJ$27,1,0)</f>
        <v>0</v>
      </c>
      <c r="BH184" s="61">
        <f t="shared" si="1548"/>
        <v>0</v>
      </c>
      <c r="BI184" s="61">
        <f t="shared" si="1548"/>
        <v>0</v>
      </c>
      <c r="BJ184" s="61">
        <f t="shared" si="1548"/>
        <v>0</v>
      </c>
      <c r="BK184" s="61">
        <f t="shared" si="1548"/>
        <v>0</v>
      </c>
      <c r="BL184" s="61">
        <f t="shared" si="1548"/>
        <v>0</v>
      </c>
      <c r="BM184" s="61">
        <f t="shared" si="1548"/>
        <v>0</v>
      </c>
      <c r="BN184" s="61">
        <f t="shared" si="1548"/>
        <v>0</v>
      </c>
      <c r="BO184" s="61">
        <f t="shared" si="1548"/>
        <v>0</v>
      </c>
      <c r="BP184" s="61">
        <f t="shared" si="1548"/>
        <v>0</v>
      </c>
      <c r="BQ184" s="61">
        <f t="shared" si="1548"/>
        <v>0</v>
      </c>
      <c r="BR184" s="61">
        <f t="shared" si="1548"/>
        <v>0</v>
      </c>
    </row>
    <row r="185" spans="1:98">
      <c r="A185" s="376"/>
      <c r="B185" s="379"/>
      <c r="C185" s="384"/>
      <c r="D185" s="385"/>
      <c r="E185" s="383"/>
      <c r="F185" s="379"/>
      <c r="G185" s="236" t="s">
        <v>1226</v>
      </c>
      <c r="H185" s="197"/>
      <c r="I185" s="198"/>
      <c r="J185" s="198"/>
      <c r="K185" s="198"/>
      <c r="L185" s="198"/>
      <c r="M185" s="198"/>
      <c r="N185" s="198"/>
      <c r="O185" s="198"/>
      <c r="P185" s="198"/>
      <c r="Q185" s="198"/>
      <c r="R185" s="198"/>
      <c r="S185" s="198"/>
      <c r="T185" s="199">
        <f t="shared" si="1131"/>
        <v>0</v>
      </c>
      <c r="U185" s="208"/>
      <c r="V185" s="209"/>
      <c r="W185" s="209"/>
      <c r="X185" s="209"/>
      <c r="Y185" s="209"/>
      <c r="Z185" s="209"/>
      <c r="AA185" s="209"/>
      <c r="AB185" s="209"/>
      <c r="AC185" s="209"/>
      <c r="AD185" s="209"/>
      <c r="AE185" s="209"/>
      <c r="AF185" s="209"/>
      <c r="AG185" s="199">
        <f t="shared" si="1154"/>
        <v>0</v>
      </c>
      <c r="AN185" s="243">
        <v>5</v>
      </c>
      <c r="AO185" s="243">
        <v>3</v>
      </c>
      <c r="AP185" s="243">
        <v>12</v>
      </c>
      <c r="AQ185" s="244">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243">
        <f ca="1">COUNTIF(INDIRECT("H"&amp;(ROW()+12*(($AN185-1)*3+$AO185)-ROW())/12+5):INDIRECT("S"&amp;(ROW()+12*(($AN185-1)*3+$AO185)-ROW())/12+5),AQ185)</f>
        <v>0</v>
      </c>
      <c r="AS185" s="244">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243">
        <f ca="1">COUNTIF(INDIRECT("U"&amp;(ROW()+12*(($AN185-1)*3+$AO185)-ROW())/12+5):INDIRECT("AF"&amp;(ROW()+12*(($AN185-1)*3+$AO185)-ROW())/12+5),AS185)</f>
        <v>0</v>
      </c>
      <c r="AU185" s="243">
        <f ca="1">IF(AND(AQ185+AS185&gt;0,AR185+AT185&gt;0),COUNTIF(AU$6:AU184,"&gt;0")+1,0)</f>
        <v>0</v>
      </c>
      <c r="BE185" s="58">
        <v>3</v>
      </c>
      <c r="BF185" s="62"/>
      <c r="BG185" s="61"/>
      <c r="BH185" s="61"/>
      <c r="BI185" s="61"/>
      <c r="BJ185" s="61"/>
      <c r="BK185" s="61"/>
      <c r="BL185" s="61"/>
      <c r="BM185" s="61"/>
      <c r="BN185" s="61"/>
      <c r="BO185" s="61"/>
      <c r="BP185" s="61"/>
      <c r="BQ185" s="61"/>
      <c r="BR185" s="61"/>
      <c r="BT185" s="61"/>
      <c r="BU185" s="61"/>
      <c r="BV185" s="61"/>
      <c r="BW185" s="61"/>
      <c r="BX185" s="61"/>
      <c r="BY185" s="61"/>
      <c r="BZ185" s="61"/>
      <c r="CA185" s="61"/>
      <c r="CB185" s="61"/>
      <c r="CC185" s="61"/>
      <c r="CD185" s="61"/>
      <c r="CE185" s="61"/>
    </row>
    <row r="186" spans="1:98">
      <c r="A186" s="374">
        <v>61</v>
      </c>
      <c r="B186" s="377"/>
      <c r="C186" s="377"/>
      <c r="D186" s="377"/>
      <c r="E186" s="381"/>
      <c r="F186" s="377"/>
      <c r="G186" s="234" t="s">
        <v>109</v>
      </c>
      <c r="H186" s="191"/>
      <c r="I186" s="192" t="str">
        <f t="shared" ref="I186:I187" si="1549">IF(H186="","",H186)</f>
        <v/>
      </c>
      <c r="J186" s="192" t="str">
        <f t="shared" ref="J186:J187" si="1550">IF(I186="","",I186)</f>
        <v/>
      </c>
      <c r="K186" s="192" t="str">
        <f t="shared" ref="K186:K187" si="1551">IF(J186="","",J186)</f>
        <v/>
      </c>
      <c r="L186" s="192" t="str">
        <f t="shared" ref="L186:L187" si="1552">IF(K186="","",K186)</f>
        <v/>
      </c>
      <c r="M186" s="192" t="str">
        <f t="shared" ref="M186:M187" si="1553">IF(L186="","",L186)</f>
        <v/>
      </c>
      <c r="N186" s="192" t="str">
        <f t="shared" ref="N186:N187" si="1554">IF(M186="","",M186)</f>
        <v/>
      </c>
      <c r="O186" s="192" t="str">
        <f t="shared" ref="O186:O187" si="1555">IF(N186="","",N186)</f>
        <v/>
      </c>
      <c r="P186" s="192" t="str">
        <f t="shared" ref="P186:P187" si="1556">IF(O186="","",O186)</f>
        <v/>
      </c>
      <c r="Q186" s="192" t="str">
        <f t="shared" ref="Q186:Q187" si="1557">IF(P186="","",P186)</f>
        <v/>
      </c>
      <c r="R186" s="192" t="str">
        <f t="shared" ref="R186:R187" si="1558">IF(Q186="","",Q186)</f>
        <v/>
      </c>
      <c r="S186" s="192" t="str">
        <f t="shared" ref="S186:S187" si="1559">IF(R186="","",R186)</f>
        <v/>
      </c>
      <c r="T186" s="193">
        <f t="shared" si="1131"/>
        <v>0</v>
      </c>
      <c r="U186" s="203"/>
      <c r="V186" s="204" t="str">
        <f t="shared" ref="V186:V187" si="1560">IF(U186="","",U186)</f>
        <v/>
      </c>
      <c r="W186" s="204" t="str">
        <f t="shared" ref="W186:W187" si="1561">IF(V186="","",V186)</f>
        <v/>
      </c>
      <c r="X186" s="204" t="str">
        <f t="shared" ref="X186:X187" si="1562">IF(W186="","",W186)</f>
        <v/>
      </c>
      <c r="Y186" s="204" t="str">
        <f t="shared" ref="Y186:Y187" si="1563">IF(X186="","",X186)</f>
        <v/>
      </c>
      <c r="Z186" s="204" t="str">
        <f t="shared" ref="Z186:Z187" si="1564">IF(Y186="","",Y186)</f>
        <v/>
      </c>
      <c r="AA186" s="204" t="str">
        <f t="shared" ref="AA186:AA187" si="1565">IF(Z186="","",Z186)</f>
        <v/>
      </c>
      <c r="AB186" s="204" t="str">
        <f t="shared" ref="AB186:AB187" si="1566">IF(AA186="","",AA186)</f>
        <v/>
      </c>
      <c r="AC186" s="204" t="str">
        <f t="shared" ref="AC186:AC187" si="1567">IF(AB186="","",AB186)</f>
        <v/>
      </c>
      <c r="AD186" s="204" t="str">
        <f t="shared" ref="AD186:AD187" si="1568">IF(AC186="","",AC186)</f>
        <v/>
      </c>
      <c r="AE186" s="204" t="str">
        <f t="shared" ref="AE186:AE187" si="1569">IF(AD186="","",AD186)</f>
        <v/>
      </c>
      <c r="AF186" s="204" t="str">
        <f t="shared" ref="AF186:AF187" si="1570">IF(AE186="","",AE186)</f>
        <v/>
      </c>
      <c r="AG186" s="193">
        <f t="shared" si="1154"/>
        <v>0</v>
      </c>
      <c r="AN186" s="58">
        <v>6</v>
      </c>
      <c r="AO186" s="58">
        <v>1</v>
      </c>
      <c r="AP186" s="58">
        <v>1</v>
      </c>
      <c r="AQ186" s="60">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58">
        <f ca="1">COUNTIF(INDIRECT("H"&amp;(ROW()+12*(($AN186-1)*3+$AO186)-ROW())/12+5):INDIRECT("S"&amp;(ROW()+12*(($AN186-1)*3+$AO186)-ROW())/12+5),AQ186)</f>
        <v>0</v>
      </c>
      <c r="AS186" s="60">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58">
        <f ca="1">COUNTIF(INDIRECT("U"&amp;(ROW()+12*(($AN186-1)*3+$AO186)-ROW())/12+5):INDIRECT("AF"&amp;(ROW()+12*(($AN186-1)*3+$AO186)-ROW())/12+5),AS186)</f>
        <v>0</v>
      </c>
      <c r="AU186" s="58">
        <f ca="1">IF(AND(AQ186+AS186&gt;0,AR186+AT186&gt;0),COUNTIF(AU$6:AU185,"&gt;0")+1,0)</f>
        <v>0</v>
      </c>
      <c r="BE186" s="58">
        <v>1</v>
      </c>
      <c r="BG186" s="61">
        <f t="shared" ref="BG186" si="1571">SUM(H186:H187)</f>
        <v>0</v>
      </c>
      <c r="BH186" s="61">
        <f t="shared" ref="BH186" si="1572">SUM(I186:I187)</f>
        <v>0</v>
      </c>
      <c r="BI186" s="61">
        <f t="shared" ref="BI186" si="1573">SUM(J186:J187)</f>
        <v>0</v>
      </c>
      <c r="BJ186" s="61">
        <f t="shared" ref="BJ186" si="1574">SUM(K186:K187)</f>
        <v>0</v>
      </c>
      <c r="BK186" s="61">
        <f t="shared" ref="BK186" si="1575">SUM(L186:L187)</f>
        <v>0</v>
      </c>
      <c r="BL186" s="61">
        <f t="shared" ref="BL186" si="1576">SUM(M186:M187)</f>
        <v>0</v>
      </c>
      <c r="BM186" s="61">
        <f t="shared" ref="BM186" si="1577">SUM(N186:N187)</f>
        <v>0</v>
      </c>
      <c r="BN186" s="61">
        <f t="shared" ref="BN186" si="1578">SUM(O186:O187)</f>
        <v>0</v>
      </c>
      <c r="BO186" s="61">
        <f t="shared" ref="BO186" si="1579">SUM(P186:P187)</f>
        <v>0</v>
      </c>
      <c r="BP186" s="61">
        <f t="shared" ref="BP186" si="1580">SUM(Q186:Q187)</f>
        <v>0</v>
      </c>
      <c r="BQ186" s="61">
        <f t="shared" ref="BQ186" si="1581">SUM(R186:R187)</f>
        <v>0</v>
      </c>
      <c r="BR186" s="61">
        <f t="shared" ref="BR186" si="1582">SUM(S186:S187)</f>
        <v>0</v>
      </c>
      <c r="BT186" s="61">
        <f t="shared" ref="BT186" si="1583">SUM(U186:U187)</f>
        <v>0</v>
      </c>
      <c r="BU186" s="61">
        <f t="shared" ref="BU186" si="1584">SUM(V186:V187)</f>
        <v>0</v>
      </c>
      <c r="BV186" s="61">
        <f t="shared" ref="BV186" si="1585">SUM(W186:W187)</f>
        <v>0</v>
      </c>
      <c r="BW186" s="61">
        <f t="shared" ref="BW186" si="1586">SUM(X186:X187)</f>
        <v>0</v>
      </c>
      <c r="BX186" s="61">
        <f t="shared" ref="BX186" si="1587">SUM(Y186:Y187)</f>
        <v>0</v>
      </c>
      <c r="BY186" s="61">
        <f t="shared" ref="BY186" si="1588">SUM(Z186:Z187)</f>
        <v>0</v>
      </c>
      <c r="BZ186" s="61">
        <f t="shared" ref="BZ186" si="1589">SUM(AA186:AA187)</f>
        <v>0</v>
      </c>
      <c r="CA186" s="61">
        <f t="shared" ref="CA186" si="1590">SUM(AB186:AB187)</f>
        <v>0</v>
      </c>
      <c r="CB186" s="61">
        <f t="shared" ref="CB186" si="1591">SUM(AC186:AC187)</f>
        <v>0</v>
      </c>
      <c r="CC186" s="61">
        <f t="shared" ref="CC186" si="1592">SUM(AD186:AD187)</f>
        <v>0</v>
      </c>
      <c r="CD186" s="61">
        <f t="shared" ref="CD186" si="1593">SUM(AE186:AE187)</f>
        <v>0</v>
      </c>
      <c r="CE186" s="61">
        <f t="shared" ref="CE186" si="1594">SUM(AF186:AF187)</f>
        <v>0</v>
      </c>
      <c r="CH186" s="62" t="s">
        <v>108</v>
      </c>
      <c r="CI186" s="61">
        <f t="shared" ref="CI186" si="1595">IF(OR($D186="副園長",$D186="教頭",$D186="主任保育士",$D186="主幹教諭",$D186="主幹保育教諭"),0,BG186)</f>
        <v>0</v>
      </c>
      <c r="CJ186" s="61">
        <f t="shared" ref="CJ186" si="1596">IF(OR($D186="副園長",$D186="教頭",$D186="主任保育士",$D186="主幹教諭",$D186="主幹保育教諭"),0,BH186)</f>
        <v>0</v>
      </c>
      <c r="CK186" s="61">
        <f t="shared" ref="CK186" si="1597">IF(OR($D186="副園長",$D186="教頭",$D186="主任保育士",$D186="主幹教諭",$D186="主幹保育教諭"),0,BI186)</f>
        <v>0</v>
      </c>
      <c r="CL186" s="61">
        <f t="shared" ref="CL186" si="1598">IF(OR($D186="副園長",$D186="教頭",$D186="主任保育士",$D186="主幹教諭",$D186="主幹保育教諭"),0,BJ186)</f>
        <v>0</v>
      </c>
      <c r="CM186" s="61">
        <f t="shared" ref="CM186" si="1599">IF(OR($D186="副園長",$D186="教頭",$D186="主任保育士",$D186="主幹教諭",$D186="主幹保育教諭"),0,BK186)</f>
        <v>0</v>
      </c>
      <c r="CN186" s="61">
        <f t="shared" ref="CN186" si="1600">IF(OR($D186="副園長",$D186="教頭",$D186="主任保育士",$D186="主幹教諭",$D186="主幹保育教諭"),0,BL186)</f>
        <v>0</v>
      </c>
      <c r="CO186" s="61">
        <f t="shared" ref="CO186" si="1601">IF(OR($D186="副園長",$D186="教頭",$D186="主任保育士",$D186="主幹教諭",$D186="主幹保育教諭"),0,BM186)</f>
        <v>0</v>
      </c>
      <c r="CP186" s="61">
        <f t="shared" ref="CP186" si="1602">IF(OR($D186="副園長",$D186="教頭",$D186="主任保育士",$D186="主幹教諭",$D186="主幹保育教諭"),0,BN186)</f>
        <v>0</v>
      </c>
      <c r="CQ186" s="61">
        <f t="shared" ref="CQ186" si="1603">IF(OR($D186="副園長",$D186="教頭",$D186="主任保育士",$D186="主幹教諭",$D186="主幹保育教諭"),0,BO186)</f>
        <v>0</v>
      </c>
      <c r="CR186" s="61">
        <f t="shared" ref="CR186" si="1604">IF(OR($D186="副園長",$D186="教頭",$D186="主任保育士",$D186="主幹教諭",$D186="主幹保育教諭"),0,BP186)</f>
        <v>0</v>
      </c>
      <c r="CS186" s="61">
        <f t="shared" ref="CS186" si="1605">IF(OR($D186="副園長",$D186="教頭",$D186="主任保育士",$D186="主幹教諭",$D186="主幹保育教諭"),0,BQ186)</f>
        <v>0</v>
      </c>
      <c r="CT186" s="61">
        <f t="shared" ref="CT186" si="1606">IF(OR($D186="副園長",$D186="教頭",$D186="主任保育士",$D186="主幹教諭",$D186="主幹保育教諭"),0,BR186)</f>
        <v>0</v>
      </c>
    </row>
    <row r="187" spans="1:98">
      <c r="A187" s="375"/>
      <c r="B187" s="378"/>
      <c r="C187" s="380"/>
      <c r="D187" s="380"/>
      <c r="E187" s="382"/>
      <c r="F187" s="378"/>
      <c r="G187" s="235" t="s">
        <v>107</v>
      </c>
      <c r="H187" s="194"/>
      <c r="I187" s="195" t="str">
        <f t="shared" si="1549"/>
        <v/>
      </c>
      <c r="J187" s="195" t="str">
        <f t="shared" si="1550"/>
        <v/>
      </c>
      <c r="K187" s="195" t="str">
        <f t="shared" si="1551"/>
        <v/>
      </c>
      <c r="L187" s="195" t="str">
        <f t="shared" si="1552"/>
        <v/>
      </c>
      <c r="M187" s="195" t="str">
        <f t="shared" si="1553"/>
        <v/>
      </c>
      <c r="N187" s="195" t="str">
        <f t="shared" si="1554"/>
        <v/>
      </c>
      <c r="O187" s="195" t="str">
        <f t="shared" si="1555"/>
        <v/>
      </c>
      <c r="P187" s="195" t="str">
        <f t="shared" si="1556"/>
        <v/>
      </c>
      <c r="Q187" s="195" t="str">
        <f t="shared" si="1557"/>
        <v/>
      </c>
      <c r="R187" s="195" t="str">
        <f t="shared" si="1558"/>
        <v/>
      </c>
      <c r="S187" s="195" t="str">
        <f t="shared" si="1559"/>
        <v/>
      </c>
      <c r="T187" s="196">
        <f t="shared" si="1131"/>
        <v>0</v>
      </c>
      <c r="U187" s="206"/>
      <c r="V187" s="207" t="str">
        <f t="shared" si="1560"/>
        <v/>
      </c>
      <c r="W187" s="207" t="str">
        <f t="shared" si="1561"/>
        <v/>
      </c>
      <c r="X187" s="207" t="str">
        <f t="shared" si="1562"/>
        <v/>
      </c>
      <c r="Y187" s="207" t="str">
        <f t="shared" si="1563"/>
        <v/>
      </c>
      <c r="Z187" s="207" t="str">
        <f t="shared" si="1564"/>
        <v/>
      </c>
      <c r="AA187" s="207" t="str">
        <f t="shared" si="1565"/>
        <v/>
      </c>
      <c r="AB187" s="207" t="str">
        <f t="shared" si="1566"/>
        <v/>
      </c>
      <c r="AC187" s="207" t="str">
        <f t="shared" si="1567"/>
        <v/>
      </c>
      <c r="AD187" s="207" t="str">
        <f t="shared" si="1568"/>
        <v/>
      </c>
      <c r="AE187" s="207" t="str">
        <f t="shared" si="1569"/>
        <v/>
      </c>
      <c r="AF187" s="207" t="str">
        <f t="shared" si="1570"/>
        <v/>
      </c>
      <c r="AG187" s="196">
        <f t="shared" si="1154"/>
        <v>0</v>
      </c>
      <c r="AN187" s="58">
        <v>6</v>
      </c>
      <c r="AO187" s="58">
        <v>1</v>
      </c>
      <c r="AP187" s="58">
        <v>2</v>
      </c>
      <c r="AQ187" s="60">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58">
        <f ca="1">COUNTIF(INDIRECT("H"&amp;(ROW()+12*(($AN187-1)*3+$AO187)-ROW())/12+5):INDIRECT("S"&amp;(ROW()+12*(($AN187-1)*3+$AO187)-ROW())/12+5),AQ187)</f>
        <v>0</v>
      </c>
      <c r="AS187" s="60">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58">
        <f ca="1">COUNTIF(INDIRECT("U"&amp;(ROW()+12*(($AN187-1)*3+$AO187)-ROW())/12+5):INDIRECT("AF"&amp;(ROW()+12*(($AN187-1)*3+$AO187)-ROW())/12+5),AS187)</f>
        <v>0</v>
      </c>
      <c r="AU187" s="58">
        <f ca="1">IF(AND(AQ187+AS187&gt;0,AR187+AT187&gt;0),COUNTIF(AU$6:AU186,"&gt;0")+1,0)</f>
        <v>0</v>
      </c>
      <c r="BE187" s="58">
        <v>2</v>
      </c>
      <c r="BF187" s="58" t="s">
        <v>106</v>
      </c>
      <c r="BG187" s="61">
        <f t="shared" ref="BG187" si="1607">IF(BG186+BT186&gt;$AJ$27,1,0)</f>
        <v>0</v>
      </c>
      <c r="BH187" s="61">
        <f t="shared" ref="BH187" si="1608">IF(BH186+BU186&gt;$AJ$27,1,0)</f>
        <v>0</v>
      </c>
      <c r="BI187" s="61">
        <f t="shared" ref="BI187" si="1609">IF(BI186+BV186&gt;$AJ$27,1,0)</f>
        <v>0</v>
      </c>
      <c r="BJ187" s="61">
        <f t="shared" ref="BJ187" si="1610">IF(BJ186+BW186&gt;$AJ$27,1,0)</f>
        <v>0</v>
      </c>
      <c r="BK187" s="61">
        <f t="shared" ref="BK187" si="1611">IF(BK186+BX186&gt;$AJ$27,1,0)</f>
        <v>0</v>
      </c>
      <c r="BL187" s="61">
        <f t="shared" ref="BL187" si="1612">IF(BL186+BY186&gt;$AJ$27,1,0)</f>
        <v>0</v>
      </c>
      <c r="BM187" s="61">
        <f t="shared" ref="BM187" si="1613">IF(BM186+BZ186&gt;$AJ$27,1,0)</f>
        <v>0</v>
      </c>
      <c r="BN187" s="61">
        <f t="shared" ref="BN187" si="1614">IF(BN186+CA186&gt;$AJ$27,1,0)</f>
        <v>0</v>
      </c>
      <c r="BO187" s="61">
        <f t="shared" ref="BO187" si="1615">IF(BO186+CB186&gt;$AJ$27,1,0)</f>
        <v>0</v>
      </c>
      <c r="BP187" s="61">
        <f t="shared" ref="BP187" si="1616">IF(BP186+CC186&gt;$AJ$27,1,0)</f>
        <v>0</v>
      </c>
      <c r="BQ187" s="61">
        <f t="shared" ref="BQ187" si="1617">IF(BQ186+CD186&gt;$AJ$27,1,0)</f>
        <v>0</v>
      </c>
      <c r="BR187" s="61">
        <f t="shared" ref="BR187" si="1618">IF(BR186+CE186&gt;$AJ$27,1,0)</f>
        <v>0</v>
      </c>
      <c r="BT187" s="61"/>
      <c r="BU187" s="61"/>
      <c r="BV187" s="61"/>
      <c r="BW187" s="61"/>
      <c r="BX187" s="61"/>
      <c r="BY187" s="61"/>
      <c r="BZ187" s="61"/>
      <c r="CA187" s="61"/>
      <c r="CB187" s="61"/>
      <c r="CC187" s="61"/>
      <c r="CD187" s="61"/>
      <c r="CE187" s="61"/>
    </row>
    <row r="188" spans="1:98">
      <c r="A188" s="376"/>
      <c r="B188" s="379"/>
      <c r="C188" s="384"/>
      <c r="D188" s="385"/>
      <c r="E188" s="383"/>
      <c r="F188" s="379"/>
      <c r="G188" s="236" t="s">
        <v>1226</v>
      </c>
      <c r="H188" s="197"/>
      <c r="I188" s="198"/>
      <c r="J188" s="198"/>
      <c r="K188" s="198"/>
      <c r="L188" s="198"/>
      <c r="M188" s="198"/>
      <c r="N188" s="198"/>
      <c r="O188" s="198"/>
      <c r="P188" s="198"/>
      <c r="Q188" s="198"/>
      <c r="R188" s="198"/>
      <c r="S188" s="198"/>
      <c r="T188" s="199">
        <f t="shared" si="1131"/>
        <v>0</v>
      </c>
      <c r="U188" s="208"/>
      <c r="V188" s="209"/>
      <c r="W188" s="209"/>
      <c r="X188" s="209"/>
      <c r="Y188" s="209"/>
      <c r="Z188" s="209"/>
      <c r="AA188" s="209"/>
      <c r="AB188" s="209"/>
      <c r="AC188" s="209"/>
      <c r="AD188" s="209"/>
      <c r="AE188" s="209"/>
      <c r="AF188" s="209"/>
      <c r="AG188" s="199">
        <f t="shared" si="1154"/>
        <v>0</v>
      </c>
      <c r="AN188" s="58">
        <v>6</v>
      </c>
      <c r="AO188" s="58">
        <v>1</v>
      </c>
      <c r="AP188" s="58">
        <v>3</v>
      </c>
      <c r="AQ188" s="60">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58">
        <f ca="1">COUNTIF(INDIRECT("H"&amp;(ROW()+12*(($AN188-1)*3+$AO188)-ROW())/12+5):INDIRECT("S"&amp;(ROW()+12*(($AN188-1)*3+$AO188)-ROW())/12+5),AQ188)</f>
        <v>0</v>
      </c>
      <c r="AS188" s="60">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58">
        <f ca="1">COUNTIF(INDIRECT("U"&amp;(ROW()+12*(($AN188-1)*3+$AO188)-ROW())/12+5):INDIRECT("AF"&amp;(ROW()+12*(($AN188-1)*3+$AO188)-ROW())/12+5),AS188)</f>
        <v>0</v>
      </c>
      <c r="AU188" s="58">
        <f ca="1">IF(AND(AQ188+AS188&gt;0,AR188+AT188&gt;0),COUNTIF(AU$6:AU187,"&gt;0")+1,0)</f>
        <v>0</v>
      </c>
      <c r="BE188" s="58">
        <v>3</v>
      </c>
      <c r="BF188" s="62"/>
      <c r="BG188" s="61"/>
      <c r="BH188" s="61"/>
      <c r="BI188" s="61"/>
      <c r="BJ188" s="61"/>
      <c r="BK188" s="61"/>
      <c r="BL188" s="61"/>
      <c r="BM188" s="61"/>
      <c r="BN188" s="61"/>
      <c r="BO188" s="61"/>
      <c r="BP188" s="61"/>
      <c r="BQ188" s="61"/>
      <c r="BR188" s="61"/>
      <c r="BT188" s="61"/>
      <c r="BU188" s="61"/>
      <c r="BV188" s="61"/>
      <c r="BW188" s="61"/>
      <c r="BX188" s="61"/>
      <c r="BY188" s="61"/>
      <c r="BZ188" s="61"/>
      <c r="CA188" s="61"/>
      <c r="CB188" s="61"/>
      <c r="CC188" s="61"/>
      <c r="CD188" s="61"/>
      <c r="CE188" s="61"/>
    </row>
    <row r="189" spans="1:98">
      <c r="A189" s="374">
        <v>62</v>
      </c>
      <c r="B189" s="377"/>
      <c r="C189" s="377"/>
      <c r="D189" s="377"/>
      <c r="E189" s="381"/>
      <c r="F189" s="377"/>
      <c r="G189" s="234" t="s">
        <v>109</v>
      </c>
      <c r="H189" s="191"/>
      <c r="I189" s="192" t="str">
        <f t="shared" ref="I189:I190" si="1619">IF(H189="","",H189)</f>
        <v/>
      </c>
      <c r="J189" s="192" t="str">
        <f t="shared" ref="J189:J190" si="1620">IF(I189="","",I189)</f>
        <v/>
      </c>
      <c r="K189" s="192" t="str">
        <f t="shared" ref="K189:K190" si="1621">IF(J189="","",J189)</f>
        <v/>
      </c>
      <c r="L189" s="192" t="str">
        <f t="shared" ref="L189:L190" si="1622">IF(K189="","",K189)</f>
        <v/>
      </c>
      <c r="M189" s="192" t="str">
        <f t="shared" ref="M189:M190" si="1623">IF(L189="","",L189)</f>
        <v/>
      </c>
      <c r="N189" s="192" t="str">
        <f t="shared" ref="N189:N190" si="1624">IF(M189="","",M189)</f>
        <v/>
      </c>
      <c r="O189" s="192" t="str">
        <f t="shared" ref="O189:O190" si="1625">IF(N189="","",N189)</f>
        <v/>
      </c>
      <c r="P189" s="192" t="str">
        <f t="shared" ref="P189:P190" si="1626">IF(O189="","",O189)</f>
        <v/>
      </c>
      <c r="Q189" s="192" t="str">
        <f t="shared" ref="Q189:Q190" si="1627">IF(P189="","",P189)</f>
        <v/>
      </c>
      <c r="R189" s="192" t="str">
        <f t="shared" ref="R189:R190" si="1628">IF(Q189="","",Q189)</f>
        <v/>
      </c>
      <c r="S189" s="192" t="str">
        <f t="shared" ref="S189:S190" si="1629">IF(R189="","",R189)</f>
        <v/>
      </c>
      <c r="T189" s="193">
        <f t="shared" si="1131"/>
        <v>0</v>
      </c>
      <c r="U189" s="203"/>
      <c r="V189" s="204" t="str">
        <f t="shared" ref="V189:V190" si="1630">IF(U189="","",U189)</f>
        <v/>
      </c>
      <c r="W189" s="204" t="str">
        <f t="shared" ref="W189:W190" si="1631">IF(V189="","",V189)</f>
        <v/>
      </c>
      <c r="X189" s="204" t="str">
        <f t="shared" ref="X189:X190" si="1632">IF(W189="","",W189)</f>
        <v/>
      </c>
      <c r="Y189" s="204" t="str">
        <f t="shared" ref="Y189:Y190" si="1633">IF(X189="","",X189)</f>
        <v/>
      </c>
      <c r="Z189" s="204" t="str">
        <f t="shared" ref="Z189:Z190" si="1634">IF(Y189="","",Y189)</f>
        <v/>
      </c>
      <c r="AA189" s="204" t="str">
        <f t="shared" ref="AA189:AA190" si="1635">IF(Z189="","",Z189)</f>
        <v/>
      </c>
      <c r="AB189" s="204" t="str">
        <f t="shared" ref="AB189:AB190" si="1636">IF(AA189="","",AA189)</f>
        <v/>
      </c>
      <c r="AC189" s="204" t="str">
        <f t="shared" ref="AC189:AC190" si="1637">IF(AB189="","",AB189)</f>
        <v/>
      </c>
      <c r="AD189" s="204" t="str">
        <f t="shared" ref="AD189:AD190" si="1638">IF(AC189="","",AC189)</f>
        <v/>
      </c>
      <c r="AE189" s="204" t="str">
        <f t="shared" ref="AE189:AE190" si="1639">IF(AD189="","",AD189)</f>
        <v/>
      </c>
      <c r="AF189" s="204" t="str">
        <f t="shared" ref="AF189:AF190" si="1640">IF(AE189="","",AE189)</f>
        <v/>
      </c>
      <c r="AG189" s="193">
        <f t="shared" si="1154"/>
        <v>0</v>
      </c>
      <c r="AN189" s="58">
        <v>6</v>
      </c>
      <c r="AO189" s="58">
        <v>1</v>
      </c>
      <c r="AP189" s="58">
        <v>4</v>
      </c>
      <c r="AQ189" s="60">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58">
        <f ca="1">COUNTIF(INDIRECT("H"&amp;(ROW()+12*(($AN189-1)*3+$AO189)-ROW())/12+5):INDIRECT("S"&amp;(ROW()+12*(($AN189-1)*3+$AO189)-ROW())/12+5),AQ189)</f>
        <v>0</v>
      </c>
      <c r="AS189" s="60">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58">
        <f ca="1">COUNTIF(INDIRECT("U"&amp;(ROW()+12*(($AN189-1)*3+$AO189)-ROW())/12+5):INDIRECT("AF"&amp;(ROW()+12*(($AN189-1)*3+$AO189)-ROW())/12+5),AS189)</f>
        <v>0</v>
      </c>
      <c r="AU189" s="58">
        <f ca="1">IF(AND(AQ189+AS189&gt;0,AR189+AT189&gt;0),COUNTIF(AU$6:AU188,"&gt;0")+1,0)</f>
        <v>0</v>
      </c>
      <c r="BE189" s="58">
        <v>1</v>
      </c>
      <c r="BG189" s="61">
        <f t="shared" ref="BG189" si="1641">SUM(H189:H190)</f>
        <v>0</v>
      </c>
      <c r="BH189" s="61">
        <f t="shared" ref="BH189" si="1642">SUM(I189:I190)</f>
        <v>0</v>
      </c>
      <c r="BI189" s="61">
        <f t="shared" ref="BI189" si="1643">SUM(J189:J190)</f>
        <v>0</v>
      </c>
      <c r="BJ189" s="61">
        <f t="shared" ref="BJ189" si="1644">SUM(K189:K190)</f>
        <v>0</v>
      </c>
      <c r="BK189" s="61">
        <f t="shared" ref="BK189" si="1645">SUM(L189:L190)</f>
        <v>0</v>
      </c>
      <c r="BL189" s="61">
        <f t="shared" ref="BL189" si="1646">SUM(M189:M190)</f>
        <v>0</v>
      </c>
      <c r="BM189" s="61">
        <f t="shared" ref="BM189" si="1647">SUM(N189:N190)</f>
        <v>0</v>
      </c>
      <c r="BN189" s="61">
        <f t="shared" ref="BN189" si="1648">SUM(O189:O190)</f>
        <v>0</v>
      </c>
      <c r="BO189" s="61">
        <f t="shared" ref="BO189" si="1649">SUM(P189:P190)</f>
        <v>0</v>
      </c>
      <c r="BP189" s="61">
        <f t="shared" ref="BP189" si="1650">SUM(Q189:Q190)</f>
        <v>0</v>
      </c>
      <c r="BQ189" s="61">
        <f t="shared" ref="BQ189" si="1651">SUM(R189:R190)</f>
        <v>0</v>
      </c>
      <c r="BR189" s="61">
        <f t="shared" ref="BR189" si="1652">SUM(S189:S190)</f>
        <v>0</v>
      </c>
      <c r="BT189" s="61">
        <f t="shared" ref="BT189" si="1653">SUM(U189:U190)</f>
        <v>0</v>
      </c>
      <c r="BU189" s="61">
        <f t="shared" ref="BU189" si="1654">SUM(V189:V190)</f>
        <v>0</v>
      </c>
      <c r="BV189" s="61">
        <f t="shared" ref="BV189" si="1655">SUM(W189:W190)</f>
        <v>0</v>
      </c>
      <c r="BW189" s="61">
        <f t="shared" ref="BW189" si="1656">SUM(X189:X190)</f>
        <v>0</v>
      </c>
      <c r="BX189" s="61">
        <f t="shared" ref="BX189" si="1657">SUM(Y189:Y190)</f>
        <v>0</v>
      </c>
      <c r="BY189" s="61">
        <f t="shared" ref="BY189" si="1658">SUM(Z189:Z190)</f>
        <v>0</v>
      </c>
      <c r="BZ189" s="61">
        <f t="shared" ref="BZ189" si="1659">SUM(AA189:AA190)</f>
        <v>0</v>
      </c>
      <c r="CA189" s="61">
        <f t="shared" ref="CA189" si="1660">SUM(AB189:AB190)</f>
        <v>0</v>
      </c>
      <c r="CB189" s="61">
        <f t="shared" ref="CB189" si="1661">SUM(AC189:AC190)</f>
        <v>0</v>
      </c>
      <c r="CC189" s="61">
        <f t="shared" ref="CC189" si="1662">SUM(AD189:AD190)</f>
        <v>0</v>
      </c>
      <c r="CD189" s="61">
        <f t="shared" ref="CD189" si="1663">SUM(AE189:AE190)</f>
        <v>0</v>
      </c>
      <c r="CE189" s="61">
        <f t="shared" ref="CE189" si="1664">SUM(AF189:AF190)</f>
        <v>0</v>
      </c>
      <c r="CH189" s="62" t="s">
        <v>108</v>
      </c>
      <c r="CI189" s="61">
        <f t="shared" ref="CI189" si="1665">IF(OR($D189="副園長",$D189="教頭",$D189="主任保育士",$D189="主幹教諭",$D189="主幹保育教諭"),0,BG189)</f>
        <v>0</v>
      </c>
      <c r="CJ189" s="61">
        <f t="shared" ref="CJ189" si="1666">IF(OR($D189="副園長",$D189="教頭",$D189="主任保育士",$D189="主幹教諭",$D189="主幹保育教諭"),0,BH189)</f>
        <v>0</v>
      </c>
      <c r="CK189" s="61">
        <f t="shared" ref="CK189" si="1667">IF(OR($D189="副園長",$D189="教頭",$D189="主任保育士",$D189="主幹教諭",$D189="主幹保育教諭"),0,BI189)</f>
        <v>0</v>
      </c>
      <c r="CL189" s="61">
        <f t="shared" ref="CL189" si="1668">IF(OR($D189="副園長",$D189="教頭",$D189="主任保育士",$D189="主幹教諭",$D189="主幹保育教諭"),0,BJ189)</f>
        <v>0</v>
      </c>
      <c r="CM189" s="61">
        <f t="shared" ref="CM189" si="1669">IF(OR($D189="副園長",$D189="教頭",$D189="主任保育士",$D189="主幹教諭",$D189="主幹保育教諭"),0,BK189)</f>
        <v>0</v>
      </c>
      <c r="CN189" s="61">
        <f t="shared" ref="CN189" si="1670">IF(OR($D189="副園長",$D189="教頭",$D189="主任保育士",$D189="主幹教諭",$D189="主幹保育教諭"),0,BL189)</f>
        <v>0</v>
      </c>
      <c r="CO189" s="61">
        <f t="shared" ref="CO189" si="1671">IF(OR($D189="副園長",$D189="教頭",$D189="主任保育士",$D189="主幹教諭",$D189="主幹保育教諭"),0,BM189)</f>
        <v>0</v>
      </c>
      <c r="CP189" s="61">
        <f t="shared" ref="CP189" si="1672">IF(OR($D189="副園長",$D189="教頭",$D189="主任保育士",$D189="主幹教諭",$D189="主幹保育教諭"),0,BN189)</f>
        <v>0</v>
      </c>
      <c r="CQ189" s="61">
        <f t="shared" ref="CQ189" si="1673">IF(OR($D189="副園長",$D189="教頭",$D189="主任保育士",$D189="主幹教諭",$D189="主幹保育教諭"),0,BO189)</f>
        <v>0</v>
      </c>
      <c r="CR189" s="61">
        <f t="shared" ref="CR189" si="1674">IF(OR($D189="副園長",$D189="教頭",$D189="主任保育士",$D189="主幹教諭",$D189="主幹保育教諭"),0,BP189)</f>
        <v>0</v>
      </c>
      <c r="CS189" s="61">
        <f t="shared" ref="CS189" si="1675">IF(OR($D189="副園長",$D189="教頭",$D189="主任保育士",$D189="主幹教諭",$D189="主幹保育教諭"),0,BQ189)</f>
        <v>0</v>
      </c>
      <c r="CT189" s="61">
        <f t="shared" ref="CT189" si="1676">IF(OR($D189="副園長",$D189="教頭",$D189="主任保育士",$D189="主幹教諭",$D189="主幹保育教諭"),0,BR189)</f>
        <v>0</v>
      </c>
    </row>
    <row r="190" spans="1:98">
      <c r="A190" s="375"/>
      <c r="B190" s="378"/>
      <c r="C190" s="380"/>
      <c r="D190" s="380"/>
      <c r="E190" s="382"/>
      <c r="F190" s="378"/>
      <c r="G190" s="235" t="s">
        <v>107</v>
      </c>
      <c r="H190" s="194"/>
      <c r="I190" s="195" t="str">
        <f t="shared" si="1619"/>
        <v/>
      </c>
      <c r="J190" s="195" t="str">
        <f t="shared" si="1620"/>
        <v/>
      </c>
      <c r="K190" s="195" t="str">
        <f t="shared" si="1621"/>
        <v/>
      </c>
      <c r="L190" s="195" t="str">
        <f t="shared" si="1622"/>
        <v/>
      </c>
      <c r="M190" s="195" t="str">
        <f t="shared" si="1623"/>
        <v/>
      </c>
      <c r="N190" s="195" t="str">
        <f t="shared" si="1624"/>
        <v/>
      </c>
      <c r="O190" s="195" t="str">
        <f t="shared" si="1625"/>
        <v/>
      </c>
      <c r="P190" s="195" t="str">
        <f t="shared" si="1626"/>
        <v/>
      </c>
      <c r="Q190" s="195" t="str">
        <f t="shared" si="1627"/>
        <v/>
      </c>
      <c r="R190" s="195" t="str">
        <f t="shared" si="1628"/>
        <v/>
      </c>
      <c r="S190" s="195" t="str">
        <f t="shared" si="1629"/>
        <v/>
      </c>
      <c r="T190" s="196">
        <f t="shared" si="1131"/>
        <v>0</v>
      </c>
      <c r="U190" s="206"/>
      <c r="V190" s="207" t="str">
        <f t="shared" si="1630"/>
        <v/>
      </c>
      <c r="W190" s="207" t="str">
        <f t="shared" si="1631"/>
        <v/>
      </c>
      <c r="X190" s="207" t="str">
        <f t="shared" si="1632"/>
        <v/>
      </c>
      <c r="Y190" s="207" t="str">
        <f t="shared" si="1633"/>
        <v/>
      </c>
      <c r="Z190" s="207" t="str">
        <f t="shared" si="1634"/>
        <v/>
      </c>
      <c r="AA190" s="207" t="str">
        <f t="shared" si="1635"/>
        <v/>
      </c>
      <c r="AB190" s="207" t="str">
        <f t="shared" si="1636"/>
        <v/>
      </c>
      <c r="AC190" s="207" t="str">
        <f t="shared" si="1637"/>
        <v/>
      </c>
      <c r="AD190" s="207" t="str">
        <f t="shared" si="1638"/>
        <v/>
      </c>
      <c r="AE190" s="207" t="str">
        <f t="shared" si="1639"/>
        <v/>
      </c>
      <c r="AF190" s="207" t="str">
        <f t="shared" si="1640"/>
        <v/>
      </c>
      <c r="AG190" s="196">
        <f t="shared" si="1154"/>
        <v>0</v>
      </c>
      <c r="AN190" s="58">
        <v>6</v>
      </c>
      <c r="AO190" s="58">
        <v>1</v>
      </c>
      <c r="AP190" s="58">
        <v>5</v>
      </c>
      <c r="AQ190" s="60">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58">
        <f ca="1">COUNTIF(INDIRECT("H"&amp;(ROW()+12*(($AN190-1)*3+$AO190)-ROW())/12+5):INDIRECT("S"&amp;(ROW()+12*(($AN190-1)*3+$AO190)-ROW())/12+5),AQ190)</f>
        <v>0</v>
      </c>
      <c r="AS190" s="60">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58">
        <f ca="1">COUNTIF(INDIRECT("U"&amp;(ROW()+12*(($AN190-1)*3+$AO190)-ROW())/12+5):INDIRECT("AF"&amp;(ROW()+12*(($AN190-1)*3+$AO190)-ROW())/12+5),AS190)</f>
        <v>0</v>
      </c>
      <c r="AU190" s="58">
        <f ca="1">IF(AND(AQ190+AS190&gt;0,AR190+AT190&gt;0),COUNTIF(AU$6:AU189,"&gt;0")+1,0)</f>
        <v>0</v>
      </c>
      <c r="BE190" s="58">
        <v>2</v>
      </c>
      <c r="BF190" s="58" t="s">
        <v>106</v>
      </c>
      <c r="BG190" s="61">
        <f t="shared" ref="BG190" si="1677">IF(BG189+BT189&gt;$AJ$27,1,0)</f>
        <v>0</v>
      </c>
      <c r="BH190" s="61">
        <f t="shared" ref="BH190" si="1678">IF(BH189+BU189&gt;$AJ$27,1,0)</f>
        <v>0</v>
      </c>
      <c r="BI190" s="61">
        <f t="shared" ref="BI190" si="1679">IF(BI189+BV189&gt;$AJ$27,1,0)</f>
        <v>0</v>
      </c>
      <c r="BJ190" s="61">
        <f t="shared" ref="BJ190" si="1680">IF(BJ189+BW189&gt;$AJ$27,1,0)</f>
        <v>0</v>
      </c>
      <c r="BK190" s="61">
        <f t="shared" ref="BK190" si="1681">IF(BK189+BX189&gt;$AJ$27,1,0)</f>
        <v>0</v>
      </c>
      <c r="BL190" s="61">
        <f t="shared" ref="BL190" si="1682">IF(BL189+BY189&gt;$AJ$27,1,0)</f>
        <v>0</v>
      </c>
      <c r="BM190" s="61">
        <f t="shared" ref="BM190" si="1683">IF(BM189+BZ189&gt;$AJ$27,1,0)</f>
        <v>0</v>
      </c>
      <c r="BN190" s="61">
        <f t="shared" ref="BN190" si="1684">IF(BN189+CA189&gt;$AJ$27,1,0)</f>
        <v>0</v>
      </c>
      <c r="BO190" s="61">
        <f t="shared" ref="BO190" si="1685">IF(BO189+CB189&gt;$AJ$27,1,0)</f>
        <v>0</v>
      </c>
      <c r="BP190" s="61">
        <f t="shared" ref="BP190" si="1686">IF(BP189+CC189&gt;$AJ$27,1,0)</f>
        <v>0</v>
      </c>
      <c r="BQ190" s="61">
        <f t="shared" ref="BQ190" si="1687">IF(BQ189+CD189&gt;$AJ$27,1,0)</f>
        <v>0</v>
      </c>
      <c r="BR190" s="61">
        <f t="shared" ref="BR190" si="1688">IF(BR189+CE189&gt;$AJ$27,1,0)</f>
        <v>0</v>
      </c>
      <c r="BT190" s="61"/>
      <c r="BU190" s="61"/>
      <c r="BV190" s="61"/>
      <c r="BW190" s="61"/>
      <c r="BX190" s="61"/>
      <c r="BY190" s="61"/>
      <c r="BZ190" s="61"/>
      <c r="CA190" s="61"/>
      <c r="CB190" s="61"/>
      <c r="CC190" s="61"/>
      <c r="CD190" s="61"/>
      <c r="CE190" s="61"/>
    </row>
    <row r="191" spans="1:98">
      <c r="A191" s="376"/>
      <c r="B191" s="379"/>
      <c r="C191" s="384"/>
      <c r="D191" s="385"/>
      <c r="E191" s="383"/>
      <c r="F191" s="379"/>
      <c r="G191" s="236" t="s">
        <v>1226</v>
      </c>
      <c r="H191" s="197"/>
      <c r="I191" s="198"/>
      <c r="J191" s="198"/>
      <c r="K191" s="198"/>
      <c r="L191" s="198"/>
      <c r="M191" s="198"/>
      <c r="N191" s="198"/>
      <c r="O191" s="198"/>
      <c r="P191" s="198"/>
      <c r="Q191" s="198"/>
      <c r="R191" s="198"/>
      <c r="S191" s="198"/>
      <c r="T191" s="199">
        <f t="shared" si="1131"/>
        <v>0</v>
      </c>
      <c r="U191" s="208"/>
      <c r="V191" s="209"/>
      <c r="W191" s="209"/>
      <c r="X191" s="209"/>
      <c r="Y191" s="209"/>
      <c r="Z191" s="209"/>
      <c r="AA191" s="209"/>
      <c r="AB191" s="209"/>
      <c r="AC191" s="209"/>
      <c r="AD191" s="209"/>
      <c r="AE191" s="209"/>
      <c r="AF191" s="209"/>
      <c r="AG191" s="199">
        <f t="shared" si="1154"/>
        <v>0</v>
      </c>
      <c r="AN191" s="58">
        <v>6</v>
      </c>
      <c r="AO191" s="58">
        <v>1</v>
      </c>
      <c r="AP191" s="58">
        <v>6</v>
      </c>
      <c r="AQ191" s="60">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58">
        <f ca="1">COUNTIF(INDIRECT("H"&amp;(ROW()+12*(($AN191-1)*3+$AO191)-ROW())/12+5):INDIRECT("S"&amp;(ROW()+12*(($AN191-1)*3+$AO191)-ROW())/12+5),AQ191)</f>
        <v>0</v>
      </c>
      <c r="AS191" s="60">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58">
        <f ca="1">COUNTIF(INDIRECT("U"&amp;(ROW()+12*(($AN191-1)*3+$AO191)-ROW())/12+5):INDIRECT("AF"&amp;(ROW()+12*(($AN191-1)*3+$AO191)-ROW())/12+5),AS191)</f>
        <v>0</v>
      </c>
      <c r="AU191" s="58">
        <f ca="1">IF(AND(AQ191+AS191&gt;0,AR191+AT191&gt;0),COUNTIF(AU$6:AU190,"&gt;0")+1,0)</f>
        <v>0</v>
      </c>
      <c r="BE191" s="58">
        <v>3</v>
      </c>
      <c r="BF191" s="62"/>
      <c r="BG191" s="61"/>
      <c r="BH191" s="61"/>
      <c r="BI191" s="61"/>
      <c r="BJ191" s="61"/>
      <c r="BK191" s="61"/>
      <c r="BL191" s="61"/>
      <c r="BM191" s="61"/>
      <c r="BN191" s="61"/>
      <c r="BO191" s="61"/>
      <c r="BP191" s="61"/>
      <c r="BQ191" s="61"/>
      <c r="BR191" s="61"/>
      <c r="BT191" s="61"/>
      <c r="BU191" s="61"/>
      <c r="BV191" s="61"/>
      <c r="BW191" s="61"/>
      <c r="BX191" s="61"/>
      <c r="BY191" s="61"/>
      <c r="BZ191" s="61"/>
      <c r="CA191" s="61"/>
      <c r="CB191" s="61"/>
      <c r="CC191" s="61"/>
      <c r="CD191" s="61"/>
      <c r="CE191" s="61"/>
    </row>
    <row r="192" spans="1:98">
      <c r="A192" s="374">
        <v>63</v>
      </c>
      <c r="B192" s="377"/>
      <c r="C192" s="377"/>
      <c r="D192" s="377"/>
      <c r="E192" s="381"/>
      <c r="F192" s="377"/>
      <c r="G192" s="234" t="s">
        <v>109</v>
      </c>
      <c r="H192" s="191"/>
      <c r="I192" s="192" t="str">
        <f t="shared" ref="I192:I193" si="1689">IF(H192="","",H192)</f>
        <v/>
      </c>
      <c r="J192" s="192" t="str">
        <f t="shared" ref="J192:J193" si="1690">IF(I192="","",I192)</f>
        <v/>
      </c>
      <c r="K192" s="192" t="str">
        <f t="shared" ref="K192:K193" si="1691">IF(J192="","",J192)</f>
        <v/>
      </c>
      <c r="L192" s="192" t="str">
        <f t="shared" ref="L192:L193" si="1692">IF(K192="","",K192)</f>
        <v/>
      </c>
      <c r="M192" s="192" t="str">
        <f t="shared" ref="M192:M193" si="1693">IF(L192="","",L192)</f>
        <v/>
      </c>
      <c r="N192" s="192" t="str">
        <f t="shared" ref="N192:N193" si="1694">IF(M192="","",M192)</f>
        <v/>
      </c>
      <c r="O192" s="192" t="str">
        <f t="shared" ref="O192:O193" si="1695">IF(N192="","",N192)</f>
        <v/>
      </c>
      <c r="P192" s="192" t="str">
        <f t="shared" ref="P192:P193" si="1696">IF(O192="","",O192)</f>
        <v/>
      </c>
      <c r="Q192" s="192" t="str">
        <f t="shared" ref="Q192:Q193" si="1697">IF(P192="","",P192)</f>
        <v/>
      </c>
      <c r="R192" s="192" t="str">
        <f t="shared" ref="R192:R193" si="1698">IF(Q192="","",Q192)</f>
        <v/>
      </c>
      <c r="S192" s="192" t="str">
        <f t="shared" ref="S192:S193" si="1699">IF(R192="","",R192)</f>
        <v/>
      </c>
      <c r="T192" s="193">
        <f t="shared" si="1131"/>
        <v>0</v>
      </c>
      <c r="U192" s="203"/>
      <c r="V192" s="204" t="str">
        <f t="shared" ref="V192:V193" si="1700">IF(U192="","",U192)</f>
        <v/>
      </c>
      <c r="W192" s="204" t="str">
        <f t="shared" ref="W192:W193" si="1701">IF(V192="","",V192)</f>
        <v/>
      </c>
      <c r="X192" s="204" t="str">
        <f t="shared" ref="X192:X193" si="1702">IF(W192="","",W192)</f>
        <v/>
      </c>
      <c r="Y192" s="204" t="str">
        <f t="shared" ref="Y192:Y193" si="1703">IF(X192="","",X192)</f>
        <v/>
      </c>
      <c r="Z192" s="204" t="str">
        <f t="shared" ref="Z192:Z193" si="1704">IF(Y192="","",Y192)</f>
        <v/>
      </c>
      <c r="AA192" s="204" t="str">
        <f t="shared" ref="AA192:AA193" si="1705">IF(Z192="","",Z192)</f>
        <v/>
      </c>
      <c r="AB192" s="204" t="str">
        <f t="shared" ref="AB192:AB193" si="1706">IF(AA192="","",AA192)</f>
        <v/>
      </c>
      <c r="AC192" s="204" t="str">
        <f t="shared" ref="AC192:AC193" si="1707">IF(AB192="","",AB192)</f>
        <v/>
      </c>
      <c r="AD192" s="204" t="str">
        <f t="shared" ref="AD192:AD193" si="1708">IF(AC192="","",AC192)</f>
        <v/>
      </c>
      <c r="AE192" s="204" t="str">
        <f t="shared" ref="AE192:AE193" si="1709">IF(AD192="","",AD192)</f>
        <v/>
      </c>
      <c r="AF192" s="204" t="str">
        <f t="shared" ref="AF192:AF193" si="1710">IF(AE192="","",AE192)</f>
        <v/>
      </c>
      <c r="AG192" s="193">
        <f t="shared" si="1154"/>
        <v>0</v>
      </c>
      <c r="AN192" s="58">
        <v>6</v>
      </c>
      <c r="AO192" s="58">
        <v>1</v>
      </c>
      <c r="AP192" s="58">
        <v>7</v>
      </c>
      <c r="AQ192" s="60">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58">
        <f ca="1">COUNTIF(INDIRECT("H"&amp;(ROW()+12*(($AN192-1)*3+$AO192)-ROW())/12+5):INDIRECT("S"&amp;(ROW()+12*(($AN192-1)*3+$AO192)-ROW())/12+5),AQ192)</f>
        <v>0</v>
      </c>
      <c r="AS192" s="60">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58">
        <f ca="1">COUNTIF(INDIRECT("U"&amp;(ROW()+12*(($AN192-1)*3+$AO192)-ROW())/12+5):INDIRECT("AF"&amp;(ROW()+12*(($AN192-1)*3+$AO192)-ROW())/12+5),AS192)</f>
        <v>0</v>
      </c>
      <c r="AU192" s="58">
        <f ca="1">IF(AND(AQ192+AS192&gt;0,AR192+AT192&gt;0),COUNTIF(AU$6:AU191,"&gt;0")+1,0)</f>
        <v>0</v>
      </c>
      <c r="BE192" s="58">
        <v>1</v>
      </c>
      <c r="BG192" s="61">
        <f t="shared" ref="BG192" si="1711">SUM(H192:H193)</f>
        <v>0</v>
      </c>
      <c r="BH192" s="61">
        <f t="shared" ref="BH192" si="1712">SUM(I192:I193)</f>
        <v>0</v>
      </c>
      <c r="BI192" s="61">
        <f t="shared" ref="BI192" si="1713">SUM(J192:J193)</f>
        <v>0</v>
      </c>
      <c r="BJ192" s="61">
        <f t="shared" ref="BJ192" si="1714">SUM(K192:K193)</f>
        <v>0</v>
      </c>
      <c r="BK192" s="61">
        <f t="shared" ref="BK192" si="1715">SUM(L192:L193)</f>
        <v>0</v>
      </c>
      <c r="BL192" s="61">
        <f t="shared" ref="BL192" si="1716">SUM(M192:M193)</f>
        <v>0</v>
      </c>
      <c r="BM192" s="61">
        <f t="shared" ref="BM192" si="1717">SUM(N192:N193)</f>
        <v>0</v>
      </c>
      <c r="BN192" s="61">
        <f t="shared" ref="BN192" si="1718">SUM(O192:O193)</f>
        <v>0</v>
      </c>
      <c r="BO192" s="61">
        <f t="shared" ref="BO192" si="1719">SUM(P192:P193)</f>
        <v>0</v>
      </c>
      <c r="BP192" s="61">
        <f t="shared" ref="BP192" si="1720">SUM(Q192:Q193)</f>
        <v>0</v>
      </c>
      <c r="BQ192" s="61">
        <f t="shared" ref="BQ192" si="1721">SUM(R192:R193)</f>
        <v>0</v>
      </c>
      <c r="BR192" s="61">
        <f t="shared" ref="BR192" si="1722">SUM(S192:S193)</f>
        <v>0</v>
      </c>
      <c r="BT192" s="61">
        <f>SUM(U192:U193)</f>
        <v>0</v>
      </c>
      <c r="BU192" s="61">
        <f t="shared" ref="BU192" si="1723">SUM(V192:V193)</f>
        <v>0</v>
      </c>
      <c r="BV192" s="61">
        <f t="shared" ref="BV192" si="1724">SUM(W192:W193)</f>
        <v>0</v>
      </c>
      <c r="BW192" s="61">
        <f t="shared" ref="BW192" si="1725">SUM(X192:X193)</f>
        <v>0</v>
      </c>
      <c r="BX192" s="61">
        <f t="shared" ref="BX192" si="1726">SUM(Y192:Y193)</f>
        <v>0</v>
      </c>
      <c r="BY192" s="61">
        <f t="shared" ref="BY192" si="1727">SUM(Z192:Z193)</f>
        <v>0</v>
      </c>
      <c r="BZ192" s="61">
        <f t="shared" ref="BZ192" si="1728">SUM(AA192:AA193)</f>
        <v>0</v>
      </c>
      <c r="CA192" s="61">
        <f t="shared" ref="CA192" si="1729">SUM(AB192:AB193)</f>
        <v>0</v>
      </c>
      <c r="CB192" s="61">
        <f t="shared" ref="CB192" si="1730">SUM(AC192:AC193)</f>
        <v>0</v>
      </c>
      <c r="CC192" s="61">
        <f t="shared" ref="CC192" si="1731">SUM(AD192:AD193)</f>
        <v>0</v>
      </c>
      <c r="CD192" s="61">
        <f t="shared" ref="CD192" si="1732">SUM(AE192:AE193)</f>
        <v>0</v>
      </c>
      <c r="CE192" s="61">
        <f t="shared" ref="CE192" si="1733">SUM(AF192:AF193)</f>
        <v>0</v>
      </c>
      <c r="CH192" s="62" t="s">
        <v>108</v>
      </c>
      <c r="CI192" s="61">
        <f t="shared" ref="CI192" si="1734">IF(OR($D192="副園長",$D192="教頭",$D192="主任保育士",$D192="主幹教諭",$D192="主幹保育教諭"),0,BG192)</f>
        <v>0</v>
      </c>
      <c r="CJ192" s="61">
        <f t="shared" ref="CJ192" si="1735">IF(OR($D192="副園長",$D192="教頭",$D192="主任保育士",$D192="主幹教諭",$D192="主幹保育教諭"),0,BH192)</f>
        <v>0</v>
      </c>
      <c r="CK192" s="61">
        <f t="shared" ref="CK192" si="1736">IF(OR($D192="副園長",$D192="教頭",$D192="主任保育士",$D192="主幹教諭",$D192="主幹保育教諭"),0,BI192)</f>
        <v>0</v>
      </c>
      <c r="CL192" s="61">
        <f t="shared" ref="CL192" si="1737">IF(OR($D192="副園長",$D192="教頭",$D192="主任保育士",$D192="主幹教諭",$D192="主幹保育教諭"),0,BJ192)</f>
        <v>0</v>
      </c>
      <c r="CM192" s="61">
        <f t="shared" ref="CM192" si="1738">IF(OR($D192="副園長",$D192="教頭",$D192="主任保育士",$D192="主幹教諭",$D192="主幹保育教諭"),0,BK192)</f>
        <v>0</v>
      </c>
      <c r="CN192" s="61">
        <f t="shared" ref="CN192" si="1739">IF(OR($D192="副園長",$D192="教頭",$D192="主任保育士",$D192="主幹教諭",$D192="主幹保育教諭"),0,BL192)</f>
        <v>0</v>
      </c>
      <c r="CO192" s="61">
        <f t="shared" ref="CO192" si="1740">IF(OR($D192="副園長",$D192="教頭",$D192="主任保育士",$D192="主幹教諭",$D192="主幹保育教諭"),0,BM192)</f>
        <v>0</v>
      </c>
      <c r="CP192" s="61">
        <f t="shared" ref="CP192" si="1741">IF(OR($D192="副園長",$D192="教頭",$D192="主任保育士",$D192="主幹教諭",$D192="主幹保育教諭"),0,BN192)</f>
        <v>0</v>
      </c>
      <c r="CQ192" s="61">
        <f t="shared" ref="CQ192" si="1742">IF(OR($D192="副園長",$D192="教頭",$D192="主任保育士",$D192="主幹教諭",$D192="主幹保育教諭"),0,BO192)</f>
        <v>0</v>
      </c>
      <c r="CR192" s="61">
        <f t="shared" ref="CR192" si="1743">IF(OR($D192="副園長",$D192="教頭",$D192="主任保育士",$D192="主幹教諭",$D192="主幹保育教諭"),0,BP192)</f>
        <v>0</v>
      </c>
      <c r="CS192" s="61">
        <f t="shared" ref="CS192" si="1744">IF(OR($D192="副園長",$D192="教頭",$D192="主任保育士",$D192="主幹教諭",$D192="主幹保育教諭"),0,BQ192)</f>
        <v>0</v>
      </c>
      <c r="CT192" s="61">
        <f t="shared" ref="CT192" si="1745">IF(OR($D192="副園長",$D192="教頭",$D192="主任保育士",$D192="主幹教諭",$D192="主幹保育教諭"),0,BR192)</f>
        <v>0</v>
      </c>
    </row>
    <row r="193" spans="1:98">
      <c r="A193" s="375"/>
      <c r="B193" s="378"/>
      <c r="C193" s="380"/>
      <c r="D193" s="380"/>
      <c r="E193" s="382"/>
      <c r="F193" s="378"/>
      <c r="G193" s="235" t="s">
        <v>107</v>
      </c>
      <c r="H193" s="194"/>
      <c r="I193" s="195" t="str">
        <f t="shared" si="1689"/>
        <v/>
      </c>
      <c r="J193" s="195" t="str">
        <f t="shared" si="1690"/>
        <v/>
      </c>
      <c r="K193" s="195" t="str">
        <f t="shared" si="1691"/>
        <v/>
      </c>
      <c r="L193" s="195" t="str">
        <f t="shared" si="1692"/>
        <v/>
      </c>
      <c r="M193" s="195" t="str">
        <f t="shared" si="1693"/>
        <v/>
      </c>
      <c r="N193" s="195" t="str">
        <f t="shared" si="1694"/>
        <v/>
      </c>
      <c r="O193" s="195" t="str">
        <f t="shared" si="1695"/>
        <v/>
      </c>
      <c r="P193" s="195" t="str">
        <f t="shared" si="1696"/>
        <v/>
      </c>
      <c r="Q193" s="195" t="str">
        <f t="shared" si="1697"/>
        <v/>
      </c>
      <c r="R193" s="195" t="str">
        <f t="shared" si="1698"/>
        <v/>
      </c>
      <c r="S193" s="195" t="str">
        <f t="shared" si="1699"/>
        <v/>
      </c>
      <c r="T193" s="196">
        <f t="shared" si="1131"/>
        <v>0</v>
      </c>
      <c r="U193" s="206"/>
      <c r="V193" s="207" t="str">
        <f t="shared" si="1700"/>
        <v/>
      </c>
      <c r="W193" s="207" t="str">
        <f t="shared" si="1701"/>
        <v/>
      </c>
      <c r="X193" s="207" t="str">
        <f t="shared" si="1702"/>
        <v/>
      </c>
      <c r="Y193" s="207" t="str">
        <f t="shared" si="1703"/>
        <v/>
      </c>
      <c r="Z193" s="207" t="str">
        <f t="shared" si="1704"/>
        <v/>
      </c>
      <c r="AA193" s="207" t="str">
        <f t="shared" si="1705"/>
        <v/>
      </c>
      <c r="AB193" s="207" t="str">
        <f t="shared" si="1706"/>
        <v/>
      </c>
      <c r="AC193" s="207" t="str">
        <f t="shared" si="1707"/>
        <v/>
      </c>
      <c r="AD193" s="207" t="str">
        <f t="shared" si="1708"/>
        <v/>
      </c>
      <c r="AE193" s="207" t="str">
        <f t="shared" si="1709"/>
        <v/>
      </c>
      <c r="AF193" s="207" t="str">
        <f t="shared" si="1710"/>
        <v/>
      </c>
      <c r="AG193" s="196">
        <f t="shared" si="1154"/>
        <v>0</v>
      </c>
      <c r="AN193" s="58">
        <v>6</v>
      </c>
      <c r="AO193" s="58">
        <v>1</v>
      </c>
      <c r="AP193" s="58">
        <v>8</v>
      </c>
      <c r="AQ193" s="60">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58">
        <f ca="1">COUNTIF(INDIRECT("H"&amp;(ROW()+12*(($AN193-1)*3+$AO193)-ROW())/12+5):INDIRECT("S"&amp;(ROW()+12*(($AN193-1)*3+$AO193)-ROW())/12+5),AQ193)</f>
        <v>0</v>
      </c>
      <c r="AS193" s="60">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58">
        <f ca="1">COUNTIF(INDIRECT("U"&amp;(ROW()+12*(($AN193-1)*3+$AO193)-ROW())/12+5):INDIRECT("AF"&amp;(ROW()+12*(($AN193-1)*3+$AO193)-ROW())/12+5),AS193)</f>
        <v>0</v>
      </c>
      <c r="AU193" s="58">
        <f ca="1">IF(AND(AQ193+AS193&gt;0,AR193+AT193&gt;0),COUNTIF(AU$6:AU192,"&gt;0")+1,0)</f>
        <v>0</v>
      </c>
      <c r="BE193" s="58">
        <v>2</v>
      </c>
      <c r="BF193" s="58" t="s">
        <v>106</v>
      </c>
      <c r="BG193" s="61">
        <f t="shared" ref="BG193" si="1746">IF(BG192+BT192&gt;$AJ$27,1,0)</f>
        <v>0</v>
      </c>
      <c r="BH193" s="61">
        <f t="shared" ref="BH193" si="1747">IF(BH192+BU192&gt;$AJ$27,1,0)</f>
        <v>0</v>
      </c>
      <c r="BI193" s="61">
        <f t="shared" ref="BI193" si="1748">IF(BI192+BV192&gt;$AJ$27,1,0)</f>
        <v>0</v>
      </c>
      <c r="BJ193" s="61">
        <f t="shared" ref="BJ193" si="1749">IF(BJ192+BW192&gt;$AJ$27,1,0)</f>
        <v>0</v>
      </c>
      <c r="BK193" s="61">
        <f t="shared" ref="BK193" si="1750">IF(BK192+BX192&gt;$AJ$27,1,0)</f>
        <v>0</v>
      </c>
      <c r="BL193" s="61">
        <f t="shared" ref="BL193" si="1751">IF(BL192+BY192&gt;$AJ$27,1,0)</f>
        <v>0</v>
      </c>
      <c r="BM193" s="61">
        <f t="shared" ref="BM193" si="1752">IF(BM192+BZ192&gt;$AJ$27,1,0)</f>
        <v>0</v>
      </c>
      <c r="BN193" s="61">
        <f t="shared" ref="BN193" si="1753">IF(BN192+CA192&gt;$AJ$27,1,0)</f>
        <v>0</v>
      </c>
      <c r="BO193" s="61">
        <f t="shared" ref="BO193" si="1754">IF(BO192+CB192&gt;$AJ$27,1,0)</f>
        <v>0</v>
      </c>
      <c r="BP193" s="61">
        <f t="shared" ref="BP193" si="1755">IF(BP192+CC192&gt;$AJ$27,1,0)</f>
        <v>0</v>
      </c>
      <c r="BQ193" s="61">
        <f t="shared" ref="BQ193" si="1756">IF(BQ192+CD192&gt;$AJ$27,1,0)</f>
        <v>0</v>
      </c>
      <c r="BR193" s="61">
        <f t="shared" ref="BR193" si="1757">IF(BR192+CE192&gt;$AJ$27,1,0)</f>
        <v>0</v>
      </c>
      <c r="BT193" s="61"/>
      <c r="BU193" s="61"/>
      <c r="BV193" s="61"/>
      <c r="BW193" s="61"/>
      <c r="BX193" s="61"/>
      <c r="BY193" s="61"/>
      <c r="BZ193" s="61"/>
      <c r="CA193" s="61"/>
      <c r="CB193" s="61"/>
      <c r="CC193" s="61"/>
      <c r="CD193" s="61"/>
      <c r="CE193" s="61"/>
    </row>
    <row r="194" spans="1:98">
      <c r="A194" s="376"/>
      <c r="B194" s="379"/>
      <c r="C194" s="384"/>
      <c r="D194" s="385"/>
      <c r="E194" s="383"/>
      <c r="F194" s="379"/>
      <c r="G194" s="236" t="s">
        <v>1226</v>
      </c>
      <c r="H194" s="197"/>
      <c r="I194" s="198"/>
      <c r="J194" s="198"/>
      <c r="K194" s="198"/>
      <c r="L194" s="198"/>
      <c r="M194" s="198"/>
      <c r="N194" s="198"/>
      <c r="O194" s="198"/>
      <c r="P194" s="198"/>
      <c r="Q194" s="198"/>
      <c r="R194" s="198"/>
      <c r="S194" s="198"/>
      <c r="T194" s="199">
        <f t="shared" si="1131"/>
        <v>0</v>
      </c>
      <c r="U194" s="208"/>
      <c r="V194" s="209"/>
      <c r="W194" s="209"/>
      <c r="X194" s="209"/>
      <c r="Y194" s="209"/>
      <c r="Z194" s="209"/>
      <c r="AA194" s="209"/>
      <c r="AB194" s="209"/>
      <c r="AC194" s="209"/>
      <c r="AD194" s="209"/>
      <c r="AE194" s="209"/>
      <c r="AF194" s="209"/>
      <c r="AG194" s="199">
        <f t="shared" si="1154"/>
        <v>0</v>
      </c>
      <c r="AN194" s="58">
        <v>6</v>
      </c>
      <c r="AO194" s="58">
        <v>1</v>
      </c>
      <c r="AP194" s="58">
        <v>9</v>
      </c>
      <c r="AQ194" s="60">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58">
        <f ca="1">COUNTIF(INDIRECT("H"&amp;(ROW()+12*(($AN194-1)*3+$AO194)-ROW())/12+5):INDIRECT("S"&amp;(ROW()+12*(($AN194-1)*3+$AO194)-ROW())/12+5),AQ194)</f>
        <v>0</v>
      </c>
      <c r="AS194" s="60">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58">
        <f ca="1">COUNTIF(INDIRECT("U"&amp;(ROW()+12*(($AN194-1)*3+$AO194)-ROW())/12+5):INDIRECT("AF"&amp;(ROW()+12*(($AN194-1)*3+$AO194)-ROW())/12+5),AS194)</f>
        <v>0</v>
      </c>
      <c r="AU194" s="58">
        <f ca="1">IF(AND(AQ194+AS194&gt;0,AR194+AT194&gt;0),COUNTIF(AU$6:AU193,"&gt;0")+1,0)</f>
        <v>0</v>
      </c>
      <c r="BE194" s="58">
        <v>3</v>
      </c>
      <c r="BF194" s="62"/>
      <c r="BG194" s="61"/>
      <c r="BH194" s="61"/>
      <c r="BI194" s="61"/>
      <c r="BJ194" s="61"/>
      <c r="BK194" s="61"/>
      <c r="BL194" s="61"/>
      <c r="BM194" s="61"/>
      <c r="BN194" s="61"/>
      <c r="BO194" s="61"/>
      <c r="BP194" s="61"/>
      <c r="BQ194" s="61"/>
      <c r="BR194" s="61"/>
      <c r="BT194" s="61"/>
      <c r="BU194" s="61"/>
      <c r="BV194" s="61"/>
      <c r="BW194" s="61"/>
      <c r="BX194" s="61"/>
      <c r="BY194" s="61"/>
      <c r="BZ194" s="61"/>
      <c r="CA194" s="61"/>
      <c r="CB194" s="61"/>
      <c r="CC194" s="61"/>
      <c r="CD194" s="61"/>
      <c r="CE194" s="61"/>
    </row>
    <row r="195" spans="1:98">
      <c r="A195" s="374">
        <v>64</v>
      </c>
      <c r="B195" s="377"/>
      <c r="C195" s="377"/>
      <c r="D195" s="377"/>
      <c r="E195" s="381"/>
      <c r="F195" s="377"/>
      <c r="G195" s="234" t="s">
        <v>109</v>
      </c>
      <c r="H195" s="191"/>
      <c r="I195" s="192" t="str">
        <f t="shared" ref="I195:I196" si="1758">IF(H195="","",H195)</f>
        <v/>
      </c>
      <c r="J195" s="192" t="str">
        <f t="shared" ref="J195:J196" si="1759">IF(I195="","",I195)</f>
        <v/>
      </c>
      <c r="K195" s="192" t="str">
        <f t="shared" ref="K195:K196" si="1760">IF(J195="","",J195)</f>
        <v/>
      </c>
      <c r="L195" s="192" t="str">
        <f t="shared" ref="L195:L196" si="1761">IF(K195="","",K195)</f>
        <v/>
      </c>
      <c r="M195" s="192" t="str">
        <f t="shared" ref="M195:M196" si="1762">IF(L195="","",L195)</f>
        <v/>
      </c>
      <c r="N195" s="192" t="str">
        <f t="shared" ref="N195:N196" si="1763">IF(M195="","",M195)</f>
        <v/>
      </c>
      <c r="O195" s="192" t="str">
        <f t="shared" ref="O195:O196" si="1764">IF(N195="","",N195)</f>
        <v/>
      </c>
      <c r="P195" s="192" t="str">
        <f t="shared" ref="P195:P196" si="1765">IF(O195="","",O195)</f>
        <v/>
      </c>
      <c r="Q195" s="192" t="str">
        <f t="shared" ref="Q195:Q196" si="1766">IF(P195="","",P195)</f>
        <v/>
      </c>
      <c r="R195" s="192" t="str">
        <f t="shared" ref="R195:R196" si="1767">IF(Q195="","",Q195)</f>
        <v/>
      </c>
      <c r="S195" s="192" t="str">
        <f t="shared" ref="S195:S196" si="1768">IF(R195="","",R195)</f>
        <v/>
      </c>
      <c r="T195" s="193">
        <f t="shared" si="1131"/>
        <v>0</v>
      </c>
      <c r="U195" s="203"/>
      <c r="V195" s="204" t="str">
        <f t="shared" ref="V195:V196" si="1769">IF(U195="","",U195)</f>
        <v/>
      </c>
      <c r="W195" s="204" t="str">
        <f t="shared" ref="W195:W196" si="1770">IF(V195="","",V195)</f>
        <v/>
      </c>
      <c r="X195" s="204" t="str">
        <f t="shared" ref="X195:X196" si="1771">IF(W195="","",W195)</f>
        <v/>
      </c>
      <c r="Y195" s="204" t="str">
        <f t="shared" ref="Y195:Y196" si="1772">IF(X195="","",X195)</f>
        <v/>
      </c>
      <c r="Z195" s="204" t="str">
        <f t="shared" ref="Z195:Z196" si="1773">IF(Y195="","",Y195)</f>
        <v/>
      </c>
      <c r="AA195" s="204" t="str">
        <f t="shared" ref="AA195:AA196" si="1774">IF(Z195="","",Z195)</f>
        <v/>
      </c>
      <c r="AB195" s="204" t="str">
        <f t="shared" ref="AB195:AB196" si="1775">IF(AA195="","",AA195)</f>
        <v/>
      </c>
      <c r="AC195" s="204" t="str">
        <f t="shared" ref="AC195:AC196" si="1776">IF(AB195="","",AB195)</f>
        <v/>
      </c>
      <c r="AD195" s="204" t="str">
        <f t="shared" ref="AD195:AD196" si="1777">IF(AC195="","",AC195)</f>
        <v/>
      </c>
      <c r="AE195" s="204" t="str">
        <f t="shared" ref="AE195:AE196" si="1778">IF(AD195="","",AD195)</f>
        <v/>
      </c>
      <c r="AF195" s="204" t="str">
        <f t="shared" ref="AF195:AF196" si="1779">IF(AE195="","",AE195)</f>
        <v/>
      </c>
      <c r="AG195" s="193">
        <f t="shared" si="1154"/>
        <v>0</v>
      </c>
      <c r="AN195" s="58">
        <v>6</v>
      </c>
      <c r="AO195" s="58">
        <v>1</v>
      </c>
      <c r="AP195" s="58">
        <v>10</v>
      </c>
      <c r="AQ195" s="60">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58">
        <f ca="1">COUNTIF(INDIRECT("H"&amp;(ROW()+12*(($AN195-1)*3+$AO195)-ROW())/12+5):INDIRECT("S"&amp;(ROW()+12*(($AN195-1)*3+$AO195)-ROW())/12+5),AQ195)</f>
        <v>0</v>
      </c>
      <c r="AS195" s="60">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58">
        <f ca="1">COUNTIF(INDIRECT("U"&amp;(ROW()+12*(($AN195-1)*3+$AO195)-ROW())/12+5):INDIRECT("AF"&amp;(ROW()+12*(($AN195-1)*3+$AO195)-ROW())/12+5),AS195)</f>
        <v>0</v>
      </c>
      <c r="AU195" s="58">
        <f ca="1">IF(AND(AQ195+AS195&gt;0,AR195+AT195&gt;0),COUNTIF(AU$6:AU194,"&gt;0")+1,0)</f>
        <v>0</v>
      </c>
      <c r="BE195" s="58">
        <v>1</v>
      </c>
      <c r="BG195" s="61">
        <f t="shared" ref="BG195" si="1780">SUM(H195:H196)</f>
        <v>0</v>
      </c>
      <c r="BH195" s="61">
        <f t="shared" ref="BH195" si="1781">SUM(I195:I196)</f>
        <v>0</v>
      </c>
      <c r="BI195" s="61">
        <f t="shared" ref="BI195" si="1782">SUM(J195:J196)</f>
        <v>0</v>
      </c>
      <c r="BJ195" s="61">
        <f t="shared" ref="BJ195" si="1783">SUM(K195:K196)</f>
        <v>0</v>
      </c>
      <c r="BK195" s="61">
        <f t="shared" ref="BK195" si="1784">SUM(L195:L196)</f>
        <v>0</v>
      </c>
      <c r="BL195" s="61">
        <f t="shared" ref="BL195" si="1785">SUM(M195:M196)</f>
        <v>0</v>
      </c>
      <c r="BM195" s="61">
        <f t="shared" ref="BM195" si="1786">SUM(N195:N196)</f>
        <v>0</v>
      </c>
      <c r="BN195" s="61">
        <f t="shared" ref="BN195" si="1787">SUM(O195:O196)</f>
        <v>0</v>
      </c>
      <c r="BO195" s="61">
        <f t="shared" ref="BO195" si="1788">SUM(P195:P196)</f>
        <v>0</v>
      </c>
      <c r="BP195" s="61">
        <f t="shared" ref="BP195" si="1789">SUM(Q195:Q196)</f>
        <v>0</v>
      </c>
      <c r="BQ195" s="61">
        <f t="shared" ref="BQ195" si="1790">SUM(R195:R196)</f>
        <v>0</v>
      </c>
      <c r="BR195" s="61">
        <f t="shared" ref="BR195" si="1791">SUM(S195:S196)</f>
        <v>0</v>
      </c>
      <c r="BT195" s="61">
        <f t="shared" ref="BT195" si="1792">SUM(U195:U196)</f>
        <v>0</v>
      </c>
      <c r="BU195" s="61">
        <f t="shared" ref="BU195" si="1793">SUM(V195:V196)</f>
        <v>0</v>
      </c>
      <c r="BV195" s="61">
        <f t="shared" ref="BV195" si="1794">SUM(W195:W196)</f>
        <v>0</v>
      </c>
      <c r="BW195" s="61">
        <f t="shared" ref="BW195" si="1795">SUM(X195:X196)</f>
        <v>0</v>
      </c>
      <c r="BX195" s="61">
        <f t="shared" ref="BX195" si="1796">SUM(Y195:Y196)</f>
        <v>0</v>
      </c>
      <c r="BY195" s="61">
        <f t="shared" ref="BY195" si="1797">SUM(Z195:Z196)</f>
        <v>0</v>
      </c>
      <c r="BZ195" s="61">
        <f t="shared" ref="BZ195" si="1798">SUM(AA195:AA196)</f>
        <v>0</v>
      </c>
      <c r="CA195" s="61">
        <f t="shared" ref="CA195" si="1799">SUM(AB195:AB196)</f>
        <v>0</v>
      </c>
      <c r="CB195" s="61">
        <f t="shared" ref="CB195" si="1800">SUM(AC195:AC196)</f>
        <v>0</v>
      </c>
      <c r="CC195" s="61">
        <f t="shared" ref="CC195" si="1801">SUM(AD195:AD196)</f>
        <v>0</v>
      </c>
      <c r="CD195" s="61">
        <f t="shared" ref="CD195" si="1802">SUM(AE195:AE196)</f>
        <v>0</v>
      </c>
      <c r="CE195" s="61">
        <f t="shared" ref="CE195" si="1803">SUM(AF195:AF196)</f>
        <v>0</v>
      </c>
      <c r="CH195" s="62" t="s">
        <v>108</v>
      </c>
      <c r="CI195" s="61">
        <f t="shared" ref="CI195" si="1804">IF(OR($D195="副園長",$D195="教頭",$D195="主任保育士",$D195="主幹教諭",$D195="主幹保育教諭"),0,BG195)</f>
        <v>0</v>
      </c>
      <c r="CJ195" s="61">
        <f t="shared" ref="CJ195" si="1805">IF(OR($D195="副園長",$D195="教頭",$D195="主任保育士",$D195="主幹教諭",$D195="主幹保育教諭"),0,BH195)</f>
        <v>0</v>
      </c>
      <c r="CK195" s="61">
        <f t="shared" ref="CK195" si="1806">IF(OR($D195="副園長",$D195="教頭",$D195="主任保育士",$D195="主幹教諭",$D195="主幹保育教諭"),0,BI195)</f>
        <v>0</v>
      </c>
      <c r="CL195" s="61">
        <f t="shared" ref="CL195" si="1807">IF(OR($D195="副園長",$D195="教頭",$D195="主任保育士",$D195="主幹教諭",$D195="主幹保育教諭"),0,BJ195)</f>
        <v>0</v>
      </c>
      <c r="CM195" s="61">
        <f t="shared" ref="CM195" si="1808">IF(OR($D195="副園長",$D195="教頭",$D195="主任保育士",$D195="主幹教諭",$D195="主幹保育教諭"),0,BK195)</f>
        <v>0</v>
      </c>
      <c r="CN195" s="61">
        <f t="shared" ref="CN195" si="1809">IF(OR($D195="副園長",$D195="教頭",$D195="主任保育士",$D195="主幹教諭",$D195="主幹保育教諭"),0,BL195)</f>
        <v>0</v>
      </c>
      <c r="CO195" s="61">
        <f t="shared" ref="CO195" si="1810">IF(OR($D195="副園長",$D195="教頭",$D195="主任保育士",$D195="主幹教諭",$D195="主幹保育教諭"),0,BM195)</f>
        <v>0</v>
      </c>
      <c r="CP195" s="61">
        <f t="shared" ref="CP195" si="1811">IF(OR($D195="副園長",$D195="教頭",$D195="主任保育士",$D195="主幹教諭",$D195="主幹保育教諭"),0,BN195)</f>
        <v>0</v>
      </c>
      <c r="CQ195" s="61">
        <f t="shared" ref="CQ195" si="1812">IF(OR($D195="副園長",$D195="教頭",$D195="主任保育士",$D195="主幹教諭",$D195="主幹保育教諭"),0,BO195)</f>
        <v>0</v>
      </c>
      <c r="CR195" s="61">
        <f t="shared" ref="CR195" si="1813">IF(OR($D195="副園長",$D195="教頭",$D195="主任保育士",$D195="主幹教諭",$D195="主幹保育教諭"),0,BP195)</f>
        <v>0</v>
      </c>
      <c r="CS195" s="61">
        <f t="shared" ref="CS195" si="1814">IF(OR($D195="副園長",$D195="教頭",$D195="主任保育士",$D195="主幹教諭",$D195="主幹保育教諭"),0,BQ195)</f>
        <v>0</v>
      </c>
      <c r="CT195" s="61">
        <f t="shared" ref="CT195" si="1815">IF(OR($D195="副園長",$D195="教頭",$D195="主任保育士",$D195="主幹教諭",$D195="主幹保育教諭"),0,BR195)</f>
        <v>0</v>
      </c>
    </row>
    <row r="196" spans="1:98">
      <c r="A196" s="375"/>
      <c r="B196" s="378"/>
      <c r="C196" s="380"/>
      <c r="D196" s="380"/>
      <c r="E196" s="382"/>
      <c r="F196" s="378"/>
      <c r="G196" s="235" t="s">
        <v>107</v>
      </c>
      <c r="H196" s="194"/>
      <c r="I196" s="195" t="str">
        <f t="shared" si="1758"/>
        <v/>
      </c>
      <c r="J196" s="195" t="str">
        <f t="shared" si="1759"/>
        <v/>
      </c>
      <c r="K196" s="195" t="str">
        <f t="shared" si="1760"/>
        <v/>
      </c>
      <c r="L196" s="195" t="str">
        <f t="shared" si="1761"/>
        <v/>
      </c>
      <c r="M196" s="195" t="str">
        <f t="shared" si="1762"/>
        <v/>
      </c>
      <c r="N196" s="195" t="str">
        <f t="shared" si="1763"/>
        <v/>
      </c>
      <c r="O196" s="195" t="str">
        <f t="shared" si="1764"/>
        <v/>
      </c>
      <c r="P196" s="195" t="str">
        <f t="shared" si="1765"/>
        <v/>
      </c>
      <c r="Q196" s="195" t="str">
        <f t="shared" si="1766"/>
        <v/>
      </c>
      <c r="R196" s="195" t="str">
        <f t="shared" si="1767"/>
        <v/>
      </c>
      <c r="S196" s="195" t="str">
        <f t="shared" si="1768"/>
        <v/>
      </c>
      <c r="T196" s="196">
        <f t="shared" si="1131"/>
        <v>0</v>
      </c>
      <c r="U196" s="206"/>
      <c r="V196" s="207" t="str">
        <f t="shared" si="1769"/>
        <v/>
      </c>
      <c r="W196" s="207" t="str">
        <f t="shared" si="1770"/>
        <v/>
      </c>
      <c r="X196" s="207" t="str">
        <f t="shared" si="1771"/>
        <v/>
      </c>
      <c r="Y196" s="207" t="str">
        <f t="shared" si="1772"/>
        <v/>
      </c>
      <c r="Z196" s="207" t="str">
        <f t="shared" si="1773"/>
        <v/>
      </c>
      <c r="AA196" s="207" t="str">
        <f t="shared" si="1774"/>
        <v/>
      </c>
      <c r="AB196" s="207" t="str">
        <f t="shared" si="1775"/>
        <v/>
      </c>
      <c r="AC196" s="207" t="str">
        <f t="shared" si="1776"/>
        <v/>
      </c>
      <c r="AD196" s="207" t="str">
        <f t="shared" si="1777"/>
        <v/>
      </c>
      <c r="AE196" s="207" t="str">
        <f t="shared" si="1778"/>
        <v/>
      </c>
      <c r="AF196" s="207" t="str">
        <f t="shared" si="1779"/>
        <v/>
      </c>
      <c r="AG196" s="196">
        <f t="shared" si="1154"/>
        <v>0</v>
      </c>
      <c r="AN196" s="58">
        <v>6</v>
      </c>
      <c r="AO196" s="58">
        <v>1</v>
      </c>
      <c r="AP196" s="58">
        <v>11</v>
      </c>
      <c r="AQ196" s="60">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58">
        <f ca="1">COUNTIF(INDIRECT("H"&amp;(ROW()+12*(($AN196-1)*3+$AO196)-ROW())/12+5):INDIRECT("S"&amp;(ROW()+12*(($AN196-1)*3+$AO196)-ROW())/12+5),AQ196)</f>
        <v>0</v>
      </c>
      <c r="AS196" s="60">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58">
        <f ca="1">COUNTIF(INDIRECT("U"&amp;(ROW()+12*(($AN196-1)*3+$AO196)-ROW())/12+5):INDIRECT("AF"&amp;(ROW()+12*(($AN196-1)*3+$AO196)-ROW())/12+5),AS196)</f>
        <v>0</v>
      </c>
      <c r="AU196" s="58">
        <f ca="1">IF(AND(AQ196+AS196&gt;0,AR196+AT196&gt;0),COUNTIF(AU$6:AU195,"&gt;0")+1,0)</f>
        <v>0</v>
      </c>
      <c r="BE196" s="58">
        <v>2</v>
      </c>
      <c r="BF196" s="58" t="s">
        <v>106</v>
      </c>
      <c r="BG196" s="61">
        <f t="shared" ref="BG196" si="1816">IF(BG195+BT195&gt;$AJ$27,1,0)</f>
        <v>0</v>
      </c>
      <c r="BH196" s="61">
        <f t="shared" ref="BH196" si="1817">IF(BH195+BU195&gt;$AJ$27,1,0)</f>
        <v>0</v>
      </c>
      <c r="BI196" s="61">
        <f t="shared" ref="BI196" si="1818">IF(BI195+BV195&gt;$AJ$27,1,0)</f>
        <v>0</v>
      </c>
      <c r="BJ196" s="61">
        <f t="shared" ref="BJ196" si="1819">IF(BJ195+BW195&gt;$AJ$27,1,0)</f>
        <v>0</v>
      </c>
      <c r="BK196" s="61">
        <f t="shared" ref="BK196" si="1820">IF(BK195+BX195&gt;$AJ$27,1,0)</f>
        <v>0</v>
      </c>
      <c r="BL196" s="61">
        <f t="shared" ref="BL196" si="1821">IF(BL195+BY195&gt;$AJ$27,1,0)</f>
        <v>0</v>
      </c>
      <c r="BM196" s="61">
        <f t="shared" ref="BM196" si="1822">IF(BM195+BZ195&gt;$AJ$27,1,0)</f>
        <v>0</v>
      </c>
      <c r="BN196" s="61">
        <f t="shared" ref="BN196" si="1823">IF(BN195+CA195&gt;$AJ$27,1,0)</f>
        <v>0</v>
      </c>
      <c r="BO196" s="61">
        <f t="shared" ref="BO196" si="1824">IF(BO195+CB195&gt;$AJ$27,1,0)</f>
        <v>0</v>
      </c>
      <c r="BP196" s="61">
        <f t="shared" ref="BP196" si="1825">IF(BP195+CC195&gt;$AJ$27,1,0)</f>
        <v>0</v>
      </c>
      <c r="BQ196" s="61">
        <f t="shared" ref="BQ196" si="1826">IF(BQ195+CD195&gt;$AJ$27,1,0)</f>
        <v>0</v>
      </c>
      <c r="BR196" s="61">
        <f t="shared" ref="BR196" si="1827">IF(BR195+CE195&gt;$AJ$27,1,0)</f>
        <v>0</v>
      </c>
      <c r="BT196" s="61"/>
      <c r="BU196" s="61"/>
      <c r="BV196" s="61"/>
      <c r="BW196" s="61"/>
      <c r="BX196" s="61"/>
      <c r="BY196" s="61"/>
      <c r="BZ196" s="61"/>
      <c r="CA196" s="61"/>
      <c r="CB196" s="61"/>
      <c r="CC196" s="61"/>
      <c r="CD196" s="61"/>
      <c r="CE196" s="61"/>
    </row>
    <row r="197" spans="1:98">
      <c r="A197" s="376"/>
      <c r="B197" s="379"/>
      <c r="C197" s="384"/>
      <c r="D197" s="385"/>
      <c r="E197" s="383"/>
      <c r="F197" s="379"/>
      <c r="G197" s="236" t="s">
        <v>1226</v>
      </c>
      <c r="H197" s="197"/>
      <c r="I197" s="198"/>
      <c r="J197" s="198"/>
      <c r="K197" s="198"/>
      <c r="L197" s="198"/>
      <c r="M197" s="198"/>
      <c r="N197" s="198"/>
      <c r="O197" s="198"/>
      <c r="P197" s="198"/>
      <c r="Q197" s="198"/>
      <c r="R197" s="198"/>
      <c r="S197" s="198"/>
      <c r="T197" s="199">
        <f t="shared" si="1131"/>
        <v>0</v>
      </c>
      <c r="U197" s="208"/>
      <c r="V197" s="209"/>
      <c r="W197" s="209"/>
      <c r="X197" s="209"/>
      <c r="Y197" s="209"/>
      <c r="Z197" s="209"/>
      <c r="AA197" s="209"/>
      <c r="AB197" s="209"/>
      <c r="AC197" s="209"/>
      <c r="AD197" s="209"/>
      <c r="AE197" s="209"/>
      <c r="AF197" s="209"/>
      <c r="AG197" s="199">
        <f t="shared" si="1154"/>
        <v>0</v>
      </c>
      <c r="AN197" s="58">
        <v>6</v>
      </c>
      <c r="AO197" s="58">
        <v>1</v>
      </c>
      <c r="AP197" s="58">
        <v>12</v>
      </c>
      <c r="AQ197" s="60">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58">
        <f ca="1">COUNTIF(INDIRECT("H"&amp;(ROW()+12*(($AN197-1)*3+$AO197)-ROW())/12+5):INDIRECT("S"&amp;(ROW()+12*(($AN197-1)*3+$AO197)-ROW())/12+5),AQ197)</f>
        <v>0</v>
      </c>
      <c r="AS197" s="60">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58">
        <f ca="1">COUNTIF(INDIRECT("U"&amp;(ROW()+12*(($AN197-1)*3+$AO197)-ROW())/12+5):INDIRECT("AF"&amp;(ROW()+12*(($AN197-1)*3+$AO197)-ROW())/12+5),AS197)</f>
        <v>0</v>
      </c>
      <c r="AU197" s="58">
        <f ca="1">IF(AND(AQ197+AS197&gt;0,AR197+AT197&gt;0),COUNTIF(AU$6:AU196,"&gt;0")+1,0)</f>
        <v>0</v>
      </c>
      <c r="BE197" s="58">
        <v>3</v>
      </c>
      <c r="BF197" s="62"/>
      <c r="BG197" s="61"/>
      <c r="BH197" s="61"/>
      <c r="BI197" s="61"/>
      <c r="BJ197" s="61"/>
      <c r="BK197" s="61"/>
      <c r="BL197" s="61"/>
      <c r="BM197" s="61"/>
      <c r="BN197" s="61"/>
      <c r="BO197" s="61"/>
      <c r="BP197" s="61"/>
      <c r="BQ197" s="61"/>
      <c r="BR197" s="61"/>
      <c r="BT197" s="61"/>
      <c r="BU197" s="61"/>
      <c r="BV197" s="61"/>
      <c r="BW197" s="61"/>
      <c r="BX197" s="61"/>
      <c r="BY197" s="61"/>
      <c r="BZ197" s="61"/>
      <c r="CA197" s="61"/>
      <c r="CB197" s="61"/>
      <c r="CC197" s="61"/>
      <c r="CD197" s="61"/>
      <c r="CE197" s="61"/>
    </row>
    <row r="198" spans="1:98">
      <c r="A198" s="374">
        <v>65</v>
      </c>
      <c r="B198" s="377"/>
      <c r="C198" s="377"/>
      <c r="D198" s="377"/>
      <c r="E198" s="381"/>
      <c r="F198" s="377"/>
      <c r="G198" s="234" t="s">
        <v>109</v>
      </c>
      <c r="H198" s="191"/>
      <c r="I198" s="192" t="str">
        <f t="shared" ref="I198:I199" si="1828">IF(H198="","",H198)</f>
        <v/>
      </c>
      <c r="J198" s="192" t="str">
        <f t="shared" ref="J198:J199" si="1829">IF(I198="","",I198)</f>
        <v/>
      </c>
      <c r="K198" s="192" t="str">
        <f t="shared" ref="K198:K199" si="1830">IF(J198="","",J198)</f>
        <v/>
      </c>
      <c r="L198" s="192" t="str">
        <f t="shared" ref="L198:L199" si="1831">IF(K198="","",K198)</f>
        <v/>
      </c>
      <c r="M198" s="192" t="str">
        <f t="shared" ref="M198:M199" si="1832">IF(L198="","",L198)</f>
        <v/>
      </c>
      <c r="N198" s="192" t="str">
        <f t="shared" ref="N198:N199" si="1833">IF(M198="","",M198)</f>
        <v/>
      </c>
      <c r="O198" s="192" t="str">
        <f t="shared" ref="O198:O199" si="1834">IF(N198="","",N198)</f>
        <v/>
      </c>
      <c r="P198" s="192" t="str">
        <f t="shared" ref="P198:P199" si="1835">IF(O198="","",O198)</f>
        <v/>
      </c>
      <c r="Q198" s="192" t="str">
        <f t="shared" ref="Q198:Q199" si="1836">IF(P198="","",P198)</f>
        <v/>
      </c>
      <c r="R198" s="192" t="str">
        <f t="shared" ref="R198:R199" si="1837">IF(Q198="","",Q198)</f>
        <v/>
      </c>
      <c r="S198" s="192" t="str">
        <f t="shared" ref="S198:S199" si="1838">IF(R198="","",R198)</f>
        <v/>
      </c>
      <c r="T198" s="193">
        <f t="shared" si="1131"/>
        <v>0</v>
      </c>
      <c r="U198" s="203"/>
      <c r="V198" s="204" t="str">
        <f t="shared" ref="V198:V199" si="1839">IF(U198="","",U198)</f>
        <v/>
      </c>
      <c r="W198" s="204" t="str">
        <f t="shared" ref="W198:W199" si="1840">IF(V198="","",V198)</f>
        <v/>
      </c>
      <c r="X198" s="204" t="str">
        <f t="shared" ref="X198:X199" si="1841">IF(W198="","",W198)</f>
        <v/>
      </c>
      <c r="Y198" s="204" t="str">
        <f t="shared" ref="Y198:Y199" si="1842">IF(X198="","",X198)</f>
        <v/>
      </c>
      <c r="Z198" s="204" t="str">
        <f t="shared" ref="Z198:Z199" si="1843">IF(Y198="","",Y198)</f>
        <v/>
      </c>
      <c r="AA198" s="204" t="str">
        <f t="shared" ref="AA198:AA199" si="1844">IF(Z198="","",Z198)</f>
        <v/>
      </c>
      <c r="AB198" s="204" t="str">
        <f t="shared" ref="AB198:AB199" si="1845">IF(AA198="","",AA198)</f>
        <v/>
      </c>
      <c r="AC198" s="204" t="str">
        <f t="shared" ref="AC198:AC199" si="1846">IF(AB198="","",AB198)</f>
        <v/>
      </c>
      <c r="AD198" s="204" t="str">
        <f t="shared" ref="AD198:AD199" si="1847">IF(AC198="","",AC198)</f>
        <v/>
      </c>
      <c r="AE198" s="204" t="str">
        <f t="shared" ref="AE198:AE199" si="1848">IF(AD198="","",AD198)</f>
        <v/>
      </c>
      <c r="AF198" s="204" t="str">
        <f t="shared" ref="AF198:AF199" si="1849">IF(AE198="","",AE198)</f>
        <v/>
      </c>
      <c r="AG198" s="193">
        <f t="shared" si="1154"/>
        <v>0</v>
      </c>
      <c r="AN198" s="58">
        <v>6</v>
      </c>
      <c r="AO198" s="58">
        <v>2</v>
      </c>
      <c r="AP198" s="58">
        <v>1</v>
      </c>
      <c r="AQ198" s="60">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58">
        <f ca="1">COUNTIF(INDIRECT("H"&amp;(ROW()+12*(($AN198-1)*3+$AO198)-ROW())/12+5):INDIRECT("S"&amp;(ROW()+12*(($AN198-1)*3+$AO198)-ROW())/12+5),AQ198)</f>
        <v>0</v>
      </c>
      <c r="AS198" s="60">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58">
        <f ca="1">COUNTIF(INDIRECT("U"&amp;(ROW()+12*(($AN198-1)*3+$AO198)-ROW())/12+5):INDIRECT("AF"&amp;(ROW()+12*(($AN198-1)*3+$AO198)-ROW())/12+5),AS198)</f>
        <v>0</v>
      </c>
      <c r="AU198" s="58">
        <f ca="1">IF(AND(AQ198+AS198&gt;0,AR198+AT198&gt;0),COUNTIF(AU$6:AU197,"&gt;0")+1,0)</f>
        <v>0</v>
      </c>
      <c r="BE198" s="58">
        <v>1</v>
      </c>
      <c r="BG198" s="61">
        <f t="shared" ref="BG198" si="1850">SUM(H198:H199)</f>
        <v>0</v>
      </c>
      <c r="BH198" s="61">
        <f t="shared" ref="BH198" si="1851">SUM(I198:I199)</f>
        <v>0</v>
      </c>
      <c r="BI198" s="61">
        <f t="shared" ref="BI198" si="1852">SUM(J198:J199)</f>
        <v>0</v>
      </c>
      <c r="BJ198" s="61">
        <f t="shared" ref="BJ198" si="1853">SUM(K198:K199)</f>
        <v>0</v>
      </c>
      <c r="BK198" s="61">
        <f t="shared" ref="BK198" si="1854">SUM(L198:L199)</f>
        <v>0</v>
      </c>
      <c r="BL198" s="61">
        <f t="shared" ref="BL198" si="1855">SUM(M198:M199)</f>
        <v>0</v>
      </c>
      <c r="BM198" s="61">
        <f t="shared" ref="BM198" si="1856">SUM(N198:N199)</f>
        <v>0</v>
      </c>
      <c r="BN198" s="61">
        <f t="shared" ref="BN198" si="1857">SUM(O198:O199)</f>
        <v>0</v>
      </c>
      <c r="BO198" s="61">
        <f t="shared" ref="BO198" si="1858">SUM(P198:P199)</f>
        <v>0</v>
      </c>
      <c r="BP198" s="61">
        <f t="shared" ref="BP198" si="1859">SUM(Q198:Q199)</f>
        <v>0</v>
      </c>
      <c r="BQ198" s="61">
        <f t="shared" ref="BQ198" si="1860">SUM(R198:R199)</f>
        <v>0</v>
      </c>
      <c r="BR198" s="61">
        <f t="shared" ref="BR198" si="1861">SUM(S198:S199)</f>
        <v>0</v>
      </c>
      <c r="BT198" s="61">
        <f t="shared" ref="BT198" si="1862">SUM(U198:U199)</f>
        <v>0</v>
      </c>
      <c r="BU198" s="61">
        <f t="shared" ref="BU198" si="1863">SUM(V198:V199)</f>
        <v>0</v>
      </c>
      <c r="BV198" s="61">
        <f t="shared" ref="BV198" si="1864">SUM(W198:W199)</f>
        <v>0</v>
      </c>
      <c r="BW198" s="61">
        <f t="shared" ref="BW198" si="1865">SUM(X198:X199)</f>
        <v>0</v>
      </c>
      <c r="BX198" s="61">
        <f t="shared" ref="BX198" si="1866">SUM(Y198:Y199)</f>
        <v>0</v>
      </c>
      <c r="BY198" s="61">
        <f t="shared" ref="BY198" si="1867">SUM(Z198:Z199)</f>
        <v>0</v>
      </c>
      <c r="BZ198" s="61">
        <f t="shared" ref="BZ198" si="1868">SUM(AA198:AA199)</f>
        <v>0</v>
      </c>
      <c r="CA198" s="61">
        <f t="shared" ref="CA198" si="1869">SUM(AB198:AB199)</f>
        <v>0</v>
      </c>
      <c r="CB198" s="61">
        <f t="shared" ref="CB198" si="1870">SUM(AC198:AC199)</f>
        <v>0</v>
      </c>
      <c r="CC198" s="61">
        <f t="shared" ref="CC198" si="1871">SUM(AD198:AD199)</f>
        <v>0</v>
      </c>
      <c r="CD198" s="61">
        <f t="shared" ref="CD198" si="1872">SUM(AE198:AE199)</f>
        <v>0</v>
      </c>
      <c r="CE198" s="61">
        <f t="shared" ref="CE198" si="1873">SUM(AF198:AF199)</f>
        <v>0</v>
      </c>
      <c r="CH198" s="62" t="s">
        <v>108</v>
      </c>
      <c r="CI198" s="61">
        <f t="shared" ref="CI198" si="1874">IF(OR($D198="副園長",$D198="教頭",$D198="主任保育士",$D198="主幹教諭",$D198="主幹保育教諭"),0,BG198)</f>
        <v>0</v>
      </c>
      <c r="CJ198" s="61">
        <f t="shared" ref="CJ198" si="1875">IF(OR($D198="副園長",$D198="教頭",$D198="主任保育士",$D198="主幹教諭",$D198="主幹保育教諭"),0,BH198)</f>
        <v>0</v>
      </c>
      <c r="CK198" s="61">
        <f t="shared" ref="CK198" si="1876">IF(OR($D198="副園長",$D198="教頭",$D198="主任保育士",$D198="主幹教諭",$D198="主幹保育教諭"),0,BI198)</f>
        <v>0</v>
      </c>
      <c r="CL198" s="61">
        <f t="shared" ref="CL198" si="1877">IF(OR($D198="副園長",$D198="教頭",$D198="主任保育士",$D198="主幹教諭",$D198="主幹保育教諭"),0,BJ198)</f>
        <v>0</v>
      </c>
      <c r="CM198" s="61">
        <f t="shared" ref="CM198" si="1878">IF(OR($D198="副園長",$D198="教頭",$D198="主任保育士",$D198="主幹教諭",$D198="主幹保育教諭"),0,BK198)</f>
        <v>0</v>
      </c>
      <c r="CN198" s="61">
        <f t="shared" ref="CN198" si="1879">IF(OR($D198="副園長",$D198="教頭",$D198="主任保育士",$D198="主幹教諭",$D198="主幹保育教諭"),0,BL198)</f>
        <v>0</v>
      </c>
      <c r="CO198" s="61">
        <f t="shared" ref="CO198" si="1880">IF(OR($D198="副園長",$D198="教頭",$D198="主任保育士",$D198="主幹教諭",$D198="主幹保育教諭"),0,BM198)</f>
        <v>0</v>
      </c>
      <c r="CP198" s="61">
        <f t="shared" ref="CP198" si="1881">IF(OR($D198="副園長",$D198="教頭",$D198="主任保育士",$D198="主幹教諭",$D198="主幹保育教諭"),0,BN198)</f>
        <v>0</v>
      </c>
      <c r="CQ198" s="61">
        <f t="shared" ref="CQ198" si="1882">IF(OR($D198="副園長",$D198="教頭",$D198="主任保育士",$D198="主幹教諭",$D198="主幹保育教諭"),0,BO198)</f>
        <v>0</v>
      </c>
      <c r="CR198" s="61">
        <f t="shared" ref="CR198" si="1883">IF(OR($D198="副園長",$D198="教頭",$D198="主任保育士",$D198="主幹教諭",$D198="主幹保育教諭"),0,BP198)</f>
        <v>0</v>
      </c>
      <c r="CS198" s="61">
        <f t="shared" ref="CS198" si="1884">IF(OR($D198="副園長",$D198="教頭",$D198="主任保育士",$D198="主幹教諭",$D198="主幹保育教諭"),0,BQ198)</f>
        <v>0</v>
      </c>
      <c r="CT198" s="61">
        <f t="shared" ref="CT198" si="1885">IF(OR($D198="副園長",$D198="教頭",$D198="主任保育士",$D198="主幹教諭",$D198="主幹保育教諭"),0,BR198)</f>
        <v>0</v>
      </c>
    </row>
    <row r="199" spans="1:98">
      <c r="A199" s="375"/>
      <c r="B199" s="378"/>
      <c r="C199" s="380"/>
      <c r="D199" s="380"/>
      <c r="E199" s="382"/>
      <c r="F199" s="378"/>
      <c r="G199" s="235" t="s">
        <v>107</v>
      </c>
      <c r="H199" s="194"/>
      <c r="I199" s="195" t="str">
        <f t="shared" si="1828"/>
        <v/>
      </c>
      <c r="J199" s="195" t="str">
        <f t="shared" si="1829"/>
        <v/>
      </c>
      <c r="K199" s="195" t="str">
        <f t="shared" si="1830"/>
        <v/>
      </c>
      <c r="L199" s="195" t="str">
        <f t="shared" si="1831"/>
        <v/>
      </c>
      <c r="M199" s="195" t="str">
        <f t="shared" si="1832"/>
        <v/>
      </c>
      <c r="N199" s="195" t="str">
        <f t="shared" si="1833"/>
        <v/>
      </c>
      <c r="O199" s="195" t="str">
        <f t="shared" si="1834"/>
        <v/>
      </c>
      <c r="P199" s="195" t="str">
        <f t="shared" si="1835"/>
        <v/>
      </c>
      <c r="Q199" s="195" t="str">
        <f t="shared" si="1836"/>
        <v/>
      </c>
      <c r="R199" s="195" t="str">
        <f t="shared" si="1837"/>
        <v/>
      </c>
      <c r="S199" s="195" t="str">
        <f t="shared" si="1838"/>
        <v/>
      </c>
      <c r="T199" s="196">
        <f t="shared" si="1131"/>
        <v>0</v>
      </c>
      <c r="U199" s="206"/>
      <c r="V199" s="207" t="str">
        <f t="shared" si="1839"/>
        <v/>
      </c>
      <c r="W199" s="207" t="str">
        <f t="shared" si="1840"/>
        <v/>
      </c>
      <c r="X199" s="207" t="str">
        <f t="shared" si="1841"/>
        <v/>
      </c>
      <c r="Y199" s="207" t="str">
        <f t="shared" si="1842"/>
        <v/>
      </c>
      <c r="Z199" s="207" t="str">
        <f t="shared" si="1843"/>
        <v/>
      </c>
      <c r="AA199" s="207" t="str">
        <f t="shared" si="1844"/>
        <v/>
      </c>
      <c r="AB199" s="207" t="str">
        <f t="shared" si="1845"/>
        <v/>
      </c>
      <c r="AC199" s="207" t="str">
        <f t="shared" si="1846"/>
        <v/>
      </c>
      <c r="AD199" s="207" t="str">
        <f t="shared" si="1847"/>
        <v/>
      </c>
      <c r="AE199" s="207" t="str">
        <f t="shared" si="1848"/>
        <v/>
      </c>
      <c r="AF199" s="207" t="str">
        <f t="shared" si="1849"/>
        <v/>
      </c>
      <c r="AG199" s="196">
        <f t="shared" si="1154"/>
        <v>0</v>
      </c>
      <c r="AN199" s="58">
        <v>6</v>
      </c>
      <c r="AO199" s="58">
        <v>2</v>
      </c>
      <c r="AP199" s="58">
        <v>2</v>
      </c>
      <c r="AQ199" s="60">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58">
        <f ca="1">COUNTIF(INDIRECT("H"&amp;(ROW()+12*(($AN199-1)*3+$AO199)-ROW())/12+5):INDIRECT("S"&amp;(ROW()+12*(($AN199-1)*3+$AO199)-ROW())/12+5),AQ199)</f>
        <v>0</v>
      </c>
      <c r="AS199" s="60">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58">
        <f ca="1">COUNTIF(INDIRECT("U"&amp;(ROW()+12*(($AN199-1)*3+$AO199)-ROW())/12+5):INDIRECT("AF"&amp;(ROW()+12*(($AN199-1)*3+$AO199)-ROW())/12+5),AS199)</f>
        <v>0</v>
      </c>
      <c r="AU199" s="58">
        <f ca="1">IF(AND(AQ199+AS199&gt;0,AR199+AT199&gt;0),COUNTIF(AU$6:AU198,"&gt;0")+1,0)</f>
        <v>0</v>
      </c>
      <c r="BE199" s="58">
        <v>2</v>
      </c>
      <c r="BF199" s="58" t="s">
        <v>106</v>
      </c>
      <c r="BG199" s="61">
        <f t="shared" ref="BG199" si="1886">IF(BG198+BT198&gt;$AJ$27,1,0)</f>
        <v>0</v>
      </c>
      <c r="BH199" s="61">
        <f t="shared" ref="BH199" si="1887">IF(BH198+BU198&gt;$AJ$27,1,0)</f>
        <v>0</v>
      </c>
      <c r="BI199" s="61">
        <f t="shared" ref="BI199" si="1888">IF(BI198+BV198&gt;$AJ$27,1,0)</f>
        <v>0</v>
      </c>
      <c r="BJ199" s="61">
        <f t="shared" ref="BJ199" si="1889">IF(BJ198+BW198&gt;$AJ$27,1,0)</f>
        <v>0</v>
      </c>
      <c r="BK199" s="61">
        <f t="shared" ref="BK199" si="1890">IF(BK198+BX198&gt;$AJ$27,1,0)</f>
        <v>0</v>
      </c>
      <c r="BL199" s="61">
        <f t="shared" ref="BL199" si="1891">IF(BL198+BY198&gt;$AJ$27,1,0)</f>
        <v>0</v>
      </c>
      <c r="BM199" s="61">
        <f t="shared" ref="BM199" si="1892">IF(BM198+BZ198&gt;$AJ$27,1,0)</f>
        <v>0</v>
      </c>
      <c r="BN199" s="61">
        <f t="shared" ref="BN199" si="1893">IF(BN198+CA198&gt;$AJ$27,1,0)</f>
        <v>0</v>
      </c>
      <c r="BO199" s="61">
        <f t="shared" ref="BO199" si="1894">IF(BO198+CB198&gt;$AJ$27,1,0)</f>
        <v>0</v>
      </c>
      <c r="BP199" s="61">
        <f t="shared" ref="BP199" si="1895">IF(BP198+CC198&gt;$AJ$27,1,0)</f>
        <v>0</v>
      </c>
      <c r="BQ199" s="61">
        <f t="shared" ref="BQ199" si="1896">IF(BQ198+CD198&gt;$AJ$27,1,0)</f>
        <v>0</v>
      </c>
      <c r="BR199" s="61">
        <f t="shared" ref="BR199" si="1897">IF(BR198+CE198&gt;$AJ$27,1,0)</f>
        <v>0</v>
      </c>
      <c r="BT199" s="61"/>
      <c r="BU199" s="61"/>
      <c r="BV199" s="61"/>
      <c r="BW199" s="61"/>
      <c r="BX199" s="61"/>
      <c r="BY199" s="61"/>
      <c r="BZ199" s="61"/>
      <c r="CA199" s="61"/>
      <c r="CB199" s="61"/>
      <c r="CC199" s="61"/>
      <c r="CD199" s="61"/>
      <c r="CE199" s="61"/>
    </row>
    <row r="200" spans="1:98">
      <c r="A200" s="376"/>
      <c r="B200" s="379"/>
      <c r="C200" s="384"/>
      <c r="D200" s="385"/>
      <c r="E200" s="383"/>
      <c r="F200" s="379"/>
      <c r="G200" s="236" t="s">
        <v>1226</v>
      </c>
      <c r="H200" s="197"/>
      <c r="I200" s="198"/>
      <c r="J200" s="198"/>
      <c r="K200" s="198"/>
      <c r="L200" s="198"/>
      <c r="M200" s="198"/>
      <c r="N200" s="198"/>
      <c r="O200" s="198"/>
      <c r="P200" s="198"/>
      <c r="Q200" s="198"/>
      <c r="R200" s="198"/>
      <c r="S200" s="198"/>
      <c r="T200" s="199">
        <f t="shared" si="1131"/>
        <v>0</v>
      </c>
      <c r="U200" s="208"/>
      <c r="V200" s="209"/>
      <c r="W200" s="209"/>
      <c r="X200" s="209"/>
      <c r="Y200" s="209"/>
      <c r="Z200" s="209"/>
      <c r="AA200" s="209"/>
      <c r="AB200" s="209"/>
      <c r="AC200" s="209"/>
      <c r="AD200" s="209"/>
      <c r="AE200" s="209"/>
      <c r="AF200" s="209"/>
      <c r="AG200" s="199">
        <f t="shared" si="1154"/>
        <v>0</v>
      </c>
      <c r="AN200" s="58">
        <v>6</v>
      </c>
      <c r="AO200" s="58">
        <v>2</v>
      </c>
      <c r="AP200" s="58">
        <v>3</v>
      </c>
      <c r="AQ200" s="60">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58">
        <f ca="1">COUNTIF(INDIRECT("H"&amp;(ROW()+12*(($AN200-1)*3+$AO200)-ROW())/12+5):INDIRECT("S"&amp;(ROW()+12*(($AN200-1)*3+$AO200)-ROW())/12+5),AQ200)</f>
        <v>0</v>
      </c>
      <c r="AS200" s="60">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58">
        <f ca="1">COUNTIF(INDIRECT("U"&amp;(ROW()+12*(($AN200-1)*3+$AO200)-ROW())/12+5):INDIRECT("AF"&amp;(ROW()+12*(($AN200-1)*3+$AO200)-ROW())/12+5),AS200)</f>
        <v>0</v>
      </c>
      <c r="AU200" s="58">
        <f ca="1">IF(AND(AQ200+AS200&gt;0,AR200+AT200&gt;0),COUNTIF(AU$6:AU199,"&gt;0")+1,0)</f>
        <v>0</v>
      </c>
      <c r="BE200" s="58">
        <v>3</v>
      </c>
      <c r="BF200" s="62"/>
      <c r="BG200" s="61"/>
      <c r="BH200" s="61"/>
      <c r="BI200" s="61"/>
      <c r="BJ200" s="61"/>
      <c r="BK200" s="61"/>
      <c r="BL200" s="61"/>
      <c r="BM200" s="61"/>
      <c r="BN200" s="61"/>
      <c r="BO200" s="61"/>
      <c r="BP200" s="61"/>
      <c r="BQ200" s="61"/>
      <c r="BR200" s="61"/>
      <c r="BT200" s="61"/>
      <c r="BU200" s="61"/>
      <c r="BV200" s="61"/>
      <c r="BW200" s="61"/>
      <c r="BX200" s="61"/>
      <c r="BY200" s="61"/>
      <c r="BZ200" s="61"/>
      <c r="CA200" s="61"/>
      <c r="CB200" s="61"/>
      <c r="CC200" s="61"/>
      <c r="CD200" s="61"/>
      <c r="CE200" s="61"/>
    </row>
    <row r="201" spans="1:98">
      <c r="A201" s="374">
        <v>66</v>
      </c>
      <c r="B201" s="377"/>
      <c r="C201" s="377"/>
      <c r="D201" s="377"/>
      <c r="E201" s="381"/>
      <c r="F201" s="377"/>
      <c r="G201" s="234" t="s">
        <v>109</v>
      </c>
      <c r="H201" s="191"/>
      <c r="I201" s="192" t="str">
        <f t="shared" ref="I201:I202" si="1898">IF(H201="","",H201)</f>
        <v/>
      </c>
      <c r="J201" s="192" t="str">
        <f t="shared" ref="J201:J202" si="1899">IF(I201="","",I201)</f>
        <v/>
      </c>
      <c r="K201" s="192" t="str">
        <f t="shared" ref="K201:K202" si="1900">IF(J201="","",J201)</f>
        <v/>
      </c>
      <c r="L201" s="192" t="str">
        <f t="shared" ref="L201:L202" si="1901">IF(K201="","",K201)</f>
        <v/>
      </c>
      <c r="M201" s="192" t="str">
        <f t="shared" ref="M201:M202" si="1902">IF(L201="","",L201)</f>
        <v/>
      </c>
      <c r="N201" s="192" t="str">
        <f t="shared" ref="N201:N202" si="1903">IF(M201="","",M201)</f>
        <v/>
      </c>
      <c r="O201" s="192" t="str">
        <f t="shared" ref="O201:O202" si="1904">IF(N201="","",N201)</f>
        <v/>
      </c>
      <c r="P201" s="192" t="str">
        <f t="shared" ref="P201:P202" si="1905">IF(O201="","",O201)</f>
        <v/>
      </c>
      <c r="Q201" s="192" t="str">
        <f t="shared" ref="Q201:Q202" si="1906">IF(P201="","",P201)</f>
        <v/>
      </c>
      <c r="R201" s="192" t="str">
        <f t="shared" ref="R201:R202" si="1907">IF(Q201="","",Q201)</f>
        <v/>
      </c>
      <c r="S201" s="192" t="str">
        <f t="shared" ref="S201:S202" si="1908">IF(R201="","",R201)</f>
        <v/>
      </c>
      <c r="T201" s="193">
        <f t="shared" ref="T201:T264" si="1909">SUM(H201:S201)</f>
        <v>0</v>
      </c>
      <c r="U201" s="203"/>
      <c r="V201" s="204" t="str">
        <f t="shared" ref="V201:V202" si="1910">IF(U201="","",U201)</f>
        <v/>
      </c>
      <c r="W201" s="204" t="str">
        <f t="shared" ref="W201:W202" si="1911">IF(V201="","",V201)</f>
        <v/>
      </c>
      <c r="X201" s="204" t="str">
        <f t="shared" ref="X201:X202" si="1912">IF(W201="","",W201)</f>
        <v/>
      </c>
      <c r="Y201" s="204" t="str">
        <f t="shared" ref="Y201:Y202" si="1913">IF(X201="","",X201)</f>
        <v/>
      </c>
      <c r="Z201" s="204" t="str">
        <f t="shared" ref="Z201:Z202" si="1914">IF(Y201="","",Y201)</f>
        <v/>
      </c>
      <c r="AA201" s="204" t="str">
        <f t="shared" ref="AA201:AA202" si="1915">IF(Z201="","",Z201)</f>
        <v/>
      </c>
      <c r="AB201" s="204" t="str">
        <f t="shared" ref="AB201:AB202" si="1916">IF(AA201="","",AA201)</f>
        <v/>
      </c>
      <c r="AC201" s="204" t="str">
        <f t="shared" ref="AC201:AC202" si="1917">IF(AB201="","",AB201)</f>
        <v/>
      </c>
      <c r="AD201" s="204" t="str">
        <f t="shared" ref="AD201:AD202" si="1918">IF(AC201="","",AC201)</f>
        <v/>
      </c>
      <c r="AE201" s="204" t="str">
        <f t="shared" ref="AE201:AE202" si="1919">IF(AD201="","",AD201)</f>
        <v/>
      </c>
      <c r="AF201" s="204" t="str">
        <f t="shared" ref="AF201:AF202" si="1920">IF(AE201="","",AE201)</f>
        <v/>
      </c>
      <c r="AG201" s="193">
        <f t="shared" si="1154"/>
        <v>0</v>
      </c>
      <c r="AN201" s="58">
        <v>6</v>
      </c>
      <c r="AO201" s="58">
        <v>2</v>
      </c>
      <c r="AP201" s="58">
        <v>4</v>
      </c>
      <c r="AQ201" s="60">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58">
        <f ca="1">COUNTIF(INDIRECT("H"&amp;(ROW()+12*(($AN201-1)*3+$AO201)-ROW())/12+5):INDIRECT("S"&amp;(ROW()+12*(($AN201-1)*3+$AO201)-ROW())/12+5),AQ201)</f>
        <v>0</v>
      </c>
      <c r="AS201" s="60">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58">
        <f ca="1">COUNTIF(INDIRECT("U"&amp;(ROW()+12*(($AN201-1)*3+$AO201)-ROW())/12+5):INDIRECT("AF"&amp;(ROW()+12*(($AN201-1)*3+$AO201)-ROW())/12+5),AS201)</f>
        <v>0</v>
      </c>
      <c r="AU201" s="58">
        <f ca="1">IF(AND(AQ201+AS201&gt;0,AR201+AT201&gt;0),COUNTIF(AU$6:AU200,"&gt;0")+1,0)</f>
        <v>0</v>
      </c>
      <c r="BE201" s="58">
        <v>1</v>
      </c>
      <c r="BG201" s="61">
        <f t="shared" ref="BG201" si="1921">SUM(H201:H202)</f>
        <v>0</v>
      </c>
      <c r="BH201" s="61">
        <f t="shared" ref="BH201" si="1922">SUM(I201:I202)</f>
        <v>0</v>
      </c>
      <c r="BI201" s="61">
        <f t="shared" ref="BI201" si="1923">SUM(J201:J202)</f>
        <v>0</v>
      </c>
      <c r="BJ201" s="61">
        <f t="shared" ref="BJ201" si="1924">SUM(K201:K202)</f>
        <v>0</v>
      </c>
      <c r="BK201" s="61">
        <f t="shared" ref="BK201" si="1925">SUM(L201:L202)</f>
        <v>0</v>
      </c>
      <c r="BL201" s="61">
        <f t="shared" ref="BL201" si="1926">SUM(M201:M202)</f>
        <v>0</v>
      </c>
      <c r="BM201" s="61">
        <f t="shared" ref="BM201" si="1927">SUM(N201:N202)</f>
        <v>0</v>
      </c>
      <c r="BN201" s="61">
        <f t="shared" ref="BN201" si="1928">SUM(O201:O202)</f>
        <v>0</v>
      </c>
      <c r="BO201" s="61">
        <f t="shared" ref="BO201" si="1929">SUM(P201:P202)</f>
        <v>0</v>
      </c>
      <c r="BP201" s="61">
        <f t="shared" ref="BP201" si="1930">SUM(Q201:Q202)</f>
        <v>0</v>
      </c>
      <c r="BQ201" s="61">
        <f t="shared" ref="BQ201" si="1931">SUM(R201:R202)</f>
        <v>0</v>
      </c>
      <c r="BR201" s="61">
        <f t="shared" ref="BR201" si="1932">SUM(S201:S202)</f>
        <v>0</v>
      </c>
      <c r="BT201" s="61">
        <f t="shared" ref="BT201" si="1933">SUM(U201:U202)</f>
        <v>0</v>
      </c>
      <c r="BU201" s="61">
        <f t="shared" ref="BU201" si="1934">SUM(V201:V202)</f>
        <v>0</v>
      </c>
      <c r="BV201" s="61">
        <f t="shared" ref="BV201" si="1935">SUM(W201:W202)</f>
        <v>0</v>
      </c>
      <c r="BW201" s="61">
        <f t="shared" ref="BW201" si="1936">SUM(X201:X202)</f>
        <v>0</v>
      </c>
      <c r="BX201" s="61">
        <f t="shared" ref="BX201" si="1937">SUM(Y201:Y202)</f>
        <v>0</v>
      </c>
      <c r="BY201" s="61">
        <f t="shared" ref="BY201" si="1938">SUM(Z201:Z202)</f>
        <v>0</v>
      </c>
      <c r="BZ201" s="61">
        <f t="shared" ref="BZ201" si="1939">SUM(AA201:AA202)</f>
        <v>0</v>
      </c>
      <c r="CA201" s="61">
        <f t="shared" ref="CA201" si="1940">SUM(AB201:AB202)</f>
        <v>0</v>
      </c>
      <c r="CB201" s="61">
        <f t="shared" ref="CB201" si="1941">SUM(AC201:AC202)</f>
        <v>0</v>
      </c>
      <c r="CC201" s="61">
        <f t="shared" ref="CC201" si="1942">SUM(AD201:AD202)</f>
        <v>0</v>
      </c>
      <c r="CD201" s="61">
        <f t="shared" ref="CD201" si="1943">SUM(AE201:AE202)</f>
        <v>0</v>
      </c>
      <c r="CE201" s="61">
        <f t="shared" ref="CE201" si="1944">SUM(AF201:AF202)</f>
        <v>0</v>
      </c>
      <c r="CH201" s="62" t="s">
        <v>108</v>
      </c>
      <c r="CI201" s="61">
        <f t="shared" ref="CI201" si="1945">IF(OR($D201="副園長",$D201="教頭",$D201="主任保育士",$D201="主幹教諭",$D201="主幹保育教諭"),0,BG201)</f>
        <v>0</v>
      </c>
      <c r="CJ201" s="61">
        <f t="shared" ref="CJ201" si="1946">IF(OR($D201="副園長",$D201="教頭",$D201="主任保育士",$D201="主幹教諭",$D201="主幹保育教諭"),0,BH201)</f>
        <v>0</v>
      </c>
      <c r="CK201" s="61">
        <f t="shared" ref="CK201" si="1947">IF(OR($D201="副園長",$D201="教頭",$D201="主任保育士",$D201="主幹教諭",$D201="主幹保育教諭"),0,BI201)</f>
        <v>0</v>
      </c>
      <c r="CL201" s="61">
        <f t="shared" ref="CL201" si="1948">IF(OR($D201="副園長",$D201="教頭",$D201="主任保育士",$D201="主幹教諭",$D201="主幹保育教諭"),0,BJ201)</f>
        <v>0</v>
      </c>
      <c r="CM201" s="61">
        <f t="shared" ref="CM201" si="1949">IF(OR($D201="副園長",$D201="教頭",$D201="主任保育士",$D201="主幹教諭",$D201="主幹保育教諭"),0,BK201)</f>
        <v>0</v>
      </c>
      <c r="CN201" s="61">
        <f t="shared" ref="CN201" si="1950">IF(OR($D201="副園長",$D201="教頭",$D201="主任保育士",$D201="主幹教諭",$D201="主幹保育教諭"),0,BL201)</f>
        <v>0</v>
      </c>
      <c r="CO201" s="61">
        <f t="shared" ref="CO201" si="1951">IF(OR($D201="副園長",$D201="教頭",$D201="主任保育士",$D201="主幹教諭",$D201="主幹保育教諭"),0,BM201)</f>
        <v>0</v>
      </c>
      <c r="CP201" s="61">
        <f t="shared" ref="CP201" si="1952">IF(OR($D201="副園長",$D201="教頭",$D201="主任保育士",$D201="主幹教諭",$D201="主幹保育教諭"),0,BN201)</f>
        <v>0</v>
      </c>
      <c r="CQ201" s="61">
        <f t="shared" ref="CQ201" si="1953">IF(OR($D201="副園長",$D201="教頭",$D201="主任保育士",$D201="主幹教諭",$D201="主幹保育教諭"),0,BO201)</f>
        <v>0</v>
      </c>
      <c r="CR201" s="61">
        <f t="shared" ref="CR201" si="1954">IF(OR($D201="副園長",$D201="教頭",$D201="主任保育士",$D201="主幹教諭",$D201="主幹保育教諭"),0,BP201)</f>
        <v>0</v>
      </c>
      <c r="CS201" s="61">
        <f t="shared" ref="CS201" si="1955">IF(OR($D201="副園長",$D201="教頭",$D201="主任保育士",$D201="主幹教諭",$D201="主幹保育教諭"),0,BQ201)</f>
        <v>0</v>
      </c>
      <c r="CT201" s="61">
        <f t="shared" ref="CT201" si="1956">IF(OR($D201="副園長",$D201="教頭",$D201="主任保育士",$D201="主幹教諭",$D201="主幹保育教諭"),0,BR201)</f>
        <v>0</v>
      </c>
    </row>
    <row r="202" spans="1:98">
      <c r="A202" s="375"/>
      <c r="B202" s="378"/>
      <c r="C202" s="380"/>
      <c r="D202" s="380"/>
      <c r="E202" s="382"/>
      <c r="F202" s="378"/>
      <c r="G202" s="235" t="s">
        <v>107</v>
      </c>
      <c r="H202" s="194"/>
      <c r="I202" s="195" t="str">
        <f t="shared" si="1898"/>
        <v/>
      </c>
      <c r="J202" s="195" t="str">
        <f t="shared" si="1899"/>
        <v/>
      </c>
      <c r="K202" s="195" t="str">
        <f t="shared" si="1900"/>
        <v/>
      </c>
      <c r="L202" s="195" t="str">
        <f t="shared" si="1901"/>
        <v/>
      </c>
      <c r="M202" s="195" t="str">
        <f t="shared" si="1902"/>
        <v/>
      </c>
      <c r="N202" s="195" t="str">
        <f t="shared" si="1903"/>
        <v/>
      </c>
      <c r="O202" s="195" t="str">
        <f t="shared" si="1904"/>
        <v/>
      </c>
      <c r="P202" s="195" t="str">
        <f t="shared" si="1905"/>
        <v/>
      </c>
      <c r="Q202" s="195" t="str">
        <f t="shared" si="1906"/>
        <v/>
      </c>
      <c r="R202" s="195" t="str">
        <f t="shared" si="1907"/>
        <v/>
      </c>
      <c r="S202" s="195" t="str">
        <f t="shared" si="1908"/>
        <v/>
      </c>
      <c r="T202" s="196">
        <f t="shared" si="1909"/>
        <v>0</v>
      </c>
      <c r="U202" s="206"/>
      <c r="V202" s="207" t="str">
        <f t="shared" si="1910"/>
        <v/>
      </c>
      <c r="W202" s="207" t="str">
        <f t="shared" si="1911"/>
        <v/>
      </c>
      <c r="X202" s="207" t="str">
        <f t="shared" si="1912"/>
        <v/>
      </c>
      <c r="Y202" s="207" t="str">
        <f t="shared" si="1913"/>
        <v/>
      </c>
      <c r="Z202" s="207" t="str">
        <f t="shared" si="1914"/>
        <v/>
      </c>
      <c r="AA202" s="207" t="str">
        <f t="shared" si="1915"/>
        <v/>
      </c>
      <c r="AB202" s="207" t="str">
        <f t="shared" si="1916"/>
        <v/>
      </c>
      <c r="AC202" s="207" t="str">
        <f t="shared" si="1917"/>
        <v/>
      </c>
      <c r="AD202" s="207" t="str">
        <f t="shared" si="1918"/>
        <v/>
      </c>
      <c r="AE202" s="207" t="str">
        <f t="shared" si="1919"/>
        <v/>
      </c>
      <c r="AF202" s="207" t="str">
        <f t="shared" si="1920"/>
        <v/>
      </c>
      <c r="AG202" s="196">
        <f t="shared" ref="AG202:AG265" si="1957">SUM(U202:AF202)</f>
        <v>0</v>
      </c>
      <c r="AN202" s="58">
        <v>6</v>
      </c>
      <c r="AO202" s="58">
        <v>2</v>
      </c>
      <c r="AP202" s="58">
        <v>5</v>
      </c>
      <c r="AQ202" s="60">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58">
        <f ca="1">COUNTIF(INDIRECT("H"&amp;(ROW()+12*(($AN202-1)*3+$AO202)-ROW())/12+5):INDIRECT("S"&amp;(ROW()+12*(($AN202-1)*3+$AO202)-ROW())/12+5),AQ202)</f>
        <v>0</v>
      </c>
      <c r="AS202" s="60">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58">
        <f ca="1">COUNTIF(INDIRECT("U"&amp;(ROW()+12*(($AN202-1)*3+$AO202)-ROW())/12+5):INDIRECT("AF"&amp;(ROW()+12*(($AN202-1)*3+$AO202)-ROW())/12+5),AS202)</f>
        <v>0</v>
      </c>
      <c r="AU202" s="58">
        <f ca="1">IF(AND(AQ202+AS202&gt;0,AR202+AT202&gt;0),COUNTIF(AU$6:AU201,"&gt;0")+1,0)</f>
        <v>0</v>
      </c>
      <c r="BE202" s="58">
        <v>2</v>
      </c>
      <c r="BF202" s="58" t="s">
        <v>106</v>
      </c>
      <c r="BG202" s="61">
        <f t="shared" ref="BG202" si="1958">IF(BG201+BT201&gt;$AJ$27,1,0)</f>
        <v>0</v>
      </c>
      <c r="BH202" s="61">
        <f t="shared" ref="BH202" si="1959">IF(BH201+BU201&gt;$AJ$27,1,0)</f>
        <v>0</v>
      </c>
      <c r="BI202" s="61">
        <f t="shared" ref="BI202" si="1960">IF(BI201+BV201&gt;$AJ$27,1,0)</f>
        <v>0</v>
      </c>
      <c r="BJ202" s="61">
        <f t="shared" ref="BJ202" si="1961">IF(BJ201+BW201&gt;$AJ$27,1,0)</f>
        <v>0</v>
      </c>
      <c r="BK202" s="61">
        <f t="shared" ref="BK202" si="1962">IF(BK201+BX201&gt;$AJ$27,1,0)</f>
        <v>0</v>
      </c>
      <c r="BL202" s="61">
        <f t="shared" ref="BL202" si="1963">IF(BL201+BY201&gt;$AJ$27,1,0)</f>
        <v>0</v>
      </c>
      <c r="BM202" s="61">
        <f t="shared" ref="BM202" si="1964">IF(BM201+BZ201&gt;$AJ$27,1,0)</f>
        <v>0</v>
      </c>
      <c r="BN202" s="61">
        <f t="shared" ref="BN202" si="1965">IF(BN201+CA201&gt;$AJ$27,1,0)</f>
        <v>0</v>
      </c>
      <c r="BO202" s="61">
        <f t="shared" ref="BO202" si="1966">IF(BO201+CB201&gt;$AJ$27,1,0)</f>
        <v>0</v>
      </c>
      <c r="BP202" s="61">
        <f t="shared" ref="BP202" si="1967">IF(BP201+CC201&gt;$AJ$27,1,0)</f>
        <v>0</v>
      </c>
      <c r="BQ202" s="61">
        <f t="shared" ref="BQ202" si="1968">IF(BQ201+CD201&gt;$AJ$27,1,0)</f>
        <v>0</v>
      </c>
      <c r="BR202" s="61">
        <f t="shared" ref="BR202" si="1969">IF(BR201+CE201&gt;$AJ$27,1,0)</f>
        <v>0</v>
      </c>
      <c r="BT202" s="61"/>
      <c r="BU202" s="61"/>
      <c r="BV202" s="61"/>
      <c r="BW202" s="61"/>
      <c r="BX202" s="61"/>
      <c r="BY202" s="61"/>
      <c r="BZ202" s="61"/>
      <c r="CA202" s="61"/>
      <c r="CB202" s="61"/>
      <c r="CC202" s="61"/>
      <c r="CD202" s="61"/>
      <c r="CE202" s="61"/>
    </row>
    <row r="203" spans="1:98">
      <c r="A203" s="376"/>
      <c r="B203" s="379"/>
      <c r="C203" s="384"/>
      <c r="D203" s="385"/>
      <c r="E203" s="383"/>
      <c r="F203" s="379"/>
      <c r="G203" s="236" t="s">
        <v>1226</v>
      </c>
      <c r="H203" s="197"/>
      <c r="I203" s="198"/>
      <c r="J203" s="198"/>
      <c r="K203" s="198"/>
      <c r="L203" s="198"/>
      <c r="M203" s="198"/>
      <c r="N203" s="198"/>
      <c r="O203" s="198"/>
      <c r="P203" s="198"/>
      <c r="Q203" s="198"/>
      <c r="R203" s="198"/>
      <c r="S203" s="198"/>
      <c r="T203" s="199">
        <f t="shared" si="1909"/>
        <v>0</v>
      </c>
      <c r="U203" s="208"/>
      <c r="V203" s="209"/>
      <c r="W203" s="209"/>
      <c r="X203" s="209"/>
      <c r="Y203" s="209"/>
      <c r="Z203" s="209"/>
      <c r="AA203" s="209"/>
      <c r="AB203" s="209"/>
      <c r="AC203" s="209"/>
      <c r="AD203" s="209"/>
      <c r="AE203" s="209"/>
      <c r="AF203" s="209"/>
      <c r="AG203" s="199">
        <f t="shared" si="1957"/>
        <v>0</v>
      </c>
      <c r="AN203" s="58">
        <v>6</v>
      </c>
      <c r="AO203" s="58">
        <v>2</v>
      </c>
      <c r="AP203" s="58">
        <v>6</v>
      </c>
      <c r="AQ203" s="60">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58">
        <f ca="1">COUNTIF(INDIRECT("H"&amp;(ROW()+12*(($AN203-1)*3+$AO203)-ROW())/12+5):INDIRECT("S"&amp;(ROW()+12*(($AN203-1)*3+$AO203)-ROW())/12+5),AQ203)</f>
        <v>0</v>
      </c>
      <c r="AS203" s="60">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58">
        <f ca="1">COUNTIF(INDIRECT("U"&amp;(ROW()+12*(($AN203-1)*3+$AO203)-ROW())/12+5):INDIRECT("AF"&amp;(ROW()+12*(($AN203-1)*3+$AO203)-ROW())/12+5),AS203)</f>
        <v>0</v>
      </c>
      <c r="AU203" s="58">
        <f ca="1">IF(AND(AQ203+AS203&gt;0,AR203+AT203&gt;0),COUNTIF(AU$6:AU202,"&gt;0")+1,0)</f>
        <v>0</v>
      </c>
      <c r="BE203" s="58">
        <v>3</v>
      </c>
      <c r="BF203" s="62"/>
      <c r="BG203" s="61"/>
      <c r="BH203" s="61"/>
      <c r="BI203" s="61"/>
      <c r="BJ203" s="61"/>
      <c r="BK203" s="61"/>
      <c r="BL203" s="61"/>
      <c r="BM203" s="61"/>
      <c r="BN203" s="61"/>
      <c r="BO203" s="61"/>
      <c r="BP203" s="61"/>
      <c r="BQ203" s="61"/>
      <c r="BR203" s="61"/>
      <c r="BT203" s="61"/>
      <c r="BU203" s="61"/>
      <c r="BV203" s="61"/>
      <c r="BW203" s="61"/>
      <c r="BX203" s="61"/>
      <c r="BY203" s="61"/>
      <c r="BZ203" s="61"/>
      <c r="CA203" s="61"/>
      <c r="CB203" s="61"/>
      <c r="CC203" s="61"/>
      <c r="CD203" s="61"/>
      <c r="CE203" s="61"/>
    </row>
    <row r="204" spans="1:98">
      <c r="A204" s="374">
        <v>67</v>
      </c>
      <c r="B204" s="377"/>
      <c r="C204" s="377"/>
      <c r="D204" s="377"/>
      <c r="E204" s="381"/>
      <c r="F204" s="377"/>
      <c r="G204" s="234" t="s">
        <v>109</v>
      </c>
      <c r="H204" s="191"/>
      <c r="I204" s="192" t="str">
        <f t="shared" ref="I204:I205" si="1970">IF(H204="","",H204)</f>
        <v/>
      </c>
      <c r="J204" s="192" t="str">
        <f t="shared" ref="J204:J205" si="1971">IF(I204="","",I204)</f>
        <v/>
      </c>
      <c r="K204" s="192" t="str">
        <f t="shared" ref="K204:K205" si="1972">IF(J204="","",J204)</f>
        <v/>
      </c>
      <c r="L204" s="192" t="str">
        <f t="shared" ref="L204:L205" si="1973">IF(K204="","",K204)</f>
        <v/>
      </c>
      <c r="M204" s="192" t="str">
        <f t="shared" ref="M204:M205" si="1974">IF(L204="","",L204)</f>
        <v/>
      </c>
      <c r="N204" s="192" t="str">
        <f t="shared" ref="N204:N205" si="1975">IF(M204="","",M204)</f>
        <v/>
      </c>
      <c r="O204" s="192" t="str">
        <f t="shared" ref="O204:O205" si="1976">IF(N204="","",N204)</f>
        <v/>
      </c>
      <c r="P204" s="192" t="str">
        <f t="shared" ref="P204:P205" si="1977">IF(O204="","",O204)</f>
        <v/>
      </c>
      <c r="Q204" s="192" t="str">
        <f t="shared" ref="Q204:Q205" si="1978">IF(P204="","",P204)</f>
        <v/>
      </c>
      <c r="R204" s="192" t="str">
        <f t="shared" ref="R204:R205" si="1979">IF(Q204="","",Q204)</f>
        <v/>
      </c>
      <c r="S204" s="192" t="str">
        <f t="shared" ref="S204:S205" si="1980">IF(R204="","",R204)</f>
        <v/>
      </c>
      <c r="T204" s="193">
        <f t="shared" si="1909"/>
        <v>0</v>
      </c>
      <c r="U204" s="203"/>
      <c r="V204" s="204" t="str">
        <f t="shared" ref="V204:V205" si="1981">IF(U204="","",U204)</f>
        <v/>
      </c>
      <c r="W204" s="204" t="str">
        <f t="shared" ref="W204:W205" si="1982">IF(V204="","",V204)</f>
        <v/>
      </c>
      <c r="X204" s="204" t="str">
        <f t="shared" ref="X204:X205" si="1983">IF(W204="","",W204)</f>
        <v/>
      </c>
      <c r="Y204" s="204" t="str">
        <f t="shared" ref="Y204:Y205" si="1984">IF(X204="","",X204)</f>
        <v/>
      </c>
      <c r="Z204" s="204" t="str">
        <f t="shared" ref="Z204:Z205" si="1985">IF(Y204="","",Y204)</f>
        <v/>
      </c>
      <c r="AA204" s="204" t="str">
        <f t="shared" ref="AA204:AA205" si="1986">IF(Z204="","",Z204)</f>
        <v/>
      </c>
      <c r="AB204" s="204" t="str">
        <f t="shared" ref="AB204:AB205" si="1987">IF(AA204="","",AA204)</f>
        <v/>
      </c>
      <c r="AC204" s="204" t="str">
        <f t="shared" ref="AC204:AC205" si="1988">IF(AB204="","",AB204)</f>
        <v/>
      </c>
      <c r="AD204" s="204" t="str">
        <f t="shared" ref="AD204:AD205" si="1989">IF(AC204="","",AC204)</f>
        <v/>
      </c>
      <c r="AE204" s="204" t="str">
        <f t="shared" ref="AE204:AE205" si="1990">IF(AD204="","",AD204)</f>
        <v/>
      </c>
      <c r="AF204" s="204" t="str">
        <f t="shared" ref="AF204:AF205" si="1991">IF(AE204="","",AE204)</f>
        <v/>
      </c>
      <c r="AG204" s="193">
        <f t="shared" si="1957"/>
        <v>0</v>
      </c>
      <c r="AN204" s="58">
        <v>6</v>
      </c>
      <c r="AO204" s="58">
        <v>2</v>
      </c>
      <c r="AP204" s="58">
        <v>7</v>
      </c>
      <c r="AQ204" s="60">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58">
        <f ca="1">COUNTIF(INDIRECT("H"&amp;(ROW()+12*(($AN204-1)*3+$AO204)-ROW())/12+5):INDIRECT("S"&amp;(ROW()+12*(($AN204-1)*3+$AO204)-ROW())/12+5),AQ204)</f>
        <v>0</v>
      </c>
      <c r="AS204" s="60">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58">
        <f ca="1">COUNTIF(INDIRECT("U"&amp;(ROW()+12*(($AN204-1)*3+$AO204)-ROW())/12+5):INDIRECT("AF"&amp;(ROW()+12*(($AN204-1)*3+$AO204)-ROW())/12+5),AS204)</f>
        <v>0</v>
      </c>
      <c r="AU204" s="58">
        <f ca="1">IF(AND(AQ204+AS204&gt;0,AR204+AT204&gt;0),COUNTIF(AU$6:AU203,"&gt;0")+1,0)</f>
        <v>0</v>
      </c>
      <c r="BE204" s="58">
        <v>1</v>
      </c>
      <c r="BG204" s="61">
        <f t="shared" ref="BG204" si="1992">SUM(H204:H205)</f>
        <v>0</v>
      </c>
      <c r="BH204" s="61">
        <f t="shared" ref="BH204" si="1993">SUM(I204:I205)</f>
        <v>0</v>
      </c>
      <c r="BI204" s="61">
        <f t="shared" ref="BI204" si="1994">SUM(J204:J205)</f>
        <v>0</v>
      </c>
      <c r="BJ204" s="61">
        <f t="shared" ref="BJ204" si="1995">SUM(K204:K205)</f>
        <v>0</v>
      </c>
      <c r="BK204" s="61">
        <f t="shared" ref="BK204" si="1996">SUM(L204:L205)</f>
        <v>0</v>
      </c>
      <c r="BL204" s="61">
        <f t="shared" ref="BL204" si="1997">SUM(M204:M205)</f>
        <v>0</v>
      </c>
      <c r="BM204" s="61">
        <f t="shared" ref="BM204" si="1998">SUM(N204:N205)</f>
        <v>0</v>
      </c>
      <c r="BN204" s="61">
        <f t="shared" ref="BN204" si="1999">SUM(O204:O205)</f>
        <v>0</v>
      </c>
      <c r="BO204" s="61">
        <f t="shared" ref="BO204" si="2000">SUM(P204:P205)</f>
        <v>0</v>
      </c>
      <c r="BP204" s="61">
        <f t="shared" ref="BP204" si="2001">SUM(Q204:Q205)</f>
        <v>0</v>
      </c>
      <c r="BQ204" s="61">
        <f t="shared" ref="BQ204" si="2002">SUM(R204:R205)</f>
        <v>0</v>
      </c>
      <c r="BR204" s="61">
        <f t="shared" ref="BR204" si="2003">SUM(S204:S205)</f>
        <v>0</v>
      </c>
      <c r="BT204" s="61">
        <f t="shared" ref="BT204" si="2004">SUM(U204:U205)</f>
        <v>0</v>
      </c>
      <c r="BU204" s="61">
        <f t="shared" ref="BU204" si="2005">SUM(V204:V205)</f>
        <v>0</v>
      </c>
      <c r="BV204" s="61">
        <f t="shared" ref="BV204" si="2006">SUM(W204:W205)</f>
        <v>0</v>
      </c>
      <c r="BW204" s="61">
        <f t="shared" ref="BW204" si="2007">SUM(X204:X205)</f>
        <v>0</v>
      </c>
      <c r="BX204" s="61">
        <f t="shared" ref="BX204" si="2008">SUM(Y204:Y205)</f>
        <v>0</v>
      </c>
      <c r="BY204" s="61">
        <f t="shared" ref="BY204" si="2009">SUM(Z204:Z205)</f>
        <v>0</v>
      </c>
      <c r="BZ204" s="61">
        <f t="shared" ref="BZ204" si="2010">SUM(AA204:AA205)</f>
        <v>0</v>
      </c>
      <c r="CA204" s="61">
        <f t="shared" ref="CA204" si="2011">SUM(AB204:AB205)</f>
        <v>0</v>
      </c>
      <c r="CB204" s="61">
        <f t="shared" ref="CB204" si="2012">SUM(AC204:AC205)</f>
        <v>0</v>
      </c>
      <c r="CC204" s="61">
        <f t="shared" ref="CC204" si="2013">SUM(AD204:AD205)</f>
        <v>0</v>
      </c>
      <c r="CD204" s="61">
        <f t="shared" ref="CD204" si="2014">SUM(AE204:AE205)</f>
        <v>0</v>
      </c>
      <c r="CE204" s="61">
        <f t="shared" ref="CE204" si="2015">SUM(AF204:AF205)</f>
        <v>0</v>
      </c>
      <c r="CH204" s="62" t="s">
        <v>108</v>
      </c>
      <c r="CI204" s="61">
        <f t="shared" ref="CI204" si="2016">IF(OR($D204="副園長",$D204="教頭",$D204="主任保育士",$D204="主幹教諭",$D204="主幹保育教諭"),0,BG204)</f>
        <v>0</v>
      </c>
      <c r="CJ204" s="61">
        <f t="shared" ref="CJ204" si="2017">IF(OR($D204="副園長",$D204="教頭",$D204="主任保育士",$D204="主幹教諭",$D204="主幹保育教諭"),0,BH204)</f>
        <v>0</v>
      </c>
      <c r="CK204" s="61">
        <f t="shared" ref="CK204" si="2018">IF(OR($D204="副園長",$D204="教頭",$D204="主任保育士",$D204="主幹教諭",$D204="主幹保育教諭"),0,BI204)</f>
        <v>0</v>
      </c>
      <c r="CL204" s="61">
        <f t="shared" ref="CL204" si="2019">IF(OR($D204="副園長",$D204="教頭",$D204="主任保育士",$D204="主幹教諭",$D204="主幹保育教諭"),0,BJ204)</f>
        <v>0</v>
      </c>
      <c r="CM204" s="61">
        <f t="shared" ref="CM204" si="2020">IF(OR($D204="副園長",$D204="教頭",$D204="主任保育士",$D204="主幹教諭",$D204="主幹保育教諭"),0,BK204)</f>
        <v>0</v>
      </c>
      <c r="CN204" s="61">
        <f t="shared" ref="CN204" si="2021">IF(OR($D204="副園長",$D204="教頭",$D204="主任保育士",$D204="主幹教諭",$D204="主幹保育教諭"),0,BL204)</f>
        <v>0</v>
      </c>
      <c r="CO204" s="61">
        <f t="shared" ref="CO204" si="2022">IF(OR($D204="副園長",$D204="教頭",$D204="主任保育士",$D204="主幹教諭",$D204="主幹保育教諭"),0,BM204)</f>
        <v>0</v>
      </c>
      <c r="CP204" s="61">
        <f t="shared" ref="CP204" si="2023">IF(OR($D204="副園長",$D204="教頭",$D204="主任保育士",$D204="主幹教諭",$D204="主幹保育教諭"),0,BN204)</f>
        <v>0</v>
      </c>
      <c r="CQ204" s="61">
        <f t="shared" ref="CQ204" si="2024">IF(OR($D204="副園長",$D204="教頭",$D204="主任保育士",$D204="主幹教諭",$D204="主幹保育教諭"),0,BO204)</f>
        <v>0</v>
      </c>
      <c r="CR204" s="61">
        <f t="shared" ref="CR204" si="2025">IF(OR($D204="副園長",$D204="教頭",$D204="主任保育士",$D204="主幹教諭",$D204="主幹保育教諭"),0,BP204)</f>
        <v>0</v>
      </c>
      <c r="CS204" s="61">
        <f t="shared" ref="CS204" si="2026">IF(OR($D204="副園長",$D204="教頭",$D204="主任保育士",$D204="主幹教諭",$D204="主幹保育教諭"),0,BQ204)</f>
        <v>0</v>
      </c>
      <c r="CT204" s="61">
        <f t="shared" ref="CT204" si="2027">IF(OR($D204="副園長",$D204="教頭",$D204="主任保育士",$D204="主幹教諭",$D204="主幹保育教諭"),0,BR204)</f>
        <v>0</v>
      </c>
    </row>
    <row r="205" spans="1:98">
      <c r="A205" s="375"/>
      <c r="B205" s="378"/>
      <c r="C205" s="380"/>
      <c r="D205" s="380"/>
      <c r="E205" s="382"/>
      <c r="F205" s="378"/>
      <c r="G205" s="235" t="s">
        <v>107</v>
      </c>
      <c r="H205" s="194"/>
      <c r="I205" s="195" t="str">
        <f t="shared" si="1970"/>
        <v/>
      </c>
      <c r="J205" s="195" t="str">
        <f t="shared" si="1971"/>
        <v/>
      </c>
      <c r="K205" s="195" t="str">
        <f t="shared" si="1972"/>
        <v/>
      </c>
      <c r="L205" s="195" t="str">
        <f t="shared" si="1973"/>
        <v/>
      </c>
      <c r="M205" s="195" t="str">
        <f t="shared" si="1974"/>
        <v/>
      </c>
      <c r="N205" s="195" t="str">
        <f t="shared" si="1975"/>
        <v/>
      </c>
      <c r="O205" s="195" t="str">
        <f t="shared" si="1976"/>
        <v/>
      </c>
      <c r="P205" s="195" t="str">
        <f t="shared" si="1977"/>
        <v/>
      </c>
      <c r="Q205" s="195" t="str">
        <f t="shared" si="1978"/>
        <v/>
      </c>
      <c r="R205" s="195" t="str">
        <f t="shared" si="1979"/>
        <v/>
      </c>
      <c r="S205" s="195" t="str">
        <f t="shared" si="1980"/>
        <v/>
      </c>
      <c r="T205" s="196">
        <f t="shared" si="1909"/>
        <v>0</v>
      </c>
      <c r="U205" s="206"/>
      <c r="V205" s="207" t="str">
        <f t="shared" si="1981"/>
        <v/>
      </c>
      <c r="W205" s="207" t="str">
        <f t="shared" si="1982"/>
        <v/>
      </c>
      <c r="X205" s="207" t="str">
        <f t="shared" si="1983"/>
        <v/>
      </c>
      <c r="Y205" s="207" t="str">
        <f t="shared" si="1984"/>
        <v/>
      </c>
      <c r="Z205" s="207" t="str">
        <f t="shared" si="1985"/>
        <v/>
      </c>
      <c r="AA205" s="207" t="str">
        <f t="shared" si="1986"/>
        <v/>
      </c>
      <c r="AB205" s="207" t="str">
        <f t="shared" si="1987"/>
        <v/>
      </c>
      <c r="AC205" s="207" t="str">
        <f t="shared" si="1988"/>
        <v/>
      </c>
      <c r="AD205" s="207" t="str">
        <f t="shared" si="1989"/>
        <v/>
      </c>
      <c r="AE205" s="207" t="str">
        <f t="shared" si="1990"/>
        <v/>
      </c>
      <c r="AF205" s="207" t="str">
        <f t="shared" si="1991"/>
        <v/>
      </c>
      <c r="AG205" s="196">
        <f t="shared" si="1957"/>
        <v>0</v>
      </c>
      <c r="AN205" s="58">
        <v>6</v>
      </c>
      <c r="AO205" s="58">
        <v>2</v>
      </c>
      <c r="AP205" s="58">
        <v>8</v>
      </c>
      <c r="AQ205" s="60">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58">
        <f ca="1">COUNTIF(INDIRECT("H"&amp;(ROW()+12*(($AN205-1)*3+$AO205)-ROW())/12+5):INDIRECT("S"&amp;(ROW()+12*(($AN205-1)*3+$AO205)-ROW())/12+5),AQ205)</f>
        <v>0</v>
      </c>
      <c r="AS205" s="60">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58">
        <f ca="1">COUNTIF(INDIRECT("U"&amp;(ROW()+12*(($AN205-1)*3+$AO205)-ROW())/12+5):INDIRECT("AF"&amp;(ROW()+12*(($AN205-1)*3+$AO205)-ROW())/12+5),AS205)</f>
        <v>0</v>
      </c>
      <c r="AU205" s="58">
        <f ca="1">IF(AND(AQ205+AS205&gt;0,AR205+AT205&gt;0),COUNTIF(AU$6:AU204,"&gt;0")+1,0)</f>
        <v>0</v>
      </c>
      <c r="BE205" s="58">
        <v>2</v>
      </c>
      <c r="BF205" s="58" t="s">
        <v>106</v>
      </c>
      <c r="BG205" s="61">
        <f t="shared" ref="BG205" si="2028">IF(BG204+BT204&gt;$AJ$27,1,0)</f>
        <v>0</v>
      </c>
      <c r="BH205" s="61">
        <f t="shared" ref="BH205" si="2029">IF(BH204+BU204&gt;$AJ$27,1,0)</f>
        <v>0</v>
      </c>
      <c r="BI205" s="61">
        <f t="shared" ref="BI205" si="2030">IF(BI204+BV204&gt;$AJ$27,1,0)</f>
        <v>0</v>
      </c>
      <c r="BJ205" s="61">
        <f t="shared" ref="BJ205" si="2031">IF(BJ204+BW204&gt;$AJ$27,1,0)</f>
        <v>0</v>
      </c>
      <c r="BK205" s="61">
        <f t="shared" ref="BK205" si="2032">IF(BK204+BX204&gt;$AJ$27,1,0)</f>
        <v>0</v>
      </c>
      <c r="BL205" s="61">
        <f t="shared" ref="BL205" si="2033">IF(BL204+BY204&gt;$AJ$27,1,0)</f>
        <v>0</v>
      </c>
      <c r="BM205" s="61">
        <f t="shared" ref="BM205" si="2034">IF(BM204+BZ204&gt;$AJ$27,1,0)</f>
        <v>0</v>
      </c>
      <c r="BN205" s="61">
        <f t="shared" ref="BN205" si="2035">IF(BN204+CA204&gt;$AJ$27,1,0)</f>
        <v>0</v>
      </c>
      <c r="BO205" s="61">
        <f t="shared" ref="BO205" si="2036">IF(BO204+CB204&gt;$AJ$27,1,0)</f>
        <v>0</v>
      </c>
      <c r="BP205" s="61">
        <f t="shared" ref="BP205" si="2037">IF(BP204+CC204&gt;$AJ$27,1,0)</f>
        <v>0</v>
      </c>
      <c r="BQ205" s="61">
        <f t="shared" ref="BQ205" si="2038">IF(BQ204+CD204&gt;$AJ$27,1,0)</f>
        <v>0</v>
      </c>
      <c r="BR205" s="61">
        <f t="shared" ref="BR205" si="2039">IF(BR204+CE204&gt;$AJ$27,1,0)</f>
        <v>0</v>
      </c>
      <c r="BT205" s="61"/>
      <c r="BU205" s="61"/>
      <c r="BV205" s="61"/>
      <c r="BW205" s="61"/>
      <c r="BX205" s="61"/>
      <c r="BY205" s="61"/>
      <c r="BZ205" s="61"/>
      <c r="CA205" s="61"/>
      <c r="CB205" s="61"/>
      <c r="CC205" s="61"/>
      <c r="CD205" s="61"/>
      <c r="CE205" s="61"/>
    </row>
    <row r="206" spans="1:98">
      <c r="A206" s="376"/>
      <c r="B206" s="379"/>
      <c r="C206" s="384"/>
      <c r="D206" s="385"/>
      <c r="E206" s="383"/>
      <c r="F206" s="379"/>
      <c r="G206" s="236" t="s">
        <v>1226</v>
      </c>
      <c r="H206" s="197"/>
      <c r="I206" s="198"/>
      <c r="J206" s="198"/>
      <c r="K206" s="198"/>
      <c r="L206" s="198"/>
      <c r="M206" s="198"/>
      <c r="N206" s="198"/>
      <c r="O206" s="198"/>
      <c r="P206" s="198"/>
      <c r="Q206" s="198"/>
      <c r="R206" s="198"/>
      <c r="S206" s="198"/>
      <c r="T206" s="199">
        <f t="shared" si="1909"/>
        <v>0</v>
      </c>
      <c r="U206" s="208"/>
      <c r="V206" s="209"/>
      <c r="W206" s="209"/>
      <c r="X206" s="209"/>
      <c r="Y206" s="209"/>
      <c r="Z206" s="209"/>
      <c r="AA206" s="209"/>
      <c r="AB206" s="209"/>
      <c r="AC206" s="209"/>
      <c r="AD206" s="209"/>
      <c r="AE206" s="209"/>
      <c r="AF206" s="209"/>
      <c r="AG206" s="199">
        <f t="shared" si="1957"/>
        <v>0</v>
      </c>
      <c r="AN206" s="58">
        <v>6</v>
      </c>
      <c r="AO206" s="58">
        <v>2</v>
      </c>
      <c r="AP206" s="58">
        <v>9</v>
      </c>
      <c r="AQ206" s="60">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58">
        <f ca="1">COUNTIF(INDIRECT("H"&amp;(ROW()+12*(($AN206-1)*3+$AO206)-ROW())/12+5):INDIRECT("S"&amp;(ROW()+12*(($AN206-1)*3+$AO206)-ROW())/12+5),AQ206)</f>
        <v>0</v>
      </c>
      <c r="AS206" s="60">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58">
        <f ca="1">COUNTIF(INDIRECT("U"&amp;(ROW()+12*(($AN206-1)*3+$AO206)-ROW())/12+5):INDIRECT("AF"&amp;(ROW()+12*(($AN206-1)*3+$AO206)-ROW())/12+5),AS206)</f>
        <v>0</v>
      </c>
      <c r="AU206" s="58">
        <f ca="1">IF(AND(AQ206+AS206&gt;0,AR206+AT206&gt;0),COUNTIF(AU$6:AU205,"&gt;0")+1,0)</f>
        <v>0</v>
      </c>
      <c r="BE206" s="58">
        <v>3</v>
      </c>
      <c r="BF206" s="62"/>
      <c r="BG206" s="61"/>
      <c r="BH206" s="61"/>
      <c r="BI206" s="61"/>
      <c r="BJ206" s="61"/>
      <c r="BK206" s="61"/>
      <c r="BL206" s="61"/>
      <c r="BM206" s="61"/>
      <c r="BN206" s="61"/>
      <c r="BO206" s="61"/>
      <c r="BP206" s="61"/>
      <c r="BQ206" s="61"/>
      <c r="BR206" s="61"/>
      <c r="BT206" s="61"/>
      <c r="BU206" s="61"/>
      <c r="BV206" s="61"/>
      <c r="BW206" s="61"/>
      <c r="BX206" s="61"/>
      <c r="BY206" s="61"/>
      <c r="BZ206" s="61"/>
      <c r="CA206" s="61"/>
      <c r="CB206" s="61"/>
      <c r="CC206" s="61"/>
      <c r="CD206" s="61"/>
      <c r="CE206" s="61"/>
    </row>
    <row r="207" spans="1:98">
      <c r="A207" s="374">
        <v>68</v>
      </c>
      <c r="B207" s="377"/>
      <c r="C207" s="377"/>
      <c r="D207" s="377"/>
      <c r="E207" s="381"/>
      <c r="F207" s="377"/>
      <c r="G207" s="234" t="s">
        <v>109</v>
      </c>
      <c r="H207" s="191"/>
      <c r="I207" s="192" t="str">
        <f t="shared" ref="I207:I208" si="2040">IF(H207="","",H207)</f>
        <v/>
      </c>
      <c r="J207" s="192" t="str">
        <f t="shared" ref="J207:J208" si="2041">IF(I207="","",I207)</f>
        <v/>
      </c>
      <c r="K207" s="192" t="str">
        <f t="shared" ref="K207:K208" si="2042">IF(J207="","",J207)</f>
        <v/>
      </c>
      <c r="L207" s="192" t="str">
        <f t="shared" ref="L207:L208" si="2043">IF(K207="","",K207)</f>
        <v/>
      </c>
      <c r="M207" s="192" t="str">
        <f t="shared" ref="M207:M208" si="2044">IF(L207="","",L207)</f>
        <v/>
      </c>
      <c r="N207" s="192" t="str">
        <f t="shared" ref="N207:N208" si="2045">IF(M207="","",M207)</f>
        <v/>
      </c>
      <c r="O207" s="192" t="str">
        <f t="shared" ref="O207:O208" si="2046">IF(N207="","",N207)</f>
        <v/>
      </c>
      <c r="P207" s="192" t="str">
        <f t="shared" ref="P207:P208" si="2047">IF(O207="","",O207)</f>
        <v/>
      </c>
      <c r="Q207" s="192" t="str">
        <f t="shared" ref="Q207:Q208" si="2048">IF(P207="","",P207)</f>
        <v/>
      </c>
      <c r="R207" s="192" t="str">
        <f t="shared" ref="R207:R208" si="2049">IF(Q207="","",Q207)</f>
        <v/>
      </c>
      <c r="S207" s="192" t="str">
        <f t="shared" ref="S207:S208" si="2050">IF(R207="","",R207)</f>
        <v/>
      </c>
      <c r="T207" s="193">
        <f t="shared" si="1909"/>
        <v>0</v>
      </c>
      <c r="U207" s="203"/>
      <c r="V207" s="204" t="str">
        <f t="shared" ref="V207:V208" si="2051">IF(U207="","",U207)</f>
        <v/>
      </c>
      <c r="W207" s="204" t="str">
        <f t="shared" ref="W207:W208" si="2052">IF(V207="","",V207)</f>
        <v/>
      </c>
      <c r="X207" s="204" t="str">
        <f t="shared" ref="X207:X208" si="2053">IF(W207="","",W207)</f>
        <v/>
      </c>
      <c r="Y207" s="204" t="str">
        <f t="shared" ref="Y207:Y208" si="2054">IF(X207="","",X207)</f>
        <v/>
      </c>
      <c r="Z207" s="204" t="str">
        <f t="shared" ref="Z207:Z208" si="2055">IF(Y207="","",Y207)</f>
        <v/>
      </c>
      <c r="AA207" s="204" t="str">
        <f t="shared" ref="AA207:AA208" si="2056">IF(Z207="","",Z207)</f>
        <v/>
      </c>
      <c r="AB207" s="204" t="str">
        <f t="shared" ref="AB207:AB208" si="2057">IF(AA207="","",AA207)</f>
        <v/>
      </c>
      <c r="AC207" s="204" t="str">
        <f t="shared" ref="AC207:AC208" si="2058">IF(AB207="","",AB207)</f>
        <v/>
      </c>
      <c r="AD207" s="204" t="str">
        <f t="shared" ref="AD207:AD208" si="2059">IF(AC207="","",AC207)</f>
        <v/>
      </c>
      <c r="AE207" s="204" t="str">
        <f t="shared" ref="AE207:AE208" si="2060">IF(AD207="","",AD207)</f>
        <v/>
      </c>
      <c r="AF207" s="204" t="str">
        <f t="shared" ref="AF207:AF208" si="2061">IF(AE207="","",AE207)</f>
        <v/>
      </c>
      <c r="AG207" s="193">
        <f t="shared" si="1957"/>
        <v>0</v>
      </c>
      <c r="AN207" s="58">
        <v>6</v>
      </c>
      <c r="AO207" s="58">
        <v>2</v>
      </c>
      <c r="AP207" s="58">
        <v>10</v>
      </c>
      <c r="AQ207" s="60">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58">
        <f ca="1">COUNTIF(INDIRECT("H"&amp;(ROW()+12*(($AN207-1)*3+$AO207)-ROW())/12+5):INDIRECT("S"&amp;(ROW()+12*(($AN207-1)*3+$AO207)-ROW())/12+5),AQ207)</f>
        <v>0</v>
      </c>
      <c r="AS207" s="60">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58">
        <f ca="1">COUNTIF(INDIRECT("U"&amp;(ROW()+12*(($AN207-1)*3+$AO207)-ROW())/12+5):INDIRECT("AF"&amp;(ROW()+12*(($AN207-1)*3+$AO207)-ROW())/12+5),AS207)</f>
        <v>0</v>
      </c>
      <c r="AU207" s="58">
        <f ca="1">IF(AND(AQ207+AS207&gt;0,AR207+AT207&gt;0),COUNTIF(AU$6:AU206,"&gt;0")+1,0)</f>
        <v>0</v>
      </c>
      <c r="BE207" s="58">
        <v>1</v>
      </c>
      <c r="BG207" s="61">
        <f t="shared" ref="BG207" si="2062">SUM(H207:H208)</f>
        <v>0</v>
      </c>
      <c r="BH207" s="61">
        <f t="shared" ref="BH207" si="2063">SUM(I207:I208)</f>
        <v>0</v>
      </c>
      <c r="BI207" s="61">
        <f t="shared" ref="BI207" si="2064">SUM(J207:J208)</f>
        <v>0</v>
      </c>
      <c r="BJ207" s="61">
        <f t="shared" ref="BJ207" si="2065">SUM(K207:K208)</f>
        <v>0</v>
      </c>
      <c r="BK207" s="61">
        <f t="shared" ref="BK207" si="2066">SUM(L207:L208)</f>
        <v>0</v>
      </c>
      <c r="BL207" s="61">
        <f t="shared" ref="BL207" si="2067">SUM(M207:M208)</f>
        <v>0</v>
      </c>
      <c r="BM207" s="61">
        <f t="shared" ref="BM207" si="2068">SUM(N207:N208)</f>
        <v>0</v>
      </c>
      <c r="BN207" s="61">
        <f t="shared" ref="BN207" si="2069">SUM(O207:O208)</f>
        <v>0</v>
      </c>
      <c r="BO207" s="61">
        <f t="shared" ref="BO207" si="2070">SUM(P207:P208)</f>
        <v>0</v>
      </c>
      <c r="BP207" s="61">
        <f t="shared" ref="BP207" si="2071">SUM(Q207:Q208)</f>
        <v>0</v>
      </c>
      <c r="BQ207" s="61">
        <f t="shared" ref="BQ207" si="2072">SUM(R207:R208)</f>
        <v>0</v>
      </c>
      <c r="BR207" s="61">
        <f t="shared" ref="BR207" si="2073">SUM(S207:S208)</f>
        <v>0</v>
      </c>
      <c r="BT207" s="61">
        <f t="shared" ref="BT207" si="2074">SUM(U207:U208)</f>
        <v>0</v>
      </c>
      <c r="BU207" s="61">
        <f t="shared" ref="BU207" si="2075">SUM(V207:V208)</f>
        <v>0</v>
      </c>
      <c r="BV207" s="61">
        <f t="shared" ref="BV207" si="2076">SUM(W207:W208)</f>
        <v>0</v>
      </c>
      <c r="BW207" s="61">
        <f t="shared" ref="BW207" si="2077">SUM(X207:X208)</f>
        <v>0</v>
      </c>
      <c r="BX207" s="61">
        <f t="shared" ref="BX207" si="2078">SUM(Y207:Y208)</f>
        <v>0</v>
      </c>
      <c r="BY207" s="61">
        <f t="shared" ref="BY207" si="2079">SUM(Z207:Z208)</f>
        <v>0</v>
      </c>
      <c r="BZ207" s="61">
        <f t="shared" ref="BZ207" si="2080">SUM(AA207:AA208)</f>
        <v>0</v>
      </c>
      <c r="CA207" s="61">
        <f t="shared" ref="CA207" si="2081">SUM(AB207:AB208)</f>
        <v>0</v>
      </c>
      <c r="CB207" s="61">
        <f t="shared" ref="CB207" si="2082">SUM(AC207:AC208)</f>
        <v>0</v>
      </c>
      <c r="CC207" s="61">
        <f t="shared" ref="CC207" si="2083">SUM(AD207:AD208)</f>
        <v>0</v>
      </c>
      <c r="CD207" s="61">
        <f t="shared" ref="CD207" si="2084">SUM(AE207:AE208)</f>
        <v>0</v>
      </c>
      <c r="CE207" s="61">
        <f t="shared" ref="CE207" si="2085">SUM(AF207:AF208)</f>
        <v>0</v>
      </c>
      <c r="CH207" s="62" t="s">
        <v>108</v>
      </c>
      <c r="CI207" s="61">
        <f t="shared" ref="CI207" si="2086">IF(OR($D207="副園長",$D207="教頭",$D207="主任保育士",$D207="主幹教諭",$D207="主幹保育教諭"),0,BG207)</f>
        <v>0</v>
      </c>
      <c r="CJ207" s="61">
        <f t="shared" ref="CJ207" si="2087">IF(OR($D207="副園長",$D207="教頭",$D207="主任保育士",$D207="主幹教諭",$D207="主幹保育教諭"),0,BH207)</f>
        <v>0</v>
      </c>
      <c r="CK207" s="61">
        <f t="shared" ref="CK207" si="2088">IF(OR($D207="副園長",$D207="教頭",$D207="主任保育士",$D207="主幹教諭",$D207="主幹保育教諭"),0,BI207)</f>
        <v>0</v>
      </c>
      <c r="CL207" s="61">
        <f t="shared" ref="CL207" si="2089">IF(OR($D207="副園長",$D207="教頭",$D207="主任保育士",$D207="主幹教諭",$D207="主幹保育教諭"),0,BJ207)</f>
        <v>0</v>
      </c>
      <c r="CM207" s="61">
        <f t="shared" ref="CM207" si="2090">IF(OR($D207="副園長",$D207="教頭",$D207="主任保育士",$D207="主幹教諭",$D207="主幹保育教諭"),0,BK207)</f>
        <v>0</v>
      </c>
      <c r="CN207" s="61">
        <f t="shared" ref="CN207" si="2091">IF(OR($D207="副園長",$D207="教頭",$D207="主任保育士",$D207="主幹教諭",$D207="主幹保育教諭"),0,BL207)</f>
        <v>0</v>
      </c>
      <c r="CO207" s="61">
        <f t="shared" ref="CO207" si="2092">IF(OR($D207="副園長",$D207="教頭",$D207="主任保育士",$D207="主幹教諭",$D207="主幹保育教諭"),0,BM207)</f>
        <v>0</v>
      </c>
      <c r="CP207" s="61">
        <f t="shared" ref="CP207" si="2093">IF(OR($D207="副園長",$D207="教頭",$D207="主任保育士",$D207="主幹教諭",$D207="主幹保育教諭"),0,BN207)</f>
        <v>0</v>
      </c>
      <c r="CQ207" s="61">
        <f t="shared" ref="CQ207" si="2094">IF(OR($D207="副園長",$D207="教頭",$D207="主任保育士",$D207="主幹教諭",$D207="主幹保育教諭"),0,BO207)</f>
        <v>0</v>
      </c>
      <c r="CR207" s="61">
        <f t="shared" ref="CR207" si="2095">IF(OR($D207="副園長",$D207="教頭",$D207="主任保育士",$D207="主幹教諭",$D207="主幹保育教諭"),0,BP207)</f>
        <v>0</v>
      </c>
      <c r="CS207" s="61">
        <f t="shared" ref="CS207" si="2096">IF(OR($D207="副園長",$D207="教頭",$D207="主任保育士",$D207="主幹教諭",$D207="主幹保育教諭"),0,BQ207)</f>
        <v>0</v>
      </c>
      <c r="CT207" s="61">
        <f t="shared" ref="CT207" si="2097">IF(OR($D207="副園長",$D207="教頭",$D207="主任保育士",$D207="主幹教諭",$D207="主幹保育教諭"),0,BR207)</f>
        <v>0</v>
      </c>
    </row>
    <row r="208" spans="1:98">
      <c r="A208" s="375"/>
      <c r="B208" s="378"/>
      <c r="C208" s="380"/>
      <c r="D208" s="380"/>
      <c r="E208" s="382"/>
      <c r="F208" s="378"/>
      <c r="G208" s="235" t="s">
        <v>107</v>
      </c>
      <c r="H208" s="194"/>
      <c r="I208" s="195" t="str">
        <f t="shared" si="2040"/>
        <v/>
      </c>
      <c r="J208" s="195" t="str">
        <f t="shared" si="2041"/>
        <v/>
      </c>
      <c r="K208" s="195" t="str">
        <f t="shared" si="2042"/>
        <v/>
      </c>
      <c r="L208" s="195" t="str">
        <f t="shared" si="2043"/>
        <v/>
      </c>
      <c r="M208" s="195" t="str">
        <f t="shared" si="2044"/>
        <v/>
      </c>
      <c r="N208" s="195" t="str">
        <f t="shared" si="2045"/>
        <v/>
      </c>
      <c r="O208" s="195" t="str">
        <f t="shared" si="2046"/>
        <v/>
      </c>
      <c r="P208" s="195" t="str">
        <f t="shared" si="2047"/>
        <v/>
      </c>
      <c r="Q208" s="195" t="str">
        <f t="shared" si="2048"/>
        <v/>
      </c>
      <c r="R208" s="195" t="str">
        <f t="shared" si="2049"/>
        <v/>
      </c>
      <c r="S208" s="195" t="str">
        <f t="shared" si="2050"/>
        <v/>
      </c>
      <c r="T208" s="196">
        <f t="shared" si="1909"/>
        <v>0</v>
      </c>
      <c r="U208" s="206"/>
      <c r="V208" s="207" t="str">
        <f t="shared" si="2051"/>
        <v/>
      </c>
      <c r="W208" s="207" t="str">
        <f t="shared" si="2052"/>
        <v/>
      </c>
      <c r="X208" s="207" t="str">
        <f t="shared" si="2053"/>
        <v/>
      </c>
      <c r="Y208" s="207" t="str">
        <f t="shared" si="2054"/>
        <v/>
      </c>
      <c r="Z208" s="207" t="str">
        <f t="shared" si="2055"/>
        <v/>
      </c>
      <c r="AA208" s="207" t="str">
        <f t="shared" si="2056"/>
        <v/>
      </c>
      <c r="AB208" s="207" t="str">
        <f t="shared" si="2057"/>
        <v/>
      </c>
      <c r="AC208" s="207" t="str">
        <f t="shared" si="2058"/>
        <v/>
      </c>
      <c r="AD208" s="207" t="str">
        <f t="shared" si="2059"/>
        <v/>
      </c>
      <c r="AE208" s="207" t="str">
        <f t="shared" si="2060"/>
        <v/>
      </c>
      <c r="AF208" s="207" t="str">
        <f t="shared" si="2061"/>
        <v/>
      </c>
      <c r="AG208" s="196">
        <f t="shared" si="1957"/>
        <v>0</v>
      </c>
      <c r="AN208" s="58">
        <v>6</v>
      </c>
      <c r="AO208" s="58">
        <v>2</v>
      </c>
      <c r="AP208" s="58">
        <v>11</v>
      </c>
      <c r="AQ208" s="60">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58">
        <f ca="1">COUNTIF(INDIRECT("H"&amp;(ROW()+12*(($AN208-1)*3+$AO208)-ROW())/12+5):INDIRECT("S"&amp;(ROW()+12*(($AN208-1)*3+$AO208)-ROW())/12+5),AQ208)</f>
        <v>0</v>
      </c>
      <c r="AS208" s="60">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58">
        <f ca="1">COUNTIF(INDIRECT("U"&amp;(ROW()+12*(($AN208-1)*3+$AO208)-ROW())/12+5):INDIRECT("AF"&amp;(ROW()+12*(($AN208-1)*3+$AO208)-ROW())/12+5),AS208)</f>
        <v>0</v>
      </c>
      <c r="AU208" s="58">
        <f ca="1">IF(AND(AQ208+AS208&gt;0,AR208+AT208&gt;0),COUNTIF(AU$6:AU207,"&gt;0")+1,0)</f>
        <v>0</v>
      </c>
      <c r="BE208" s="58">
        <v>2</v>
      </c>
      <c r="BF208" s="58" t="s">
        <v>106</v>
      </c>
      <c r="BG208" s="61">
        <f t="shared" ref="BG208" si="2098">IF(BG207+BT207&gt;$AJ$27,1,0)</f>
        <v>0</v>
      </c>
      <c r="BH208" s="61">
        <f t="shared" ref="BH208" si="2099">IF(BH207+BU207&gt;$AJ$27,1,0)</f>
        <v>0</v>
      </c>
      <c r="BI208" s="61">
        <f t="shared" ref="BI208" si="2100">IF(BI207+BV207&gt;$AJ$27,1,0)</f>
        <v>0</v>
      </c>
      <c r="BJ208" s="61">
        <f t="shared" ref="BJ208" si="2101">IF(BJ207+BW207&gt;$AJ$27,1,0)</f>
        <v>0</v>
      </c>
      <c r="BK208" s="61">
        <f t="shared" ref="BK208" si="2102">IF(BK207+BX207&gt;$AJ$27,1,0)</f>
        <v>0</v>
      </c>
      <c r="BL208" s="61">
        <f t="shared" ref="BL208" si="2103">IF(BL207+BY207&gt;$AJ$27,1,0)</f>
        <v>0</v>
      </c>
      <c r="BM208" s="61">
        <f t="shared" ref="BM208" si="2104">IF(BM207+BZ207&gt;$AJ$27,1,0)</f>
        <v>0</v>
      </c>
      <c r="BN208" s="61">
        <f t="shared" ref="BN208" si="2105">IF(BN207+CA207&gt;$AJ$27,1,0)</f>
        <v>0</v>
      </c>
      <c r="BO208" s="61">
        <f t="shared" ref="BO208" si="2106">IF(BO207+CB207&gt;$AJ$27,1,0)</f>
        <v>0</v>
      </c>
      <c r="BP208" s="61">
        <f t="shared" ref="BP208" si="2107">IF(BP207+CC207&gt;$AJ$27,1,0)</f>
        <v>0</v>
      </c>
      <c r="BQ208" s="61">
        <f t="shared" ref="BQ208" si="2108">IF(BQ207+CD207&gt;$AJ$27,1,0)</f>
        <v>0</v>
      </c>
      <c r="BR208" s="61">
        <f t="shared" ref="BR208" si="2109">IF(BR207+CE207&gt;$AJ$27,1,0)</f>
        <v>0</v>
      </c>
      <c r="BT208" s="61"/>
      <c r="BU208" s="61"/>
      <c r="BV208" s="61"/>
      <c r="BW208" s="61"/>
      <c r="BX208" s="61"/>
      <c r="BY208" s="61"/>
      <c r="BZ208" s="61"/>
      <c r="CA208" s="61"/>
      <c r="CB208" s="61"/>
      <c r="CC208" s="61"/>
      <c r="CD208" s="61"/>
      <c r="CE208" s="61"/>
    </row>
    <row r="209" spans="1:98">
      <c r="A209" s="376"/>
      <c r="B209" s="379"/>
      <c r="C209" s="384"/>
      <c r="D209" s="385"/>
      <c r="E209" s="383"/>
      <c r="F209" s="379"/>
      <c r="G209" s="236" t="s">
        <v>1226</v>
      </c>
      <c r="H209" s="197"/>
      <c r="I209" s="198"/>
      <c r="J209" s="198"/>
      <c r="K209" s="198"/>
      <c r="L209" s="198"/>
      <c r="M209" s="198"/>
      <c r="N209" s="198"/>
      <c r="O209" s="198"/>
      <c r="P209" s="198"/>
      <c r="Q209" s="198"/>
      <c r="R209" s="198"/>
      <c r="S209" s="198"/>
      <c r="T209" s="199">
        <f t="shared" si="1909"/>
        <v>0</v>
      </c>
      <c r="U209" s="208"/>
      <c r="V209" s="209"/>
      <c r="W209" s="209"/>
      <c r="X209" s="209"/>
      <c r="Y209" s="209"/>
      <c r="Z209" s="209"/>
      <c r="AA209" s="209"/>
      <c r="AB209" s="209"/>
      <c r="AC209" s="209"/>
      <c r="AD209" s="209"/>
      <c r="AE209" s="209"/>
      <c r="AF209" s="209"/>
      <c r="AG209" s="199">
        <f t="shared" si="1957"/>
        <v>0</v>
      </c>
      <c r="AN209" s="58">
        <v>6</v>
      </c>
      <c r="AO209" s="58">
        <v>2</v>
      </c>
      <c r="AP209" s="58">
        <v>12</v>
      </c>
      <c r="AQ209" s="60">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58">
        <f ca="1">COUNTIF(INDIRECT("H"&amp;(ROW()+12*(($AN209-1)*3+$AO209)-ROW())/12+5):INDIRECT("S"&amp;(ROW()+12*(($AN209-1)*3+$AO209)-ROW())/12+5),AQ209)</f>
        <v>0</v>
      </c>
      <c r="AS209" s="60">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58">
        <f ca="1">COUNTIF(INDIRECT("U"&amp;(ROW()+12*(($AN209-1)*3+$AO209)-ROW())/12+5):INDIRECT("AF"&amp;(ROW()+12*(($AN209-1)*3+$AO209)-ROW())/12+5),AS209)</f>
        <v>0</v>
      </c>
      <c r="AU209" s="58">
        <f ca="1">IF(AND(AQ209+AS209&gt;0,AR209+AT209&gt;0),COUNTIF(AU$6:AU208,"&gt;0")+1,0)</f>
        <v>0</v>
      </c>
      <c r="BE209" s="58">
        <v>3</v>
      </c>
      <c r="BF209" s="62"/>
      <c r="BG209" s="61"/>
      <c r="BH209" s="61"/>
      <c r="BI209" s="61"/>
      <c r="BJ209" s="61"/>
      <c r="BK209" s="61"/>
      <c r="BL209" s="61"/>
      <c r="BM209" s="61"/>
      <c r="BN209" s="61"/>
      <c r="BO209" s="61"/>
      <c r="BP209" s="61"/>
      <c r="BQ209" s="61"/>
      <c r="BR209" s="61"/>
    </row>
    <row r="210" spans="1:98">
      <c r="A210" s="374">
        <v>69</v>
      </c>
      <c r="B210" s="377"/>
      <c r="C210" s="377"/>
      <c r="D210" s="377"/>
      <c r="E210" s="381"/>
      <c r="F210" s="377"/>
      <c r="G210" s="234" t="s">
        <v>109</v>
      </c>
      <c r="H210" s="191"/>
      <c r="I210" s="192" t="str">
        <f t="shared" ref="I210:I211" si="2110">IF(H210="","",H210)</f>
        <v/>
      </c>
      <c r="J210" s="192" t="str">
        <f t="shared" ref="J210:J211" si="2111">IF(I210="","",I210)</f>
        <v/>
      </c>
      <c r="K210" s="192" t="str">
        <f t="shared" ref="K210:K211" si="2112">IF(J210="","",J210)</f>
        <v/>
      </c>
      <c r="L210" s="192" t="str">
        <f t="shared" ref="L210:L211" si="2113">IF(K210="","",K210)</f>
        <v/>
      </c>
      <c r="M210" s="192" t="str">
        <f t="shared" ref="M210:M211" si="2114">IF(L210="","",L210)</f>
        <v/>
      </c>
      <c r="N210" s="192" t="str">
        <f t="shared" ref="N210:N211" si="2115">IF(M210="","",M210)</f>
        <v/>
      </c>
      <c r="O210" s="192" t="str">
        <f t="shared" ref="O210:O211" si="2116">IF(N210="","",N210)</f>
        <v/>
      </c>
      <c r="P210" s="192" t="str">
        <f t="shared" ref="P210:P211" si="2117">IF(O210="","",O210)</f>
        <v/>
      </c>
      <c r="Q210" s="192" t="str">
        <f t="shared" ref="Q210:Q211" si="2118">IF(P210="","",P210)</f>
        <v/>
      </c>
      <c r="R210" s="192" t="str">
        <f t="shared" ref="R210:R211" si="2119">IF(Q210="","",Q210)</f>
        <v/>
      </c>
      <c r="S210" s="192" t="str">
        <f t="shared" ref="S210:S211" si="2120">IF(R210="","",R210)</f>
        <v/>
      </c>
      <c r="T210" s="193">
        <f t="shared" si="1909"/>
        <v>0</v>
      </c>
      <c r="U210" s="203"/>
      <c r="V210" s="204" t="str">
        <f t="shared" ref="V210:V211" si="2121">IF(U210="","",U210)</f>
        <v/>
      </c>
      <c r="W210" s="204" t="str">
        <f t="shared" ref="W210:W211" si="2122">IF(V210="","",V210)</f>
        <v/>
      </c>
      <c r="X210" s="204" t="str">
        <f t="shared" ref="X210:X211" si="2123">IF(W210="","",W210)</f>
        <v/>
      </c>
      <c r="Y210" s="204" t="str">
        <f t="shared" ref="Y210:Y211" si="2124">IF(X210="","",X210)</f>
        <v/>
      </c>
      <c r="Z210" s="204" t="str">
        <f t="shared" ref="Z210:Z211" si="2125">IF(Y210="","",Y210)</f>
        <v/>
      </c>
      <c r="AA210" s="204" t="str">
        <f t="shared" ref="AA210:AA211" si="2126">IF(Z210="","",Z210)</f>
        <v/>
      </c>
      <c r="AB210" s="204" t="str">
        <f t="shared" ref="AB210:AB211" si="2127">IF(AA210="","",AA210)</f>
        <v/>
      </c>
      <c r="AC210" s="204" t="str">
        <f t="shared" ref="AC210:AC211" si="2128">IF(AB210="","",AB210)</f>
        <v/>
      </c>
      <c r="AD210" s="204" t="str">
        <f t="shared" ref="AD210:AD211" si="2129">IF(AC210="","",AC210)</f>
        <v/>
      </c>
      <c r="AE210" s="204" t="str">
        <f t="shared" ref="AE210:AE211" si="2130">IF(AD210="","",AD210)</f>
        <v/>
      </c>
      <c r="AF210" s="204" t="str">
        <f t="shared" ref="AF210:AF211" si="2131">IF(AE210="","",AE210)</f>
        <v/>
      </c>
      <c r="AG210" s="193">
        <f t="shared" si="1957"/>
        <v>0</v>
      </c>
      <c r="AN210" s="58">
        <v>6</v>
      </c>
      <c r="AO210" s="58">
        <v>3</v>
      </c>
      <c r="AP210" s="58">
        <v>1</v>
      </c>
      <c r="AQ210" s="60">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58">
        <f ca="1">COUNTIF(INDIRECT("H"&amp;(ROW()+12*(($AN210-1)*3+$AO210)-ROW())/12+5):INDIRECT("S"&amp;(ROW()+12*(($AN210-1)*3+$AO210)-ROW())/12+5),AQ210)</f>
        <v>0</v>
      </c>
      <c r="AS210" s="60">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58">
        <f ca="1">COUNTIF(INDIRECT("U"&amp;(ROW()+12*(($AN210-1)*3+$AO210)-ROW())/12+5):INDIRECT("AF"&amp;(ROW()+12*(($AN210-1)*3+$AO210)-ROW())/12+5),AS210)</f>
        <v>0</v>
      </c>
      <c r="AU210" s="58">
        <f ca="1">IF(AND(AQ210+AS210&gt;0,AR210+AT210&gt;0),COUNTIF(AU$6:AU209,"&gt;0")+1,0)</f>
        <v>0</v>
      </c>
      <c r="BE210" s="58">
        <v>1</v>
      </c>
      <c r="BG210" s="61">
        <f t="shared" ref="BG210" si="2132">SUM(H210:H211)</f>
        <v>0</v>
      </c>
      <c r="BH210" s="61">
        <f t="shared" ref="BH210" si="2133">SUM(I210:I211)</f>
        <v>0</v>
      </c>
      <c r="BI210" s="61">
        <f t="shared" ref="BI210" si="2134">SUM(J210:J211)</f>
        <v>0</v>
      </c>
      <c r="BJ210" s="61">
        <f t="shared" ref="BJ210" si="2135">SUM(K210:K211)</f>
        <v>0</v>
      </c>
      <c r="BK210" s="61">
        <f t="shared" ref="BK210" si="2136">SUM(L210:L211)</f>
        <v>0</v>
      </c>
      <c r="BL210" s="61">
        <f t="shared" ref="BL210" si="2137">SUM(M210:M211)</f>
        <v>0</v>
      </c>
      <c r="BM210" s="61">
        <f t="shared" ref="BM210" si="2138">SUM(N210:N211)</f>
        <v>0</v>
      </c>
      <c r="BN210" s="61">
        <f t="shared" ref="BN210" si="2139">SUM(O210:O211)</f>
        <v>0</v>
      </c>
      <c r="BO210" s="61">
        <f t="shared" ref="BO210" si="2140">SUM(P210:P211)</f>
        <v>0</v>
      </c>
      <c r="BP210" s="61">
        <f t="shared" ref="BP210" si="2141">SUM(Q210:Q211)</f>
        <v>0</v>
      </c>
      <c r="BQ210" s="61">
        <f t="shared" ref="BQ210" si="2142">SUM(R210:R211)</f>
        <v>0</v>
      </c>
      <c r="BR210" s="61">
        <f t="shared" ref="BR210" si="2143">SUM(S210:S211)</f>
        <v>0</v>
      </c>
      <c r="BT210" s="61">
        <f t="shared" ref="BT210" si="2144">SUM(U210:U211)</f>
        <v>0</v>
      </c>
      <c r="BU210" s="61">
        <f t="shared" ref="BU210" si="2145">SUM(V210:V211)</f>
        <v>0</v>
      </c>
      <c r="BV210" s="61">
        <f t="shared" ref="BV210" si="2146">SUM(W210:W211)</f>
        <v>0</v>
      </c>
      <c r="BW210" s="61">
        <f t="shared" ref="BW210" si="2147">SUM(X210:X211)</f>
        <v>0</v>
      </c>
      <c r="BX210" s="61">
        <f t="shared" ref="BX210" si="2148">SUM(Y210:Y211)</f>
        <v>0</v>
      </c>
      <c r="BY210" s="61">
        <f t="shared" ref="BY210" si="2149">SUM(Z210:Z211)</f>
        <v>0</v>
      </c>
      <c r="BZ210" s="61">
        <f t="shared" ref="BZ210" si="2150">SUM(AA210:AA211)</f>
        <v>0</v>
      </c>
      <c r="CA210" s="61">
        <f t="shared" ref="CA210" si="2151">SUM(AB210:AB211)</f>
        <v>0</v>
      </c>
      <c r="CB210" s="61">
        <f t="shared" ref="CB210" si="2152">SUM(AC210:AC211)</f>
        <v>0</v>
      </c>
      <c r="CC210" s="61">
        <f t="shared" ref="CC210" si="2153">SUM(AD210:AD211)</f>
        <v>0</v>
      </c>
      <c r="CD210" s="61">
        <f t="shared" ref="CD210" si="2154">SUM(AE210:AE211)</f>
        <v>0</v>
      </c>
      <c r="CE210" s="61">
        <f t="shared" ref="CE210" si="2155">SUM(AF210:AF211)</f>
        <v>0</v>
      </c>
      <c r="CH210" s="62" t="s">
        <v>108</v>
      </c>
      <c r="CI210" s="61">
        <f t="shared" ref="CI210" si="2156">IF(OR($D210="副園長",$D210="教頭",$D210="主任保育士",$D210="主幹教諭",$D210="主幹保育教諭"),0,BG210)</f>
        <v>0</v>
      </c>
      <c r="CJ210" s="61">
        <f t="shared" ref="CJ210" si="2157">IF(OR($D210="副園長",$D210="教頭",$D210="主任保育士",$D210="主幹教諭",$D210="主幹保育教諭"),0,BH210)</f>
        <v>0</v>
      </c>
      <c r="CK210" s="61">
        <f t="shared" ref="CK210" si="2158">IF(OR($D210="副園長",$D210="教頭",$D210="主任保育士",$D210="主幹教諭",$D210="主幹保育教諭"),0,BI210)</f>
        <v>0</v>
      </c>
      <c r="CL210" s="61">
        <f t="shared" ref="CL210" si="2159">IF(OR($D210="副園長",$D210="教頭",$D210="主任保育士",$D210="主幹教諭",$D210="主幹保育教諭"),0,BJ210)</f>
        <v>0</v>
      </c>
      <c r="CM210" s="61">
        <f t="shared" ref="CM210" si="2160">IF(OR($D210="副園長",$D210="教頭",$D210="主任保育士",$D210="主幹教諭",$D210="主幹保育教諭"),0,BK210)</f>
        <v>0</v>
      </c>
      <c r="CN210" s="61">
        <f t="shared" ref="CN210" si="2161">IF(OR($D210="副園長",$D210="教頭",$D210="主任保育士",$D210="主幹教諭",$D210="主幹保育教諭"),0,BL210)</f>
        <v>0</v>
      </c>
      <c r="CO210" s="61">
        <f t="shared" ref="CO210" si="2162">IF(OR($D210="副園長",$D210="教頭",$D210="主任保育士",$D210="主幹教諭",$D210="主幹保育教諭"),0,BM210)</f>
        <v>0</v>
      </c>
      <c r="CP210" s="61">
        <f t="shared" ref="CP210" si="2163">IF(OR($D210="副園長",$D210="教頭",$D210="主任保育士",$D210="主幹教諭",$D210="主幹保育教諭"),0,BN210)</f>
        <v>0</v>
      </c>
      <c r="CQ210" s="61">
        <f t="shared" ref="CQ210" si="2164">IF(OR($D210="副園長",$D210="教頭",$D210="主任保育士",$D210="主幹教諭",$D210="主幹保育教諭"),0,BO210)</f>
        <v>0</v>
      </c>
      <c r="CR210" s="61">
        <f t="shared" ref="CR210" si="2165">IF(OR($D210="副園長",$D210="教頭",$D210="主任保育士",$D210="主幹教諭",$D210="主幹保育教諭"),0,BP210)</f>
        <v>0</v>
      </c>
      <c r="CS210" s="61">
        <f t="shared" ref="CS210" si="2166">IF(OR($D210="副園長",$D210="教頭",$D210="主任保育士",$D210="主幹教諭",$D210="主幹保育教諭"),0,BQ210)</f>
        <v>0</v>
      </c>
      <c r="CT210" s="61">
        <f t="shared" ref="CT210" si="2167">IF(OR($D210="副園長",$D210="教頭",$D210="主任保育士",$D210="主幹教諭",$D210="主幹保育教諭"),0,BR210)</f>
        <v>0</v>
      </c>
    </row>
    <row r="211" spans="1:98">
      <c r="A211" s="375"/>
      <c r="B211" s="378"/>
      <c r="C211" s="380"/>
      <c r="D211" s="380"/>
      <c r="E211" s="382"/>
      <c r="F211" s="378"/>
      <c r="G211" s="235" t="s">
        <v>107</v>
      </c>
      <c r="H211" s="194"/>
      <c r="I211" s="195" t="str">
        <f t="shared" si="2110"/>
        <v/>
      </c>
      <c r="J211" s="195" t="str">
        <f t="shared" si="2111"/>
        <v/>
      </c>
      <c r="K211" s="195" t="str">
        <f t="shared" si="2112"/>
        <v/>
      </c>
      <c r="L211" s="195" t="str">
        <f t="shared" si="2113"/>
        <v/>
      </c>
      <c r="M211" s="195" t="str">
        <f t="shared" si="2114"/>
        <v/>
      </c>
      <c r="N211" s="195" t="str">
        <f t="shared" si="2115"/>
        <v/>
      </c>
      <c r="O211" s="195" t="str">
        <f t="shared" si="2116"/>
        <v/>
      </c>
      <c r="P211" s="195" t="str">
        <f t="shared" si="2117"/>
        <v/>
      </c>
      <c r="Q211" s="195" t="str">
        <f t="shared" si="2118"/>
        <v/>
      </c>
      <c r="R211" s="195" t="str">
        <f t="shared" si="2119"/>
        <v/>
      </c>
      <c r="S211" s="195" t="str">
        <f t="shared" si="2120"/>
        <v/>
      </c>
      <c r="T211" s="196">
        <f t="shared" si="1909"/>
        <v>0</v>
      </c>
      <c r="U211" s="206"/>
      <c r="V211" s="207" t="str">
        <f t="shared" si="2121"/>
        <v/>
      </c>
      <c r="W211" s="207" t="str">
        <f t="shared" si="2122"/>
        <v/>
      </c>
      <c r="X211" s="207" t="str">
        <f t="shared" si="2123"/>
        <v/>
      </c>
      <c r="Y211" s="207" t="str">
        <f t="shared" si="2124"/>
        <v/>
      </c>
      <c r="Z211" s="207" t="str">
        <f t="shared" si="2125"/>
        <v/>
      </c>
      <c r="AA211" s="207" t="str">
        <f t="shared" si="2126"/>
        <v/>
      </c>
      <c r="AB211" s="207" t="str">
        <f t="shared" si="2127"/>
        <v/>
      </c>
      <c r="AC211" s="207" t="str">
        <f t="shared" si="2128"/>
        <v/>
      </c>
      <c r="AD211" s="207" t="str">
        <f t="shared" si="2129"/>
        <v/>
      </c>
      <c r="AE211" s="207" t="str">
        <f t="shared" si="2130"/>
        <v/>
      </c>
      <c r="AF211" s="207" t="str">
        <f t="shared" si="2131"/>
        <v/>
      </c>
      <c r="AG211" s="196">
        <f t="shared" si="1957"/>
        <v>0</v>
      </c>
      <c r="AN211" s="58">
        <v>6</v>
      </c>
      <c r="AO211" s="58">
        <v>3</v>
      </c>
      <c r="AP211" s="58">
        <v>2</v>
      </c>
      <c r="AQ211" s="60">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58">
        <f ca="1">COUNTIF(INDIRECT("H"&amp;(ROW()+12*(($AN211-1)*3+$AO211)-ROW())/12+5):INDIRECT("S"&amp;(ROW()+12*(($AN211-1)*3+$AO211)-ROW())/12+5),AQ211)</f>
        <v>0</v>
      </c>
      <c r="AS211" s="60">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58">
        <f ca="1">COUNTIF(INDIRECT("U"&amp;(ROW()+12*(($AN211-1)*3+$AO211)-ROW())/12+5):INDIRECT("AF"&amp;(ROW()+12*(($AN211-1)*3+$AO211)-ROW())/12+5),AS211)</f>
        <v>0</v>
      </c>
      <c r="AU211" s="58">
        <f ca="1">IF(AND(AQ211+AS211&gt;0,AR211+AT211&gt;0),COUNTIF(AU$6:AU210,"&gt;0")+1,0)</f>
        <v>0</v>
      </c>
      <c r="BE211" s="58">
        <v>2</v>
      </c>
      <c r="BF211" s="58" t="s">
        <v>106</v>
      </c>
      <c r="BG211" s="61">
        <f t="shared" ref="BG211" si="2168">IF(BG210+BT210&gt;$AJ$27,1,0)</f>
        <v>0</v>
      </c>
      <c r="BH211" s="61">
        <f t="shared" ref="BH211" si="2169">IF(BH210+BU210&gt;$AJ$27,1,0)</f>
        <v>0</v>
      </c>
      <c r="BI211" s="61">
        <f t="shared" ref="BI211" si="2170">IF(BI210+BV210&gt;$AJ$27,1,0)</f>
        <v>0</v>
      </c>
      <c r="BJ211" s="61">
        <f t="shared" ref="BJ211" si="2171">IF(BJ210+BW210&gt;$AJ$27,1,0)</f>
        <v>0</v>
      </c>
      <c r="BK211" s="61">
        <f t="shared" ref="BK211" si="2172">IF(BK210+BX210&gt;$AJ$27,1,0)</f>
        <v>0</v>
      </c>
      <c r="BL211" s="61">
        <f t="shared" ref="BL211" si="2173">IF(BL210+BY210&gt;$AJ$27,1,0)</f>
        <v>0</v>
      </c>
      <c r="BM211" s="61">
        <f t="shared" ref="BM211" si="2174">IF(BM210+BZ210&gt;$AJ$27,1,0)</f>
        <v>0</v>
      </c>
      <c r="BN211" s="61">
        <f t="shared" ref="BN211" si="2175">IF(BN210+CA210&gt;$AJ$27,1,0)</f>
        <v>0</v>
      </c>
      <c r="BO211" s="61">
        <f t="shared" ref="BO211" si="2176">IF(BO210+CB210&gt;$AJ$27,1,0)</f>
        <v>0</v>
      </c>
      <c r="BP211" s="61">
        <f t="shared" ref="BP211" si="2177">IF(BP210+CC210&gt;$AJ$27,1,0)</f>
        <v>0</v>
      </c>
      <c r="BQ211" s="61">
        <f t="shared" ref="BQ211" si="2178">IF(BQ210+CD210&gt;$AJ$27,1,0)</f>
        <v>0</v>
      </c>
      <c r="BR211" s="61">
        <f t="shared" ref="BR211" si="2179">IF(BR210+CE210&gt;$AJ$27,1,0)</f>
        <v>0</v>
      </c>
      <c r="BT211" s="61"/>
      <c r="BU211" s="61"/>
      <c r="BV211" s="61"/>
      <c r="BW211" s="61"/>
      <c r="BX211" s="61"/>
      <c r="BY211" s="61"/>
      <c r="BZ211" s="61"/>
      <c r="CA211" s="61"/>
      <c r="CB211" s="61"/>
      <c r="CC211" s="61"/>
      <c r="CD211" s="61"/>
      <c r="CE211" s="61"/>
    </row>
    <row r="212" spans="1:98">
      <c r="A212" s="376"/>
      <c r="B212" s="379"/>
      <c r="C212" s="384"/>
      <c r="D212" s="385"/>
      <c r="E212" s="383"/>
      <c r="F212" s="379"/>
      <c r="G212" s="236" t="s">
        <v>1226</v>
      </c>
      <c r="H212" s="197"/>
      <c r="I212" s="198"/>
      <c r="J212" s="198"/>
      <c r="K212" s="198"/>
      <c r="L212" s="198"/>
      <c r="M212" s="198"/>
      <c r="N212" s="198"/>
      <c r="O212" s="198"/>
      <c r="P212" s="198"/>
      <c r="Q212" s="198"/>
      <c r="R212" s="198"/>
      <c r="S212" s="198"/>
      <c r="T212" s="199">
        <f t="shared" si="1909"/>
        <v>0</v>
      </c>
      <c r="U212" s="208"/>
      <c r="V212" s="209"/>
      <c r="W212" s="209"/>
      <c r="X212" s="209"/>
      <c r="Y212" s="209"/>
      <c r="Z212" s="209"/>
      <c r="AA212" s="209"/>
      <c r="AB212" s="209"/>
      <c r="AC212" s="209"/>
      <c r="AD212" s="209"/>
      <c r="AE212" s="209"/>
      <c r="AF212" s="209"/>
      <c r="AG212" s="199">
        <f t="shared" si="1957"/>
        <v>0</v>
      </c>
      <c r="AN212" s="58">
        <v>6</v>
      </c>
      <c r="AO212" s="58">
        <v>3</v>
      </c>
      <c r="AP212" s="58">
        <v>3</v>
      </c>
      <c r="AQ212" s="60">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58">
        <f ca="1">COUNTIF(INDIRECT("H"&amp;(ROW()+12*(($AN212-1)*3+$AO212)-ROW())/12+5):INDIRECT("S"&amp;(ROW()+12*(($AN212-1)*3+$AO212)-ROW())/12+5),AQ212)</f>
        <v>0</v>
      </c>
      <c r="AS212" s="60">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58">
        <f ca="1">COUNTIF(INDIRECT("U"&amp;(ROW()+12*(($AN212-1)*3+$AO212)-ROW())/12+5):INDIRECT("AF"&amp;(ROW()+12*(($AN212-1)*3+$AO212)-ROW())/12+5),AS212)</f>
        <v>0</v>
      </c>
      <c r="AU212" s="58">
        <f ca="1">IF(AND(AQ212+AS212&gt;0,AR212+AT212&gt;0),COUNTIF(AU$6:AU211,"&gt;0")+1,0)</f>
        <v>0</v>
      </c>
      <c r="BE212" s="58">
        <v>3</v>
      </c>
      <c r="BF212" s="62"/>
      <c r="BG212" s="61"/>
      <c r="BH212" s="61"/>
      <c r="BI212" s="61"/>
      <c r="BJ212" s="61"/>
      <c r="BK212" s="61"/>
      <c r="BL212" s="61"/>
      <c r="BM212" s="61"/>
      <c r="BN212" s="61"/>
      <c r="BO212" s="61"/>
      <c r="BP212" s="61"/>
      <c r="BQ212" s="61"/>
      <c r="BR212" s="61"/>
      <c r="BT212" s="61"/>
      <c r="BU212" s="61"/>
      <c r="BV212" s="61"/>
      <c r="BW212" s="61"/>
      <c r="BX212" s="61"/>
      <c r="BY212" s="61"/>
      <c r="BZ212" s="61"/>
      <c r="CA212" s="61"/>
      <c r="CB212" s="61"/>
      <c r="CC212" s="61"/>
      <c r="CD212" s="61"/>
      <c r="CE212" s="61"/>
    </row>
    <row r="213" spans="1:98">
      <c r="A213" s="374">
        <v>70</v>
      </c>
      <c r="B213" s="377"/>
      <c r="C213" s="377"/>
      <c r="D213" s="377"/>
      <c r="E213" s="381"/>
      <c r="F213" s="377"/>
      <c r="G213" s="234" t="s">
        <v>109</v>
      </c>
      <c r="H213" s="191"/>
      <c r="I213" s="192" t="str">
        <f t="shared" ref="I213:I214" si="2180">IF(H213="","",H213)</f>
        <v/>
      </c>
      <c r="J213" s="192" t="str">
        <f t="shared" ref="J213:J214" si="2181">IF(I213="","",I213)</f>
        <v/>
      </c>
      <c r="K213" s="192" t="str">
        <f t="shared" ref="K213:K214" si="2182">IF(J213="","",J213)</f>
        <v/>
      </c>
      <c r="L213" s="192" t="str">
        <f t="shared" ref="L213:L214" si="2183">IF(K213="","",K213)</f>
        <v/>
      </c>
      <c r="M213" s="192" t="str">
        <f t="shared" ref="M213:M214" si="2184">IF(L213="","",L213)</f>
        <v/>
      </c>
      <c r="N213" s="192" t="str">
        <f t="shared" ref="N213:N214" si="2185">IF(M213="","",M213)</f>
        <v/>
      </c>
      <c r="O213" s="192" t="str">
        <f t="shared" ref="O213:O214" si="2186">IF(N213="","",N213)</f>
        <v/>
      </c>
      <c r="P213" s="192" t="str">
        <f t="shared" ref="P213:P214" si="2187">IF(O213="","",O213)</f>
        <v/>
      </c>
      <c r="Q213" s="192" t="str">
        <f t="shared" ref="Q213:Q214" si="2188">IF(P213="","",P213)</f>
        <v/>
      </c>
      <c r="R213" s="192" t="str">
        <f t="shared" ref="R213:R214" si="2189">IF(Q213="","",Q213)</f>
        <v/>
      </c>
      <c r="S213" s="192" t="str">
        <f t="shared" ref="S213:S214" si="2190">IF(R213="","",R213)</f>
        <v/>
      </c>
      <c r="T213" s="193">
        <f t="shared" si="1909"/>
        <v>0</v>
      </c>
      <c r="U213" s="203"/>
      <c r="V213" s="204" t="str">
        <f t="shared" ref="V213:V214" si="2191">IF(U213="","",U213)</f>
        <v/>
      </c>
      <c r="W213" s="204" t="str">
        <f t="shared" ref="W213:W214" si="2192">IF(V213="","",V213)</f>
        <v/>
      </c>
      <c r="X213" s="204" t="str">
        <f t="shared" ref="X213:X214" si="2193">IF(W213="","",W213)</f>
        <v/>
      </c>
      <c r="Y213" s="204" t="str">
        <f t="shared" ref="Y213:Y214" si="2194">IF(X213="","",X213)</f>
        <v/>
      </c>
      <c r="Z213" s="204" t="str">
        <f t="shared" ref="Z213:Z214" si="2195">IF(Y213="","",Y213)</f>
        <v/>
      </c>
      <c r="AA213" s="204" t="str">
        <f t="shared" ref="AA213:AA214" si="2196">IF(Z213="","",Z213)</f>
        <v/>
      </c>
      <c r="AB213" s="204" t="str">
        <f t="shared" ref="AB213:AB214" si="2197">IF(AA213="","",AA213)</f>
        <v/>
      </c>
      <c r="AC213" s="204" t="str">
        <f t="shared" ref="AC213:AC214" si="2198">IF(AB213="","",AB213)</f>
        <v/>
      </c>
      <c r="AD213" s="204" t="str">
        <f t="shared" ref="AD213:AD214" si="2199">IF(AC213="","",AC213)</f>
        <v/>
      </c>
      <c r="AE213" s="204" t="str">
        <f t="shared" ref="AE213:AE214" si="2200">IF(AD213="","",AD213)</f>
        <v/>
      </c>
      <c r="AF213" s="204" t="str">
        <f t="shared" ref="AF213:AF214" si="2201">IF(AE213="","",AE213)</f>
        <v/>
      </c>
      <c r="AG213" s="193">
        <f t="shared" si="1957"/>
        <v>0</v>
      </c>
      <c r="AN213" s="58">
        <v>6</v>
      </c>
      <c r="AO213" s="58">
        <v>3</v>
      </c>
      <c r="AP213" s="58">
        <v>4</v>
      </c>
      <c r="AQ213" s="60">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58">
        <f ca="1">COUNTIF(INDIRECT("H"&amp;(ROW()+12*(($AN213-1)*3+$AO213)-ROW())/12+5):INDIRECT("S"&amp;(ROW()+12*(($AN213-1)*3+$AO213)-ROW())/12+5),AQ213)</f>
        <v>0</v>
      </c>
      <c r="AS213" s="60">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58">
        <f ca="1">COUNTIF(INDIRECT("U"&amp;(ROW()+12*(($AN213-1)*3+$AO213)-ROW())/12+5):INDIRECT("AF"&amp;(ROW()+12*(($AN213-1)*3+$AO213)-ROW())/12+5),AS213)</f>
        <v>0</v>
      </c>
      <c r="AU213" s="58">
        <f ca="1">IF(AND(AQ213+AS213&gt;0,AR213+AT213&gt;0),COUNTIF(AU$6:AU212,"&gt;0")+1,0)</f>
        <v>0</v>
      </c>
      <c r="BE213" s="58">
        <v>1</v>
      </c>
      <c r="BG213" s="61">
        <f t="shared" ref="BG213" si="2202">SUM(H213:H214)</f>
        <v>0</v>
      </c>
      <c r="BH213" s="61">
        <f t="shared" ref="BH213" si="2203">SUM(I213:I214)</f>
        <v>0</v>
      </c>
      <c r="BI213" s="61">
        <f t="shared" ref="BI213" si="2204">SUM(J213:J214)</f>
        <v>0</v>
      </c>
      <c r="BJ213" s="61">
        <f t="shared" ref="BJ213" si="2205">SUM(K213:K214)</f>
        <v>0</v>
      </c>
      <c r="BK213" s="61">
        <f t="shared" ref="BK213" si="2206">SUM(L213:L214)</f>
        <v>0</v>
      </c>
      <c r="BL213" s="61">
        <f t="shared" ref="BL213" si="2207">SUM(M213:M214)</f>
        <v>0</v>
      </c>
      <c r="BM213" s="61">
        <f t="shared" ref="BM213" si="2208">SUM(N213:N214)</f>
        <v>0</v>
      </c>
      <c r="BN213" s="61">
        <f t="shared" ref="BN213" si="2209">SUM(O213:O214)</f>
        <v>0</v>
      </c>
      <c r="BO213" s="61">
        <f t="shared" ref="BO213" si="2210">SUM(P213:P214)</f>
        <v>0</v>
      </c>
      <c r="BP213" s="61">
        <f t="shared" ref="BP213" si="2211">SUM(Q213:Q214)</f>
        <v>0</v>
      </c>
      <c r="BQ213" s="61">
        <f t="shared" ref="BQ213" si="2212">SUM(R213:R214)</f>
        <v>0</v>
      </c>
      <c r="BR213" s="61">
        <f t="shared" ref="BR213" si="2213">SUM(S213:S214)</f>
        <v>0</v>
      </c>
      <c r="BT213" s="61">
        <f t="shared" ref="BT213" si="2214">SUM(U213:U214)</f>
        <v>0</v>
      </c>
      <c r="BU213" s="61">
        <f t="shared" ref="BU213" si="2215">SUM(V213:V214)</f>
        <v>0</v>
      </c>
      <c r="BV213" s="61">
        <f t="shared" ref="BV213" si="2216">SUM(W213:W214)</f>
        <v>0</v>
      </c>
      <c r="BW213" s="61">
        <f t="shared" ref="BW213" si="2217">SUM(X213:X214)</f>
        <v>0</v>
      </c>
      <c r="BX213" s="61">
        <f t="shared" ref="BX213" si="2218">SUM(Y213:Y214)</f>
        <v>0</v>
      </c>
      <c r="BY213" s="61">
        <f t="shared" ref="BY213" si="2219">SUM(Z213:Z214)</f>
        <v>0</v>
      </c>
      <c r="BZ213" s="61">
        <f t="shared" ref="BZ213" si="2220">SUM(AA213:AA214)</f>
        <v>0</v>
      </c>
      <c r="CA213" s="61">
        <f t="shared" ref="CA213" si="2221">SUM(AB213:AB214)</f>
        <v>0</v>
      </c>
      <c r="CB213" s="61">
        <f t="shared" ref="CB213" si="2222">SUM(AC213:AC214)</f>
        <v>0</v>
      </c>
      <c r="CC213" s="61">
        <f t="shared" ref="CC213" si="2223">SUM(AD213:AD214)</f>
        <v>0</v>
      </c>
      <c r="CD213" s="61">
        <f t="shared" ref="CD213" si="2224">SUM(AE213:AE214)</f>
        <v>0</v>
      </c>
      <c r="CE213" s="61">
        <f t="shared" ref="CE213" si="2225">SUM(AF213:AF214)</f>
        <v>0</v>
      </c>
      <c r="CH213" s="62" t="s">
        <v>108</v>
      </c>
      <c r="CI213" s="61">
        <f t="shared" ref="CI213" si="2226">IF(OR($D213="副園長",$D213="教頭",$D213="主任保育士",$D213="主幹教諭",$D213="主幹保育教諭"),0,BG213)</f>
        <v>0</v>
      </c>
      <c r="CJ213" s="61">
        <f t="shared" ref="CJ213" si="2227">IF(OR($D213="副園長",$D213="教頭",$D213="主任保育士",$D213="主幹教諭",$D213="主幹保育教諭"),0,BH213)</f>
        <v>0</v>
      </c>
      <c r="CK213" s="61">
        <f t="shared" ref="CK213" si="2228">IF(OR($D213="副園長",$D213="教頭",$D213="主任保育士",$D213="主幹教諭",$D213="主幹保育教諭"),0,BI213)</f>
        <v>0</v>
      </c>
      <c r="CL213" s="61">
        <f t="shared" ref="CL213" si="2229">IF(OR($D213="副園長",$D213="教頭",$D213="主任保育士",$D213="主幹教諭",$D213="主幹保育教諭"),0,BJ213)</f>
        <v>0</v>
      </c>
      <c r="CM213" s="61">
        <f t="shared" ref="CM213" si="2230">IF(OR($D213="副園長",$D213="教頭",$D213="主任保育士",$D213="主幹教諭",$D213="主幹保育教諭"),0,BK213)</f>
        <v>0</v>
      </c>
      <c r="CN213" s="61">
        <f t="shared" ref="CN213" si="2231">IF(OR($D213="副園長",$D213="教頭",$D213="主任保育士",$D213="主幹教諭",$D213="主幹保育教諭"),0,BL213)</f>
        <v>0</v>
      </c>
      <c r="CO213" s="61">
        <f t="shared" ref="CO213" si="2232">IF(OR($D213="副園長",$D213="教頭",$D213="主任保育士",$D213="主幹教諭",$D213="主幹保育教諭"),0,BM213)</f>
        <v>0</v>
      </c>
      <c r="CP213" s="61">
        <f t="shared" ref="CP213" si="2233">IF(OR($D213="副園長",$D213="教頭",$D213="主任保育士",$D213="主幹教諭",$D213="主幹保育教諭"),0,BN213)</f>
        <v>0</v>
      </c>
      <c r="CQ213" s="61">
        <f t="shared" ref="CQ213" si="2234">IF(OR($D213="副園長",$D213="教頭",$D213="主任保育士",$D213="主幹教諭",$D213="主幹保育教諭"),0,BO213)</f>
        <v>0</v>
      </c>
      <c r="CR213" s="61">
        <f t="shared" ref="CR213" si="2235">IF(OR($D213="副園長",$D213="教頭",$D213="主任保育士",$D213="主幹教諭",$D213="主幹保育教諭"),0,BP213)</f>
        <v>0</v>
      </c>
      <c r="CS213" s="61">
        <f t="shared" ref="CS213" si="2236">IF(OR($D213="副園長",$D213="教頭",$D213="主任保育士",$D213="主幹教諭",$D213="主幹保育教諭"),0,BQ213)</f>
        <v>0</v>
      </c>
      <c r="CT213" s="61">
        <f t="shared" ref="CT213" si="2237">IF(OR($D213="副園長",$D213="教頭",$D213="主任保育士",$D213="主幹教諭",$D213="主幹保育教諭"),0,BR213)</f>
        <v>0</v>
      </c>
    </row>
    <row r="214" spans="1:98">
      <c r="A214" s="375"/>
      <c r="B214" s="378"/>
      <c r="C214" s="380"/>
      <c r="D214" s="380"/>
      <c r="E214" s="382"/>
      <c r="F214" s="378"/>
      <c r="G214" s="235" t="s">
        <v>107</v>
      </c>
      <c r="H214" s="194"/>
      <c r="I214" s="195" t="str">
        <f t="shared" si="2180"/>
        <v/>
      </c>
      <c r="J214" s="195" t="str">
        <f t="shared" si="2181"/>
        <v/>
      </c>
      <c r="K214" s="195" t="str">
        <f t="shared" si="2182"/>
        <v/>
      </c>
      <c r="L214" s="195" t="str">
        <f t="shared" si="2183"/>
        <v/>
      </c>
      <c r="M214" s="195" t="str">
        <f t="shared" si="2184"/>
        <v/>
      </c>
      <c r="N214" s="195" t="str">
        <f t="shared" si="2185"/>
        <v/>
      </c>
      <c r="O214" s="195" t="str">
        <f t="shared" si="2186"/>
        <v/>
      </c>
      <c r="P214" s="195" t="str">
        <f t="shared" si="2187"/>
        <v/>
      </c>
      <c r="Q214" s="195" t="str">
        <f t="shared" si="2188"/>
        <v/>
      </c>
      <c r="R214" s="195" t="str">
        <f t="shared" si="2189"/>
        <v/>
      </c>
      <c r="S214" s="195" t="str">
        <f t="shared" si="2190"/>
        <v/>
      </c>
      <c r="T214" s="196">
        <f t="shared" si="1909"/>
        <v>0</v>
      </c>
      <c r="U214" s="206"/>
      <c r="V214" s="207" t="str">
        <f t="shared" si="2191"/>
        <v/>
      </c>
      <c r="W214" s="207" t="str">
        <f t="shared" si="2192"/>
        <v/>
      </c>
      <c r="X214" s="207" t="str">
        <f t="shared" si="2193"/>
        <v/>
      </c>
      <c r="Y214" s="207" t="str">
        <f t="shared" si="2194"/>
        <v/>
      </c>
      <c r="Z214" s="207" t="str">
        <f t="shared" si="2195"/>
        <v/>
      </c>
      <c r="AA214" s="207" t="str">
        <f t="shared" si="2196"/>
        <v/>
      </c>
      <c r="AB214" s="207" t="str">
        <f t="shared" si="2197"/>
        <v/>
      </c>
      <c r="AC214" s="207" t="str">
        <f t="shared" si="2198"/>
        <v/>
      </c>
      <c r="AD214" s="207" t="str">
        <f t="shared" si="2199"/>
        <v/>
      </c>
      <c r="AE214" s="207" t="str">
        <f t="shared" si="2200"/>
        <v/>
      </c>
      <c r="AF214" s="207" t="str">
        <f t="shared" si="2201"/>
        <v/>
      </c>
      <c r="AG214" s="196">
        <f t="shared" si="1957"/>
        <v>0</v>
      </c>
      <c r="AN214" s="58">
        <v>6</v>
      </c>
      <c r="AO214" s="58">
        <v>3</v>
      </c>
      <c r="AP214" s="58">
        <v>5</v>
      </c>
      <c r="AQ214" s="60">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58">
        <f ca="1">COUNTIF(INDIRECT("H"&amp;(ROW()+12*(($AN214-1)*3+$AO214)-ROW())/12+5):INDIRECT("S"&amp;(ROW()+12*(($AN214-1)*3+$AO214)-ROW())/12+5),AQ214)</f>
        <v>0</v>
      </c>
      <c r="AS214" s="60">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58">
        <f ca="1">COUNTIF(INDIRECT("U"&amp;(ROW()+12*(($AN214-1)*3+$AO214)-ROW())/12+5):INDIRECT("AF"&amp;(ROW()+12*(($AN214-1)*3+$AO214)-ROW())/12+5),AS214)</f>
        <v>0</v>
      </c>
      <c r="AU214" s="58">
        <f ca="1">IF(AND(AQ214+AS214&gt;0,AR214+AT214&gt;0),COUNTIF(AU$6:AU213,"&gt;0")+1,0)</f>
        <v>0</v>
      </c>
      <c r="BE214" s="58">
        <v>2</v>
      </c>
      <c r="BF214" s="58" t="s">
        <v>106</v>
      </c>
      <c r="BG214" s="61">
        <f t="shared" ref="BG214" si="2238">IF(BG213+BT213&gt;$AJ$27,1,0)</f>
        <v>0</v>
      </c>
      <c r="BH214" s="61">
        <f t="shared" ref="BH214" si="2239">IF(BH213+BU213&gt;$AJ$27,1,0)</f>
        <v>0</v>
      </c>
      <c r="BI214" s="61">
        <f t="shared" ref="BI214" si="2240">IF(BI213+BV213&gt;$AJ$27,1,0)</f>
        <v>0</v>
      </c>
      <c r="BJ214" s="61">
        <f t="shared" ref="BJ214" si="2241">IF(BJ213+BW213&gt;$AJ$27,1,0)</f>
        <v>0</v>
      </c>
      <c r="BK214" s="61">
        <f t="shared" ref="BK214" si="2242">IF(BK213+BX213&gt;$AJ$27,1,0)</f>
        <v>0</v>
      </c>
      <c r="BL214" s="61">
        <f t="shared" ref="BL214" si="2243">IF(BL213+BY213&gt;$AJ$27,1,0)</f>
        <v>0</v>
      </c>
      <c r="BM214" s="61">
        <f t="shared" ref="BM214" si="2244">IF(BM213+BZ213&gt;$AJ$27,1,0)</f>
        <v>0</v>
      </c>
      <c r="BN214" s="61">
        <f t="shared" ref="BN214" si="2245">IF(BN213+CA213&gt;$AJ$27,1,0)</f>
        <v>0</v>
      </c>
      <c r="BO214" s="61">
        <f t="shared" ref="BO214" si="2246">IF(BO213+CB213&gt;$AJ$27,1,0)</f>
        <v>0</v>
      </c>
      <c r="BP214" s="61">
        <f t="shared" ref="BP214" si="2247">IF(BP213+CC213&gt;$AJ$27,1,0)</f>
        <v>0</v>
      </c>
      <c r="BQ214" s="61">
        <f t="shared" ref="BQ214" si="2248">IF(BQ213+CD213&gt;$AJ$27,1,0)</f>
        <v>0</v>
      </c>
      <c r="BR214" s="61">
        <f t="shared" ref="BR214" si="2249">IF(BR213+CE213&gt;$AJ$27,1,0)</f>
        <v>0</v>
      </c>
    </row>
    <row r="215" spans="1:98">
      <c r="A215" s="376"/>
      <c r="B215" s="379"/>
      <c r="C215" s="384"/>
      <c r="D215" s="385"/>
      <c r="E215" s="383"/>
      <c r="F215" s="379"/>
      <c r="G215" s="236" t="s">
        <v>1226</v>
      </c>
      <c r="H215" s="197"/>
      <c r="I215" s="198"/>
      <c r="J215" s="198"/>
      <c r="K215" s="198"/>
      <c r="L215" s="198"/>
      <c r="M215" s="198"/>
      <c r="N215" s="198"/>
      <c r="O215" s="198"/>
      <c r="P215" s="198"/>
      <c r="Q215" s="198"/>
      <c r="R215" s="198"/>
      <c r="S215" s="198"/>
      <c r="T215" s="199">
        <f t="shared" si="1909"/>
        <v>0</v>
      </c>
      <c r="U215" s="208"/>
      <c r="V215" s="209"/>
      <c r="W215" s="209"/>
      <c r="X215" s="209"/>
      <c r="Y215" s="209"/>
      <c r="Z215" s="209"/>
      <c r="AA215" s="209"/>
      <c r="AB215" s="209"/>
      <c r="AC215" s="209"/>
      <c r="AD215" s="209"/>
      <c r="AE215" s="209"/>
      <c r="AF215" s="209"/>
      <c r="AG215" s="199">
        <f t="shared" si="1957"/>
        <v>0</v>
      </c>
      <c r="AN215" s="58">
        <v>6</v>
      </c>
      <c r="AO215" s="58">
        <v>3</v>
      </c>
      <c r="AP215" s="58">
        <v>6</v>
      </c>
      <c r="AQ215" s="60">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58">
        <f ca="1">COUNTIF(INDIRECT("H"&amp;(ROW()+12*(($AN215-1)*3+$AO215)-ROW())/12+5):INDIRECT("S"&amp;(ROW()+12*(($AN215-1)*3+$AO215)-ROW())/12+5),AQ215)</f>
        <v>0</v>
      </c>
      <c r="AS215" s="60">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58">
        <f ca="1">COUNTIF(INDIRECT("U"&amp;(ROW()+12*(($AN215-1)*3+$AO215)-ROW())/12+5):INDIRECT("AF"&amp;(ROW()+12*(($AN215-1)*3+$AO215)-ROW())/12+5),AS215)</f>
        <v>0</v>
      </c>
      <c r="AU215" s="58">
        <f ca="1">IF(AND(AQ215+AS215&gt;0,AR215+AT215&gt;0),COUNTIF(AU$6:AU214,"&gt;0")+1,0)</f>
        <v>0</v>
      </c>
      <c r="BE215" s="58">
        <v>3</v>
      </c>
      <c r="BF215" s="62"/>
      <c r="BG215" s="61"/>
      <c r="BH215" s="61"/>
      <c r="BI215" s="61"/>
      <c r="BJ215" s="61"/>
      <c r="BK215" s="61"/>
      <c r="BL215" s="61"/>
      <c r="BM215" s="61"/>
      <c r="BN215" s="61"/>
      <c r="BO215" s="61"/>
      <c r="BP215" s="61"/>
      <c r="BQ215" s="61"/>
      <c r="BR215" s="61"/>
    </row>
    <row r="216" spans="1:98">
      <c r="A216" s="374">
        <v>71</v>
      </c>
      <c r="B216" s="377"/>
      <c r="C216" s="377"/>
      <c r="D216" s="377"/>
      <c r="E216" s="381"/>
      <c r="F216" s="377"/>
      <c r="G216" s="234" t="s">
        <v>109</v>
      </c>
      <c r="H216" s="191"/>
      <c r="I216" s="192" t="str">
        <f t="shared" ref="I216:I217" si="2250">IF(H216="","",H216)</f>
        <v/>
      </c>
      <c r="J216" s="192" t="str">
        <f t="shared" ref="J216:J217" si="2251">IF(I216="","",I216)</f>
        <v/>
      </c>
      <c r="K216" s="192" t="str">
        <f t="shared" ref="K216:K217" si="2252">IF(J216="","",J216)</f>
        <v/>
      </c>
      <c r="L216" s="192" t="str">
        <f t="shared" ref="L216:L217" si="2253">IF(K216="","",K216)</f>
        <v/>
      </c>
      <c r="M216" s="192" t="str">
        <f t="shared" ref="M216:M217" si="2254">IF(L216="","",L216)</f>
        <v/>
      </c>
      <c r="N216" s="192" t="str">
        <f t="shared" ref="N216:N217" si="2255">IF(M216="","",M216)</f>
        <v/>
      </c>
      <c r="O216" s="192" t="str">
        <f t="shared" ref="O216:O217" si="2256">IF(N216="","",N216)</f>
        <v/>
      </c>
      <c r="P216" s="192" t="str">
        <f t="shared" ref="P216:P217" si="2257">IF(O216="","",O216)</f>
        <v/>
      </c>
      <c r="Q216" s="192" t="str">
        <f t="shared" ref="Q216:Q217" si="2258">IF(P216="","",P216)</f>
        <v/>
      </c>
      <c r="R216" s="192" t="str">
        <f t="shared" ref="R216:R217" si="2259">IF(Q216="","",Q216)</f>
        <v/>
      </c>
      <c r="S216" s="192" t="str">
        <f t="shared" ref="S216:S217" si="2260">IF(R216="","",R216)</f>
        <v/>
      </c>
      <c r="T216" s="193">
        <f t="shared" si="1909"/>
        <v>0</v>
      </c>
      <c r="U216" s="203"/>
      <c r="V216" s="204" t="str">
        <f t="shared" ref="V216:V217" si="2261">IF(U216="","",U216)</f>
        <v/>
      </c>
      <c r="W216" s="204" t="str">
        <f t="shared" ref="W216:W217" si="2262">IF(V216="","",V216)</f>
        <v/>
      </c>
      <c r="X216" s="204" t="str">
        <f t="shared" ref="X216:X217" si="2263">IF(W216="","",W216)</f>
        <v/>
      </c>
      <c r="Y216" s="204" t="str">
        <f t="shared" ref="Y216:Y217" si="2264">IF(X216="","",X216)</f>
        <v/>
      </c>
      <c r="Z216" s="204" t="str">
        <f t="shared" ref="Z216:Z217" si="2265">IF(Y216="","",Y216)</f>
        <v/>
      </c>
      <c r="AA216" s="204" t="str">
        <f t="shared" ref="AA216:AA217" si="2266">IF(Z216="","",Z216)</f>
        <v/>
      </c>
      <c r="AB216" s="204" t="str">
        <f t="shared" ref="AB216:AB217" si="2267">IF(AA216="","",AA216)</f>
        <v/>
      </c>
      <c r="AC216" s="204" t="str">
        <f t="shared" ref="AC216:AC217" si="2268">IF(AB216="","",AB216)</f>
        <v/>
      </c>
      <c r="AD216" s="204" t="str">
        <f t="shared" ref="AD216:AD217" si="2269">IF(AC216="","",AC216)</f>
        <v/>
      </c>
      <c r="AE216" s="204" t="str">
        <f t="shared" ref="AE216:AE217" si="2270">IF(AD216="","",AD216)</f>
        <v/>
      </c>
      <c r="AF216" s="204" t="str">
        <f t="shared" ref="AF216:AF217" si="2271">IF(AE216="","",AE216)</f>
        <v/>
      </c>
      <c r="AG216" s="193">
        <f t="shared" si="1957"/>
        <v>0</v>
      </c>
      <c r="AN216" s="58">
        <v>6</v>
      </c>
      <c r="AO216" s="58">
        <v>3</v>
      </c>
      <c r="AP216" s="58">
        <v>7</v>
      </c>
      <c r="AQ216" s="60">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58">
        <f ca="1">COUNTIF(INDIRECT("H"&amp;(ROW()+12*(($AN216-1)*3+$AO216)-ROW())/12+5):INDIRECT("S"&amp;(ROW()+12*(($AN216-1)*3+$AO216)-ROW())/12+5),AQ216)</f>
        <v>0</v>
      </c>
      <c r="AS216" s="60">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58">
        <f ca="1">COUNTIF(INDIRECT("U"&amp;(ROW()+12*(($AN216-1)*3+$AO216)-ROW())/12+5):INDIRECT("AF"&amp;(ROW()+12*(($AN216-1)*3+$AO216)-ROW())/12+5),AS216)</f>
        <v>0</v>
      </c>
      <c r="AU216" s="58">
        <f ca="1">IF(AND(AQ216+AS216&gt;0,AR216+AT216&gt;0),COUNTIF(AU$6:AU215,"&gt;0")+1,0)</f>
        <v>0</v>
      </c>
      <c r="BE216" s="58">
        <v>1</v>
      </c>
      <c r="BG216" s="61">
        <f t="shared" ref="BG216" si="2272">SUM(H216:H217)</f>
        <v>0</v>
      </c>
      <c r="BH216" s="61">
        <f t="shared" ref="BH216" si="2273">SUM(I216:I217)</f>
        <v>0</v>
      </c>
      <c r="BI216" s="61">
        <f t="shared" ref="BI216" si="2274">SUM(J216:J217)</f>
        <v>0</v>
      </c>
      <c r="BJ216" s="61">
        <f t="shared" ref="BJ216" si="2275">SUM(K216:K217)</f>
        <v>0</v>
      </c>
      <c r="BK216" s="61">
        <f t="shared" ref="BK216" si="2276">SUM(L216:L217)</f>
        <v>0</v>
      </c>
      <c r="BL216" s="61">
        <f t="shared" ref="BL216" si="2277">SUM(M216:M217)</f>
        <v>0</v>
      </c>
      <c r="BM216" s="61">
        <f t="shared" ref="BM216" si="2278">SUM(N216:N217)</f>
        <v>0</v>
      </c>
      <c r="BN216" s="61">
        <f t="shared" ref="BN216" si="2279">SUM(O216:O217)</f>
        <v>0</v>
      </c>
      <c r="BO216" s="61">
        <f t="shared" ref="BO216" si="2280">SUM(P216:P217)</f>
        <v>0</v>
      </c>
      <c r="BP216" s="61">
        <f t="shared" ref="BP216" si="2281">SUM(Q216:Q217)</f>
        <v>0</v>
      </c>
      <c r="BQ216" s="61">
        <f t="shared" ref="BQ216" si="2282">SUM(R216:R217)</f>
        <v>0</v>
      </c>
      <c r="BR216" s="61">
        <f t="shared" ref="BR216" si="2283">SUM(S216:S217)</f>
        <v>0</v>
      </c>
      <c r="BT216" s="61">
        <f>SUM(U216:U217)</f>
        <v>0</v>
      </c>
      <c r="BU216" s="61">
        <f t="shared" ref="BU216" si="2284">SUM(V216:V217)</f>
        <v>0</v>
      </c>
      <c r="BV216" s="61">
        <f t="shared" ref="BV216" si="2285">SUM(W216:W217)</f>
        <v>0</v>
      </c>
      <c r="BW216" s="61">
        <f t="shared" ref="BW216" si="2286">SUM(X216:X217)</f>
        <v>0</v>
      </c>
      <c r="BX216" s="61">
        <f t="shared" ref="BX216" si="2287">SUM(Y216:Y217)</f>
        <v>0</v>
      </c>
      <c r="BY216" s="61">
        <f t="shared" ref="BY216" si="2288">SUM(Z216:Z217)</f>
        <v>0</v>
      </c>
      <c r="BZ216" s="61">
        <f t="shared" ref="BZ216" si="2289">SUM(AA216:AA217)</f>
        <v>0</v>
      </c>
      <c r="CA216" s="61">
        <f t="shared" ref="CA216" si="2290">SUM(AB216:AB217)</f>
        <v>0</v>
      </c>
      <c r="CB216" s="61">
        <f t="shared" ref="CB216" si="2291">SUM(AC216:AC217)</f>
        <v>0</v>
      </c>
      <c r="CC216" s="61">
        <f t="shared" ref="CC216" si="2292">SUM(AD216:AD217)</f>
        <v>0</v>
      </c>
      <c r="CD216" s="61">
        <f t="shared" ref="CD216" si="2293">SUM(AE216:AE217)</f>
        <v>0</v>
      </c>
      <c r="CE216" s="61">
        <f t="shared" ref="CE216" si="2294">SUM(AF216:AF217)</f>
        <v>0</v>
      </c>
      <c r="CH216" s="62" t="s">
        <v>108</v>
      </c>
      <c r="CI216" s="61">
        <f t="shared" ref="CI216" si="2295">IF(OR($D216="副園長",$D216="教頭",$D216="主任保育士",$D216="主幹教諭",$D216="主幹保育教諭"),0,BG216)</f>
        <v>0</v>
      </c>
      <c r="CJ216" s="61">
        <f t="shared" ref="CJ216" si="2296">IF(OR($D216="副園長",$D216="教頭",$D216="主任保育士",$D216="主幹教諭",$D216="主幹保育教諭"),0,BH216)</f>
        <v>0</v>
      </c>
      <c r="CK216" s="61">
        <f t="shared" ref="CK216" si="2297">IF(OR($D216="副園長",$D216="教頭",$D216="主任保育士",$D216="主幹教諭",$D216="主幹保育教諭"),0,BI216)</f>
        <v>0</v>
      </c>
      <c r="CL216" s="61">
        <f t="shared" ref="CL216" si="2298">IF(OR($D216="副園長",$D216="教頭",$D216="主任保育士",$D216="主幹教諭",$D216="主幹保育教諭"),0,BJ216)</f>
        <v>0</v>
      </c>
      <c r="CM216" s="61">
        <f t="shared" ref="CM216" si="2299">IF(OR($D216="副園長",$D216="教頭",$D216="主任保育士",$D216="主幹教諭",$D216="主幹保育教諭"),0,BK216)</f>
        <v>0</v>
      </c>
      <c r="CN216" s="61">
        <f t="shared" ref="CN216" si="2300">IF(OR($D216="副園長",$D216="教頭",$D216="主任保育士",$D216="主幹教諭",$D216="主幹保育教諭"),0,BL216)</f>
        <v>0</v>
      </c>
      <c r="CO216" s="61">
        <f t="shared" ref="CO216" si="2301">IF(OR($D216="副園長",$D216="教頭",$D216="主任保育士",$D216="主幹教諭",$D216="主幹保育教諭"),0,BM216)</f>
        <v>0</v>
      </c>
      <c r="CP216" s="61">
        <f t="shared" ref="CP216" si="2302">IF(OR($D216="副園長",$D216="教頭",$D216="主任保育士",$D216="主幹教諭",$D216="主幹保育教諭"),0,BN216)</f>
        <v>0</v>
      </c>
      <c r="CQ216" s="61">
        <f t="shared" ref="CQ216" si="2303">IF(OR($D216="副園長",$D216="教頭",$D216="主任保育士",$D216="主幹教諭",$D216="主幹保育教諭"),0,BO216)</f>
        <v>0</v>
      </c>
      <c r="CR216" s="61">
        <f t="shared" ref="CR216" si="2304">IF(OR($D216="副園長",$D216="教頭",$D216="主任保育士",$D216="主幹教諭",$D216="主幹保育教諭"),0,BP216)</f>
        <v>0</v>
      </c>
      <c r="CS216" s="61">
        <f t="shared" ref="CS216" si="2305">IF(OR($D216="副園長",$D216="教頭",$D216="主任保育士",$D216="主幹教諭",$D216="主幹保育教諭"),0,BQ216)</f>
        <v>0</v>
      </c>
      <c r="CT216" s="61">
        <f t="shared" ref="CT216" si="2306">IF(OR($D216="副園長",$D216="教頭",$D216="主任保育士",$D216="主幹教諭",$D216="主幹保育教諭"),0,BR216)</f>
        <v>0</v>
      </c>
    </row>
    <row r="217" spans="1:98">
      <c r="A217" s="375"/>
      <c r="B217" s="378"/>
      <c r="C217" s="380"/>
      <c r="D217" s="380"/>
      <c r="E217" s="382"/>
      <c r="F217" s="378"/>
      <c r="G217" s="235" t="s">
        <v>107</v>
      </c>
      <c r="H217" s="194"/>
      <c r="I217" s="195" t="str">
        <f t="shared" si="2250"/>
        <v/>
      </c>
      <c r="J217" s="195" t="str">
        <f t="shared" si="2251"/>
        <v/>
      </c>
      <c r="K217" s="195" t="str">
        <f t="shared" si="2252"/>
        <v/>
      </c>
      <c r="L217" s="195" t="str">
        <f t="shared" si="2253"/>
        <v/>
      </c>
      <c r="M217" s="195" t="str">
        <f t="shared" si="2254"/>
        <v/>
      </c>
      <c r="N217" s="195" t="str">
        <f t="shared" si="2255"/>
        <v/>
      </c>
      <c r="O217" s="195" t="str">
        <f t="shared" si="2256"/>
        <v/>
      </c>
      <c r="P217" s="195" t="str">
        <f t="shared" si="2257"/>
        <v/>
      </c>
      <c r="Q217" s="195" t="str">
        <f t="shared" si="2258"/>
        <v/>
      </c>
      <c r="R217" s="195" t="str">
        <f t="shared" si="2259"/>
        <v/>
      </c>
      <c r="S217" s="195" t="str">
        <f t="shared" si="2260"/>
        <v/>
      </c>
      <c r="T217" s="196">
        <f t="shared" si="1909"/>
        <v>0</v>
      </c>
      <c r="U217" s="206"/>
      <c r="V217" s="207" t="str">
        <f t="shared" si="2261"/>
        <v/>
      </c>
      <c r="W217" s="207" t="str">
        <f t="shared" si="2262"/>
        <v/>
      </c>
      <c r="X217" s="207" t="str">
        <f t="shared" si="2263"/>
        <v/>
      </c>
      <c r="Y217" s="207" t="str">
        <f t="shared" si="2264"/>
        <v/>
      </c>
      <c r="Z217" s="207" t="str">
        <f t="shared" si="2265"/>
        <v/>
      </c>
      <c r="AA217" s="207" t="str">
        <f t="shared" si="2266"/>
        <v/>
      </c>
      <c r="AB217" s="207" t="str">
        <f t="shared" si="2267"/>
        <v/>
      </c>
      <c r="AC217" s="207" t="str">
        <f t="shared" si="2268"/>
        <v/>
      </c>
      <c r="AD217" s="207" t="str">
        <f t="shared" si="2269"/>
        <v/>
      </c>
      <c r="AE217" s="207" t="str">
        <f t="shared" si="2270"/>
        <v/>
      </c>
      <c r="AF217" s="207" t="str">
        <f t="shared" si="2271"/>
        <v/>
      </c>
      <c r="AG217" s="196">
        <f t="shared" si="1957"/>
        <v>0</v>
      </c>
      <c r="AN217" s="58">
        <v>6</v>
      </c>
      <c r="AO217" s="58">
        <v>3</v>
      </c>
      <c r="AP217" s="58">
        <v>8</v>
      </c>
      <c r="AQ217" s="60">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58">
        <f ca="1">COUNTIF(INDIRECT("H"&amp;(ROW()+12*(($AN217-1)*3+$AO217)-ROW())/12+5):INDIRECT("S"&amp;(ROW()+12*(($AN217-1)*3+$AO217)-ROW())/12+5),AQ217)</f>
        <v>0</v>
      </c>
      <c r="AS217" s="60">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58">
        <f ca="1">COUNTIF(INDIRECT("U"&amp;(ROW()+12*(($AN217-1)*3+$AO217)-ROW())/12+5):INDIRECT("AF"&amp;(ROW()+12*(($AN217-1)*3+$AO217)-ROW())/12+5),AS217)</f>
        <v>0</v>
      </c>
      <c r="AU217" s="58">
        <f ca="1">IF(AND(AQ217+AS217&gt;0,AR217+AT217&gt;0),COUNTIF(AU$6:AU216,"&gt;0")+1,0)</f>
        <v>0</v>
      </c>
      <c r="BE217" s="58">
        <v>2</v>
      </c>
      <c r="BF217" s="58" t="s">
        <v>106</v>
      </c>
      <c r="BG217" s="61">
        <f t="shared" ref="BG217" si="2307">IF(BG216+BT216&gt;$AJ$27,1,0)</f>
        <v>0</v>
      </c>
      <c r="BH217" s="61">
        <f t="shared" ref="BH217" si="2308">IF(BH216+BU216&gt;$AJ$27,1,0)</f>
        <v>0</v>
      </c>
      <c r="BI217" s="61">
        <f t="shared" ref="BI217" si="2309">IF(BI216+BV216&gt;$AJ$27,1,0)</f>
        <v>0</v>
      </c>
      <c r="BJ217" s="61">
        <f t="shared" ref="BJ217" si="2310">IF(BJ216+BW216&gt;$AJ$27,1,0)</f>
        <v>0</v>
      </c>
      <c r="BK217" s="61">
        <f t="shared" ref="BK217" si="2311">IF(BK216+BX216&gt;$AJ$27,1,0)</f>
        <v>0</v>
      </c>
      <c r="BL217" s="61">
        <f t="shared" ref="BL217" si="2312">IF(BL216+BY216&gt;$AJ$27,1,0)</f>
        <v>0</v>
      </c>
      <c r="BM217" s="61">
        <f t="shared" ref="BM217" si="2313">IF(BM216+BZ216&gt;$AJ$27,1,0)</f>
        <v>0</v>
      </c>
      <c r="BN217" s="61">
        <f t="shared" ref="BN217" si="2314">IF(BN216+CA216&gt;$AJ$27,1,0)</f>
        <v>0</v>
      </c>
      <c r="BO217" s="61">
        <f t="shared" ref="BO217" si="2315">IF(BO216+CB216&gt;$AJ$27,1,0)</f>
        <v>0</v>
      </c>
      <c r="BP217" s="61">
        <f t="shared" ref="BP217" si="2316">IF(BP216+CC216&gt;$AJ$27,1,0)</f>
        <v>0</v>
      </c>
      <c r="BQ217" s="61">
        <f t="shared" ref="BQ217" si="2317">IF(BQ216+CD216&gt;$AJ$27,1,0)</f>
        <v>0</v>
      </c>
      <c r="BR217" s="61">
        <f t="shared" ref="BR217" si="2318">IF(BR216+CE216&gt;$AJ$27,1,0)</f>
        <v>0</v>
      </c>
      <c r="BT217" s="61"/>
      <c r="BU217" s="61"/>
      <c r="BV217" s="61"/>
      <c r="BW217" s="61"/>
      <c r="BX217" s="61"/>
      <c r="BY217" s="61"/>
      <c r="BZ217" s="61"/>
      <c r="CA217" s="61"/>
      <c r="CB217" s="61"/>
      <c r="CC217" s="61"/>
      <c r="CD217" s="61"/>
      <c r="CE217" s="61"/>
    </row>
    <row r="218" spans="1:98">
      <c r="A218" s="376"/>
      <c r="B218" s="379"/>
      <c r="C218" s="384"/>
      <c r="D218" s="385"/>
      <c r="E218" s="383"/>
      <c r="F218" s="379"/>
      <c r="G218" s="236" t="s">
        <v>1226</v>
      </c>
      <c r="H218" s="197"/>
      <c r="I218" s="198"/>
      <c r="J218" s="198"/>
      <c r="K218" s="198"/>
      <c r="L218" s="198"/>
      <c r="M218" s="198"/>
      <c r="N218" s="198"/>
      <c r="O218" s="198"/>
      <c r="P218" s="198"/>
      <c r="Q218" s="198"/>
      <c r="R218" s="198"/>
      <c r="S218" s="198"/>
      <c r="T218" s="199">
        <f t="shared" si="1909"/>
        <v>0</v>
      </c>
      <c r="U218" s="208"/>
      <c r="V218" s="209"/>
      <c r="W218" s="209"/>
      <c r="X218" s="209"/>
      <c r="Y218" s="209"/>
      <c r="Z218" s="209"/>
      <c r="AA218" s="209"/>
      <c r="AB218" s="209"/>
      <c r="AC218" s="209"/>
      <c r="AD218" s="209"/>
      <c r="AE218" s="209"/>
      <c r="AF218" s="209"/>
      <c r="AG218" s="199">
        <f t="shared" si="1957"/>
        <v>0</v>
      </c>
      <c r="AN218" s="58">
        <v>6</v>
      </c>
      <c r="AO218" s="58">
        <v>3</v>
      </c>
      <c r="AP218" s="58">
        <v>9</v>
      </c>
      <c r="AQ218" s="60">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58">
        <f ca="1">COUNTIF(INDIRECT("H"&amp;(ROW()+12*(($AN218-1)*3+$AO218)-ROW())/12+5):INDIRECT("S"&amp;(ROW()+12*(($AN218-1)*3+$AO218)-ROW())/12+5),AQ218)</f>
        <v>0</v>
      </c>
      <c r="AS218" s="60">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58">
        <f ca="1">COUNTIF(INDIRECT("U"&amp;(ROW()+12*(($AN218-1)*3+$AO218)-ROW())/12+5):INDIRECT("AF"&amp;(ROW()+12*(($AN218-1)*3+$AO218)-ROW())/12+5),AS218)</f>
        <v>0</v>
      </c>
      <c r="AU218" s="58">
        <f ca="1">IF(AND(AQ218+AS218&gt;0,AR218+AT218&gt;0),COUNTIF(AU$6:AU217,"&gt;0")+1,0)</f>
        <v>0</v>
      </c>
      <c r="BE218" s="58">
        <v>3</v>
      </c>
      <c r="BG218" s="61"/>
      <c r="BH218" s="61"/>
      <c r="BI218" s="61"/>
      <c r="BJ218" s="61"/>
      <c r="BK218" s="61"/>
      <c r="BL218" s="61"/>
      <c r="BM218" s="61"/>
      <c r="BN218" s="61"/>
      <c r="BO218" s="61"/>
      <c r="BP218" s="61"/>
      <c r="BQ218" s="61"/>
      <c r="BR218" s="61"/>
      <c r="BT218" s="61"/>
      <c r="BU218" s="61"/>
      <c r="BV218" s="61"/>
      <c r="BW218" s="61"/>
      <c r="BX218" s="61"/>
      <c r="BY218" s="61"/>
      <c r="BZ218" s="61"/>
      <c r="CA218" s="61"/>
      <c r="CB218" s="61"/>
      <c r="CC218" s="61"/>
      <c r="CD218" s="61"/>
      <c r="CE218" s="61"/>
    </row>
    <row r="219" spans="1:98">
      <c r="A219" s="374">
        <v>72</v>
      </c>
      <c r="B219" s="377"/>
      <c r="C219" s="377"/>
      <c r="D219" s="377"/>
      <c r="E219" s="381"/>
      <c r="F219" s="377"/>
      <c r="G219" s="234" t="s">
        <v>109</v>
      </c>
      <c r="H219" s="191"/>
      <c r="I219" s="192" t="str">
        <f t="shared" ref="I219:I220" si="2319">IF(H219="","",H219)</f>
        <v/>
      </c>
      <c r="J219" s="192" t="str">
        <f t="shared" ref="J219:J220" si="2320">IF(I219="","",I219)</f>
        <v/>
      </c>
      <c r="K219" s="192" t="str">
        <f t="shared" ref="K219:K220" si="2321">IF(J219="","",J219)</f>
        <v/>
      </c>
      <c r="L219" s="192" t="str">
        <f t="shared" ref="L219:L220" si="2322">IF(K219="","",K219)</f>
        <v/>
      </c>
      <c r="M219" s="192" t="str">
        <f t="shared" ref="M219:M220" si="2323">IF(L219="","",L219)</f>
        <v/>
      </c>
      <c r="N219" s="192" t="str">
        <f t="shared" ref="N219:N220" si="2324">IF(M219="","",M219)</f>
        <v/>
      </c>
      <c r="O219" s="192" t="str">
        <f t="shared" ref="O219:O220" si="2325">IF(N219="","",N219)</f>
        <v/>
      </c>
      <c r="P219" s="192" t="str">
        <f t="shared" ref="P219:P220" si="2326">IF(O219="","",O219)</f>
        <v/>
      </c>
      <c r="Q219" s="192" t="str">
        <f t="shared" ref="Q219:Q220" si="2327">IF(P219="","",P219)</f>
        <v/>
      </c>
      <c r="R219" s="192" t="str">
        <f t="shared" ref="R219:R220" si="2328">IF(Q219="","",Q219)</f>
        <v/>
      </c>
      <c r="S219" s="192" t="str">
        <f t="shared" ref="S219:S220" si="2329">IF(R219="","",R219)</f>
        <v/>
      </c>
      <c r="T219" s="193">
        <f t="shared" si="1909"/>
        <v>0</v>
      </c>
      <c r="U219" s="203"/>
      <c r="V219" s="204" t="str">
        <f t="shared" ref="V219:V220" si="2330">IF(U219="","",U219)</f>
        <v/>
      </c>
      <c r="W219" s="204" t="str">
        <f t="shared" ref="W219:W220" si="2331">IF(V219="","",V219)</f>
        <v/>
      </c>
      <c r="X219" s="204" t="str">
        <f t="shared" ref="X219:X220" si="2332">IF(W219="","",W219)</f>
        <v/>
      </c>
      <c r="Y219" s="204" t="str">
        <f t="shared" ref="Y219:Y220" si="2333">IF(X219="","",X219)</f>
        <v/>
      </c>
      <c r="Z219" s="204" t="str">
        <f t="shared" ref="Z219:Z220" si="2334">IF(Y219="","",Y219)</f>
        <v/>
      </c>
      <c r="AA219" s="204" t="str">
        <f t="shared" ref="AA219:AA220" si="2335">IF(Z219="","",Z219)</f>
        <v/>
      </c>
      <c r="AB219" s="204" t="str">
        <f t="shared" ref="AB219:AB220" si="2336">IF(AA219="","",AA219)</f>
        <v/>
      </c>
      <c r="AC219" s="204" t="str">
        <f t="shared" ref="AC219:AC220" si="2337">IF(AB219="","",AB219)</f>
        <v/>
      </c>
      <c r="AD219" s="204" t="str">
        <f t="shared" ref="AD219:AD220" si="2338">IF(AC219="","",AC219)</f>
        <v/>
      </c>
      <c r="AE219" s="204" t="str">
        <f t="shared" ref="AE219:AE220" si="2339">IF(AD219="","",AD219)</f>
        <v/>
      </c>
      <c r="AF219" s="204" t="str">
        <f t="shared" ref="AF219:AF220" si="2340">IF(AE219="","",AE219)</f>
        <v/>
      </c>
      <c r="AG219" s="193">
        <f t="shared" si="1957"/>
        <v>0</v>
      </c>
      <c r="AN219" s="58">
        <v>6</v>
      </c>
      <c r="AO219" s="58">
        <v>3</v>
      </c>
      <c r="AP219" s="58">
        <v>10</v>
      </c>
      <c r="AQ219" s="60">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58">
        <f ca="1">COUNTIF(INDIRECT("H"&amp;(ROW()+12*(($AN219-1)*3+$AO219)-ROW())/12+5):INDIRECT("S"&amp;(ROW()+12*(($AN219-1)*3+$AO219)-ROW())/12+5),AQ219)</f>
        <v>0</v>
      </c>
      <c r="AS219" s="60">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58">
        <f ca="1">COUNTIF(INDIRECT("U"&amp;(ROW()+12*(($AN219-1)*3+$AO219)-ROW())/12+5):INDIRECT("AF"&amp;(ROW()+12*(($AN219-1)*3+$AO219)-ROW())/12+5),AS219)</f>
        <v>0</v>
      </c>
      <c r="AU219" s="58">
        <f ca="1">IF(AND(AQ219+AS219&gt;0,AR219+AT219&gt;0),COUNTIF(AU$6:AU218,"&gt;0")+1,0)</f>
        <v>0</v>
      </c>
      <c r="BE219" s="58">
        <v>1</v>
      </c>
      <c r="BG219" s="61">
        <f t="shared" ref="BG219" si="2341">SUM(H219:H220)</f>
        <v>0</v>
      </c>
      <c r="BH219" s="61">
        <f t="shared" ref="BH219" si="2342">SUM(I219:I220)</f>
        <v>0</v>
      </c>
      <c r="BI219" s="61">
        <f t="shared" ref="BI219" si="2343">SUM(J219:J220)</f>
        <v>0</v>
      </c>
      <c r="BJ219" s="61">
        <f t="shared" ref="BJ219" si="2344">SUM(K219:K220)</f>
        <v>0</v>
      </c>
      <c r="BK219" s="61">
        <f t="shared" ref="BK219" si="2345">SUM(L219:L220)</f>
        <v>0</v>
      </c>
      <c r="BL219" s="61">
        <f t="shared" ref="BL219" si="2346">SUM(M219:M220)</f>
        <v>0</v>
      </c>
      <c r="BM219" s="61">
        <f t="shared" ref="BM219" si="2347">SUM(N219:N220)</f>
        <v>0</v>
      </c>
      <c r="BN219" s="61">
        <f t="shared" ref="BN219" si="2348">SUM(O219:O220)</f>
        <v>0</v>
      </c>
      <c r="BO219" s="61">
        <f t="shared" ref="BO219" si="2349">SUM(P219:P220)</f>
        <v>0</v>
      </c>
      <c r="BP219" s="61">
        <f t="shared" ref="BP219" si="2350">SUM(Q219:Q220)</f>
        <v>0</v>
      </c>
      <c r="BQ219" s="61">
        <f t="shared" ref="BQ219" si="2351">SUM(R219:R220)</f>
        <v>0</v>
      </c>
      <c r="BR219" s="61">
        <f t="shared" ref="BR219" si="2352">SUM(S219:S220)</f>
        <v>0</v>
      </c>
      <c r="BT219" s="61">
        <f t="shared" ref="BT219" si="2353">SUM(U219:U220)</f>
        <v>0</v>
      </c>
      <c r="BU219" s="61">
        <f t="shared" ref="BU219" si="2354">SUM(V219:V220)</f>
        <v>0</v>
      </c>
      <c r="BV219" s="61">
        <f t="shared" ref="BV219" si="2355">SUM(W219:W220)</f>
        <v>0</v>
      </c>
      <c r="BW219" s="61">
        <f t="shared" ref="BW219" si="2356">SUM(X219:X220)</f>
        <v>0</v>
      </c>
      <c r="BX219" s="61">
        <f t="shared" ref="BX219" si="2357">SUM(Y219:Y220)</f>
        <v>0</v>
      </c>
      <c r="BY219" s="61">
        <f t="shared" ref="BY219" si="2358">SUM(Z219:Z220)</f>
        <v>0</v>
      </c>
      <c r="BZ219" s="61">
        <f t="shared" ref="BZ219" si="2359">SUM(AA219:AA220)</f>
        <v>0</v>
      </c>
      <c r="CA219" s="61">
        <f t="shared" ref="CA219" si="2360">SUM(AB219:AB220)</f>
        <v>0</v>
      </c>
      <c r="CB219" s="61">
        <f t="shared" ref="CB219" si="2361">SUM(AC219:AC220)</f>
        <v>0</v>
      </c>
      <c r="CC219" s="61">
        <f t="shared" ref="CC219" si="2362">SUM(AD219:AD220)</f>
        <v>0</v>
      </c>
      <c r="CD219" s="61">
        <f t="shared" ref="CD219" si="2363">SUM(AE219:AE220)</f>
        <v>0</v>
      </c>
      <c r="CE219" s="61">
        <f t="shared" ref="CE219" si="2364">SUM(AF219:AF220)</f>
        <v>0</v>
      </c>
      <c r="CH219" s="62" t="s">
        <v>108</v>
      </c>
      <c r="CI219" s="61">
        <f t="shared" ref="CI219" si="2365">IF(OR($D219="副園長",$D219="教頭",$D219="主任保育士",$D219="主幹教諭",$D219="主幹保育教諭"),0,BG219)</f>
        <v>0</v>
      </c>
      <c r="CJ219" s="61">
        <f t="shared" ref="CJ219" si="2366">IF(OR($D219="副園長",$D219="教頭",$D219="主任保育士",$D219="主幹教諭",$D219="主幹保育教諭"),0,BH219)</f>
        <v>0</v>
      </c>
      <c r="CK219" s="61">
        <f t="shared" ref="CK219" si="2367">IF(OR($D219="副園長",$D219="教頭",$D219="主任保育士",$D219="主幹教諭",$D219="主幹保育教諭"),0,BI219)</f>
        <v>0</v>
      </c>
      <c r="CL219" s="61">
        <f t="shared" ref="CL219" si="2368">IF(OR($D219="副園長",$D219="教頭",$D219="主任保育士",$D219="主幹教諭",$D219="主幹保育教諭"),0,BJ219)</f>
        <v>0</v>
      </c>
      <c r="CM219" s="61">
        <f t="shared" ref="CM219" si="2369">IF(OR($D219="副園長",$D219="教頭",$D219="主任保育士",$D219="主幹教諭",$D219="主幹保育教諭"),0,BK219)</f>
        <v>0</v>
      </c>
      <c r="CN219" s="61">
        <f t="shared" ref="CN219" si="2370">IF(OR($D219="副園長",$D219="教頭",$D219="主任保育士",$D219="主幹教諭",$D219="主幹保育教諭"),0,BL219)</f>
        <v>0</v>
      </c>
      <c r="CO219" s="61">
        <f t="shared" ref="CO219" si="2371">IF(OR($D219="副園長",$D219="教頭",$D219="主任保育士",$D219="主幹教諭",$D219="主幹保育教諭"),0,BM219)</f>
        <v>0</v>
      </c>
      <c r="CP219" s="61">
        <f t="shared" ref="CP219" si="2372">IF(OR($D219="副園長",$D219="教頭",$D219="主任保育士",$D219="主幹教諭",$D219="主幹保育教諭"),0,BN219)</f>
        <v>0</v>
      </c>
      <c r="CQ219" s="61">
        <f t="shared" ref="CQ219" si="2373">IF(OR($D219="副園長",$D219="教頭",$D219="主任保育士",$D219="主幹教諭",$D219="主幹保育教諭"),0,BO219)</f>
        <v>0</v>
      </c>
      <c r="CR219" s="61">
        <f t="shared" ref="CR219" si="2374">IF(OR($D219="副園長",$D219="教頭",$D219="主任保育士",$D219="主幹教諭",$D219="主幹保育教諭"),0,BP219)</f>
        <v>0</v>
      </c>
      <c r="CS219" s="61">
        <f t="shared" ref="CS219" si="2375">IF(OR($D219="副園長",$D219="教頭",$D219="主任保育士",$D219="主幹教諭",$D219="主幹保育教諭"),0,BQ219)</f>
        <v>0</v>
      </c>
      <c r="CT219" s="61">
        <f t="shared" ref="CT219" si="2376">IF(OR($D219="副園長",$D219="教頭",$D219="主任保育士",$D219="主幹教諭",$D219="主幹保育教諭"),0,BR219)</f>
        <v>0</v>
      </c>
    </row>
    <row r="220" spans="1:98">
      <c r="A220" s="375"/>
      <c r="B220" s="378"/>
      <c r="C220" s="380"/>
      <c r="D220" s="380"/>
      <c r="E220" s="382"/>
      <c r="F220" s="378"/>
      <c r="G220" s="235" t="s">
        <v>107</v>
      </c>
      <c r="H220" s="194"/>
      <c r="I220" s="195" t="str">
        <f t="shared" si="2319"/>
        <v/>
      </c>
      <c r="J220" s="195" t="str">
        <f t="shared" si="2320"/>
        <v/>
      </c>
      <c r="K220" s="195" t="str">
        <f t="shared" si="2321"/>
        <v/>
      </c>
      <c r="L220" s="195" t="str">
        <f t="shared" si="2322"/>
        <v/>
      </c>
      <c r="M220" s="195" t="str">
        <f t="shared" si="2323"/>
        <v/>
      </c>
      <c r="N220" s="195" t="str">
        <f t="shared" si="2324"/>
        <v/>
      </c>
      <c r="O220" s="195" t="str">
        <f t="shared" si="2325"/>
        <v/>
      </c>
      <c r="P220" s="195" t="str">
        <f t="shared" si="2326"/>
        <v/>
      </c>
      <c r="Q220" s="195" t="str">
        <f t="shared" si="2327"/>
        <v/>
      </c>
      <c r="R220" s="195" t="str">
        <f t="shared" si="2328"/>
        <v/>
      </c>
      <c r="S220" s="195" t="str">
        <f t="shared" si="2329"/>
        <v/>
      </c>
      <c r="T220" s="196">
        <f t="shared" si="1909"/>
        <v>0</v>
      </c>
      <c r="U220" s="206"/>
      <c r="V220" s="207" t="str">
        <f t="shared" si="2330"/>
        <v/>
      </c>
      <c r="W220" s="207" t="str">
        <f t="shared" si="2331"/>
        <v/>
      </c>
      <c r="X220" s="207" t="str">
        <f t="shared" si="2332"/>
        <v/>
      </c>
      <c r="Y220" s="207" t="str">
        <f t="shared" si="2333"/>
        <v/>
      </c>
      <c r="Z220" s="207" t="str">
        <f t="shared" si="2334"/>
        <v/>
      </c>
      <c r="AA220" s="207" t="str">
        <f t="shared" si="2335"/>
        <v/>
      </c>
      <c r="AB220" s="207" t="str">
        <f t="shared" si="2336"/>
        <v/>
      </c>
      <c r="AC220" s="207" t="str">
        <f t="shared" si="2337"/>
        <v/>
      </c>
      <c r="AD220" s="207" t="str">
        <f t="shared" si="2338"/>
        <v/>
      </c>
      <c r="AE220" s="207" t="str">
        <f t="shared" si="2339"/>
        <v/>
      </c>
      <c r="AF220" s="207" t="str">
        <f t="shared" si="2340"/>
        <v/>
      </c>
      <c r="AG220" s="196">
        <f t="shared" si="1957"/>
        <v>0</v>
      </c>
      <c r="AN220" s="58">
        <v>6</v>
      </c>
      <c r="AO220" s="58">
        <v>3</v>
      </c>
      <c r="AP220" s="58">
        <v>11</v>
      </c>
      <c r="AQ220" s="60">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58">
        <f ca="1">COUNTIF(INDIRECT("H"&amp;(ROW()+12*(($AN220-1)*3+$AO220)-ROW())/12+5):INDIRECT("S"&amp;(ROW()+12*(($AN220-1)*3+$AO220)-ROW())/12+5),AQ220)</f>
        <v>0</v>
      </c>
      <c r="AS220" s="60">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58">
        <f ca="1">COUNTIF(INDIRECT("U"&amp;(ROW()+12*(($AN220-1)*3+$AO220)-ROW())/12+5):INDIRECT("AF"&amp;(ROW()+12*(($AN220-1)*3+$AO220)-ROW())/12+5),AS220)</f>
        <v>0</v>
      </c>
      <c r="AU220" s="58">
        <f ca="1">IF(AND(AQ220+AS220&gt;0,AR220+AT220&gt;0),COUNTIF(AU$6:AU219,"&gt;0")+1,0)</f>
        <v>0</v>
      </c>
      <c r="BE220" s="58">
        <v>2</v>
      </c>
      <c r="BF220" s="58" t="s">
        <v>106</v>
      </c>
      <c r="BG220" s="61">
        <f t="shared" ref="BG220" si="2377">IF(BG219+BT219&gt;$AJ$27,1,0)</f>
        <v>0</v>
      </c>
      <c r="BH220" s="61">
        <f t="shared" ref="BH220" si="2378">IF(BH219+BU219&gt;$AJ$27,1,0)</f>
        <v>0</v>
      </c>
      <c r="BI220" s="61">
        <f t="shared" ref="BI220" si="2379">IF(BI219+BV219&gt;$AJ$27,1,0)</f>
        <v>0</v>
      </c>
      <c r="BJ220" s="61">
        <f t="shared" ref="BJ220" si="2380">IF(BJ219+BW219&gt;$AJ$27,1,0)</f>
        <v>0</v>
      </c>
      <c r="BK220" s="61">
        <f t="shared" ref="BK220" si="2381">IF(BK219+BX219&gt;$AJ$27,1,0)</f>
        <v>0</v>
      </c>
      <c r="BL220" s="61">
        <f t="shared" ref="BL220" si="2382">IF(BL219+BY219&gt;$AJ$27,1,0)</f>
        <v>0</v>
      </c>
      <c r="BM220" s="61">
        <f t="shared" ref="BM220" si="2383">IF(BM219+BZ219&gt;$AJ$27,1,0)</f>
        <v>0</v>
      </c>
      <c r="BN220" s="61">
        <f t="shared" ref="BN220" si="2384">IF(BN219+CA219&gt;$AJ$27,1,0)</f>
        <v>0</v>
      </c>
      <c r="BO220" s="61">
        <f t="shared" ref="BO220" si="2385">IF(BO219+CB219&gt;$AJ$27,1,0)</f>
        <v>0</v>
      </c>
      <c r="BP220" s="61">
        <f t="shared" ref="BP220" si="2386">IF(BP219+CC219&gt;$AJ$27,1,0)</f>
        <v>0</v>
      </c>
      <c r="BQ220" s="61">
        <f t="shared" ref="BQ220" si="2387">IF(BQ219+CD219&gt;$AJ$27,1,0)</f>
        <v>0</v>
      </c>
      <c r="BR220" s="61">
        <f t="shared" ref="BR220" si="2388">IF(BR219+CE219&gt;$AJ$27,1,0)</f>
        <v>0</v>
      </c>
      <c r="BT220" s="61"/>
      <c r="BU220" s="61"/>
      <c r="BV220" s="61"/>
      <c r="BW220" s="61"/>
      <c r="BX220" s="61"/>
      <c r="BY220" s="61"/>
      <c r="BZ220" s="61"/>
      <c r="CA220" s="61"/>
      <c r="CB220" s="61"/>
      <c r="CC220" s="61"/>
      <c r="CD220" s="61"/>
      <c r="CE220" s="61"/>
    </row>
    <row r="221" spans="1:98">
      <c r="A221" s="376"/>
      <c r="B221" s="379"/>
      <c r="C221" s="384"/>
      <c r="D221" s="385"/>
      <c r="E221" s="383"/>
      <c r="F221" s="379"/>
      <c r="G221" s="236" t="s">
        <v>1226</v>
      </c>
      <c r="H221" s="197"/>
      <c r="I221" s="198"/>
      <c r="J221" s="198"/>
      <c r="K221" s="198"/>
      <c r="L221" s="198"/>
      <c r="M221" s="198"/>
      <c r="N221" s="198"/>
      <c r="O221" s="198"/>
      <c r="P221" s="198"/>
      <c r="Q221" s="198"/>
      <c r="R221" s="198"/>
      <c r="S221" s="198"/>
      <c r="T221" s="199">
        <f t="shared" si="1909"/>
        <v>0</v>
      </c>
      <c r="U221" s="208"/>
      <c r="V221" s="209"/>
      <c r="W221" s="209"/>
      <c r="X221" s="209"/>
      <c r="Y221" s="209"/>
      <c r="Z221" s="209"/>
      <c r="AA221" s="209"/>
      <c r="AB221" s="209"/>
      <c r="AC221" s="209"/>
      <c r="AD221" s="209"/>
      <c r="AE221" s="209"/>
      <c r="AF221" s="209"/>
      <c r="AG221" s="199">
        <f t="shared" si="1957"/>
        <v>0</v>
      </c>
      <c r="AN221" s="243">
        <v>6</v>
      </c>
      <c r="AO221" s="243">
        <v>3</v>
      </c>
      <c r="AP221" s="243">
        <v>12</v>
      </c>
      <c r="AQ221" s="244">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243">
        <f ca="1">COUNTIF(INDIRECT("H"&amp;(ROW()+12*(($AN221-1)*3+$AO221)-ROW())/12+5):INDIRECT("S"&amp;(ROW()+12*(($AN221-1)*3+$AO221)-ROW())/12+5),AQ221)</f>
        <v>0</v>
      </c>
      <c r="AS221" s="244">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243">
        <f ca="1">COUNTIF(INDIRECT("U"&amp;(ROW()+12*(($AN221-1)*3+$AO221)-ROW())/12+5):INDIRECT("AF"&amp;(ROW()+12*(($AN221-1)*3+$AO221)-ROW())/12+5),AS221)</f>
        <v>0</v>
      </c>
      <c r="AU221" s="243">
        <f ca="1">IF(AND(AQ221+AS221&gt;0,AR221+AT221&gt;0),COUNTIF(AU$6:AU220,"&gt;0")+1,0)</f>
        <v>0</v>
      </c>
      <c r="BE221" s="58">
        <v>3</v>
      </c>
      <c r="BF221" s="62"/>
      <c r="BT221" s="61"/>
      <c r="BU221" s="61"/>
      <c r="BV221" s="61"/>
      <c r="BW221" s="61"/>
      <c r="BX221" s="61"/>
      <c r="BY221" s="61"/>
      <c r="BZ221" s="61"/>
      <c r="CA221" s="61"/>
      <c r="CB221" s="61"/>
      <c r="CC221" s="61"/>
      <c r="CD221" s="61"/>
      <c r="CE221" s="61"/>
    </row>
    <row r="222" spans="1:98">
      <c r="A222" s="374">
        <v>73</v>
      </c>
      <c r="B222" s="377"/>
      <c r="C222" s="377"/>
      <c r="D222" s="377"/>
      <c r="E222" s="381"/>
      <c r="F222" s="377"/>
      <c r="G222" s="234" t="s">
        <v>109</v>
      </c>
      <c r="H222" s="191"/>
      <c r="I222" s="192" t="str">
        <f t="shared" ref="I222:I223" si="2389">IF(H222="","",H222)</f>
        <v/>
      </c>
      <c r="J222" s="192" t="str">
        <f t="shared" ref="J222:J223" si="2390">IF(I222="","",I222)</f>
        <v/>
      </c>
      <c r="K222" s="192" t="str">
        <f t="shared" ref="K222:K223" si="2391">IF(J222="","",J222)</f>
        <v/>
      </c>
      <c r="L222" s="192" t="str">
        <f t="shared" ref="L222:L223" si="2392">IF(K222="","",K222)</f>
        <v/>
      </c>
      <c r="M222" s="192" t="str">
        <f t="shared" ref="M222:M223" si="2393">IF(L222="","",L222)</f>
        <v/>
      </c>
      <c r="N222" s="192" t="str">
        <f t="shared" ref="N222:N223" si="2394">IF(M222="","",M222)</f>
        <v/>
      </c>
      <c r="O222" s="192" t="str">
        <f t="shared" ref="O222:O223" si="2395">IF(N222="","",N222)</f>
        <v/>
      </c>
      <c r="P222" s="192" t="str">
        <f t="shared" ref="P222:P223" si="2396">IF(O222="","",O222)</f>
        <v/>
      </c>
      <c r="Q222" s="192" t="str">
        <f t="shared" ref="Q222:Q223" si="2397">IF(P222="","",P222)</f>
        <v/>
      </c>
      <c r="R222" s="192" t="str">
        <f t="shared" ref="R222:R223" si="2398">IF(Q222="","",Q222)</f>
        <v/>
      </c>
      <c r="S222" s="192" t="str">
        <f t="shared" ref="S222:S223" si="2399">IF(R222="","",R222)</f>
        <v/>
      </c>
      <c r="T222" s="193">
        <f t="shared" si="1909"/>
        <v>0</v>
      </c>
      <c r="U222" s="203"/>
      <c r="V222" s="204" t="str">
        <f t="shared" ref="V222:V223" si="2400">IF(U222="","",U222)</f>
        <v/>
      </c>
      <c r="W222" s="204" t="str">
        <f t="shared" ref="W222:W223" si="2401">IF(V222="","",V222)</f>
        <v/>
      </c>
      <c r="X222" s="204" t="str">
        <f t="shared" ref="X222:X223" si="2402">IF(W222="","",W222)</f>
        <v/>
      </c>
      <c r="Y222" s="204" t="str">
        <f t="shared" ref="Y222:Y223" si="2403">IF(X222="","",X222)</f>
        <v/>
      </c>
      <c r="Z222" s="204" t="str">
        <f t="shared" ref="Z222:Z223" si="2404">IF(Y222="","",Y222)</f>
        <v/>
      </c>
      <c r="AA222" s="204" t="str">
        <f t="shared" ref="AA222:AA223" si="2405">IF(Z222="","",Z222)</f>
        <v/>
      </c>
      <c r="AB222" s="204" t="str">
        <f t="shared" ref="AB222:AB223" si="2406">IF(AA222="","",AA222)</f>
        <v/>
      </c>
      <c r="AC222" s="204" t="str">
        <f t="shared" ref="AC222:AC223" si="2407">IF(AB222="","",AB222)</f>
        <v/>
      </c>
      <c r="AD222" s="204" t="str">
        <f t="shared" ref="AD222:AD223" si="2408">IF(AC222="","",AC222)</f>
        <v/>
      </c>
      <c r="AE222" s="204" t="str">
        <f t="shared" ref="AE222:AE223" si="2409">IF(AD222="","",AD222)</f>
        <v/>
      </c>
      <c r="AF222" s="204" t="str">
        <f t="shared" ref="AF222:AF223" si="2410">IF(AE222="","",AE222)</f>
        <v/>
      </c>
      <c r="AG222" s="193">
        <f t="shared" si="1957"/>
        <v>0</v>
      </c>
      <c r="AN222" s="58">
        <v>7</v>
      </c>
      <c r="AO222" s="58">
        <v>1</v>
      </c>
      <c r="AP222" s="58">
        <v>1</v>
      </c>
      <c r="AQ222" s="60">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58">
        <f ca="1">COUNTIF(INDIRECT("H"&amp;(ROW()+12*(($AN222-1)*3+$AO222)-ROW())/12+5):INDIRECT("S"&amp;(ROW()+12*(($AN222-1)*3+$AO222)-ROW())/12+5),AQ222)</f>
        <v>0</v>
      </c>
      <c r="AS222" s="60">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58">
        <f ca="1">COUNTIF(INDIRECT("U"&amp;(ROW()+12*(($AN222-1)*3+$AO222)-ROW())/12+5):INDIRECT("AF"&amp;(ROW()+12*(($AN222-1)*3+$AO222)-ROW())/12+5),AS222)</f>
        <v>0</v>
      </c>
      <c r="AU222" s="58">
        <f ca="1">IF(AND(AQ222+AS222&gt;0,AR222+AT222&gt;0),COUNTIF(AU$6:AU221,"&gt;0")+1,0)</f>
        <v>0</v>
      </c>
      <c r="BE222" s="58">
        <v>1</v>
      </c>
      <c r="BG222" s="61">
        <f t="shared" ref="BG222" si="2411">SUM(H222:H223)</f>
        <v>0</v>
      </c>
      <c r="BH222" s="61">
        <f t="shared" ref="BH222" si="2412">SUM(I222:I223)</f>
        <v>0</v>
      </c>
      <c r="BI222" s="61">
        <f t="shared" ref="BI222" si="2413">SUM(J222:J223)</f>
        <v>0</v>
      </c>
      <c r="BJ222" s="61">
        <f t="shared" ref="BJ222" si="2414">SUM(K222:K223)</f>
        <v>0</v>
      </c>
      <c r="BK222" s="61">
        <f t="shared" ref="BK222" si="2415">SUM(L222:L223)</f>
        <v>0</v>
      </c>
      <c r="BL222" s="61">
        <f t="shared" ref="BL222" si="2416">SUM(M222:M223)</f>
        <v>0</v>
      </c>
      <c r="BM222" s="61">
        <f t="shared" ref="BM222" si="2417">SUM(N222:N223)</f>
        <v>0</v>
      </c>
      <c r="BN222" s="61">
        <f t="shared" ref="BN222" si="2418">SUM(O222:O223)</f>
        <v>0</v>
      </c>
      <c r="BO222" s="61">
        <f t="shared" ref="BO222" si="2419">SUM(P222:P223)</f>
        <v>0</v>
      </c>
      <c r="BP222" s="61">
        <f t="shared" ref="BP222" si="2420">SUM(Q222:Q223)</f>
        <v>0</v>
      </c>
      <c r="BQ222" s="61">
        <f t="shared" ref="BQ222" si="2421">SUM(R222:R223)</f>
        <v>0</v>
      </c>
      <c r="BR222" s="61">
        <f t="shared" ref="BR222" si="2422">SUM(S222:S223)</f>
        <v>0</v>
      </c>
      <c r="BT222" s="61">
        <f t="shared" ref="BT222" si="2423">SUM(U222:U223)</f>
        <v>0</v>
      </c>
      <c r="BU222" s="61">
        <f t="shared" ref="BU222" si="2424">SUM(V222:V223)</f>
        <v>0</v>
      </c>
      <c r="BV222" s="61">
        <f t="shared" ref="BV222" si="2425">SUM(W222:W223)</f>
        <v>0</v>
      </c>
      <c r="BW222" s="61">
        <f t="shared" ref="BW222" si="2426">SUM(X222:X223)</f>
        <v>0</v>
      </c>
      <c r="BX222" s="61">
        <f t="shared" ref="BX222" si="2427">SUM(Y222:Y223)</f>
        <v>0</v>
      </c>
      <c r="BY222" s="61">
        <f t="shared" ref="BY222" si="2428">SUM(Z222:Z223)</f>
        <v>0</v>
      </c>
      <c r="BZ222" s="61">
        <f t="shared" ref="BZ222" si="2429">SUM(AA222:AA223)</f>
        <v>0</v>
      </c>
      <c r="CA222" s="61">
        <f t="shared" ref="CA222" si="2430">SUM(AB222:AB223)</f>
        <v>0</v>
      </c>
      <c r="CB222" s="61">
        <f t="shared" ref="CB222" si="2431">SUM(AC222:AC223)</f>
        <v>0</v>
      </c>
      <c r="CC222" s="61">
        <f t="shared" ref="CC222" si="2432">SUM(AD222:AD223)</f>
        <v>0</v>
      </c>
      <c r="CD222" s="61">
        <f t="shared" ref="CD222" si="2433">SUM(AE222:AE223)</f>
        <v>0</v>
      </c>
      <c r="CE222" s="61">
        <f t="shared" ref="CE222" si="2434">SUM(AF222:AF223)</f>
        <v>0</v>
      </c>
      <c r="CH222" s="62" t="s">
        <v>108</v>
      </c>
      <c r="CI222" s="61">
        <f t="shared" ref="CI222" si="2435">IF(OR($D222="副園長",$D222="教頭",$D222="主任保育士",$D222="主幹教諭",$D222="主幹保育教諭"),0,BG222)</f>
        <v>0</v>
      </c>
      <c r="CJ222" s="61">
        <f t="shared" ref="CJ222" si="2436">IF(OR($D222="副園長",$D222="教頭",$D222="主任保育士",$D222="主幹教諭",$D222="主幹保育教諭"),0,BH222)</f>
        <v>0</v>
      </c>
      <c r="CK222" s="61">
        <f t="shared" ref="CK222" si="2437">IF(OR($D222="副園長",$D222="教頭",$D222="主任保育士",$D222="主幹教諭",$D222="主幹保育教諭"),0,BI222)</f>
        <v>0</v>
      </c>
      <c r="CL222" s="61">
        <f t="shared" ref="CL222" si="2438">IF(OR($D222="副園長",$D222="教頭",$D222="主任保育士",$D222="主幹教諭",$D222="主幹保育教諭"),0,BJ222)</f>
        <v>0</v>
      </c>
      <c r="CM222" s="61">
        <f t="shared" ref="CM222" si="2439">IF(OR($D222="副園長",$D222="教頭",$D222="主任保育士",$D222="主幹教諭",$D222="主幹保育教諭"),0,BK222)</f>
        <v>0</v>
      </c>
      <c r="CN222" s="61">
        <f t="shared" ref="CN222" si="2440">IF(OR($D222="副園長",$D222="教頭",$D222="主任保育士",$D222="主幹教諭",$D222="主幹保育教諭"),0,BL222)</f>
        <v>0</v>
      </c>
      <c r="CO222" s="61">
        <f t="shared" ref="CO222" si="2441">IF(OR($D222="副園長",$D222="教頭",$D222="主任保育士",$D222="主幹教諭",$D222="主幹保育教諭"),0,BM222)</f>
        <v>0</v>
      </c>
      <c r="CP222" s="61">
        <f t="shared" ref="CP222" si="2442">IF(OR($D222="副園長",$D222="教頭",$D222="主任保育士",$D222="主幹教諭",$D222="主幹保育教諭"),0,BN222)</f>
        <v>0</v>
      </c>
      <c r="CQ222" s="61">
        <f t="shared" ref="CQ222" si="2443">IF(OR($D222="副園長",$D222="教頭",$D222="主任保育士",$D222="主幹教諭",$D222="主幹保育教諭"),0,BO222)</f>
        <v>0</v>
      </c>
      <c r="CR222" s="61">
        <f t="shared" ref="CR222" si="2444">IF(OR($D222="副園長",$D222="教頭",$D222="主任保育士",$D222="主幹教諭",$D222="主幹保育教諭"),0,BP222)</f>
        <v>0</v>
      </c>
      <c r="CS222" s="61">
        <f t="shared" ref="CS222" si="2445">IF(OR($D222="副園長",$D222="教頭",$D222="主任保育士",$D222="主幹教諭",$D222="主幹保育教諭"),0,BQ222)</f>
        <v>0</v>
      </c>
      <c r="CT222" s="61">
        <f t="shared" ref="CT222" si="2446">IF(OR($D222="副園長",$D222="教頭",$D222="主任保育士",$D222="主幹教諭",$D222="主幹保育教諭"),0,BR222)</f>
        <v>0</v>
      </c>
    </row>
    <row r="223" spans="1:98">
      <c r="A223" s="375"/>
      <c r="B223" s="378"/>
      <c r="C223" s="380"/>
      <c r="D223" s="380"/>
      <c r="E223" s="382"/>
      <c r="F223" s="378"/>
      <c r="G223" s="235" t="s">
        <v>107</v>
      </c>
      <c r="H223" s="194"/>
      <c r="I223" s="195" t="str">
        <f t="shared" si="2389"/>
        <v/>
      </c>
      <c r="J223" s="195" t="str">
        <f t="shared" si="2390"/>
        <v/>
      </c>
      <c r="K223" s="195" t="str">
        <f t="shared" si="2391"/>
        <v/>
      </c>
      <c r="L223" s="195" t="str">
        <f t="shared" si="2392"/>
        <v/>
      </c>
      <c r="M223" s="195" t="str">
        <f t="shared" si="2393"/>
        <v/>
      </c>
      <c r="N223" s="195" t="str">
        <f t="shared" si="2394"/>
        <v/>
      </c>
      <c r="O223" s="195" t="str">
        <f t="shared" si="2395"/>
        <v/>
      </c>
      <c r="P223" s="195" t="str">
        <f t="shared" si="2396"/>
        <v/>
      </c>
      <c r="Q223" s="195" t="str">
        <f t="shared" si="2397"/>
        <v/>
      </c>
      <c r="R223" s="195" t="str">
        <f t="shared" si="2398"/>
        <v/>
      </c>
      <c r="S223" s="195" t="str">
        <f t="shared" si="2399"/>
        <v/>
      </c>
      <c r="T223" s="196">
        <f t="shared" si="1909"/>
        <v>0</v>
      </c>
      <c r="U223" s="206"/>
      <c r="V223" s="207" t="str">
        <f t="shared" si="2400"/>
        <v/>
      </c>
      <c r="W223" s="207" t="str">
        <f t="shared" si="2401"/>
        <v/>
      </c>
      <c r="X223" s="207" t="str">
        <f t="shared" si="2402"/>
        <v/>
      </c>
      <c r="Y223" s="207" t="str">
        <f t="shared" si="2403"/>
        <v/>
      </c>
      <c r="Z223" s="207" t="str">
        <f t="shared" si="2404"/>
        <v/>
      </c>
      <c r="AA223" s="207" t="str">
        <f t="shared" si="2405"/>
        <v/>
      </c>
      <c r="AB223" s="207" t="str">
        <f t="shared" si="2406"/>
        <v/>
      </c>
      <c r="AC223" s="207" t="str">
        <f t="shared" si="2407"/>
        <v/>
      </c>
      <c r="AD223" s="207" t="str">
        <f t="shared" si="2408"/>
        <v/>
      </c>
      <c r="AE223" s="207" t="str">
        <f t="shared" si="2409"/>
        <v/>
      </c>
      <c r="AF223" s="207" t="str">
        <f t="shared" si="2410"/>
        <v/>
      </c>
      <c r="AG223" s="196">
        <f t="shared" si="1957"/>
        <v>0</v>
      </c>
      <c r="AN223" s="58">
        <v>7</v>
      </c>
      <c r="AO223" s="58">
        <v>1</v>
      </c>
      <c r="AP223" s="58">
        <v>2</v>
      </c>
      <c r="AQ223" s="60">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58">
        <f ca="1">COUNTIF(INDIRECT("H"&amp;(ROW()+12*(($AN223-1)*3+$AO223)-ROW())/12+5):INDIRECT("S"&amp;(ROW()+12*(($AN223-1)*3+$AO223)-ROW())/12+5),AQ223)</f>
        <v>0</v>
      </c>
      <c r="AS223" s="60">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58">
        <f ca="1">COUNTIF(INDIRECT("U"&amp;(ROW()+12*(($AN223-1)*3+$AO223)-ROW())/12+5):INDIRECT("AF"&amp;(ROW()+12*(($AN223-1)*3+$AO223)-ROW())/12+5),AS223)</f>
        <v>0</v>
      </c>
      <c r="AU223" s="58">
        <f ca="1">IF(AND(AQ223+AS223&gt;0,AR223+AT223&gt;0),COUNTIF(AU$6:AU222,"&gt;0")+1,0)</f>
        <v>0</v>
      </c>
      <c r="BE223" s="58">
        <v>2</v>
      </c>
      <c r="BF223" s="58" t="s">
        <v>106</v>
      </c>
      <c r="BG223" s="61">
        <f t="shared" ref="BG223" si="2447">IF(BG222+BT222&gt;$AJ$27,1,0)</f>
        <v>0</v>
      </c>
      <c r="BH223" s="61">
        <f t="shared" ref="BH223" si="2448">IF(BH222+BU222&gt;$AJ$27,1,0)</f>
        <v>0</v>
      </c>
      <c r="BI223" s="61">
        <f t="shared" ref="BI223" si="2449">IF(BI222+BV222&gt;$AJ$27,1,0)</f>
        <v>0</v>
      </c>
      <c r="BJ223" s="61">
        <f t="shared" ref="BJ223" si="2450">IF(BJ222+BW222&gt;$AJ$27,1,0)</f>
        <v>0</v>
      </c>
      <c r="BK223" s="61">
        <f t="shared" ref="BK223" si="2451">IF(BK222+BX222&gt;$AJ$27,1,0)</f>
        <v>0</v>
      </c>
      <c r="BL223" s="61">
        <f t="shared" ref="BL223" si="2452">IF(BL222+BY222&gt;$AJ$27,1,0)</f>
        <v>0</v>
      </c>
      <c r="BM223" s="61">
        <f t="shared" ref="BM223" si="2453">IF(BM222+BZ222&gt;$AJ$27,1,0)</f>
        <v>0</v>
      </c>
      <c r="BN223" s="61">
        <f t="shared" ref="BN223" si="2454">IF(BN222+CA222&gt;$AJ$27,1,0)</f>
        <v>0</v>
      </c>
      <c r="BO223" s="61">
        <f t="shared" ref="BO223" si="2455">IF(BO222+CB222&gt;$AJ$27,1,0)</f>
        <v>0</v>
      </c>
      <c r="BP223" s="61">
        <f t="shared" ref="BP223" si="2456">IF(BP222+CC222&gt;$AJ$27,1,0)</f>
        <v>0</v>
      </c>
      <c r="BQ223" s="61">
        <f t="shared" ref="BQ223" si="2457">IF(BQ222+CD222&gt;$AJ$27,1,0)</f>
        <v>0</v>
      </c>
      <c r="BR223" s="61">
        <f t="shared" ref="BR223" si="2458">IF(BR222+CE222&gt;$AJ$27,1,0)</f>
        <v>0</v>
      </c>
      <c r="BT223" s="61"/>
      <c r="BU223" s="61"/>
      <c r="BV223" s="61"/>
      <c r="BW223" s="61"/>
      <c r="BX223" s="61"/>
      <c r="BY223" s="61"/>
      <c r="BZ223" s="61"/>
      <c r="CA223" s="61"/>
      <c r="CB223" s="61"/>
      <c r="CC223" s="61"/>
      <c r="CD223" s="61"/>
      <c r="CE223" s="61"/>
    </row>
    <row r="224" spans="1:98">
      <c r="A224" s="376"/>
      <c r="B224" s="379"/>
      <c r="C224" s="384"/>
      <c r="D224" s="385"/>
      <c r="E224" s="383"/>
      <c r="F224" s="379"/>
      <c r="G224" s="236" t="s">
        <v>1226</v>
      </c>
      <c r="H224" s="197"/>
      <c r="I224" s="198"/>
      <c r="J224" s="198"/>
      <c r="K224" s="198"/>
      <c r="L224" s="198"/>
      <c r="M224" s="198"/>
      <c r="N224" s="198"/>
      <c r="O224" s="198"/>
      <c r="P224" s="198"/>
      <c r="Q224" s="198"/>
      <c r="R224" s="198"/>
      <c r="S224" s="198"/>
      <c r="T224" s="199">
        <f t="shared" si="1909"/>
        <v>0</v>
      </c>
      <c r="U224" s="208"/>
      <c r="V224" s="209"/>
      <c r="W224" s="209"/>
      <c r="X224" s="209"/>
      <c r="Y224" s="209"/>
      <c r="Z224" s="209"/>
      <c r="AA224" s="209"/>
      <c r="AB224" s="209"/>
      <c r="AC224" s="209"/>
      <c r="AD224" s="209"/>
      <c r="AE224" s="209"/>
      <c r="AF224" s="209"/>
      <c r="AG224" s="199">
        <f t="shared" si="1957"/>
        <v>0</v>
      </c>
      <c r="AN224" s="58">
        <v>7</v>
      </c>
      <c r="AO224" s="58">
        <v>1</v>
      </c>
      <c r="AP224" s="58">
        <v>3</v>
      </c>
      <c r="AQ224" s="60">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58">
        <f ca="1">COUNTIF(INDIRECT("H"&amp;(ROW()+12*(($AN224-1)*3+$AO224)-ROW())/12+5):INDIRECT("S"&amp;(ROW()+12*(($AN224-1)*3+$AO224)-ROW())/12+5),AQ224)</f>
        <v>0</v>
      </c>
      <c r="AS224" s="60">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58">
        <f ca="1">COUNTIF(INDIRECT("U"&amp;(ROW()+12*(($AN224-1)*3+$AO224)-ROW())/12+5):INDIRECT("AF"&amp;(ROW()+12*(($AN224-1)*3+$AO224)-ROW())/12+5),AS224)</f>
        <v>0</v>
      </c>
      <c r="AU224" s="58">
        <f ca="1">IF(AND(AQ224+AS224&gt;0,AR224+AT224&gt;0),COUNTIF(AU$6:AU223,"&gt;0")+1,0)</f>
        <v>0</v>
      </c>
      <c r="BE224" s="58">
        <v>3</v>
      </c>
      <c r="BF224" s="62"/>
      <c r="BG224" s="61"/>
      <c r="BH224" s="61"/>
      <c r="BI224" s="61"/>
      <c r="BJ224" s="61"/>
      <c r="BK224" s="61"/>
      <c r="BL224" s="61"/>
      <c r="BM224" s="61"/>
      <c r="BN224" s="61"/>
      <c r="BO224" s="61"/>
      <c r="BP224" s="61"/>
      <c r="BQ224" s="61"/>
      <c r="BR224" s="61"/>
      <c r="BT224" s="61"/>
      <c r="BU224" s="61"/>
      <c r="BV224" s="61"/>
      <c r="BW224" s="61"/>
      <c r="BX224" s="61"/>
      <c r="BY224" s="61"/>
      <c r="BZ224" s="61"/>
      <c r="CA224" s="61"/>
      <c r="CB224" s="61"/>
      <c r="CC224" s="61"/>
      <c r="CD224" s="61"/>
      <c r="CE224" s="61"/>
    </row>
    <row r="225" spans="1:98">
      <c r="A225" s="374">
        <v>74</v>
      </c>
      <c r="B225" s="377"/>
      <c r="C225" s="377"/>
      <c r="D225" s="377"/>
      <c r="E225" s="381"/>
      <c r="F225" s="377"/>
      <c r="G225" s="234" t="s">
        <v>109</v>
      </c>
      <c r="H225" s="191"/>
      <c r="I225" s="192" t="str">
        <f t="shared" ref="I225:I226" si="2459">IF(H225="","",H225)</f>
        <v/>
      </c>
      <c r="J225" s="192" t="str">
        <f t="shared" ref="J225:J226" si="2460">IF(I225="","",I225)</f>
        <v/>
      </c>
      <c r="K225" s="192" t="str">
        <f t="shared" ref="K225:K226" si="2461">IF(J225="","",J225)</f>
        <v/>
      </c>
      <c r="L225" s="192" t="str">
        <f t="shared" ref="L225:L226" si="2462">IF(K225="","",K225)</f>
        <v/>
      </c>
      <c r="M225" s="192" t="str">
        <f t="shared" ref="M225:M226" si="2463">IF(L225="","",L225)</f>
        <v/>
      </c>
      <c r="N225" s="192" t="str">
        <f t="shared" ref="N225:N226" si="2464">IF(M225="","",M225)</f>
        <v/>
      </c>
      <c r="O225" s="192" t="str">
        <f t="shared" ref="O225:O226" si="2465">IF(N225="","",N225)</f>
        <v/>
      </c>
      <c r="P225" s="192" t="str">
        <f t="shared" ref="P225:P226" si="2466">IF(O225="","",O225)</f>
        <v/>
      </c>
      <c r="Q225" s="192" t="str">
        <f t="shared" ref="Q225:Q226" si="2467">IF(P225="","",P225)</f>
        <v/>
      </c>
      <c r="R225" s="192" t="str">
        <f t="shared" ref="R225:R226" si="2468">IF(Q225="","",Q225)</f>
        <v/>
      </c>
      <c r="S225" s="192" t="str">
        <f t="shared" ref="S225:S226" si="2469">IF(R225="","",R225)</f>
        <v/>
      </c>
      <c r="T225" s="193">
        <f t="shared" si="1909"/>
        <v>0</v>
      </c>
      <c r="U225" s="203"/>
      <c r="V225" s="204" t="str">
        <f t="shared" ref="V225:V226" si="2470">IF(U225="","",U225)</f>
        <v/>
      </c>
      <c r="W225" s="204" t="str">
        <f t="shared" ref="W225:W226" si="2471">IF(V225="","",V225)</f>
        <v/>
      </c>
      <c r="X225" s="204" t="str">
        <f t="shared" ref="X225:X226" si="2472">IF(W225="","",W225)</f>
        <v/>
      </c>
      <c r="Y225" s="204" t="str">
        <f t="shared" ref="Y225:Y226" si="2473">IF(X225="","",X225)</f>
        <v/>
      </c>
      <c r="Z225" s="204" t="str">
        <f t="shared" ref="Z225:Z226" si="2474">IF(Y225="","",Y225)</f>
        <v/>
      </c>
      <c r="AA225" s="204" t="str">
        <f t="shared" ref="AA225:AA226" si="2475">IF(Z225="","",Z225)</f>
        <v/>
      </c>
      <c r="AB225" s="204" t="str">
        <f t="shared" ref="AB225:AB226" si="2476">IF(AA225="","",AA225)</f>
        <v/>
      </c>
      <c r="AC225" s="204" t="str">
        <f t="shared" ref="AC225:AC226" si="2477">IF(AB225="","",AB225)</f>
        <v/>
      </c>
      <c r="AD225" s="204" t="str">
        <f t="shared" ref="AD225:AD226" si="2478">IF(AC225="","",AC225)</f>
        <v/>
      </c>
      <c r="AE225" s="204" t="str">
        <f t="shared" ref="AE225:AE226" si="2479">IF(AD225="","",AD225)</f>
        <v/>
      </c>
      <c r="AF225" s="204" t="str">
        <f t="shared" ref="AF225:AF226" si="2480">IF(AE225="","",AE225)</f>
        <v/>
      </c>
      <c r="AG225" s="193">
        <f t="shared" si="1957"/>
        <v>0</v>
      </c>
      <c r="AN225" s="58">
        <v>7</v>
      </c>
      <c r="AO225" s="58">
        <v>1</v>
      </c>
      <c r="AP225" s="58">
        <v>4</v>
      </c>
      <c r="AQ225" s="60">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58">
        <f ca="1">COUNTIF(INDIRECT("H"&amp;(ROW()+12*(($AN225-1)*3+$AO225)-ROW())/12+5):INDIRECT("S"&amp;(ROW()+12*(($AN225-1)*3+$AO225)-ROW())/12+5),AQ225)</f>
        <v>0</v>
      </c>
      <c r="AS225" s="60">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58">
        <f ca="1">COUNTIF(INDIRECT("U"&amp;(ROW()+12*(($AN225-1)*3+$AO225)-ROW())/12+5):INDIRECT("AF"&amp;(ROW()+12*(($AN225-1)*3+$AO225)-ROW())/12+5),AS225)</f>
        <v>0</v>
      </c>
      <c r="AU225" s="58">
        <f ca="1">IF(AND(AQ225+AS225&gt;0,AR225+AT225&gt;0),COUNTIF(AU$6:AU224,"&gt;0")+1,0)</f>
        <v>0</v>
      </c>
      <c r="BE225" s="58">
        <v>1</v>
      </c>
      <c r="BG225" s="61">
        <f t="shared" ref="BG225" si="2481">SUM(H225:H226)</f>
        <v>0</v>
      </c>
      <c r="BH225" s="61">
        <f t="shared" ref="BH225" si="2482">SUM(I225:I226)</f>
        <v>0</v>
      </c>
      <c r="BI225" s="61">
        <f t="shared" ref="BI225" si="2483">SUM(J225:J226)</f>
        <v>0</v>
      </c>
      <c r="BJ225" s="61">
        <f t="shared" ref="BJ225" si="2484">SUM(K225:K226)</f>
        <v>0</v>
      </c>
      <c r="BK225" s="61">
        <f t="shared" ref="BK225" si="2485">SUM(L225:L226)</f>
        <v>0</v>
      </c>
      <c r="BL225" s="61">
        <f t="shared" ref="BL225" si="2486">SUM(M225:M226)</f>
        <v>0</v>
      </c>
      <c r="BM225" s="61">
        <f t="shared" ref="BM225" si="2487">SUM(N225:N226)</f>
        <v>0</v>
      </c>
      <c r="BN225" s="61">
        <f t="shared" ref="BN225" si="2488">SUM(O225:O226)</f>
        <v>0</v>
      </c>
      <c r="BO225" s="61">
        <f t="shared" ref="BO225" si="2489">SUM(P225:P226)</f>
        <v>0</v>
      </c>
      <c r="BP225" s="61">
        <f t="shared" ref="BP225" si="2490">SUM(Q225:Q226)</f>
        <v>0</v>
      </c>
      <c r="BQ225" s="61">
        <f t="shared" ref="BQ225" si="2491">SUM(R225:R226)</f>
        <v>0</v>
      </c>
      <c r="BR225" s="61">
        <f t="shared" ref="BR225" si="2492">SUM(S225:S226)</f>
        <v>0</v>
      </c>
      <c r="BT225" s="61">
        <f t="shared" ref="BT225" si="2493">SUM(U225:U226)</f>
        <v>0</v>
      </c>
      <c r="BU225" s="61">
        <f t="shared" ref="BU225" si="2494">SUM(V225:V226)</f>
        <v>0</v>
      </c>
      <c r="BV225" s="61">
        <f t="shared" ref="BV225" si="2495">SUM(W225:W226)</f>
        <v>0</v>
      </c>
      <c r="BW225" s="61">
        <f t="shared" ref="BW225" si="2496">SUM(X225:X226)</f>
        <v>0</v>
      </c>
      <c r="BX225" s="61">
        <f t="shared" ref="BX225" si="2497">SUM(Y225:Y226)</f>
        <v>0</v>
      </c>
      <c r="BY225" s="61">
        <f t="shared" ref="BY225" si="2498">SUM(Z225:Z226)</f>
        <v>0</v>
      </c>
      <c r="BZ225" s="61">
        <f t="shared" ref="BZ225" si="2499">SUM(AA225:AA226)</f>
        <v>0</v>
      </c>
      <c r="CA225" s="61">
        <f t="shared" ref="CA225" si="2500">SUM(AB225:AB226)</f>
        <v>0</v>
      </c>
      <c r="CB225" s="61">
        <f t="shared" ref="CB225" si="2501">SUM(AC225:AC226)</f>
        <v>0</v>
      </c>
      <c r="CC225" s="61">
        <f t="shared" ref="CC225" si="2502">SUM(AD225:AD226)</f>
        <v>0</v>
      </c>
      <c r="CD225" s="61">
        <f t="shared" ref="CD225" si="2503">SUM(AE225:AE226)</f>
        <v>0</v>
      </c>
      <c r="CE225" s="61">
        <f t="shared" ref="CE225" si="2504">SUM(AF225:AF226)</f>
        <v>0</v>
      </c>
      <c r="CH225" s="62" t="s">
        <v>108</v>
      </c>
      <c r="CI225" s="61">
        <f t="shared" ref="CI225" si="2505">IF(OR($D225="副園長",$D225="教頭",$D225="主任保育士",$D225="主幹教諭",$D225="主幹保育教諭"),0,BG225)</f>
        <v>0</v>
      </c>
      <c r="CJ225" s="61">
        <f t="shared" ref="CJ225" si="2506">IF(OR($D225="副園長",$D225="教頭",$D225="主任保育士",$D225="主幹教諭",$D225="主幹保育教諭"),0,BH225)</f>
        <v>0</v>
      </c>
      <c r="CK225" s="61">
        <f t="shared" ref="CK225" si="2507">IF(OR($D225="副園長",$D225="教頭",$D225="主任保育士",$D225="主幹教諭",$D225="主幹保育教諭"),0,BI225)</f>
        <v>0</v>
      </c>
      <c r="CL225" s="61">
        <f t="shared" ref="CL225" si="2508">IF(OR($D225="副園長",$D225="教頭",$D225="主任保育士",$D225="主幹教諭",$D225="主幹保育教諭"),0,BJ225)</f>
        <v>0</v>
      </c>
      <c r="CM225" s="61">
        <f t="shared" ref="CM225" si="2509">IF(OR($D225="副園長",$D225="教頭",$D225="主任保育士",$D225="主幹教諭",$D225="主幹保育教諭"),0,BK225)</f>
        <v>0</v>
      </c>
      <c r="CN225" s="61">
        <f t="shared" ref="CN225" si="2510">IF(OR($D225="副園長",$D225="教頭",$D225="主任保育士",$D225="主幹教諭",$D225="主幹保育教諭"),0,BL225)</f>
        <v>0</v>
      </c>
      <c r="CO225" s="61">
        <f t="shared" ref="CO225" si="2511">IF(OR($D225="副園長",$D225="教頭",$D225="主任保育士",$D225="主幹教諭",$D225="主幹保育教諭"),0,BM225)</f>
        <v>0</v>
      </c>
      <c r="CP225" s="61">
        <f t="shared" ref="CP225" si="2512">IF(OR($D225="副園長",$D225="教頭",$D225="主任保育士",$D225="主幹教諭",$D225="主幹保育教諭"),0,BN225)</f>
        <v>0</v>
      </c>
      <c r="CQ225" s="61">
        <f t="shared" ref="CQ225" si="2513">IF(OR($D225="副園長",$D225="教頭",$D225="主任保育士",$D225="主幹教諭",$D225="主幹保育教諭"),0,BO225)</f>
        <v>0</v>
      </c>
      <c r="CR225" s="61">
        <f t="shared" ref="CR225" si="2514">IF(OR($D225="副園長",$D225="教頭",$D225="主任保育士",$D225="主幹教諭",$D225="主幹保育教諭"),0,BP225)</f>
        <v>0</v>
      </c>
      <c r="CS225" s="61">
        <f t="shared" ref="CS225" si="2515">IF(OR($D225="副園長",$D225="教頭",$D225="主任保育士",$D225="主幹教諭",$D225="主幹保育教諭"),0,BQ225)</f>
        <v>0</v>
      </c>
      <c r="CT225" s="61">
        <f t="shared" ref="CT225" si="2516">IF(OR($D225="副園長",$D225="教頭",$D225="主任保育士",$D225="主幹教諭",$D225="主幹保育教諭"),0,BR225)</f>
        <v>0</v>
      </c>
    </row>
    <row r="226" spans="1:98">
      <c r="A226" s="375"/>
      <c r="B226" s="378"/>
      <c r="C226" s="380"/>
      <c r="D226" s="380"/>
      <c r="E226" s="382"/>
      <c r="F226" s="378"/>
      <c r="G226" s="235" t="s">
        <v>107</v>
      </c>
      <c r="H226" s="194"/>
      <c r="I226" s="195" t="str">
        <f t="shared" si="2459"/>
        <v/>
      </c>
      <c r="J226" s="195" t="str">
        <f t="shared" si="2460"/>
        <v/>
      </c>
      <c r="K226" s="195" t="str">
        <f t="shared" si="2461"/>
        <v/>
      </c>
      <c r="L226" s="195" t="str">
        <f t="shared" si="2462"/>
        <v/>
      </c>
      <c r="M226" s="195" t="str">
        <f t="shared" si="2463"/>
        <v/>
      </c>
      <c r="N226" s="195" t="str">
        <f t="shared" si="2464"/>
        <v/>
      </c>
      <c r="O226" s="195" t="str">
        <f t="shared" si="2465"/>
        <v/>
      </c>
      <c r="P226" s="195" t="str">
        <f t="shared" si="2466"/>
        <v/>
      </c>
      <c r="Q226" s="195" t="str">
        <f t="shared" si="2467"/>
        <v/>
      </c>
      <c r="R226" s="195" t="str">
        <f t="shared" si="2468"/>
        <v/>
      </c>
      <c r="S226" s="195" t="str">
        <f t="shared" si="2469"/>
        <v/>
      </c>
      <c r="T226" s="196">
        <f t="shared" si="1909"/>
        <v>0</v>
      </c>
      <c r="U226" s="206"/>
      <c r="V226" s="207" t="str">
        <f t="shared" si="2470"/>
        <v/>
      </c>
      <c r="W226" s="207" t="str">
        <f t="shared" si="2471"/>
        <v/>
      </c>
      <c r="X226" s="207" t="str">
        <f t="shared" si="2472"/>
        <v/>
      </c>
      <c r="Y226" s="207" t="str">
        <f t="shared" si="2473"/>
        <v/>
      </c>
      <c r="Z226" s="207" t="str">
        <f t="shared" si="2474"/>
        <v/>
      </c>
      <c r="AA226" s="207" t="str">
        <f t="shared" si="2475"/>
        <v/>
      </c>
      <c r="AB226" s="207" t="str">
        <f t="shared" si="2476"/>
        <v/>
      </c>
      <c r="AC226" s="207" t="str">
        <f t="shared" si="2477"/>
        <v/>
      </c>
      <c r="AD226" s="207" t="str">
        <f t="shared" si="2478"/>
        <v/>
      </c>
      <c r="AE226" s="207" t="str">
        <f t="shared" si="2479"/>
        <v/>
      </c>
      <c r="AF226" s="207" t="str">
        <f t="shared" si="2480"/>
        <v/>
      </c>
      <c r="AG226" s="196">
        <f t="shared" si="1957"/>
        <v>0</v>
      </c>
      <c r="AN226" s="58">
        <v>7</v>
      </c>
      <c r="AO226" s="58">
        <v>1</v>
      </c>
      <c r="AP226" s="58">
        <v>5</v>
      </c>
      <c r="AQ226" s="60">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58">
        <f ca="1">COUNTIF(INDIRECT("H"&amp;(ROW()+12*(($AN226-1)*3+$AO226)-ROW())/12+5):INDIRECT("S"&amp;(ROW()+12*(($AN226-1)*3+$AO226)-ROW())/12+5),AQ226)</f>
        <v>0</v>
      </c>
      <c r="AS226" s="60">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58">
        <f ca="1">COUNTIF(INDIRECT("U"&amp;(ROW()+12*(($AN226-1)*3+$AO226)-ROW())/12+5):INDIRECT("AF"&amp;(ROW()+12*(($AN226-1)*3+$AO226)-ROW())/12+5),AS226)</f>
        <v>0</v>
      </c>
      <c r="AU226" s="58">
        <f ca="1">IF(AND(AQ226+AS226&gt;0,AR226+AT226&gt;0),COUNTIF(AU$6:AU225,"&gt;0")+1,0)</f>
        <v>0</v>
      </c>
      <c r="BE226" s="58">
        <v>2</v>
      </c>
      <c r="BF226" s="58" t="s">
        <v>106</v>
      </c>
      <c r="BG226" s="61">
        <f t="shared" ref="BG226" si="2517">IF(BG225+BT225&gt;$AJ$27,1,0)</f>
        <v>0</v>
      </c>
      <c r="BH226" s="61">
        <f t="shared" ref="BH226" si="2518">IF(BH225+BU225&gt;$AJ$27,1,0)</f>
        <v>0</v>
      </c>
      <c r="BI226" s="61">
        <f t="shared" ref="BI226" si="2519">IF(BI225+BV225&gt;$AJ$27,1,0)</f>
        <v>0</v>
      </c>
      <c r="BJ226" s="61">
        <f t="shared" ref="BJ226" si="2520">IF(BJ225+BW225&gt;$AJ$27,1,0)</f>
        <v>0</v>
      </c>
      <c r="BK226" s="61">
        <f t="shared" ref="BK226" si="2521">IF(BK225+BX225&gt;$AJ$27,1,0)</f>
        <v>0</v>
      </c>
      <c r="BL226" s="61">
        <f t="shared" ref="BL226" si="2522">IF(BL225+BY225&gt;$AJ$27,1,0)</f>
        <v>0</v>
      </c>
      <c r="BM226" s="61">
        <f t="shared" ref="BM226" si="2523">IF(BM225+BZ225&gt;$AJ$27,1,0)</f>
        <v>0</v>
      </c>
      <c r="BN226" s="61">
        <f t="shared" ref="BN226" si="2524">IF(BN225+CA225&gt;$AJ$27,1,0)</f>
        <v>0</v>
      </c>
      <c r="BO226" s="61">
        <f t="shared" ref="BO226" si="2525">IF(BO225+CB225&gt;$AJ$27,1,0)</f>
        <v>0</v>
      </c>
      <c r="BP226" s="61">
        <f t="shared" ref="BP226" si="2526">IF(BP225+CC225&gt;$AJ$27,1,0)</f>
        <v>0</v>
      </c>
      <c r="BQ226" s="61">
        <f t="shared" ref="BQ226" si="2527">IF(BQ225+CD225&gt;$AJ$27,1,0)</f>
        <v>0</v>
      </c>
      <c r="BR226" s="61">
        <f t="shared" ref="BR226" si="2528">IF(BR225+CE225&gt;$AJ$27,1,0)</f>
        <v>0</v>
      </c>
      <c r="BT226" s="61"/>
      <c r="BU226" s="61"/>
      <c r="BV226" s="61"/>
      <c r="BW226" s="61"/>
      <c r="BX226" s="61"/>
      <c r="BY226" s="61"/>
      <c r="BZ226" s="61"/>
      <c r="CA226" s="61"/>
      <c r="CB226" s="61"/>
      <c r="CC226" s="61"/>
      <c r="CD226" s="61"/>
      <c r="CE226" s="61"/>
    </row>
    <row r="227" spans="1:98">
      <c r="A227" s="376"/>
      <c r="B227" s="379"/>
      <c r="C227" s="384"/>
      <c r="D227" s="385"/>
      <c r="E227" s="383"/>
      <c r="F227" s="379"/>
      <c r="G227" s="236" t="s">
        <v>1226</v>
      </c>
      <c r="H227" s="197"/>
      <c r="I227" s="198"/>
      <c r="J227" s="198"/>
      <c r="K227" s="198"/>
      <c r="L227" s="198"/>
      <c r="M227" s="198"/>
      <c r="N227" s="198"/>
      <c r="O227" s="198"/>
      <c r="P227" s="198"/>
      <c r="Q227" s="198"/>
      <c r="R227" s="198"/>
      <c r="S227" s="198"/>
      <c r="T227" s="199">
        <f t="shared" si="1909"/>
        <v>0</v>
      </c>
      <c r="U227" s="208"/>
      <c r="V227" s="209"/>
      <c r="W227" s="209"/>
      <c r="X227" s="209"/>
      <c r="Y227" s="209"/>
      <c r="Z227" s="209"/>
      <c r="AA227" s="209"/>
      <c r="AB227" s="209"/>
      <c r="AC227" s="209"/>
      <c r="AD227" s="209"/>
      <c r="AE227" s="209"/>
      <c r="AF227" s="209"/>
      <c r="AG227" s="199">
        <f t="shared" si="1957"/>
        <v>0</v>
      </c>
      <c r="AN227" s="58">
        <v>7</v>
      </c>
      <c r="AO227" s="58">
        <v>1</v>
      </c>
      <c r="AP227" s="58">
        <v>6</v>
      </c>
      <c r="AQ227" s="60">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58">
        <f ca="1">COUNTIF(INDIRECT("H"&amp;(ROW()+12*(($AN227-1)*3+$AO227)-ROW())/12+5):INDIRECT("S"&amp;(ROW()+12*(($AN227-1)*3+$AO227)-ROW())/12+5),AQ227)</f>
        <v>0</v>
      </c>
      <c r="AS227" s="60">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58">
        <f ca="1">COUNTIF(INDIRECT("U"&amp;(ROW()+12*(($AN227-1)*3+$AO227)-ROW())/12+5):INDIRECT("AF"&amp;(ROW()+12*(($AN227-1)*3+$AO227)-ROW())/12+5),AS227)</f>
        <v>0</v>
      </c>
      <c r="AU227" s="58">
        <f ca="1">IF(AND(AQ227+AS227&gt;0,AR227+AT227&gt;0),COUNTIF(AU$6:AU226,"&gt;0")+1,0)</f>
        <v>0</v>
      </c>
      <c r="BE227" s="58">
        <v>3</v>
      </c>
      <c r="BF227" s="62"/>
      <c r="BG227" s="61"/>
      <c r="BH227" s="61"/>
      <c r="BI227" s="61"/>
      <c r="BJ227" s="61"/>
      <c r="BK227" s="61"/>
      <c r="BL227" s="61"/>
      <c r="BM227" s="61"/>
      <c r="BN227" s="61"/>
      <c r="BO227" s="61"/>
      <c r="BP227" s="61"/>
      <c r="BQ227" s="61"/>
      <c r="BR227" s="61"/>
      <c r="BT227" s="61"/>
      <c r="BU227" s="61"/>
      <c r="BV227" s="61"/>
      <c r="BW227" s="61"/>
      <c r="BX227" s="61"/>
      <c r="BY227" s="61"/>
      <c r="BZ227" s="61"/>
      <c r="CA227" s="61"/>
      <c r="CB227" s="61"/>
      <c r="CC227" s="61"/>
      <c r="CD227" s="61"/>
      <c r="CE227" s="61"/>
    </row>
    <row r="228" spans="1:98">
      <c r="A228" s="374">
        <v>75</v>
      </c>
      <c r="B228" s="377"/>
      <c r="C228" s="377"/>
      <c r="D228" s="377"/>
      <c r="E228" s="381"/>
      <c r="F228" s="377"/>
      <c r="G228" s="234" t="s">
        <v>109</v>
      </c>
      <c r="H228" s="191"/>
      <c r="I228" s="192" t="str">
        <f t="shared" ref="I228:I229" si="2529">IF(H228="","",H228)</f>
        <v/>
      </c>
      <c r="J228" s="192" t="str">
        <f t="shared" ref="J228:J229" si="2530">IF(I228="","",I228)</f>
        <v/>
      </c>
      <c r="K228" s="192" t="str">
        <f t="shared" ref="K228:K229" si="2531">IF(J228="","",J228)</f>
        <v/>
      </c>
      <c r="L228" s="192" t="str">
        <f t="shared" ref="L228:L229" si="2532">IF(K228="","",K228)</f>
        <v/>
      </c>
      <c r="M228" s="192" t="str">
        <f t="shared" ref="M228:M229" si="2533">IF(L228="","",L228)</f>
        <v/>
      </c>
      <c r="N228" s="192" t="str">
        <f t="shared" ref="N228:N229" si="2534">IF(M228="","",M228)</f>
        <v/>
      </c>
      <c r="O228" s="192" t="str">
        <f t="shared" ref="O228:O229" si="2535">IF(N228="","",N228)</f>
        <v/>
      </c>
      <c r="P228" s="192" t="str">
        <f t="shared" ref="P228:P229" si="2536">IF(O228="","",O228)</f>
        <v/>
      </c>
      <c r="Q228" s="192" t="str">
        <f t="shared" ref="Q228:Q229" si="2537">IF(P228="","",P228)</f>
        <v/>
      </c>
      <c r="R228" s="192" t="str">
        <f t="shared" ref="R228:R229" si="2538">IF(Q228="","",Q228)</f>
        <v/>
      </c>
      <c r="S228" s="192" t="str">
        <f t="shared" ref="S228:S229" si="2539">IF(R228="","",R228)</f>
        <v/>
      </c>
      <c r="T228" s="193">
        <f t="shared" si="1909"/>
        <v>0</v>
      </c>
      <c r="U228" s="203"/>
      <c r="V228" s="204" t="str">
        <f t="shared" ref="V228:V229" si="2540">IF(U228="","",U228)</f>
        <v/>
      </c>
      <c r="W228" s="204" t="str">
        <f t="shared" ref="W228:W229" si="2541">IF(V228="","",V228)</f>
        <v/>
      </c>
      <c r="X228" s="204" t="str">
        <f t="shared" ref="X228:X229" si="2542">IF(W228="","",W228)</f>
        <v/>
      </c>
      <c r="Y228" s="204" t="str">
        <f t="shared" ref="Y228:Y229" si="2543">IF(X228="","",X228)</f>
        <v/>
      </c>
      <c r="Z228" s="204" t="str">
        <f t="shared" ref="Z228:Z229" si="2544">IF(Y228="","",Y228)</f>
        <v/>
      </c>
      <c r="AA228" s="204" t="str">
        <f t="shared" ref="AA228:AA229" si="2545">IF(Z228="","",Z228)</f>
        <v/>
      </c>
      <c r="AB228" s="204" t="str">
        <f t="shared" ref="AB228:AB229" si="2546">IF(AA228="","",AA228)</f>
        <v/>
      </c>
      <c r="AC228" s="204" t="str">
        <f t="shared" ref="AC228:AC229" si="2547">IF(AB228="","",AB228)</f>
        <v/>
      </c>
      <c r="AD228" s="204" t="str">
        <f t="shared" ref="AD228:AD229" si="2548">IF(AC228="","",AC228)</f>
        <v/>
      </c>
      <c r="AE228" s="204" t="str">
        <f t="shared" ref="AE228:AE229" si="2549">IF(AD228="","",AD228)</f>
        <v/>
      </c>
      <c r="AF228" s="204" t="str">
        <f t="shared" ref="AF228:AF229" si="2550">IF(AE228="","",AE228)</f>
        <v/>
      </c>
      <c r="AG228" s="193">
        <f t="shared" si="1957"/>
        <v>0</v>
      </c>
      <c r="AN228" s="58">
        <v>7</v>
      </c>
      <c r="AO228" s="58">
        <v>1</v>
      </c>
      <c r="AP228" s="58">
        <v>7</v>
      </c>
      <c r="AQ228" s="60">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58">
        <f ca="1">COUNTIF(INDIRECT("H"&amp;(ROW()+12*(($AN228-1)*3+$AO228)-ROW())/12+5):INDIRECT("S"&amp;(ROW()+12*(($AN228-1)*3+$AO228)-ROW())/12+5),AQ228)</f>
        <v>0</v>
      </c>
      <c r="AS228" s="60">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58">
        <f ca="1">COUNTIF(INDIRECT("U"&amp;(ROW()+12*(($AN228-1)*3+$AO228)-ROW())/12+5):INDIRECT("AF"&amp;(ROW()+12*(($AN228-1)*3+$AO228)-ROW())/12+5),AS228)</f>
        <v>0</v>
      </c>
      <c r="AU228" s="58">
        <f ca="1">IF(AND(AQ228+AS228&gt;0,AR228+AT228&gt;0),COUNTIF(AU$6:AU227,"&gt;0")+1,0)</f>
        <v>0</v>
      </c>
      <c r="BE228" s="58">
        <v>1</v>
      </c>
      <c r="BG228" s="61">
        <f t="shared" ref="BG228" si="2551">SUM(H228:H229)</f>
        <v>0</v>
      </c>
      <c r="BH228" s="61">
        <f t="shared" ref="BH228" si="2552">SUM(I228:I229)</f>
        <v>0</v>
      </c>
      <c r="BI228" s="61">
        <f t="shared" ref="BI228" si="2553">SUM(J228:J229)</f>
        <v>0</v>
      </c>
      <c r="BJ228" s="61">
        <f t="shared" ref="BJ228" si="2554">SUM(K228:K229)</f>
        <v>0</v>
      </c>
      <c r="BK228" s="61">
        <f t="shared" ref="BK228" si="2555">SUM(L228:L229)</f>
        <v>0</v>
      </c>
      <c r="BL228" s="61">
        <f t="shared" ref="BL228" si="2556">SUM(M228:M229)</f>
        <v>0</v>
      </c>
      <c r="BM228" s="61">
        <f t="shared" ref="BM228" si="2557">SUM(N228:N229)</f>
        <v>0</v>
      </c>
      <c r="BN228" s="61">
        <f t="shared" ref="BN228" si="2558">SUM(O228:O229)</f>
        <v>0</v>
      </c>
      <c r="BO228" s="61">
        <f t="shared" ref="BO228" si="2559">SUM(P228:P229)</f>
        <v>0</v>
      </c>
      <c r="BP228" s="61">
        <f t="shared" ref="BP228" si="2560">SUM(Q228:Q229)</f>
        <v>0</v>
      </c>
      <c r="BQ228" s="61">
        <f t="shared" ref="BQ228" si="2561">SUM(R228:R229)</f>
        <v>0</v>
      </c>
      <c r="BR228" s="61">
        <f t="shared" ref="BR228" si="2562">SUM(S228:S229)</f>
        <v>0</v>
      </c>
      <c r="BT228" s="61">
        <f>SUM(U228:U229)</f>
        <v>0</v>
      </c>
      <c r="BU228" s="61">
        <f t="shared" ref="BU228" si="2563">SUM(V228:V229)</f>
        <v>0</v>
      </c>
      <c r="BV228" s="61">
        <f t="shared" ref="BV228" si="2564">SUM(W228:W229)</f>
        <v>0</v>
      </c>
      <c r="BW228" s="61">
        <f t="shared" ref="BW228" si="2565">SUM(X228:X229)</f>
        <v>0</v>
      </c>
      <c r="BX228" s="61">
        <f t="shared" ref="BX228" si="2566">SUM(Y228:Y229)</f>
        <v>0</v>
      </c>
      <c r="BY228" s="61">
        <f t="shared" ref="BY228" si="2567">SUM(Z228:Z229)</f>
        <v>0</v>
      </c>
      <c r="BZ228" s="61">
        <f t="shared" ref="BZ228" si="2568">SUM(AA228:AA229)</f>
        <v>0</v>
      </c>
      <c r="CA228" s="61">
        <f t="shared" ref="CA228" si="2569">SUM(AB228:AB229)</f>
        <v>0</v>
      </c>
      <c r="CB228" s="61">
        <f t="shared" ref="CB228" si="2570">SUM(AC228:AC229)</f>
        <v>0</v>
      </c>
      <c r="CC228" s="61">
        <f t="shared" ref="CC228" si="2571">SUM(AD228:AD229)</f>
        <v>0</v>
      </c>
      <c r="CD228" s="61">
        <f t="shared" ref="CD228" si="2572">SUM(AE228:AE229)</f>
        <v>0</v>
      </c>
      <c r="CE228" s="61">
        <f t="shared" ref="CE228" si="2573">SUM(AF228:AF229)</f>
        <v>0</v>
      </c>
      <c r="CH228" s="62" t="s">
        <v>108</v>
      </c>
      <c r="CI228" s="61">
        <f t="shared" ref="CI228" si="2574">IF(OR($D228="副園長",$D228="教頭",$D228="主任保育士",$D228="主幹教諭",$D228="主幹保育教諭"),0,BG228)</f>
        <v>0</v>
      </c>
      <c r="CJ228" s="61">
        <f t="shared" ref="CJ228" si="2575">IF(OR($D228="副園長",$D228="教頭",$D228="主任保育士",$D228="主幹教諭",$D228="主幹保育教諭"),0,BH228)</f>
        <v>0</v>
      </c>
      <c r="CK228" s="61">
        <f t="shared" ref="CK228" si="2576">IF(OR($D228="副園長",$D228="教頭",$D228="主任保育士",$D228="主幹教諭",$D228="主幹保育教諭"),0,BI228)</f>
        <v>0</v>
      </c>
      <c r="CL228" s="61">
        <f t="shared" ref="CL228" si="2577">IF(OR($D228="副園長",$D228="教頭",$D228="主任保育士",$D228="主幹教諭",$D228="主幹保育教諭"),0,BJ228)</f>
        <v>0</v>
      </c>
      <c r="CM228" s="61">
        <f t="shared" ref="CM228" si="2578">IF(OR($D228="副園長",$D228="教頭",$D228="主任保育士",$D228="主幹教諭",$D228="主幹保育教諭"),0,BK228)</f>
        <v>0</v>
      </c>
      <c r="CN228" s="61">
        <f t="shared" ref="CN228" si="2579">IF(OR($D228="副園長",$D228="教頭",$D228="主任保育士",$D228="主幹教諭",$D228="主幹保育教諭"),0,BL228)</f>
        <v>0</v>
      </c>
      <c r="CO228" s="61">
        <f t="shared" ref="CO228" si="2580">IF(OR($D228="副園長",$D228="教頭",$D228="主任保育士",$D228="主幹教諭",$D228="主幹保育教諭"),0,BM228)</f>
        <v>0</v>
      </c>
      <c r="CP228" s="61">
        <f t="shared" ref="CP228" si="2581">IF(OR($D228="副園長",$D228="教頭",$D228="主任保育士",$D228="主幹教諭",$D228="主幹保育教諭"),0,BN228)</f>
        <v>0</v>
      </c>
      <c r="CQ228" s="61">
        <f t="shared" ref="CQ228" si="2582">IF(OR($D228="副園長",$D228="教頭",$D228="主任保育士",$D228="主幹教諭",$D228="主幹保育教諭"),0,BO228)</f>
        <v>0</v>
      </c>
      <c r="CR228" s="61">
        <f t="shared" ref="CR228" si="2583">IF(OR($D228="副園長",$D228="教頭",$D228="主任保育士",$D228="主幹教諭",$D228="主幹保育教諭"),0,BP228)</f>
        <v>0</v>
      </c>
      <c r="CS228" s="61">
        <f t="shared" ref="CS228" si="2584">IF(OR($D228="副園長",$D228="教頭",$D228="主任保育士",$D228="主幹教諭",$D228="主幹保育教諭"),0,BQ228)</f>
        <v>0</v>
      </c>
      <c r="CT228" s="61">
        <f t="shared" ref="CT228" si="2585">IF(OR($D228="副園長",$D228="教頭",$D228="主任保育士",$D228="主幹教諭",$D228="主幹保育教諭"),0,BR228)</f>
        <v>0</v>
      </c>
    </row>
    <row r="229" spans="1:98">
      <c r="A229" s="375"/>
      <c r="B229" s="378"/>
      <c r="C229" s="380"/>
      <c r="D229" s="380"/>
      <c r="E229" s="382"/>
      <c r="F229" s="378"/>
      <c r="G229" s="235" t="s">
        <v>107</v>
      </c>
      <c r="H229" s="194"/>
      <c r="I229" s="195" t="str">
        <f t="shared" si="2529"/>
        <v/>
      </c>
      <c r="J229" s="195" t="str">
        <f t="shared" si="2530"/>
        <v/>
      </c>
      <c r="K229" s="195" t="str">
        <f t="shared" si="2531"/>
        <v/>
      </c>
      <c r="L229" s="195" t="str">
        <f t="shared" si="2532"/>
        <v/>
      </c>
      <c r="M229" s="195" t="str">
        <f t="shared" si="2533"/>
        <v/>
      </c>
      <c r="N229" s="195" t="str">
        <f t="shared" si="2534"/>
        <v/>
      </c>
      <c r="O229" s="195" t="str">
        <f t="shared" si="2535"/>
        <v/>
      </c>
      <c r="P229" s="195" t="str">
        <f t="shared" si="2536"/>
        <v/>
      </c>
      <c r="Q229" s="195" t="str">
        <f t="shared" si="2537"/>
        <v/>
      </c>
      <c r="R229" s="195" t="str">
        <f t="shared" si="2538"/>
        <v/>
      </c>
      <c r="S229" s="195" t="str">
        <f t="shared" si="2539"/>
        <v/>
      </c>
      <c r="T229" s="196">
        <f t="shared" si="1909"/>
        <v>0</v>
      </c>
      <c r="U229" s="206"/>
      <c r="V229" s="207" t="str">
        <f t="shared" si="2540"/>
        <v/>
      </c>
      <c r="W229" s="207" t="str">
        <f t="shared" si="2541"/>
        <v/>
      </c>
      <c r="X229" s="207" t="str">
        <f t="shared" si="2542"/>
        <v/>
      </c>
      <c r="Y229" s="207" t="str">
        <f t="shared" si="2543"/>
        <v/>
      </c>
      <c r="Z229" s="207" t="str">
        <f t="shared" si="2544"/>
        <v/>
      </c>
      <c r="AA229" s="207" t="str">
        <f t="shared" si="2545"/>
        <v/>
      </c>
      <c r="AB229" s="207" t="str">
        <f t="shared" si="2546"/>
        <v/>
      </c>
      <c r="AC229" s="207" t="str">
        <f t="shared" si="2547"/>
        <v/>
      </c>
      <c r="AD229" s="207" t="str">
        <f t="shared" si="2548"/>
        <v/>
      </c>
      <c r="AE229" s="207" t="str">
        <f t="shared" si="2549"/>
        <v/>
      </c>
      <c r="AF229" s="207" t="str">
        <f t="shared" si="2550"/>
        <v/>
      </c>
      <c r="AG229" s="196">
        <f t="shared" si="1957"/>
        <v>0</v>
      </c>
      <c r="AN229" s="58">
        <v>7</v>
      </c>
      <c r="AO229" s="58">
        <v>1</v>
      </c>
      <c r="AP229" s="58">
        <v>8</v>
      </c>
      <c r="AQ229" s="60">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58">
        <f ca="1">COUNTIF(INDIRECT("H"&amp;(ROW()+12*(($AN229-1)*3+$AO229)-ROW())/12+5):INDIRECT("S"&amp;(ROW()+12*(($AN229-1)*3+$AO229)-ROW())/12+5),AQ229)</f>
        <v>0</v>
      </c>
      <c r="AS229" s="60">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58">
        <f ca="1">COUNTIF(INDIRECT("U"&amp;(ROW()+12*(($AN229-1)*3+$AO229)-ROW())/12+5):INDIRECT("AF"&amp;(ROW()+12*(($AN229-1)*3+$AO229)-ROW())/12+5),AS229)</f>
        <v>0</v>
      </c>
      <c r="AU229" s="58">
        <f ca="1">IF(AND(AQ229+AS229&gt;0,AR229+AT229&gt;0),COUNTIF(AU$6:AU228,"&gt;0")+1,0)</f>
        <v>0</v>
      </c>
      <c r="BE229" s="58">
        <v>2</v>
      </c>
      <c r="BF229" s="58" t="s">
        <v>106</v>
      </c>
      <c r="BG229" s="61">
        <f t="shared" ref="BG229" si="2586">IF(BG228+BT228&gt;$AJ$27,1,0)</f>
        <v>0</v>
      </c>
      <c r="BH229" s="61">
        <f t="shared" ref="BH229" si="2587">IF(BH228+BU228&gt;$AJ$27,1,0)</f>
        <v>0</v>
      </c>
      <c r="BI229" s="61">
        <f t="shared" ref="BI229" si="2588">IF(BI228+BV228&gt;$AJ$27,1,0)</f>
        <v>0</v>
      </c>
      <c r="BJ229" s="61">
        <f t="shared" ref="BJ229" si="2589">IF(BJ228+BW228&gt;$AJ$27,1,0)</f>
        <v>0</v>
      </c>
      <c r="BK229" s="61">
        <f t="shared" ref="BK229" si="2590">IF(BK228+BX228&gt;$AJ$27,1,0)</f>
        <v>0</v>
      </c>
      <c r="BL229" s="61">
        <f t="shared" ref="BL229" si="2591">IF(BL228+BY228&gt;$AJ$27,1,0)</f>
        <v>0</v>
      </c>
      <c r="BM229" s="61">
        <f t="shared" ref="BM229" si="2592">IF(BM228+BZ228&gt;$AJ$27,1,0)</f>
        <v>0</v>
      </c>
      <c r="BN229" s="61">
        <f t="shared" ref="BN229" si="2593">IF(BN228+CA228&gt;$AJ$27,1,0)</f>
        <v>0</v>
      </c>
      <c r="BO229" s="61">
        <f t="shared" ref="BO229" si="2594">IF(BO228+CB228&gt;$AJ$27,1,0)</f>
        <v>0</v>
      </c>
      <c r="BP229" s="61">
        <f t="shared" ref="BP229" si="2595">IF(BP228+CC228&gt;$AJ$27,1,0)</f>
        <v>0</v>
      </c>
      <c r="BQ229" s="61">
        <f t="shared" ref="BQ229" si="2596">IF(BQ228+CD228&gt;$AJ$27,1,0)</f>
        <v>0</v>
      </c>
      <c r="BR229" s="61">
        <f t="shared" ref="BR229" si="2597">IF(BR228+CE228&gt;$AJ$27,1,0)</f>
        <v>0</v>
      </c>
      <c r="BT229" s="61"/>
      <c r="BU229" s="61"/>
      <c r="BV229" s="61"/>
      <c r="BW229" s="61"/>
      <c r="BX229" s="61"/>
      <c r="BY229" s="61"/>
      <c r="BZ229" s="61"/>
      <c r="CA229" s="61"/>
      <c r="CB229" s="61"/>
      <c r="CC229" s="61"/>
      <c r="CD229" s="61"/>
      <c r="CE229" s="61"/>
    </row>
    <row r="230" spans="1:98">
      <c r="A230" s="376"/>
      <c r="B230" s="379"/>
      <c r="C230" s="384"/>
      <c r="D230" s="385"/>
      <c r="E230" s="383"/>
      <c r="F230" s="379"/>
      <c r="G230" s="236" t="s">
        <v>1226</v>
      </c>
      <c r="H230" s="197"/>
      <c r="I230" s="198"/>
      <c r="J230" s="198"/>
      <c r="K230" s="198"/>
      <c r="L230" s="198"/>
      <c r="M230" s="198"/>
      <c r="N230" s="198"/>
      <c r="O230" s="198"/>
      <c r="P230" s="198"/>
      <c r="Q230" s="198"/>
      <c r="R230" s="198"/>
      <c r="S230" s="198"/>
      <c r="T230" s="199">
        <f t="shared" si="1909"/>
        <v>0</v>
      </c>
      <c r="U230" s="208"/>
      <c r="V230" s="209"/>
      <c r="W230" s="209"/>
      <c r="X230" s="209"/>
      <c r="Y230" s="209"/>
      <c r="Z230" s="209"/>
      <c r="AA230" s="209"/>
      <c r="AB230" s="209"/>
      <c r="AC230" s="209"/>
      <c r="AD230" s="209"/>
      <c r="AE230" s="209"/>
      <c r="AF230" s="209"/>
      <c r="AG230" s="199">
        <f t="shared" si="1957"/>
        <v>0</v>
      </c>
      <c r="AN230" s="58">
        <v>7</v>
      </c>
      <c r="AO230" s="58">
        <v>1</v>
      </c>
      <c r="AP230" s="58">
        <v>9</v>
      </c>
      <c r="AQ230" s="60">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58">
        <f ca="1">COUNTIF(INDIRECT("H"&amp;(ROW()+12*(($AN230-1)*3+$AO230)-ROW())/12+5):INDIRECT("S"&amp;(ROW()+12*(($AN230-1)*3+$AO230)-ROW())/12+5),AQ230)</f>
        <v>0</v>
      </c>
      <c r="AS230" s="60">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58">
        <f ca="1">COUNTIF(INDIRECT("U"&amp;(ROW()+12*(($AN230-1)*3+$AO230)-ROW())/12+5):INDIRECT("AF"&amp;(ROW()+12*(($AN230-1)*3+$AO230)-ROW())/12+5),AS230)</f>
        <v>0</v>
      </c>
      <c r="AU230" s="58">
        <f ca="1">IF(AND(AQ230+AS230&gt;0,AR230+AT230&gt;0),COUNTIF(AU$6:AU229,"&gt;0")+1,0)</f>
        <v>0</v>
      </c>
      <c r="BE230" s="58">
        <v>3</v>
      </c>
      <c r="BF230" s="62"/>
      <c r="BG230" s="61"/>
      <c r="BH230" s="61"/>
      <c r="BI230" s="61"/>
      <c r="BJ230" s="61"/>
      <c r="BK230" s="61"/>
      <c r="BL230" s="61"/>
      <c r="BM230" s="61"/>
      <c r="BN230" s="61"/>
      <c r="BO230" s="61"/>
      <c r="BP230" s="61"/>
      <c r="BQ230" s="61"/>
      <c r="BR230" s="61"/>
      <c r="BT230" s="61"/>
      <c r="BU230" s="61"/>
      <c r="BV230" s="61"/>
      <c r="BW230" s="61"/>
      <c r="BX230" s="61"/>
      <c r="BY230" s="61"/>
      <c r="BZ230" s="61"/>
      <c r="CA230" s="61"/>
      <c r="CB230" s="61"/>
      <c r="CC230" s="61"/>
      <c r="CD230" s="61"/>
      <c r="CE230" s="61"/>
    </row>
    <row r="231" spans="1:98">
      <c r="A231" s="374">
        <v>76</v>
      </c>
      <c r="B231" s="377"/>
      <c r="C231" s="377"/>
      <c r="D231" s="377"/>
      <c r="E231" s="381"/>
      <c r="F231" s="377"/>
      <c r="G231" s="234" t="s">
        <v>109</v>
      </c>
      <c r="H231" s="191"/>
      <c r="I231" s="192" t="str">
        <f t="shared" ref="I231:I232" si="2598">IF(H231="","",H231)</f>
        <v/>
      </c>
      <c r="J231" s="192" t="str">
        <f t="shared" ref="J231:J232" si="2599">IF(I231="","",I231)</f>
        <v/>
      </c>
      <c r="K231" s="192" t="str">
        <f t="shared" ref="K231:K232" si="2600">IF(J231="","",J231)</f>
        <v/>
      </c>
      <c r="L231" s="192" t="str">
        <f t="shared" ref="L231:L232" si="2601">IF(K231="","",K231)</f>
        <v/>
      </c>
      <c r="M231" s="192" t="str">
        <f t="shared" ref="M231:M232" si="2602">IF(L231="","",L231)</f>
        <v/>
      </c>
      <c r="N231" s="192" t="str">
        <f t="shared" ref="N231:N232" si="2603">IF(M231="","",M231)</f>
        <v/>
      </c>
      <c r="O231" s="192" t="str">
        <f t="shared" ref="O231:O232" si="2604">IF(N231="","",N231)</f>
        <v/>
      </c>
      <c r="P231" s="192" t="str">
        <f t="shared" ref="P231:P232" si="2605">IF(O231="","",O231)</f>
        <v/>
      </c>
      <c r="Q231" s="192" t="str">
        <f t="shared" ref="Q231:Q232" si="2606">IF(P231="","",P231)</f>
        <v/>
      </c>
      <c r="R231" s="192" t="str">
        <f t="shared" ref="R231:R232" si="2607">IF(Q231="","",Q231)</f>
        <v/>
      </c>
      <c r="S231" s="192" t="str">
        <f t="shared" ref="S231:S232" si="2608">IF(R231="","",R231)</f>
        <v/>
      </c>
      <c r="T231" s="193">
        <f t="shared" si="1909"/>
        <v>0</v>
      </c>
      <c r="U231" s="203"/>
      <c r="V231" s="204" t="str">
        <f t="shared" ref="V231:V232" si="2609">IF(U231="","",U231)</f>
        <v/>
      </c>
      <c r="W231" s="204" t="str">
        <f t="shared" ref="W231:W232" si="2610">IF(V231="","",V231)</f>
        <v/>
      </c>
      <c r="X231" s="204" t="str">
        <f t="shared" ref="X231:X232" si="2611">IF(W231="","",W231)</f>
        <v/>
      </c>
      <c r="Y231" s="204" t="str">
        <f t="shared" ref="Y231:Y232" si="2612">IF(X231="","",X231)</f>
        <v/>
      </c>
      <c r="Z231" s="204" t="str">
        <f t="shared" ref="Z231:Z232" si="2613">IF(Y231="","",Y231)</f>
        <v/>
      </c>
      <c r="AA231" s="204" t="str">
        <f t="shared" ref="AA231:AA232" si="2614">IF(Z231="","",Z231)</f>
        <v/>
      </c>
      <c r="AB231" s="204" t="str">
        <f t="shared" ref="AB231:AB232" si="2615">IF(AA231="","",AA231)</f>
        <v/>
      </c>
      <c r="AC231" s="204" t="str">
        <f t="shared" ref="AC231:AC232" si="2616">IF(AB231="","",AB231)</f>
        <v/>
      </c>
      <c r="AD231" s="204" t="str">
        <f t="shared" ref="AD231:AD232" si="2617">IF(AC231="","",AC231)</f>
        <v/>
      </c>
      <c r="AE231" s="204" t="str">
        <f t="shared" ref="AE231:AE232" si="2618">IF(AD231="","",AD231)</f>
        <v/>
      </c>
      <c r="AF231" s="204" t="str">
        <f t="shared" ref="AF231:AF232" si="2619">IF(AE231="","",AE231)</f>
        <v/>
      </c>
      <c r="AG231" s="193">
        <f t="shared" si="1957"/>
        <v>0</v>
      </c>
      <c r="AN231" s="58">
        <v>7</v>
      </c>
      <c r="AO231" s="58">
        <v>1</v>
      </c>
      <c r="AP231" s="58">
        <v>10</v>
      </c>
      <c r="AQ231" s="60">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58">
        <f ca="1">COUNTIF(INDIRECT("H"&amp;(ROW()+12*(($AN231-1)*3+$AO231)-ROW())/12+5):INDIRECT("S"&amp;(ROW()+12*(($AN231-1)*3+$AO231)-ROW())/12+5),AQ231)</f>
        <v>0</v>
      </c>
      <c r="AS231" s="60">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58">
        <f ca="1">COUNTIF(INDIRECT("U"&amp;(ROW()+12*(($AN231-1)*3+$AO231)-ROW())/12+5):INDIRECT("AF"&amp;(ROW()+12*(($AN231-1)*3+$AO231)-ROW())/12+5),AS231)</f>
        <v>0</v>
      </c>
      <c r="AU231" s="58">
        <f ca="1">IF(AND(AQ231+AS231&gt;0,AR231+AT231&gt;0),COUNTIF(AU$6:AU230,"&gt;0")+1,0)</f>
        <v>0</v>
      </c>
      <c r="BE231" s="58">
        <v>1</v>
      </c>
      <c r="BG231" s="61">
        <f t="shared" ref="BG231" si="2620">SUM(H231:H232)</f>
        <v>0</v>
      </c>
      <c r="BH231" s="61">
        <f t="shared" ref="BH231" si="2621">SUM(I231:I232)</f>
        <v>0</v>
      </c>
      <c r="BI231" s="61">
        <f t="shared" ref="BI231" si="2622">SUM(J231:J232)</f>
        <v>0</v>
      </c>
      <c r="BJ231" s="61">
        <f t="shared" ref="BJ231" si="2623">SUM(K231:K232)</f>
        <v>0</v>
      </c>
      <c r="BK231" s="61">
        <f t="shared" ref="BK231" si="2624">SUM(L231:L232)</f>
        <v>0</v>
      </c>
      <c r="BL231" s="61">
        <f t="shared" ref="BL231" si="2625">SUM(M231:M232)</f>
        <v>0</v>
      </c>
      <c r="BM231" s="61">
        <f t="shared" ref="BM231" si="2626">SUM(N231:N232)</f>
        <v>0</v>
      </c>
      <c r="BN231" s="61">
        <f t="shared" ref="BN231" si="2627">SUM(O231:O232)</f>
        <v>0</v>
      </c>
      <c r="BO231" s="61">
        <f t="shared" ref="BO231" si="2628">SUM(P231:P232)</f>
        <v>0</v>
      </c>
      <c r="BP231" s="61">
        <f t="shared" ref="BP231" si="2629">SUM(Q231:Q232)</f>
        <v>0</v>
      </c>
      <c r="BQ231" s="61">
        <f t="shared" ref="BQ231" si="2630">SUM(R231:R232)</f>
        <v>0</v>
      </c>
      <c r="BR231" s="61">
        <f t="shared" ref="BR231" si="2631">SUM(S231:S232)</f>
        <v>0</v>
      </c>
      <c r="BT231" s="61">
        <f t="shared" ref="BT231" si="2632">SUM(U231:U232)</f>
        <v>0</v>
      </c>
      <c r="BU231" s="61">
        <f t="shared" ref="BU231" si="2633">SUM(V231:V232)</f>
        <v>0</v>
      </c>
      <c r="BV231" s="61">
        <f t="shared" ref="BV231" si="2634">SUM(W231:W232)</f>
        <v>0</v>
      </c>
      <c r="BW231" s="61">
        <f t="shared" ref="BW231" si="2635">SUM(X231:X232)</f>
        <v>0</v>
      </c>
      <c r="BX231" s="61">
        <f t="shared" ref="BX231" si="2636">SUM(Y231:Y232)</f>
        <v>0</v>
      </c>
      <c r="BY231" s="61">
        <f t="shared" ref="BY231" si="2637">SUM(Z231:Z232)</f>
        <v>0</v>
      </c>
      <c r="BZ231" s="61">
        <f t="shared" ref="BZ231" si="2638">SUM(AA231:AA232)</f>
        <v>0</v>
      </c>
      <c r="CA231" s="61">
        <f t="shared" ref="CA231" si="2639">SUM(AB231:AB232)</f>
        <v>0</v>
      </c>
      <c r="CB231" s="61">
        <f t="shared" ref="CB231" si="2640">SUM(AC231:AC232)</f>
        <v>0</v>
      </c>
      <c r="CC231" s="61">
        <f t="shared" ref="CC231" si="2641">SUM(AD231:AD232)</f>
        <v>0</v>
      </c>
      <c r="CD231" s="61">
        <f t="shared" ref="CD231" si="2642">SUM(AE231:AE232)</f>
        <v>0</v>
      </c>
      <c r="CE231" s="61">
        <f t="shared" ref="CE231" si="2643">SUM(AF231:AF232)</f>
        <v>0</v>
      </c>
      <c r="CH231" s="62" t="s">
        <v>108</v>
      </c>
      <c r="CI231" s="61">
        <f t="shared" ref="CI231" si="2644">IF(OR($D231="副園長",$D231="教頭",$D231="主任保育士",$D231="主幹教諭",$D231="主幹保育教諭"),0,BG231)</f>
        <v>0</v>
      </c>
      <c r="CJ231" s="61">
        <f t="shared" ref="CJ231" si="2645">IF(OR($D231="副園長",$D231="教頭",$D231="主任保育士",$D231="主幹教諭",$D231="主幹保育教諭"),0,BH231)</f>
        <v>0</v>
      </c>
      <c r="CK231" s="61">
        <f t="shared" ref="CK231" si="2646">IF(OR($D231="副園長",$D231="教頭",$D231="主任保育士",$D231="主幹教諭",$D231="主幹保育教諭"),0,BI231)</f>
        <v>0</v>
      </c>
      <c r="CL231" s="61">
        <f t="shared" ref="CL231" si="2647">IF(OR($D231="副園長",$D231="教頭",$D231="主任保育士",$D231="主幹教諭",$D231="主幹保育教諭"),0,BJ231)</f>
        <v>0</v>
      </c>
      <c r="CM231" s="61">
        <f t="shared" ref="CM231" si="2648">IF(OR($D231="副園長",$D231="教頭",$D231="主任保育士",$D231="主幹教諭",$D231="主幹保育教諭"),0,BK231)</f>
        <v>0</v>
      </c>
      <c r="CN231" s="61">
        <f t="shared" ref="CN231" si="2649">IF(OR($D231="副園長",$D231="教頭",$D231="主任保育士",$D231="主幹教諭",$D231="主幹保育教諭"),0,BL231)</f>
        <v>0</v>
      </c>
      <c r="CO231" s="61">
        <f t="shared" ref="CO231" si="2650">IF(OR($D231="副園長",$D231="教頭",$D231="主任保育士",$D231="主幹教諭",$D231="主幹保育教諭"),0,BM231)</f>
        <v>0</v>
      </c>
      <c r="CP231" s="61">
        <f t="shared" ref="CP231" si="2651">IF(OR($D231="副園長",$D231="教頭",$D231="主任保育士",$D231="主幹教諭",$D231="主幹保育教諭"),0,BN231)</f>
        <v>0</v>
      </c>
      <c r="CQ231" s="61">
        <f t="shared" ref="CQ231" si="2652">IF(OR($D231="副園長",$D231="教頭",$D231="主任保育士",$D231="主幹教諭",$D231="主幹保育教諭"),0,BO231)</f>
        <v>0</v>
      </c>
      <c r="CR231" s="61">
        <f t="shared" ref="CR231" si="2653">IF(OR($D231="副園長",$D231="教頭",$D231="主任保育士",$D231="主幹教諭",$D231="主幹保育教諭"),0,BP231)</f>
        <v>0</v>
      </c>
      <c r="CS231" s="61">
        <f t="shared" ref="CS231" si="2654">IF(OR($D231="副園長",$D231="教頭",$D231="主任保育士",$D231="主幹教諭",$D231="主幹保育教諭"),0,BQ231)</f>
        <v>0</v>
      </c>
      <c r="CT231" s="61">
        <f t="shared" ref="CT231" si="2655">IF(OR($D231="副園長",$D231="教頭",$D231="主任保育士",$D231="主幹教諭",$D231="主幹保育教諭"),0,BR231)</f>
        <v>0</v>
      </c>
    </row>
    <row r="232" spans="1:98">
      <c r="A232" s="375"/>
      <c r="B232" s="378"/>
      <c r="C232" s="380"/>
      <c r="D232" s="380"/>
      <c r="E232" s="382"/>
      <c r="F232" s="378"/>
      <c r="G232" s="235" t="s">
        <v>107</v>
      </c>
      <c r="H232" s="194"/>
      <c r="I232" s="195" t="str">
        <f t="shared" si="2598"/>
        <v/>
      </c>
      <c r="J232" s="195" t="str">
        <f t="shared" si="2599"/>
        <v/>
      </c>
      <c r="K232" s="195" t="str">
        <f t="shared" si="2600"/>
        <v/>
      </c>
      <c r="L232" s="195" t="str">
        <f t="shared" si="2601"/>
        <v/>
      </c>
      <c r="M232" s="195" t="str">
        <f t="shared" si="2602"/>
        <v/>
      </c>
      <c r="N232" s="195" t="str">
        <f t="shared" si="2603"/>
        <v/>
      </c>
      <c r="O232" s="195" t="str">
        <f t="shared" si="2604"/>
        <v/>
      </c>
      <c r="P232" s="195" t="str">
        <f t="shared" si="2605"/>
        <v/>
      </c>
      <c r="Q232" s="195" t="str">
        <f t="shared" si="2606"/>
        <v/>
      </c>
      <c r="R232" s="195" t="str">
        <f t="shared" si="2607"/>
        <v/>
      </c>
      <c r="S232" s="195" t="str">
        <f t="shared" si="2608"/>
        <v/>
      </c>
      <c r="T232" s="196">
        <f t="shared" si="1909"/>
        <v>0</v>
      </c>
      <c r="U232" s="206"/>
      <c r="V232" s="207" t="str">
        <f t="shared" si="2609"/>
        <v/>
      </c>
      <c r="W232" s="207" t="str">
        <f t="shared" si="2610"/>
        <v/>
      </c>
      <c r="X232" s="207" t="str">
        <f t="shared" si="2611"/>
        <v/>
      </c>
      <c r="Y232" s="207" t="str">
        <f t="shared" si="2612"/>
        <v/>
      </c>
      <c r="Z232" s="207" t="str">
        <f t="shared" si="2613"/>
        <v/>
      </c>
      <c r="AA232" s="207" t="str">
        <f t="shared" si="2614"/>
        <v/>
      </c>
      <c r="AB232" s="207" t="str">
        <f t="shared" si="2615"/>
        <v/>
      </c>
      <c r="AC232" s="207" t="str">
        <f t="shared" si="2616"/>
        <v/>
      </c>
      <c r="AD232" s="207" t="str">
        <f t="shared" si="2617"/>
        <v/>
      </c>
      <c r="AE232" s="207" t="str">
        <f t="shared" si="2618"/>
        <v/>
      </c>
      <c r="AF232" s="207" t="str">
        <f t="shared" si="2619"/>
        <v/>
      </c>
      <c r="AG232" s="196">
        <f t="shared" si="1957"/>
        <v>0</v>
      </c>
      <c r="AN232" s="58">
        <v>7</v>
      </c>
      <c r="AO232" s="58">
        <v>1</v>
      </c>
      <c r="AP232" s="58">
        <v>11</v>
      </c>
      <c r="AQ232" s="60">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58">
        <f ca="1">COUNTIF(INDIRECT("H"&amp;(ROW()+12*(($AN232-1)*3+$AO232)-ROW())/12+5):INDIRECT("S"&amp;(ROW()+12*(($AN232-1)*3+$AO232)-ROW())/12+5),AQ232)</f>
        <v>0</v>
      </c>
      <c r="AS232" s="60">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58">
        <f ca="1">COUNTIF(INDIRECT("U"&amp;(ROW()+12*(($AN232-1)*3+$AO232)-ROW())/12+5):INDIRECT("AF"&amp;(ROW()+12*(($AN232-1)*3+$AO232)-ROW())/12+5),AS232)</f>
        <v>0</v>
      </c>
      <c r="AU232" s="58">
        <f ca="1">IF(AND(AQ232+AS232&gt;0,AR232+AT232&gt;0),COUNTIF(AU$6:AU231,"&gt;0")+1,0)</f>
        <v>0</v>
      </c>
      <c r="BE232" s="58">
        <v>2</v>
      </c>
      <c r="BF232" s="58" t="s">
        <v>106</v>
      </c>
      <c r="BG232" s="61">
        <f t="shared" ref="BG232" si="2656">IF(BG231+BT231&gt;$AJ$27,1,0)</f>
        <v>0</v>
      </c>
      <c r="BH232" s="61">
        <f t="shared" ref="BH232" si="2657">IF(BH231+BU231&gt;$AJ$27,1,0)</f>
        <v>0</v>
      </c>
      <c r="BI232" s="61">
        <f t="shared" ref="BI232" si="2658">IF(BI231+BV231&gt;$AJ$27,1,0)</f>
        <v>0</v>
      </c>
      <c r="BJ232" s="61">
        <f t="shared" ref="BJ232" si="2659">IF(BJ231+BW231&gt;$AJ$27,1,0)</f>
        <v>0</v>
      </c>
      <c r="BK232" s="61">
        <f t="shared" ref="BK232" si="2660">IF(BK231+BX231&gt;$AJ$27,1,0)</f>
        <v>0</v>
      </c>
      <c r="BL232" s="61">
        <f t="shared" ref="BL232" si="2661">IF(BL231+BY231&gt;$AJ$27,1,0)</f>
        <v>0</v>
      </c>
      <c r="BM232" s="61">
        <f t="shared" ref="BM232" si="2662">IF(BM231+BZ231&gt;$AJ$27,1,0)</f>
        <v>0</v>
      </c>
      <c r="BN232" s="61">
        <f t="shared" ref="BN232" si="2663">IF(BN231+CA231&gt;$AJ$27,1,0)</f>
        <v>0</v>
      </c>
      <c r="BO232" s="61">
        <f t="shared" ref="BO232" si="2664">IF(BO231+CB231&gt;$AJ$27,1,0)</f>
        <v>0</v>
      </c>
      <c r="BP232" s="61">
        <f t="shared" ref="BP232" si="2665">IF(BP231+CC231&gt;$AJ$27,1,0)</f>
        <v>0</v>
      </c>
      <c r="BQ232" s="61">
        <f t="shared" ref="BQ232" si="2666">IF(BQ231+CD231&gt;$AJ$27,1,0)</f>
        <v>0</v>
      </c>
      <c r="BR232" s="61">
        <f t="shared" ref="BR232" si="2667">IF(BR231+CE231&gt;$AJ$27,1,0)</f>
        <v>0</v>
      </c>
      <c r="BT232" s="61"/>
      <c r="BU232" s="61"/>
      <c r="BV232" s="61"/>
      <c r="BW232" s="61"/>
      <c r="BX232" s="61"/>
      <c r="BY232" s="61"/>
      <c r="BZ232" s="61"/>
      <c r="CA232" s="61"/>
      <c r="CB232" s="61"/>
      <c r="CC232" s="61"/>
      <c r="CD232" s="61"/>
      <c r="CE232" s="61"/>
    </row>
    <row r="233" spans="1:98">
      <c r="A233" s="376"/>
      <c r="B233" s="379"/>
      <c r="C233" s="384"/>
      <c r="D233" s="385"/>
      <c r="E233" s="383"/>
      <c r="F233" s="379"/>
      <c r="G233" s="236" t="s">
        <v>1226</v>
      </c>
      <c r="H233" s="197"/>
      <c r="I233" s="198"/>
      <c r="J233" s="198"/>
      <c r="K233" s="198"/>
      <c r="L233" s="198"/>
      <c r="M233" s="198"/>
      <c r="N233" s="198"/>
      <c r="O233" s="198"/>
      <c r="P233" s="198"/>
      <c r="Q233" s="198"/>
      <c r="R233" s="198"/>
      <c r="S233" s="198"/>
      <c r="T233" s="199">
        <f t="shared" si="1909"/>
        <v>0</v>
      </c>
      <c r="U233" s="208"/>
      <c r="V233" s="209"/>
      <c r="W233" s="209"/>
      <c r="X233" s="209"/>
      <c r="Y233" s="209"/>
      <c r="Z233" s="209"/>
      <c r="AA233" s="209"/>
      <c r="AB233" s="209"/>
      <c r="AC233" s="209"/>
      <c r="AD233" s="209"/>
      <c r="AE233" s="209"/>
      <c r="AF233" s="209"/>
      <c r="AG233" s="199">
        <f t="shared" si="1957"/>
        <v>0</v>
      </c>
      <c r="AN233" s="58">
        <v>7</v>
      </c>
      <c r="AO233" s="58">
        <v>1</v>
      </c>
      <c r="AP233" s="58">
        <v>12</v>
      </c>
      <c r="AQ233" s="60">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58">
        <f ca="1">COUNTIF(INDIRECT("H"&amp;(ROW()+12*(($AN233-1)*3+$AO233)-ROW())/12+5):INDIRECT("S"&amp;(ROW()+12*(($AN233-1)*3+$AO233)-ROW())/12+5),AQ233)</f>
        <v>0</v>
      </c>
      <c r="AS233" s="60">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58">
        <f ca="1">COUNTIF(INDIRECT("U"&amp;(ROW()+12*(($AN233-1)*3+$AO233)-ROW())/12+5):INDIRECT("AF"&amp;(ROW()+12*(($AN233-1)*3+$AO233)-ROW())/12+5),AS233)</f>
        <v>0</v>
      </c>
      <c r="AU233" s="58">
        <f ca="1">IF(AND(AQ233+AS233&gt;0,AR233+AT233&gt;0),COUNTIF(AU$6:AU232,"&gt;0")+1,0)</f>
        <v>0</v>
      </c>
      <c r="BE233" s="58">
        <v>3</v>
      </c>
      <c r="BF233" s="62"/>
      <c r="BG233" s="61"/>
      <c r="BH233" s="61"/>
      <c r="BI233" s="61"/>
      <c r="BJ233" s="61"/>
      <c r="BK233" s="61"/>
      <c r="BL233" s="61"/>
      <c r="BM233" s="61"/>
      <c r="BN233" s="61"/>
      <c r="BO233" s="61"/>
      <c r="BP233" s="61"/>
      <c r="BQ233" s="61"/>
      <c r="BR233" s="61"/>
      <c r="BT233" s="61"/>
      <c r="BU233" s="61"/>
      <c r="BV233" s="61"/>
      <c r="BW233" s="61"/>
      <c r="BX233" s="61"/>
      <c r="BY233" s="61"/>
      <c r="BZ233" s="61"/>
      <c r="CA233" s="61"/>
      <c r="CB233" s="61"/>
      <c r="CC233" s="61"/>
      <c r="CD233" s="61"/>
      <c r="CE233" s="61"/>
    </row>
    <row r="234" spans="1:98">
      <c r="A234" s="374">
        <v>77</v>
      </c>
      <c r="B234" s="377"/>
      <c r="C234" s="377"/>
      <c r="D234" s="377"/>
      <c r="E234" s="381"/>
      <c r="F234" s="377"/>
      <c r="G234" s="234" t="s">
        <v>109</v>
      </c>
      <c r="H234" s="191"/>
      <c r="I234" s="192" t="str">
        <f t="shared" ref="I234:I235" si="2668">IF(H234="","",H234)</f>
        <v/>
      </c>
      <c r="J234" s="192" t="str">
        <f t="shared" ref="J234:J235" si="2669">IF(I234="","",I234)</f>
        <v/>
      </c>
      <c r="K234" s="192" t="str">
        <f t="shared" ref="K234:K235" si="2670">IF(J234="","",J234)</f>
        <v/>
      </c>
      <c r="L234" s="192" t="str">
        <f t="shared" ref="L234:L235" si="2671">IF(K234="","",K234)</f>
        <v/>
      </c>
      <c r="M234" s="192" t="str">
        <f t="shared" ref="M234:M235" si="2672">IF(L234="","",L234)</f>
        <v/>
      </c>
      <c r="N234" s="192" t="str">
        <f t="shared" ref="N234:N235" si="2673">IF(M234="","",M234)</f>
        <v/>
      </c>
      <c r="O234" s="192" t="str">
        <f t="shared" ref="O234:O235" si="2674">IF(N234="","",N234)</f>
        <v/>
      </c>
      <c r="P234" s="192" t="str">
        <f t="shared" ref="P234:P235" si="2675">IF(O234="","",O234)</f>
        <v/>
      </c>
      <c r="Q234" s="192" t="str">
        <f t="shared" ref="Q234:Q235" si="2676">IF(P234="","",P234)</f>
        <v/>
      </c>
      <c r="R234" s="192" t="str">
        <f t="shared" ref="R234:R235" si="2677">IF(Q234="","",Q234)</f>
        <v/>
      </c>
      <c r="S234" s="192" t="str">
        <f t="shared" ref="S234:S235" si="2678">IF(R234="","",R234)</f>
        <v/>
      </c>
      <c r="T234" s="193">
        <f t="shared" si="1909"/>
        <v>0</v>
      </c>
      <c r="U234" s="203"/>
      <c r="V234" s="204" t="str">
        <f t="shared" ref="V234:V235" si="2679">IF(U234="","",U234)</f>
        <v/>
      </c>
      <c r="W234" s="204" t="str">
        <f t="shared" ref="W234:W235" si="2680">IF(V234="","",V234)</f>
        <v/>
      </c>
      <c r="X234" s="204" t="str">
        <f t="shared" ref="X234:X235" si="2681">IF(W234="","",W234)</f>
        <v/>
      </c>
      <c r="Y234" s="204" t="str">
        <f t="shared" ref="Y234:Y235" si="2682">IF(X234="","",X234)</f>
        <v/>
      </c>
      <c r="Z234" s="204" t="str">
        <f t="shared" ref="Z234:Z235" si="2683">IF(Y234="","",Y234)</f>
        <v/>
      </c>
      <c r="AA234" s="204" t="str">
        <f t="shared" ref="AA234:AA235" si="2684">IF(Z234="","",Z234)</f>
        <v/>
      </c>
      <c r="AB234" s="204" t="str">
        <f t="shared" ref="AB234:AB235" si="2685">IF(AA234="","",AA234)</f>
        <v/>
      </c>
      <c r="AC234" s="204" t="str">
        <f t="shared" ref="AC234:AC235" si="2686">IF(AB234="","",AB234)</f>
        <v/>
      </c>
      <c r="AD234" s="204" t="str">
        <f t="shared" ref="AD234:AD235" si="2687">IF(AC234="","",AC234)</f>
        <v/>
      </c>
      <c r="AE234" s="204" t="str">
        <f t="shared" ref="AE234:AE235" si="2688">IF(AD234="","",AD234)</f>
        <v/>
      </c>
      <c r="AF234" s="204" t="str">
        <f t="shared" ref="AF234:AF235" si="2689">IF(AE234="","",AE234)</f>
        <v/>
      </c>
      <c r="AG234" s="193">
        <f t="shared" si="1957"/>
        <v>0</v>
      </c>
      <c r="AN234" s="58">
        <v>7</v>
      </c>
      <c r="AO234" s="58">
        <v>2</v>
      </c>
      <c r="AP234" s="58">
        <v>1</v>
      </c>
      <c r="AQ234" s="60">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58">
        <f ca="1">COUNTIF(INDIRECT("H"&amp;(ROW()+12*(($AN234-1)*3+$AO234)-ROW())/12+5):INDIRECT("S"&amp;(ROW()+12*(($AN234-1)*3+$AO234)-ROW())/12+5),AQ234)</f>
        <v>0</v>
      </c>
      <c r="AS234" s="60">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58">
        <f ca="1">COUNTIF(INDIRECT("U"&amp;(ROW()+12*(($AN234-1)*3+$AO234)-ROW())/12+5):INDIRECT("AF"&amp;(ROW()+12*(($AN234-1)*3+$AO234)-ROW())/12+5),AS234)</f>
        <v>0</v>
      </c>
      <c r="AU234" s="58">
        <f ca="1">IF(AND(AQ234+AS234&gt;0,AR234+AT234&gt;0),COUNTIF(AU$6:AU233,"&gt;0")+1,0)</f>
        <v>0</v>
      </c>
      <c r="BE234" s="58">
        <v>1</v>
      </c>
      <c r="BG234" s="61">
        <f t="shared" ref="BG234" si="2690">SUM(H234:H235)</f>
        <v>0</v>
      </c>
      <c r="BH234" s="61">
        <f t="shared" ref="BH234" si="2691">SUM(I234:I235)</f>
        <v>0</v>
      </c>
      <c r="BI234" s="61">
        <f t="shared" ref="BI234" si="2692">SUM(J234:J235)</f>
        <v>0</v>
      </c>
      <c r="BJ234" s="61">
        <f t="shared" ref="BJ234" si="2693">SUM(K234:K235)</f>
        <v>0</v>
      </c>
      <c r="BK234" s="61">
        <f t="shared" ref="BK234" si="2694">SUM(L234:L235)</f>
        <v>0</v>
      </c>
      <c r="BL234" s="61">
        <f t="shared" ref="BL234" si="2695">SUM(M234:M235)</f>
        <v>0</v>
      </c>
      <c r="BM234" s="61">
        <f t="shared" ref="BM234" si="2696">SUM(N234:N235)</f>
        <v>0</v>
      </c>
      <c r="BN234" s="61">
        <f t="shared" ref="BN234" si="2697">SUM(O234:O235)</f>
        <v>0</v>
      </c>
      <c r="BO234" s="61">
        <f t="shared" ref="BO234" si="2698">SUM(P234:P235)</f>
        <v>0</v>
      </c>
      <c r="BP234" s="61">
        <f t="shared" ref="BP234" si="2699">SUM(Q234:Q235)</f>
        <v>0</v>
      </c>
      <c r="BQ234" s="61">
        <f t="shared" ref="BQ234" si="2700">SUM(R234:R235)</f>
        <v>0</v>
      </c>
      <c r="BR234" s="61">
        <f t="shared" ref="BR234" si="2701">SUM(S234:S235)</f>
        <v>0</v>
      </c>
      <c r="BT234" s="61">
        <f t="shared" ref="BT234" si="2702">SUM(U234:U235)</f>
        <v>0</v>
      </c>
      <c r="BU234" s="61">
        <f t="shared" ref="BU234" si="2703">SUM(V234:V235)</f>
        <v>0</v>
      </c>
      <c r="BV234" s="61">
        <f t="shared" ref="BV234" si="2704">SUM(W234:W235)</f>
        <v>0</v>
      </c>
      <c r="BW234" s="61">
        <f t="shared" ref="BW234" si="2705">SUM(X234:X235)</f>
        <v>0</v>
      </c>
      <c r="BX234" s="61">
        <f t="shared" ref="BX234" si="2706">SUM(Y234:Y235)</f>
        <v>0</v>
      </c>
      <c r="BY234" s="61">
        <f t="shared" ref="BY234" si="2707">SUM(Z234:Z235)</f>
        <v>0</v>
      </c>
      <c r="BZ234" s="61">
        <f t="shared" ref="BZ234" si="2708">SUM(AA234:AA235)</f>
        <v>0</v>
      </c>
      <c r="CA234" s="61">
        <f t="shared" ref="CA234" si="2709">SUM(AB234:AB235)</f>
        <v>0</v>
      </c>
      <c r="CB234" s="61">
        <f t="shared" ref="CB234" si="2710">SUM(AC234:AC235)</f>
        <v>0</v>
      </c>
      <c r="CC234" s="61">
        <f t="shared" ref="CC234" si="2711">SUM(AD234:AD235)</f>
        <v>0</v>
      </c>
      <c r="CD234" s="61">
        <f t="shared" ref="CD234" si="2712">SUM(AE234:AE235)</f>
        <v>0</v>
      </c>
      <c r="CE234" s="61">
        <f t="shared" ref="CE234" si="2713">SUM(AF234:AF235)</f>
        <v>0</v>
      </c>
      <c r="CH234" s="62" t="s">
        <v>108</v>
      </c>
      <c r="CI234" s="61">
        <f t="shared" ref="CI234" si="2714">IF(OR($D234="副園長",$D234="教頭",$D234="主任保育士",$D234="主幹教諭",$D234="主幹保育教諭"),0,BG234)</f>
        <v>0</v>
      </c>
      <c r="CJ234" s="61">
        <f t="shared" ref="CJ234" si="2715">IF(OR($D234="副園長",$D234="教頭",$D234="主任保育士",$D234="主幹教諭",$D234="主幹保育教諭"),0,BH234)</f>
        <v>0</v>
      </c>
      <c r="CK234" s="61">
        <f t="shared" ref="CK234" si="2716">IF(OR($D234="副園長",$D234="教頭",$D234="主任保育士",$D234="主幹教諭",$D234="主幹保育教諭"),0,BI234)</f>
        <v>0</v>
      </c>
      <c r="CL234" s="61">
        <f t="shared" ref="CL234" si="2717">IF(OR($D234="副園長",$D234="教頭",$D234="主任保育士",$D234="主幹教諭",$D234="主幹保育教諭"),0,BJ234)</f>
        <v>0</v>
      </c>
      <c r="CM234" s="61">
        <f t="shared" ref="CM234" si="2718">IF(OR($D234="副園長",$D234="教頭",$D234="主任保育士",$D234="主幹教諭",$D234="主幹保育教諭"),0,BK234)</f>
        <v>0</v>
      </c>
      <c r="CN234" s="61">
        <f t="shared" ref="CN234" si="2719">IF(OR($D234="副園長",$D234="教頭",$D234="主任保育士",$D234="主幹教諭",$D234="主幹保育教諭"),0,BL234)</f>
        <v>0</v>
      </c>
      <c r="CO234" s="61">
        <f t="shared" ref="CO234" si="2720">IF(OR($D234="副園長",$D234="教頭",$D234="主任保育士",$D234="主幹教諭",$D234="主幹保育教諭"),0,BM234)</f>
        <v>0</v>
      </c>
      <c r="CP234" s="61">
        <f t="shared" ref="CP234" si="2721">IF(OR($D234="副園長",$D234="教頭",$D234="主任保育士",$D234="主幹教諭",$D234="主幹保育教諭"),0,BN234)</f>
        <v>0</v>
      </c>
      <c r="CQ234" s="61">
        <f t="shared" ref="CQ234" si="2722">IF(OR($D234="副園長",$D234="教頭",$D234="主任保育士",$D234="主幹教諭",$D234="主幹保育教諭"),0,BO234)</f>
        <v>0</v>
      </c>
      <c r="CR234" s="61">
        <f t="shared" ref="CR234" si="2723">IF(OR($D234="副園長",$D234="教頭",$D234="主任保育士",$D234="主幹教諭",$D234="主幹保育教諭"),0,BP234)</f>
        <v>0</v>
      </c>
      <c r="CS234" s="61">
        <f t="shared" ref="CS234" si="2724">IF(OR($D234="副園長",$D234="教頭",$D234="主任保育士",$D234="主幹教諭",$D234="主幹保育教諭"),0,BQ234)</f>
        <v>0</v>
      </c>
      <c r="CT234" s="61">
        <f t="shared" ref="CT234" si="2725">IF(OR($D234="副園長",$D234="教頭",$D234="主任保育士",$D234="主幹教諭",$D234="主幹保育教諭"),0,BR234)</f>
        <v>0</v>
      </c>
    </row>
    <row r="235" spans="1:98">
      <c r="A235" s="375"/>
      <c r="B235" s="378"/>
      <c r="C235" s="380"/>
      <c r="D235" s="380"/>
      <c r="E235" s="382"/>
      <c r="F235" s="378"/>
      <c r="G235" s="235" t="s">
        <v>107</v>
      </c>
      <c r="H235" s="194"/>
      <c r="I235" s="195" t="str">
        <f t="shared" si="2668"/>
        <v/>
      </c>
      <c r="J235" s="195" t="str">
        <f t="shared" si="2669"/>
        <v/>
      </c>
      <c r="K235" s="195" t="str">
        <f t="shared" si="2670"/>
        <v/>
      </c>
      <c r="L235" s="195" t="str">
        <f t="shared" si="2671"/>
        <v/>
      </c>
      <c r="M235" s="195" t="str">
        <f t="shared" si="2672"/>
        <v/>
      </c>
      <c r="N235" s="195" t="str">
        <f t="shared" si="2673"/>
        <v/>
      </c>
      <c r="O235" s="195" t="str">
        <f t="shared" si="2674"/>
        <v/>
      </c>
      <c r="P235" s="195" t="str">
        <f t="shared" si="2675"/>
        <v/>
      </c>
      <c r="Q235" s="195" t="str">
        <f t="shared" si="2676"/>
        <v/>
      </c>
      <c r="R235" s="195" t="str">
        <f t="shared" si="2677"/>
        <v/>
      </c>
      <c r="S235" s="195" t="str">
        <f t="shared" si="2678"/>
        <v/>
      </c>
      <c r="T235" s="196">
        <f t="shared" si="1909"/>
        <v>0</v>
      </c>
      <c r="U235" s="206"/>
      <c r="V235" s="207" t="str">
        <f t="shared" si="2679"/>
        <v/>
      </c>
      <c r="W235" s="207" t="str">
        <f t="shared" si="2680"/>
        <v/>
      </c>
      <c r="X235" s="207" t="str">
        <f t="shared" si="2681"/>
        <v/>
      </c>
      <c r="Y235" s="207" t="str">
        <f t="shared" si="2682"/>
        <v/>
      </c>
      <c r="Z235" s="207" t="str">
        <f t="shared" si="2683"/>
        <v/>
      </c>
      <c r="AA235" s="207" t="str">
        <f t="shared" si="2684"/>
        <v/>
      </c>
      <c r="AB235" s="207" t="str">
        <f t="shared" si="2685"/>
        <v/>
      </c>
      <c r="AC235" s="207" t="str">
        <f t="shared" si="2686"/>
        <v/>
      </c>
      <c r="AD235" s="207" t="str">
        <f t="shared" si="2687"/>
        <v/>
      </c>
      <c r="AE235" s="207" t="str">
        <f t="shared" si="2688"/>
        <v/>
      </c>
      <c r="AF235" s="207" t="str">
        <f t="shared" si="2689"/>
        <v/>
      </c>
      <c r="AG235" s="196">
        <f t="shared" si="1957"/>
        <v>0</v>
      </c>
      <c r="AN235" s="58">
        <v>7</v>
      </c>
      <c r="AO235" s="58">
        <v>2</v>
      </c>
      <c r="AP235" s="58">
        <v>2</v>
      </c>
      <c r="AQ235" s="60">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58">
        <f ca="1">COUNTIF(INDIRECT("H"&amp;(ROW()+12*(($AN235-1)*3+$AO235)-ROW())/12+5):INDIRECT("S"&amp;(ROW()+12*(($AN235-1)*3+$AO235)-ROW())/12+5),AQ235)</f>
        <v>0</v>
      </c>
      <c r="AS235" s="60">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58">
        <f ca="1">COUNTIF(INDIRECT("U"&amp;(ROW()+12*(($AN235-1)*3+$AO235)-ROW())/12+5):INDIRECT("AF"&amp;(ROW()+12*(($AN235-1)*3+$AO235)-ROW())/12+5),AS235)</f>
        <v>0</v>
      </c>
      <c r="AU235" s="58">
        <f ca="1">IF(AND(AQ235+AS235&gt;0,AR235+AT235&gt;0),COUNTIF(AU$6:AU234,"&gt;0")+1,0)</f>
        <v>0</v>
      </c>
      <c r="BE235" s="58">
        <v>2</v>
      </c>
      <c r="BF235" s="58" t="s">
        <v>106</v>
      </c>
      <c r="BG235" s="61">
        <f t="shared" ref="BG235" si="2726">IF(BG234+BT234&gt;$AJ$27,1,0)</f>
        <v>0</v>
      </c>
      <c r="BH235" s="61">
        <f t="shared" ref="BH235" si="2727">IF(BH234+BU234&gt;$AJ$27,1,0)</f>
        <v>0</v>
      </c>
      <c r="BI235" s="61">
        <f t="shared" ref="BI235" si="2728">IF(BI234+BV234&gt;$AJ$27,1,0)</f>
        <v>0</v>
      </c>
      <c r="BJ235" s="61">
        <f t="shared" ref="BJ235" si="2729">IF(BJ234+BW234&gt;$AJ$27,1,0)</f>
        <v>0</v>
      </c>
      <c r="BK235" s="61">
        <f t="shared" ref="BK235" si="2730">IF(BK234+BX234&gt;$AJ$27,1,0)</f>
        <v>0</v>
      </c>
      <c r="BL235" s="61">
        <f t="shared" ref="BL235" si="2731">IF(BL234+BY234&gt;$AJ$27,1,0)</f>
        <v>0</v>
      </c>
      <c r="BM235" s="61">
        <f t="shared" ref="BM235" si="2732">IF(BM234+BZ234&gt;$AJ$27,1,0)</f>
        <v>0</v>
      </c>
      <c r="BN235" s="61">
        <f t="shared" ref="BN235" si="2733">IF(BN234+CA234&gt;$AJ$27,1,0)</f>
        <v>0</v>
      </c>
      <c r="BO235" s="61">
        <f t="shared" ref="BO235" si="2734">IF(BO234+CB234&gt;$AJ$27,1,0)</f>
        <v>0</v>
      </c>
      <c r="BP235" s="61">
        <f t="shared" ref="BP235" si="2735">IF(BP234+CC234&gt;$AJ$27,1,0)</f>
        <v>0</v>
      </c>
      <c r="BQ235" s="61">
        <f t="shared" ref="BQ235" si="2736">IF(BQ234+CD234&gt;$AJ$27,1,0)</f>
        <v>0</v>
      </c>
      <c r="BR235" s="61">
        <f t="shared" ref="BR235" si="2737">IF(BR234+CE234&gt;$AJ$27,1,0)</f>
        <v>0</v>
      </c>
      <c r="BT235" s="61"/>
      <c r="BU235" s="61"/>
      <c r="BV235" s="61"/>
      <c r="BW235" s="61"/>
      <c r="BX235" s="61"/>
      <c r="BY235" s="61"/>
      <c r="BZ235" s="61"/>
      <c r="CA235" s="61"/>
      <c r="CB235" s="61"/>
      <c r="CC235" s="61"/>
      <c r="CD235" s="61"/>
      <c r="CE235" s="61"/>
    </row>
    <row r="236" spans="1:98">
      <c r="A236" s="376"/>
      <c r="B236" s="379"/>
      <c r="C236" s="384"/>
      <c r="D236" s="385"/>
      <c r="E236" s="383"/>
      <c r="F236" s="379"/>
      <c r="G236" s="236" t="s">
        <v>1226</v>
      </c>
      <c r="H236" s="197"/>
      <c r="I236" s="198"/>
      <c r="J236" s="198"/>
      <c r="K236" s="198"/>
      <c r="L236" s="198"/>
      <c r="M236" s="198"/>
      <c r="N236" s="198"/>
      <c r="O236" s="198"/>
      <c r="P236" s="198"/>
      <c r="Q236" s="198"/>
      <c r="R236" s="198"/>
      <c r="S236" s="198"/>
      <c r="T236" s="199">
        <f t="shared" si="1909"/>
        <v>0</v>
      </c>
      <c r="U236" s="208"/>
      <c r="V236" s="209"/>
      <c r="W236" s="209"/>
      <c r="X236" s="209"/>
      <c r="Y236" s="209"/>
      <c r="Z236" s="209"/>
      <c r="AA236" s="209"/>
      <c r="AB236" s="209"/>
      <c r="AC236" s="209"/>
      <c r="AD236" s="209"/>
      <c r="AE236" s="209"/>
      <c r="AF236" s="209"/>
      <c r="AG236" s="199">
        <f t="shared" si="1957"/>
        <v>0</v>
      </c>
      <c r="AN236" s="58">
        <v>7</v>
      </c>
      <c r="AO236" s="58">
        <v>2</v>
      </c>
      <c r="AP236" s="58">
        <v>3</v>
      </c>
      <c r="AQ236" s="60">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58">
        <f ca="1">COUNTIF(INDIRECT("H"&amp;(ROW()+12*(($AN236-1)*3+$AO236)-ROW())/12+5):INDIRECT("S"&amp;(ROW()+12*(($AN236-1)*3+$AO236)-ROW())/12+5),AQ236)</f>
        <v>0</v>
      </c>
      <c r="AS236" s="60">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58">
        <f ca="1">COUNTIF(INDIRECT("U"&amp;(ROW()+12*(($AN236-1)*3+$AO236)-ROW())/12+5):INDIRECT("AF"&amp;(ROW()+12*(($AN236-1)*3+$AO236)-ROW())/12+5),AS236)</f>
        <v>0</v>
      </c>
      <c r="AU236" s="58">
        <f ca="1">IF(AND(AQ236+AS236&gt;0,AR236+AT236&gt;0),COUNTIF(AU$6:AU235,"&gt;0")+1,0)</f>
        <v>0</v>
      </c>
      <c r="BE236" s="58">
        <v>3</v>
      </c>
      <c r="BF236" s="62"/>
      <c r="BG236" s="61"/>
      <c r="BH236" s="61"/>
      <c r="BI236" s="61"/>
      <c r="BJ236" s="61"/>
      <c r="BK236" s="61"/>
      <c r="BL236" s="61"/>
      <c r="BM236" s="61"/>
      <c r="BN236" s="61"/>
      <c r="BO236" s="61"/>
      <c r="BP236" s="61"/>
      <c r="BQ236" s="61"/>
      <c r="BR236" s="61"/>
      <c r="BT236" s="61"/>
      <c r="BU236" s="61"/>
      <c r="BV236" s="61"/>
      <c r="BW236" s="61"/>
      <c r="BX236" s="61"/>
      <c r="BY236" s="61"/>
      <c r="BZ236" s="61"/>
      <c r="CA236" s="61"/>
      <c r="CB236" s="61"/>
      <c r="CC236" s="61"/>
      <c r="CD236" s="61"/>
      <c r="CE236" s="61"/>
    </row>
    <row r="237" spans="1:98">
      <c r="A237" s="374">
        <v>78</v>
      </c>
      <c r="B237" s="377"/>
      <c r="C237" s="377"/>
      <c r="D237" s="377"/>
      <c r="E237" s="381"/>
      <c r="F237" s="377"/>
      <c r="G237" s="234" t="s">
        <v>109</v>
      </c>
      <c r="H237" s="191"/>
      <c r="I237" s="192" t="str">
        <f t="shared" ref="I237:I238" si="2738">IF(H237="","",H237)</f>
        <v/>
      </c>
      <c r="J237" s="192" t="str">
        <f t="shared" ref="J237:J238" si="2739">IF(I237="","",I237)</f>
        <v/>
      </c>
      <c r="K237" s="192" t="str">
        <f t="shared" ref="K237:K238" si="2740">IF(J237="","",J237)</f>
        <v/>
      </c>
      <c r="L237" s="192" t="str">
        <f t="shared" ref="L237:L238" si="2741">IF(K237="","",K237)</f>
        <v/>
      </c>
      <c r="M237" s="192" t="str">
        <f t="shared" ref="M237:M238" si="2742">IF(L237="","",L237)</f>
        <v/>
      </c>
      <c r="N237" s="192" t="str">
        <f t="shared" ref="N237:N238" si="2743">IF(M237="","",M237)</f>
        <v/>
      </c>
      <c r="O237" s="192" t="str">
        <f t="shared" ref="O237:O238" si="2744">IF(N237="","",N237)</f>
        <v/>
      </c>
      <c r="P237" s="192" t="str">
        <f t="shared" ref="P237:P238" si="2745">IF(O237="","",O237)</f>
        <v/>
      </c>
      <c r="Q237" s="192" t="str">
        <f t="shared" ref="Q237:Q238" si="2746">IF(P237="","",P237)</f>
        <v/>
      </c>
      <c r="R237" s="192" t="str">
        <f t="shared" ref="R237:R238" si="2747">IF(Q237="","",Q237)</f>
        <v/>
      </c>
      <c r="S237" s="192" t="str">
        <f t="shared" ref="S237:S238" si="2748">IF(R237="","",R237)</f>
        <v/>
      </c>
      <c r="T237" s="193">
        <f t="shared" si="1909"/>
        <v>0</v>
      </c>
      <c r="U237" s="203"/>
      <c r="V237" s="204" t="str">
        <f t="shared" ref="V237:V238" si="2749">IF(U237="","",U237)</f>
        <v/>
      </c>
      <c r="W237" s="204" t="str">
        <f t="shared" ref="W237:W238" si="2750">IF(V237="","",V237)</f>
        <v/>
      </c>
      <c r="X237" s="204" t="str">
        <f t="shared" ref="X237:X238" si="2751">IF(W237="","",W237)</f>
        <v/>
      </c>
      <c r="Y237" s="204" t="str">
        <f t="shared" ref="Y237:Y238" si="2752">IF(X237="","",X237)</f>
        <v/>
      </c>
      <c r="Z237" s="204" t="str">
        <f t="shared" ref="Z237:Z238" si="2753">IF(Y237="","",Y237)</f>
        <v/>
      </c>
      <c r="AA237" s="204" t="str">
        <f t="shared" ref="AA237:AA238" si="2754">IF(Z237="","",Z237)</f>
        <v/>
      </c>
      <c r="AB237" s="204" t="str">
        <f t="shared" ref="AB237:AB238" si="2755">IF(AA237="","",AA237)</f>
        <v/>
      </c>
      <c r="AC237" s="204" t="str">
        <f t="shared" ref="AC237:AC238" si="2756">IF(AB237="","",AB237)</f>
        <v/>
      </c>
      <c r="AD237" s="204" t="str">
        <f t="shared" ref="AD237:AD238" si="2757">IF(AC237="","",AC237)</f>
        <v/>
      </c>
      <c r="AE237" s="204" t="str">
        <f t="shared" ref="AE237:AE238" si="2758">IF(AD237="","",AD237)</f>
        <v/>
      </c>
      <c r="AF237" s="204" t="str">
        <f t="shared" ref="AF237:AF238" si="2759">IF(AE237="","",AE237)</f>
        <v/>
      </c>
      <c r="AG237" s="193">
        <f t="shared" si="1957"/>
        <v>0</v>
      </c>
      <c r="AN237" s="58">
        <v>7</v>
      </c>
      <c r="AO237" s="58">
        <v>2</v>
      </c>
      <c r="AP237" s="58">
        <v>4</v>
      </c>
      <c r="AQ237" s="60">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58">
        <f ca="1">COUNTIF(INDIRECT("H"&amp;(ROW()+12*(($AN237-1)*3+$AO237)-ROW())/12+5):INDIRECT("S"&amp;(ROW()+12*(($AN237-1)*3+$AO237)-ROW())/12+5),AQ237)</f>
        <v>0</v>
      </c>
      <c r="AS237" s="60">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58">
        <f ca="1">COUNTIF(INDIRECT("U"&amp;(ROW()+12*(($AN237-1)*3+$AO237)-ROW())/12+5):INDIRECT("AF"&amp;(ROW()+12*(($AN237-1)*3+$AO237)-ROW())/12+5),AS237)</f>
        <v>0</v>
      </c>
      <c r="AU237" s="58">
        <f ca="1">IF(AND(AQ237+AS237&gt;0,AR237+AT237&gt;0),COUNTIF(AU$6:AU236,"&gt;0")+1,0)</f>
        <v>0</v>
      </c>
      <c r="BE237" s="58">
        <v>1</v>
      </c>
      <c r="BG237" s="61">
        <f t="shared" ref="BG237" si="2760">SUM(H237:H238)</f>
        <v>0</v>
      </c>
      <c r="BH237" s="61">
        <f t="shared" ref="BH237" si="2761">SUM(I237:I238)</f>
        <v>0</v>
      </c>
      <c r="BI237" s="61">
        <f t="shared" ref="BI237" si="2762">SUM(J237:J238)</f>
        <v>0</v>
      </c>
      <c r="BJ237" s="61">
        <f t="shared" ref="BJ237" si="2763">SUM(K237:K238)</f>
        <v>0</v>
      </c>
      <c r="BK237" s="61">
        <f t="shared" ref="BK237" si="2764">SUM(L237:L238)</f>
        <v>0</v>
      </c>
      <c r="BL237" s="61">
        <f t="shared" ref="BL237" si="2765">SUM(M237:M238)</f>
        <v>0</v>
      </c>
      <c r="BM237" s="61">
        <f t="shared" ref="BM237" si="2766">SUM(N237:N238)</f>
        <v>0</v>
      </c>
      <c r="BN237" s="61">
        <f t="shared" ref="BN237" si="2767">SUM(O237:O238)</f>
        <v>0</v>
      </c>
      <c r="BO237" s="61">
        <f t="shared" ref="BO237" si="2768">SUM(P237:P238)</f>
        <v>0</v>
      </c>
      <c r="BP237" s="61">
        <f t="shared" ref="BP237" si="2769">SUM(Q237:Q238)</f>
        <v>0</v>
      </c>
      <c r="BQ237" s="61">
        <f t="shared" ref="BQ237" si="2770">SUM(R237:R238)</f>
        <v>0</v>
      </c>
      <c r="BR237" s="61">
        <f t="shared" ref="BR237" si="2771">SUM(S237:S238)</f>
        <v>0</v>
      </c>
      <c r="BT237" s="61">
        <f t="shared" ref="BT237" si="2772">SUM(U237:U238)</f>
        <v>0</v>
      </c>
      <c r="BU237" s="61">
        <f t="shared" ref="BU237" si="2773">SUM(V237:V238)</f>
        <v>0</v>
      </c>
      <c r="BV237" s="61">
        <f t="shared" ref="BV237" si="2774">SUM(W237:W238)</f>
        <v>0</v>
      </c>
      <c r="BW237" s="61">
        <f t="shared" ref="BW237" si="2775">SUM(X237:X238)</f>
        <v>0</v>
      </c>
      <c r="BX237" s="61">
        <f t="shared" ref="BX237" si="2776">SUM(Y237:Y238)</f>
        <v>0</v>
      </c>
      <c r="BY237" s="61">
        <f t="shared" ref="BY237" si="2777">SUM(Z237:Z238)</f>
        <v>0</v>
      </c>
      <c r="BZ237" s="61">
        <f t="shared" ref="BZ237" si="2778">SUM(AA237:AA238)</f>
        <v>0</v>
      </c>
      <c r="CA237" s="61">
        <f t="shared" ref="CA237" si="2779">SUM(AB237:AB238)</f>
        <v>0</v>
      </c>
      <c r="CB237" s="61">
        <f t="shared" ref="CB237" si="2780">SUM(AC237:AC238)</f>
        <v>0</v>
      </c>
      <c r="CC237" s="61">
        <f t="shared" ref="CC237" si="2781">SUM(AD237:AD238)</f>
        <v>0</v>
      </c>
      <c r="CD237" s="61">
        <f t="shared" ref="CD237" si="2782">SUM(AE237:AE238)</f>
        <v>0</v>
      </c>
      <c r="CE237" s="61">
        <f t="shared" ref="CE237" si="2783">SUM(AF237:AF238)</f>
        <v>0</v>
      </c>
      <c r="CH237" s="62" t="s">
        <v>108</v>
      </c>
      <c r="CI237" s="61">
        <f t="shared" ref="CI237" si="2784">IF(OR($D237="副園長",$D237="教頭",$D237="主任保育士",$D237="主幹教諭",$D237="主幹保育教諭"),0,BG237)</f>
        <v>0</v>
      </c>
      <c r="CJ237" s="61">
        <f t="shared" ref="CJ237" si="2785">IF(OR($D237="副園長",$D237="教頭",$D237="主任保育士",$D237="主幹教諭",$D237="主幹保育教諭"),0,BH237)</f>
        <v>0</v>
      </c>
      <c r="CK237" s="61">
        <f t="shared" ref="CK237" si="2786">IF(OR($D237="副園長",$D237="教頭",$D237="主任保育士",$D237="主幹教諭",$D237="主幹保育教諭"),0,BI237)</f>
        <v>0</v>
      </c>
      <c r="CL237" s="61">
        <f t="shared" ref="CL237" si="2787">IF(OR($D237="副園長",$D237="教頭",$D237="主任保育士",$D237="主幹教諭",$D237="主幹保育教諭"),0,BJ237)</f>
        <v>0</v>
      </c>
      <c r="CM237" s="61">
        <f t="shared" ref="CM237" si="2788">IF(OR($D237="副園長",$D237="教頭",$D237="主任保育士",$D237="主幹教諭",$D237="主幹保育教諭"),0,BK237)</f>
        <v>0</v>
      </c>
      <c r="CN237" s="61">
        <f t="shared" ref="CN237" si="2789">IF(OR($D237="副園長",$D237="教頭",$D237="主任保育士",$D237="主幹教諭",$D237="主幹保育教諭"),0,BL237)</f>
        <v>0</v>
      </c>
      <c r="CO237" s="61">
        <f t="shared" ref="CO237" si="2790">IF(OR($D237="副園長",$D237="教頭",$D237="主任保育士",$D237="主幹教諭",$D237="主幹保育教諭"),0,BM237)</f>
        <v>0</v>
      </c>
      <c r="CP237" s="61">
        <f t="shared" ref="CP237" si="2791">IF(OR($D237="副園長",$D237="教頭",$D237="主任保育士",$D237="主幹教諭",$D237="主幹保育教諭"),0,BN237)</f>
        <v>0</v>
      </c>
      <c r="CQ237" s="61">
        <f t="shared" ref="CQ237" si="2792">IF(OR($D237="副園長",$D237="教頭",$D237="主任保育士",$D237="主幹教諭",$D237="主幹保育教諭"),0,BO237)</f>
        <v>0</v>
      </c>
      <c r="CR237" s="61">
        <f t="shared" ref="CR237" si="2793">IF(OR($D237="副園長",$D237="教頭",$D237="主任保育士",$D237="主幹教諭",$D237="主幹保育教諭"),0,BP237)</f>
        <v>0</v>
      </c>
      <c r="CS237" s="61">
        <f t="shared" ref="CS237" si="2794">IF(OR($D237="副園長",$D237="教頭",$D237="主任保育士",$D237="主幹教諭",$D237="主幹保育教諭"),0,BQ237)</f>
        <v>0</v>
      </c>
      <c r="CT237" s="61">
        <f t="shared" ref="CT237" si="2795">IF(OR($D237="副園長",$D237="教頭",$D237="主任保育士",$D237="主幹教諭",$D237="主幹保育教諭"),0,BR237)</f>
        <v>0</v>
      </c>
    </row>
    <row r="238" spans="1:98">
      <c r="A238" s="375"/>
      <c r="B238" s="378"/>
      <c r="C238" s="380"/>
      <c r="D238" s="380"/>
      <c r="E238" s="382"/>
      <c r="F238" s="378"/>
      <c r="G238" s="235" t="s">
        <v>107</v>
      </c>
      <c r="H238" s="194"/>
      <c r="I238" s="195" t="str">
        <f t="shared" si="2738"/>
        <v/>
      </c>
      <c r="J238" s="195" t="str">
        <f t="shared" si="2739"/>
        <v/>
      </c>
      <c r="K238" s="195" t="str">
        <f t="shared" si="2740"/>
        <v/>
      </c>
      <c r="L238" s="195" t="str">
        <f t="shared" si="2741"/>
        <v/>
      </c>
      <c r="M238" s="195" t="str">
        <f t="shared" si="2742"/>
        <v/>
      </c>
      <c r="N238" s="195" t="str">
        <f t="shared" si="2743"/>
        <v/>
      </c>
      <c r="O238" s="195" t="str">
        <f t="shared" si="2744"/>
        <v/>
      </c>
      <c r="P238" s="195" t="str">
        <f t="shared" si="2745"/>
        <v/>
      </c>
      <c r="Q238" s="195" t="str">
        <f t="shared" si="2746"/>
        <v/>
      </c>
      <c r="R238" s="195" t="str">
        <f t="shared" si="2747"/>
        <v/>
      </c>
      <c r="S238" s="195" t="str">
        <f t="shared" si="2748"/>
        <v/>
      </c>
      <c r="T238" s="196">
        <f t="shared" si="1909"/>
        <v>0</v>
      </c>
      <c r="U238" s="206"/>
      <c r="V238" s="207" t="str">
        <f t="shared" si="2749"/>
        <v/>
      </c>
      <c r="W238" s="207" t="str">
        <f t="shared" si="2750"/>
        <v/>
      </c>
      <c r="X238" s="207" t="str">
        <f t="shared" si="2751"/>
        <v/>
      </c>
      <c r="Y238" s="207" t="str">
        <f t="shared" si="2752"/>
        <v/>
      </c>
      <c r="Z238" s="207" t="str">
        <f t="shared" si="2753"/>
        <v/>
      </c>
      <c r="AA238" s="207" t="str">
        <f t="shared" si="2754"/>
        <v/>
      </c>
      <c r="AB238" s="207" t="str">
        <f t="shared" si="2755"/>
        <v/>
      </c>
      <c r="AC238" s="207" t="str">
        <f t="shared" si="2756"/>
        <v/>
      </c>
      <c r="AD238" s="207" t="str">
        <f t="shared" si="2757"/>
        <v/>
      </c>
      <c r="AE238" s="207" t="str">
        <f t="shared" si="2758"/>
        <v/>
      </c>
      <c r="AF238" s="207" t="str">
        <f t="shared" si="2759"/>
        <v/>
      </c>
      <c r="AG238" s="196">
        <f t="shared" si="1957"/>
        <v>0</v>
      </c>
      <c r="AN238" s="58">
        <v>7</v>
      </c>
      <c r="AO238" s="58">
        <v>2</v>
      </c>
      <c r="AP238" s="58">
        <v>5</v>
      </c>
      <c r="AQ238" s="60">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58">
        <f ca="1">COUNTIF(INDIRECT("H"&amp;(ROW()+12*(($AN238-1)*3+$AO238)-ROW())/12+5):INDIRECT("S"&amp;(ROW()+12*(($AN238-1)*3+$AO238)-ROW())/12+5),AQ238)</f>
        <v>0</v>
      </c>
      <c r="AS238" s="60">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58">
        <f ca="1">COUNTIF(INDIRECT("U"&amp;(ROW()+12*(($AN238-1)*3+$AO238)-ROW())/12+5):INDIRECT("AF"&amp;(ROW()+12*(($AN238-1)*3+$AO238)-ROW())/12+5),AS238)</f>
        <v>0</v>
      </c>
      <c r="AU238" s="58">
        <f ca="1">IF(AND(AQ238+AS238&gt;0,AR238+AT238&gt;0),COUNTIF(AU$6:AU237,"&gt;0")+1,0)</f>
        <v>0</v>
      </c>
      <c r="BE238" s="58">
        <v>2</v>
      </c>
      <c r="BF238" s="58" t="s">
        <v>106</v>
      </c>
      <c r="BG238" s="61">
        <f t="shared" ref="BG238" si="2796">IF(BG237+BT237&gt;$AJ$27,1,0)</f>
        <v>0</v>
      </c>
      <c r="BH238" s="61">
        <f t="shared" ref="BH238" si="2797">IF(BH237+BU237&gt;$AJ$27,1,0)</f>
        <v>0</v>
      </c>
      <c r="BI238" s="61">
        <f t="shared" ref="BI238" si="2798">IF(BI237+BV237&gt;$AJ$27,1,0)</f>
        <v>0</v>
      </c>
      <c r="BJ238" s="61">
        <f t="shared" ref="BJ238" si="2799">IF(BJ237+BW237&gt;$AJ$27,1,0)</f>
        <v>0</v>
      </c>
      <c r="BK238" s="61">
        <f t="shared" ref="BK238" si="2800">IF(BK237+BX237&gt;$AJ$27,1,0)</f>
        <v>0</v>
      </c>
      <c r="BL238" s="61">
        <f t="shared" ref="BL238" si="2801">IF(BL237+BY237&gt;$AJ$27,1,0)</f>
        <v>0</v>
      </c>
      <c r="BM238" s="61">
        <f t="shared" ref="BM238" si="2802">IF(BM237+BZ237&gt;$AJ$27,1,0)</f>
        <v>0</v>
      </c>
      <c r="BN238" s="61">
        <f t="shared" ref="BN238" si="2803">IF(BN237+CA237&gt;$AJ$27,1,0)</f>
        <v>0</v>
      </c>
      <c r="BO238" s="61">
        <f t="shared" ref="BO238" si="2804">IF(BO237+CB237&gt;$AJ$27,1,0)</f>
        <v>0</v>
      </c>
      <c r="BP238" s="61">
        <f t="shared" ref="BP238" si="2805">IF(BP237+CC237&gt;$AJ$27,1,0)</f>
        <v>0</v>
      </c>
      <c r="BQ238" s="61">
        <f t="shared" ref="BQ238" si="2806">IF(BQ237+CD237&gt;$AJ$27,1,0)</f>
        <v>0</v>
      </c>
      <c r="BR238" s="61">
        <f t="shared" ref="BR238" si="2807">IF(BR237+CE237&gt;$AJ$27,1,0)</f>
        <v>0</v>
      </c>
      <c r="BT238" s="61"/>
      <c r="BU238" s="61"/>
      <c r="BV238" s="61"/>
      <c r="BW238" s="61"/>
      <c r="BX238" s="61"/>
      <c r="BY238" s="61"/>
      <c r="BZ238" s="61"/>
      <c r="CA238" s="61"/>
      <c r="CB238" s="61"/>
      <c r="CC238" s="61"/>
      <c r="CD238" s="61"/>
      <c r="CE238" s="61"/>
    </row>
    <row r="239" spans="1:98">
      <c r="A239" s="376"/>
      <c r="B239" s="379"/>
      <c r="C239" s="384"/>
      <c r="D239" s="385"/>
      <c r="E239" s="383"/>
      <c r="F239" s="379"/>
      <c r="G239" s="236" t="s">
        <v>1226</v>
      </c>
      <c r="H239" s="197"/>
      <c r="I239" s="198"/>
      <c r="J239" s="198"/>
      <c r="K239" s="198"/>
      <c r="L239" s="198"/>
      <c r="M239" s="198"/>
      <c r="N239" s="198"/>
      <c r="O239" s="198"/>
      <c r="P239" s="198"/>
      <c r="Q239" s="198"/>
      <c r="R239" s="198"/>
      <c r="S239" s="198"/>
      <c r="T239" s="199">
        <f t="shared" si="1909"/>
        <v>0</v>
      </c>
      <c r="U239" s="208"/>
      <c r="V239" s="209"/>
      <c r="W239" s="209"/>
      <c r="X239" s="209"/>
      <c r="Y239" s="209"/>
      <c r="Z239" s="209"/>
      <c r="AA239" s="209"/>
      <c r="AB239" s="209"/>
      <c r="AC239" s="209"/>
      <c r="AD239" s="209"/>
      <c r="AE239" s="209"/>
      <c r="AF239" s="209"/>
      <c r="AG239" s="199">
        <f t="shared" si="1957"/>
        <v>0</v>
      </c>
      <c r="AN239" s="58">
        <v>7</v>
      </c>
      <c r="AO239" s="58">
        <v>2</v>
      </c>
      <c r="AP239" s="58">
        <v>6</v>
      </c>
      <c r="AQ239" s="60">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58">
        <f ca="1">COUNTIF(INDIRECT("H"&amp;(ROW()+12*(($AN239-1)*3+$AO239)-ROW())/12+5):INDIRECT("S"&amp;(ROW()+12*(($AN239-1)*3+$AO239)-ROW())/12+5),AQ239)</f>
        <v>0</v>
      </c>
      <c r="AS239" s="60">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58">
        <f ca="1">COUNTIF(INDIRECT("U"&amp;(ROW()+12*(($AN239-1)*3+$AO239)-ROW())/12+5):INDIRECT("AF"&amp;(ROW()+12*(($AN239-1)*3+$AO239)-ROW())/12+5),AS239)</f>
        <v>0</v>
      </c>
      <c r="AU239" s="58">
        <f ca="1">IF(AND(AQ239+AS239&gt;0,AR239+AT239&gt;0),COUNTIF(AU$6:AU238,"&gt;0")+1,0)</f>
        <v>0</v>
      </c>
      <c r="BE239" s="58">
        <v>3</v>
      </c>
      <c r="BF239" s="62"/>
      <c r="BG239" s="61"/>
      <c r="BH239" s="61"/>
      <c r="BI239" s="61"/>
      <c r="BJ239" s="61"/>
      <c r="BK239" s="61"/>
      <c r="BL239" s="61"/>
      <c r="BM239" s="61"/>
      <c r="BN239" s="61"/>
      <c r="BO239" s="61"/>
      <c r="BP239" s="61"/>
      <c r="BQ239" s="61"/>
      <c r="BR239" s="61"/>
    </row>
    <row r="240" spans="1:98">
      <c r="A240" s="374">
        <v>79</v>
      </c>
      <c r="B240" s="377"/>
      <c r="C240" s="377"/>
      <c r="D240" s="377"/>
      <c r="E240" s="381"/>
      <c r="F240" s="377"/>
      <c r="G240" s="234" t="s">
        <v>109</v>
      </c>
      <c r="H240" s="191"/>
      <c r="I240" s="192" t="str">
        <f t="shared" ref="I240:I241" si="2808">IF(H240="","",H240)</f>
        <v/>
      </c>
      <c r="J240" s="192" t="str">
        <f t="shared" ref="J240:J241" si="2809">IF(I240="","",I240)</f>
        <v/>
      </c>
      <c r="K240" s="192" t="str">
        <f t="shared" ref="K240:K241" si="2810">IF(J240="","",J240)</f>
        <v/>
      </c>
      <c r="L240" s="192" t="str">
        <f t="shared" ref="L240:L241" si="2811">IF(K240="","",K240)</f>
        <v/>
      </c>
      <c r="M240" s="192" t="str">
        <f t="shared" ref="M240:M241" si="2812">IF(L240="","",L240)</f>
        <v/>
      </c>
      <c r="N240" s="192" t="str">
        <f t="shared" ref="N240:N241" si="2813">IF(M240="","",M240)</f>
        <v/>
      </c>
      <c r="O240" s="192" t="str">
        <f t="shared" ref="O240:O241" si="2814">IF(N240="","",N240)</f>
        <v/>
      </c>
      <c r="P240" s="192" t="str">
        <f t="shared" ref="P240:P241" si="2815">IF(O240="","",O240)</f>
        <v/>
      </c>
      <c r="Q240" s="192" t="str">
        <f t="shared" ref="Q240:Q241" si="2816">IF(P240="","",P240)</f>
        <v/>
      </c>
      <c r="R240" s="192" t="str">
        <f t="shared" ref="R240:R241" si="2817">IF(Q240="","",Q240)</f>
        <v/>
      </c>
      <c r="S240" s="192" t="str">
        <f t="shared" ref="S240:S241" si="2818">IF(R240="","",R240)</f>
        <v/>
      </c>
      <c r="T240" s="193">
        <f t="shared" si="1909"/>
        <v>0</v>
      </c>
      <c r="U240" s="203"/>
      <c r="V240" s="204" t="str">
        <f t="shared" ref="V240:V241" si="2819">IF(U240="","",U240)</f>
        <v/>
      </c>
      <c r="W240" s="204" t="str">
        <f t="shared" ref="W240:W241" si="2820">IF(V240="","",V240)</f>
        <v/>
      </c>
      <c r="X240" s="204" t="str">
        <f t="shared" ref="X240:X241" si="2821">IF(W240="","",W240)</f>
        <v/>
      </c>
      <c r="Y240" s="204" t="str">
        <f t="shared" ref="Y240:Y241" si="2822">IF(X240="","",X240)</f>
        <v/>
      </c>
      <c r="Z240" s="204" t="str">
        <f t="shared" ref="Z240:Z241" si="2823">IF(Y240="","",Y240)</f>
        <v/>
      </c>
      <c r="AA240" s="204" t="str">
        <f t="shared" ref="AA240:AA241" si="2824">IF(Z240="","",Z240)</f>
        <v/>
      </c>
      <c r="AB240" s="204" t="str">
        <f t="shared" ref="AB240:AB241" si="2825">IF(AA240="","",AA240)</f>
        <v/>
      </c>
      <c r="AC240" s="204" t="str">
        <f t="shared" ref="AC240:AC241" si="2826">IF(AB240="","",AB240)</f>
        <v/>
      </c>
      <c r="AD240" s="204" t="str">
        <f t="shared" ref="AD240:AD241" si="2827">IF(AC240="","",AC240)</f>
        <v/>
      </c>
      <c r="AE240" s="204" t="str">
        <f t="shared" ref="AE240:AE241" si="2828">IF(AD240="","",AD240)</f>
        <v/>
      </c>
      <c r="AF240" s="204" t="str">
        <f t="shared" ref="AF240:AF241" si="2829">IF(AE240="","",AE240)</f>
        <v/>
      </c>
      <c r="AG240" s="193">
        <f t="shared" si="1957"/>
        <v>0</v>
      </c>
      <c r="AN240" s="58">
        <v>7</v>
      </c>
      <c r="AO240" s="58">
        <v>2</v>
      </c>
      <c r="AP240" s="58">
        <v>7</v>
      </c>
      <c r="AQ240" s="60">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58">
        <f ca="1">COUNTIF(INDIRECT("H"&amp;(ROW()+12*(($AN240-1)*3+$AO240)-ROW())/12+5):INDIRECT("S"&amp;(ROW()+12*(($AN240-1)*3+$AO240)-ROW())/12+5),AQ240)</f>
        <v>0</v>
      </c>
      <c r="AS240" s="60">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58">
        <f ca="1">COUNTIF(INDIRECT("U"&amp;(ROW()+12*(($AN240-1)*3+$AO240)-ROW())/12+5):INDIRECT("AF"&amp;(ROW()+12*(($AN240-1)*3+$AO240)-ROW())/12+5),AS240)</f>
        <v>0</v>
      </c>
      <c r="AU240" s="58">
        <f ca="1">IF(AND(AQ240+AS240&gt;0,AR240+AT240&gt;0),COUNTIF(AU$6:AU239,"&gt;0")+1,0)</f>
        <v>0</v>
      </c>
      <c r="BE240" s="58">
        <v>1</v>
      </c>
      <c r="BG240" s="61">
        <f t="shared" ref="BG240" si="2830">SUM(H240:H241)</f>
        <v>0</v>
      </c>
      <c r="BH240" s="61">
        <f t="shared" ref="BH240" si="2831">SUM(I240:I241)</f>
        <v>0</v>
      </c>
      <c r="BI240" s="61">
        <f t="shared" ref="BI240" si="2832">SUM(J240:J241)</f>
        <v>0</v>
      </c>
      <c r="BJ240" s="61">
        <f t="shared" ref="BJ240" si="2833">SUM(K240:K241)</f>
        <v>0</v>
      </c>
      <c r="BK240" s="61">
        <f t="shared" ref="BK240" si="2834">SUM(L240:L241)</f>
        <v>0</v>
      </c>
      <c r="BL240" s="61">
        <f t="shared" ref="BL240" si="2835">SUM(M240:M241)</f>
        <v>0</v>
      </c>
      <c r="BM240" s="61">
        <f t="shared" ref="BM240" si="2836">SUM(N240:N241)</f>
        <v>0</v>
      </c>
      <c r="BN240" s="61">
        <f t="shared" ref="BN240" si="2837">SUM(O240:O241)</f>
        <v>0</v>
      </c>
      <c r="BO240" s="61">
        <f t="shared" ref="BO240" si="2838">SUM(P240:P241)</f>
        <v>0</v>
      </c>
      <c r="BP240" s="61">
        <f t="shared" ref="BP240" si="2839">SUM(Q240:Q241)</f>
        <v>0</v>
      </c>
      <c r="BQ240" s="61">
        <f t="shared" ref="BQ240" si="2840">SUM(R240:R241)</f>
        <v>0</v>
      </c>
      <c r="BR240" s="61">
        <f t="shared" ref="BR240" si="2841">SUM(S240:S241)</f>
        <v>0</v>
      </c>
      <c r="BT240" s="61">
        <f t="shared" ref="BT240" si="2842">SUM(U240:U241)</f>
        <v>0</v>
      </c>
      <c r="BU240" s="61">
        <f t="shared" ref="BU240" si="2843">SUM(V240:V241)</f>
        <v>0</v>
      </c>
      <c r="BV240" s="61">
        <f t="shared" ref="BV240" si="2844">SUM(W240:W241)</f>
        <v>0</v>
      </c>
      <c r="BW240" s="61">
        <f t="shared" ref="BW240" si="2845">SUM(X240:X241)</f>
        <v>0</v>
      </c>
      <c r="BX240" s="61">
        <f t="shared" ref="BX240" si="2846">SUM(Y240:Y241)</f>
        <v>0</v>
      </c>
      <c r="BY240" s="61">
        <f t="shared" ref="BY240" si="2847">SUM(Z240:Z241)</f>
        <v>0</v>
      </c>
      <c r="BZ240" s="61">
        <f t="shared" ref="BZ240" si="2848">SUM(AA240:AA241)</f>
        <v>0</v>
      </c>
      <c r="CA240" s="61">
        <f t="shared" ref="CA240" si="2849">SUM(AB240:AB241)</f>
        <v>0</v>
      </c>
      <c r="CB240" s="61">
        <f t="shared" ref="CB240" si="2850">SUM(AC240:AC241)</f>
        <v>0</v>
      </c>
      <c r="CC240" s="61">
        <f t="shared" ref="CC240" si="2851">SUM(AD240:AD241)</f>
        <v>0</v>
      </c>
      <c r="CD240" s="61">
        <f t="shared" ref="CD240" si="2852">SUM(AE240:AE241)</f>
        <v>0</v>
      </c>
      <c r="CE240" s="61">
        <f t="shared" ref="CE240" si="2853">SUM(AF240:AF241)</f>
        <v>0</v>
      </c>
      <c r="CH240" s="62" t="s">
        <v>108</v>
      </c>
      <c r="CI240" s="61">
        <f t="shared" ref="CI240" si="2854">IF(OR($D240="副園長",$D240="教頭",$D240="主任保育士",$D240="主幹教諭",$D240="主幹保育教諭"),0,BG240)</f>
        <v>0</v>
      </c>
      <c r="CJ240" s="61">
        <f t="shared" ref="CJ240" si="2855">IF(OR($D240="副園長",$D240="教頭",$D240="主任保育士",$D240="主幹教諭",$D240="主幹保育教諭"),0,BH240)</f>
        <v>0</v>
      </c>
      <c r="CK240" s="61">
        <f t="shared" ref="CK240" si="2856">IF(OR($D240="副園長",$D240="教頭",$D240="主任保育士",$D240="主幹教諭",$D240="主幹保育教諭"),0,BI240)</f>
        <v>0</v>
      </c>
      <c r="CL240" s="61">
        <f t="shared" ref="CL240" si="2857">IF(OR($D240="副園長",$D240="教頭",$D240="主任保育士",$D240="主幹教諭",$D240="主幹保育教諭"),0,BJ240)</f>
        <v>0</v>
      </c>
      <c r="CM240" s="61">
        <f t="shared" ref="CM240" si="2858">IF(OR($D240="副園長",$D240="教頭",$D240="主任保育士",$D240="主幹教諭",$D240="主幹保育教諭"),0,BK240)</f>
        <v>0</v>
      </c>
      <c r="CN240" s="61">
        <f t="shared" ref="CN240" si="2859">IF(OR($D240="副園長",$D240="教頭",$D240="主任保育士",$D240="主幹教諭",$D240="主幹保育教諭"),0,BL240)</f>
        <v>0</v>
      </c>
      <c r="CO240" s="61">
        <f t="shared" ref="CO240" si="2860">IF(OR($D240="副園長",$D240="教頭",$D240="主任保育士",$D240="主幹教諭",$D240="主幹保育教諭"),0,BM240)</f>
        <v>0</v>
      </c>
      <c r="CP240" s="61">
        <f t="shared" ref="CP240" si="2861">IF(OR($D240="副園長",$D240="教頭",$D240="主任保育士",$D240="主幹教諭",$D240="主幹保育教諭"),0,BN240)</f>
        <v>0</v>
      </c>
      <c r="CQ240" s="61">
        <f t="shared" ref="CQ240" si="2862">IF(OR($D240="副園長",$D240="教頭",$D240="主任保育士",$D240="主幹教諭",$D240="主幹保育教諭"),0,BO240)</f>
        <v>0</v>
      </c>
      <c r="CR240" s="61">
        <f t="shared" ref="CR240" si="2863">IF(OR($D240="副園長",$D240="教頭",$D240="主任保育士",$D240="主幹教諭",$D240="主幹保育教諭"),0,BP240)</f>
        <v>0</v>
      </c>
      <c r="CS240" s="61">
        <f t="shared" ref="CS240" si="2864">IF(OR($D240="副園長",$D240="教頭",$D240="主任保育士",$D240="主幹教諭",$D240="主幹保育教諭"),0,BQ240)</f>
        <v>0</v>
      </c>
      <c r="CT240" s="61">
        <f t="shared" ref="CT240" si="2865">IF(OR($D240="副園長",$D240="教頭",$D240="主任保育士",$D240="主幹教諭",$D240="主幹保育教諭"),0,BR240)</f>
        <v>0</v>
      </c>
    </row>
    <row r="241" spans="1:98">
      <c r="A241" s="375"/>
      <c r="B241" s="378"/>
      <c r="C241" s="380"/>
      <c r="D241" s="380"/>
      <c r="E241" s="382"/>
      <c r="F241" s="378"/>
      <c r="G241" s="235" t="s">
        <v>107</v>
      </c>
      <c r="H241" s="194"/>
      <c r="I241" s="195" t="str">
        <f t="shared" si="2808"/>
        <v/>
      </c>
      <c r="J241" s="195" t="str">
        <f t="shared" si="2809"/>
        <v/>
      </c>
      <c r="K241" s="195" t="str">
        <f t="shared" si="2810"/>
        <v/>
      </c>
      <c r="L241" s="195" t="str">
        <f t="shared" si="2811"/>
        <v/>
      </c>
      <c r="M241" s="195" t="str">
        <f t="shared" si="2812"/>
        <v/>
      </c>
      <c r="N241" s="195" t="str">
        <f t="shared" si="2813"/>
        <v/>
      </c>
      <c r="O241" s="195" t="str">
        <f t="shared" si="2814"/>
        <v/>
      </c>
      <c r="P241" s="195" t="str">
        <f t="shared" si="2815"/>
        <v/>
      </c>
      <c r="Q241" s="195" t="str">
        <f t="shared" si="2816"/>
        <v/>
      </c>
      <c r="R241" s="195" t="str">
        <f t="shared" si="2817"/>
        <v/>
      </c>
      <c r="S241" s="195" t="str">
        <f t="shared" si="2818"/>
        <v/>
      </c>
      <c r="T241" s="196">
        <f t="shared" si="1909"/>
        <v>0</v>
      </c>
      <c r="U241" s="206"/>
      <c r="V241" s="207" t="str">
        <f t="shared" si="2819"/>
        <v/>
      </c>
      <c r="W241" s="207" t="str">
        <f t="shared" si="2820"/>
        <v/>
      </c>
      <c r="X241" s="207" t="str">
        <f t="shared" si="2821"/>
        <v/>
      </c>
      <c r="Y241" s="207" t="str">
        <f t="shared" si="2822"/>
        <v/>
      </c>
      <c r="Z241" s="207" t="str">
        <f t="shared" si="2823"/>
        <v/>
      </c>
      <c r="AA241" s="207" t="str">
        <f t="shared" si="2824"/>
        <v/>
      </c>
      <c r="AB241" s="207" t="str">
        <f t="shared" si="2825"/>
        <v/>
      </c>
      <c r="AC241" s="207" t="str">
        <f t="shared" si="2826"/>
        <v/>
      </c>
      <c r="AD241" s="207" t="str">
        <f t="shared" si="2827"/>
        <v/>
      </c>
      <c r="AE241" s="207" t="str">
        <f t="shared" si="2828"/>
        <v/>
      </c>
      <c r="AF241" s="207" t="str">
        <f t="shared" si="2829"/>
        <v/>
      </c>
      <c r="AG241" s="196">
        <f t="shared" si="1957"/>
        <v>0</v>
      </c>
      <c r="AN241" s="58">
        <v>7</v>
      </c>
      <c r="AO241" s="58">
        <v>2</v>
      </c>
      <c r="AP241" s="58">
        <v>8</v>
      </c>
      <c r="AQ241" s="60">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58">
        <f ca="1">COUNTIF(INDIRECT("H"&amp;(ROW()+12*(($AN241-1)*3+$AO241)-ROW())/12+5):INDIRECT("S"&amp;(ROW()+12*(($AN241-1)*3+$AO241)-ROW())/12+5),AQ241)</f>
        <v>0</v>
      </c>
      <c r="AS241" s="60">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58">
        <f ca="1">COUNTIF(INDIRECT("U"&amp;(ROW()+12*(($AN241-1)*3+$AO241)-ROW())/12+5):INDIRECT("AF"&amp;(ROW()+12*(($AN241-1)*3+$AO241)-ROW())/12+5),AS241)</f>
        <v>0</v>
      </c>
      <c r="AU241" s="58">
        <f ca="1">IF(AND(AQ241+AS241&gt;0,AR241+AT241&gt;0),COUNTIF(AU$6:AU240,"&gt;0")+1,0)</f>
        <v>0</v>
      </c>
      <c r="BE241" s="58">
        <v>2</v>
      </c>
      <c r="BF241" s="58" t="s">
        <v>106</v>
      </c>
      <c r="BG241" s="61">
        <f t="shared" ref="BG241" si="2866">IF(BG240+BT240&gt;$AJ$27,1,0)</f>
        <v>0</v>
      </c>
      <c r="BH241" s="61">
        <f t="shared" ref="BH241" si="2867">IF(BH240+BU240&gt;$AJ$27,1,0)</f>
        <v>0</v>
      </c>
      <c r="BI241" s="61">
        <f t="shared" ref="BI241" si="2868">IF(BI240+BV240&gt;$AJ$27,1,0)</f>
        <v>0</v>
      </c>
      <c r="BJ241" s="61">
        <f t="shared" ref="BJ241" si="2869">IF(BJ240+BW240&gt;$AJ$27,1,0)</f>
        <v>0</v>
      </c>
      <c r="BK241" s="61">
        <f t="shared" ref="BK241" si="2870">IF(BK240+BX240&gt;$AJ$27,1,0)</f>
        <v>0</v>
      </c>
      <c r="BL241" s="61">
        <f t="shared" ref="BL241" si="2871">IF(BL240+BY240&gt;$AJ$27,1,0)</f>
        <v>0</v>
      </c>
      <c r="BM241" s="61">
        <f t="shared" ref="BM241" si="2872">IF(BM240+BZ240&gt;$AJ$27,1,0)</f>
        <v>0</v>
      </c>
      <c r="BN241" s="61">
        <f t="shared" ref="BN241" si="2873">IF(BN240+CA240&gt;$AJ$27,1,0)</f>
        <v>0</v>
      </c>
      <c r="BO241" s="61">
        <f t="shared" ref="BO241" si="2874">IF(BO240+CB240&gt;$AJ$27,1,0)</f>
        <v>0</v>
      </c>
      <c r="BP241" s="61">
        <f t="shared" ref="BP241" si="2875">IF(BP240+CC240&gt;$AJ$27,1,0)</f>
        <v>0</v>
      </c>
      <c r="BQ241" s="61">
        <f t="shared" ref="BQ241" si="2876">IF(BQ240+CD240&gt;$AJ$27,1,0)</f>
        <v>0</v>
      </c>
      <c r="BR241" s="61">
        <f t="shared" ref="BR241" si="2877">IF(BR240+CE240&gt;$AJ$27,1,0)</f>
        <v>0</v>
      </c>
      <c r="BT241" s="61"/>
      <c r="BU241" s="61"/>
      <c r="BV241" s="61"/>
      <c r="BW241" s="61"/>
      <c r="BX241" s="61"/>
      <c r="BY241" s="61"/>
      <c r="BZ241" s="61"/>
      <c r="CA241" s="61"/>
      <c r="CB241" s="61"/>
      <c r="CC241" s="61"/>
      <c r="CD241" s="61"/>
      <c r="CE241" s="61"/>
    </row>
    <row r="242" spans="1:98">
      <c r="A242" s="376"/>
      <c r="B242" s="379"/>
      <c r="C242" s="384"/>
      <c r="D242" s="385"/>
      <c r="E242" s="383"/>
      <c r="F242" s="379"/>
      <c r="G242" s="236" t="s">
        <v>1226</v>
      </c>
      <c r="H242" s="197"/>
      <c r="I242" s="198"/>
      <c r="J242" s="198"/>
      <c r="K242" s="198"/>
      <c r="L242" s="198"/>
      <c r="M242" s="198"/>
      <c r="N242" s="198"/>
      <c r="O242" s="198"/>
      <c r="P242" s="198"/>
      <c r="Q242" s="198"/>
      <c r="R242" s="198"/>
      <c r="S242" s="198"/>
      <c r="T242" s="199">
        <f t="shared" si="1909"/>
        <v>0</v>
      </c>
      <c r="U242" s="208"/>
      <c r="V242" s="209"/>
      <c r="W242" s="209"/>
      <c r="X242" s="209"/>
      <c r="Y242" s="209"/>
      <c r="Z242" s="209"/>
      <c r="AA242" s="209"/>
      <c r="AB242" s="209"/>
      <c r="AC242" s="209"/>
      <c r="AD242" s="209"/>
      <c r="AE242" s="209"/>
      <c r="AF242" s="209"/>
      <c r="AG242" s="199">
        <f t="shared" si="1957"/>
        <v>0</v>
      </c>
      <c r="AN242" s="58">
        <v>7</v>
      </c>
      <c r="AO242" s="58">
        <v>2</v>
      </c>
      <c r="AP242" s="58">
        <v>9</v>
      </c>
      <c r="AQ242" s="60">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58">
        <f ca="1">COUNTIF(INDIRECT("H"&amp;(ROW()+12*(($AN242-1)*3+$AO242)-ROW())/12+5):INDIRECT("S"&amp;(ROW()+12*(($AN242-1)*3+$AO242)-ROW())/12+5),AQ242)</f>
        <v>0</v>
      </c>
      <c r="AS242" s="60">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58">
        <f ca="1">COUNTIF(INDIRECT("U"&amp;(ROW()+12*(($AN242-1)*3+$AO242)-ROW())/12+5):INDIRECT("AF"&amp;(ROW()+12*(($AN242-1)*3+$AO242)-ROW())/12+5),AS242)</f>
        <v>0</v>
      </c>
      <c r="AU242" s="58">
        <f ca="1">IF(AND(AQ242+AS242&gt;0,AR242+AT242&gt;0),COUNTIF(AU$6:AU241,"&gt;0")+1,0)</f>
        <v>0</v>
      </c>
      <c r="BE242" s="58">
        <v>3</v>
      </c>
      <c r="BF242" s="62"/>
      <c r="BG242" s="61"/>
      <c r="BH242" s="61"/>
      <c r="BI242" s="61"/>
      <c r="BJ242" s="61"/>
      <c r="BK242" s="61"/>
      <c r="BL242" s="61"/>
      <c r="BM242" s="61"/>
      <c r="BN242" s="61"/>
      <c r="BO242" s="61"/>
      <c r="BP242" s="61"/>
      <c r="BQ242" s="61"/>
      <c r="BR242" s="61"/>
      <c r="BT242" s="61"/>
      <c r="BU242" s="61"/>
      <c r="BV242" s="61"/>
      <c r="BW242" s="61"/>
      <c r="BX242" s="61"/>
      <c r="BY242" s="61"/>
      <c r="BZ242" s="61"/>
      <c r="CA242" s="61"/>
      <c r="CB242" s="61"/>
      <c r="CC242" s="61"/>
      <c r="CD242" s="61"/>
      <c r="CE242" s="61"/>
    </row>
    <row r="243" spans="1:98">
      <c r="A243" s="374">
        <v>80</v>
      </c>
      <c r="B243" s="377"/>
      <c r="C243" s="377"/>
      <c r="D243" s="377"/>
      <c r="E243" s="381"/>
      <c r="F243" s="377"/>
      <c r="G243" s="234" t="s">
        <v>109</v>
      </c>
      <c r="H243" s="191"/>
      <c r="I243" s="192" t="str">
        <f t="shared" ref="I243:I244" si="2878">IF(H243="","",H243)</f>
        <v/>
      </c>
      <c r="J243" s="192" t="str">
        <f t="shared" ref="J243:J244" si="2879">IF(I243="","",I243)</f>
        <v/>
      </c>
      <c r="K243" s="192" t="str">
        <f t="shared" ref="K243:K244" si="2880">IF(J243="","",J243)</f>
        <v/>
      </c>
      <c r="L243" s="192" t="str">
        <f t="shared" ref="L243:L244" si="2881">IF(K243="","",K243)</f>
        <v/>
      </c>
      <c r="M243" s="192" t="str">
        <f t="shared" ref="M243:M244" si="2882">IF(L243="","",L243)</f>
        <v/>
      </c>
      <c r="N243" s="192" t="str">
        <f t="shared" ref="N243:N244" si="2883">IF(M243="","",M243)</f>
        <v/>
      </c>
      <c r="O243" s="192" t="str">
        <f t="shared" ref="O243:O244" si="2884">IF(N243="","",N243)</f>
        <v/>
      </c>
      <c r="P243" s="192" t="str">
        <f t="shared" ref="P243:P244" si="2885">IF(O243="","",O243)</f>
        <v/>
      </c>
      <c r="Q243" s="192" t="str">
        <f t="shared" ref="Q243:Q244" si="2886">IF(P243="","",P243)</f>
        <v/>
      </c>
      <c r="R243" s="192" t="str">
        <f t="shared" ref="R243:R244" si="2887">IF(Q243="","",Q243)</f>
        <v/>
      </c>
      <c r="S243" s="192" t="str">
        <f t="shared" ref="S243:S244" si="2888">IF(R243="","",R243)</f>
        <v/>
      </c>
      <c r="T243" s="193">
        <f t="shared" si="1909"/>
        <v>0</v>
      </c>
      <c r="U243" s="203"/>
      <c r="V243" s="204" t="str">
        <f t="shared" ref="V243:V244" si="2889">IF(U243="","",U243)</f>
        <v/>
      </c>
      <c r="W243" s="204" t="str">
        <f t="shared" ref="W243:W244" si="2890">IF(V243="","",V243)</f>
        <v/>
      </c>
      <c r="X243" s="204" t="str">
        <f t="shared" ref="X243:X244" si="2891">IF(W243="","",W243)</f>
        <v/>
      </c>
      <c r="Y243" s="204" t="str">
        <f t="shared" ref="Y243:Y244" si="2892">IF(X243="","",X243)</f>
        <v/>
      </c>
      <c r="Z243" s="204" t="str">
        <f t="shared" ref="Z243:Z244" si="2893">IF(Y243="","",Y243)</f>
        <v/>
      </c>
      <c r="AA243" s="204" t="str">
        <f t="shared" ref="AA243:AA244" si="2894">IF(Z243="","",Z243)</f>
        <v/>
      </c>
      <c r="AB243" s="204" t="str">
        <f t="shared" ref="AB243:AB244" si="2895">IF(AA243="","",AA243)</f>
        <v/>
      </c>
      <c r="AC243" s="204" t="str">
        <f t="shared" ref="AC243:AC244" si="2896">IF(AB243="","",AB243)</f>
        <v/>
      </c>
      <c r="AD243" s="204" t="str">
        <f t="shared" ref="AD243:AD244" si="2897">IF(AC243="","",AC243)</f>
        <v/>
      </c>
      <c r="AE243" s="204" t="str">
        <f t="shared" ref="AE243:AE244" si="2898">IF(AD243="","",AD243)</f>
        <v/>
      </c>
      <c r="AF243" s="204" t="str">
        <f t="shared" ref="AF243:AF244" si="2899">IF(AE243="","",AE243)</f>
        <v/>
      </c>
      <c r="AG243" s="193">
        <f t="shared" si="1957"/>
        <v>0</v>
      </c>
      <c r="AN243" s="58">
        <v>7</v>
      </c>
      <c r="AO243" s="58">
        <v>2</v>
      </c>
      <c r="AP243" s="58">
        <v>10</v>
      </c>
      <c r="AQ243" s="60">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58">
        <f ca="1">COUNTIF(INDIRECT("H"&amp;(ROW()+12*(($AN243-1)*3+$AO243)-ROW())/12+5):INDIRECT("S"&amp;(ROW()+12*(($AN243-1)*3+$AO243)-ROW())/12+5),AQ243)</f>
        <v>0</v>
      </c>
      <c r="AS243" s="60">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58">
        <f ca="1">COUNTIF(INDIRECT("U"&amp;(ROW()+12*(($AN243-1)*3+$AO243)-ROW())/12+5):INDIRECT("AF"&amp;(ROW()+12*(($AN243-1)*3+$AO243)-ROW())/12+5),AS243)</f>
        <v>0</v>
      </c>
      <c r="AU243" s="58">
        <f ca="1">IF(AND(AQ243+AS243&gt;0,AR243+AT243&gt;0),COUNTIF(AU$6:AU242,"&gt;0")+1,0)</f>
        <v>0</v>
      </c>
      <c r="BE243" s="58">
        <v>1</v>
      </c>
      <c r="BG243" s="61">
        <f t="shared" ref="BG243" si="2900">SUM(H243:H244)</f>
        <v>0</v>
      </c>
      <c r="BH243" s="61">
        <f t="shared" ref="BH243" si="2901">SUM(I243:I244)</f>
        <v>0</v>
      </c>
      <c r="BI243" s="61">
        <f t="shared" ref="BI243" si="2902">SUM(J243:J244)</f>
        <v>0</v>
      </c>
      <c r="BJ243" s="61">
        <f t="shared" ref="BJ243" si="2903">SUM(K243:K244)</f>
        <v>0</v>
      </c>
      <c r="BK243" s="61">
        <f t="shared" ref="BK243" si="2904">SUM(L243:L244)</f>
        <v>0</v>
      </c>
      <c r="BL243" s="61">
        <f t="shared" ref="BL243" si="2905">SUM(M243:M244)</f>
        <v>0</v>
      </c>
      <c r="BM243" s="61">
        <f t="shared" ref="BM243" si="2906">SUM(N243:N244)</f>
        <v>0</v>
      </c>
      <c r="BN243" s="61">
        <f t="shared" ref="BN243" si="2907">SUM(O243:O244)</f>
        <v>0</v>
      </c>
      <c r="BO243" s="61">
        <f t="shared" ref="BO243" si="2908">SUM(P243:P244)</f>
        <v>0</v>
      </c>
      <c r="BP243" s="61">
        <f t="shared" ref="BP243" si="2909">SUM(Q243:Q244)</f>
        <v>0</v>
      </c>
      <c r="BQ243" s="61">
        <f t="shared" ref="BQ243" si="2910">SUM(R243:R244)</f>
        <v>0</v>
      </c>
      <c r="BR243" s="61">
        <f t="shared" ref="BR243" si="2911">SUM(S243:S244)</f>
        <v>0</v>
      </c>
      <c r="BT243" s="61">
        <f t="shared" ref="BT243" si="2912">SUM(U243:U244)</f>
        <v>0</v>
      </c>
      <c r="BU243" s="61">
        <f t="shared" ref="BU243" si="2913">SUM(V243:V244)</f>
        <v>0</v>
      </c>
      <c r="BV243" s="61">
        <f t="shared" ref="BV243" si="2914">SUM(W243:W244)</f>
        <v>0</v>
      </c>
      <c r="BW243" s="61">
        <f t="shared" ref="BW243" si="2915">SUM(X243:X244)</f>
        <v>0</v>
      </c>
      <c r="BX243" s="61">
        <f t="shared" ref="BX243" si="2916">SUM(Y243:Y244)</f>
        <v>0</v>
      </c>
      <c r="BY243" s="61">
        <f t="shared" ref="BY243" si="2917">SUM(Z243:Z244)</f>
        <v>0</v>
      </c>
      <c r="BZ243" s="61">
        <f t="shared" ref="BZ243" si="2918">SUM(AA243:AA244)</f>
        <v>0</v>
      </c>
      <c r="CA243" s="61">
        <f t="shared" ref="CA243" si="2919">SUM(AB243:AB244)</f>
        <v>0</v>
      </c>
      <c r="CB243" s="61">
        <f t="shared" ref="CB243" si="2920">SUM(AC243:AC244)</f>
        <v>0</v>
      </c>
      <c r="CC243" s="61">
        <f t="shared" ref="CC243" si="2921">SUM(AD243:AD244)</f>
        <v>0</v>
      </c>
      <c r="CD243" s="61">
        <f t="shared" ref="CD243" si="2922">SUM(AE243:AE244)</f>
        <v>0</v>
      </c>
      <c r="CE243" s="61">
        <f t="shared" ref="CE243" si="2923">SUM(AF243:AF244)</f>
        <v>0</v>
      </c>
      <c r="CH243" s="62" t="s">
        <v>108</v>
      </c>
      <c r="CI243" s="61">
        <f t="shared" ref="CI243" si="2924">IF(OR($D243="副園長",$D243="教頭",$D243="主任保育士",$D243="主幹教諭",$D243="主幹保育教諭"),0,BG243)</f>
        <v>0</v>
      </c>
      <c r="CJ243" s="61">
        <f t="shared" ref="CJ243" si="2925">IF(OR($D243="副園長",$D243="教頭",$D243="主任保育士",$D243="主幹教諭",$D243="主幹保育教諭"),0,BH243)</f>
        <v>0</v>
      </c>
      <c r="CK243" s="61">
        <f t="shared" ref="CK243" si="2926">IF(OR($D243="副園長",$D243="教頭",$D243="主任保育士",$D243="主幹教諭",$D243="主幹保育教諭"),0,BI243)</f>
        <v>0</v>
      </c>
      <c r="CL243" s="61">
        <f t="shared" ref="CL243" si="2927">IF(OR($D243="副園長",$D243="教頭",$D243="主任保育士",$D243="主幹教諭",$D243="主幹保育教諭"),0,BJ243)</f>
        <v>0</v>
      </c>
      <c r="CM243" s="61">
        <f t="shared" ref="CM243" si="2928">IF(OR($D243="副園長",$D243="教頭",$D243="主任保育士",$D243="主幹教諭",$D243="主幹保育教諭"),0,BK243)</f>
        <v>0</v>
      </c>
      <c r="CN243" s="61">
        <f t="shared" ref="CN243" si="2929">IF(OR($D243="副園長",$D243="教頭",$D243="主任保育士",$D243="主幹教諭",$D243="主幹保育教諭"),0,BL243)</f>
        <v>0</v>
      </c>
      <c r="CO243" s="61">
        <f t="shared" ref="CO243" si="2930">IF(OR($D243="副園長",$D243="教頭",$D243="主任保育士",$D243="主幹教諭",$D243="主幹保育教諭"),0,BM243)</f>
        <v>0</v>
      </c>
      <c r="CP243" s="61">
        <f t="shared" ref="CP243" si="2931">IF(OR($D243="副園長",$D243="教頭",$D243="主任保育士",$D243="主幹教諭",$D243="主幹保育教諭"),0,BN243)</f>
        <v>0</v>
      </c>
      <c r="CQ243" s="61">
        <f t="shared" ref="CQ243" si="2932">IF(OR($D243="副園長",$D243="教頭",$D243="主任保育士",$D243="主幹教諭",$D243="主幹保育教諭"),0,BO243)</f>
        <v>0</v>
      </c>
      <c r="CR243" s="61">
        <f t="shared" ref="CR243" si="2933">IF(OR($D243="副園長",$D243="教頭",$D243="主任保育士",$D243="主幹教諭",$D243="主幹保育教諭"),0,BP243)</f>
        <v>0</v>
      </c>
      <c r="CS243" s="61">
        <f t="shared" ref="CS243" si="2934">IF(OR($D243="副園長",$D243="教頭",$D243="主任保育士",$D243="主幹教諭",$D243="主幹保育教諭"),0,BQ243)</f>
        <v>0</v>
      </c>
      <c r="CT243" s="61">
        <f t="shared" ref="CT243" si="2935">IF(OR($D243="副園長",$D243="教頭",$D243="主任保育士",$D243="主幹教諭",$D243="主幹保育教諭"),0,BR243)</f>
        <v>0</v>
      </c>
    </row>
    <row r="244" spans="1:98">
      <c r="A244" s="375"/>
      <c r="B244" s="378"/>
      <c r="C244" s="380"/>
      <c r="D244" s="380"/>
      <c r="E244" s="382"/>
      <c r="F244" s="378"/>
      <c r="G244" s="235" t="s">
        <v>107</v>
      </c>
      <c r="H244" s="194"/>
      <c r="I244" s="195" t="str">
        <f t="shared" si="2878"/>
        <v/>
      </c>
      <c r="J244" s="195" t="str">
        <f t="shared" si="2879"/>
        <v/>
      </c>
      <c r="K244" s="195" t="str">
        <f t="shared" si="2880"/>
        <v/>
      </c>
      <c r="L244" s="195" t="str">
        <f t="shared" si="2881"/>
        <v/>
      </c>
      <c r="M244" s="195" t="str">
        <f t="shared" si="2882"/>
        <v/>
      </c>
      <c r="N244" s="195" t="str">
        <f t="shared" si="2883"/>
        <v/>
      </c>
      <c r="O244" s="195" t="str">
        <f t="shared" si="2884"/>
        <v/>
      </c>
      <c r="P244" s="195" t="str">
        <f t="shared" si="2885"/>
        <v/>
      </c>
      <c r="Q244" s="195" t="str">
        <f t="shared" si="2886"/>
        <v/>
      </c>
      <c r="R244" s="195" t="str">
        <f t="shared" si="2887"/>
        <v/>
      </c>
      <c r="S244" s="195" t="str">
        <f t="shared" si="2888"/>
        <v/>
      </c>
      <c r="T244" s="196">
        <f t="shared" si="1909"/>
        <v>0</v>
      </c>
      <c r="U244" s="206"/>
      <c r="V244" s="207" t="str">
        <f t="shared" si="2889"/>
        <v/>
      </c>
      <c r="W244" s="207" t="str">
        <f t="shared" si="2890"/>
        <v/>
      </c>
      <c r="X244" s="207" t="str">
        <f t="shared" si="2891"/>
        <v/>
      </c>
      <c r="Y244" s="207" t="str">
        <f t="shared" si="2892"/>
        <v/>
      </c>
      <c r="Z244" s="207" t="str">
        <f t="shared" si="2893"/>
        <v/>
      </c>
      <c r="AA244" s="207" t="str">
        <f t="shared" si="2894"/>
        <v/>
      </c>
      <c r="AB244" s="207" t="str">
        <f t="shared" si="2895"/>
        <v/>
      </c>
      <c r="AC244" s="207" t="str">
        <f t="shared" si="2896"/>
        <v/>
      </c>
      <c r="AD244" s="207" t="str">
        <f t="shared" si="2897"/>
        <v/>
      </c>
      <c r="AE244" s="207" t="str">
        <f t="shared" si="2898"/>
        <v/>
      </c>
      <c r="AF244" s="207" t="str">
        <f t="shared" si="2899"/>
        <v/>
      </c>
      <c r="AG244" s="196">
        <f t="shared" si="1957"/>
        <v>0</v>
      </c>
      <c r="AN244" s="58">
        <v>7</v>
      </c>
      <c r="AO244" s="58">
        <v>2</v>
      </c>
      <c r="AP244" s="58">
        <v>11</v>
      </c>
      <c r="AQ244" s="60">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58">
        <f ca="1">COUNTIF(INDIRECT("H"&amp;(ROW()+12*(($AN244-1)*3+$AO244)-ROW())/12+5):INDIRECT("S"&amp;(ROW()+12*(($AN244-1)*3+$AO244)-ROW())/12+5),AQ244)</f>
        <v>0</v>
      </c>
      <c r="AS244" s="60">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58">
        <f ca="1">COUNTIF(INDIRECT("U"&amp;(ROW()+12*(($AN244-1)*3+$AO244)-ROW())/12+5):INDIRECT("AF"&amp;(ROW()+12*(($AN244-1)*3+$AO244)-ROW())/12+5),AS244)</f>
        <v>0</v>
      </c>
      <c r="AU244" s="58">
        <f ca="1">IF(AND(AQ244+AS244&gt;0,AR244+AT244&gt;0),COUNTIF(AU$6:AU243,"&gt;0")+1,0)</f>
        <v>0</v>
      </c>
      <c r="BE244" s="58">
        <v>2</v>
      </c>
      <c r="BF244" s="58" t="s">
        <v>106</v>
      </c>
      <c r="BG244" s="61">
        <f t="shared" ref="BG244" si="2936">IF(BG243+BT243&gt;$AJ$27,1,0)</f>
        <v>0</v>
      </c>
      <c r="BH244" s="61">
        <f t="shared" ref="BH244" si="2937">IF(BH243+BU243&gt;$AJ$27,1,0)</f>
        <v>0</v>
      </c>
      <c r="BI244" s="61">
        <f t="shared" ref="BI244" si="2938">IF(BI243+BV243&gt;$AJ$27,1,0)</f>
        <v>0</v>
      </c>
      <c r="BJ244" s="61">
        <f t="shared" ref="BJ244" si="2939">IF(BJ243+BW243&gt;$AJ$27,1,0)</f>
        <v>0</v>
      </c>
      <c r="BK244" s="61">
        <f t="shared" ref="BK244" si="2940">IF(BK243+BX243&gt;$AJ$27,1,0)</f>
        <v>0</v>
      </c>
      <c r="BL244" s="61">
        <f t="shared" ref="BL244" si="2941">IF(BL243+BY243&gt;$AJ$27,1,0)</f>
        <v>0</v>
      </c>
      <c r="BM244" s="61">
        <f t="shared" ref="BM244" si="2942">IF(BM243+BZ243&gt;$AJ$27,1,0)</f>
        <v>0</v>
      </c>
      <c r="BN244" s="61">
        <f t="shared" ref="BN244" si="2943">IF(BN243+CA243&gt;$AJ$27,1,0)</f>
        <v>0</v>
      </c>
      <c r="BO244" s="61">
        <f t="shared" ref="BO244" si="2944">IF(BO243+CB243&gt;$AJ$27,1,0)</f>
        <v>0</v>
      </c>
      <c r="BP244" s="61">
        <f t="shared" ref="BP244" si="2945">IF(BP243+CC243&gt;$AJ$27,1,0)</f>
        <v>0</v>
      </c>
      <c r="BQ244" s="61">
        <f t="shared" ref="BQ244" si="2946">IF(BQ243+CD243&gt;$AJ$27,1,0)</f>
        <v>0</v>
      </c>
      <c r="BR244" s="61">
        <f t="shared" ref="BR244" si="2947">IF(BR243+CE243&gt;$AJ$27,1,0)</f>
        <v>0</v>
      </c>
      <c r="BT244" s="61"/>
      <c r="BU244" s="61"/>
      <c r="BV244" s="61"/>
      <c r="BW244" s="61"/>
      <c r="BX244" s="61"/>
      <c r="BY244" s="61"/>
      <c r="BZ244" s="61"/>
      <c r="CA244" s="61"/>
      <c r="CB244" s="61"/>
      <c r="CC244" s="61"/>
      <c r="CD244" s="61"/>
      <c r="CE244" s="61"/>
    </row>
    <row r="245" spans="1:98">
      <c r="A245" s="376"/>
      <c r="B245" s="379"/>
      <c r="C245" s="384"/>
      <c r="D245" s="385"/>
      <c r="E245" s="383"/>
      <c r="F245" s="379"/>
      <c r="G245" s="236" t="s">
        <v>1226</v>
      </c>
      <c r="H245" s="197"/>
      <c r="I245" s="198"/>
      <c r="J245" s="198"/>
      <c r="K245" s="198"/>
      <c r="L245" s="198"/>
      <c r="M245" s="198"/>
      <c r="N245" s="198"/>
      <c r="O245" s="198"/>
      <c r="P245" s="198"/>
      <c r="Q245" s="198"/>
      <c r="R245" s="198"/>
      <c r="S245" s="198"/>
      <c r="T245" s="199">
        <f t="shared" si="1909"/>
        <v>0</v>
      </c>
      <c r="U245" s="208"/>
      <c r="V245" s="209"/>
      <c r="W245" s="209"/>
      <c r="X245" s="209"/>
      <c r="Y245" s="209"/>
      <c r="Z245" s="209"/>
      <c r="AA245" s="209"/>
      <c r="AB245" s="209"/>
      <c r="AC245" s="209"/>
      <c r="AD245" s="209"/>
      <c r="AE245" s="209"/>
      <c r="AF245" s="209"/>
      <c r="AG245" s="199">
        <f t="shared" si="1957"/>
        <v>0</v>
      </c>
      <c r="AN245" s="58">
        <v>7</v>
      </c>
      <c r="AO245" s="58">
        <v>2</v>
      </c>
      <c r="AP245" s="58">
        <v>12</v>
      </c>
      <c r="AQ245" s="60">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58">
        <f ca="1">COUNTIF(INDIRECT("H"&amp;(ROW()+12*(($AN245-1)*3+$AO245)-ROW())/12+5):INDIRECT("S"&amp;(ROW()+12*(($AN245-1)*3+$AO245)-ROW())/12+5),AQ245)</f>
        <v>0</v>
      </c>
      <c r="AS245" s="60">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58">
        <f ca="1">COUNTIF(INDIRECT("U"&amp;(ROW()+12*(($AN245-1)*3+$AO245)-ROW())/12+5):INDIRECT("AF"&amp;(ROW()+12*(($AN245-1)*3+$AO245)-ROW())/12+5),AS245)</f>
        <v>0</v>
      </c>
      <c r="AU245" s="58">
        <f ca="1">IF(AND(AQ245+AS245&gt;0,AR245+AT245&gt;0),COUNTIF(AU$6:AU244,"&gt;0")+1,0)</f>
        <v>0</v>
      </c>
      <c r="BE245" s="58">
        <v>3</v>
      </c>
      <c r="BF245" s="62"/>
      <c r="BG245" s="61"/>
      <c r="BH245" s="61"/>
      <c r="BI245" s="61"/>
      <c r="BJ245" s="61"/>
      <c r="BK245" s="61"/>
      <c r="BL245" s="61"/>
      <c r="BM245" s="61"/>
      <c r="BN245" s="61"/>
      <c r="BO245" s="61"/>
      <c r="BP245" s="61"/>
      <c r="BQ245" s="61"/>
      <c r="BR245" s="61"/>
    </row>
    <row r="246" spans="1:98">
      <c r="A246" s="374">
        <v>81</v>
      </c>
      <c r="B246" s="377"/>
      <c r="C246" s="377"/>
      <c r="D246" s="377"/>
      <c r="E246" s="381"/>
      <c r="F246" s="377"/>
      <c r="G246" s="234" t="s">
        <v>109</v>
      </c>
      <c r="H246" s="191"/>
      <c r="I246" s="192" t="str">
        <f t="shared" ref="I246:I247" si="2948">IF(H246="","",H246)</f>
        <v/>
      </c>
      <c r="J246" s="192" t="str">
        <f t="shared" ref="J246:J247" si="2949">IF(I246="","",I246)</f>
        <v/>
      </c>
      <c r="K246" s="192" t="str">
        <f t="shared" ref="K246:K247" si="2950">IF(J246="","",J246)</f>
        <v/>
      </c>
      <c r="L246" s="192" t="str">
        <f t="shared" ref="L246:L247" si="2951">IF(K246="","",K246)</f>
        <v/>
      </c>
      <c r="M246" s="192" t="str">
        <f t="shared" ref="M246:M247" si="2952">IF(L246="","",L246)</f>
        <v/>
      </c>
      <c r="N246" s="192" t="str">
        <f t="shared" ref="N246:N247" si="2953">IF(M246="","",M246)</f>
        <v/>
      </c>
      <c r="O246" s="192" t="str">
        <f t="shared" ref="O246:O247" si="2954">IF(N246="","",N246)</f>
        <v/>
      </c>
      <c r="P246" s="192" t="str">
        <f t="shared" ref="P246:P247" si="2955">IF(O246="","",O246)</f>
        <v/>
      </c>
      <c r="Q246" s="192" t="str">
        <f t="shared" ref="Q246:Q247" si="2956">IF(P246="","",P246)</f>
        <v/>
      </c>
      <c r="R246" s="192" t="str">
        <f t="shared" ref="R246:R247" si="2957">IF(Q246="","",Q246)</f>
        <v/>
      </c>
      <c r="S246" s="192" t="str">
        <f t="shared" ref="S246:S247" si="2958">IF(R246="","",R246)</f>
        <v/>
      </c>
      <c r="T246" s="193">
        <f t="shared" si="1909"/>
        <v>0</v>
      </c>
      <c r="U246" s="203"/>
      <c r="V246" s="204" t="str">
        <f t="shared" ref="V246:V247" si="2959">IF(U246="","",U246)</f>
        <v/>
      </c>
      <c r="W246" s="204" t="str">
        <f t="shared" ref="W246:W247" si="2960">IF(V246="","",V246)</f>
        <v/>
      </c>
      <c r="X246" s="204" t="str">
        <f t="shared" ref="X246:X247" si="2961">IF(W246="","",W246)</f>
        <v/>
      </c>
      <c r="Y246" s="204" t="str">
        <f t="shared" ref="Y246:Y247" si="2962">IF(X246="","",X246)</f>
        <v/>
      </c>
      <c r="Z246" s="204" t="str">
        <f t="shared" ref="Z246:Z247" si="2963">IF(Y246="","",Y246)</f>
        <v/>
      </c>
      <c r="AA246" s="204" t="str">
        <f t="shared" ref="AA246:AA247" si="2964">IF(Z246="","",Z246)</f>
        <v/>
      </c>
      <c r="AB246" s="204" t="str">
        <f t="shared" ref="AB246:AB247" si="2965">IF(AA246="","",AA246)</f>
        <v/>
      </c>
      <c r="AC246" s="204" t="str">
        <f t="shared" ref="AC246:AC247" si="2966">IF(AB246="","",AB246)</f>
        <v/>
      </c>
      <c r="AD246" s="204" t="str">
        <f t="shared" ref="AD246:AD247" si="2967">IF(AC246="","",AC246)</f>
        <v/>
      </c>
      <c r="AE246" s="204" t="str">
        <f t="shared" ref="AE246:AE247" si="2968">IF(AD246="","",AD246)</f>
        <v/>
      </c>
      <c r="AF246" s="204" t="str">
        <f t="shared" ref="AF246:AF247" si="2969">IF(AE246="","",AE246)</f>
        <v/>
      </c>
      <c r="AG246" s="193">
        <f t="shared" si="1957"/>
        <v>0</v>
      </c>
      <c r="AN246" s="58">
        <v>7</v>
      </c>
      <c r="AO246" s="58">
        <v>3</v>
      </c>
      <c r="AP246" s="58">
        <v>1</v>
      </c>
      <c r="AQ246" s="60">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58">
        <f ca="1">COUNTIF(INDIRECT("H"&amp;(ROW()+12*(($AN246-1)*3+$AO246)-ROW())/12+5):INDIRECT("S"&amp;(ROW()+12*(($AN246-1)*3+$AO246)-ROW())/12+5),AQ246)</f>
        <v>0</v>
      </c>
      <c r="AS246" s="60">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58">
        <f ca="1">COUNTIF(INDIRECT("U"&amp;(ROW()+12*(($AN246-1)*3+$AO246)-ROW())/12+5):INDIRECT("AF"&amp;(ROW()+12*(($AN246-1)*3+$AO246)-ROW())/12+5),AS246)</f>
        <v>0</v>
      </c>
      <c r="AU246" s="58">
        <f ca="1">IF(AND(AQ246+AS246&gt;0,AR246+AT246&gt;0),COUNTIF(AU$6:AU245,"&gt;0")+1,0)</f>
        <v>0</v>
      </c>
      <c r="BE246" s="58">
        <v>1</v>
      </c>
      <c r="BG246" s="61">
        <f t="shared" ref="BG246" si="2970">SUM(H246:H247)</f>
        <v>0</v>
      </c>
      <c r="BH246" s="61">
        <f t="shared" ref="BH246" si="2971">SUM(I246:I247)</f>
        <v>0</v>
      </c>
      <c r="BI246" s="61">
        <f t="shared" ref="BI246" si="2972">SUM(J246:J247)</f>
        <v>0</v>
      </c>
      <c r="BJ246" s="61">
        <f t="shared" ref="BJ246" si="2973">SUM(K246:K247)</f>
        <v>0</v>
      </c>
      <c r="BK246" s="61">
        <f t="shared" ref="BK246" si="2974">SUM(L246:L247)</f>
        <v>0</v>
      </c>
      <c r="BL246" s="61">
        <f t="shared" ref="BL246" si="2975">SUM(M246:M247)</f>
        <v>0</v>
      </c>
      <c r="BM246" s="61">
        <f t="shared" ref="BM246" si="2976">SUM(N246:N247)</f>
        <v>0</v>
      </c>
      <c r="BN246" s="61">
        <f t="shared" ref="BN246" si="2977">SUM(O246:O247)</f>
        <v>0</v>
      </c>
      <c r="BO246" s="61">
        <f t="shared" ref="BO246" si="2978">SUM(P246:P247)</f>
        <v>0</v>
      </c>
      <c r="BP246" s="61">
        <f t="shared" ref="BP246" si="2979">SUM(Q246:Q247)</f>
        <v>0</v>
      </c>
      <c r="BQ246" s="61">
        <f t="shared" ref="BQ246" si="2980">SUM(R246:R247)</f>
        <v>0</v>
      </c>
      <c r="BR246" s="61">
        <f t="shared" ref="BR246" si="2981">SUM(S246:S247)</f>
        <v>0</v>
      </c>
      <c r="BT246" s="61">
        <f t="shared" ref="BT246" si="2982">SUM(U246:U247)</f>
        <v>0</v>
      </c>
      <c r="BU246" s="61">
        <f t="shared" ref="BU246" si="2983">SUM(V246:V247)</f>
        <v>0</v>
      </c>
      <c r="BV246" s="61">
        <f t="shared" ref="BV246" si="2984">SUM(W246:W247)</f>
        <v>0</v>
      </c>
      <c r="BW246" s="61">
        <f t="shared" ref="BW246" si="2985">SUM(X246:X247)</f>
        <v>0</v>
      </c>
      <c r="BX246" s="61">
        <f t="shared" ref="BX246" si="2986">SUM(Y246:Y247)</f>
        <v>0</v>
      </c>
      <c r="BY246" s="61">
        <f t="shared" ref="BY246" si="2987">SUM(Z246:Z247)</f>
        <v>0</v>
      </c>
      <c r="BZ246" s="61">
        <f t="shared" ref="BZ246" si="2988">SUM(AA246:AA247)</f>
        <v>0</v>
      </c>
      <c r="CA246" s="61">
        <f t="shared" ref="CA246" si="2989">SUM(AB246:AB247)</f>
        <v>0</v>
      </c>
      <c r="CB246" s="61">
        <f t="shared" ref="CB246" si="2990">SUM(AC246:AC247)</f>
        <v>0</v>
      </c>
      <c r="CC246" s="61">
        <f t="shared" ref="CC246" si="2991">SUM(AD246:AD247)</f>
        <v>0</v>
      </c>
      <c r="CD246" s="61">
        <f t="shared" ref="CD246" si="2992">SUM(AE246:AE247)</f>
        <v>0</v>
      </c>
      <c r="CE246" s="61">
        <f t="shared" ref="CE246" si="2993">SUM(AF246:AF247)</f>
        <v>0</v>
      </c>
      <c r="CH246" s="62" t="s">
        <v>108</v>
      </c>
      <c r="CI246" s="61">
        <f t="shared" ref="CI246" si="2994">IF(OR($D246="副園長",$D246="教頭",$D246="主任保育士",$D246="主幹教諭",$D246="主幹保育教諭"),0,BG246)</f>
        <v>0</v>
      </c>
      <c r="CJ246" s="61">
        <f t="shared" ref="CJ246" si="2995">IF(OR($D246="副園長",$D246="教頭",$D246="主任保育士",$D246="主幹教諭",$D246="主幹保育教諭"),0,BH246)</f>
        <v>0</v>
      </c>
      <c r="CK246" s="61">
        <f t="shared" ref="CK246" si="2996">IF(OR($D246="副園長",$D246="教頭",$D246="主任保育士",$D246="主幹教諭",$D246="主幹保育教諭"),0,BI246)</f>
        <v>0</v>
      </c>
      <c r="CL246" s="61">
        <f t="shared" ref="CL246" si="2997">IF(OR($D246="副園長",$D246="教頭",$D246="主任保育士",$D246="主幹教諭",$D246="主幹保育教諭"),0,BJ246)</f>
        <v>0</v>
      </c>
      <c r="CM246" s="61">
        <f t="shared" ref="CM246" si="2998">IF(OR($D246="副園長",$D246="教頭",$D246="主任保育士",$D246="主幹教諭",$D246="主幹保育教諭"),0,BK246)</f>
        <v>0</v>
      </c>
      <c r="CN246" s="61">
        <f t="shared" ref="CN246" si="2999">IF(OR($D246="副園長",$D246="教頭",$D246="主任保育士",$D246="主幹教諭",$D246="主幹保育教諭"),0,BL246)</f>
        <v>0</v>
      </c>
      <c r="CO246" s="61">
        <f t="shared" ref="CO246" si="3000">IF(OR($D246="副園長",$D246="教頭",$D246="主任保育士",$D246="主幹教諭",$D246="主幹保育教諭"),0,BM246)</f>
        <v>0</v>
      </c>
      <c r="CP246" s="61">
        <f t="shared" ref="CP246" si="3001">IF(OR($D246="副園長",$D246="教頭",$D246="主任保育士",$D246="主幹教諭",$D246="主幹保育教諭"),0,BN246)</f>
        <v>0</v>
      </c>
      <c r="CQ246" s="61">
        <f t="shared" ref="CQ246" si="3002">IF(OR($D246="副園長",$D246="教頭",$D246="主任保育士",$D246="主幹教諭",$D246="主幹保育教諭"),0,BO246)</f>
        <v>0</v>
      </c>
      <c r="CR246" s="61">
        <f t="shared" ref="CR246" si="3003">IF(OR($D246="副園長",$D246="教頭",$D246="主任保育士",$D246="主幹教諭",$D246="主幹保育教諭"),0,BP246)</f>
        <v>0</v>
      </c>
      <c r="CS246" s="61">
        <f t="shared" ref="CS246" si="3004">IF(OR($D246="副園長",$D246="教頭",$D246="主任保育士",$D246="主幹教諭",$D246="主幹保育教諭"),0,BQ246)</f>
        <v>0</v>
      </c>
      <c r="CT246" s="61">
        <f t="shared" ref="CT246" si="3005">IF(OR($D246="副園長",$D246="教頭",$D246="主任保育士",$D246="主幹教諭",$D246="主幹保育教諭"),0,BR246)</f>
        <v>0</v>
      </c>
    </row>
    <row r="247" spans="1:98">
      <c r="A247" s="375"/>
      <c r="B247" s="378"/>
      <c r="C247" s="380"/>
      <c r="D247" s="380"/>
      <c r="E247" s="382"/>
      <c r="F247" s="378"/>
      <c r="G247" s="235" t="s">
        <v>107</v>
      </c>
      <c r="H247" s="194"/>
      <c r="I247" s="195" t="str">
        <f t="shared" si="2948"/>
        <v/>
      </c>
      <c r="J247" s="195" t="str">
        <f t="shared" si="2949"/>
        <v/>
      </c>
      <c r="K247" s="195" t="str">
        <f t="shared" si="2950"/>
        <v/>
      </c>
      <c r="L247" s="195" t="str">
        <f t="shared" si="2951"/>
        <v/>
      </c>
      <c r="M247" s="195" t="str">
        <f t="shared" si="2952"/>
        <v/>
      </c>
      <c r="N247" s="195" t="str">
        <f t="shared" si="2953"/>
        <v/>
      </c>
      <c r="O247" s="195" t="str">
        <f t="shared" si="2954"/>
        <v/>
      </c>
      <c r="P247" s="195" t="str">
        <f t="shared" si="2955"/>
        <v/>
      </c>
      <c r="Q247" s="195" t="str">
        <f t="shared" si="2956"/>
        <v/>
      </c>
      <c r="R247" s="195" t="str">
        <f t="shared" si="2957"/>
        <v/>
      </c>
      <c r="S247" s="195" t="str">
        <f t="shared" si="2958"/>
        <v/>
      </c>
      <c r="T247" s="196">
        <f t="shared" si="1909"/>
        <v>0</v>
      </c>
      <c r="U247" s="206"/>
      <c r="V247" s="207" t="str">
        <f t="shared" si="2959"/>
        <v/>
      </c>
      <c r="W247" s="207" t="str">
        <f t="shared" si="2960"/>
        <v/>
      </c>
      <c r="X247" s="207" t="str">
        <f t="shared" si="2961"/>
        <v/>
      </c>
      <c r="Y247" s="207" t="str">
        <f t="shared" si="2962"/>
        <v/>
      </c>
      <c r="Z247" s="207" t="str">
        <f t="shared" si="2963"/>
        <v/>
      </c>
      <c r="AA247" s="207" t="str">
        <f t="shared" si="2964"/>
        <v/>
      </c>
      <c r="AB247" s="207" t="str">
        <f t="shared" si="2965"/>
        <v/>
      </c>
      <c r="AC247" s="207" t="str">
        <f t="shared" si="2966"/>
        <v/>
      </c>
      <c r="AD247" s="207" t="str">
        <f t="shared" si="2967"/>
        <v/>
      </c>
      <c r="AE247" s="207" t="str">
        <f t="shared" si="2968"/>
        <v/>
      </c>
      <c r="AF247" s="207" t="str">
        <f t="shared" si="2969"/>
        <v/>
      </c>
      <c r="AG247" s="196">
        <f t="shared" si="1957"/>
        <v>0</v>
      </c>
      <c r="AN247" s="58">
        <v>7</v>
      </c>
      <c r="AO247" s="58">
        <v>3</v>
      </c>
      <c r="AP247" s="58">
        <v>2</v>
      </c>
      <c r="AQ247" s="60">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58">
        <f ca="1">COUNTIF(INDIRECT("H"&amp;(ROW()+12*(($AN247-1)*3+$AO247)-ROW())/12+5):INDIRECT("S"&amp;(ROW()+12*(($AN247-1)*3+$AO247)-ROW())/12+5),AQ247)</f>
        <v>0</v>
      </c>
      <c r="AS247" s="60">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58">
        <f ca="1">COUNTIF(INDIRECT("U"&amp;(ROW()+12*(($AN247-1)*3+$AO247)-ROW())/12+5):INDIRECT("AF"&amp;(ROW()+12*(($AN247-1)*3+$AO247)-ROW())/12+5),AS247)</f>
        <v>0</v>
      </c>
      <c r="AU247" s="58">
        <f ca="1">IF(AND(AQ247+AS247&gt;0,AR247+AT247&gt;0),COUNTIF(AU$6:AU246,"&gt;0")+1,0)</f>
        <v>0</v>
      </c>
      <c r="BE247" s="58">
        <v>2</v>
      </c>
      <c r="BF247" s="58" t="s">
        <v>106</v>
      </c>
      <c r="BG247" s="61">
        <f t="shared" ref="BG247" si="3006">IF(BG246+BT246&gt;$AJ$27,1,0)</f>
        <v>0</v>
      </c>
      <c r="BH247" s="61">
        <f t="shared" ref="BH247" si="3007">IF(BH246+BU246&gt;$AJ$27,1,0)</f>
        <v>0</v>
      </c>
      <c r="BI247" s="61">
        <f t="shared" ref="BI247" si="3008">IF(BI246+BV246&gt;$AJ$27,1,0)</f>
        <v>0</v>
      </c>
      <c r="BJ247" s="61">
        <f t="shared" ref="BJ247" si="3009">IF(BJ246+BW246&gt;$AJ$27,1,0)</f>
        <v>0</v>
      </c>
      <c r="BK247" s="61">
        <f t="shared" ref="BK247" si="3010">IF(BK246+BX246&gt;$AJ$27,1,0)</f>
        <v>0</v>
      </c>
      <c r="BL247" s="61">
        <f t="shared" ref="BL247" si="3011">IF(BL246+BY246&gt;$AJ$27,1,0)</f>
        <v>0</v>
      </c>
      <c r="BM247" s="61">
        <f t="shared" ref="BM247" si="3012">IF(BM246+BZ246&gt;$AJ$27,1,0)</f>
        <v>0</v>
      </c>
      <c r="BN247" s="61">
        <f t="shared" ref="BN247" si="3013">IF(BN246+CA246&gt;$AJ$27,1,0)</f>
        <v>0</v>
      </c>
      <c r="BO247" s="61">
        <f t="shared" ref="BO247" si="3014">IF(BO246+CB246&gt;$AJ$27,1,0)</f>
        <v>0</v>
      </c>
      <c r="BP247" s="61">
        <f t="shared" ref="BP247" si="3015">IF(BP246+CC246&gt;$AJ$27,1,0)</f>
        <v>0</v>
      </c>
      <c r="BQ247" s="61">
        <f t="shared" ref="BQ247" si="3016">IF(BQ246+CD246&gt;$AJ$27,1,0)</f>
        <v>0</v>
      </c>
      <c r="BR247" s="61">
        <f t="shared" ref="BR247" si="3017">IF(BR246+CE246&gt;$AJ$27,1,0)</f>
        <v>0</v>
      </c>
      <c r="BT247" s="61"/>
      <c r="BU247" s="61"/>
      <c r="BV247" s="61"/>
      <c r="BW247" s="61"/>
      <c r="BX247" s="61"/>
      <c r="BY247" s="61"/>
      <c r="BZ247" s="61"/>
      <c r="CA247" s="61"/>
      <c r="CB247" s="61"/>
      <c r="CC247" s="61"/>
      <c r="CD247" s="61"/>
      <c r="CE247" s="61"/>
    </row>
    <row r="248" spans="1:98">
      <c r="A248" s="376"/>
      <c r="B248" s="379"/>
      <c r="C248" s="384"/>
      <c r="D248" s="385"/>
      <c r="E248" s="383"/>
      <c r="F248" s="379"/>
      <c r="G248" s="236" t="s">
        <v>1226</v>
      </c>
      <c r="H248" s="197"/>
      <c r="I248" s="198"/>
      <c r="J248" s="198"/>
      <c r="K248" s="198"/>
      <c r="L248" s="198"/>
      <c r="M248" s="198"/>
      <c r="N248" s="198"/>
      <c r="O248" s="198"/>
      <c r="P248" s="198"/>
      <c r="Q248" s="198"/>
      <c r="R248" s="198"/>
      <c r="S248" s="198"/>
      <c r="T248" s="199">
        <f t="shared" si="1909"/>
        <v>0</v>
      </c>
      <c r="U248" s="208"/>
      <c r="V248" s="209"/>
      <c r="W248" s="209"/>
      <c r="X248" s="209"/>
      <c r="Y248" s="209"/>
      <c r="Z248" s="209"/>
      <c r="AA248" s="209"/>
      <c r="AB248" s="209"/>
      <c r="AC248" s="209"/>
      <c r="AD248" s="209"/>
      <c r="AE248" s="209"/>
      <c r="AF248" s="209"/>
      <c r="AG248" s="199">
        <f t="shared" si="1957"/>
        <v>0</v>
      </c>
      <c r="AN248" s="58">
        <v>7</v>
      </c>
      <c r="AO248" s="58">
        <v>3</v>
      </c>
      <c r="AP248" s="58">
        <v>3</v>
      </c>
      <c r="AQ248" s="60">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58">
        <f ca="1">COUNTIF(INDIRECT("H"&amp;(ROW()+12*(($AN248-1)*3+$AO248)-ROW())/12+5):INDIRECT("S"&amp;(ROW()+12*(($AN248-1)*3+$AO248)-ROW())/12+5),AQ248)</f>
        <v>0</v>
      </c>
      <c r="AS248" s="60">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58">
        <f ca="1">COUNTIF(INDIRECT("U"&amp;(ROW()+12*(($AN248-1)*3+$AO248)-ROW())/12+5):INDIRECT("AF"&amp;(ROW()+12*(($AN248-1)*3+$AO248)-ROW())/12+5),AS248)</f>
        <v>0</v>
      </c>
      <c r="AU248" s="58">
        <f ca="1">IF(AND(AQ248+AS248&gt;0,AR248+AT248&gt;0),COUNTIF(AU$6:AU247,"&gt;0")+1,0)</f>
        <v>0</v>
      </c>
      <c r="BE248" s="58">
        <v>3</v>
      </c>
      <c r="BF248" s="62"/>
      <c r="BG248" s="61"/>
      <c r="BH248" s="61"/>
      <c r="BI248" s="61"/>
      <c r="BJ248" s="61"/>
      <c r="BK248" s="61"/>
      <c r="BL248" s="61"/>
      <c r="BM248" s="61"/>
      <c r="BN248" s="61"/>
      <c r="BO248" s="61"/>
      <c r="BP248" s="61"/>
      <c r="BQ248" s="61"/>
      <c r="BR248" s="61"/>
      <c r="BT248" s="61"/>
      <c r="BU248" s="61"/>
      <c r="BV248" s="61"/>
      <c r="BW248" s="61"/>
      <c r="BX248" s="61"/>
      <c r="BY248" s="61"/>
      <c r="BZ248" s="61"/>
      <c r="CA248" s="61"/>
      <c r="CB248" s="61"/>
      <c r="CC248" s="61"/>
      <c r="CD248" s="61"/>
      <c r="CE248" s="61"/>
    </row>
    <row r="249" spans="1:98">
      <c r="A249" s="374">
        <v>82</v>
      </c>
      <c r="B249" s="377"/>
      <c r="C249" s="377"/>
      <c r="D249" s="377"/>
      <c r="E249" s="381"/>
      <c r="F249" s="377"/>
      <c r="G249" s="234" t="s">
        <v>109</v>
      </c>
      <c r="H249" s="191"/>
      <c r="I249" s="192" t="str">
        <f t="shared" ref="I249:I250" si="3018">IF(H249="","",H249)</f>
        <v/>
      </c>
      <c r="J249" s="192" t="str">
        <f t="shared" ref="J249:J250" si="3019">IF(I249="","",I249)</f>
        <v/>
      </c>
      <c r="K249" s="192" t="str">
        <f t="shared" ref="K249:K250" si="3020">IF(J249="","",J249)</f>
        <v/>
      </c>
      <c r="L249" s="192" t="str">
        <f t="shared" ref="L249:L250" si="3021">IF(K249="","",K249)</f>
        <v/>
      </c>
      <c r="M249" s="192" t="str">
        <f t="shared" ref="M249:M250" si="3022">IF(L249="","",L249)</f>
        <v/>
      </c>
      <c r="N249" s="192" t="str">
        <f t="shared" ref="N249:N250" si="3023">IF(M249="","",M249)</f>
        <v/>
      </c>
      <c r="O249" s="192" t="str">
        <f t="shared" ref="O249:O250" si="3024">IF(N249="","",N249)</f>
        <v/>
      </c>
      <c r="P249" s="192" t="str">
        <f t="shared" ref="P249:P250" si="3025">IF(O249="","",O249)</f>
        <v/>
      </c>
      <c r="Q249" s="192" t="str">
        <f t="shared" ref="Q249:Q250" si="3026">IF(P249="","",P249)</f>
        <v/>
      </c>
      <c r="R249" s="192" t="str">
        <f t="shared" ref="R249:R250" si="3027">IF(Q249="","",Q249)</f>
        <v/>
      </c>
      <c r="S249" s="192" t="str">
        <f t="shared" ref="S249:S250" si="3028">IF(R249="","",R249)</f>
        <v/>
      </c>
      <c r="T249" s="193">
        <f t="shared" si="1909"/>
        <v>0</v>
      </c>
      <c r="U249" s="203"/>
      <c r="V249" s="204" t="str">
        <f t="shared" ref="V249:V250" si="3029">IF(U249="","",U249)</f>
        <v/>
      </c>
      <c r="W249" s="204" t="str">
        <f t="shared" ref="W249:W250" si="3030">IF(V249="","",V249)</f>
        <v/>
      </c>
      <c r="X249" s="204" t="str">
        <f t="shared" ref="X249:X250" si="3031">IF(W249="","",W249)</f>
        <v/>
      </c>
      <c r="Y249" s="204" t="str">
        <f t="shared" ref="Y249:Y250" si="3032">IF(X249="","",X249)</f>
        <v/>
      </c>
      <c r="Z249" s="204" t="str">
        <f t="shared" ref="Z249:Z250" si="3033">IF(Y249="","",Y249)</f>
        <v/>
      </c>
      <c r="AA249" s="204" t="str">
        <f t="shared" ref="AA249:AA250" si="3034">IF(Z249="","",Z249)</f>
        <v/>
      </c>
      <c r="AB249" s="204" t="str">
        <f t="shared" ref="AB249:AB250" si="3035">IF(AA249="","",AA249)</f>
        <v/>
      </c>
      <c r="AC249" s="204" t="str">
        <f t="shared" ref="AC249:AC250" si="3036">IF(AB249="","",AB249)</f>
        <v/>
      </c>
      <c r="AD249" s="204" t="str">
        <f t="shared" ref="AD249:AD250" si="3037">IF(AC249="","",AC249)</f>
        <v/>
      </c>
      <c r="AE249" s="204" t="str">
        <f t="shared" ref="AE249:AE250" si="3038">IF(AD249="","",AD249)</f>
        <v/>
      </c>
      <c r="AF249" s="204" t="str">
        <f t="shared" ref="AF249:AF250" si="3039">IF(AE249="","",AE249)</f>
        <v/>
      </c>
      <c r="AG249" s="193">
        <f t="shared" si="1957"/>
        <v>0</v>
      </c>
      <c r="AN249" s="58">
        <v>7</v>
      </c>
      <c r="AO249" s="58">
        <v>3</v>
      </c>
      <c r="AP249" s="58">
        <v>4</v>
      </c>
      <c r="AQ249" s="60">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58">
        <f ca="1">COUNTIF(INDIRECT("H"&amp;(ROW()+12*(($AN249-1)*3+$AO249)-ROW())/12+5):INDIRECT("S"&amp;(ROW()+12*(($AN249-1)*3+$AO249)-ROW())/12+5),AQ249)</f>
        <v>0</v>
      </c>
      <c r="AS249" s="60">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58">
        <f ca="1">COUNTIF(INDIRECT("U"&amp;(ROW()+12*(($AN249-1)*3+$AO249)-ROW())/12+5):INDIRECT("AF"&amp;(ROW()+12*(($AN249-1)*3+$AO249)-ROW())/12+5),AS249)</f>
        <v>0</v>
      </c>
      <c r="AU249" s="58">
        <f ca="1">IF(AND(AQ249+AS249&gt;0,AR249+AT249&gt;0),COUNTIF(AU$6:AU248,"&gt;0")+1,0)</f>
        <v>0</v>
      </c>
      <c r="BE249" s="58">
        <v>1</v>
      </c>
      <c r="BG249" s="61">
        <f t="shared" ref="BG249" si="3040">SUM(H249:H250)</f>
        <v>0</v>
      </c>
      <c r="BH249" s="61">
        <f t="shared" ref="BH249" si="3041">SUM(I249:I250)</f>
        <v>0</v>
      </c>
      <c r="BI249" s="61">
        <f t="shared" ref="BI249" si="3042">SUM(J249:J250)</f>
        <v>0</v>
      </c>
      <c r="BJ249" s="61">
        <f t="shared" ref="BJ249" si="3043">SUM(K249:K250)</f>
        <v>0</v>
      </c>
      <c r="BK249" s="61">
        <f t="shared" ref="BK249" si="3044">SUM(L249:L250)</f>
        <v>0</v>
      </c>
      <c r="BL249" s="61">
        <f t="shared" ref="BL249" si="3045">SUM(M249:M250)</f>
        <v>0</v>
      </c>
      <c r="BM249" s="61">
        <f t="shared" ref="BM249" si="3046">SUM(N249:N250)</f>
        <v>0</v>
      </c>
      <c r="BN249" s="61">
        <f t="shared" ref="BN249" si="3047">SUM(O249:O250)</f>
        <v>0</v>
      </c>
      <c r="BO249" s="61">
        <f t="shared" ref="BO249" si="3048">SUM(P249:P250)</f>
        <v>0</v>
      </c>
      <c r="BP249" s="61">
        <f t="shared" ref="BP249" si="3049">SUM(Q249:Q250)</f>
        <v>0</v>
      </c>
      <c r="BQ249" s="61">
        <f t="shared" ref="BQ249" si="3050">SUM(R249:R250)</f>
        <v>0</v>
      </c>
      <c r="BR249" s="61">
        <f t="shared" ref="BR249" si="3051">SUM(S249:S250)</f>
        <v>0</v>
      </c>
      <c r="BT249" s="61">
        <f t="shared" ref="BT249" si="3052">SUM(U249:U250)</f>
        <v>0</v>
      </c>
      <c r="BU249" s="61">
        <f t="shared" ref="BU249" si="3053">SUM(V249:V250)</f>
        <v>0</v>
      </c>
      <c r="BV249" s="61">
        <f t="shared" ref="BV249" si="3054">SUM(W249:W250)</f>
        <v>0</v>
      </c>
      <c r="BW249" s="61">
        <f t="shared" ref="BW249" si="3055">SUM(X249:X250)</f>
        <v>0</v>
      </c>
      <c r="BX249" s="61">
        <f t="shared" ref="BX249" si="3056">SUM(Y249:Y250)</f>
        <v>0</v>
      </c>
      <c r="BY249" s="61">
        <f t="shared" ref="BY249" si="3057">SUM(Z249:Z250)</f>
        <v>0</v>
      </c>
      <c r="BZ249" s="61">
        <f t="shared" ref="BZ249" si="3058">SUM(AA249:AA250)</f>
        <v>0</v>
      </c>
      <c r="CA249" s="61">
        <f t="shared" ref="CA249" si="3059">SUM(AB249:AB250)</f>
        <v>0</v>
      </c>
      <c r="CB249" s="61">
        <f t="shared" ref="CB249" si="3060">SUM(AC249:AC250)</f>
        <v>0</v>
      </c>
      <c r="CC249" s="61">
        <f t="shared" ref="CC249" si="3061">SUM(AD249:AD250)</f>
        <v>0</v>
      </c>
      <c r="CD249" s="61">
        <f t="shared" ref="CD249" si="3062">SUM(AE249:AE250)</f>
        <v>0</v>
      </c>
      <c r="CE249" s="61">
        <f t="shared" ref="CE249" si="3063">SUM(AF249:AF250)</f>
        <v>0</v>
      </c>
      <c r="CH249" s="62" t="s">
        <v>108</v>
      </c>
      <c r="CI249" s="61">
        <f t="shared" ref="CI249" si="3064">IF(OR($D249="副園長",$D249="教頭",$D249="主任保育士",$D249="主幹教諭",$D249="主幹保育教諭"),0,BG249)</f>
        <v>0</v>
      </c>
      <c r="CJ249" s="61">
        <f t="shared" ref="CJ249" si="3065">IF(OR($D249="副園長",$D249="教頭",$D249="主任保育士",$D249="主幹教諭",$D249="主幹保育教諭"),0,BH249)</f>
        <v>0</v>
      </c>
      <c r="CK249" s="61">
        <f t="shared" ref="CK249" si="3066">IF(OR($D249="副園長",$D249="教頭",$D249="主任保育士",$D249="主幹教諭",$D249="主幹保育教諭"),0,BI249)</f>
        <v>0</v>
      </c>
      <c r="CL249" s="61">
        <f t="shared" ref="CL249" si="3067">IF(OR($D249="副園長",$D249="教頭",$D249="主任保育士",$D249="主幹教諭",$D249="主幹保育教諭"),0,BJ249)</f>
        <v>0</v>
      </c>
      <c r="CM249" s="61">
        <f t="shared" ref="CM249" si="3068">IF(OR($D249="副園長",$D249="教頭",$D249="主任保育士",$D249="主幹教諭",$D249="主幹保育教諭"),0,BK249)</f>
        <v>0</v>
      </c>
      <c r="CN249" s="61">
        <f t="shared" ref="CN249" si="3069">IF(OR($D249="副園長",$D249="教頭",$D249="主任保育士",$D249="主幹教諭",$D249="主幹保育教諭"),0,BL249)</f>
        <v>0</v>
      </c>
      <c r="CO249" s="61">
        <f t="shared" ref="CO249" si="3070">IF(OR($D249="副園長",$D249="教頭",$D249="主任保育士",$D249="主幹教諭",$D249="主幹保育教諭"),0,BM249)</f>
        <v>0</v>
      </c>
      <c r="CP249" s="61">
        <f t="shared" ref="CP249" si="3071">IF(OR($D249="副園長",$D249="教頭",$D249="主任保育士",$D249="主幹教諭",$D249="主幹保育教諭"),0,BN249)</f>
        <v>0</v>
      </c>
      <c r="CQ249" s="61">
        <f t="shared" ref="CQ249" si="3072">IF(OR($D249="副園長",$D249="教頭",$D249="主任保育士",$D249="主幹教諭",$D249="主幹保育教諭"),0,BO249)</f>
        <v>0</v>
      </c>
      <c r="CR249" s="61">
        <f t="shared" ref="CR249" si="3073">IF(OR($D249="副園長",$D249="教頭",$D249="主任保育士",$D249="主幹教諭",$D249="主幹保育教諭"),0,BP249)</f>
        <v>0</v>
      </c>
      <c r="CS249" s="61">
        <f t="shared" ref="CS249" si="3074">IF(OR($D249="副園長",$D249="教頭",$D249="主任保育士",$D249="主幹教諭",$D249="主幹保育教諭"),0,BQ249)</f>
        <v>0</v>
      </c>
      <c r="CT249" s="61">
        <f t="shared" ref="CT249" si="3075">IF(OR($D249="副園長",$D249="教頭",$D249="主任保育士",$D249="主幹教諭",$D249="主幹保育教諭"),0,BR249)</f>
        <v>0</v>
      </c>
    </row>
    <row r="250" spans="1:98">
      <c r="A250" s="375"/>
      <c r="B250" s="378"/>
      <c r="C250" s="380"/>
      <c r="D250" s="380"/>
      <c r="E250" s="382"/>
      <c r="F250" s="378"/>
      <c r="G250" s="235" t="s">
        <v>107</v>
      </c>
      <c r="H250" s="194"/>
      <c r="I250" s="195" t="str">
        <f t="shared" si="3018"/>
        <v/>
      </c>
      <c r="J250" s="195" t="str">
        <f t="shared" si="3019"/>
        <v/>
      </c>
      <c r="K250" s="195" t="str">
        <f t="shared" si="3020"/>
        <v/>
      </c>
      <c r="L250" s="195" t="str">
        <f t="shared" si="3021"/>
        <v/>
      </c>
      <c r="M250" s="195" t="str">
        <f t="shared" si="3022"/>
        <v/>
      </c>
      <c r="N250" s="195" t="str">
        <f t="shared" si="3023"/>
        <v/>
      </c>
      <c r="O250" s="195" t="str">
        <f t="shared" si="3024"/>
        <v/>
      </c>
      <c r="P250" s="195" t="str">
        <f t="shared" si="3025"/>
        <v/>
      </c>
      <c r="Q250" s="195" t="str">
        <f t="shared" si="3026"/>
        <v/>
      </c>
      <c r="R250" s="195" t="str">
        <f t="shared" si="3027"/>
        <v/>
      </c>
      <c r="S250" s="195" t="str">
        <f t="shared" si="3028"/>
        <v/>
      </c>
      <c r="T250" s="196">
        <f t="shared" si="1909"/>
        <v>0</v>
      </c>
      <c r="U250" s="206"/>
      <c r="V250" s="207" t="str">
        <f t="shared" si="3029"/>
        <v/>
      </c>
      <c r="W250" s="207" t="str">
        <f t="shared" si="3030"/>
        <v/>
      </c>
      <c r="X250" s="207" t="str">
        <f t="shared" si="3031"/>
        <v/>
      </c>
      <c r="Y250" s="207" t="str">
        <f t="shared" si="3032"/>
        <v/>
      </c>
      <c r="Z250" s="207" t="str">
        <f t="shared" si="3033"/>
        <v/>
      </c>
      <c r="AA250" s="207" t="str">
        <f t="shared" si="3034"/>
        <v/>
      </c>
      <c r="AB250" s="207" t="str">
        <f t="shared" si="3035"/>
        <v/>
      </c>
      <c r="AC250" s="207" t="str">
        <f t="shared" si="3036"/>
        <v/>
      </c>
      <c r="AD250" s="207" t="str">
        <f t="shared" si="3037"/>
        <v/>
      </c>
      <c r="AE250" s="207" t="str">
        <f t="shared" si="3038"/>
        <v/>
      </c>
      <c r="AF250" s="207" t="str">
        <f t="shared" si="3039"/>
        <v/>
      </c>
      <c r="AG250" s="196">
        <f t="shared" si="1957"/>
        <v>0</v>
      </c>
      <c r="AN250" s="58">
        <v>7</v>
      </c>
      <c r="AO250" s="58">
        <v>3</v>
      </c>
      <c r="AP250" s="58">
        <v>5</v>
      </c>
      <c r="AQ250" s="60">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58">
        <f ca="1">COUNTIF(INDIRECT("H"&amp;(ROW()+12*(($AN250-1)*3+$AO250)-ROW())/12+5):INDIRECT("S"&amp;(ROW()+12*(($AN250-1)*3+$AO250)-ROW())/12+5),AQ250)</f>
        <v>0</v>
      </c>
      <c r="AS250" s="60">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58">
        <f ca="1">COUNTIF(INDIRECT("U"&amp;(ROW()+12*(($AN250-1)*3+$AO250)-ROW())/12+5):INDIRECT("AF"&amp;(ROW()+12*(($AN250-1)*3+$AO250)-ROW())/12+5),AS250)</f>
        <v>0</v>
      </c>
      <c r="AU250" s="58">
        <f ca="1">IF(AND(AQ250+AS250&gt;0,AR250+AT250&gt;0),COUNTIF(AU$6:AU249,"&gt;0")+1,0)</f>
        <v>0</v>
      </c>
      <c r="BE250" s="58">
        <v>2</v>
      </c>
      <c r="BF250" s="58" t="s">
        <v>106</v>
      </c>
      <c r="BG250" s="61">
        <f t="shared" ref="BG250" si="3076">IF(BG249+BT249&gt;$AJ$27,1,0)</f>
        <v>0</v>
      </c>
      <c r="BH250" s="61">
        <f t="shared" ref="BH250" si="3077">IF(BH249+BU249&gt;$AJ$27,1,0)</f>
        <v>0</v>
      </c>
      <c r="BI250" s="61">
        <f t="shared" ref="BI250" si="3078">IF(BI249+BV249&gt;$AJ$27,1,0)</f>
        <v>0</v>
      </c>
      <c r="BJ250" s="61">
        <f t="shared" ref="BJ250" si="3079">IF(BJ249+BW249&gt;$AJ$27,1,0)</f>
        <v>0</v>
      </c>
      <c r="BK250" s="61">
        <f t="shared" ref="BK250" si="3080">IF(BK249+BX249&gt;$AJ$27,1,0)</f>
        <v>0</v>
      </c>
      <c r="BL250" s="61">
        <f t="shared" ref="BL250" si="3081">IF(BL249+BY249&gt;$AJ$27,1,0)</f>
        <v>0</v>
      </c>
      <c r="BM250" s="61">
        <f t="shared" ref="BM250" si="3082">IF(BM249+BZ249&gt;$AJ$27,1,0)</f>
        <v>0</v>
      </c>
      <c r="BN250" s="61">
        <f t="shared" ref="BN250" si="3083">IF(BN249+CA249&gt;$AJ$27,1,0)</f>
        <v>0</v>
      </c>
      <c r="BO250" s="61">
        <f t="shared" ref="BO250" si="3084">IF(BO249+CB249&gt;$AJ$27,1,0)</f>
        <v>0</v>
      </c>
      <c r="BP250" s="61">
        <f t="shared" ref="BP250" si="3085">IF(BP249+CC249&gt;$AJ$27,1,0)</f>
        <v>0</v>
      </c>
      <c r="BQ250" s="61">
        <f t="shared" ref="BQ250" si="3086">IF(BQ249+CD249&gt;$AJ$27,1,0)</f>
        <v>0</v>
      </c>
      <c r="BR250" s="61">
        <f t="shared" ref="BR250" si="3087">IF(BR249+CE249&gt;$AJ$27,1,0)</f>
        <v>0</v>
      </c>
      <c r="BT250" s="61"/>
      <c r="BU250" s="61"/>
      <c r="BV250" s="61"/>
      <c r="BW250" s="61"/>
      <c r="BX250" s="61"/>
      <c r="BY250" s="61"/>
      <c r="BZ250" s="61"/>
      <c r="CA250" s="61"/>
      <c r="CB250" s="61"/>
      <c r="CC250" s="61"/>
      <c r="CD250" s="61"/>
      <c r="CE250" s="61"/>
    </row>
    <row r="251" spans="1:98">
      <c r="A251" s="376"/>
      <c r="B251" s="379"/>
      <c r="C251" s="384"/>
      <c r="D251" s="385"/>
      <c r="E251" s="383"/>
      <c r="F251" s="379"/>
      <c r="G251" s="236" t="s">
        <v>1226</v>
      </c>
      <c r="H251" s="197"/>
      <c r="I251" s="198"/>
      <c r="J251" s="198"/>
      <c r="K251" s="198"/>
      <c r="L251" s="198"/>
      <c r="M251" s="198"/>
      <c r="N251" s="198"/>
      <c r="O251" s="198"/>
      <c r="P251" s="198"/>
      <c r="Q251" s="198"/>
      <c r="R251" s="198"/>
      <c r="S251" s="198"/>
      <c r="T251" s="199">
        <f t="shared" si="1909"/>
        <v>0</v>
      </c>
      <c r="U251" s="208"/>
      <c r="V251" s="209"/>
      <c r="W251" s="209"/>
      <c r="X251" s="209"/>
      <c r="Y251" s="209"/>
      <c r="Z251" s="209"/>
      <c r="AA251" s="209"/>
      <c r="AB251" s="209"/>
      <c r="AC251" s="209"/>
      <c r="AD251" s="209"/>
      <c r="AE251" s="209"/>
      <c r="AF251" s="209"/>
      <c r="AG251" s="199">
        <f t="shared" si="1957"/>
        <v>0</v>
      </c>
      <c r="AN251" s="58">
        <v>7</v>
      </c>
      <c r="AO251" s="58">
        <v>3</v>
      </c>
      <c r="AP251" s="58">
        <v>6</v>
      </c>
      <c r="AQ251" s="60">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58">
        <f ca="1">COUNTIF(INDIRECT("H"&amp;(ROW()+12*(($AN251-1)*3+$AO251)-ROW())/12+5):INDIRECT("S"&amp;(ROW()+12*(($AN251-1)*3+$AO251)-ROW())/12+5),AQ251)</f>
        <v>0</v>
      </c>
      <c r="AS251" s="60">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58">
        <f ca="1">COUNTIF(INDIRECT("U"&amp;(ROW()+12*(($AN251-1)*3+$AO251)-ROW())/12+5):INDIRECT("AF"&amp;(ROW()+12*(($AN251-1)*3+$AO251)-ROW())/12+5),AS251)</f>
        <v>0</v>
      </c>
      <c r="AU251" s="58">
        <f ca="1">IF(AND(AQ251+AS251&gt;0,AR251+AT251&gt;0),COUNTIF(AU$6:AU250,"&gt;0")+1,0)</f>
        <v>0</v>
      </c>
      <c r="BE251" s="58">
        <v>3</v>
      </c>
      <c r="BF251" s="62"/>
      <c r="BG251" s="61"/>
      <c r="BH251" s="61"/>
      <c r="BI251" s="61"/>
      <c r="BJ251" s="61"/>
      <c r="BK251" s="61"/>
      <c r="BL251" s="61"/>
      <c r="BM251" s="61"/>
      <c r="BN251" s="61"/>
      <c r="BO251" s="61"/>
      <c r="BP251" s="61"/>
      <c r="BQ251" s="61"/>
      <c r="BR251" s="61"/>
      <c r="BT251" s="61"/>
      <c r="BU251" s="61"/>
      <c r="BV251" s="61"/>
      <c r="BW251" s="61"/>
      <c r="BX251" s="61"/>
      <c r="BY251" s="61"/>
      <c r="BZ251" s="61"/>
      <c r="CA251" s="61"/>
      <c r="CB251" s="61"/>
      <c r="CC251" s="61"/>
      <c r="CD251" s="61"/>
      <c r="CE251" s="61"/>
    </row>
    <row r="252" spans="1:98">
      <c r="A252" s="374">
        <v>83</v>
      </c>
      <c r="B252" s="377"/>
      <c r="C252" s="377"/>
      <c r="D252" s="377"/>
      <c r="E252" s="381"/>
      <c r="F252" s="377"/>
      <c r="G252" s="234" t="s">
        <v>109</v>
      </c>
      <c r="H252" s="191"/>
      <c r="I252" s="192" t="str">
        <f t="shared" ref="I252:I253" si="3088">IF(H252="","",H252)</f>
        <v/>
      </c>
      <c r="J252" s="192" t="str">
        <f t="shared" ref="J252:J253" si="3089">IF(I252="","",I252)</f>
        <v/>
      </c>
      <c r="K252" s="192" t="str">
        <f t="shared" ref="K252:K253" si="3090">IF(J252="","",J252)</f>
        <v/>
      </c>
      <c r="L252" s="192" t="str">
        <f t="shared" ref="L252:L253" si="3091">IF(K252="","",K252)</f>
        <v/>
      </c>
      <c r="M252" s="192" t="str">
        <f t="shared" ref="M252:M253" si="3092">IF(L252="","",L252)</f>
        <v/>
      </c>
      <c r="N252" s="192" t="str">
        <f t="shared" ref="N252:N253" si="3093">IF(M252="","",M252)</f>
        <v/>
      </c>
      <c r="O252" s="192" t="str">
        <f t="shared" ref="O252:O253" si="3094">IF(N252="","",N252)</f>
        <v/>
      </c>
      <c r="P252" s="192" t="str">
        <f t="shared" ref="P252:P253" si="3095">IF(O252="","",O252)</f>
        <v/>
      </c>
      <c r="Q252" s="192" t="str">
        <f t="shared" ref="Q252:Q253" si="3096">IF(P252="","",P252)</f>
        <v/>
      </c>
      <c r="R252" s="192" t="str">
        <f t="shared" ref="R252:R253" si="3097">IF(Q252="","",Q252)</f>
        <v/>
      </c>
      <c r="S252" s="192" t="str">
        <f t="shared" ref="S252:S253" si="3098">IF(R252="","",R252)</f>
        <v/>
      </c>
      <c r="T252" s="193">
        <f t="shared" si="1909"/>
        <v>0</v>
      </c>
      <c r="U252" s="203"/>
      <c r="V252" s="204" t="str">
        <f t="shared" ref="V252:V253" si="3099">IF(U252="","",U252)</f>
        <v/>
      </c>
      <c r="W252" s="204" t="str">
        <f t="shared" ref="W252:W253" si="3100">IF(V252="","",V252)</f>
        <v/>
      </c>
      <c r="X252" s="204" t="str">
        <f t="shared" ref="X252:X253" si="3101">IF(W252="","",W252)</f>
        <v/>
      </c>
      <c r="Y252" s="204" t="str">
        <f t="shared" ref="Y252:Y253" si="3102">IF(X252="","",X252)</f>
        <v/>
      </c>
      <c r="Z252" s="204" t="str">
        <f t="shared" ref="Z252:Z253" si="3103">IF(Y252="","",Y252)</f>
        <v/>
      </c>
      <c r="AA252" s="204" t="str">
        <f t="shared" ref="AA252:AA253" si="3104">IF(Z252="","",Z252)</f>
        <v/>
      </c>
      <c r="AB252" s="204" t="str">
        <f t="shared" ref="AB252:AB253" si="3105">IF(AA252="","",AA252)</f>
        <v/>
      </c>
      <c r="AC252" s="204" t="str">
        <f t="shared" ref="AC252:AC253" si="3106">IF(AB252="","",AB252)</f>
        <v/>
      </c>
      <c r="AD252" s="204" t="str">
        <f t="shared" ref="AD252:AD253" si="3107">IF(AC252="","",AC252)</f>
        <v/>
      </c>
      <c r="AE252" s="204" t="str">
        <f t="shared" ref="AE252:AE253" si="3108">IF(AD252="","",AD252)</f>
        <v/>
      </c>
      <c r="AF252" s="204" t="str">
        <f t="shared" ref="AF252:AF253" si="3109">IF(AE252="","",AE252)</f>
        <v/>
      </c>
      <c r="AG252" s="193">
        <f t="shared" si="1957"/>
        <v>0</v>
      </c>
      <c r="AN252" s="58">
        <v>7</v>
      </c>
      <c r="AO252" s="58">
        <v>3</v>
      </c>
      <c r="AP252" s="58">
        <v>7</v>
      </c>
      <c r="AQ252" s="60">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58">
        <f ca="1">COUNTIF(INDIRECT("H"&amp;(ROW()+12*(($AN252-1)*3+$AO252)-ROW())/12+5):INDIRECT("S"&amp;(ROW()+12*(($AN252-1)*3+$AO252)-ROW())/12+5),AQ252)</f>
        <v>0</v>
      </c>
      <c r="AS252" s="60">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58">
        <f ca="1">COUNTIF(INDIRECT("U"&amp;(ROW()+12*(($AN252-1)*3+$AO252)-ROW())/12+5):INDIRECT("AF"&amp;(ROW()+12*(($AN252-1)*3+$AO252)-ROW())/12+5),AS252)</f>
        <v>0</v>
      </c>
      <c r="AU252" s="58">
        <f ca="1">IF(AND(AQ252+AS252&gt;0,AR252+AT252&gt;0),COUNTIF(AU$6:AU251,"&gt;0")+1,0)</f>
        <v>0</v>
      </c>
      <c r="BE252" s="58">
        <v>1</v>
      </c>
      <c r="BG252" s="61">
        <f t="shared" ref="BG252" si="3110">SUM(H252:H253)</f>
        <v>0</v>
      </c>
      <c r="BH252" s="61">
        <f t="shared" ref="BH252" si="3111">SUM(I252:I253)</f>
        <v>0</v>
      </c>
      <c r="BI252" s="61">
        <f t="shared" ref="BI252" si="3112">SUM(J252:J253)</f>
        <v>0</v>
      </c>
      <c r="BJ252" s="61">
        <f t="shared" ref="BJ252" si="3113">SUM(K252:K253)</f>
        <v>0</v>
      </c>
      <c r="BK252" s="61">
        <f t="shared" ref="BK252" si="3114">SUM(L252:L253)</f>
        <v>0</v>
      </c>
      <c r="BL252" s="61">
        <f t="shared" ref="BL252" si="3115">SUM(M252:M253)</f>
        <v>0</v>
      </c>
      <c r="BM252" s="61">
        <f t="shared" ref="BM252" si="3116">SUM(N252:N253)</f>
        <v>0</v>
      </c>
      <c r="BN252" s="61">
        <f t="shared" ref="BN252" si="3117">SUM(O252:O253)</f>
        <v>0</v>
      </c>
      <c r="BO252" s="61">
        <f t="shared" ref="BO252" si="3118">SUM(P252:P253)</f>
        <v>0</v>
      </c>
      <c r="BP252" s="61">
        <f t="shared" ref="BP252" si="3119">SUM(Q252:Q253)</f>
        <v>0</v>
      </c>
      <c r="BQ252" s="61">
        <f t="shared" ref="BQ252" si="3120">SUM(R252:R253)</f>
        <v>0</v>
      </c>
      <c r="BR252" s="61">
        <f t="shared" ref="BR252" si="3121">SUM(S252:S253)</f>
        <v>0</v>
      </c>
      <c r="BT252" s="61">
        <f t="shared" ref="BT252" si="3122">SUM(U252:U253)</f>
        <v>0</v>
      </c>
      <c r="BU252" s="61">
        <f t="shared" ref="BU252" si="3123">SUM(V252:V253)</f>
        <v>0</v>
      </c>
      <c r="BV252" s="61">
        <f t="shared" ref="BV252" si="3124">SUM(W252:W253)</f>
        <v>0</v>
      </c>
      <c r="BW252" s="61">
        <f t="shared" ref="BW252" si="3125">SUM(X252:X253)</f>
        <v>0</v>
      </c>
      <c r="BX252" s="61">
        <f t="shared" ref="BX252" si="3126">SUM(Y252:Y253)</f>
        <v>0</v>
      </c>
      <c r="BY252" s="61">
        <f t="shared" ref="BY252" si="3127">SUM(Z252:Z253)</f>
        <v>0</v>
      </c>
      <c r="BZ252" s="61">
        <f t="shared" ref="BZ252" si="3128">SUM(AA252:AA253)</f>
        <v>0</v>
      </c>
      <c r="CA252" s="61">
        <f t="shared" ref="CA252" si="3129">SUM(AB252:AB253)</f>
        <v>0</v>
      </c>
      <c r="CB252" s="61">
        <f t="shared" ref="CB252" si="3130">SUM(AC252:AC253)</f>
        <v>0</v>
      </c>
      <c r="CC252" s="61">
        <f t="shared" ref="CC252" si="3131">SUM(AD252:AD253)</f>
        <v>0</v>
      </c>
      <c r="CD252" s="61">
        <f t="shared" ref="CD252" si="3132">SUM(AE252:AE253)</f>
        <v>0</v>
      </c>
      <c r="CE252" s="61">
        <f t="shared" ref="CE252" si="3133">SUM(AF252:AF253)</f>
        <v>0</v>
      </c>
      <c r="CH252" s="62" t="s">
        <v>108</v>
      </c>
      <c r="CI252" s="61">
        <f t="shared" ref="CI252" si="3134">IF(OR($D252="副園長",$D252="教頭",$D252="主任保育士",$D252="主幹教諭",$D252="主幹保育教諭"),0,BG252)</f>
        <v>0</v>
      </c>
      <c r="CJ252" s="61">
        <f t="shared" ref="CJ252" si="3135">IF(OR($D252="副園長",$D252="教頭",$D252="主任保育士",$D252="主幹教諭",$D252="主幹保育教諭"),0,BH252)</f>
        <v>0</v>
      </c>
      <c r="CK252" s="61">
        <f t="shared" ref="CK252" si="3136">IF(OR($D252="副園長",$D252="教頭",$D252="主任保育士",$D252="主幹教諭",$D252="主幹保育教諭"),0,BI252)</f>
        <v>0</v>
      </c>
      <c r="CL252" s="61">
        <f t="shared" ref="CL252" si="3137">IF(OR($D252="副園長",$D252="教頭",$D252="主任保育士",$D252="主幹教諭",$D252="主幹保育教諭"),0,BJ252)</f>
        <v>0</v>
      </c>
      <c r="CM252" s="61">
        <f t="shared" ref="CM252" si="3138">IF(OR($D252="副園長",$D252="教頭",$D252="主任保育士",$D252="主幹教諭",$D252="主幹保育教諭"),0,BK252)</f>
        <v>0</v>
      </c>
      <c r="CN252" s="61">
        <f t="shared" ref="CN252" si="3139">IF(OR($D252="副園長",$D252="教頭",$D252="主任保育士",$D252="主幹教諭",$D252="主幹保育教諭"),0,BL252)</f>
        <v>0</v>
      </c>
      <c r="CO252" s="61">
        <f t="shared" ref="CO252" si="3140">IF(OR($D252="副園長",$D252="教頭",$D252="主任保育士",$D252="主幹教諭",$D252="主幹保育教諭"),0,BM252)</f>
        <v>0</v>
      </c>
      <c r="CP252" s="61">
        <f t="shared" ref="CP252" si="3141">IF(OR($D252="副園長",$D252="教頭",$D252="主任保育士",$D252="主幹教諭",$D252="主幹保育教諭"),0,BN252)</f>
        <v>0</v>
      </c>
      <c r="CQ252" s="61">
        <f t="shared" ref="CQ252" si="3142">IF(OR($D252="副園長",$D252="教頭",$D252="主任保育士",$D252="主幹教諭",$D252="主幹保育教諭"),0,BO252)</f>
        <v>0</v>
      </c>
      <c r="CR252" s="61">
        <f t="shared" ref="CR252" si="3143">IF(OR($D252="副園長",$D252="教頭",$D252="主任保育士",$D252="主幹教諭",$D252="主幹保育教諭"),0,BP252)</f>
        <v>0</v>
      </c>
      <c r="CS252" s="61">
        <f t="shared" ref="CS252" si="3144">IF(OR($D252="副園長",$D252="教頭",$D252="主任保育士",$D252="主幹教諭",$D252="主幹保育教諭"),0,BQ252)</f>
        <v>0</v>
      </c>
      <c r="CT252" s="61">
        <f t="shared" ref="CT252" si="3145">IF(OR($D252="副園長",$D252="教頭",$D252="主任保育士",$D252="主幹教諭",$D252="主幹保育教諭"),0,BR252)</f>
        <v>0</v>
      </c>
    </row>
    <row r="253" spans="1:98">
      <c r="A253" s="375"/>
      <c r="B253" s="378"/>
      <c r="C253" s="380"/>
      <c r="D253" s="380"/>
      <c r="E253" s="382"/>
      <c r="F253" s="378"/>
      <c r="G253" s="235" t="s">
        <v>107</v>
      </c>
      <c r="H253" s="194"/>
      <c r="I253" s="195" t="str">
        <f t="shared" si="3088"/>
        <v/>
      </c>
      <c r="J253" s="195" t="str">
        <f t="shared" si="3089"/>
        <v/>
      </c>
      <c r="K253" s="195" t="str">
        <f t="shared" si="3090"/>
        <v/>
      </c>
      <c r="L253" s="195" t="str">
        <f t="shared" si="3091"/>
        <v/>
      </c>
      <c r="M253" s="195" t="str">
        <f t="shared" si="3092"/>
        <v/>
      </c>
      <c r="N253" s="195" t="str">
        <f t="shared" si="3093"/>
        <v/>
      </c>
      <c r="O253" s="195" t="str">
        <f t="shared" si="3094"/>
        <v/>
      </c>
      <c r="P253" s="195" t="str">
        <f t="shared" si="3095"/>
        <v/>
      </c>
      <c r="Q253" s="195" t="str">
        <f t="shared" si="3096"/>
        <v/>
      </c>
      <c r="R253" s="195" t="str">
        <f t="shared" si="3097"/>
        <v/>
      </c>
      <c r="S253" s="195" t="str">
        <f t="shared" si="3098"/>
        <v/>
      </c>
      <c r="T253" s="196">
        <f t="shared" si="1909"/>
        <v>0</v>
      </c>
      <c r="U253" s="206"/>
      <c r="V253" s="207" t="str">
        <f t="shared" si="3099"/>
        <v/>
      </c>
      <c r="W253" s="207" t="str">
        <f t="shared" si="3100"/>
        <v/>
      </c>
      <c r="X253" s="207" t="str">
        <f t="shared" si="3101"/>
        <v/>
      </c>
      <c r="Y253" s="207" t="str">
        <f t="shared" si="3102"/>
        <v/>
      </c>
      <c r="Z253" s="207" t="str">
        <f t="shared" si="3103"/>
        <v/>
      </c>
      <c r="AA253" s="207" t="str">
        <f t="shared" si="3104"/>
        <v/>
      </c>
      <c r="AB253" s="207" t="str">
        <f t="shared" si="3105"/>
        <v/>
      </c>
      <c r="AC253" s="207" t="str">
        <f t="shared" si="3106"/>
        <v/>
      </c>
      <c r="AD253" s="207" t="str">
        <f t="shared" si="3107"/>
        <v/>
      </c>
      <c r="AE253" s="207" t="str">
        <f t="shared" si="3108"/>
        <v/>
      </c>
      <c r="AF253" s="207" t="str">
        <f t="shared" si="3109"/>
        <v/>
      </c>
      <c r="AG253" s="196">
        <f t="shared" si="1957"/>
        <v>0</v>
      </c>
      <c r="AN253" s="58">
        <v>7</v>
      </c>
      <c r="AO253" s="58">
        <v>3</v>
      </c>
      <c r="AP253" s="58">
        <v>8</v>
      </c>
      <c r="AQ253" s="60">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58">
        <f ca="1">COUNTIF(INDIRECT("H"&amp;(ROW()+12*(($AN253-1)*3+$AO253)-ROW())/12+5):INDIRECT("S"&amp;(ROW()+12*(($AN253-1)*3+$AO253)-ROW())/12+5),AQ253)</f>
        <v>0</v>
      </c>
      <c r="AS253" s="60">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58">
        <f ca="1">COUNTIF(INDIRECT("U"&amp;(ROW()+12*(($AN253-1)*3+$AO253)-ROW())/12+5):INDIRECT("AF"&amp;(ROW()+12*(($AN253-1)*3+$AO253)-ROW())/12+5),AS253)</f>
        <v>0</v>
      </c>
      <c r="AU253" s="58">
        <f ca="1">IF(AND(AQ253+AS253&gt;0,AR253+AT253&gt;0),COUNTIF(AU$6:AU252,"&gt;0")+1,0)</f>
        <v>0</v>
      </c>
      <c r="BE253" s="58">
        <v>2</v>
      </c>
      <c r="BF253" s="58" t="s">
        <v>106</v>
      </c>
      <c r="BG253" s="61">
        <f t="shared" ref="BG253" si="3146">IF(BG252+BT252&gt;$AJ$27,1,0)</f>
        <v>0</v>
      </c>
      <c r="BH253" s="61">
        <f t="shared" ref="BH253" si="3147">IF(BH252+BU252&gt;$AJ$27,1,0)</f>
        <v>0</v>
      </c>
      <c r="BI253" s="61">
        <f t="shared" ref="BI253" si="3148">IF(BI252+BV252&gt;$AJ$27,1,0)</f>
        <v>0</v>
      </c>
      <c r="BJ253" s="61">
        <f t="shared" ref="BJ253" si="3149">IF(BJ252+BW252&gt;$AJ$27,1,0)</f>
        <v>0</v>
      </c>
      <c r="BK253" s="61">
        <f t="shared" ref="BK253" si="3150">IF(BK252+BX252&gt;$AJ$27,1,0)</f>
        <v>0</v>
      </c>
      <c r="BL253" s="61">
        <f t="shared" ref="BL253" si="3151">IF(BL252+BY252&gt;$AJ$27,1,0)</f>
        <v>0</v>
      </c>
      <c r="BM253" s="61">
        <f t="shared" ref="BM253" si="3152">IF(BM252+BZ252&gt;$AJ$27,1,0)</f>
        <v>0</v>
      </c>
      <c r="BN253" s="61">
        <f t="shared" ref="BN253" si="3153">IF(BN252+CA252&gt;$AJ$27,1,0)</f>
        <v>0</v>
      </c>
      <c r="BO253" s="61">
        <f t="shared" ref="BO253" si="3154">IF(BO252+CB252&gt;$AJ$27,1,0)</f>
        <v>0</v>
      </c>
      <c r="BP253" s="61">
        <f t="shared" ref="BP253" si="3155">IF(BP252+CC252&gt;$AJ$27,1,0)</f>
        <v>0</v>
      </c>
      <c r="BQ253" s="61">
        <f t="shared" ref="BQ253" si="3156">IF(BQ252+CD252&gt;$AJ$27,1,0)</f>
        <v>0</v>
      </c>
      <c r="BR253" s="61">
        <f t="shared" ref="BR253" si="3157">IF(BR252+CE252&gt;$AJ$27,1,0)</f>
        <v>0</v>
      </c>
      <c r="BT253" s="61"/>
      <c r="BU253" s="61"/>
      <c r="BV253" s="61"/>
      <c r="BW253" s="61"/>
      <c r="BX253" s="61"/>
      <c r="BY253" s="61"/>
      <c r="BZ253" s="61"/>
      <c r="CA253" s="61"/>
      <c r="CB253" s="61"/>
      <c r="CC253" s="61"/>
      <c r="CD253" s="61"/>
      <c r="CE253" s="61"/>
    </row>
    <row r="254" spans="1:98">
      <c r="A254" s="376"/>
      <c r="B254" s="379"/>
      <c r="C254" s="384"/>
      <c r="D254" s="385"/>
      <c r="E254" s="383"/>
      <c r="F254" s="379"/>
      <c r="G254" s="236" t="s">
        <v>1226</v>
      </c>
      <c r="H254" s="197"/>
      <c r="I254" s="198"/>
      <c r="J254" s="198"/>
      <c r="K254" s="198"/>
      <c r="L254" s="198"/>
      <c r="M254" s="198"/>
      <c r="N254" s="198"/>
      <c r="O254" s="198"/>
      <c r="P254" s="198"/>
      <c r="Q254" s="198"/>
      <c r="R254" s="198"/>
      <c r="S254" s="198"/>
      <c r="T254" s="199">
        <f t="shared" si="1909"/>
        <v>0</v>
      </c>
      <c r="U254" s="208"/>
      <c r="V254" s="209"/>
      <c r="W254" s="209"/>
      <c r="X254" s="209"/>
      <c r="Y254" s="209"/>
      <c r="Z254" s="209"/>
      <c r="AA254" s="209"/>
      <c r="AB254" s="209"/>
      <c r="AC254" s="209"/>
      <c r="AD254" s="209"/>
      <c r="AE254" s="209"/>
      <c r="AF254" s="209"/>
      <c r="AG254" s="199">
        <f t="shared" si="1957"/>
        <v>0</v>
      </c>
      <c r="AN254" s="58">
        <v>7</v>
      </c>
      <c r="AO254" s="58">
        <v>3</v>
      </c>
      <c r="AP254" s="58">
        <v>9</v>
      </c>
      <c r="AQ254" s="60">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58">
        <f ca="1">COUNTIF(INDIRECT("H"&amp;(ROW()+12*(($AN254-1)*3+$AO254)-ROW())/12+5):INDIRECT("S"&amp;(ROW()+12*(($AN254-1)*3+$AO254)-ROW())/12+5),AQ254)</f>
        <v>0</v>
      </c>
      <c r="AS254" s="60">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58">
        <f ca="1">COUNTIF(INDIRECT("U"&amp;(ROW()+12*(($AN254-1)*3+$AO254)-ROW())/12+5):INDIRECT("AF"&amp;(ROW()+12*(($AN254-1)*3+$AO254)-ROW())/12+5),AS254)</f>
        <v>0</v>
      </c>
      <c r="AU254" s="58">
        <f ca="1">IF(AND(AQ254+AS254&gt;0,AR254+AT254&gt;0),COUNTIF(AU$6:AU253,"&gt;0")+1,0)</f>
        <v>0</v>
      </c>
      <c r="BE254" s="58">
        <v>3</v>
      </c>
      <c r="BF254" s="62"/>
      <c r="BG254" s="61"/>
      <c r="BH254" s="61"/>
      <c r="BI254" s="61"/>
      <c r="BJ254" s="61"/>
      <c r="BK254" s="61"/>
      <c r="BL254" s="61"/>
      <c r="BM254" s="61"/>
      <c r="BN254" s="61"/>
      <c r="BO254" s="61"/>
      <c r="BP254" s="61"/>
      <c r="BQ254" s="61"/>
      <c r="BR254" s="61"/>
      <c r="BT254" s="61"/>
      <c r="BU254" s="61"/>
      <c r="BV254" s="61"/>
      <c r="BW254" s="61"/>
      <c r="BX254" s="61"/>
      <c r="BY254" s="61"/>
      <c r="BZ254" s="61"/>
      <c r="CA254" s="61"/>
      <c r="CB254" s="61"/>
      <c r="CC254" s="61"/>
      <c r="CD254" s="61"/>
      <c r="CE254" s="61"/>
    </row>
    <row r="255" spans="1:98">
      <c r="A255" s="374">
        <v>84</v>
      </c>
      <c r="B255" s="377"/>
      <c r="C255" s="377"/>
      <c r="D255" s="377"/>
      <c r="E255" s="381"/>
      <c r="F255" s="377"/>
      <c r="G255" s="234" t="s">
        <v>109</v>
      </c>
      <c r="H255" s="191"/>
      <c r="I255" s="192" t="str">
        <f t="shared" ref="I255:I256" si="3158">IF(H255="","",H255)</f>
        <v/>
      </c>
      <c r="J255" s="192" t="str">
        <f t="shared" ref="J255:J256" si="3159">IF(I255="","",I255)</f>
        <v/>
      </c>
      <c r="K255" s="192" t="str">
        <f t="shared" ref="K255:K256" si="3160">IF(J255="","",J255)</f>
        <v/>
      </c>
      <c r="L255" s="192" t="str">
        <f t="shared" ref="L255:L256" si="3161">IF(K255="","",K255)</f>
        <v/>
      </c>
      <c r="M255" s="192" t="str">
        <f t="shared" ref="M255:M256" si="3162">IF(L255="","",L255)</f>
        <v/>
      </c>
      <c r="N255" s="192" t="str">
        <f t="shared" ref="N255:N256" si="3163">IF(M255="","",M255)</f>
        <v/>
      </c>
      <c r="O255" s="192" t="str">
        <f t="shared" ref="O255:O256" si="3164">IF(N255="","",N255)</f>
        <v/>
      </c>
      <c r="P255" s="192" t="str">
        <f t="shared" ref="P255:P256" si="3165">IF(O255="","",O255)</f>
        <v/>
      </c>
      <c r="Q255" s="192" t="str">
        <f t="shared" ref="Q255:Q256" si="3166">IF(P255="","",P255)</f>
        <v/>
      </c>
      <c r="R255" s="192" t="str">
        <f t="shared" ref="R255:R256" si="3167">IF(Q255="","",Q255)</f>
        <v/>
      </c>
      <c r="S255" s="192" t="str">
        <f t="shared" ref="S255:S256" si="3168">IF(R255="","",R255)</f>
        <v/>
      </c>
      <c r="T255" s="193">
        <f t="shared" si="1909"/>
        <v>0</v>
      </c>
      <c r="U255" s="203"/>
      <c r="V255" s="204" t="str">
        <f t="shared" ref="V255:V256" si="3169">IF(U255="","",U255)</f>
        <v/>
      </c>
      <c r="W255" s="204" t="str">
        <f t="shared" ref="W255:W256" si="3170">IF(V255="","",V255)</f>
        <v/>
      </c>
      <c r="X255" s="204" t="str">
        <f t="shared" ref="X255:X256" si="3171">IF(W255="","",W255)</f>
        <v/>
      </c>
      <c r="Y255" s="204" t="str">
        <f t="shared" ref="Y255:Y256" si="3172">IF(X255="","",X255)</f>
        <v/>
      </c>
      <c r="Z255" s="204" t="str">
        <f t="shared" ref="Z255:Z256" si="3173">IF(Y255="","",Y255)</f>
        <v/>
      </c>
      <c r="AA255" s="204" t="str">
        <f t="shared" ref="AA255:AA256" si="3174">IF(Z255="","",Z255)</f>
        <v/>
      </c>
      <c r="AB255" s="204" t="str">
        <f t="shared" ref="AB255:AB256" si="3175">IF(AA255="","",AA255)</f>
        <v/>
      </c>
      <c r="AC255" s="204" t="str">
        <f t="shared" ref="AC255:AC256" si="3176">IF(AB255="","",AB255)</f>
        <v/>
      </c>
      <c r="AD255" s="204" t="str">
        <f t="shared" ref="AD255:AD256" si="3177">IF(AC255="","",AC255)</f>
        <v/>
      </c>
      <c r="AE255" s="204" t="str">
        <f t="shared" ref="AE255:AE256" si="3178">IF(AD255="","",AD255)</f>
        <v/>
      </c>
      <c r="AF255" s="204" t="str">
        <f t="shared" ref="AF255:AF256" si="3179">IF(AE255="","",AE255)</f>
        <v/>
      </c>
      <c r="AG255" s="193">
        <f t="shared" si="1957"/>
        <v>0</v>
      </c>
      <c r="AN255" s="58">
        <v>7</v>
      </c>
      <c r="AO255" s="58">
        <v>3</v>
      </c>
      <c r="AP255" s="58">
        <v>10</v>
      </c>
      <c r="AQ255" s="60">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58">
        <f ca="1">COUNTIF(INDIRECT("H"&amp;(ROW()+12*(($AN255-1)*3+$AO255)-ROW())/12+5):INDIRECT("S"&amp;(ROW()+12*(($AN255-1)*3+$AO255)-ROW())/12+5),AQ255)</f>
        <v>0</v>
      </c>
      <c r="AS255" s="60">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58">
        <f ca="1">COUNTIF(INDIRECT("U"&amp;(ROW()+12*(($AN255-1)*3+$AO255)-ROW())/12+5):INDIRECT("AF"&amp;(ROW()+12*(($AN255-1)*3+$AO255)-ROW())/12+5),AS255)</f>
        <v>0</v>
      </c>
      <c r="AU255" s="58">
        <f ca="1">IF(AND(AQ255+AS255&gt;0,AR255+AT255&gt;0),COUNTIF(AU$6:AU254,"&gt;0")+1,0)</f>
        <v>0</v>
      </c>
      <c r="BE255" s="58">
        <v>1</v>
      </c>
      <c r="BG255" s="61">
        <f t="shared" ref="BG255" si="3180">SUM(H255:H256)</f>
        <v>0</v>
      </c>
      <c r="BH255" s="61">
        <f t="shared" ref="BH255" si="3181">SUM(I255:I256)</f>
        <v>0</v>
      </c>
      <c r="BI255" s="61">
        <f t="shared" ref="BI255" si="3182">SUM(J255:J256)</f>
        <v>0</v>
      </c>
      <c r="BJ255" s="61">
        <f t="shared" ref="BJ255" si="3183">SUM(K255:K256)</f>
        <v>0</v>
      </c>
      <c r="BK255" s="61">
        <f t="shared" ref="BK255" si="3184">SUM(L255:L256)</f>
        <v>0</v>
      </c>
      <c r="BL255" s="61">
        <f t="shared" ref="BL255" si="3185">SUM(M255:M256)</f>
        <v>0</v>
      </c>
      <c r="BM255" s="61">
        <f t="shared" ref="BM255" si="3186">SUM(N255:N256)</f>
        <v>0</v>
      </c>
      <c r="BN255" s="61">
        <f t="shared" ref="BN255" si="3187">SUM(O255:O256)</f>
        <v>0</v>
      </c>
      <c r="BO255" s="61">
        <f t="shared" ref="BO255" si="3188">SUM(P255:P256)</f>
        <v>0</v>
      </c>
      <c r="BP255" s="61">
        <f t="shared" ref="BP255" si="3189">SUM(Q255:Q256)</f>
        <v>0</v>
      </c>
      <c r="BQ255" s="61">
        <f t="shared" ref="BQ255" si="3190">SUM(R255:R256)</f>
        <v>0</v>
      </c>
      <c r="BR255" s="61">
        <f t="shared" ref="BR255" si="3191">SUM(S255:S256)</f>
        <v>0</v>
      </c>
      <c r="BT255" s="61">
        <f t="shared" ref="BT255" si="3192">SUM(U255:U256)</f>
        <v>0</v>
      </c>
      <c r="BU255" s="61">
        <f t="shared" ref="BU255" si="3193">SUM(V255:V256)</f>
        <v>0</v>
      </c>
      <c r="BV255" s="61">
        <f t="shared" ref="BV255" si="3194">SUM(W255:W256)</f>
        <v>0</v>
      </c>
      <c r="BW255" s="61">
        <f t="shared" ref="BW255" si="3195">SUM(X255:X256)</f>
        <v>0</v>
      </c>
      <c r="BX255" s="61">
        <f t="shared" ref="BX255" si="3196">SUM(Y255:Y256)</f>
        <v>0</v>
      </c>
      <c r="BY255" s="61">
        <f t="shared" ref="BY255" si="3197">SUM(Z255:Z256)</f>
        <v>0</v>
      </c>
      <c r="BZ255" s="61">
        <f t="shared" ref="BZ255" si="3198">SUM(AA255:AA256)</f>
        <v>0</v>
      </c>
      <c r="CA255" s="61">
        <f t="shared" ref="CA255" si="3199">SUM(AB255:AB256)</f>
        <v>0</v>
      </c>
      <c r="CB255" s="61">
        <f t="shared" ref="CB255" si="3200">SUM(AC255:AC256)</f>
        <v>0</v>
      </c>
      <c r="CC255" s="61">
        <f t="shared" ref="CC255" si="3201">SUM(AD255:AD256)</f>
        <v>0</v>
      </c>
      <c r="CD255" s="61">
        <f t="shared" ref="CD255" si="3202">SUM(AE255:AE256)</f>
        <v>0</v>
      </c>
      <c r="CE255" s="61">
        <f t="shared" ref="CE255" si="3203">SUM(AF255:AF256)</f>
        <v>0</v>
      </c>
      <c r="CH255" s="62" t="s">
        <v>108</v>
      </c>
      <c r="CI255" s="61">
        <f t="shared" ref="CI255" si="3204">IF(OR($D255="副園長",$D255="教頭",$D255="主任保育士",$D255="主幹教諭",$D255="主幹保育教諭"),0,BG255)</f>
        <v>0</v>
      </c>
      <c r="CJ255" s="61">
        <f t="shared" ref="CJ255" si="3205">IF(OR($D255="副園長",$D255="教頭",$D255="主任保育士",$D255="主幹教諭",$D255="主幹保育教諭"),0,BH255)</f>
        <v>0</v>
      </c>
      <c r="CK255" s="61">
        <f t="shared" ref="CK255" si="3206">IF(OR($D255="副園長",$D255="教頭",$D255="主任保育士",$D255="主幹教諭",$D255="主幹保育教諭"),0,BI255)</f>
        <v>0</v>
      </c>
      <c r="CL255" s="61">
        <f t="shared" ref="CL255" si="3207">IF(OR($D255="副園長",$D255="教頭",$D255="主任保育士",$D255="主幹教諭",$D255="主幹保育教諭"),0,BJ255)</f>
        <v>0</v>
      </c>
      <c r="CM255" s="61">
        <f t="shared" ref="CM255" si="3208">IF(OR($D255="副園長",$D255="教頭",$D255="主任保育士",$D255="主幹教諭",$D255="主幹保育教諭"),0,BK255)</f>
        <v>0</v>
      </c>
      <c r="CN255" s="61">
        <f t="shared" ref="CN255" si="3209">IF(OR($D255="副園長",$D255="教頭",$D255="主任保育士",$D255="主幹教諭",$D255="主幹保育教諭"),0,BL255)</f>
        <v>0</v>
      </c>
      <c r="CO255" s="61">
        <f t="shared" ref="CO255" si="3210">IF(OR($D255="副園長",$D255="教頭",$D255="主任保育士",$D255="主幹教諭",$D255="主幹保育教諭"),0,BM255)</f>
        <v>0</v>
      </c>
      <c r="CP255" s="61">
        <f t="shared" ref="CP255" si="3211">IF(OR($D255="副園長",$D255="教頭",$D255="主任保育士",$D255="主幹教諭",$D255="主幹保育教諭"),0,BN255)</f>
        <v>0</v>
      </c>
      <c r="CQ255" s="61">
        <f t="shared" ref="CQ255" si="3212">IF(OR($D255="副園長",$D255="教頭",$D255="主任保育士",$D255="主幹教諭",$D255="主幹保育教諭"),0,BO255)</f>
        <v>0</v>
      </c>
      <c r="CR255" s="61">
        <f t="shared" ref="CR255" si="3213">IF(OR($D255="副園長",$D255="教頭",$D255="主任保育士",$D255="主幹教諭",$D255="主幹保育教諭"),0,BP255)</f>
        <v>0</v>
      </c>
      <c r="CS255" s="61">
        <f t="shared" ref="CS255" si="3214">IF(OR($D255="副園長",$D255="教頭",$D255="主任保育士",$D255="主幹教諭",$D255="主幹保育教諭"),0,BQ255)</f>
        <v>0</v>
      </c>
      <c r="CT255" s="61">
        <f t="shared" ref="CT255" si="3215">IF(OR($D255="副園長",$D255="教頭",$D255="主任保育士",$D255="主幹教諭",$D255="主幹保育教諭"),0,BR255)</f>
        <v>0</v>
      </c>
    </row>
    <row r="256" spans="1:98">
      <c r="A256" s="375"/>
      <c r="B256" s="378"/>
      <c r="C256" s="380"/>
      <c r="D256" s="380"/>
      <c r="E256" s="382"/>
      <c r="F256" s="378"/>
      <c r="G256" s="235" t="s">
        <v>107</v>
      </c>
      <c r="H256" s="194"/>
      <c r="I256" s="195" t="str">
        <f t="shared" si="3158"/>
        <v/>
      </c>
      <c r="J256" s="195" t="str">
        <f t="shared" si="3159"/>
        <v/>
      </c>
      <c r="K256" s="195" t="str">
        <f t="shared" si="3160"/>
        <v/>
      </c>
      <c r="L256" s="195" t="str">
        <f t="shared" si="3161"/>
        <v/>
      </c>
      <c r="M256" s="195" t="str">
        <f t="shared" si="3162"/>
        <v/>
      </c>
      <c r="N256" s="195" t="str">
        <f t="shared" si="3163"/>
        <v/>
      </c>
      <c r="O256" s="195" t="str">
        <f t="shared" si="3164"/>
        <v/>
      </c>
      <c r="P256" s="195" t="str">
        <f t="shared" si="3165"/>
        <v/>
      </c>
      <c r="Q256" s="195" t="str">
        <f t="shared" si="3166"/>
        <v/>
      </c>
      <c r="R256" s="195" t="str">
        <f t="shared" si="3167"/>
        <v/>
      </c>
      <c r="S256" s="195" t="str">
        <f t="shared" si="3168"/>
        <v/>
      </c>
      <c r="T256" s="196">
        <f t="shared" si="1909"/>
        <v>0</v>
      </c>
      <c r="U256" s="206"/>
      <c r="V256" s="207" t="str">
        <f t="shared" si="3169"/>
        <v/>
      </c>
      <c r="W256" s="207" t="str">
        <f t="shared" si="3170"/>
        <v/>
      </c>
      <c r="X256" s="207" t="str">
        <f t="shared" si="3171"/>
        <v/>
      </c>
      <c r="Y256" s="207" t="str">
        <f t="shared" si="3172"/>
        <v/>
      </c>
      <c r="Z256" s="207" t="str">
        <f t="shared" si="3173"/>
        <v/>
      </c>
      <c r="AA256" s="207" t="str">
        <f t="shared" si="3174"/>
        <v/>
      </c>
      <c r="AB256" s="207" t="str">
        <f t="shared" si="3175"/>
        <v/>
      </c>
      <c r="AC256" s="207" t="str">
        <f t="shared" si="3176"/>
        <v/>
      </c>
      <c r="AD256" s="207" t="str">
        <f t="shared" si="3177"/>
        <v/>
      </c>
      <c r="AE256" s="207" t="str">
        <f t="shared" si="3178"/>
        <v/>
      </c>
      <c r="AF256" s="207" t="str">
        <f t="shared" si="3179"/>
        <v/>
      </c>
      <c r="AG256" s="196">
        <f t="shared" si="1957"/>
        <v>0</v>
      </c>
      <c r="AN256" s="58">
        <v>7</v>
      </c>
      <c r="AO256" s="58">
        <v>3</v>
      </c>
      <c r="AP256" s="58">
        <v>11</v>
      </c>
      <c r="AQ256" s="60">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58">
        <f ca="1">COUNTIF(INDIRECT("H"&amp;(ROW()+12*(($AN256-1)*3+$AO256)-ROW())/12+5):INDIRECT("S"&amp;(ROW()+12*(($AN256-1)*3+$AO256)-ROW())/12+5),AQ256)</f>
        <v>0</v>
      </c>
      <c r="AS256" s="60">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58">
        <f ca="1">COUNTIF(INDIRECT("U"&amp;(ROW()+12*(($AN256-1)*3+$AO256)-ROW())/12+5):INDIRECT("AF"&amp;(ROW()+12*(($AN256-1)*3+$AO256)-ROW())/12+5),AS256)</f>
        <v>0</v>
      </c>
      <c r="AU256" s="58">
        <f ca="1">IF(AND(AQ256+AS256&gt;0,AR256+AT256&gt;0),COUNTIF(AU$6:AU255,"&gt;0")+1,0)</f>
        <v>0</v>
      </c>
      <c r="BE256" s="58">
        <v>2</v>
      </c>
      <c r="BF256" s="58" t="s">
        <v>106</v>
      </c>
      <c r="BG256" s="61">
        <f t="shared" ref="BG256" si="3216">IF(BG255+BT255&gt;$AJ$27,1,0)</f>
        <v>0</v>
      </c>
      <c r="BH256" s="61">
        <f t="shared" ref="BH256" si="3217">IF(BH255+BU255&gt;$AJ$27,1,0)</f>
        <v>0</v>
      </c>
      <c r="BI256" s="61">
        <f t="shared" ref="BI256" si="3218">IF(BI255+BV255&gt;$AJ$27,1,0)</f>
        <v>0</v>
      </c>
      <c r="BJ256" s="61">
        <f t="shared" ref="BJ256" si="3219">IF(BJ255+BW255&gt;$AJ$27,1,0)</f>
        <v>0</v>
      </c>
      <c r="BK256" s="61">
        <f t="shared" ref="BK256" si="3220">IF(BK255+BX255&gt;$AJ$27,1,0)</f>
        <v>0</v>
      </c>
      <c r="BL256" s="61">
        <f t="shared" ref="BL256" si="3221">IF(BL255+BY255&gt;$AJ$27,1,0)</f>
        <v>0</v>
      </c>
      <c r="BM256" s="61">
        <f t="shared" ref="BM256" si="3222">IF(BM255+BZ255&gt;$AJ$27,1,0)</f>
        <v>0</v>
      </c>
      <c r="BN256" s="61">
        <f t="shared" ref="BN256" si="3223">IF(BN255+CA255&gt;$AJ$27,1,0)</f>
        <v>0</v>
      </c>
      <c r="BO256" s="61">
        <f t="shared" ref="BO256" si="3224">IF(BO255+CB255&gt;$AJ$27,1,0)</f>
        <v>0</v>
      </c>
      <c r="BP256" s="61">
        <f t="shared" ref="BP256" si="3225">IF(BP255+CC255&gt;$AJ$27,1,0)</f>
        <v>0</v>
      </c>
      <c r="BQ256" s="61">
        <f t="shared" ref="BQ256" si="3226">IF(BQ255+CD255&gt;$AJ$27,1,0)</f>
        <v>0</v>
      </c>
      <c r="BR256" s="61">
        <f t="shared" ref="BR256" si="3227">IF(BR255+CE255&gt;$AJ$27,1,0)</f>
        <v>0</v>
      </c>
      <c r="BT256" s="61"/>
      <c r="BU256" s="61"/>
      <c r="BV256" s="61"/>
      <c r="BW256" s="61"/>
      <c r="BX256" s="61"/>
      <c r="BY256" s="61"/>
      <c r="BZ256" s="61"/>
      <c r="CA256" s="61"/>
      <c r="CB256" s="61"/>
      <c r="CC256" s="61"/>
      <c r="CD256" s="61"/>
      <c r="CE256" s="61"/>
    </row>
    <row r="257" spans="1:98">
      <c r="A257" s="376"/>
      <c r="B257" s="379"/>
      <c r="C257" s="384"/>
      <c r="D257" s="385"/>
      <c r="E257" s="383"/>
      <c r="F257" s="379"/>
      <c r="G257" s="236" t="s">
        <v>1226</v>
      </c>
      <c r="H257" s="197"/>
      <c r="I257" s="198"/>
      <c r="J257" s="198"/>
      <c r="K257" s="198"/>
      <c r="L257" s="198"/>
      <c r="M257" s="198"/>
      <c r="N257" s="198"/>
      <c r="O257" s="198"/>
      <c r="P257" s="198"/>
      <c r="Q257" s="198"/>
      <c r="R257" s="198"/>
      <c r="S257" s="198"/>
      <c r="T257" s="199">
        <f t="shared" si="1909"/>
        <v>0</v>
      </c>
      <c r="U257" s="208"/>
      <c r="V257" s="209"/>
      <c r="W257" s="209"/>
      <c r="X257" s="209"/>
      <c r="Y257" s="209"/>
      <c r="Z257" s="209"/>
      <c r="AA257" s="209"/>
      <c r="AB257" s="209"/>
      <c r="AC257" s="209"/>
      <c r="AD257" s="209"/>
      <c r="AE257" s="209"/>
      <c r="AF257" s="209"/>
      <c r="AG257" s="199">
        <f t="shared" si="1957"/>
        <v>0</v>
      </c>
      <c r="AN257" s="243">
        <v>7</v>
      </c>
      <c r="AO257" s="243">
        <v>3</v>
      </c>
      <c r="AP257" s="243">
        <v>12</v>
      </c>
      <c r="AQ257" s="244">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243">
        <f ca="1">COUNTIF(INDIRECT("H"&amp;(ROW()+12*(($AN257-1)*3+$AO257)-ROW())/12+5):INDIRECT("S"&amp;(ROW()+12*(($AN257-1)*3+$AO257)-ROW())/12+5),AQ257)</f>
        <v>0</v>
      </c>
      <c r="AS257" s="244">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243">
        <f ca="1">COUNTIF(INDIRECT("U"&amp;(ROW()+12*(($AN257-1)*3+$AO257)-ROW())/12+5):INDIRECT("AF"&amp;(ROW()+12*(($AN257-1)*3+$AO257)-ROW())/12+5),AS257)</f>
        <v>0</v>
      </c>
      <c r="AU257" s="58">
        <f ca="1">IF(AND(AQ257+AS257&gt;0,AR257+AT257&gt;0),COUNTIF(AU$6:AU256,"&gt;0")+1,0)</f>
        <v>0</v>
      </c>
      <c r="BE257" s="58">
        <v>3</v>
      </c>
      <c r="BF257" s="62"/>
      <c r="BG257" s="61"/>
      <c r="BH257" s="61"/>
      <c r="BI257" s="61"/>
      <c r="BJ257" s="61"/>
      <c r="BK257" s="61"/>
      <c r="BL257" s="61"/>
      <c r="BM257" s="61"/>
      <c r="BN257" s="61"/>
      <c r="BO257" s="61"/>
      <c r="BP257" s="61"/>
      <c r="BQ257" s="61"/>
      <c r="BR257" s="61"/>
      <c r="BT257" s="61"/>
      <c r="BU257" s="61"/>
      <c r="BV257" s="61"/>
      <c r="BW257" s="61"/>
      <c r="BX257" s="61"/>
      <c r="BY257" s="61"/>
      <c r="BZ257" s="61"/>
      <c r="CA257" s="61"/>
      <c r="CB257" s="61"/>
      <c r="CC257" s="61"/>
      <c r="CD257" s="61"/>
      <c r="CE257" s="61"/>
    </row>
    <row r="258" spans="1:98">
      <c r="A258" s="374">
        <v>85</v>
      </c>
      <c r="B258" s="377"/>
      <c r="C258" s="377"/>
      <c r="D258" s="377"/>
      <c r="E258" s="381"/>
      <c r="F258" s="377"/>
      <c r="G258" s="234" t="s">
        <v>109</v>
      </c>
      <c r="H258" s="191"/>
      <c r="I258" s="192" t="str">
        <f t="shared" ref="I258:I259" si="3228">IF(H258="","",H258)</f>
        <v/>
      </c>
      <c r="J258" s="192" t="str">
        <f t="shared" ref="J258:J259" si="3229">IF(I258="","",I258)</f>
        <v/>
      </c>
      <c r="K258" s="192" t="str">
        <f t="shared" ref="K258:K259" si="3230">IF(J258="","",J258)</f>
        <v/>
      </c>
      <c r="L258" s="192" t="str">
        <f t="shared" ref="L258:L259" si="3231">IF(K258="","",K258)</f>
        <v/>
      </c>
      <c r="M258" s="192" t="str">
        <f t="shared" ref="M258:M259" si="3232">IF(L258="","",L258)</f>
        <v/>
      </c>
      <c r="N258" s="192" t="str">
        <f t="shared" ref="N258:N259" si="3233">IF(M258="","",M258)</f>
        <v/>
      </c>
      <c r="O258" s="192" t="str">
        <f t="shared" ref="O258:O259" si="3234">IF(N258="","",N258)</f>
        <v/>
      </c>
      <c r="P258" s="192" t="str">
        <f t="shared" ref="P258:P259" si="3235">IF(O258="","",O258)</f>
        <v/>
      </c>
      <c r="Q258" s="192" t="str">
        <f t="shared" ref="Q258:Q259" si="3236">IF(P258="","",P258)</f>
        <v/>
      </c>
      <c r="R258" s="192" t="str">
        <f t="shared" ref="R258:R259" si="3237">IF(Q258="","",Q258)</f>
        <v/>
      </c>
      <c r="S258" s="192" t="str">
        <f t="shared" ref="S258:S259" si="3238">IF(R258="","",R258)</f>
        <v/>
      </c>
      <c r="T258" s="193">
        <f t="shared" si="1909"/>
        <v>0</v>
      </c>
      <c r="U258" s="203"/>
      <c r="V258" s="204" t="str">
        <f t="shared" ref="V258:V259" si="3239">IF(U258="","",U258)</f>
        <v/>
      </c>
      <c r="W258" s="204" t="str">
        <f t="shared" ref="W258:W259" si="3240">IF(V258="","",V258)</f>
        <v/>
      </c>
      <c r="X258" s="204" t="str">
        <f t="shared" ref="X258:X259" si="3241">IF(W258="","",W258)</f>
        <v/>
      </c>
      <c r="Y258" s="204" t="str">
        <f t="shared" ref="Y258:Y259" si="3242">IF(X258="","",X258)</f>
        <v/>
      </c>
      <c r="Z258" s="204" t="str">
        <f t="shared" ref="Z258:Z259" si="3243">IF(Y258="","",Y258)</f>
        <v/>
      </c>
      <c r="AA258" s="204" t="str">
        <f t="shared" ref="AA258:AA259" si="3244">IF(Z258="","",Z258)</f>
        <v/>
      </c>
      <c r="AB258" s="204" t="str">
        <f t="shared" ref="AB258:AB259" si="3245">IF(AA258="","",AA258)</f>
        <v/>
      </c>
      <c r="AC258" s="204" t="str">
        <f t="shared" ref="AC258:AC259" si="3246">IF(AB258="","",AB258)</f>
        <v/>
      </c>
      <c r="AD258" s="204" t="str">
        <f t="shared" ref="AD258:AD259" si="3247">IF(AC258="","",AC258)</f>
        <v/>
      </c>
      <c r="AE258" s="204" t="str">
        <f t="shared" ref="AE258:AE259" si="3248">IF(AD258="","",AD258)</f>
        <v/>
      </c>
      <c r="AF258" s="204" t="str">
        <f t="shared" ref="AF258:AF259" si="3249">IF(AE258="","",AE258)</f>
        <v/>
      </c>
      <c r="AG258" s="193">
        <f t="shared" si="1957"/>
        <v>0</v>
      </c>
      <c r="AN258" s="58">
        <v>8</v>
      </c>
      <c r="AO258" s="58">
        <v>1</v>
      </c>
      <c r="AP258" s="58">
        <v>1</v>
      </c>
      <c r="AQ258" s="60">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58">
        <f ca="1">COUNTIF(INDIRECT("H"&amp;(ROW()+12*(($AN258-1)*3+$AO258)-ROW())/12+5):INDIRECT("S"&amp;(ROW()+12*(($AN258-1)*3+$AO258)-ROW())/12+5),AQ258)</f>
        <v>0</v>
      </c>
      <c r="AS258" s="60">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58">
        <f ca="1">COUNTIF(INDIRECT("U"&amp;(ROW()+12*(($AN258-1)*3+$AO258)-ROW())/12+5):INDIRECT("AF"&amp;(ROW()+12*(($AN258-1)*3+$AO258)-ROW())/12+5),AS258)</f>
        <v>0</v>
      </c>
      <c r="AU258" s="58">
        <f ca="1">IF(AND(AQ258+AS258&gt;0,AR258+AT258&gt;0),COUNTIF(AU$6:AU257,"&gt;0")+1,0)</f>
        <v>0</v>
      </c>
      <c r="BE258" s="58">
        <v>1</v>
      </c>
      <c r="BG258" s="61">
        <f t="shared" ref="BG258" si="3250">SUM(H258:H259)</f>
        <v>0</v>
      </c>
      <c r="BH258" s="61">
        <f t="shared" ref="BH258" si="3251">SUM(I258:I259)</f>
        <v>0</v>
      </c>
      <c r="BI258" s="61">
        <f t="shared" ref="BI258" si="3252">SUM(J258:J259)</f>
        <v>0</v>
      </c>
      <c r="BJ258" s="61">
        <f t="shared" ref="BJ258" si="3253">SUM(K258:K259)</f>
        <v>0</v>
      </c>
      <c r="BK258" s="61">
        <f t="shared" ref="BK258" si="3254">SUM(L258:L259)</f>
        <v>0</v>
      </c>
      <c r="BL258" s="61">
        <f t="shared" ref="BL258" si="3255">SUM(M258:M259)</f>
        <v>0</v>
      </c>
      <c r="BM258" s="61">
        <f t="shared" ref="BM258" si="3256">SUM(N258:N259)</f>
        <v>0</v>
      </c>
      <c r="BN258" s="61">
        <f t="shared" ref="BN258" si="3257">SUM(O258:O259)</f>
        <v>0</v>
      </c>
      <c r="BO258" s="61">
        <f t="shared" ref="BO258" si="3258">SUM(P258:P259)</f>
        <v>0</v>
      </c>
      <c r="BP258" s="61">
        <f t="shared" ref="BP258" si="3259">SUM(Q258:Q259)</f>
        <v>0</v>
      </c>
      <c r="BQ258" s="61">
        <f t="shared" ref="BQ258" si="3260">SUM(R258:R259)</f>
        <v>0</v>
      </c>
      <c r="BR258" s="61">
        <f t="shared" ref="BR258" si="3261">SUM(S258:S259)</f>
        <v>0</v>
      </c>
      <c r="BT258" s="61">
        <f t="shared" ref="BT258" si="3262">SUM(U258:U259)</f>
        <v>0</v>
      </c>
      <c r="BU258" s="61">
        <f t="shared" ref="BU258" si="3263">SUM(V258:V259)</f>
        <v>0</v>
      </c>
      <c r="BV258" s="61">
        <f t="shared" ref="BV258" si="3264">SUM(W258:W259)</f>
        <v>0</v>
      </c>
      <c r="BW258" s="61">
        <f t="shared" ref="BW258" si="3265">SUM(X258:X259)</f>
        <v>0</v>
      </c>
      <c r="BX258" s="61">
        <f t="shared" ref="BX258" si="3266">SUM(Y258:Y259)</f>
        <v>0</v>
      </c>
      <c r="BY258" s="61">
        <f t="shared" ref="BY258" si="3267">SUM(Z258:Z259)</f>
        <v>0</v>
      </c>
      <c r="BZ258" s="61">
        <f t="shared" ref="BZ258" si="3268">SUM(AA258:AA259)</f>
        <v>0</v>
      </c>
      <c r="CA258" s="61">
        <f t="shared" ref="CA258" si="3269">SUM(AB258:AB259)</f>
        <v>0</v>
      </c>
      <c r="CB258" s="61">
        <f t="shared" ref="CB258" si="3270">SUM(AC258:AC259)</f>
        <v>0</v>
      </c>
      <c r="CC258" s="61">
        <f t="shared" ref="CC258" si="3271">SUM(AD258:AD259)</f>
        <v>0</v>
      </c>
      <c r="CD258" s="61">
        <f t="shared" ref="CD258" si="3272">SUM(AE258:AE259)</f>
        <v>0</v>
      </c>
      <c r="CE258" s="61">
        <f t="shared" ref="CE258" si="3273">SUM(AF258:AF259)</f>
        <v>0</v>
      </c>
      <c r="CH258" s="62" t="s">
        <v>108</v>
      </c>
      <c r="CI258" s="61">
        <f t="shared" ref="CI258" si="3274">IF(OR($D258="副園長",$D258="教頭",$D258="主任保育士",$D258="主幹教諭",$D258="主幹保育教諭"),0,BG258)</f>
        <v>0</v>
      </c>
      <c r="CJ258" s="61">
        <f t="shared" ref="CJ258" si="3275">IF(OR($D258="副園長",$D258="教頭",$D258="主任保育士",$D258="主幹教諭",$D258="主幹保育教諭"),0,BH258)</f>
        <v>0</v>
      </c>
      <c r="CK258" s="61">
        <f t="shared" ref="CK258" si="3276">IF(OR($D258="副園長",$D258="教頭",$D258="主任保育士",$D258="主幹教諭",$D258="主幹保育教諭"),0,BI258)</f>
        <v>0</v>
      </c>
      <c r="CL258" s="61">
        <f t="shared" ref="CL258" si="3277">IF(OR($D258="副園長",$D258="教頭",$D258="主任保育士",$D258="主幹教諭",$D258="主幹保育教諭"),0,BJ258)</f>
        <v>0</v>
      </c>
      <c r="CM258" s="61">
        <f t="shared" ref="CM258" si="3278">IF(OR($D258="副園長",$D258="教頭",$D258="主任保育士",$D258="主幹教諭",$D258="主幹保育教諭"),0,BK258)</f>
        <v>0</v>
      </c>
      <c r="CN258" s="61">
        <f t="shared" ref="CN258" si="3279">IF(OR($D258="副園長",$D258="教頭",$D258="主任保育士",$D258="主幹教諭",$D258="主幹保育教諭"),0,BL258)</f>
        <v>0</v>
      </c>
      <c r="CO258" s="61">
        <f t="shared" ref="CO258" si="3280">IF(OR($D258="副園長",$D258="教頭",$D258="主任保育士",$D258="主幹教諭",$D258="主幹保育教諭"),0,BM258)</f>
        <v>0</v>
      </c>
      <c r="CP258" s="61">
        <f t="shared" ref="CP258" si="3281">IF(OR($D258="副園長",$D258="教頭",$D258="主任保育士",$D258="主幹教諭",$D258="主幹保育教諭"),0,BN258)</f>
        <v>0</v>
      </c>
      <c r="CQ258" s="61">
        <f t="shared" ref="CQ258" si="3282">IF(OR($D258="副園長",$D258="教頭",$D258="主任保育士",$D258="主幹教諭",$D258="主幹保育教諭"),0,BO258)</f>
        <v>0</v>
      </c>
      <c r="CR258" s="61">
        <f t="shared" ref="CR258" si="3283">IF(OR($D258="副園長",$D258="教頭",$D258="主任保育士",$D258="主幹教諭",$D258="主幹保育教諭"),0,BP258)</f>
        <v>0</v>
      </c>
      <c r="CS258" s="61">
        <f t="shared" ref="CS258" si="3284">IF(OR($D258="副園長",$D258="教頭",$D258="主任保育士",$D258="主幹教諭",$D258="主幹保育教諭"),0,BQ258)</f>
        <v>0</v>
      </c>
      <c r="CT258" s="61">
        <f t="shared" ref="CT258" si="3285">IF(OR($D258="副園長",$D258="教頭",$D258="主任保育士",$D258="主幹教諭",$D258="主幹保育教諭"),0,BR258)</f>
        <v>0</v>
      </c>
    </row>
    <row r="259" spans="1:98">
      <c r="A259" s="375"/>
      <c r="B259" s="378"/>
      <c r="C259" s="380"/>
      <c r="D259" s="380"/>
      <c r="E259" s="382"/>
      <c r="F259" s="378"/>
      <c r="G259" s="235" t="s">
        <v>107</v>
      </c>
      <c r="H259" s="194"/>
      <c r="I259" s="195" t="str">
        <f t="shared" si="3228"/>
        <v/>
      </c>
      <c r="J259" s="195" t="str">
        <f t="shared" si="3229"/>
        <v/>
      </c>
      <c r="K259" s="195" t="str">
        <f t="shared" si="3230"/>
        <v/>
      </c>
      <c r="L259" s="195" t="str">
        <f t="shared" si="3231"/>
        <v/>
      </c>
      <c r="M259" s="195" t="str">
        <f t="shared" si="3232"/>
        <v/>
      </c>
      <c r="N259" s="195" t="str">
        <f t="shared" si="3233"/>
        <v/>
      </c>
      <c r="O259" s="195" t="str">
        <f t="shared" si="3234"/>
        <v/>
      </c>
      <c r="P259" s="195" t="str">
        <f t="shared" si="3235"/>
        <v/>
      </c>
      <c r="Q259" s="195" t="str">
        <f t="shared" si="3236"/>
        <v/>
      </c>
      <c r="R259" s="195" t="str">
        <f t="shared" si="3237"/>
        <v/>
      </c>
      <c r="S259" s="195" t="str">
        <f t="shared" si="3238"/>
        <v/>
      </c>
      <c r="T259" s="196">
        <f t="shared" si="1909"/>
        <v>0</v>
      </c>
      <c r="U259" s="206"/>
      <c r="V259" s="207" t="str">
        <f t="shared" si="3239"/>
        <v/>
      </c>
      <c r="W259" s="207" t="str">
        <f t="shared" si="3240"/>
        <v/>
      </c>
      <c r="X259" s="207" t="str">
        <f t="shared" si="3241"/>
        <v/>
      </c>
      <c r="Y259" s="207" t="str">
        <f t="shared" si="3242"/>
        <v/>
      </c>
      <c r="Z259" s="207" t="str">
        <f t="shared" si="3243"/>
        <v/>
      </c>
      <c r="AA259" s="207" t="str">
        <f t="shared" si="3244"/>
        <v/>
      </c>
      <c r="AB259" s="207" t="str">
        <f t="shared" si="3245"/>
        <v/>
      </c>
      <c r="AC259" s="207" t="str">
        <f t="shared" si="3246"/>
        <v/>
      </c>
      <c r="AD259" s="207" t="str">
        <f t="shared" si="3247"/>
        <v/>
      </c>
      <c r="AE259" s="207" t="str">
        <f t="shared" si="3248"/>
        <v/>
      </c>
      <c r="AF259" s="207" t="str">
        <f t="shared" si="3249"/>
        <v/>
      </c>
      <c r="AG259" s="196">
        <f t="shared" si="1957"/>
        <v>0</v>
      </c>
      <c r="AN259" s="58">
        <v>8</v>
      </c>
      <c r="AO259" s="58">
        <v>1</v>
      </c>
      <c r="AP259" s="58">
        <v>2</v>
      </c>
      <c r="AQ259" s="60">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58">
        <f ca="1">COUNTIF(INDIRECT("H"&amp;(ROW()+12*(($AN259-1)*3+$AO259)-ROW())/12+5):INDIRECT("S"&amp;(ROW()+12*(($AN259-1)*3+$AO259)-ROW())/12+5),AQ259)</f>
        <v>0</v>
      </c>
      <c r="AS259" s="60">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58">
        <f ca="1">COUNTIF(INDIRECT("U"&amp;(ROW()+12*(($AN259-1)*3+$AO259)-ROW())/12+5):INDIRECT("AF"&amp;(ROW()+12*(($AN259-1)*3+$AO259)-ROW())/12+5),AS259)</f>
        <v>0</v>
      </c>
      <c r="AU259" s="58">
        <f ca="1">IF(AND(AQ259+AS259&gt;0,AR259+AT259&gt;0),COUNTIF(AU$6:AU258,"&gt;0")+1,0)</f>
        <v>0</v>
      </c>
      <c r="BE259" s="58">
        <v>2</v>
      </c>
      <c r="BF259" s="58" t="s">
        <v>106</v>
      </c>
      <c r="BG259" s="61">
        <f t="shared" ref="BG259" si="3286">IF(BG258+BT258&gt;$AJ$27,1,0)</f>
        <v>0</v>
      </c>
      <c r="BH259" s="61">
        <f t="shared" ref="BH259" si="3287">IF(BH258+BU258&gt;$AJ$27,1,0)</f>
        <v>0</v>
      </c>
      <c r="BI259" s="61">
        <f t="shared" ref="BI259" si="3288">IF(BI258+BV258&gt;$AJ$27,1,0)</f>
        <v>0</v>
      </c>
      <c r="BJ259" s="61">
        <f t="shared" ref="BJ259" si="3289">IF(BJ258+BW258&gt;$AJ$27,1,0)</f>
        <v>0</v>
      </c>
      <c r="BK259" s="61">
        <f t="shared" ref="BK259" si="3290">IF(BK258+BX258&gt;$AJ$27,1,0)</f>
        <v>0</v>
      </c>
      <c r="BL259" s="61">
        <f t="shared" ref="BL259" si="3291">IF(BL258+BY258&gt;$AJ$27,1,0)</f>
        <v>0</v>
      </c>
      <c r="BM259" s="61">
        <f t="shared" ref="BM259" si="3292">IF(BM258+BZ258&gt;$AJ$27,1,0)</f>
        <v>0</v>
      </c>
      <c r="BN259" s="61">
        <f t="shared" ref="BN259" si="3293">IF(BN258+CA258&gt;$AJ$27,1,0)</f>
        <v>0</v>
      </c>
      <c r="BO259" s="61">
        <f t="shared" ref="BO259" si="3294">IF(BO258+CB258&gt;$AJ$27,1,0)</f>
        <v>0</v>
      </c>
      <c r="BP259" s="61">
        <f t="shared" ref="BP259" si="3295">IF(BP258+CC258&gt;$AJ$27,1,0)</f>
        <v>0</v>
      </c>
      <c r="BQ259" s="61">
        <f t="shared" ref="BQ259" si="3296">IF(BQ258+CD258&gt;$AJ$27,1,0)</f>
        <v>0</v>
      </c>
      <c r="BR259" s="61">
        <f t="shared" ref="BR259" si="3297">IF(BR258+CE258&gt;$AJ$27,1,0)</f>
        <v>0</v>
      </c>
      <c r="BT259" s="61"/>
      <c r="BU259" s="61"/>
      <c r="BV259" s="61"/>
      <c r="BW259" s="61"/>
      <c r="BX259" s="61"/>
      <c r="BY259" s="61"/>
      <c r="BZ259" s="61"/>
      <c r="CA259" s="61"/>
      <c r="CB259" s="61"/>
      <c r="CC259" s="61"/>
      <c r="CD259" s="61"/>
      <c r="CE259" s="61"/>
    </row>
    <row r="260" spans="1:98">
      <c r="A260" s="376"/>
      <c r="B260" s="379"/>
      <c r="C260" s="384"/>
      <c r="D260" s="385"/>
      <c r="E260" s="383"/>
      <c r="F260" s="379"/>
      <c r="G260" s="236" t="s">
        <v>1226</v>
      </c>
      <c r="H260" s="197"/>
      <c r="I260" s="198"/>
      <c r="J260" s="198"/>
      <c r="K260" s="198"/>
      <c r="L260" s="198"/>
      <c r="M260" s="198"/>
      <c r="N260" s="198"/>
      <c r="O260" s="198"/>
      <c r="P260" s="198"/>
      <c r="Q260" s="198"/>
      <c r="R260" s="198"/>
      <c r="S260" s="198"/>
      <c r="T260" s="199">
        <f t="shared" si="1909"/>
        <v>0</v>
      </c>
      <c r="U260" s="208"/>
      <c r="V260" s="209"/>
      <c r="W260" s="209"/>
      <c r="X260" s="209"/>
      <c r="Y260" s="209"/>
      <c r="Z260" s="209"/>
      <c r="AA260" s="209"/>
      <c r="AB260" s="209"/>
      <c r="AC260" s="209"/>
      <c r="AD260" s="209"/>
      <c r="AE260" s="209"/>
      <c r="AF260" s="209"/>
      <c r="AG260" s="199">
        <f t="shared" si="1957"/>
        <v>0</v>
      </c>
      <c r="AN260" s="58">
        <v>8</v>
      </c>
      <c r="AO260" s="58">
        <v>1</v>
      </c>
      <c r="AP260" s="58">
        <v>3</v>
      </c>
      <c r="AQ260" s="60">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58">
        <f ca="1">COUNTIF(INDIRECT("H"&amp;(ROW()+12*(($AN260-1)*3+$AO260)-ROW())/12+5):INDIRECT("S"&amp;(ROW()+12*(($AN260-1)*3+$AO260)-ROW())/12+5),AQ260)</f>
        <v>0</v>
      </c>
      <c r="AS260" s="60">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58">
        <f ca="1">COUNTIF(INDIRECT("U"&amp;(ROW()+12*(($AN260-1)*3+$AO260)-ROW())/12+5):INDIRECT("AF"&amp;(ROW()+12*(($AN260-1)*3+$AO260)-ROW())/12+5),AS260)</f>
        <v>0</v>
      </c>
      <c r="AU260" s="58">
        <f ca="1">IF(AND(AQ260+AS260&gt;0,AR260+AT260&gt;0),COUNTIF(AU$6:AU259,"&gt;0")+1,0)</f>
        <v>0</v>
      </c>
      <c r="BE260" s="58">
        <v>3</v>
      </c>
      <c r="BF260" s="62"/>
      <c r="BG260" s="61"/>
      <c r="BH260" s="61"/>
      <c r="BI260" s="61"/>
      <c r="BJ260" s="61"/>
      <c r="BK260" s="61"/>
      <c r="BL260" s="61"/>
      <c r="BM260" s="61"/>
      <c r="BN260" s="61"/>
      <c r="BO260" s="61"/>
      <c r="BP260" s="61"/>
      <c r="BQ260" s="61"/>
      <c r="BR260" s="61"/>
      <c r="BT260" s="61"/>
      <c r="BU260" s="61"/>
      <c r="BV260" s="61"/>
      <c r="BW260" s="61"/>
      <c r="BX260" s="61"/>
      <c r="BY260" s="61"/>
      <c r="BZ260" s="61"/>
      <c r="CA260" s="61"/>
      <c r="CB260" s="61"/>
      <c r="CC260" s="61"/>
      <c r="CD260" s="61"/>
      <c r="CE260" s="61"/>
    </row>
    <row r="261" spans="1:98">
      <c r="A261" s="374">
        <v>86</v>
      </c>
      <c r="B261" s="377"/>
      <c r="C261" s="377"/>
      <c r="D261" s="377"/>
      <c r="E261" s="381"/>
      <c r="F261" s="377"/>
      <c r="G261" s="234" t="s">
        <v>109</v>
      </c>
      <c r="H261" s="191"/>
      <c r="I261" s="192" t="str">
        <f t="shared" ref="I261:I262" si="3298">IF(H261="","",H261)</f>
        <v/>
      </c>
      <c r="J261" s="192" t="str">
        <f t="shared" ref="J261:J262" si="3299">IF(I261="","",I261)</f>
        <v/>
      </c>
      <c r="K261" s="192" t="str">
        <f t="shared" ref="K261:K262" si="3300">IF(J261="","",J261)</f>
        <v/>
      </c>
      <c r="L261" s="192" t="str">
        <f t="shared" ref="L261:L262" si="3301">IF(K261="","",K261)</f>
        <v/>
      </c>
      <c r="M261" s="192" t="str">
        <f t="shared" ref="M261:M262" si="3302">IF(L261="","",L261)</f>
        <v/>
      </c>
      <c r="N261" s="192" t="str">
        <f t="shared" ref="N261:N262" si="3303">IF(M261="","",M261)</f>
        <v/>
      </c>
      <c r="O261" s="192" t="str">
        <f t="shared" ref="O261:O262" si="3304">IF(N261="","",N261)</f>
        <v/>
      </c>
      <c r="P261" s="192" t="str">
        <f t="shared" ref="P261:P262" si="3305">IF(O261="","",O261)</f>
        <v/>
      </c>
      <c r="Q261" s="192" t="str">
        <f t="shared" ref="Q261:Q262" si="3306">IF(P261="","",P261)</f>
        <v/>
      </c>
      <c r="R261" s="192" t="str">
        <f t="shared" ref="R261:R262" si="3307">IF(Q261="","",Q261)</f>
        <v/>
      </c>
      <c r="S261" s="192" t="str">
        <f t="shared" ref="S261:S262" si="3308">IF(R261="","",R261)</f>
        <v/>
      </c>
      <c r="T261" s="193">
        <f t="shared" si="1909"/>
        <v>0</v>
      </c>
      <c r="U261" s="203"/>
      <c r="V261" s="204" t="str">
        <f t="shared" ref="V261:V262" si="3309">IF(U261="","",U261)</f>
        <v/>
      </c>
      <c r="W261" s="204" t="str">
        <f t="shared" ref="W261:W262" si="3310">IF(V261="","",V261)</f>
        <v/>
      </c>
      <c r="X261" s="204" t="str">
        <f t="shared" ref="X261:X262" si="3311">IF(W261="","",W261)</f>
        <v/>
      </c>
      <c r="Y261" s="204" t="str">
        <f t="shared" ref="Y261:Y262" si="3312">IF(X261="","",X261)</f>
        <v/>
      </c>
      <c r="Z261" s="204" t="str">
        <f t="shared" ref="Z261:Z262" si="3313">IF(Y261="","",Y261)</f>
        <v/>
      </c>
      <c r="AA261" s="204" t="str">
        <f t="shared" ref="AA261:AA262" si="3314">IF(Z261="","",Z261)</f>
        <v/>
      </c>
      <c r="AB261" s="204" t="str">
        <f t="shared" ref="AB261:AB262" si="3315">IF(AA261="","",AA261)</f>
        <v/>
      </c>
      <c r="AC261" s="204" t="str">
        <f t="shared" ref="AC261:AC262" si="3316">IF(AB261="","",AB261)</f>
        <v/>
      </c>
      <c r="AD261" s="204" t="str">
        <f t="shared" ref="AD261:AD262" si="3317">IF(AC261="","",AC261)</f>
        <v/>
      </c>
      <c r="AE261" s="204" t="str">
        <f t="shared" ref="AE261:AE262" si="3318">IF(AD261="","",AD261)</f>
        <v/>
      </c>
      <c r="AF261" s="204" t="str">
        <f t="shared" ref="AF261:AF262" si="3319">IF(AE261="","",AE261)</f>
        <v/>
      </c>
      <c r="AG261" s="193">
        <f t="shared" si="1957"/>
        <v>0</v>
      </c>
      <c r="AN261" s="58">
        <v>8</v>
      </c>
      <c r="AO261" s="58">
        <v>1</v>
      </c>
      <c r="AP261" s="58">
        <v>4</v>
      </c>
      <c r="AQ261" s="60">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58">
        <f ca="1">COUNTIF(INDIRECT("H"&amp;(ROW()+12*(($AN261-1)*3+$AO261)-ROW())/12+5):INDIRECT("S"&amp;(ROW()+12*(($AN261-1)*3+$AO261)-ROW())/12+5),AQ261)</f>
        <v>0</v>
      </c>
      <c r="AS261" s="60">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58">
        <f ca="1">COUNTIF(INDIRECT("U"&amp;(ROW()+12*(($AN261-1)*3+$AO261)-ROW())/12+5):INDIRECT("AF"&amp;(ROW()+12*(($AN261-1)*3+$AO261)-ROW())/12+5),AS261)</f>
        <v>0</v>
      </c>
      <c r="AU261" s="58">
        <f ca="1">IF(AND(AQ261+AS261&gt;0,AR261+AT261&gt;0),COUNTIF(AU$6:AU260,"&gt;0")+1,0)</f>
        <v>0</v>
      </c>
      <c r="BE261" s="58">
        <v>1</v>
      </c>
      <c r="BG261" s="61">
        <f t="shared" ref="BG261" si="3320">SUM(H261:H262)</f>
        <v>0</v>
      </c>
      <c r="BH261" s="61">
        <f t="shared" ref="BH261" si="3321">SUM(I261:I262)</f>
        <v>0</v>
      </c>
      <c r="BI261" s="61">
        <f t="shared" ref="BI261" si="3322">SUM(J261:J262)</f>
        <v>0</v>
      </c>
      <c r="BJ261" s="61">
        <f t="shared" ref="BJ261" si="3323">SUM(K261:K262)</f>
        <v>0</v>
      </c>
      <c r="BK261" s="61">
        <f t="shared" ref="BK261" si="3324">SUM(L261:L262)</f>
        <v>0</v>
      </c>
      <c r="BL261" s="61">
        <f t="shared" ref="BL261" si="3325">SUM(M261:M262)</f>
        <v>0</v>
      </c>
      <c r="BM261" s="61">
        <f t="shared" ref="BM261" si="3326">SUM(N261:N262)</f>
        <v>0</v>
      </c>
      <c r="BN261" s="61">
        <f t="shared" ref="BN261" si="3327">SUM(O261:O262)</f>
        <v>0</v>
      </c>
      <c r="BO261" s="61">
        <f t="shared" ref="BO261" si="3328">SUM(P261:P262)</f>
        <v>0</v>
      </c>
      <c r="BP261" s="61">
        <f t="shared" ref="BP261" si="3329">SUM(Q261:Q262)</f>
        <v>0</v>
      </c>
      <c r="BQ261" s="61">
        <f t="shared" ref="BQ261" si="3330">SUM(R261:R262)</f>
        <v>0</v>
      </c>
      <c r="BR261" s="61">
        <f t="shared" ref="BR261" si="3331">SUM(S261:S262)</f>
        <v>0</v>
      </c>
      <c r="BT261" s="61">
        <f t="shared" ref="BT261" si="3332">SUM(U261:U262)</f>
        <v>0</v>
      </c>
      <c r="BU261" s="61">
        <f t="shared" ref="BU261" si="3333">SUM(V261:V262)</f>
        <v>0</v>
      </c>
      <c r="BV261" s="61">
        <f t="shared" ref="BV261" si="3334">SUM(W261:W262)</f>
        <v>0</v>
      </c>
      <c r="BW261" s="61">
        <f t="shared" ref="BW261" si="3335">SUM(X261:X262)</f>
        <v>0</v>
      </c>
      <c r="BX261" s="61">
        <f t="shared" ref="BX261" si="3336">SUM(Y261:Y262)</f>
        <v>0</v>
      </c>
      <c r="BY261" s="61">
        <f t="shared" ref="BY261" si="3337">SUM(Z261:Z262)</f>
        <v>0</v>
      </c>
      <c r="BZ261" s="61">
        <f t="shared" ref="BZ261" si="3338">SUM(AA261:AA262)</f>
        <v>0</v>
      </c>
      <c r="CA261" s="61">
        <f t="shared" ref="CA261" si="3339">SUM(AB261:AB262)</f>
        <v>0</v>
      </c>
      <c r="CB261" s="61">
        <f t="shared" ref="CB261" si="3340">SUM(AC261:AC262)</f>
        <v>0</v>
      </c>
      <c r="CC261" s="61">
        <f t="shared" ref="CC261" si="3341">SUM(AD261:AD262)</f>
        <v>0</v>
      </c>
      <c r="CD261" s="61">
        <f t="shared" ref="CD261" si="3342">SUM(AE261:AE262)</f>
        <v>0</v>
      </c>
      <c r="CE261" s="61">
        <f t="shared" ref="CE261" si="3343">SUM(AF261:AF262)</f>
        <v>0</v>
      </c>
      <c r="CH261" s="62" t="s">
        <v>108</v>
      </c>
      <c r="CI261" s="61">
        <f t="shared" ref="CI261" si="3344">IF(OR($D261="副園長",$D261="教頭",$D261="主任保育士",$D261="主幹教諭",$D261="主幹保育教諭"),0,BG261)</f>
        <v>0</v>
      </c>
      <c r="CJ261" s="61">
        <f t="shared" ref="CJ261" si="3345">IF(OR($D261="副園長",$D261="教頭",$D261="主任保育士",$D261="主幹教諭",$D261="主幹保育教諭"),0,BH261)</f>
        <v>0</v>
      </c>
      <c r="CK261" s="61">
        <f t="shared" ref="CK261" si="3346">IF(OR($D261="副園長",$D261="教頭",$D261="主任保育士",$D261="主幹教諭",$D261="主幹保育教諭"),0,BI261)</f>
        <v>0</v>
      </c>
      <c r="CL261" s="61">
        <f t="shared" ref="CL261" si="3347">IF(OR($D261="副園長",$D261="教頭",$D261="主任保育士",$D261="主幹教諭",$D261="主幹保育教諭"),0,BJ261)</f>
        <v>0</v>
      </c>
      <c r="CM261" s="61">
        <f t="shared" ref="CM261" si="3348">IF(OR($D261="副園長",$D261="教頭",$D261="主任保育士",$D261="主幹教諭",$D261="主幹保育教諭"),0,BK261)</f>
        <v>0</v>
      </c>
      <c r="CN261" s="61">
        <f t="shared" ref="CN261" si="3349">IF(OR($D261="副園長",$D261="教頭",$D261="主任保育士",$D261="主幹教諭",$D261="主幹保育教諭"),0,BL261)</f>
        <v>0</v>
      </c>
      <c r="CO261" s="61">
        <f t="shared" ref="CO261" si="3350">IF(OR($D261="副園長",$D261="教頭",$D261="主任保育士",$D261="主幹教諭",$D261="主幹保育教諭"),0,BM261)</f>
        <v>0</v>
      </c>
      <c r="CP261" s="61">
        <f t="shared" ref="CP261" si="3351">IF(OR($D261="副園長",$D261="教頭",$D261="主任保育士",$D261="主幹教諭",$D261="主幹保育教諭"),0,BN261)</f>
        <v>0</v>
      </c>
      <c r="CQ261" s="61">
        <f t="shared" ref="CQ261" si="3352">IF(OR($D261="副園長",$D261="教頭",$D261="主任保育士",$D261="主幹教諭",$D261="主幹保育教諭"),0,BO261)</f>
        <v>0</v>
      </c>
      <c r="CR261" s="61">
        <f t="shared" ref="CR261" si="3353">IF(OR($D261="副園長",$D261="教頭",$D261="主任保育士",$D261="主幹教諭",$D261="主幹保育教諭"),0,BP261)</f>
        <v>0</v>
      </c>
      <c r="CS261" s="61">
        <f t="shared" ref="CS261" si="3354">IF(OR($D261="副園長",$D261="教頭",$D261="主任保育士",$D261="主幹教諭",$D261="主幹保育教諭"),0,BQ261)</f>
        <v>0</v>
      </c>
      <c r="CT261" s="61">
        <f t="shared" ref="CT261" si="3355">IF(OR($D261="副園長",$D261="教頭",$D261="主任保育士",$D261="主幹教諭",$D261="主幹保育教諭"),0,BR261)</f>
        <v>0</v>
      </c>
    </row>
    <row r="262" spans="1:98">
      <c r="A262" s="375"/>
      <c r="B262" s="378"/>
      <c r="C262" s="380"/>
      <c r="D262" s="380"/>
      <c r="E262" s="382"/>
      <c r="F262" s="378"/>
      <c r="G262" s="235" t="s">
        <v>107</v>
      </c>
      <c r="H262" s="194"/>
      <c r="I262" s="195" t="str">
        <f t="shared" si="3298"/>
        <v/>
      </c>
      <c r="J262" s="195" t="str">
        <f t="shared" si="3299"/>
        <v/>
      </c>
      <c r="K262" s="195" t="str">
        <f t="shared" si="3300"/>
        <v/>
      </c>
      <c r="L262" s="195" t="str">
        <f t="shared" si="3301"/>
        <v/>
      </c>
      <c r="M262" s="195" t="str">
        <f t="shared" si="3302"/>
        <v/>
      </c>
      <c r="N262" s="195" t="str">
        <f t="shared" si="3303"/>
        <v/>
      </c>
      <c r="O262" s="195" t="str">
        <f t="shared" si="3304"/>
        <v/>
      </c>
      <c r="P262" s="195" t="str">
        <f t="shared" si="3305"/>
        <v/>
      </c>
      <c r="Q262" s="195" t="str">
        <f t="shared" si="3306"/>
        <v/>
      </c>
      <c r="R262" s="195" t="str">
        <f t="shared" si="3307"/>
        <v/>
      </c>
      <c r="S262" s="195" t="str">
        <f t="shared" si="3308"/>
        <v/>
      </c>
      <c r="T262" s="196">
        <f t="shared" si="1909"/>
        <v>0</v>
      </c>
      <c r="U262" s="206"/>
      <c r="V262" s="207" t="str">
        <f t="shared" si="3309"/>
        <v/>
      </c>
      <c r="W262" s="207" t="str">
        <f t="shared" si="3310"/>
        <v/>
      </c>
      <c r="X262" s="207" t="str">
        <f t="shared" si="3311"/>
        <v/>
      </c>
      <c r="Y262" s="207" t="str">
        <f t="shared" si="3312"/>
        <v/>
      </c>
      <c r="Z262" s="207" t="str">
        <f t="shared" si="3313"/>
        <v/>
      </c>
      <c r="AA262" s="207" t="str">
        <f t="shared" si="3314"/>
        <v/>
      </c>
      <c r="AB262" s="207" t="str">
        <f t="shared" si="3315"/>
        <v/>
      </c>
      <c r="AC262" s="207" t="str">
        <f t="shared" si="3316"/>
        <v/>
      </c>
      <c r="AD262" s="207" t="str">
        <f t="shared" si="3317"/>
        <v/>
      </c>
      <c r="AE262" s="207" t="str">
        <f t="shared" si="3318"/>
        <v/>
      </c>
      <c r="AF262" s="207" t="str">
        <f t="shared" si="3319"/>
        <v/>
      </c>
      <c r="AG262" s="196">
        <f t="shared" si="1957"/>
        <v>0</v>
      </c>
      <c r="AN262" s="58">
        <v>8</v>
      </c>
      <c r="AO262" s="58">
        <v>1</v>
      </c>
      <c r="AP262" s="58">
        <v>5</v>
      </c>
      <c r="AQ262" s="60">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58">
        <f ca="1">COUNTIF(INDIRECT("H"&amp;(ROW()+12*(($AN262-1)*3+$AO262)-ROW())/12+5):INDIRECT("S"&amp;(ROW()+12*(($AN262-1)*3+$AO262)-ROW())/12+5),AQ262)</f>
        <v>0</v>
      </c>
      <c r="AS262" s="60">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58">
        <f ca="1">COUNTIF(INDIRECT("U"&amp;(ROW()+12*(($AN262-1)*3+$AO262)-ROW())/12+5):INDIRECT("AF"&amp;(ROW()+12*(($AN262-1)*3+$AO262)-ROW())/12+5),AS262)</f>
        <v>0</v>
      </c>
      <c r="AU262" s="58">
        <f ca="1">IF(AND(AQ262+AS262&gt;0,AR262+AT262&gt;0),COUNTIF(AU$6:AU261,"&gt;0")+1,0)</f>
        <v>0</v>
      </c>
      <c r="BE262" s="58">
        <v>2</v>
      </c>
      <c r="BF262" s="58" t="s">
        <v>106</v>
      </c>
      <c r="BG262" s="61">
        <f t="shared" ref="BG262" si="3356">IF(BG261+BT261&gt;$AJ$27,1,0)</f>
        <v>0</v>
      </c>
      <c r="BH262" s="61">
        <f t="shared" ref="BH262" si="3357">IF(BH261+BU261&gt;$AJ$27,1,0)</f>
        <v>0</v>
      </c>
      <c r="BI262" s="61">
        <f t="shared" ref="BI262" si="3358">IF(BI261+BV261&gt;$AJ$27,1,0)</f>
        <v>0</v>
      </c>
      <c r="BJ262" s="61">
        <f t="shared" ref="BJ262" si="3359">IF(BJ261+BW261&gt;$AJ$27,1,0)</f>
        <v>0</v>
      </c>
      <c r="BK262" s="61">
        <f t="shared" ref="BK262" si="3360">IF(BK261+BX261&gt;$AJ$27,1,0)</f>
        <v>0</v>
      </c>
      <c r="BL262" s="61">
        <f t="shared" ref="BL262" si="3361">IF(BL261+BY261&gt;$AJ$27,1,0)</f>
        <v>0</v>
      </c>
      <c r="BM262" s="61">
        <f t="shared" ref="BM262" si="3362">IF(BM261+BZ261&gt;$AJ$27,1,0)</f>
        <v>0</v>
      </c>
      <c r="BN262" s="61">
        <f t="shared" ref="BN262" si="3363">IF(BN261+CA261&gt;$AJ$27,1,0)</f>
        <v>0</v>
      </c>
      <c r="BO262" s="61">
        <f t="shared" ref="BO262" si="3364">IF(BO261+CB261&gt;$AJ$27,1,0)</f>
        <v>0</v>
      </c>
      <c r="BP262" s="61">
        <f t="shared" ref="BP262" si="3365">IF(BP261+CC261&gt;$AJ$27,1,0)</f>
        <v>0</v>
      </c>
      <c r="BQ262" s="61">
        <f t="shared" ref="BQ262" si="3366">IF(BQ261+CD261&gt;$AJ$27,1,0)</f>
        <v>0</v>
      </c>
      <c r="BR262" s="61">
        <f t="shared" ref="BR262" si="3367">IF(BR261+CE261&gt;$AJ$27,1,0)</f>
        <v>0</v>
      </c>
      <c r="BT262" s="61"/>
      <c r="BU262" s="61"/>
      <c r="BV262" s="61"/>
      <c r="BW262" s="61"/>
      <c r="BX262" s="61"/>
      <c r="BY262" s="61"/>
      <c r="BZ262" s="61"/>
      <c r="CA262" s="61"/>
      <c r="CB262" s="61"/>
      <c r="CC262" s="61"/>
      <c r="CD262" s="61"/>
      <c r="CE262" s="61"/>
    </row>
    <row r="263" spans="1:98">
      <c r="A263" s="376"/>
      <c r="B263" s="379"/>
      <c r="C263" s="384"/>
      <c r="D263" s="385"/>
      <c r="E263" s="383"/>
      <c r="F263" s="379"/>
      <c r="G263" s="236" t="s">
        <v>1226</v>
      </c>
      <c r="H263" s="197"/>
      <c r="I263" s="198"/>
      <c r="J263" s="198"/>
      <c r="K263" s="198"/>
      <c r="L263" s="198"/>
      <c r="M263" s="198"/>
      <c r="N263" s="198"/>
      <c r="O263" s="198"/>
      <c r="P263" s="198"/>
      <c r="Q263" s="198"/>
      <c r="R263" s="198"/>
      <c r="S263" s="198"/>
      <c r="T263" s="199">
        <f t="shared" si="1909"/>
        <v>0</v>
      </c>
      <c r="U263" s="208"/>
      <c r="V263" s="209"/>
      <c r="W263" s="209"/>
      <c r="X263" s="209"/>
      <c r="Y263" s="209"/>
      <c r="Z263" s="209"/>
      <c r="AA263" s="209"/>
      <c r="AB263" s="209"/>
      <c r="AC263" s="209"/>
      <c r="AD263" s="209"/>
      <c r="AE263" s="209"/>
      <c r="AF263" s="209"/>
      <c r="AG263" s="199">
        <f t="shared" si="1957"/>
        <v>0</v>
      </c>
      <c r="AN263" s="58">
        <v>8</v>
      </c>
      <c r="AO263" s="58">
        <v>1</v>
      </c>
      <c r="AP263" s="58">
        <v>6</v>
      </c>
      <c r="AQ263" s="60">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58">
        <f ca="1">COUNTIF(INDIRECT("H"&amp;(ROW()+12*(($AN263-1)*3+$AO263)-ROW())/12+5):INDIRECT("S"&amp;(ROW()+12*(($AN263-1)*3+$AO263)-ROW())/12+5),AQ263)</f>
        <v>0</v>
      </c>
      <c r="AS263" s="60">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58">
        <f ca="1">COUNTIF(INDIRECT("U"&amp;(ROW()+12*(($AN263-1)*3+$AO263)-ROW())/12+5):INDIRECT("AF"&amp;(ROW()+12*(($AN263-1)*3+$AO263)-ROW())/12+5),AS263)</f>
        <v>0</v>
      </c>
      <c r="AU263" s="58">
        <f ca="1">IF(AND(AQ263+AS263&gt;0,AR263+AT263&gt;0),COUNTIF(AU$6:AU262,"&gt;0")+1,0)</f>
        <v>0</v>
      </c>
      <c r="BE263" s="58">
        <v>3</v>
      </c>
      <c r="BF263" s="62"/>
      <c r="BG263" s="61"/>
      <c r="BH263" s="61"/>
      <c r="BI263" s="61"/>
      <c r="BJ263" s="61"/>
      <c r="BK263" s="61"/>
      <c r="BL263" s="61"/>
      <c r="BM263" s="61"/>
      <c r="BN263" s="61"/>
      <c r="BO263" s="61"/>
      <c r="BP263" s="61"/>
      <c r="BQ263" s="61"/>
      <c r="BR263" s="61"/>
      <c r="BT263" s="61"/>
      <c r="BU263" s="61"/>
      <c r="BV263" s="61"/>
      <c r="BW263" s="61"/>
      <c r="BX263" s="61"/>
      <c r="BY263" s="61"/>
      <c r="BZ263" s="61"/>
      <c r="CA263" s="61"/>
      <c r="CB263" s="61"/>
      <c r="CC263" s="61"/>
      <c r="CD263" s="61"/>
      <c r="CE263" s="61"/>
    </row>
    <row r="264" spans="1:98">
      <c r="A264" s="374">
        <v>87</v>
      </c>
      <c r="B264" s="377"/>
      <c r="C264" s="377"/>
      <c r="D264" s="377"/>
      <c r="E264" s="381"/>
      <c r="F264" s="377"/>
      <c r="G264" s="234" t="s">
        <v>109</v>
      </c>
      <c r="H264" s="191"/>
      <c r="I264" s="192" t="str">
        <f t="shared" ref="I264:I265" si="3368">IF(H264="","",H264)</f>
        <v/>
      </c>
      <c r="J264" s="192" t="str">
        <f t="shared" ref="J264:J265" si="3369">IF(I264="","",I264)</f>
        <v/>
      </c>
      <c r="K264" s="192" t="str">
        <f t="shared" ref="K264:K265" si="3370">IF(J264="","",J264)</f>
        <v/>
      </c>
      <c r="L264" s="192" t="str">
        <f t="shared" ref="L264:L265" si="3371">IF(K264="","",K264)</f>
        <v/>
      </c>
      <c r="M264" s="192" t="str">
        <f t="shared" ref="M264:M265" si="3372">IF(L264="","",L264)</f>
        <v/>
      </c>
      <c r="N264" s="192" t="str">
        <f t="shared" ref="N264:N265" si="3373">IF(M264="","",M264)</f>
        <v/>
      </c>
      <c r="O264" s="192" t="str">
        <f t="shared" ref="O264:O265" si="3374">IF(N264="","",N264)</f>
        <v/>
      </c>
      <c r="P264" s="192" t="str">
        <f t="shared" ref="P264:P265" si="3375">IF(O264="","",O264)</f>
        <v/>
      </c>
      <c r="Q264" s="192" t="str">
        <f t="shared" ref="Q264:Q265" si="3376">IF(P264="","",P264)</f>
        <v/>
      </c>
      <c r="R264" s="192" t="str">
        <f t="shared" ref="R264:R265" si="3377">IF(Q264="","",Q264)</f>
        <v/>
      </c>
      <c r="S264" s="192" t="str">
        <f t="shared" ref="S264:S265" si="3378">IF(R264="","",R264)</f>
        <v/>
      </c>
      <c r="T264" s="193">
        <f t="shared" si="1909"/>
        <v>0</v>
      </c>
      <c r="U264" s="203"/>
      <c r="V264" s="204" t="str">
        <f t="shared" ref="V264:V265" si="3379">IF(U264="","",U264)</f>
        <v/>
      </c>
      <c r="W264" s="204" t="str">
        <f t="shared" ref="W264:W265" si="3380">IF(V264="","",V264)</f>
        <v/>
      </c>
      <c r="X264" s="204" t="str">
        <f t="shared" ref="X264:X265" si="3381">IF(W264="","",W264)</f>
        <v/>
      </c>
      <c r="Y264" s="204" t="str">
        <f t="shared" ref="Y264:Y265" si="3382">IF(X264="","",X264)</f>
        <v/>
      </c>
      <c r="Z264" s="204" t="str">
        <f t="shared" ref="Z264:Z265" si="3383">IF(Y264="","",Y264)</f>
        <v/>
      </c>
      <c r="AA264" s="204" t="str">
        <f t="shared" ref="AA264:AA265" si="3384">IF(Z264="","",Z264)</f>
        <v/>
      </c>
      <c r="AB264" s="204" t="str">
        <f t="shared" ref="AB264:AB265" si="3385">IF(AA264="","",AA264)</f>
        <v/>
      </c>
      <c r="AC264" s="204" t="str">
        <f t="shared" ref="AC264:AC265" si="3386">IF(AB264="","",AB264)</f>
        <v/>
      </c>
      <c r="AD264" s="204" t="str">
        <f t="shared" ref="AD264:AD265" si="3387">IF(AC264="","",AC264)</f>
        <v/>
      </c>
      <c r="AE264" s="204" t="str">
        <f t="shared" ref="AE264:AE265" si="3388">IF(AD264="","",AD264)</f>
        <v/>
      </c>
      <c r="AF264" s="204" t="str">
        <f t="shared" ref="AF264:AF265" si="3389">IF(AE264="","",AE264)</f>
        <v/>
      </c>
      <c r="AG264" s="193">
        <f t="shared" si="1957"/>
        <v>0</v>
      </c>
      <c r="AN264" s="58">
        <v>8</v>
      </c>
      <c r="AO264" s="58">
        <v>1</v>
      </c>
      <c r="AP264" s="58">
        <v>7</v>
      </c>
      <c r="AQ264" s="60">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58">
        <f ca="1">COUNTIF(INDIRECT("H"&amp;(ROW()+12*(($AN264-1)*3+$AO264)-ROW())/12+5):INDIRECT("S"&amp;(ROW()+12*(($AN264-1)*3+$AO264)-ROW())/12+5),AQ264)</f>
        <v>0</v>
      </c>
      <c r="AS264" s="60">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58">
        <f ca="1">COUNTIF(INDIRECT("U"&amp;(ROW()+12*(($AN264-1)*3+$AO264)-ROW())/12+5):INDIRECT("AF"&amp;(ROW()+12*(($AN264-1)*3+$AO264)-ROW())/12+5),AS264)</f>
        <v>0</v>
      </c>
      <c r="AU264" s="58">
        <f ca="1">IF(AND(AQ264+AS264&gt;0,AR264+AT264&gt;0),COUNTIF(AU$6:AU263,"&gt;0")+1,0)</f>
        <v>0</v>
      </c>
      <c r="BE264" s="58">
        <v>1</v>
      </c>
      <c r="BG264" s="61">
        <f t="shared" ref="BG264" si="3390">SUM(H264:H265)</f>
        <v>0</v>
      </c>
      <c r="BH264" s="61">
        <f t="shared" ref="BH264" si="3391">SUM(I264:I265)</f>
        <v>0</v>
      </c>
      <c r="BI264" s="61">
        <f t="shared" ref="BI264" si="3392">SUM(J264:J265)</f>
        <v>0</v>
      </c>
      <c r="BJ264" s="61">
        <f t="shared" ref="BJ264" si="3393">SUM(K264:K265)</f>
        <v>0</v>
      </c>
      <c r="BK264" s="61">
        <f t="shared" ref="BK264" si="3394">SUM(L264:L265)</f>
        <v>0</v>
      </c>
      <c r="BL264" s="61">
        <f t="shared" ref="BL264" si="3395">SUM(M264:M265)</f>
        <v>0</v>
      </c>
      <c r="BM264" s="61">
        <f t="shared" ref="BM264" si="3396">SUM(N264:N265)</f>
        <v>0</v>
      </c>
      <c r="BN264" s="61">
        <f t="shared" ref="BN264" si="3397">SUM(O264:O265)</f>
        <v>0</v>
      </c>
      <c r="BO264" s="61">
        <f t="shared" ref="BO264" si="3398">SUM(P264:P265)</f>
        <v>0</v>
      </c>
      <c r="BP264" s="61">
        <f t="shared" ref="BP264" si="3399">SUM(Q264:Q265)</f>
        <v>0</v>
      </c>
      <c r="BQ264" s="61">
        <f t="shared" ref="BQ264" si="3400">SUM(R264:R265)</f>
        <v>0</v>
      </c>
      <c r="BR264" s="61">
        <f t="shared" ref="BR264" si="3401">SUM(S264:S265)</f>
        <v>0</v>
      </c>
      <c r="BT264" s="61">
        <f t="shared" ref="BT264" si="3402">SUM(U264:U265)</f>
        <v>0</v>
      </c>
      <c r="BU264" s="61">
        <f t="shared" ref="BU264" si="3403">SUM(V264:V265)</f>
        <v>0</v>
      </c>
      <c r="BV264" s="61">
        <f t="shared" ref="BV264" si="3404">SUM(W264:W265)</f>
        <v>0</v>
      </c>
      <c r="BW264" s="61">
        <f t="shared" ref="BW264" si="3405">SUM(X264:X265)</f>
        <v>0</v>
      </c>
      <c r="BX264" s="61">
        <f t="shared" ref="BX264" si="3406">SUM(Y264:Y265)</f>
        <v>0</v>
      </c>
      <c r="BY264" s="61">
        <f t="shared" ref="BY264" si="3407">SUM(Z264:Z265)</f>
        <v>0</v>
      </c>
      <c r="BZ264" s="61">
        <f t="shared" ref="BZ264" si="3408">SUM(AA264:AA265)</f>
        <v>0</v>
      </c>
      <c r="CA264" s="61">
        <f t="shared" ref="CA264" si="3409">SUM(AB264:AB265)</f>
        <v>0</v>
      </c>
      <c r="CB264" s="61">
        <f t="shared" ref="CB264" si="3410">SUM(AC264:AC265)</f>
        <v>0</v>
      </c>
      <c r="CC264" s="61">
        <f t="shared" ref="CC264" si="3411">SUM(AD264:AD265)</f>
        <v>0</v>
      </c>
      <c r="CD264" s="61">
        <f t="shared" ref="CD264" si="3412">SUM(AE264:AE265)</f>
        <v>0</v>
      </c>
      <c r="CE264" s="61">
        <f t="shared" ref="CE264" si="3413">SUM(AF264:AF265)</f>
        <v>0</v>
      </c>
      <c r="CH264" s="62" t="s">
        <v>108</v>
      </c>
      <c r="CI264" s="61">
        <f t="shared" ref="CI264" si="3414">IF(OR($D264="副園長",$D264="教頭",$D264="主任保育士",$D264="主幹教諭",$D264="主幹保育教諭"),0,BG264)</f>
        <v>0</v>
      </c>
      <c r="CJ264" s="61">
        <f t="shared" ref="CJ264" si="3415">IF(OR($D264="副園長",$D264="教頭",$D264="主任保育士",$D264="主幹教諭",$D264="主幹保育教諭"),0,BH264)</f>
        <v>0</v>
      </c>
      <c r="CK264" s="61">
        <f t="shared" ref="CK264" si="3416">IF(OR($D264="副園長",$D264="教頭",$D264="主任保育士",$D264="主幹教諭",$D264="主幹保育教諭"),0,BI264)</f>
        <v>0</v>
      </c>
      <c r="CL264" s="61">
        <f t="shared" ref="CL264" si="3417">IF(OR($D264="副園長",$D264="教頭",$D264="主任保育士",$D264="主幹教諭",$D264="主幹保育教諭"),0,BJ264)</f>
        <v>0</v>
      </c>
      <c r="CM264" s="61">
        <f t="shared" ref="CM264" si="3418">IF(OR($D264="副園長",$D264="教頭",$D264="主任保育士",$D264="主幹教諭",$D264="主幹保育教諭"),0,BK264)</f>
        <v>0</v>
      </c>
      <c r="CN264" s="61">
        <f t="shared" ref="CN264" si="3419">IF(OR($D264="副園長",$D264="教頭",$D264="主任保育士",$D264="主幹教諭",$D264="主幹保育教諭"),0,BL264)</f>
        <v>0</v>
      </c>
      <c r="CO264" s="61">
        <f t="shared" ref="CO264" si="3420">IF(OR($D264="副園長",$D264="教頭",$D264="主任保育士",$D264="主幹教諭",$D264="主幹保育教諭"),0,BM264)</f>
        <v>0</v>
      </c>
      <c r="CP264" s="61">
        <f t="shared" ref="CP264" si="3421">IF(OR($D264="副園長",$D264="教頭",$D264="主任保育士",$D264="主幹教諭",$D264="主幹保育教諭"),0,BN264)</f>
        <v>0</v>
      </c>
      <c r="CQ264" s="61">
        <f t="shared" ref="CQ264" si="3422">IF(OR($D264="副園長",$D264="教頭",$D264="主任保育士",$D264="主幹教諭",$D264="主幹保育教諭"),0,BO264)</f>
        <v>0</v>
      </c>
      <c r="CR264" s="61">
        <f t="shared" ref="CR264" si="3423">IF(OR($D264="副園長",$D264="教頭",$D264="主任保育士",$D264="主幹教諭",$D264="主幹保育教諭"),0,BP264)</f>
        <v>0</v>
      </c>
      <c r="CS264" s="61">
        <f t="shared" ref="CS264" si="3424">IF(OR($D264="副園長",$D264="教頭",$D264="主任保育士",$D264="主幹教諭",$D264="主幹保育教諭"),0,BQ264)</f>
        <v>0</v>
      </c>
      <c r="CT264" s="61">
        <f t="shared" ref="CT264" si="3425">IF(OR($D264="副園長",$D264="教頭",$D264="主任保育士",$D264="主幹教諭",$D264="主幹保育教諭"),0,BR264)</f>
        <v>0</v>
      </c>
    </row>
    <row r="265" spans="1:98">
      <c r="A265" s="375"/>
      <c r="B265" s="378"/>
      <c r="C265" s="380"/>
      <c r="D265" s="380"/>
      <c r="E265" s="382"/>
      <c r="F265" s="378"/>
      <c r="G265" s="235" t="s">
        <v>107</v>
      </c>
      <c r="H265" s="194"/>
      <c r="I265" s="195" t="str">
        <f t="shared" si="3368"/>
        <v/>
      </c>
      <c r="J265" s="195" t="str">
        <f t="shared" si="3369"/>
        <v/>
      </c>
      <c r="K265" s="195" t="str">
        <f t="shared" si="3370"/>
        <v/>
      </c>
      <c r="L265" s="195" t="str">
        <f t="shared" si="3371"/>
        <v/>
      </c>
      <c r="M265" s="195" t="str">
        <f t="shared" si="3372"/>
        <v/>
      </c>
      <c r="N265" s="195" t="str">
        <f t="shared" si="3373"/>
        <v/>
      </c>
      <c r="O265" s="195" t="str">
        <f t="shared" si="3374"/>
        <v/>
      </c>
      <c r="P265" s="195" t="str">
        <f t="shared" si="3375"/>
        <v/>
      </c>
      <c r="Q265" s="195" t="str">
        <f t="shared" si="3376"/>
        <v/>
      </c>
      <c r="R265" s="195" t="str">
        <f t="shared" si="3377"/>
        <v/>
      </c>
      <c r="S265" s="195" t="str">
        <f t="shared" si="3378"/>
        <v/>
      </c>
      <c r="T265" s="196">
        <f t="shared" ref="T265:T305" si="3426">SUM(H265:S265)</f>
        <v>0</v>
      </c>
      <c r="U265" s="206"/>
      <c r="V265" s="207" t="str">
        <f t="shared" si="3379"/>
        <v/>
      </c>
      <c r="W265" s="207" t="str">
        <f t="shared" si="3380"/>
        <v/>
      </c>
      <c r="X265" s="207" t="str">
        <f t="shared" si="3381"/>
        <v/>
      </c>
      <c r="Y265" s="207" t="str">
        <f t="shared" si="3382"/>
        <v/>
      </c>
      <c r="Z265" s="207" t="str">
        <f t="shared" si="3383"/>
        <v/>
      </c>
      <c r="AA265" s="207" t="str">
        <f t="shared" si="3384"/>
        <v/>
      </c>
      <c r="AB265" s="207" t="str">
        <f t="shared" si="3385"/>
        <v/>
      </c>
      <c r="AC265" s="207" t="str">
        <f t="shared" si="3386"/>
        <v/>
      </c>
      <c r="AD265" s="207" t="str">
        <f t="shared" si="3387"/>
        <v/>
      </c>
      <c r="AE265" s="207" t="str">
        <f t="shared" si="3388"/>
        <v/>
      </c>
      <c r="AF265" s="207" t="str">
        <f t="shared" si="3389"/>
        <v/>
      </c>
      <c r="AG265" s="196">
        <f t="shared" si="1957"/>
        <v>0</v>
      </c>
      <c r="AN265" s="58">
        <v>8</v>
      </c>
      <c r="AO265" s="58">
        <v>1</v>
      </c>
      <c r="AP265" s="58">
        <v>8</v>
      </c>
      <c r="AQ265" s="60">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58">
        <f ca="1">COUNTIF(INDIRECT("H"&amp;(ROW()+12*(($AN265-1)*3+$AO265)-ROW())/12+5):INDIRECT("S"&amp;(ROW()+12*(($AN265-1)*3+$AO265)-ROW())/12+5),AQ265)</f>
        <v>0</v>
      </c>
      <c r="AS265" s="60">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58">
        <f ca="1">COUNTIF(INDIRECT("U"&amp;(ROW()+12*(($AN265-1)*3+$AO265)-ROW())/12+5):INDIRECT("AF"&amp;(ROW()+12*(($AN265-1)*3+$AO265)-ROW())/12+5),AS265)</f>
        <v>0</v>
      </c>
      <c r="AU265" s="58">
        <f ca="1">IF(AND(AQ265+AS265&gt;0,AR265+AT265&gt;0),COUNTIF(AU$6:AU264,"&gt;0")+1,0)</f>
        <v>0</v>
      </c>
      <c r="BE265" s="58">
        <v>2</v>
      </c>
      <c r="BF265" s="58" t="s">
        <v>106</v>
      </c>
      <c r="BG265" s="61">
        <f t="shared" ref="BG265" si="3427">IF(BG264+BT264&gt;$AJ$27,1,0)</f>
        <v>0</v>
      </c>
      <c r="BH265" s="61">
        <f t="shared" ref="BH265" si="3428">IF(BH264+BU264&gt;$AJ$27,1,0)</f>
        <v>0</v>
      </c>
      <c r="BI265" s="61">
        <f t="shared" ref="BI265" si="3429">IF(BI264+BV264&gt;$AJ$27,1,0)</f>
        <v>0</v>
      </c>
      <c r="BJ265" s="61">
        <f t="shared" ref="BJ265" si="3430">IF(BJ264+BW264&gt;$AJ$27,1,0)</f>
        <v>0</v>
      </c>
      <c r="BK265" s="61">
        <f t="shared" ref="BK265" si="3431">IF(BK264+BX264&gt;$AJ$27,1,0)</f>
        <v>0</v>
      </c>
      <c r="BL265" s="61">
        <f t="shared" ref="BL265" si="3432">IF(BL264+BY264&gt;$AJ$27,1,0)</f>
        <v>0</v>
      </c>
      <c r="BM265" s="61">
        <f t="shared" ref="BM265" si="3433">IF(BM264+BZ264&gt;$AJ$27,1,0)</f>
        <v>0</v>
      </c>
      <c r="BN265" s="61">
        <f t="shared" ref="BN265" si="3434">IF(BN264+CA264&gt;$AJ$27,1,0)</f>
        <v>0</v>
      </c>
      <c r="BO265" s="61">
        <f t="shared" ref="BO265" si="3435">IF(BO264+CB264&gt;$AJ$27,1,0)</f>
        <v>0</v>
      </c>
      <c r="BP265" s="61">
        <f t="shared" ref="BP265" si="3436">IF(BP264+CC264&gt;$AJ$27,1,0)</f>
        <v>0</v>
      </c>
      <c r="BQ265" s="61">
        <f t="shared" ref="BQ265" si="3437">IF(BQ264+CD264&gt;$AJ$27,1,0)</f>
        <v>0</v>
      </c>
      <c r="BR265" s="61">
        <f t="shared" ref="BR265" si="3438">IF(BR264+CE264&gt;$AJ$27,1,0)</f>
        <v>0</v>
      </c>
      <c r="BT265" s="61"/>
      <c r="BU265" s="61"/>
      <c r="BV265" s="61"/>
      <c r="BW265" s="61"/>
      <c r="BX265" s="61"/>
      <c r="BY265" s="61"/>
      <c r="BZ265" s="61"/>
      <c r="CA265" s="61"/>
      <c r="CB265" s="61"/>
      <c r="CC265" s="61"/>
      <c r="CD265" s="61"/>
      <c r="CE265" s="61"/>
    </row>
    <row r="266" spans="1:98">
      <c r="A266" s="376"/>
      <c r="B266" s="379"/>
      <c r="C266" s="384"/>
      <c r="D266" s="385"/>
      <c r="E266" s="383"/>
      <c r="F266" s="379"/>
      <c r="G266" s="236" t="s">
        <v>1226</v>
      </c>
      <c r="H266" s="197"/>
      <c r="I266" s="198"/>
      <c r="J266" s="198"/>
      <c r="K266" s="198"/>
      <c r="L266" s="198"/>
      <c r="M266" s="198"/>
      <c r="N266" s="198"/>
      <c r="O266" s="198"/>
      <c r="P266" s="198"/>
      <c r="Q266" s="198"/>
      <c r="R266" s="198"/>
      <c r="S266" s="198"/>
      <c r="T266" s="199">
        <f t="shared" si="3426"/>
        <v>0</v>
      </c>
      <c r="U266" s="208"/>
      <c r="V266" s="209"/>
      <c r="W266" s="209"/>
      <c r="X266" s="209"/>
      <c r="Y266" s="209"/>
      <c r="Z266" s="209"/>
      <c r="AA266" s="209"/>
      <c r="AB266" s="209"/>
      <c r="AC266" s="209"/>
      <c r="AD266" s="209"/>
      <c r="AE266" s="209"/>
      <c r="AF266" s="209"/>
      <c r="AG266" s="199">
        <f t="shared" ref="AG266:AG305" si="3439">SUM(U266:AF266)</f>
        <v>0</v>
      </c>
      <c r="AN266" s="58">
        <v>8</v>
      </c>
      <c r="AO266" s="58">
        <v>1</v>
      </c>
      <c r="AP266" s="58">
        <v>9</v>
      </c>
      <c r="AQ266" s="60">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58">
        <f ca="1">COUNTIF(INDIRECT("H"&amp;(ROW()+12*(($AN266-1)*3+$AO266)-ROW())/12+5):INDIRECT("S"&amp;(ROW()+12*(($AN266-1)*3+$AO266)-ROW())/12+5),AQ266)</f>
        <v>0</v>
      </c>
      <c r="AS266" s="60">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58">
        <f ca="1">COUNTIF(INDIRECT("U"&amp;(ROW()+12*(($AN266-1)*3+$AO266)-ROW())/12+5):INDIRECT("AF"&amp;(ROW()+12*(($AN266-1)*3+$AO266)-ROW())/12+5),AS266)</f>
        <v>0</v>
      </c>
      <c r="AU266" s="58">
        <f ca="1">IF(AND(AQ266+AS266&gt;0,AR266+AT266&gt;0),COUNTIF(AU$6:AU265,"&gt;0")+1,0)</f>
        <v>0</v>
      </c>
      <c r="BE266" s="58">
        <v>3</v>
      </c>
      <c r="BF266" s="62"/>
      <c r="BG266" s="61"/>
      <c r="BH266" s="61"/>
      <c r="BI266" s="61"/>
      <c r="BJ266" s="61"/>
      <c r="BK266" s="61"/>
      <c r="BL266" s="61"/>
      <c r="BM266" s="61"/>
      <c r="BN266" s="61"/>
      <c r="BO266" s="61"/>
      <c r="BP266" s="61"/>
      <c r="BQ266" s="61"/>
      <c r="BR266" s="61"/>
      <c r="BT266" s="61"/>
      <c r="BU266" s="61"/>
      <c r="BV266" s="61"/>
      <c r="BW266" s="61"/>
      <c r="BX266" s="61"/>
      <c r="BY266" s="61"/>
      <c r="BZ266" s="61"/>
      <c r="CA266" s="61"/>
      <c r="CB266" s="61"/>
      <c r="CC266" s="61"/>
      <c r="CD266" s="61"/>
      <c r="CE266" s="61"/>
    </row>
    <row r="267" spans="1:98">
      <c r="A267" s="374">
        <v>88</v>
      </c>
      <c r="B267" s="377"/>
      <c r="C267" s="377"/>
      <c r="D267" s="377"/>
      <c r="E267" s="381"/>
      <c r="F267" s="377"/>
      <c r="G267" s="234" t="s">
        <v>109</v>
      </c>
      <c r="H267" s="191"/>
      <c r="I267" s="192" t="str">
        <f t="shared" ref="I267:I268" si="3440">IF(H267="","",H267)</f>
        <v/>
      </c>
      <c r="J267" s="192" t="str">
        <f t="shared" ref="J267:J268" si="3441">IF(I267="","",I267)</f>
        <v/>
      </c>
      <c r="K267" s="192" t="str">
        <f t="shared" ref="K267:K268" si="3442">IF(J267="","",J267)</f>
        <v/>
      </c>
      <c r="L267" s="192" t="str">
        <f t="shared" ref="L267:L268" si="3443">IF(K267="","",K267)</f>
        <v/>
      </c>
      <c r="M267" s="192" t="str">
        <f t="shared" ref="M267:M268" si="3444">IF(L267="","",L267)</f>
        <v/>
      </c>
      <c r="N267" s="192" t="str">
        <f t="shared" ref="N267:N268" si="3445">IF(M267="","",M267)</f>
        <v/>
      </c>
      <c r="O267" s="192" t="str">
        <f t="shared" ref="O267:O268" si="3446">IF(N267="","",N267)</f>
        <v/>
      </c>
      <c r="P267" s="192" t="str">
        <f t="shared" ref="P267:P268" si="3447">IF(O267="","",O267)</f>
        <v/>
      </c>
      <c r="Q267" s="192" t="str">
        <f t="shared" ref="Q267:Q268" si="3448">IF(P267="","",P267)</f>
        <v/>
      </c>
      <c r="R267" s="192" t="str">
        <f t="shared" ref="R267:R268" si="3449">IF(Q267="","",Q267)</f>
        <v/>
      </c>
      <c r="S267" s="192" t="str">
        <f t="shared" ref="S267:S268" si="3450">IF(R267="","",R267)</f>
        <v/>
      </c>
      <c r="T267" s="193">
        <f t="shared" si="3426"/>
        <v>0</v>
      </c>
      <c r="U267" s="203"/>
      <c r="V267" s="204" t="str">
        <f t="shared" ref="V267:V268" si="3451">IF(U267="","",U267)</f>
        <v/>
      </c>
      <c r="W267" s="204" t="str">
        <f t="shared" ref="W267:W268" si="3452">IF(V267="","",V267)</f>
        <v/>
      </c>
      <c r="X267" s="204" t="str">
        <f t="shared" ref="X267:X268" si="3453">IF(W267="","",W267)</f>
        <v/>
      </c>
      <c r="Y267" s="204" t="str">
        <f t="shared" ref="Y267:Y268" si="3454">IF(X267="","",X267)</f>
        <v/>
      </c>
      <c r="Z267" s="204" t="str">
        <f t="shared" ref="Z267:Z268" si="3455">IF(Y267="","",Y267)</f>
        <v/>
      </c>
      <c r="AA267" s="204" t="str">
        <f t="shared" ref="AA267:AA268" si="3456">IF(Z267="","",Z267)</f>
        <v/>
      </c>
      <c r="AB267" s="204" t="str">
        <f t="shared" ref="AB267:AB268" si="3457">IF(AA267="","",AA267)</f>
        <v/>
      </c>
      <c r="AC267" s="204" t="str">
        <f t="shared" ref="AC267:AC268" si="3458">IF(AB267="","",AB267)</f>
        <v/>
      </c>
      <c r="AD267" s="204" t="str">
        <f t="shared" ref="AD267:AD268" si="3459">IF(AC267="","",AC267)</f>
        <v/>
      </c>
      <c r="AE267" s="204" t="str">
        <f t="shared" ref="AE267:AE268" si="3460">IF(AD267="","",AD267)</f>
        <v/>
      </c>
      <c r="AF267" s="204" t="str">
        <f t="shared" ref="AF267:AF268" si="3461">IF(AE267="","",AE267)</f>
        <v/>
      </c>
      <c r="AG267" s="193">
        <f t="shared" si="3439"/>
        <v>0</v>
      </c>
      <c r="AN267" s="58">
        <v>8</v>
      </c>
      <c r="AO267" s="58">
        <v>1</v>
      </c>
      <c r="AP267" s="58">
        <v>10</v>
      </c>
      <c r="AQ267" s="60">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58">
        <f ca="1">COUNTIF(INDIRECT("H"&amp;(ROW()+12*(($AN267-1)*3+$AO267)-ROW())/12+5):INDIRECT("S"&amp;(ROW()+12*(($AN267-1)*3+$AO267)-ROW())/12+5),AQ267)</f>
        <v>0</v>
      </c>
      <c r="AS267" s="60">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58">
        <f ca="1">COUNTIF(INDIRECT("U"&amp;(ROW()+12*(($AN267-1)*3+$AO267)-ROW())/12+5):INDIRECT("AF"&amp;(ROW()+12*(($AN267-1)*3+$AO267)-ROW())/12+5),AS267)</f>
        <v>0</v>
      </c>
      <c r="AU267" s="58">
        <f ca="1">IF(AND(AQ267+AS267&gt;0,AR267+AT267&gt;0),COUNTIF(AU$6:AU266,"&gt;0")+1,0)</f>
        <v>0</v>
      </c>
      <c r="BE267" s="58">
        <v>1</v>
      </c>
      <c r="BG267" s="61">
        <f t="shared" ref="BG267" si="3462">SUM(H267:H268)</f>
        <v>0</v>
      </c>
      <c r="BH267" s="61">
        <f t="shared" ref="BH267" si="3463">SUM(I267:I268)</f>
        <v>0</v>
      </c>
      <c r="BI267" s="61">
        <f t="shared" ref="BI267" si="3464">SUM(J267:J268)</f>
        <v>0</v>
      </c>
      <c r="BJ267" s="61">
        <f t="shared" ref="BJ267" si="3465">SUM(K267:K268)</f>
        <v>0</v>
      </c>
      <c r="BK267" s="61">
        <f t="shared" ref="BK267" si="3466">SUM(L267:L268)</f>
        <v>0</v>
      </c>
      <c r="BL267" s="61">
        <f t="shared" ref="BL267" si="3467">SUM(M267:M268)</f>
        <v>0</v>
      </c>
      <c r="BM267" s="61">
        <f t="shared" ref="BM267" si="3468">SUM(N267:N268)</f>
        <v>0</v>
      </c>
      <c r="BN267" s="61">
        <f t="shared" ref="BN267" si="3469">SUM(O267:O268)</f>
        <v>0</v>
      </c>
      <c r="BO267" s="61">
        <f t="shared" ref="BO267" si="3470">SUM(P267:P268)</f>
        <v>0</v>
      </c>
      <c r="BP267" s="61">
        <f t="shared" ref="BP267" si="3471">SUM(Q267:Q268)</f>
        <v>0</v>
      </c>
      <c r="BQ267" s="61">
        <f t="shared" ref="BQ267" si="3472">SUM(R267:R268)</f>
        <v>0</v>
      </c>
      <c r="BR267" s="61">
        <f t="shared" ref="BR267" si="3473">SUM(S267:S268)</f>
        <v>0</v>
      </c>
      <c r="BT267" s="61">
        <f t="shared" ref="BT267" si="3474">SUM(U267:U268)</f>
        <v>0</v>
      </c>
      <c r="BU267" s="61">
        <f t="shared" ref="BU267" si="3475">SUM(V267:V268)</f>
        <v>0</v>
      </c>
      <c r="BV267" s="61">
        <f t="shared" ref="BV267" si="3476">SUM(W267:W268)</f>
        <v>0</v>
      </c>
      <c r="BW267" s="61">
        <f t="shared" ref="BW267" si="3477">SUM(X267:X268)</f>
        <v>0</v>
      </c>
      <c r="BX267" s="61">
        <f t="shared" ref="BX267" si="3478">SUM(Y267:Y268)</f>
        <v>0</v>
      </c>
      <c r="BY267" s="61">
        <f t="shared" ref="BY267" si="3479">SUM(Z267:Z268)</f>
        <v>0</v>
      </c>
      <c r="BZ267" s="61">
        <f t="shared" ref="BZ267" si="3480">SUM(AA267:AA268)</f>
        <v>0</v>
      </c>
      <c r="CA267" s="61">
        <f t="shared" ref="CA267" si="3481">SUM(AB267:AB268)</f>
        <v>0</v>
      </c>
      <c r="CB267" s="61">
        <f t="shared" ref="CB267" si="3482">SUM(AC267:AC268)</f>
        <v>0</v>
      </c>
      <c r="CC267" s="61">
        <f t="shared" ref="CC267" si="3483">SUM(AD267:AD268)</f>
        <v>0</v>
      </c>
      <c r="CD267" s="61">
        <f t="shared" ref="CD267" si="3484">SUM(AE267:AE268)</f>
        <v>0</v>
      </c>
      <c r="CE267" s="61">
        <f t="shared" ref="CE267" si="3485">SUM(AF267:AF268)</f>
        <v>0</v>
      </c>
      <c r="CH267" s="62" t="s">
        <v>108</v>
      </c>
      <c r="CI267" s="61">
        <f t="shared" ref="CI267" si="3486">IF(OR($D267="副園長",$D267="教頭",$D267="主任保育士",$D267="主幹教諭",$D267="主幹保育教諭"),0,BG267)</f>
        <v>0</v>
      </c>
      <c r="CJ267" s="61">
        <f t="shared" ref="CJ267" si="3487">IF(OR($D267="副園長",$D267="教頭",$D267="主任保育士",$D267="主幹教諭",$D267="主幹保育教諭"),0,BH267)</f>
        <v>0</v>
      </c>
      <c r="CK267" s="61">
        <f t="shared" ref="CK267" si="3488">IF(OR($D267="副園長",$D267="教頭",$D267="主任保育士",$D267="主幹教諭",$D267="主幹保育教諭"),0,BI267)</f>
        <v>0</v>
      </c>
      <c r="CL267" s="61">
        <f t="shared" ref="CL267" si="3489">IF(OR($D267="副園長",$D267="教頭",$D267="主任保育士",$D267="主幹教諭",$D267="主幹保育教諭"),0,BJ267)</f>
        <v>0</v>
      </c>
      <c r="CM267" s="61">
        <f t="shared" ref="CM267" si="3490">IF(OR($D267="副園長",$D267="教頭",$D267="主任保育士",$D267="主幹教諭",$D267="主幹保育教諭"),0,BK267)</f>
        <v>0</v>
      </c>
      <c r="CN267" s="61">
        <f t="shared" ref="CN267" si="3491">IF(OR($D267="副園長",$D267="教頭",$D267="主任保育士",$D267="主幹教諭",$D267="主幹保育教諭"),0,BL267)</f>
        <v>0</v>
      </c>
      <c r="CO267" s="61">
        <f t="shared" ref="CO267" si="3492">IF(OR($D267="副園長",$D267="教頭",$D267="主任保育士",$D267="主幹教諭",$D267="主幹保育教諭"),0,BM267)</f>
        <v>0</v>
      </c>
      <c r="CP267" s="61">
        <f t="shared" ref="CP267" si="3493">IF(OR($D267="副園長",$D267="教頭",$D267="主任保育士",$D267="主幹教諭",$D267="主幹保育教諭"),0,BN267)</f>
        <v>0</v>
      </c>
      <c r="CQ267" s="61">
        <f t="shared" ref="CQ267" si="3494">IF(OR($D267="副園長",$D267="教頭",$D267="主任保育士",$D267="主幹教諭",$D267="主幹保育教諭"),0,BO267)</f>
        <v>0</v>
      </c>
      <c r="CR267" s="61">
        <f t="shared" ref="CR267" si="3495">IF(OR($D267="副園長",$D267="教頭",$D267="主任保育士",$D267="主幹教諭",$D267="主幹保育教諭"),0,BP267)</f>
        <v>0</v>
      </c>
      <c r="CS267" s="61">
        <f t="shared" ref="CS267" si="3496">IF(OR($D267="副園長",$D267="教頭",$D267="主任保育士",$D267="主幹教諭",$D267="主幹保育教諭"),0,BQ267)</f>
        <v>0</v>
      </c>
      <c r="CT267" s="61">
        <f t="shared" ref="CT267" si="3497">IF(OR($D267="副園長",$D267="教頭",$D267="主任保育士",$D267="主幹教諭",$D267="主幹保育教諭"),0,BR267)</f>
        <v>0</v>
      </c>
    </row>
    <row r="268" spans="1:98">
      <c r="A268" s="375"/>
      <c r="B268" s="378"/>
      <c r="C268" s="380"/>
      <c r="D268" s="380"/>
      <c r="E268" s="382"/>
      <c r="F268" s="378"/>
      <c r="G268" s="235" t="s">
        <v>107</v>
      </c>
      <c r="H268" s="194"/>
      <c r="I268" s="195" t="str">
        <f t="shared" si="3440"/>
        <v/>
      </c>
      <c r="J268" s="195" t="str">
        <f t="shared" si="3441"/>
        <v/>
      </c>
      <c r="K268" s="195" t="str">
        <f t="shared" si="3442"/>
        <v/>
      </c>
      <c r="L268" s="195" t="str">
        <f t="shared" si="3443"/>
        <v/>
      </c>
      <c r="M268" s="195" t="str">
        <f t="shared" si="3444"/>
        <v/>
      </c>
      <c r="N268" s="195" t="str">
        <f t="shared" si="3445"/>
        <v/>
      </c>
      <c r="O268" s="195" t="str">
        <f t="shared" si="3446"/>
        <v/>
      </c>
      <c r="P268" s="195" t="str">
        <f t="shared" si="3447"/>
        <v/>
      </c>
      <c r="Q268" s="195" t="str">
        <f t="shared" si="3448"/>
        <v/>
      </c>
      <c r="R268" s="195" t="str">
        <f t="shared" si="3449"/>
        <v/>
      </c>
      <c r="S268" s="195" t="str">
        <f t="shared" si="3450"/>
        <v/>
      </c>
      <c r="T268" s="196">
        <f t="shared" si="3426"/>
        <v>0</v>
      </c>
      <c r="U268" s="206"/>
      <c r="V268" s="207" t="str">
        <f t="shared" si="3451"/>
        <v/>
      </c>
      <c r="W268" s="207" t="str">
        <f t="shared" si="3452"/>
        <v/>
      </c>
      <c r="X268" s="207" t="str">
        <f t="shared" si="3453"/>
        <v/>
      </c>
      <c r="Y268" s="207" t="str">
        <f t="shared" si="3454"/>
        <v/>
      </c>
      <c r="Z268" s="207" t="str">
        <f t="shared" si="3455"/>
        <v/>
      </c>
      <c r="AA268" s="207" t="str">
        <f t="shared" si="3456"/>
        <v/>
      </c>
      <c r="AB268" s="207" t="str">
        <f t="shared" si="3457"/>
        <v/>
      </c>
      <c r="AC268" s="207" t="str">
        <f t="shared" si="3458"/>
        <v/>
      </c>
      <c r="AD268" s="207" t="str">
        <f t="shared" si="3459"/>
        <v/>
      </c>
      <c r="AE268" s="207" t="str">
        <f t="shared" si="3460"/>
        <v/>
      </c>
      <c r="AF268" s="207" t="str">
        <f t="shared" si="3461"/>
        <v/>
      </c>
      <c r="AG268" s="196">
        <f t="shared" si="3439"/>
        <v>0</v>
      </c>
      <c r="AN268" s="58">
        <v>8</v>
      </c>
      <c r="AO268" s="58">
        <v>1</v>
      </c>
      <c r="AP268" s="58">
        <v>11</v>
      </c>
      <c r="AQ268" s="60">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58">
        <f ca="1">COUNTIF(INDIRECT("H"&amp;(ROW()+12*(($AN268-1)*3+$AO268)-ROW())/12+5):INDIRECT("S"&amp;(ROW()+12*(($AN268-1)*3+$AO268)-ROW())/12+5),AQ268)</f>
        <v>0</v>
      </c>
      <c r="AS268" s="60">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58">
        <f ca="1">COUNTIF(INDIRECT("U"&amp;(ROW()+12*(($AN268-1)*3+$AO268)-ROW())/12+5):INDIRECT("AF"&amp;(ROW()+12*(($AN268-1)*3+$AO268)-ROW())/12+5),AS268)</f>
        <v>0</v>
      </c>
      <c r="AU268" s="58">
        <f ca="1">IF(AND(AQ268+AS268&gt;0,AR268+AT268&gt;0),COUNTIF(AU$6:AU267,"&gt;0")+1,0)</f>
        <v>0</v>
      </c>
      <c r="BE268" s="58">
        <v>2</v>
      </c>
      <c r="BF268" s="58" t="s">
        <v>106</v>
      </c>
      <c r="BG268" s="61">
        <f t="shared" ref="BG268" si="3498">IF(BG267+BT267&gt;$AJ$27,1,0)</f>
        <v>0</v>
      </c>
      <c r="BH268" s="61">
        <f t="shared" ref="BH268" si="3499">IF(BH267+BU267&gt;$AJ$27,1,0)</f>
        <v>0</v>
      </c>
      <c r="BI268" s="61">
        <f t="shared" ref="BI268" si="3500">IF(BI267+BV267&gt;$AJ$27,1,0)</f>
        <v>0</v>
      </c>
      <c r="BJ268" s="61">
        <f t="shared" ref="BJ268" si="3501">IF(BJ267+BW267&gt;$AJ$27,1,0)</f>
        <v>0</v>
      </c>
      <c r="BK268" s="61">
        <f t="shared" ref="BK268" si="3502">IF(BK267+BX267&gt;$AJ$27,1,0)</f>
        <v>0</v>
      </c>
      <c r="BL268" s="61">
        <f t="shared" ref="BL268" si="3503">IF(BL267+BY267&gt;$AJ$27,1,0)</f>
        <v>0</v>
      </c>
      <c r="BM268" s="61">
        <f t="shared" ref="BM268" si="3504">IF(BM267+BZ267&gt;$AJ$27,1,0)</f>
        <v>0</v>
      </c>
      <c r="BN268" s="61">
        <f t="shared" ref="BN268" si="3505">IF(BN267+CA267&gt;$AJ$27,1,0)</f>
        <v>0</v>
      </c>
      <c r="BO268" s="61">
        <f t="shared" ref="BO268" si="3506">IF(BO267+CB267&gt;$AJ$27,1,0)</f>
        <v>0</v>
      </c>
      <c r="BP268" s="61">
        <f t="shared" ref="BP268" si="3507">IF(BP267+CC267&gt;$AJ$27,1,0)</f>
        <v>0</v>
      </c>
      <c r="BQ268" s="61">
        <f t="shared" ref="BQ268" si="3508">IF(BQ267+CD267&gt;$AJ$27,1,0)</f>
        <v>0</v>
      </c>
      <c r="BR268" s="61">
        <f t="shared" ref="BR268" si="3509">IF(BR267+CE267&gt;$AJ$27,1,0)</f>
        <v>0</v>
      </c>
      <c r="BT268" s="61"/>
      <c r="BU268" s="61"/>
      <c r="BV268" s="61"/>
      <c r="BW268" s="61"/>
      <c r="BX268" s="61"/>
      <c r="BY268" s="61"/>
      <c r="BZ268" s="61"/>
      <c r="CA268" s="61"/>
      <c r="CB268" s="61"/>
      <c r="CC268" s="61"/>
      <c r="CD268" s="61"/>
      <c r="CE268" s="61"/>
    </row>
    <row r="269" spans="1:98">
      <c r="A269" s="376"/>
      <c r="B269" s="379"/>
      <c r="C269" s="384"/>
      <c r="D269" s="385"/>
      <c r="E269" s="383"/>
      <c r="F269" s="379"/>
      <c r="G269" s="236" t="s">
        <v>1226</v>
      </c>
      <c r="H269" s="197"/>
      <c r="I269" s="198"/>
      <c r="J269" s="198"/>
      <c r="K269" s="198"/>
      <c r="L269" s="198"/>
      <c r="M269" s="198"/>
      <c r="N269" s="198"/>
      <c r="O269" s="198"/>
      <c r="P269" s="198"/>
      <c r="Q269" s="198"/>
      <c r="R269" s="198"/>
      <c r="S269" s="198"/>
      <c r="T269" s="199">
        <f t="shared" si="3426"/>
        <v>0</v>
      </c>
      <c r="U269" s="208"/>
      <c r="V269" s="209"/>
      <c r="W269" s="209"/>
      <c r="X269" s="209"/>
      <c r="Y269" s="209"/>
      <c r="Z269" s="209"/>
      <c r="AA269" s="209"/>
      <c r="AB269" s="209"/>
      <c r="AC269" s="209"/>
      <c r="AD269" s="209"/>
      <c r="AE269" s="209"/>
      <c r="AF269" s="209"/>
      <c r="AG269" s="199">
        <f t="shared" si="3439"/>
        <v>0</v>
      </c>
      <c r="AN269" s="58">
        <v>8</v>
      </c>
      <c r="AO269" s="58">
        <v>1</v>
      </c>
      <c r="AP269" s="58">
        <v>12</v>
      </c>
      <c r="AQ269" s="60">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58">
        <f ca="1">COUNTIF(INDIRECT("H"&amp;(ROW()+12*(($AN269-1)*3+$AO269)-ROW())/12+5):INDIRECT("S"&amp;(ROW()+12*(($AN269-1)*3+$AO269)-ROW())/12+5),AQ269)</f>
        <v>0</v>
      </c>
      <c r="AS269" s="60">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58">
        <f ca="1">COUNTIF(INDIRECT("U"&amp;(ROW()+12*(($AN269-1)*3+$AO269)-ROW())/12+5):INDIRECT("AF"&amp;(ROW()+12*(($AN269-1)*3+$AO269)-ROW())/12+5),AS269)</f>
        <v>0</v>
      </c>
      <c r="AU269" s="58">
        <f ca="1">IF(AND(AQ269+AS269&gt;0,AR269+AT269&gt;0),COUNTIF(AU$6:AU268,"&gt;0")+1,0)</f>
        <v>0</v>
      </c>
      <c r="BE269" s="58">
        <v>3</v>
      </c>
      <c r="BF269" s="62"/>
      <c r="BG269" s="61"/>
      <c r="BH269" s="61"/>
      <c r="BI269" s="61"/>
      <c r="BJ269" s="61"/>
      <c r="BK269" s="61"/>
      <c r="BL269" s="61"/>
      <c r="BM269" s="61"/>
      <c r="BN269" s="61"/>
      <c r="BO269" s="61"/>
      <c r="BP269" s="61"/>
      <c r="BQ269" s="61"/>
      <c r="BR269" s="61"/>
    </row>
    <row r="270" spans="1:98">
      <c r="A270" s="374">
        <v>89</v>
      </c>
      <c r="B270" s="377"/>
      <c r="C270" s="377"/>
      <c r="D270" s="377"/>
      <c r="E270" s="381"/>
      <c r="F270" s="377"/>
      <c r="G270" s="234" t="s">
        <v>109</v>
      </c>
      <c r="H270" s="191"/>
      <c r="I270" s="192" t="str">
        <f t="shared" ref="I270:I271" si="3510">IF(H270="","",H270)</f>
        <v/>
      </c>
      <c r="J270" s="192" t="str">
        <f t="shared" ref="J270:J271" si="3511">IF(I270="","",I270)</f>
        <v/>
      </c>
      <c r="K270" s="192" t="str">
        <f t="shared" ref="K270:K271" si="3512">IF(J270="","",J270)</f>
        <v/>
      </c>
      <c r="L270" s="192" t="str">
        <f t="shared" ref="L270:L271" si="3513">IF(K270="","",K270)</f>
        <v/>
      </c>
      <c r="M270" s="192" t="str">
        <f t="shared" ref="M270:M271" si="3514">IF(L270="","",L270)</f>
        <v/>
      </c>
      <c r="N270" s="192" t="str">
        <f t="shared" ref="N270:N271" si="3515">IF(M270="","",M270)</f>
        <v/>
      </c>
      <c r="O270" s="192" t="str">
        <f t="shared" ref="O270:O271" si="3516">IF(N270="","",N270)</f>
        <v/>
      </c>
      <c r="P270" s="192" t="str">
        <f t="shared" ref="P270:P271" si="3517">IF(O270="","",O270)</f>
        <v/>
      </c>
      <c r="Q270" s="192" t="str">
        <f t="shared" ref="Q270:Q271" si="3518">IF(P270="","",P270)</f>
        <v/>
      </c>
      <c r="R270" s="192" t="str">
        <f t="shared" ref="R270:R271" si="3519">IF(Q270="","",Q270)</f>
        <v/>
      </c>
      <c r="S270" s="192" t="str">
        <f t="shared" ref="S270:S271" si="3520">IF(R270="","",R270)</f>
        <v/>
      </c>
      <c r="T270" s="193">
        <f t="shared" si="3426"/>
        <v>0</v>
      </c>
      <c r="U270" s="203"/>
      <c r="V270" s="204" t="str">
        <f t="shared" ref="V270:V271" si="3521">IF(U270="","",U270)</f>
        <v/>
      </c>
      <c r="W270" s="204" t="str">
        <f t="shared" ref="W270:W271" si="3522">IF(V270="","",V270)</f>
        <v/>
      </c>
      <c r="X270" s="204" t="str">
        <f t="shared" ref="X270:X271" si="3523">IF(W270="","",W270)</f>
        <v/>
      </c>
      <c r="Y270" s="204" t="str">
        <f t="shared" ref="Y270:Y271" si="3524">IF(X270="","",X270)</f>
        <v/>
      </c>
      <c r="Z270" s="204" t="str">
        <f t="shared" ref="Z270:Z271" si="3525">IF(Y270="","",Y270)</f>
        <v/>
      </c>
      <c r="AA270" s="204" t="str">
        <f t="shared" ref="AA270:AA271" si="3526">IF(Z270="","",Z270)</f>
        <v/>
      </c>
      <c r="AB270" s="204" t="str">
        <f t="shared" ref="AB270:AB271" si="3527">IF(AA270="","",AA270)</f>
        <v/>
      </c>
      <c r="AC270" s="204" t="str">
        <f t="shared" ref="AC270:AC271" si="3528">IF(AB270="","",AB270)</f>
        <v/>
      </c>
      <c r="AD270" s="204" t="str">
        <f t="shared" ref="AD270:AD271" si="3529">IF(AC270="","",AC270)</f>
        <v/>
      </c>
      <c r="AE270" s="204" t="str">
        <f t="shared" ref="AE270:AE271" si="3530">IF(AD270="","",AD270)</f>
        <v/>
      </c>
      <c r="AF270" s="204" t="str">
        <f t="shared" ref="AF270:AF271" si="3531">IF(AE270="","",AE270)</f>
        <v/>
      </c>
      <c r="AG270" s="193">
        <f t="shared" si="3439"/>
        <v>0</v>
      </c>
      <c r="AN270" s="58">
        <v>8</v>
      </c>
      <c r="AO270" s="58">
        <v>2</v>
      </c>
      <c r="AP270" s="58">
        <v>1</v>
      </c>
      <c r="AQ270" s="60">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58">
        <f ca="1">COUNTIF(INDIRECT("H"&amp;(ROW()+12*(($AN270-1)*3+$AO270)-ROW())/12+5):INDIRECT("S"&amp;(ROW()+12*(($AN270-1)*3+$AO270)-ROW())/12+5),AQ270)</f>
        <v>0</v>
      </c>
      <c r="AS270" s="60">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58">
        <f ca="1">COUNTIF(INDIRECT("U"&amp;(ROW()+12*(($AN270-1)*3+$AO270)-ROW())/12+5):INDIRECT("AF"&amp;(ROW()+12*(($AN270-1)*3+$AO270)-ROW())/12+5),AS270)</f>
        <v>0</v>
      </c>
      <c r="AU270" s="58">
        <f ca="1">IF(AND(AQ270+AS270&gt;0,AR270+AT270&gt;0),COUNTIF(AU$6:AU269,"&gt;0")+1,0)</f>
        <v>0</v>
      </c>
      <c r="BE270" s="58">
        <v>1</v>
      </c>
      <c r="BG270" s="61">
        <f t="shared" ref="BG270" si="3532">SUM(H270:H271)</f>
        <v>0</v>
      </c>
      <c r="BH270" s="61">
        <f t="shared" ref="BH270" si="3533">SUM(I270:I271)</f>
        <v>0</v>
      </c>
      <c r="BI270" s="61">
        <f t="shared" ref="BI270" si="3534">SUM(J270:J271)</f>
        <v>0</v>
      </c>
      <c r="BJ270" s="61">
        <f t="shared" ref="BJ270" si="3535">SUM(K270:K271)</f>
        <v>0</v>
      </c>
      <c r="BK270" s="61">
        <f t="shared" ref="BK270" si="3536">SUM(L270:L271)</f>
        <v>0</v>
      </c>
      <c r="BL270" s="61">
        <f t="shared" ref="BL270" si="3537">SUM(M270:M271)</f>
        <v>0</v>
      </c>
      <c r="BM270" s="61">
        <f t="shared" ref="BM270" si="3538">SUM(N270:N271)</f>
        <v>0</v>
      </c>
      <c r="BN270" s="61">
        <f t="shared" ref="BN270" si="3539">SUM(O270:O271)</f>
        <v>0</v>
      </c>
      <c r="BO270" s="61">
        <f t="shared" ref="BO270" si="3540">SUM(P270:P271)</f>
        <v>0</v>
      </c>
      <c r="BP270" s="61">
        <f t="shared" ref="BP270" si="3541">SUM(Q270:Q271)</f>
        <v>0</v>
      </c>
      <c r="BQ270" s="61">
        <f t="shared" ref="BQ270" si="3542">SUM(R270:R271)</f>
        <v>0</v>
      </c>
      <c r="BR270" s="61">
        <f t="shared" ref="BR270" si="3543">SUM(S270:S271)</f>
        <v>0</v>
      </c>
      <c r="BT270" s="61">
        <f t="shared" ref="BT270" si="3544">SUM(U270:U271)</f>
        <v>0</v>
      </c>
      <c r="BU270" s="61">
        <f t="shared" ref="BU270" si="3545">SUM(V270:V271)</f>
        <v>0</v>
      </c>
      <c r="BV270" s="61">
        <f t="shared" ref="BV270" si="3546">SUM(W270:W271)</f>
        <v>0</v>
      </c>
      <c r="BW270" s="61">
        <f t="shared" ref="BW270" si="3547">SUM(X270:X271)</f>
        <v>0</v>
      </c>
      <c r="BX270" s="61">
        <f t="shared" ref="BX270" si="3548">SUM(Y270:Y271)</f>
        <v>0</v>
      </c>
      <c r="BY270" s="61">
        <f t="shared" ref="BY270" si="3549">SUM(Z270:Z271)</f>
        <v>0</v>
      </c>
      <c r="BZ270" s="61">
        <f t="shared" ref="BZ270" si="3550">SUM(AA270:AA271)</f>
        <v>0</v>
      </c>
      <c r="CA270" s="61">
        <f t="shared" ref="CA270" si="3551">SUM(AB270:AB271)</f>
        <v>0</v>
      </c>
      <c r="CB270" s="61">
        <f t="shared" ref="CB270" si="3552">SUM(AC270:AC271)</f>
        <v>0</v>
      </c>
      <c r="CC270" s="61">
        <f t="shared" ref="CC270" si="3553">SUM(AD270:AD271)</f>
        <v>0</v>
      </c>
      <c r="CD270" s="61">
        <f t="shared" ref="CD270" si="3554">SUM(AE270:AE271)</f>
        <v>0</v>
      </c>
      <c r="CE270" s="61">
        <f t="shared" ref="CE270" si="3555">SUM(AF270:AF271)</f>
        <v>0</v>
      </c>
      <c r="CH270" s="62" t="s">
        <v>108</v>
      </c>
      <c r="CI270" s="61">
        <f t="shared" ref="CI270" si="3556">IF(OR($D270="副園長",$D270="教頭",$D270="主任保育士",$D270="主幹教諭",$D270="主幹保育教諭"),0,BG270)</f>
        <v>0</v>
      </c>
      <c r="CJ270" s="61">
        <f t="shared" ref="CJ270" si="3557">IF(OR($D270="副園長",$D270="教頭",$D270="主任保育士",$D270="主幹教諭",$D270="主幹保育教諭"),0,BH270)</f>
        <v>0</v>
      </c>
      <c r="CK270" s="61">
        <f t="shared" ref="CK270" si="3558">IF(OR($D270="副園長",$D270="教頭",$D270="主任保育士",$D270="主幹教諭",$D270="主幹保育教諭"),0,BI270)</f>
        <v>0</v>
      </c>
      <c r="CL270" s="61">
        <f t="shared" ref="CL270" si="3559">IF(OR($D270="副園長",$D270="教頭",$D270="主任保育士",$D270="主幹教諭",$D270="主幹保育教諭"),0,BJ270)</f>
        <v>0</v>
      </c>
      <c r="CM270" s="61">
        <f t="shared" ref="CM270" si="3560">IF(OR($D270="副園長",$D270="教頭",$D270="主任保育士",$D270="主幹教諭",$D270="主幹保育教諭"),0,BK270)</f>
        <v>0</v>
      </c>
      <c r="CN270" s="61">
        <f t="shared" ref="CN270" si="3561">IF(OR($D270="副園長",$D270="教頭",$D270="主任保育士",$D270="主幹教諭",$D270="主幹保育教諭"),0,BL270)</f>
        <v>0</v>
      </c>
      <c r="CO270" s="61">
        <f t="shared" ref="CO270" si="3562">IF(OR($D270="副園長",$D270="教頭",$D270="主任保育士",$D270="主幹教諭",$D270="主幹保育教諭"),0,BM270)</f>
        <v>0</v>
      </c>
      <c r="CP270" s="61">
        <f t="shared" ref="CP270" si="3563">IF(OR($D270="副園長",$D270="教頭",$D270="主任保育士",$D270="主幹教諭",$D270="主幹保育教諭"),0,BN270)</f>
        <v>0</v>
      </c>
      <c r="CQ270" s="61">
        <f t="shared" ref="CQ270" si="3564">IF(OR($D270="副園長",$D270="教頭",$D270="主任保育士",$D270="主幹教諭",$D270="主幹保育教諭"),0,BO270)</f>
        <v>0</v>
      </c>
      <c r="CR270" s="61">
        <f t="shared" ref="CR270" si="3565">IF(OR($D270="副園長",$D270="教頭",$D270="主任保育士",$D270="主幹教諭",$D270="主幹保育教諭"),0,BP270)</f>
        <v>0</v>
      </c>
      <c r="CS270" s="61">
        <f t="shared" ref="CS270" si="3566">IF(OR($D270="副園長",$D270="教頭",$D270="主任保育士",$D270="主幹教諭",$D270="主幹保育教諭"),0,BQ270)</f>
        <v>0</v>
      </c>
      <c r="CT270" s="61">
        <f t="shared" ref="CT270" si="3567">IF(OR($D270="副園長",$D270="教頭",$D270="主任保育士",$D270="主幹教諭",$D270="主幹保育教諭"),0,BR270)</f>
        <v>0</v>
      </c>
    </row>
    <row r="271" spans="1:98">
      <c r="A271" s="375"/>
      <c r="B271" s="378"/>
      <c r="C271" s="380"/>
      <c r="D271" s="380"/>
      <c r="E271" s="382"/>
      <c r="F271" s="378"/>
      <c r="G271" s="235" t="s">
        <v>107</v>
      </c>
      <c r="H271" s="194"/>
      <c r="I271" s="195" t="str">
        <f t="shared" si="3510"/>
        <v/>
      </c>
      <c r="J271" s="195" t="str">
        <f t="shared" si="3511"/>
        <v/>
      </c>
      <c r="K271" s="195" t="str">
        <f t="shared" si="3512"/>
        <v/>
      </c>
      <c r="L271" s="195" t="str">
        <f t="shared" si="3513"/>
        <v/>
      </c>
      <c r="M271" s="195" t="str">
        <f t="shared" si="3514"/>
        <v/>
      </c>
      <c r="N271" s="195" t="str">
        <f t="shared" si="3515"/>
        <v/>
      </c>
      <c r="O271" s="195" t="str">
        <f t="shared" si="3516"/>
        <v/>
      </c>
      <c r="P271" s="195" t="str">
        <f t="shared" si="3517"/>
        <v/>
      </c>
      <c r="Q271" s="195" t="str">
        <f t="shared" si="3518"/>
        <v/>
      </c>
      <c r="R271" s="195" t="str">
        <f t="shared" si="3519"/>
        <v/>
      </c>
      <c r="S271" s="195" t="str">
        <f t="shared" si="3520"/>
        <v/>
      </c>
      <c r="T271" s="196">
        <f t="shared" si="3426"/>
        <v>0</v>
      </c>
      <c r="U271" s="206"/>
      <c r="V271" s="207" t="str">
        <f t="shared" si="3521"/>
        <v/>
      </c>
      <c r="W271" s="207" t="str">
        <f t="shared" si="3522"/>
        <v/>
      </c>
      <c r="X271" s="207" t="str">
        <f t="shared" si="3523"/>
        <v/>
      </c>
      <c r="Y271" s="207" t="str">
        <f t="shared" si="3524"/>
        <v/>
      </c>
      <c r="Z271" s="207" t="str">
        <f t="shared" si="3525"/>
        <v/>
      </c>
      <c r="AA271" s="207" t="str">
        <f t="shared" si="3526"/>
        <v/>
      </c>
      <c r="AB271" s="207" t="str">
        <f t="shared" si="3527"/>
        <v/>
      </c>
      <c r="AC271" s="207" t="str">
        <f t="shared" si="3528"/>
        <v/>
      </c>
      <c r="AD271" s="207" t="str">
        <f t="shared" si="3529"/>
        <v/>
      </c>
      <c r="AE271" s="207" t="str">
        <f t="shared" si="3530"/>
        <v/>
      </c>
      <c r="AF271" s="207" t="str">
        <f t="shared" si="3531"/>
        <v/>
      </c>
      <c r="AG271" s="196">
        <f t="shared" si="3439"/>
        <v>0</v>
      </c>
      <c r="AN271" s="58">
        <v>8</v>
      </c>
      <c r="AO271" s="58">
        <v>2</v>
      </c>
      <c r="AP271" s="58">
        <v>2</v>
      </c>
      <c r="AQ271" s="60">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58">
        <f ca="1">COUNTIF(INDIRECT("H"&amp;(ROW()+12*(($AN271-1)*3+$AO271)-ROW())/12+5):INDIRECT("S"&amp;(ROW()+12*(($AN271-1)*3+$AO271)-ROW())/12+5),AQ271)</f>
        <v>0</v>
      </c>
      <c r="AS271" s="60">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58">
        <f ca="1">COUNTIF(INDIRECT("U"&amp;(ROW()+12*(($AN271-1)*3+$AO271)-ROW())/12+5):INDIRECT("AF"&amp;(ROW()+12*(($AN271-1)*3+$AO271)-ROW())/12+5),AS271)</f>
        <v>0</v>
      </c>
      <c r="AU271" s="58">
        <f ca="1">IF(AND(AQ271+AS271&gt;0,AR271+AT271&gt;0),COUNTIF(AU$6:AU270,"&gt;0")+1,0)</f>
        <v>0</v>
      </c>
      <c r="BE271" s="58">
        <v>2</v>
      </c>
      <c r="BF271" s="58" t="s">
        <v>106</v>
      </c>
      <c r="BG271" s="61">
        <f t="shared" ref="BG271" si="3568">IF(BG270+BT270&gt;$AJ$27,1,0)</f>
        <v>0</v>
      </c>
      <c r="BH271" s="61">
        <f t="shared" ref="BH271" si="3569">IF(BH270+BU270&gt;$AJ$27,1,0)</f>
        <v>0</v>
      </c>
      <c r="BI271" s="61">
        <f t="shared" ref="BI271" si="3570">IF(BI270+BV270&gt;$AJ$27,1,0)</f>
        <v>0</v>
      </c>
      <c r="BJ271" s="61">
        <f t="shared" ref="BJ271" si="3571">IF(BJ270+BW270&gt;$AJ$27,1,0)</f>
        <v>0</v>
      </c>
      <c r="BK271" s="61">
        <f t="shared" ref="BK271" si="3572">IF(BK270+BX270&gt;$AJ$27,1,0)</f>
        <v>0</v>
      </c>
      <c r="BL271" s="61">
        <f t="shared" ref="BL271" si="3573">IF(BL270+BY270&gt;$AJ$27,1,0)</f>
        <v>0</v>
      </c>
      <c r="BM271" s="61">
        <f t="shared" ref="BM271" si="3574">IF(BM270+BZ270&gt;$AJ$27,1,0)</f>
        <v>0</v>
      </c>
      <c r="BN271" s="61">
        <f t="shared" ref="BN271" si="3575">IF(BN270+CA270&gt;$AJ$27,1,0)</f>
        <v>0</v>
      </c>
      <c r="BO271" s="61">
        <f t="shared" ref="BO271" si="3576">IF(BO270+CB270&gt;$AJ$27,1,0)</f>
        <v>0</v>
      </c>
      <c r="BP271" s="61">
        <f t="shared" ref="BP271" si="3577">IF(BP270+CC270&gt;$AJ$27,1,0)</f>
        <v>0</v>
      </c>
      <c r="BQ271" s="61">
        <f t="shared" ref="BQ271" si="3578">IF(BQ270+CD270&gt;$AJ$27,1,0)</f>
        <v>0</v>
      </c>
      <c r="BR271" s="61">
        <f t="shared" ref="BR271" si="3579">IF(BR270+CE270&gt;$AJ$27,1,0)</f>
        <v>0</v>
      </c>
      <c r="BT271" s="61"/>
      <c r="BU271" s="61"/>
      <c r="BV271" s="61"/>
      <c r="BW271" s="61"/>
      <c r="BX271" s="61"/>
      <c r="BY271" s="61"/>
      <c r="BZ271" s="61"/>
      <c r="CA271" s="61"/>
      <c r="CB271" s="61"/>
      <c r="CC271" s="61"/>
      <c r="CD271" s="61"/>
      <c r="CE271" s="61"/>
    </row>
    <row r="272" spans="1:98">
      <c r="A272" s="376"/>
      <c r="B272" s="379"/>
      <c r="C272" s="384"/>
      <c r="D272" s="385"/>
      <c r="E272" s="383"/>
      <c r="F272" s="379"/>
      <c r="G272" s="236" t="s">
        <v>1226</v>
      </c>
      <c r="H272" s="197"/>
      <c r="I272" s="198"/>
      <c r="J272" s="198"/>
      <c r="K272" s="198"/>
      <c r="L272" s="198"/>
      <c r="M272" s="198"/>
      <c r="N272" s="198"/>
      <c r="O272" s="198"/>
      <c r="P272" s="198"/>
      <c r="Q272" s="198"/>
      <c r="R272" s="198"/>
      <c r="S272" s="198"/>
      <c r="T272" s="199">
        <f t="shared" si="3426"/>
        <v>0</v>
      </c>
      <c r="U272" s="208"/>
      <c r="V272" s="209"/>
      <c r="W272" s="209"/>
      <c r="X272" s="209"/>
      <c r="Y272" s="209"/>
      <c r="Z272" s="209"/>
      <c r="AA272" s="209"/>
      <c r="AB272" s="209"/>
      <c r="AC272" s="209"/>
      <c r="AD272" s="209"/>
      <c r="AE272" s="209"/>
      <c r="AF272" s="209"/>
      <c r="AG272" s="199">
        <f t="shared" si="3439"/>
        <v>0</v>
      </c>
      <c r="AN272" s="58">
        <v>8</v>
      </c>
      <c r="AO272" s="58">
        <v>2</v>
      </c>
      <c r="AP272" s="58">
        <v>3</v>
      </c>
      <c r="AQ272" s="60">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58">
        <f ca="1">COUNTIF(INDIRECT("H"&amp;(ROW()+12*(($AN272-1)*3+$AO272)-ROW())/12+5):INDIRECT("S"&amp;(ROW()+12*(($AN272-1)*3+$AO272)-ROW())/12+5),AQ272)</f>
        <v>0</v>
      </c>
      <c r="AS272" s="60">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58">
        <f ca="1">COUNTIF(INDIRECT("U"&amp;(ROW()+12*(($AN272-1)*3+$AO272)-ROW())/12+5):INDIRECT("AF"&amp;(ROW()+12*(($AN272-1)*3+$AO272)-ROW())/12+5),AS272)</f>
        <v>0</v>
      </c>
      <c r="AU272" s="58">
        <f ca="1">IF(AND(AQ272+AS272&gt;0,AR272+AT272&gt;0),COUNTIF(AU$6:AU271,"&gt;0")+1,0)</f>
        <v>0</v>
      </c>
      <c r="BE272" s="58">
        <v>3</v>
      </c>
      <c r="BF272" s="62"/>
      <c r="BG272" s="61"/>
      <c r="BH272" s="61"/>
      <c r="BI272" s="61"/>
      <c r="BJ272" s="61"/>
      <c r="BK272" s="61"/>
      <c r="BL272" s="61"/>
      <c r="BM272" s="61"/>
      <c r="BN272" s="61"/>
      <c r="BO272" s="61"/>
      <c r="BP272" s="61"/>
      <c r="BQ272" s="61"/>
      <c r="BR272" s="61"/>
      <c r="BT272" s="61"/>
      <c r="BU272" s="61"/>
      <c r="BV272" s="61"/>
      <c r="BW272" s="61"/>
      <c r="BX272" s="61"/>
      <c r="BY272" s="61"/>
      <c r="BZ272" s="61"/>
      <c r="CA272" s="61"/>
      <c r="CB272" s="61"/>
      <c r="CC272" s="61"/>
      <c r="CD272" s="61"/>
      <c r="CE272" s="61"/>
    </row>
    <row r="273" spans="1:98">
      <c r="A273" s="374">
        <v>90</v>
      </c>
      <c r="B273" s="377"/>
      <c r="C273" s="377"/>
      <c r="D273" s="377"/>
      <c r="E273" s="381"/>
      <c r="F273" s="377"/>
      <c r="G273" s="234" t="s">
        <v>109</v>
      </c>
      <c r="H273" s="191"/>
      <c r="I273" s="192" t="str">
        <f t="shared" ref="I273:I274" si="3580">IF(H273="","",H273)</f>
        <v/>
      </c>
      <c r="J273" s="192" t="str">
        <f t="shared" ref="J273:J274" si="3581">IF(I273="","",I273)</f>
        <v/>
      </c>
      <c r="K273" s="192" t="str">
        <f t="shared" ref="K273:K274" si="3582">IF(J273="","",J273)</f>
        <v/>
      </c>
      <c r="L273" s="192" t="str">
        <f t="shared" ref="L273:L274" si="3583">IF(K273="","",K273)</f>
        <v/>
      </c>
      <c r="M273" s="192" t="str">
        <f t="shared" ref="M273:M274" si="3584">IF(L273="","",L273)</f>
        <v/>
      </c>
      <c r="N273" s="192" t="str">
        <f t="shared" ref="N273:N274" si="3585">IF(M273="","",M273)</f>
        <v/>
      </c>
      <c r="O273" s="192" t="str">
        <f t="shared" ref="O273:O274" si="3586">IF(N273="","",N273)</f>
        <v/>
      </c>
      <c r="P273" s="192" t="str">
        <f t="shared" ref="P273:P274" si="3587">IF(O273="","",O273)</f>
        <v/>
      </c>
      <c r="Q273" s="192" t="str">
        <f t="shared" ref="Q273:Q274" si="3588">IF(P273="","",P273)</f>
        <v/>
      </c>
      <c r="R273" s="192" t="str">
        <f t="shared" ref="R273:R274" si="3589">IF(Q273="","",Q273)</f>
        <v/>
      </c>
      <c r="S273" s="192" t="str">
        <f t="shared" ref="S273:S274" si="3590">IF(R273="","",R273)</f>
        <v/>
      </c>
      <c r="T273" s="193">
        <f t="shared" si="3426"/>
        <v>0</v>
      </c>
      <c r="U273" s="203"/>
      <c r="V273" s="204" t="str">
        <f t="shared" ref="V273:V274" si="3591">IF(U273="","",U273)</f>
        <v/>
      </c>
      <c r="W273" s="204" t="str">
        <f t="shared" ref="W273:W274" si="3592">IF(V273="","",V273)</f>
        <v/>
      </c>
      <c r="X273" s="204" t="str">
        <f t="shared" ref="X273:X274" si="3593">IF(W273="","",W273)</f>
        <v/>
      </c>
      <c r="Y273" s="204" t="str">
        <f t="shared" ref="Y273:Y274" si="3594">IF(X273="","",X273)</f>
        <v/>
      </c>
      <c r="Z273" s="204" t="str">
        <f t="shared" ref="Z273:Z274" si="3595">IF(Y273="","",Y273)</f>
        <v/>
      </c>
      <c r="AA273" s="204" t="str">
        <f t="shared" ref="AA273:AA274" si="3596">IF(Z273="","",Z273)</f>
        <v/>
      </c>
      <c r="AB273" s="204" t="str">
        <f t="shared" ref="AB273:AB274" si="3597">IF(AA273="","",AA273)</f>
        <v/>
      </c>
      <c r="AC273" s="204" t="str">
        <f t="shared" ref="AC273:AC274" si="3598">IF(AB273="","",AB273)</f>
        <v/>
      </c>
      <c r="AD273" s="204" t="str">
        <f t="shared" ref="AD273:AD274" si="3599">IF(AC273="","",AC273)</f>
        <v/>
      </c>
      <c r="AE273" s="204" t="str">
        <f t="shared" ref="AE273:AE274" si="3600">IF(AD273="","",AD273)</f>
        <v/>
      </c>
      <c r="AF273" s="204" t="str">
        <f t="shared" ref="AF273:AF274" si="3601">IF(AE273="","",AE273)</f>
        <v/>
      </c>
      <c r="AG273" s="193">
        <f t="shared" si="3439"/>
        <v>0</v>
      </c>
      <c r="AN273" s="58">
        <v>8</v>
      </c>
      <c r="AO273" s="58">
        <v>2</v>
      </c>
      <c r="AP273" s="58">
        <v>4</v>
      </c>
      <c r="AQ273" s="60">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58">
        <f ca="1">COUNTIF(INDIRECT("H"&amp;(ROW()+12*(($AN273-1)*3+$AO273)-ROW())/12+5):INDIRECT("S"&amp;(ROW()+12*(($AN273-1)*3+$AO273)-ROW())/12+5),AQ273)</f>
        <v>0</v>
      </c>
      <c r="AS273" s="60">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58">
        <f ca="1">COUNTIF(INDIRECT("U"&amp;(ROW()+12*(($AN273-1)*3+$AO273)-ROW())/12+5):INDIRECT("AF"&amp;(ROW()+12*(($AN273-1)*3+$AO273)-ROW())/12+5),AS273)</f>
        <v>0</v>
      </c>
      <c r="AU273" s="58">
        <f ca="1">IF(AND(AQ273+AS273&gt;0,AR273+AT273&gt;0),COUNTIF(AU$6:AU272,"&gt;0")+1,0)</f>
        <v>0</v>
      </c>
      <c r="BE273" s="58">
        <v>1</v>
      </c>
      <c r="BG273" s="61">
        <f t="shared" ref="BG273" si="3602">SUM(H273:H274)</f>
        <v>0</v>
      </c>
      <c r="BH273" s="61">
        <f t="shared" ref="BH273" si="3603">SUM(I273:I274)</f>
        <v>0</v>
      </c>
      <c r="BI273" s="61">
        <f t="shared" ref="BI273" si="3604">SUM(J273:J274)</f>
        <v>0</v>
      </c>
      <c r="BJ273" s="61">
        <f t="shared" ref="BJ273" si="3605">SUM(K273:K274)</f>
        <v>0</v>
      </c>
      <c r="BK273" s="61">
        <f t="shared" ref="BK273" si="3606">SUM(L273:L274)</f>
        <v>0</v>
      </c>
      <c r="BL273" s="61">
        <f t="shared" ref="BL273" si="3607">SUM(M273:M274)</f>
        <v>0</v>
      </c>
      <c r="BM273" s="61">
        <f t="shared" ref="BM273" si="3608">SUM(N273:N274)</f>
        <v>0</v>
      </c>
      <c r="BN273" s="61">
        <f t="shared" ref="BN273" si="3609">SUM(O273:O274)</f>
        <v>0</v>
      </c>
      <c r="BO273" s="61">
        <f t="shared" ref="BO273" si="3610">SUM(P273:P274)</f>
        <v>0</v>
      </c>
      <c r="BP273" s="61">
        <f t="shared" ref="BP273" si="3611">SUM(Q273:Q274)</f>
        <v>0</v>
      </c>
      <c r="BQ273" s="61">
        <f t="shared" ref="BQ273" si="3612">SUM(R273:R274)</f>
        <v>0</v>
      </c>
      <c r="BR273" s="61">
        <f t="shared" ref="BR273" si="3613">SUM(S273:S274)</f>
        <v>0</v>
      </c>
      <c r="BT273" s="61">
        <f t="shared" ref="BT273" si="3614">SUM(U273:U274)</f>
        <v>0</v>
      </c>
      <c r="BU273" s="61">
        <f t="shared" ref="BU273" si="3615">SUM(V273:V274)</f>
        <v>0</v>
      </c>
      <c r="BV273" s="61">
        <f t="shared" ref="BV273" si="3616">SUM(W273:W274)</f>
        <v>0</v>
      </c>
      <c r="BW273" s="61">
        <f t="shared" ref="BW273" si="3617">SUM(X273:X274)</f>
        <v>0</v>
      </c>
      <c r="BX273" s="61">
        <f t="shared" ref="BX273" si="3618">SUM(Y273:Y274)</f>
        <v>0</v>
      </c>
      <c r="BY273" s="61">
        <f t="shared" ref="BY273" si="3619">SUM(Z273:Z274)</f>
        <v>0</v>
      </c>
      <c r="BZ273" s="61">
        <f t="shared" ref="BZ273" si="3620">SUM(AA273:AA274)</f>
        <v>0</v>
      </c>
      <c r="CA273" s="61">
        <f t="shared" ref="CA273" si="3621">SUM(AB273:AB274)</f>
        <v>0</v>
      </c>
      <c r="CB273" s="61">
        <f t="shared" ref="CB273" si="3622">SUM(AC273:AC274)</f>
        <v>0</v>
      </c>
      <c r="CC273" s="61">
        <f t="shared" ref="CC273" si="3623">SUM(AD273:AD274)</f>
        <v>0</v>
      </c>
      <c r="CD273" s="61">
        <f t="shared" ref="CD273" si="3624">SUM(AE273:AE274)</f>
        <v>0</v>
      </c>
      <c r="CE273" s="61">
        <f t="shared" ref="CE273" si="3625">SUM(AF273:AF274)</f>
        <v>0</v>
      </c>
      <c r="CH273" s="62" t="s">
        <v>108</v>
      </c>
      <c r="CI273" s="61">
        <f t="shared" ref="CI273" si="3626">IF(OR($D273="副園長",$D273="教頭",$D273="主任保育士",$D273="主幹教諭",$D273="主幹保育教諭"),0,BG273)</f>
        <v>0</v>
      </c>
      <c r="CJ273" s="61">
        <f t="shared" ref="CJ273" si="3627">IF(OR($D273="副園長",$D273="教頭",$D273="主任保育士",$D273="主幹教諭",$D273="主幹保育教諭"),0,BH273)</f>
        <v>0</v>
      </c>
      <c r="CK273" s="61">
        <f t="shared" ref="CK273" si="3628">IF(OR($D273="副園長",$D273="教頭",$D273="主任保育士",$D273="主幹教諭",$D273="主幹保育教諭"),0,BI273)</f>
        <v>0</v>
      </c>
      <c r="CL273" s="61">
        <f t="shared" ref="CL273" si="3629">IF(OR($D273="副園長",$D273="教頭",$D273="主任保育士",$D273="主幹教諭",$D273="主幹保育教諭"),0,BJ273)</f>
        <v>0</v>
      </c>
      <c r="CM273" s="61">
        <f t="shared" ref="CM273" si="3630">IF(OR($D273="副園長",$D273="教頭",$D273="主任保育士",$D273="主幹教諭",$D273="主幹保育教諭"),0,BK273)</f>
        <v>0</v>
      </c>
      <c r="CN273" s="61">
        <f t="shared" ref="CN273" si="3631">IF(OR($D273="副園長",$D273="教頭",$D273="主任保育士",$D273="主幹教諭",$D273="主幹保育教諭"),0,BL273)</f>
        <v>0</v>
      </c>
      <c r="CO273" s="61">
        <f t="shared" ref="CO273" si="3632">IF(OR($D273="副園長",$D273="教頭",$D273="主任保育士",$D273="主幹教諭",$D273="主幹保育教諭"),0,BM273)</f>
        <v>0</v>
      </c>
      <c r="CP273" s="61">
        <f t="shared" ref="CP273" si="3633">IF(OR($D273="副園長",$D273="教頭",$D273="主任保育士",$D273="主幹教諭",$D273="主幹保育教諭"),0,BN273)</f>
        <v>0</v>
      </c>
      <c r="CQ273" s="61">
        <f t="shared" ref="CQ273" si="3634">IF(OR($D273="副園長",$D273="教頭",$D273="主任保育士",$D273="主幹教諭",$D273="主幹保育教諭"),0,BO273)</f>
        <v>0</v>
      </c>
      <c r="CR273" s="61">
        <f t="shared" ref="CR273" si="3635">IF(OR($D273="副園長",$D273="教頭",$D273="主任保育士",$D273="主幹教諭",$D273="主幹保育教諭"),0,BP273)</f>
        <v>0</v>
      </c>
      <c r="CS273" s="61">
        <f t="shared" ref="CS273" si="3636">IF(OR($D273="副園長",$D273="教頭",$D273="主任保育士",$D273="主幹教諭",$D273="主幹保育教諭"),0,BQ273)</f>
        <v>0</v>
      </c>
      <c r="CT273" s="61">
        <f t="shared" ref="CT273" si="3637">IF(OR($D273="副園長",$D273="教頭",$D273="主任保育士",$D273="主幹教諭",$D273="主幹保育教諭"),0,BR273)</f>
        <v>0</v>
      </c>
    </row>
    <row r="274" spans="1:98">
      <c r="A274" s="375"/>
      <c r="B274" s="378"/>
      <c r="C274" s="380"/>
      <c r="D274" s="380"/>
      <c r="E274" s="382"/>
      <c r="F274" s="378"/>
      <c r="G274" s="235" t="s">
        <v>107</v>
      </c>
      <c r="H274" s="194"/>
      <c r="I274" s="195" t="str">
        <f t="shared" si="3580"/>
        <v/>
      </c>
      <c r="J274" s="195" t="str">
        <f t="shared" si="3581"/>
        <v/>
      </c>
      <c r="K274" s="195" t="str">
        <f t="shared" si="3582"/>
        <v/>
      </c>
      <c r="L274" s="195" t="str">
        <f t="shared" si="3583"/>
        <v/>
      </c>
      <c r="M274" s="195" t="str">
        <f t="shared" si="3584"/>
        <v/>
      </c>
      <c r="N274" s="195" t="str">
        <f t="shared" si="3585"/>
        <v/>
      </c>
      <c r="O274" s="195" t="str">
        <f t="shared" si="3586"/>
        <v/>
      </c>
      <c r="P274" s="195" t="str">
        <f t="shared" si="3587"/>
        <v/>
      </c>
      <c r="Q274" s="195" t="str">
        <f t="shared" si="3588"/>
        <v/>
      </c>
      <c r="R274" s="195" t="str">
        <f t="shared" si="3589"/>
        <v/>
      </c>
      <c r="S274" s="195" t="str">
        <f t="shared" si="3590"/>
        <v/>
      </c>
      <c r="T274" s="196">
        <f t="shared" si="3426"/>
        <v>0</v>
      </c>
      <c r="U274" s="206"/>
      <c r="V274" s="207" t="str">
        <f t="shared" si="3591"/>
        <v/>
      </c>
      <c r="W274" s="207" t="str">
        <f t="shared" si="3592"/>
        <v/>
      </c>
      <c r="X274" s="207" t="str">
        <f t="shared" si="3593"/>
        <v/>
      </c>
      <c r="Y274" s="207" t="str">
        <f t="shared" si="3594"/>
        <v/>
      </c>
      <c r="Z274" s="207" t="str">
        <f t="shared" si="3595"/>
        <v/>
      </c>
      <c r="AA274" s="207" t="str">
        <f t="shared" si="3596"/>
        <v/>
      </c>
      <c r="AB274" s="207" t="str">
        <f t="shared" si="3597"/>
        <v/>
      </c>
      <c r="AC274" s="207" t="str">
        <f t="shared" si="3598"/>
        <v/>
      </c>
      <c r="AD274" s="207" t="str">
        <f t="shared" si="3599"/>
        <v/>
      </c>
      <c r="AE274" s="207" t="str">
        <f t="shared" si="3600"/>
        <v/>
      </c>
      <c r="AF274" s="207" t="str">
        <f t="shared" si="3601"/>
        <v/>
      </c>
      <c r="AG274" s="196">
        <f t="shared" si="3439"/>
        <v>0</v>
      </c>
      <c r="AN274" s="58">
        <v>8</v>
      </c>
      <c r="AO274" s="58">
        <v>2</v>
      </c>
      <c r="AP274" s="58">
        <v>5</v>
      </c>
      <c r="AQ274" s="60">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58">
        <f ca="1">COUNTIF(INDIRECT("H"&amp;(ROW()+12*(($AN274-1)*3+$AO274)-ROW())/12+5):INDIRECT("S"&amp;(ROW()+12*(($AN274-1)*3+$AO274)-ROW())/12+5),AQ274)</f>
        <v>0</v>
      </c>
      <c r="AS274" s="60">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58">
        <f ca="1">COUNTIF(INDIRECT("U"&amp;(ROW()+12*(($AN274-1)*3+$AO274)-ROW())/12+5):INDIRECT("AF"&amp;(ROW()+12*(($AN274-1)*3+$AO274)-ROW())/12+5),AS274)</f>
        <v>0</v>
      </c>
      <c r="AU274" s="58">
        <f ca="1">IF(AND(AQ274+AS274&gt;0,AR274+AT274&gt;0),COUNTIF(AU$6:AU273,"&gt;0")+1,0)</f>
        <v>0</v>
      </c>
      <c r="BE274" s="58">
        <v>2</v>
      </c>
      <c r="BF274" s="58" t="s">
        <v>106</v>
      </c>
      <c r="BG274" s="61">
        <f t="shared" ref="BG274" si="3638">IF(BG273+BT273&gt;$AJ$27,1,0)</f>
        <v>0</v>
      </c>
      <c r="BH274" s="61">
        <f t="shared" ref="BH274" si="3639">IF(BH273+BU273&gt;$AJ$27,1,0)</f>
        <v>0</v>
      </c>
      <c r="BI274" s="61">
        <f t="shared" ref="BI274" si="3640">IF(BI273+BV273&gt;$AJ$27,1,0)</f>
        <v>0</v>
      </c>
      <c r="BJ274" s="61">
        <f t="shared" ref="BJ274" si="3641">IF(BJ273+BW273&gt;$AJ$27,1,0)</f>
        <v>0</v>
      </c>
      <c r="BK274" s="61">
        <f t="shared" ref="BK274" si="3642">IF(BK273+BX273&gt;$AJ$27,1,0)</f>
        <v>0</v>
      </c>
      <c r="BL274" s="61">
        <f t="shared" ref="BL274" si="3643">IF(BL273+BY273&gt;$AJ$27,1,0)</f>
        <v>0</v>
      </c>
      <c r="BM274" s="61">
        <f t="shared" ref="BM274" si="3644">IF(BM273+BZ273&gt;$AJ$27,1,0)</f>
        <v>0</v>
      </c>
      <c r="BN274" s="61">
        <f t="shared" ref="BN274" si="3645">IF(BN273+CA273&gt;$AJ$27,1,0)</f>
        <v>0</v>
      </c>
      <c r="BO274" s="61">
        <f t="shared" ref="BO274" si="3646">IF(BO273+CB273&gt;$AJ$27,1,0)</f>
        <v>0</v>
      </c>
      <c r="BP274" s="61">
        <f t="shared" ref="BP274" si="3647">IF(BP273+CC273&gt;$AJ$27,1,0)</f>
        <v>0</v>
      </c>
      <c r="BQ274" s="61">
        <f t="shared" ref="BQ274" si="3648">IF(BQ273+CD273&gt;$AJ$27,1,0)</f>
        <v>0</v>
      </c>
      <c r="BR274" s="61">
        <f t="shared" ref="BR274" si="3649">IF(BR273+CE273&gt;$AJ$27,1,0)</f>
        <v>0</v>
      </c>
    </row>
    <row r="275" spans="1:98">
      <c r="A275" s="376"/>
      <c r="B275" s="379"/>
      <c r="C275" s="384"/>
      <c r="D275" s="385"/>
      <c r="E275" s="383"/>
      <c r="F275" s="379"/>
      <c r="G275" s="236" t="s">
        <v>1226</v>
      </c>
      <c r="H275" s="197"/>
      <c r="I275" s="198"/>
      <c r="J275" s="198"/>
      <c r="K275" s="198"/>
      <c r="L275" s="198"/>
      <c r="M275" s="198"/>
      <c r="N275" s="198"/>
      <c r="O275" s="198"/>
      <c r="P275" s="198"/>
      <c r="Q275" s="198"/>
      <c r="R275" s="198"/>
      <c r="S275" s="198"/>
      <c r="T275" s="199">
        <f t="shared" si="3426"/>
        <v>0</v>
      </c>
      <c r="U275" s="208"/>
      <c r="V275" s="209"/>
      <c r="W275" s="209"/>
      <c r="X275" s="209"/>
      <c r="Y275" s="209"/>
      <c r="Z275" s="209"/>
      <c r="AA275" s="209"/>
      <c r="AB275" s="209"/>
      <c r="AC275" s="209"/>
      <c r="AD275" s="209"/>
      <c r="AE275" s="209"/>
      <c r="AF275" s="209"/>
      <c r="AG275" s="199">
        <f t="shared" si="3439"/>
        <v>0</v>
      </c>
      <c r="AN275" s="58">
        <v>8</v>
      </c>
      <c r="AO275" s="58">
        <v>2</v>
      </c>
      <c r="AP275" s="58">
        <v>6</v>
      </c>
      <c r="AQ275" s="60">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58">
        <f ca="1">COUNTIF(INDIRECT("H"&amp;(ROW()+12*(($AN275-1)*3+$AO275)-ROW())/12+5):INDIRECT("S"&amp;(ROW()+12*(($AN275-1)*3+$AO275)-ROW())/12+5),AQ275)</f>
        <v>0</v>
      </c>
      <c r="AS275" s="60">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58">
        <f ca="1">COUNTIF(INDIRECT("U"&amp;(ROW()+12*(($AN275-1)*3+$AO275)-ROW())/12+5):INDIRECT("AF"&amp;(ROW()+12*(($AN275-1)*3+$AO275)-ROW())/12+5),AS275)</f>
        <v>0</v>
      </c>
      <c r="AU275" s="58">
        <f ca="1">IF(AND(AQ275+AS275&gt;0,AR275+AT275&gt;0),COUNTIF(AU$6:AU274,"&gt;0")+1,0)</f>
        <v>0</v>
      </c>
      <c r="BE275" s="58">
        <v>3</v>
      </c>
      <c r="BF275" s="62"/>
      <c r="BG275" s="61"/>
      <c r="BH275" s="61"/>
      <c r="BI275" s="61"/>
      <c r="BJ275" s="61"/>
      <c r="BK275" s="61"/>
      <c r="BL275" s="61"/>
      <c r="BM275" s="61"/>
      <c r="BN275" s="61"/>
      <c r="BO275" s="61"/>
      <c r="BP275" s="61"/>
      <c r="BQ275" s="61"/>
      <c r="BR275" s="61"/>
    </row>
    <row r="276" spans="1:98">
      <c r="A276" s="374">
        <v>91</v>
      </c>
      <c r="B276" s="377"/>
      <c r="C276" s="377"/>
      <c r="D276" s="377"/>
      <c r="E276" s="381"/>
      <c r="F276" s="377"/>
      <c r="G276" s="234" t="s">
        <v>109</v>
      </c>
      <c r="H276" s="191"/>
      <c r="I276" s="192" t="str">
        <f t="shared" ref="I276:I277" si="3650">IF(H276="","",H276)</f>
        <v/>
      </c>
      <c r="J276" s="192" t="str">
        <f t="shared" ref="J276:J277" si="3651">IF(I276="","",I276)</f>
        <v/>
      </c>
      <c r="K276" s="192" t="str">
        <f t="shared" ref="K276:K277" si="3652">IF(J276="","",J276)</f>
        <v/>
      </c>
      <c r="L276" s="192" t="str">
        <f t="shared" ref="L276:L277" si="3653">IF(K276="","",K276)</f>
        <v/>
      </c>
      <c r="M276" s="192" t="str">
        <f t="shared" ref="M276:M277" si="3654">IF(L276="","",L276)</f>
        <v/>
      </c>
      <c r="N276" s="192" t="str">
        <f t="shared" ref="N276:N277" si="3655">IF(M276="","",M276)</f>
        <v/>
      </c>
      <c r="O276" s="192" t="str">
        <f t="shared" ref="O276:O277" si="3656">IF(N276="","",N276)</f>
        <v/>
      </c>
      <c r="P276" s="192" t="str">
        <f t="shared" ref="P276:P277" si="3657">IF(O276="","",O276)</f>
        <v/>
      </c>
      <c r="Q276" s="192" t="str">
        <f t="shared" ref="Q276:Q277" si="3658">IF(P276="","",P276)</f>
        <v/>
      </c>
      <c r="R276" s="192" t="str">
        <f t="shared" ref="R276:R277" si="3659">IF(Q276="","",Q276)</f>
        <v/>
      </c>
      <c r="S276" s="192" t="str">
        <f t="shared" ref="S276:S277" si="3660">IF(R276="","",R276)</f>
        <v/>
      </c>
      <c r="T276" s="193">
        <f t="shared" si="3426"/>
        <v>0</v>
      </c>
      <c r="U276" s="203"/>
      <c r="V276" s="204" t="str">
        <f t="shared" ref="V276:V277" si="3661">IF(U276="","",U276)</f>
        <v/>
      </c>
      <c r="W276" s="204" t="str">
        <f t="shared" ref="W276:W277" si="3662">IF(V276="","",V276)</f>
        <v/>
      </c>
      <c r="X276" s="204" t="str">
        <f t="shared" ref="X276:X277" si="3663">IF(W276="","",W276)</f>
        <v/>
      </c>
      <c r="Y276" s="204" t="str">
        <f t="shared" ref="Y276:Y277" si="3664">IF(X276="","",X276)</f>
        <v/>
      </c>
      <c r="Z276" s="204" t="str">
        <f t="shared" ref="Z276:Z277" si="3665">IF(Y276="","",Y276)</f>
        <v/>
      </c>
      <c r="AA276" s="204" t="str">
        <f t="shared" ref="AA276:AA277" si="3666">IF(Z276="","",Z276)</f>
        <v/>
      </c>
      <c r="AB276" s="204" t="str">
        <f t="shared" ref="AB276:AB277" si="3667">IF(AA276="","",AA276)</f>
        <v/>
      </c>
      <c r="AC276" s="204" t="str">
        <f t="shared" ref="AC276:AC277" si="3668">IF(AB276="","",AB276)</f>
        <v/>
      </c>
      <c r="AD276" s="204" t="str">
        <f t="shared" ref="AD276:AD277" si="3669">IF(AC276="","",AC276)</f>
        <v/>
      </c>
      <c r="AE276" s="204" t="str">
        <f t="shared" ref="AE276:AE277" si="3670">IF(AD276="","",AD276)</f>
        <v/>
      </c>
      <c r="AF276" s="204" t="str">
        <f t="shared" ref="AF276:AF277" si="3671">IF(AE276="","",AE276)</f>
        <v/>
      </c>
      <c r="AG276" s="193">
        <f t="shared" si="3439"/>
        <v>0</v>
      </c>
      <c r="AN276" s="58">
        <v>8</v>
      </c>
      <c r="AO276" s="58">
        <v>2</v>
      </c>
      <c r="AP276" s="58">
        <v>7</v>
      </c>
      <c r="AQ276" s="60">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58">
        <f ca="1">COUNTIF(INDIRECT("H"&amp;(ROW()+12*(($AN276-1)*3+$AO276)-ROW())/12+5):INDIRECT("S"&amp;(ROW()+12*(($AN276-1)*3+$AO276)-ROW())/12+5),AQ276)</f>
        <v>0</v>
      </c>
      <c r="AS276" s="60">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58">
        <f ca="1">COUNTIF(INDIRECT("U"&amp;(ROW()+12*(($AN276-1)*3+$AO276)-ROW())/12+5):INDIRECT("AF"&amp;(ROW()+12*(($AN276-1)*3+$AO276)-ROW())/12+5),AS276)</f>
        <v>0</v>
      </c>
      <c r="AU276" s="58">
        <f ca="1">IF(AND(AQ276+AS276&gt;0,AR276+AT276&gt;0),COUNTIF(AU$6:AU275,"&gt;0")+1,0)</f>
        <v>0</v>
      </c>
      <c r="BE276" s="58">
        <v>1</v>
      </c>
      <c r="BG276" s="61">
        <f t="shared" ref="BG276" si="3672">SUM(H276:H277)</f>
        <v>0</v>
      </c>
      <c r="BH276" s="61">
        <f t="shared" ref="BH276" si="3673">SUM(I276:I277)</f>
        <v>0</v>
      </c>
      <c r="BI276" s="61">
        <f t="shared" ref="BI276" si="3674">SUM(J276:J277)</f>
        <v>0</v>
      </c>
      <c r="BJ276" s="61">
        <f t="shared" ref="BJ276" si="3675">SUM(K276:K277)</f>
        <v>0</v>
      </c>
      <c r="BK276" s="61">
        <f t="shared" ref="BK276" si="3676">SUM(L276:L277)</f>
        <v>0</v>
      </c>
      <c r="BL276" s="61">
        <f t="shared" ref="BL276" si="3677">SUM(M276:M277)</f>
        <v>0</v>
      </c>
      <c r="BM276" s="61">
        <f t="shared" ref="BM276" si="3678">SUM(N276:N277)</f>
        <v>0</v>
      </c>
      <c r="BN276" s="61">
        <f t="shared" ref="BN276" si="3679">SUM(O276:O277)</f>
        <v>0</v>
      </c>
      <c r="BO276" s="61">
        <f t="shared" ref="BO276" si="3680">SUM(P276:P277)</f>
        <v>0</v>
      </c>
      <c r="BP276" s="61">
        <f t="shared" ref="BP276" si="3681">SUM(Q276:Q277)</f>
        <v>0</v>
      </c>
      <c r="BQ276" s="61">
        <f t="shared" ref="BQ276" si="3682">SUM(R276:R277)</f>
        <v>0</v>
      </c>
      <c r="BR276" s="61">
        <f t="shared" ref="BR276" si="3683">SUM(S276:S277)</f>
        <v>0</v>
      </c>
      <c r="BT276" s="61">
        <f t="shared" ref="BT276" si="3684">SUM(U276:U277)</f>
        <v>0</v>
      </c>
      <c r="BU276" s="61">
        <f t="shared" ref="BU276" si="3685">SUM(V276:V277)</f>
        <v>0</v>
      </c>
      <c r="BV276" s="61">
        <f t="shared" ref="BV276" si="3686">SUM(W276:W277)</f>
        <v>0</v>
      </c>
      <c r="BW276" s="61">
        <f t="shared" ref="BW276" si="3687">SUM(X276:X277)</f>
        <v>0</v>
      </c>
      <c r="BX276" s="61">
        <f t="shared" ref="BX276" si="3688">SUM(Y276:Y277)</f>
        <v>0</v>
      </c>
      <c r="BY276" s="61">
        <f t="shared" ref="BY276" si="3689">SUM(Z276:Z277)</f>
        <v>0</v>
      </c>
      <c r="BZ276" s="61">
        <f t="shared" ref="BZ276" si="3690">SUM(AA276:AA277)</f>
        <v>0</v>
      </c>
      <c r="CA276" s="61">
        <f t="shared" ref="CA276" si="3691">SUM(AB276:AB277)</f>
        <v>0</v>
      </c>
      <c r="CB276" s="61">
        <f t="shared" ref="CB276" si="3692">SUM(AC276:AC277)</f>
        <v>0</v>
      </c>
      <c r="CC276" s="61">
        <f t="shared" ref="CC276" si="3693">SUM(AD276:AD277)</f>
        <v>0</v>
      </c>
      <c r="CD276" s="61">
        <f t="shared" ref="CD276" si="3694">SUM(AE276:AE277)</f>
        <v>0</v>
      </c>
      <c r="CE276" s="61">
        <f t="shared" ref="CE276" si="3695">SUM(AF276:AF277)</f>
        <v>0</v>
      </c>
      <c r="CH276" s="62" t="s">
        <v>108</v>
      </c>
      <c r="CI276" s="61">
        <f t="shared" ref="CI276" si="3696">IF(OR($D276="副園長",$D276="教頭",$D276="主任保育士",$D276="主幹教諭",$D276="主幹保育教諭"),0,BG276)</f>
        <v>0</v>
      </c>
      <c r="CJ276" s="61">
        <f t="shared" ref="CJ276" si="3697">IF(OR($D276="副園長",$D276="教頭",$D276="主任保育士",$D276="主幹教諭",$D276="主幹保育教諭"),0,BH276)</f>
        <v>0</v>
      </c>
      <c r="CK276" s="61">
        <f t="shared" ref="CK276" si="3698">IF(OR($D276="副園長",$D276="教頭",$D276="主任保育士",$D276="主幹教諭",$D276="主幹保育教諭"),0,BI276)</f>
        <v>0</v>
      </c>
      <c r="CL276" s="61">
        <f t="shared" ref="CL276" si="3699">IF(OR($D276="副園長",$D276="教頭",$D276="主任保育士",$D276="主幹教諭",$D276="主幹保育教諭"),0,BJ276)</f>
        <v>0</v>
      </c>
      <c r="CM276" s="61">
        <f t="shared" ref="CM276" si="3700">IF(OR($D276="副園長",$D276="教頭",$D276="主任保育士",$D276="主幹教諭",$D276="主幹保育教諭"),0,BK276)</f>
        <v>0</v>
      </c>
      <c r="CN276" s="61">
        <f t="shared" ref="CN276" si="3701">IF(OR($D276="副園長",$D276="教頭",$D276="主任保育士",$D276="主幹教諭",$D276="主幹保育教諭"),0,BL276)</f>
        <v>0</v>
      </c>
      <c r="CO276" s="61">
        <f t="shared" ref="CO276" si="3702">IF(OR($D276="副園長",$D276="教頭",$D276="主任保育士",$D276="主幹教諭",$D276="主幹保育教諭"),0,BM276)</f>
        <v>0</v>
      </c>
      <c r="CP276" s="61">
        <f t="shared" ref="CP276" si="3703">IF(OR($D276="副園長",$D276="教頭",$D276="主任保育士",$D276="主幹教諭",$D276="主幹保育教諭"),0,BN276)</f>
        <v>0</v>
      </c>
      <c r="CQ276" s="61">
        <f t="shared" ref="CQ276" si="3704">IF(OR($D276="副園長",$D276="教頭",$D276="主任保育士",$D276="主幹教諭",$D276="主幹保育教諭"),0,BO276)</f>
        <v>0</v>
      </c>
      <c r="CR276" s="61">
        <f t="shared" ref="CR276" si="3705">IF(OR($D276="副園長",$D276="教頭",$D276="主任保育士",$D276="主幹教諭",$D276="主幹保育教諭"),0,BP276)</f>
        <v>0</v>
      </c>
      <c r="CS276" s="61">
        <f t="shared" ref="CS276" si="3706">IF(OR($D276="副園長",$D276="教頭",$D276="主任保育士",$D276="主幹教諭",$D276="主幹保育教諭"),0,BQ276)</f>
        <v>0</v>
      </c>
      <c r="CT276" s="61">
        <f t="shared" ref="CT276" si="3707">IF(OR($D276="副園長",$D276="教頭",$D276="主任保育士",$D276="主幹教諭",$D276="主幹保育教諭"),0,BR276)</f>
        <v>0</v>
      </c>
    </row>
    <row r="277" spans="1:98">
      <c r="A277" s="375"/>
      <c r="B277" s="378"/>
      <c r="C277" s="380"/>
      <c r="D277" s="380"/>
      <c r="E277" s="382"/>
      <c r="F277" s="378"/>
      <c r="G277" s="235" t="s">
        <v>107</v>
      </c>
      <c r="H277" s="194"/>
      <c r="I277" s="195" t="str">
        <f t="shared" si="3650"/>
        <v/>
      </c>
      <c r="J277" s="195" t="str">
        <f t="shared" si="3651"/>
        <v/>
      </c>
      <c r="K277" s="195" t="str">
        <f t="shared" si="3652"/>
        <v/>
      </c>
      <c r="L277" s="195" t="str">
        <f t="shared" si="3653"/>
        <v/>
      </c>
      <c r="M277" s="195" t="str">
        <f t="shared" si="3654"/>
        <v/>
      </c>
      <c r="N277" s="195" t="str">
        <f t="shared" si="3655"/>
        <v/>
      </c>
      <c r="O277" s="195" t="str">
        <f t="shared" si="3656"/>
        <v/>
      </c>
      <c r="P277" s="195" t="str">
        <f t="shared" si="3657"/>
        <v/>
      </c>
      <c r="Q277" s="195" t="str">
        <f t="shared" si="3658"/>
        <v/>
      </c>
      <c r="R277" s="195" t="str">
        <f t="shared" si="3659"/>
        <v/>
      </c>
      <c r="S277" s="195" t="str">
        <f t="shared" si="3660"/>
        <v/>
      </c>
      <c r="T277" s="196">
        <f t="shared" si="3426"/>
        <v>0</v>
      </c>
      <c r="U277" s="206"/>
      <c r="V277" s="207" t="str">
        <f t="shared" si="3661"/>
        <v/>
      </c>
      <c r="W277" s="207" t="str">
        <f t="shared" si="3662"/>
        <v/>
      </c>
      <c r="X277" s="207" t="str">
        <f t="shared" si="3663"/>
        <v/>
      </c>
      <c r="Y277" s="207" t="str">
        <f t="shared" si="3664"/>
        <v/>
      </c>
      <c r="Z277" s="207" t="str">
        <f t="shared" si="3665"/>
        <v/>
      </c>
      <c r="AA277" s="207" t="str">
        <f t="shared" si="3666"/>
        <v/>
      </c>
      <c r="AB277" s="207" t="str">
        <f t="shared" si="3667"/>
        <v/>
      </c>
      <c r="AC277" s="207" t="str">
        <f t="shared" si="3668"/>
        <v/>
      </c>
      <c r="AD277" s="207" t="str">
        <f t="shared" si="3669"/>
        <v/>
      </c>
      <c r="AE277" s="207" t="str">
        <f t="shared" si="3670"/>
        <v/>
      </c>
      <c r="AF277" s="207" t="str">
        <f t="shared" si="3671"/>
        <v/>
      </c>
      <c r="AG277" s="196">
        <f t="shared" si="3439"/>
        <v>0</v>
      </c>
      <c r="AN277" s="58">
        <v>8</v>
      </c>
      <c r="AO277" s="58">
        <v>2</v>
      </c>
      <c r="AP277" s="58">
        <v>8</v>
      </c>
      <c r="AQ277" s="60">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58">
        <f ca="1">COUNTIF(INDIRECT("H"&amp;(ROW()+12*(($AN277-1)*3+$AO277)-ROW())/12+5):INDIRECT("S"&amp;(ROW()+12*(($AN277-1)*3+$AO277)-ROW())/12+5),AQ277)</f>
        <v>0</v>
      </c>
      <c r="AS277" s="60">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58">
        <f ca="1">COUNTIF(INDIRECT("U"&amp;(ROW()+12*(($AN277-1)*3+$AO277)-ROW())/12+5):INDIRECT("AF"&amp;(ROW()+12*(($AN277-1)*3+$AO277)-ROW())/12+5),AS277)</f>
        <v>0</v>
      </c>
      <c r="AU277" s="58">
        <f ca="1">IF(AND(AQ277+AS277&gt;0,AR277+AT277&gt;0),COUNTIF(AU$6:AU276,"&gt;0")+1,0)</f>
        <v>0</v>
      </c>
      <c r="BE277" s="58">
        <v>2</v>
      </c>
      <c r="BF277" s="58" t="s">
        <v>106</v>
      </c>
      <c r="BG277" s="61">
        <f t="shared" ref="BG277" si="3708">IF(BG276+BT276&gt;$AJ$27,1,0)</f>
        <v>0</v>
      </c>
      <c r="BH277" s="61">
        <f t="shared" ref="BH277" si="3709">IF(BH276+BU276&gt;$AJ$27,1,0)</f>
        <v>0</v>
      </c>
      <c r="BI277" s="61">
        <f t="shared" ref="BI277" si="3710">IF(BI276+BV276&gt;$AJ$27,1,0)</f>
        <v>0</v>
      </c>
      <c r="BJ277" s="61">
        <f t="shared" ref="BJ277" si="3711">IF(BJ276+BW276&gt;$AJ$27,1,0)</f>
        <v>0</v>
      </c>
      <c r="BK277" s="61">
        <f t="shared" ref="BK277" si="3712">IF(BK276+BX276&gt;$AJ$27,1,0)</f>
        <v>0</v>
      </c>
      <c r="BL277" s="61">
        <f t="shared" ref="BL277" si="3713">IF(BL276+BY276&gt;$AJ$27,1,0)</f>
        <v>0</v>
      </c>
      <c r="BM277" s="61">
        <f t="shared" ref="BM277" si="3714">IF(BM276+BZ276&gt;$AJ$27,1,0)</f>
        <v>0</v>
      </c>
      <c r="BN277" s="61">
        <f t="shared" ref="BN277" si="3715">IF(BN276+CA276&gt;$AJ$27,1,0)</f>
        <v>0</v>
      </c>
      <c r="BO277" s="61">
        <f t="shared" ref="BO277" si="3716">IF(BO276+CB276&gt;$AJ$27,1,0)</f>
        <v>0</v>
      </c>
      <c r="BP277" s="61">
        <f t="shared" ref="BP277" si="3717">IF(BP276+CC276&gt;$AJ$27,1,0)</f>
        <v>0</v>
      </c>
      <c r="BQ277" s="61">
        <f t="shared" ref="BQ277" si="3718">IF(BQ276+CD276&gt;$AJ$27,1,0)</f>
        <v>0</v>
      </c>
      <c r="BR277" s="61">
        <f t="shared" ref="BR277" si="3719">IF(BR276+CE276&gt;$AJ$27,1,0)</f>
        <v>0</v>
      </c>
      <c r="BT277" s="61"/>
      <c r="BU277" s="61"/>
      <c r="BV277" s="61"/>
      <c r="BW277" s="61"/>
      <c r="BX277" s="61"/>
      <c r="BY277" s="61"/>
      <c r="BZ277" s="61"/>
      <c r="CA277" s="61"/>
      <c r="CB277" s="61"/>
      <c r="CC277" s="61"/>
      <c r="CD277" s="61"/>
      <c r="CE277" s="61"/>
    </row>
    <row r="278" spans="1:98">
      <c r="A278" s="376"/>
      <c r="B278" s="379"/>
      <c r="C278" s="384"/>
      <c r="D278" s="385"/>
      <c r="E278" s="383"/>
      <c r="F278" s="379"/>
      <c r="G278" s="236" t="s">
        <v>1226</v>
      </c>
      <c r="H278" s="197"/>
      <c r="I278" s="198"/>
      <c r="J278" s="198"/>
      <c r="K278" s="198"/>
      <c r="L278" s="198"/>
      <c r="M278" s="198"/>
      <c r="N278" s="198"/>
      <c r="O278" s="198"/>
      <c r="P278" s="198"/>
      <c r="Q278" s="198"/>
      <c r="R278" s="198"/>
      <c r="S278" s="198"/>
      <c r="T278" s="199">
        <f t="shared" si="3426"/>
        <v>0</v>
      </c>
      <c r="U278" s="208"/>
      <c r="V278" s="209"/>
      <c r="W278" s="209"/>
      <c r="X278" s="209"/>
      <c r="Y278" s="209"/>
      <c r="Z278" s="209"/>
      <c r="AA278" s="209"/>
      <c r="AB278" s="209"/>
      <c r="AC278" s="209"/>
      <c r="AD278" s="209"/>
      <c r="AE278" s="209"/>
      <c r="AF278" s="209"/>
      <c r="AG278" s="199">
        <f t="shared" si="3439"/>
        <v>0</v>
      </c>
      <c r="AN278" s="58">
        <v>8</v>
      </c>
      <c r="AO278" s="58">
        <v>2</v>
      </c>
      <c r="AP278" s="58">
        <v>9</v>
      </c>
      <c r="AQ278" s="60">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58">
        <f ca="1">COUNTIF(INDIRECT("H"&amp;(ROW()+12*(($AN278-1)*3+$AO278)-ROW())/12+5):INDIRECT("S"&amp;(ROW()+12*(($AN278-1)*3+$AO278)-ROW())/12+5),AQ278)</f>
        <v>0</v>
      </c>
      <c r="AS278" s="60">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58">
        <f ca="1">COUNTIF(INDIRECT("U"&amp;(ROW()+12*(($AN278-1)*3+$AO278)-ROW())/12+5):INDIRECT("AF"&amp;(ROW()+12*(($AN278-1)*3+$AO278)-ROW())/12+5),AS278)</f>
        <v>0</v>
      </c>
      <c r="AU278" s="58">
        <f ca="1">IF(AND(AQ278+AS278&gt;0,AR278+AT278&gt;0),COUNTIF(AU$6:AU277,"&gt;0")+1,0)</f>
        <v>0</v>
      </c>
      <c r="BE278" s="58">
        <v>3</v>
      </c>
      <c r="BF278" s="62"/>
      <c r="BG278" s="61"/>
      <c r="BH278" s="61"/>
      <c r="BI278" s="61"/>
      <c r="BJ278" s="61"/>
      <c r="BK278" s="61"/>
      <c r="BL278" s="61"/>
      <c r="BM278" s="61"/>
      <c r="BN278" s="61"/>
      <c r="BO278" s="61"/>
      <c r="BP278" s="61"/>
      <c r="BQ278" s="61"/>
      <c r="BR278" s="61"/>
      <c r="BT278" s="61"/>
      <c r="BU278" s="61"/>
      <c r="BV278" s="61"/>
      <c r="BW278" s="61"/>
      <c r="BX278" s="61"/>
      <c r="BY278" s="61"/>
      <c r="BZ278" s="61"/>
      <c r="CA278" s="61"/>
      <c r="CB278" s="61"/>
      <c r="CC278" s="61"/>
      <c r="CD278" s="61"/>
      <c r="CE278" s="61"/>
    </row>
    <row r="279" spans="1:98">
      <c r="A279" s="374">
        <v>92</v>
      </c>
      <c r="B279" s="377"/>
      <c r="C279" s="377"/>
      <c r="D279" s="377"/>
      <c r="E279" s="381"/>
      <c r="F279" s="377"/>
      <c r="G279" s="234" t="s">
        <v>109</v>
      </c>
      <c r="H279" s="191"/>
      <c r="I279" s="192" t="str">
        <f t="shared" ref="I279:I280" si="3720">IF(H279="","",H279)</f>
        <v/>
      </c>
      <c r="J279" s="192" t="str">
        <f t="shared" ref="J279:J280" si="3721">IF(I279="","",I279)</f>
        <v/>
      </c>
      <c r="K279" s="192" t="str">
        <f t="shared" ref="K279:K280" si="3722">IF(J279="","",J279)</f>
        <v/>
      </c>
      <c r="L279" s="192" t="str">
        <f t="shared" ref="L279:L280" si="3723">IF(K279="","",K279)</f>
        <v/>
      </c>
      <c r="M279" s="192" t="str">
        <f t="shared" ref="M279:M280" si="3724">IF(L279="","",L279)</f>
        <v/>
      </c>
      <c r="N279" s="192" t="str">
        <f t="shared" ref="N279:N280" si="3725">IF(M279="","",M279)</f>
        <v/>
      </c>
      <c r="O279" s="192" t="str">
        <f t="shared" ref="O279:O280" si="3726">IF(N279="","",N279)</f>
        <v/>
      </c>
      <c r="P279" s="192" t="str">
        <f t="shared" ref="P279:P280" si="3727">IF(O279="","",O279)</f>
        <v/>
      </c>
      <c r="Q279" s="192" t="str">
        <f t="shared" ref="Q279:Q280" si="3728">IF(P279="","",P279)</f>
        <v/>
      </c>
      <c r="R279" s="192" t="str">
        <f t="shared" ref="R279:R280" si="3729">IF(Q279="","",Q279)</f>
        <v/>
      </c>
      <c r="S279" s="192" t="str">
        <f t="shared" ref="S279:S280" si="3730">IF(R279="","",R279)</f>
        <v/>
      </c>
      <c r="T279" s="193">
        <f t="shared" si="3426"/>
        <v>0</v>
      </c>
      <c r="U279" s="203"/>
      <c r="V279" s="204" t="str">
        <f t="shared" ref="V279:V280" si="3731">IF(U279="","",U279)</f>
        <v/>
      </c>
      <c r="W279" s="204" t="str">
        <f t="shared" ref="W279:W280" si="3732">IF(V279="","",V279)</f>
        <v/>
      </c>
      <c r="X279" s="204" t="str">
        <f t="shared" ref="X279:X280" si="3733">IF(W279="","",W279)</f>
        <v/>
      </c>
      <c r="Y279" s="204" t="str">
        <f t="shared" ref="Y279:Y280" si="3734">IF(X279="","",X279)</f>
        <v/>
      </c>
      <c r="Z279" s="204" t="str">
        <f t="shared" ref="Z279:Z280" si="3735">IF(Y279="","",Y279)</f>
        <v/>
      </c>
      <c r="AA279" s="204" t="str">
        <f t="shared" ref="AA279:AA280" si="3736">IF(Z279="","",Z279)</f>
        <v/>
      </c>
      <c r="AB279" s="204" t="str">
        <f t="shared" ref="AB279:AB280" si="3737">IF(AA279="","",AA279)</f>
        <v/>
      </c>
      <c r="AC279" s="204" t="str">
        <f t="shared" ref="AC279:AC280" si="3738">IF(AB279="","",AB279)</f>
        <v/>
      </c>
      <c r="AD279" s="204" t="str">
        <f t="shared" ref="AD279:AD280" si="3739">IF(AC279="","",AC279)</f>
        <v/>
      </c>
      <c r="AE279" s="204" t="str">
        <f t="shared" ref="AE279:AE280" si="3740">IF(AD279="","",AD279)</f>
        <v/>
      </c>
      <c r="AF279" s="204" t="str">
        <f t="shared" ref="AF279:AF280" si="3741">IF(AE279="","",AE279)</f>
        <v/>
      </c>
      <c r="AG279" s="193">
        <f t="shared" si="3439"/>
        <v>0</v>
      </c>
      <c r="AN279" s="58">
        <v>8</v>
      </c>
      <c r="AO279" s="58">
        <v>2</v>
      </c>
      <c r="AP279" s="58">
        <v>10</v>
      </c>
      <c r="AQ279" s="60">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58">
        <f ca="1">COUNTIF(INDIRECT("H"&amp;(ROW()+12*(($AN279-1)*3+$AO279)-ROW())/12+5):INDIRECT("S"&amp;(ROW()+12*(($AN279-1)*3+$AO279)-ROW())/12+5),AQ279)</f>
        <v>0</v>
      </c>
      <c r="AS279" s="60">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58">
        <f ca="1">COUNTIF(INDIRECT("U"&amp;(ROW()+12*(($AN279-1)*3+$AO279)-ROW())/12+5):INDIRECT("AF"&amp;(ROW()+12*(($AN279-1)*3+$AO279)-ROW())/12+5),AS279)</f>
        <v>0</v>
      </c>
      <c r="AU279" s="58">
        <f ca="1">IF(AND(AQ279+AS279&gt;0,AR279+AT279&gt;0),COUNTIF(AU$6:AU278,"&gt;0")+1,0)</f>
        <v>0</v>
      </c>
      <c r="BE279" s="58">
        <v>1</v>
      </c>
      <c r="BG279" s="61">
        <f t="shared" ref="BG279" si="3742">SUM(H279:H280)</f>
        <v>0</v>
      </c>
      <c r="BH279" s="61">
        <f t="shared" ref="BH279" si="3743">SUM(I279:I280)</f>
        <v>0</v>
      </c>
      <c r="BI279" s="61">
        <f t="shared" ref="BI279" si="3744">SUM(J279:J280)</f>
        <v>0</v>
      </c>
      <c r="BJ279" s="61">
        <f t="shared" ref="BJ279" si="3745">SUM(K279:K280)</f>
        <v>0</v>
      </c>
      <c r="BK279" s="61">
        <f t="shared" ref="BK279" si="3746">SUM(L279:L280)</f>
        <v>0</v>
      </c>
      <c r="BL279" s="61">
        <f t="shared" ref="BL279" si="3747">SUM(M279:M280)</f>
        <v>0</v>
      </c>
      <c r="BM279" s="61">
        <f t="shared" ref="BM279" si="3748">SUM(N279:N280)</f>
        <v>0</v>
      </c>
      <c r="BN279" s="61">
        <f t="shared" ref="BN279" si="3749">SUM(O279:O280)</f>
        <v>0</v>
      </c>
      <c r="BO279" s="61">
        <f t="shared" ref="BO279" si="3750">SUM(P279:P280)</f>
        <v>0</v>
      </c>
      <c r="BP279" s="61">
        <f t="shared" ref="BP279" si="3751">SUM(Q279:Q280)</f>
        <v>0</v>
      </c>
      <c r="BQ279" s="61">
        <f t="shared" ref="BQ279" si="3752">SUM(R279:R280)</f>
        <v>0</v>
      </c>
      <c r="BR279" s="61">
        <f t="shared" ref="BR279" si="3753">SUM(S279:S280)</f>
        <v>0</v>
      </c>
      <c r="BT279" s="61">
        <f t="shared" ref="BT279" si="3754">SUM(U279:U280)</f>
        <v>0</v>
      </c>
      <c r="BU279" s="61">
        <f t="shared" ref="BU279" si="3755">SUM(V279:V280)</f>
        <v>0</v>
      </c>
      <c r="BV279" s="61">
        <f t="shared" ref="BV279" si="3756">SUM(W279:W280)</f>
        <v>0</v>
      </c>
      <c r="BW279" s="61">
        <f t="shared" ref="BW279" si="3757">SUM(X279:X280)</f>
        <v>0</v>
      </c>
      <c r="BX279" s="61">
        <f t="shared" ref="BX279" si="3758">SUM(Y279:Y280)</f>
        <v>0</v>
      </c>
      <c r="BY279" s="61">
        <f t="shared" ref="BY279" si="3759">SUM(Z279:Z280)</f>
        <v>0</v>
      </c>
      <c r="BZ279" s="61">
        <f t="shared" ref="BZ279" si="3760">SUM(AA279:AA280)</f>
        <v>0</v>
      </c>
      <c r="CA279" s="61">
        <f t="shared" ref="CA279" si="3761">SUM(AB279:AB280)</f>
        <v>0</v>
      </c>
      <c r="CB279" s="61">
        <f t="shared" ref="CB279" si="3762">SUM(AC279:AC280)</f>
        <v>0</v>
      </c>
      <c r="CC279" s="61">
        <f t="shared" ref="CC279" si="3763">SUM(AD279:AD280)</f>
        <v>0</v>
      </c>
      <c r="CD279" s="61">
        <f t="shared" ref="CD279" si="3764">SUM(AE279:AE280)</f>
        <v>0</v>
      </c>
      <c r="CE279" s="61">
        <f t="shared" ref="CE279" si="3765">SUM(AF279:AF280)</f>
        <v>0</v>
      </c>
      <c r="CH279" s="62" t="s">
        <v>108</v>
      </c>
      <c r="CI279" s="61">
        <f t="shared" ref="CI279" si="3766">IF(OR($D279="副園長",$D279="教頭",$D279="主任保育士",$D279="主幹教諭",$D279="主幹保育教諭"),0,BG279)</f>
        <v>0</v>
      </c>
      <c r="CJ279" s="61">
        <f t="shared" ref="CJ279" si="3767">IF(OR($D279="副園長",$D279="教頭",$D279="主任保育士",$D279="主幹教諭",$D279="主幹保育教諭"),0,BH279)</f>
        <v>0</v>
      </c>
      <c r="CK279" s="61">
        <f t="shared" ref="CK279" si="3768">IF(OR($D279="副園長",$D279="教頭",$D279="主任保育士",$D279="主幹教諭",$D279="主幹保育教諭"),0,BI279)</f>
        <v>0</v>
      </c>
      <c r="CL279" s="61">
        <f t="shared" ref="CL279" si="3769">IF(OR($D279="副園長",$D279="教頭",$D279="主任保育士",$D279="主幹教諭",$D279="主幹保育教諭"),0,BJ279)</f>
        <v>0</v>
      </c>
      <c r="CM279" s="61">
        <f t="shared" ref="CM279" si="3770">IF(OR($D279="副園長",$D279="教頭",$D279="主任保育士",$D279="主幹教諭",$D279="主幹保育教諭"),0,BK279)</f>
        <v>0</v>
      </c>
      <c r="CN279" s="61">
        <f t="shared" ref="CN279" si="3771">IF(OR($D279="副園長",$D279="教頭",$D279="主任保育士",$D279="主幹教諭",$D279="主幹保育教諭"),0,BL279)</f>
        <v>0</v>
      </c>
      <c r="CO279" s="61">
        <f t="shared" ref="CO279" si="3772">IF(OR($D279="副園長",$D279="教頭",$D279="主任保育士",$D279="主幹教諭",$D279="主幹保育教諭"),0,BM279)</f>
        <v>0</v>
      </c>
      <c r="CP279" s="61">
        <f t="shared" ref="CP279" si="3773">IF(OR($D279="副園長",$D279="教頭",$D279="主任保育士",$D279="主幹教諭",$D279="主幹保育教諭"),0,BN279)</f>
        <v>0</v>
      </c>
      <c r="CQ279" s="61">
        <f t="shared" ref="CQ279" si="3774">IF(OR($D279="副園長",$D279="教頭",$D279="主任保育士",$D279="主幹教諭",$D279="主幹保育教諭"),0,BO279)</f>
        <v>0</v>
      </c>
      <c r="CR279" s="61">
        <f t="shared" ref="CR279" si="3775">IF(OR($D279="副園長",$D279="教頭",$D279="主任保育士",$D279="主幹教諭",$D279="主幹保育教諭"),0,BP279)</f>
        <v>0</v>
      </c>
      <c r="CS279" s="61">
        <f t="shared" ref="CS279" si="3776">IF(OR($D279="副園長",$D279="教頭",$D279="主任保育士",$D279="主幹教諭",$D279="主幹保育教諭"),0,BQ279)</f>
        <v>0</v>
      </c>
      <c r="CT279" s="61">
        <f t="shared" ref="CT279" si="3777">IF(OR($D279="副園長",$D279="教頭",$D279="主任保育士",$D279="主幹教諭",$D279="主幹保育教諭"),0,BR279)</f>
        <v>0</v>
      </c>
    </row>
    <row r="280" spans="1:98">
      <c r="A280" s="375"/>
      <c r="B280" s="378"/>
      <c r="C280" s="380"/>
      <c r="D280" s="380"/>
      <c r="E280" s="382"/>
      <c r="F280" s="378"/>
      <c r="G280" s="235" t="s">
        <v>107</v>
      </c>
      <c r="H280" s="194"/>
      <c r="I280" s="195" t="str">
        <f t="shared" si="3720"/>
        <v/>
      </c>
      <c r="J280" s="195" t="str">
        <f t="shared" si="3721"/>
        <v/>
      </c>
      <c r="K280" s="195" t="str">
        <f t="shared" si="3722"/>
        <v/>
      </c>
      <c r="L280" s="195" t="str">
        <f t="shared" si="3723"/>
        <v/>
      </c>
      <c r="M280" s="195" t="str">
        <f t="shared" si="3724"/>
        <v/>
      </c>
      <c r="N280" s="195" t="str">
        <f t="shared" si="3725"/>
        <v/>
      </c>
      <c r="O280" s="195" t="str">
        <f t="shared" si="3726"/>
        <v/>
      </c>
      <c r="P280" s="195" t="str">
        <f t="shared" si="3727"/>
        <v/>
      </c>
      <c r="Q280" s="195" t="str">
        <f t="shared" si="3728"/>
        <v/>
      </c>
      <c r="R280" s="195" t="str">
        <f t="shared" si="3729"/>
        <v/>
      </c>
      <c r="S280" s="195" t="str">
        <f t="shared" si="3730"/>
        <v/>
      </c>
      <c r="T280" s="196">
        <f t="shared" si="3426"/>
        <v>0</v>
      </c>
      <c r="U280" s="206"/>
      <c r="V280" s="207" t="str">
        <f t="shared" si="3731"/>
        <v/>
      </c>
      <c r="W280" s="207" t="str">
        <f t="shared" si="3732"/>
        <v/>
      </c>
      <c r="X280" s="207" t="str">
        <f t="shared" si="3733"/>
        <v/>
      </c>
      <c r="Y280" s="207" t="str">
        <f t="shared" si="3734"/>
        <v/>
      </c>
      <c r="Z280" s="207" t="str">
        <f t="shared" si="3735"/>
        <v/>
      </c>
      <c r="AA280" s="207" t="str">
        <f t="shared" si="3736"/>
        <v/>
      </c>
      <c r="AB280" s="207" t="str">
        <f t="shared" si="3737"/>
        <v/>
      </c>
      <c r="AC280" s="207" t="str">
        <f t="shared" si="3738"/>
        <v/>
      </c>
      <c r="AD280" s="207" t="str">
        <f t="shared" si="3739"/>
        <v/>
      </c>
      <c r="AE280" s="207" t="str">
        <f t="shared" si="3740"/>
        <v/>
      </c>
      <c r="AF280" s="207" t="str">
        <f t="shared" si="3741"/>
        <v/>
      </c>
      <c r="AG280" s="196">
        <f t="shared" si="3439"/>
        <v>0</v>
      </c>
      <c r="AN280" s="58">
        <v>8</v>
      </c>
      <c r="AO280" s="58">
        <v>2</v>
      </c>
      <c r="AP280" s="58">
        <v>11</v>
      </c>
      <c r="AQ280" s="60">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58">
        <f ca="1">COUNTIF(INDIRECT("H"&amp;(ROW()+12*(($AN280-1)*3+$AO280)-ROW())/12+5):INDIRECT("S"&amp;(ROW()+12*(($AN280-1)*3+$AO280)-ROW())/12+5),AQ280)</f>
        <v>0</v>
      </c>
      <c r="AS280" s="60">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58">
        <f ca="1">COUNTIF(INDIRECT("U"&amp;(ROW()+12*(($AN280-1)*3+$AO280)-ROW())/12+5):INDIRECT("AF"&amp;(ROW()+12*(($AN280-1)*3+$AO280)-ROW())/12+5),AS280)</f>
        <v>0</v>
      </c>
      <c r="AU280" s="58">
        <f ca="1">IF(AND(AQ280+AS280&gt;0,AR280+AT280&gt;0),COUNTIF(AU$6:AU279,"&gt;0")+1,0)</f>
        <v>0</v>
      </c>
      <c r="BE280" s="58">
        <v>2</v>
      </c>
      <c r="BF280" s="58" t="s">
        <v>106</v>
      </c>
      <c r="BG280" s="61">
        <f t="shared" ref="BG280" si="3778">IF(BG279+BT279&gt;$AJ$27,1,0)</f>
        <v>0</v>
      </c>
      <c r="BH280" s="61">
        <f t="shared" ref="BH280" si="3779">IF(BH279+BU279&gt;$AJ$27,1,0)</f>
        <v>0</v>
      </c>
      <c r="BI280" s="61">
        <f t="shared" ref="BI280" si="3780">IF(BI279+BV279&gt;$AJ$27,1,0)</f>
        <v>0</v>
      </c>
      <c r="BJ280" s="61">
        <f t="shared" ref="BJ280" si="3781">IF(BJ279+BW279&gt;$AJ$27,1,0)</f>
        <v>0</v>
      </c>
      <c r="BK280" s="61">
        <f t="shared" ref="BK280" si="3782">IF(BK279+BX279&gt;$AJ$27,1,0)</f>
        <v>0</v>
      </c>
      <c r="BL280" s="61">
        <f t="shared" ref="BL280" si="3783">IF(BL279+BY279&gt;$AJ$27,1,0)</f>
        <v>0</v>
      </c>
      <c r="BM280" s="61">
        <f t="shared" ref="BM280" si="3784">IF(BM279+BZ279&gt;$AJ$27,1,0)</f>
        <v>0</v>
      </c>
      <c r="BN280" s="61">
        <f t="shared" ref="BN280" si="3785">IF(BN279+CA279&gt;$AJ$27,1,0)</f>
        <v>0</v>
      </c>
      <c r="BO280" s="61">
        <f t="shared" ref="BO280" si="3786">IF(BO279+CB279&gt;$AJ$27,1,0)</f>
        <v>0</v>
      </c>
      <c r="BP280" s="61">
        <f t="shared" ref="BP280" si="3787">IF(BP279+CC279&gt;$AJ$27,1,0)</f>
        <v>0</v>
      </c>
      <c r="BQ280" s="61">
        <f t="shared" ref="BQ280" si="3788">IF(BQ279+CD279&gt;$AJ$27,1,0)</f>
        <v>0</v>
      </c>
      <c r="BR280" s="61">
        <f t="shared" ref="BR280" si="3789">IF(BR279+CE279&gt;$AJ$27,1,0)</f>
        <v>0</v>
      </c>
      <c r="BT280" s="61"/>
      <c r="BU280" s="61"/>
      <c r="BV280" s="61"/>
      <c r="BW280" s="61"/>
      <c r="BX280" s="61"/>
      <c r="BY280" s="61"/>
      <c r="BZ280" s="61"/>
      <c r="CA280" s="61"/>
      <c r="CB280" s="61"/>
      <c r="CC280" s="61"/>
      <c r="CD280" s="61"/>
      <c r="CE280" s="61"/>
    </row>
    <row r="281" spans="1:98">
      <c r="A281" s="376"/>
      <c r="B281" s="379"/>
      <c r="C281" s="384"/>
      <c r="D281" s="385"/>
      <c r="E281" s="383"/>
      <c r="F281" s="379"/>
      <c r="G281" s="236" t="s">
        <v>1226</v>
      </c>
      <c r="H281" s="197"/>
      <c r="I281" s="198"/>
      <c r="J281" s="198"/>
      <c r="K281" s="198"/>
      <c r="L281" s="198"/>
      <c r="M281" s="198"/>
      <c r="N281" s="198"/>
      <c r="O281" s="198"/>
      <c r="P281" s="198"/>
      <c r="Q281" s="198"/>
      <c r="R281" s="198"/>
      <c r="S281" s="198"/>
      <c r="T281" s="199">
        <f t="shared" si="3426"/>
        <v>0</v>
      </c>
      <c r="U281" s="208"/>
      <c r="V281" s="209"/>
      <c r="W281" s="209"/>
      <c r="X281" s="209"/>
      <c r="Y281" s="209"/>
      <c r="Z281" s="209"/>
      <c r="AA281" s="209"/>
      <c r="AB281" s="209"/>
      <c r="AC281" s="209"/>
      <c r="AD281" s="209"/>
      <c r="AE281" s="209"/>
      <c r="AF281" s="209"/>
      <c r="AG281" s="199">
        <f t="shared" si="3439"/>
        <v>0</v>
      </c>
      <c r="AN281" s="58">
        <v>8</v>
      </c>
      <c r="AO281" s="58">
        <v>2</v>
      </c>
      <c r="AP281" s="58">
        <v>12</v>
      </c>
      <c r="AQ281" s="60">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58">
        <f ca="1">COUNTIF(INDIRECT("H"&amp;(ROW()+12*(($AN281-1)*3+$AO281)-ROW())/12+5):INDIRECT("S"&amp;(ROW()+12*(($AN281-1)*3+$AO281)-ROW())/12+5),AQ281)</f>
        <v>0</v>
      </c>
      <c r="AS281" s="60">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58">
        <f ca="1">COUNTIF(INDIRECT("U"&amp;(ROW()+12*(($AN281-1)*3+$AO281)-ROW())/12+5):INDIRECT("AF"&amp;(ROW()+12*(($AN281-1)*3+$AO281)-ROW())/12+5),AS281)</f>
        <v>0</v>
      </c>
      <c r="AU281" s="58">
        <f ca="1">IF(AND(AQ281+AS281&gt;0,AR281+AT281&gt;0),COUNTIF(AU$6:AU280,"&gt;0")+1,0)</f>
        <v>0</v>
      </c>
      <c r="BE281" s="58">
        <v>3</v>
      </c>
      <c r="BF281" s="62"/>
      <c r="BG281" s="61"/>
      <c r="BH281" s="61"/>
      <c r="BI281" s="61"/>
      <c r="BJ281" s="61"/>
      <c r="BK281" s="61"/>
      <c r="BL281" s="61"/>
      <c r="BM281" s="61"/>
      <c r="BN281" s="61"/>
      <c r="BO281" s="61"/>
      <c r="BP281" s="61"/>
      <c r="BQ281" s="61"/>
      <c r="BR281" s="61"/>
      <c r="BT281" s="61"/>
      <c r="BU281" s="61"/>
      <c r="BV281" s="61"/>
      <c r="BW281" s="61"/>
      <c r="BX281" s="61"/>
      <c r="BY281" s="61"/>
      <c r="BZ281" s="61"/>
      <c r="CA281" s="61"/>
      <c r="CB281" s="61"/>
      <c r="CC281" s="61"/>
      <c r="CD281" s="61"/>
      <c r="CE281" s="61"/>
    </row>
    <row r="282" spans="1:98">
      <c r="A282" s="374">
        <v>93</v>
      </c>
      <c r="B282" s="377"/>
      <c r="C282" s="377"/>
      <c r="D282" s="377"/>
      <c r="E282" s="381"/>
      <c r="F282" s="377"/>
      <c r="G282" s="234" t="s">
        <v>109</v>
      </c>
      <c r="H282" s="191"/>
      <c r="I282" s="192" t="str">
        <f t="shared" ref="I282:I283" si="3790">IF(H282="","",H282)</f>
        <v/>
      </c>
      <c r="J282" s="192" t="str">
        <f t="shared" ref="J282:J283" si="3791">IF(I282="","",I282)</f>
        <v/>
      </c>
      <c r="K282" s="192" t="str">
        <f t="shared" ref="K282:K283" si="3792">IF(J282="","",J282)</f>
        <v/>
      </c>
      <c r="L282" s="192" t="str">
        <f t="shared" ref="L282:L283" si="3793">IF(K282="","",K282)</f>
        <v/>
      </c>
      <c r="M282" s="192" t="str">
        <f t="shared" ref="M282:M283" si="3794">IF(L282="","",L282)</f>
        <v/>
      </c>
      <c r="N282" s="192" t="str">
        <f t="shared" ref="N282:N283" si="3795">IF(M282="","",M282)</f>
        <v/>
      </c>
      <c r="O282" s="192" t="str">
        <f t="shared" ref="O282:O283" si="3796">IF(N282="","",N282)</f>
        <v/>
      </c>
      <c r="P282" s="192" t="str">
        <f t="shared" ref="P282:P283" si="3797">IF(O282="","",O282)</f>
        <v/>
      </c>
      <c r="Q282" s="192" t="str">
        <f t="shared" ref="Q282:Q283" si="3798">IF(P282="","",P282)</f>
        <v/>
      </c>
      <c r="R282" s="192" t="str">
        <f t="shared" ref="R282:R283" si="3799">IF(Q282="","",Q282)</f>
        <v/>
      </c>
      <c r="S282" s="192" t="str">
        <f t="shared" ref="S282:S283" si="3800">IF(R282="","",R282)</f>
        <v/>
      </c>
      <c r="T282" s="193">
        <f t="shared" si="3426"/>
        <v>0</v>
      </c>
      <c r="U282" s="203"/>
      <c r="V282" s="204" t="str">
        <f t="shared" ref="V282:V283" si="3801">IF(U282="","",U282)</f>
        <v/>
      </c>
      <c r="W282" s="204" t="str">
        <f t="shared" ref="W282:W283" si="3802">IF(V282="","",V282)</f>
        <v/>
      </c>
      <c r="X282" s="204" t="str">
        <f t="shared" ref="X282:X283" si="3803">IF(W282="","",W282)</f>
        <v/>
      </c>
      <c r="Y282" s="204" t="str">
        <f t="shared" ref="Y282:Y283" si="3804">IF(X282="","",X282)</f>
        <v/>
      </c>
      <c r="Z282" s="204" t="str">
        <f t="shared" ref="Z282:Z283" si="3805">IF(Y282="","",Y282)</f>
        <v/>
      </c>
      <c r="AA282" s="204" t="str">
        <f t="shared" ref="AA282:AA283" si="3806">IF(Z282="","",Z282)</f>
        <v/>
      </c>
      <c r="AB282" s="204" t="str">
        <f t="shared" ref="AB282:AB283" si="3807">IF(AA282="","",AA282)</f>
        <v/>
      </c>
      <c r="AC282" s="204" t="str">
        <f t="shared" ref="AC282:AC283" si="3808">IF(AB282="","",AB282)</f>
        <v/>
      </c>
      <c r="AD282" s="204" t="str">
        <f t="shared" ref="AD282:AD283" si="3809">IF(AC282="","",AC282)</f>
        <v/>
      </c>
      <c r="AE282" s="204" t="str">
        <f t="shared" ref="AE282:AE283" si="3810">IF(AD282="","",AD282)</f>
        <v/>
      </c>
      <c r="AF282" s="204" t="str">
        <f t="shared" ref="AF282:AF283" si="3811">IF(AE282="","",AE282)</f>
        <v/>
      </c>
      <c r="AG282" s="193">
        <f t="shared" si="3439"/>
        <v>0</v>
      </c>
      <c r="AN282" s="58">
        <v>8</v>
      </c>
      <c r="AO282" s="58">
        <v>3</v>
      </c>
      <c r="AP282" s="58">
        <v>1</v>
      </c>
      <c r="AQ282" s="60">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58">
        <f ca="1">COUNTIF(INDIRECT("H"&amp;(ROW()+12*(($AN282-1)*3+$AO282)-ROW())/12+5):INDIRECT("S"&amp;(ROW()+12*(($AN282-1)*3+$AO282)-ROW())/12+5),AQ282)</f>
        <v>0</v>
      </c>
      <c r="AS282" s="60">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58">
        <f ca="1">COUNTIF(INDIRECT("U"&amp;(ROW()+12*(($AN282-1)*3+$AO282)-ROW())/12+5):INDIRECT("AF"&amp;(ROW()+12*(($AN282-1)*3+$AO282)-ROW())/12+5),AS282)</f>
        <v>0</v>
      </c>
      <c r="AU282" s="58">
        <f ca="1">IF(AND(AQ282+AS282&gt;0,AR282+AT282&gt;0),COUNTIF(AU$6:AU281,"&gt;0")+1,0)</f>
        <v>0</v>
      </c>
      <c r="BE282" s="58">
        <v>1</v>
      </c>
      <c r="BG282" s="61">
        <f t="shared" ref="BG282" si="3812">SUM(H282:H283)</f>
        <v>0</v>
      </c>
      <c r="BH282" s="61">
        <f t="shared" ref="BH282" si="3813">SUM(I282:I283)</f>
        <v>0</v>
      </c>
      <c r="BI282" s="61">
        <f t="shared" ref="BI282" si="3814">SUM(J282:J283)</f>
        <v>0</v>
      </c>
      <c r="BJ282" s="61">
        <f t="shared" ref="BJ282" si="3815">SUM(K282:K283)</f>
        <v>0</v>
      </c>
      <c r="BK282" s="61">
        <f t="shared" ref="BK282" si="3816">SUM(L282:L283)</f>
        <v>0</v>
      </c>
      <c r="BL282" s="61">
        <f t="shared" ref="BL282" si="3817">SUM(M282:M283)</f>
        <v>0</v>
      </c>
      <c r="BM282" s="61">
        <f t="shared" ref="BM282" si="3818">SUM(N282:N283)</f>
        <v>0</v>
      </c>
      <c r="BN282" s="61">
        <f t="shared" ref="BN282" si="3819">SUM(O282:O283)</f>
        <v>0</v>
      </c>
      <c r="BO282" s="61">
        <f t="shared" ref="BO282" si="3820">SUM(P282:P283)</f>
        <v>0</v>
      </c>
      <c r="BP282" s="61">
        <f t="shared" ref="BP282" si="3821">SUM(Q282:Q283)</f>
        <v>0</v>
      </c>
      <c r="BQ282" s="61">
        <f t="shared" ref="BQ282" si="3822">SUM(R282:R283)</f>
        <v>0</v>
      </c>
      <c r="BR282" s="61">
        <f t="shared" ref="BR282" si="3823">SUM(S282:S283)</f>
        <v>0</v>
      </c>
      <c r="BT282" s="61">
        <f t="shared" ref="BT282" si="3824">SUM(U282:U283)</f>
        <v>0</v>
      </c>
      <c r="BU282" s="61">
        <f t="shared" ref="BU282" si="3825">SUM(V282:V283)</f>
        <v>0</v>
      </c>
      <c r="BV282" s="61">
        <f t="shared" ref="BV282" si="3826">SUM(W282:W283)</f>
        <v>0</v>
      </c>
      <c r="BW282" s="61">
        <f t="shared" ref="BW282" si="3827">SUM(X282:X283)</f>
        <v>0</v>
      </c>
      <c r="BX282" s="61">
        <f t="shared" ref="BX282" si="3828">SUM(Y282:Y283)</f>
        <v>0</v>
      </c>
      <c r="BY282" s="61">
        <f t="shared" ref="BY282" si="3829">SUM(Z282:Z283)</f>
        <v>0</v>
      </c>
      <c r="BZ282" s="61">
        <f t="shared" ref="BZ282" si="3830">SUM(AA282:AA283)</f>
        <v>0</v>
      </c>
      <c r="CA282" s="61">
        <f t="shared" ref="CA282" si="3831">SUM(AB282:AB283)</f>
        <v>0</v>
      </c>
      <c r="CB282" s="61">
        <f t="shared" ref="CB282" si="3832">SUM(AC282:AC283)</f>
        <v>0</v>
      </c>
      <c r="CC282" s="61">
        <f t="shared" ref="CC282" si="3833">SUM(AD282:AD283)</f>
        <v>0</v>
      </c>
      <c r="CD282" s="61">
        <f t="shared" ref="CD282" si="3834">SUM(AE282:AE283)</f>
        <v>0</v>
      </c>
      <c r="CE282" s="61">
        <f t="shared" ref="CE282" si="3835">SUM(AF282:AF283)</f>
        <v>0</v>
      </c>
      <c r="CH282" s="62" t="s">
        <v>108</v>
      </c>
      <c r="CI282" s="61">
        <f t="shared" ref="CI282" si="3836">IF(OR($D282="副園長",$D282="教頭",$D282="主任保育士",$D282="主幹教諭",$D282="主幹保育教諭"),0,BG282)</f>
        <v>0</v>
      </c>
      <c r="CJ282" s="61">
        <f t="shared" ref="CJ282" si="3837">IF(OR($D282="副園長",$D282="教頭",$D282="主任保育士",$D282="主幹教諭",$D282="主幹保育教諭"),0,BH282)</f>
        <v>0</v>
      </c>
      <c r="CK282" s="61">
        <f t="shared" ref="CK282" si="3838">IF(OR($D282="副園長",$D282="教頭",$D282="主任保育士",$D282="主幹教諭",$D282="主幹保育教諭"),0,BI282)</f>
        <v>0</v>
      </c>
      <c r="CL282" s="61">
        <f t="shared" ref="CL282" si="3839">IF(OR($D282="副園長",$D282="教頭",$D282="主任保育士",$D282="主幹教諭",$D282="主幹保育教諭"),0,BJ282)</f>
        <v>0</v>
      </c>
      <c r="CM282" s="61">
        <f t="shared" ref="CM282" si="3840">IF(OR($D282="副園長",$D282="教頭",$D282="主任保育士",$D282="主幹教諭",$D282="主幹保育教諭"),0,BK282)</f>
        <v>0</v>
      </c>
      <c r="CN282" s="61">
        <f t="shared" ref="CN282" si="3841">IF(OR($D282="副園長",$D282="教頭",$D282="主任保育士",$D282="主幹教諭",$D282="主幹保育教諭"),0,BL282)</f>
        <v>0</v>
      </c>
      <c r="CO282" s="61">
        <f t="shared" ref="CO282" si="3842">IF(OR($D282="副園長",$D282="教頭",$D282="主任保育士",$D282="主幹教諭",$D282="主幹保育教諭"),0,BM282)</f>
        <v>0</v>
      </c>
      <c r="CP282" s="61">
        <f t="shared" ref="CP282" si="3843">IF(OR($D282="副園長",$D282="教頭",$D282="主任保育士",$D282="主幹教諭",$D282="主幹保育教諭"),0,BN282)</f>
        <v>0</v>
      </c>
      <c r="CQ282" s="61">
        <f t="shared" ref="CQ282" si="3844">IF(OR($D282="副園長",$D282="教頭",$D282="主任保育士",$D282="主幹教諭",$D282="主幹保育教諭"),0,BO282)</f>
        <v>0</v>
      </c>
      <c r="CR282" s="61">
        <f t="shared" ref="CR282" si="3845">IF(OR($D282="副園長",$D282="教頭",$D282="主任保育士",$D282="主幹教諭",$D282="主幹保育教諭"),0,BP282)</f>
        <v>0</v>
      </c>
      <c r="CS282" s="61">
        <f t="shared" ref="CS282" si="3846">IF(OR($D282="副園長",$D282="教頭",$D282="主任保育士",$D282="主幹教諭",$D282="主幹保育教諭"),0,BQ282)</f>
        <v>0</v>
      </c>
      <c r="CT282" s="61">
        <f t="shared" ref="CT282" si="3847">IF(OR($D282="副園長",$D282="教頭",$D282="主任保育士",$D282="主幹教諭",$D282="主幹保育教諭"),0,BR282)</f>
        <v>0</v>
      </c>
    </row>
    <row r="283" spans="1:98">
      <c r="A283" s="375"/>
      <c r="B283" s="378"/>
      <c r="C283" s="380"/>
      <c r="D283" s="380"/>
      <c r="E283" s="382"/>
      <c r="F283" s="378"/>
      <c r="G283" s="235" t="s">
        <v>107</v>
      </c>
      <c r="H283" s="194"/>
      <c r="I283" s="195" t="str">
        <f t="shared" si="3790"/>
        <v/>
      </c>
      <c r="J283" s="195" t="str">
        <f t="shared" si="3791"/>
        <v/>
      </c>
      <c r="K283" s="195" t="str">
        <f t="shared" si="3792"/>
        <v/>
      </c>
      <c r="L283" s="195" t="str">
        <f t="shared" si="3793"/>
        <v/>
      </c>
      <c r="M283" s="195" t="str">
        <f t="shared" si="3794"/>
        <v/>
      </c>
      <c r="N283" s="195" t="str">
        <f t="shared" si="3795"/>
        <v/>
      </c>
      <c r="O283" s="195" t="str">
        <f t="shared" si="3796"/>
        <v/>
      </c>
      <c r="P283" s="195" t="str">
        <f t="shared" si="3797"/>
        <v/>
      </c>
      <c r="Q283" s="195" t="str">
        <f t="shared" si="3798"/>
        <v/>
      </c>
      <c r="R283" s="195" t="str">
        <f t="shared" si="3799"/>
        <v/>
      </c>
      <c r="S283" s="195" t="str">
        <f t="shared" si="3800"/>
        <v/>
      </c>
      <c r="T283" s="196">
        <f t="shared" si="3426"/>
        <v>0</v>
      </c>
      <c r="U283" s="206"/>
      <c r="V283" s="207" t="str">
        <f t="shared" si="3801"/>
        <v/>
      </c>
      <c r="W283" s="207" t="str">
        <f t="shared" si="3802"/>
        <v/>
      </c>
      <c r="X283" s="207" t="str">
        <f t="shared" si="3803"/>
        <v/>
      </c>
      <c r="Y283" s="207" t="str">
        <f t="shared" si="3804"/>
        <v/>
      </c>
      <c r="Z283" s="207" t="str">
        <f t="shared" si="3805"/>
        <v/>
      </c>
      <c r="AA283" s="207" t="str">
        <f t="shared" si="3806"/>
        <v/>
      </c>
      <c r="AB283" s="207" t="str">
        <f t="shared" si="3807"/>
        <v/>
      </c>
      <c r="AC283" s="207" t="str">
        <f t="shared" si="3808"/>
        <v/>
      </c>
      <c r="AD283" s="207" t="str">
        <f t="shared" si="3809"/>
        <v/>
      </c>
      <c r="AE283" s="207" t="str">
        <f t="shared" si="3810"/>
        <v/>
      </c>
      <c r="AF283" s="207" t="str">
        <f t="shared" si="3811"/>
        <v/>
      </c>
      <c r="AG283" s="196">
        <f t="shared" si="3439"/>
        <v>0</v>
      </c>
      <c r="AN283" s="58">
        <v>8</v>
      </c>
      <c r="AO283" s="58">
        <v>3</v>
      </c>
      <c r="AP283" s="58">
        <v>2</v>
      </c>
      <c r="AQ283" s="60">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58">
        <f ca="1">COUNTIF(INDIRECT("H"&amp;(ROW()+12*(($AN283-1)*3+$AO283)-ROW())/12+5):INDIRECT("S"&amp;(ROW()+12*(($AN283-1)*3+$AO283)-ROW())/12+5),AQ283)</f>
        <v>0</v>
      </c>
      <c r="AS283" s="60">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58">
        <f ca="1">COUNTIF(INDIRECT("U"&amp;(ROW()+12*(($AN283-1)*3+$AO283)-ROW())/12+5):INDIRECT("AF"&amp;(ROW()+12*(($AN283-1)*3+$AO283)-ROW())/12+5),AS283)</f>
        <v>0</v>
      </c>
      <c r="AU283" s="58">
        <f ca="1">IF(AND(AQ283+AS283&gt;0,AR283+AT283&gt;0),COUNTIF(AU$6:AU282,"&gt;0")+1,0)</f>
        <v>0</v>
      </c>
      <c r="BE283" s="58">
        <v>2</v>
      </c>
      <c r="BF283" s="58" t="s">
        <v>106</v>
      </c>
      <c r="BG283" s="61">
        <f t="shared" ref="BG283" si="3848">IF(BG282+BT282&gt;$AJ$27,1,0)</f>
        <v>0</v>
      </c>
      <c r="BH283" s="61">
        <f t="shared" ref="BH283" si="3849">IF(BH282+BU282&gt;$AJ$27,1,0)</f>
        <v>0</v>
      </c>
      <c r="BI283" s="61">
        <f t="shared" ref="BI283" si="3850">IF(BI282+BV282&gt;$AJ$27,1,0)</f>
        <v>0</v>
      </c>
      <c r="BJ283" s="61">
        <f t="shared" ref="BJ283" si="3851">IF(BJ282+BW282&gt;$AJ$27,1,0)</f>
        <v>0</v>
      </c>
      <c r="BK283" s="61">
        <f t="shared" ref="BK283" si="3852">IF(BK282+BX282&gt;$AJ$27,1,0)</f>
        <v>0</v>
      </c>
      <c r="BL283" s="61">
        <f t="shared" ref="BL283" si="3853">IF(BL282+BY282&gt;$AJ$27,1,0)</f>
        <v>0</v>
      </c>
      <c r="BM283" s="61">
        <f t="shared" ref="BM283" si="3854">IF(BM282+BZ282&gt;$AJ$27,1,0)</f>
        <v>0</v>
      </c>
      <c r="BN283" s="61">
        <f t="shared" ref="BN283" si="3855">IF(BN282+CA282&gt;$AJ$27,1,0)</f>
        <v>0</v>
      </c>
      <c r="BO283" s="61">
        <f t="shared" ref="BO283" si="3856">IF(BO282+CB282&gt;$AJ$27,1,0)</f>
        <v>0</v>
      </c>
      <c r="BP283" s="61">
        <f t="shared" ref="BP283" si="3857">IF(BP282+CC282&gt;$AJ$27,1,0)</f>
        <v>0</v>
      </c>
      <c r="BQ283" s="61">
        <f t="shared" ref="BQ283" si="3858">IF(BQ282+CD282&gt;$AJ$27,1,0)</f>
        <v>0</v>
      </c>
      <c r="BR283" s="61">
        <f t="shared" ref="BR283" si="3859">IF(BR282+CE282&gt;$AJ$27,1,0)</f>
        <v>0</v>
      </c>
      <c r="BT283" s="61"/>
      <c r="BU283" s="61"/>
      <c r="BV283" s="61"/>
      <c r="BW283" s="61"/>
      <c r="BX283" s="61"/>
      <c r="BY283" s="61"/>
      <c r="BZ283" s="61"/>
      <c r="CA283" s="61"/>
      <c r="CB283" s="61"/>
      <c r="CC283" s="61"/>
      <c r="CD283" s="61"/>
      <c r="CE283" s="61"/>
    </row>
    <row r="284" spans="1:98">
      <c r="A284" s="376"/>
      <c r="B284" s="379"/>
      <c r="C284" s="384"/>
      <c r="D284" s="385"/>
      <c r="E284" s="383"/>
      <c r="F284" s="379"/>
      <c r="G284" s="236" t="s">
        <v>1226</v>
      </c>
      <c r="H284" s="197"/>
      <c r="I284" s="198"/>
      <c r="J284" s="198"/>
      <c r="K284" s="198"/>
      <c r="L284" s="198"/>
      <c r="M284" s="198"/>
      <c r="N284" s="198"/>
      <c r="O284" s="198"/>
      <c r="P284" s="198"/>
      <c r="Q284" s="198"/>
      <c r="R284" s="198"/>
      <c r="S284" s="198"/>
      <c r="T284" s="199">
        <f t="shared" si="3426"/>
        <v>0</v>
      </c>
      <c r="U284" s="208"/>
      <c r="V284" s="209"/>
      <c r="W284" s="209"/>
      <c r="X284" s="209"/>
      <c r="Y284" s="209"/>
      <c r="Z284" s="209"/>
      <c r="AA284" s="209"/>
      <c r="AB284" s="209"/>
      <c r="AC284" s="209"/>
      <c r="AD284" s="209"/>
      <c r="AE284" s="209"/>
      <c r="AF284" s="209"/>
      <c r="AG284" s="199">
        <f t="shared" si="3439"/>
        <v>0</v>
      </c>
      <c r="AN284" s="58">
        <v>8</v>
      </c>
      <c r="AO284" s="58">
        <v>3</v>
      </c>
      <c r="AP284" s="58">
        <v>3</v>
      </c>
      <c r="AQ284" s="60">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58">
        <f ca="1">COUNTIF(INDIRECT("H"&amp;(ROW()+12*(($AN284-1)*3+$AO284)-ROW())/12+5):INDIRECT("S"&amp;(ROW()+12*(($AN284-1)*3+$AO284)-ROW())/12+5),AQ284)</f>
        <v>0</v>
      </c>
      <c r="AS284" s="60">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58">
        <f ca="1">COUNTIF(INDIRECT("U"&amp;(ROW()+12*(($AN284-1)*3+$AO284)-ROW())/12+5):INDIRECT("AF"&amp;(ROW()+12*(($AN284-1)*3+$AO284)-ROW())/12+5),AS284)</f>
        <v>0</v>
      </c>
      <c r="AU284" s="58">
        <f ca="1">IF(AND(AQ284+AS284&gt;0,AR284+AT284&gt;0),COUNTIF(AU$6:AU283,"&gt;0")+1,0)</f>
        <v>0</v>
      </c>
      <c r="BE284" s="58">
        <v>3</v>
      </c>
      <c r="BF284" s="62"/>
      <c r="BG284" s="61"/>
      <c r="BH284" s="61"/>
      <c r="BI284" s="61"/>
      <c r="BJ284" s="61"/>
      <c r="BK284" s="61"/>
      <c r="BL284" s="61"/>
      <c r="BM284" s="61"/>
      <c r="BN284" s="61"/>
      <c r="BO284" s="61"/>
      <c r="BP284" s="61"/>
      <c r="BQ284" s="61"/>
      <c r="BR284" s="61"/>
      <c r="BT284" s="61"/>
      <c r="BU284" s="61"/>
      <c r="BV284" s="61"/>
      <c r="BW284" s="61"/>
      <c r="BX284" s="61"/>
      <c r="BY284" s="61"/>
      <c r="BZ284" s="61"/>
      <c r="CA284" s="61"/>
      <c r="CB284" s="61"/>
      <c r="CC284" s="61"/>
      <c r="CD284" s="61"/>
      <c r="CE284" s="61"/>
    </row>
    <row r="285" spans="1:98">
      <c r="A285" s="374">
        <v>94</v>
      </c>
      <c r="B285" s="377"/>
      <c r="C285" s="377"/>
      <c r="D285" s="377"/>
      <c r="E285" s="381"/>
      <c r="F285" s="377"/>
      <c r="G285" s="234" t="s">
        <v>109</v>
      </c>
      <c r="H285" s="191"/>
      <c r="I285" s="192" t="str">
        <f t="shared" ref="I285:I286" si="3860">IF(H285="","",H285)</f>
        <v/>
      </c>
      <c r="J285" s="192" t="str">
        <f t="shared" ref="J285:J286" si="3861">IF(I285="","",I285)</f>
        <v/>
      </c>
      <c r="K285" s="192" t="str">
        <f t="shared" ref="K285:K286" si="3862">IF(J285="","",J285)</f>
        <v/>
      </c>
      <c r="L285" s="192" t="str">
        <f t="shared" ref="L285:L286" si="3863">IF(K285="","",K285)</f>
        <v/>
      </c>
      <c r="M285" s="192" t="str">
        <f t="shared" ref="M285:M286" si="3864">IF(L285="","",L285)</f>
        <v/>
      </c>
      <c r="N285" s="192" t="str">
        <f t="shared" ref="N285:N286" si="3865">IF(M285="","",M285)</f>
        <v/>
      </c>
      <c r="O285" s="192" t="str">
        <f t="shared" ref="O285:O286" si="3866">IF(N285="","",N285)</f>
        <v/>
      </c>
      <c r="P285" s="192" t="str">
        <f t="shared" ref="P285:P286" si="3867">IF(O285="","",O285)</f>
        <v/>
      </c>
      <c r="Q285" s="192" t="str">
        <f t="shared" ref="Q285:Q286" si="3868">IF(P285="","",P285)</f>
        <v/>
      </c>
      <c r="R285" s="192" t="str">
        <f t="shared" ref="R285:R286" si="3869">IF(Q285="","",Q285)</f>
        <v/>
      </c>
      <c r="S285" s="192" t="str">
        <f t="shared" ref="S285:S286" si="3870">IF(R285="","",R285)</f>
        <v/>
      </c>
      <c r="T285" s="193">
        <f t="shared" si="3426"/>
        <v>0</v>
      </c>
      <c r="U285" s="203"/>
      <c r="V285" s="204" t="str">
        <f t="shared" ref="V285:V286" si="3871">IF(U285="","",U285)</f>
        <v/>
      </c>
      <c r="W285" s="204" t="str">
        <f t="shared" ref="W285:W286" si="3872">IF(V285="","",V285)</f>
        <v/>
      </c>
      <c r="X285" s="204" t="str">
        <f t="shared" ref="X285:X286" si="3873">IF(W285="","",W285)</f>
        <v/>
      </c>
      <c r="Y285" s="204" t="str">
        <f t="shared" ref="Y285:Y286" si="3874">IF(X285="","",X285)</f>
        <v/>
      </c>
      <c r="Z285" s="204" t="str">
        <f t="shared" ref="Z285:Z286" si="3875">IF(Y285="","",Y285)</f>
        <v/>
      </c>
      <c r="AA285" s="204" t="str">
        <f t="shared" ref="AA285:AA286" si="3876">IF(Z285="","",Z285)</f>
        <v/>
      </c>
      <c r="AB285" s="204" t="str">
        <f t="shared" ref="AB285:AB286" si="3877">IF(AA285="","",AA285)</f>
        <v/>
      </c>
      <c r="AC285" s="204" t="str">
        <f t="shared" ref="AC285:AC286" si="3878">IF(AB285="","",AB285)</f>
        <v/>
      </c>
      <c r="AD285" s="204" t="str">
        <f t="shared" ref="AD285:AD286" si="3879">IF(AC285="","",AC285)</f>
        <v/>
      </c>
      <c r="AE285" s="204" t="str">
        <f t="shared" ref="AE285:AE286" si="3880">IF(AD285="","",AD285)</f>
        <v/>
      </c>
      <c r="AF285" s="204" t="str">
        <f t="shared" ref="AF285:AF286" si="3881">IF(AE285="","",AE285)</f>
        <v/>
      </c>
      <c r="AG285" s="193">
        <f t="shared" si="3439"/>
        <v>0</v>
      </c>
      <c r="AN285" s="58">
        <v>8</v>
      </c>
      <c r="AO285" s="58">
        <v>3</v>
      </c>
      <c r="AP285" s="58">
        <v>4</v>
      </c>
      <c r="AQ285" s="60">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58">
        <f ca="1">COUNTIF(INDIRECT("H"&amp;(ROW()+12*(($AN285-1)*3+$AO285)-ROW())/12+5):INDIRECT("S"&amp;(ROW()+12*(($AN285-1)*3+$AO285)-ROW())/12+5),AQ285)</f>
        <v>0</v>
      </c>
      <c r="AS285" s="60">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58">
        <f ca="1">COUNTIF(INDIRECT("U"&amp;(ROW()+12*(($AN285-1)*3+$AO285)-ROW())/12+5):INDIRECT("AF"&amp;(ROW()+12*(($AN285-1)*3+$AO285)-ROW())/12+5),AS285)</f>
        <v>0</v>
      </c>
      <c r="AU285" s="58">
        <f ca="1">IF(AND(AQ285+AS285&gt;0,AR285+AT285&gt;0),COUNTIF(AU$6:AU284,"&gt;0")+1,0)</f>
        <v>0</v>
      </c>
      <c r="BE285" s="58">
        <v>1</v>
      </c>
      <c r="BG285" s="61">
        <f t="shared" ref="BG285" si="3882">SUM(H285:H286)</f>
        <v>0</v>
      </c>
      <c r="BH285" s="61">
        <f t="shared" ref="BH285" si="3883">SUM(I285:I286)</f>
        <v>0</v>
      </c>
      <c r="BI285" s="61">
        <f t="shared" ref="BI285" si="3884">SUM(J285:J286)</f>
        <v>0</v>
      </c>
      <c r="BJ285" s="61">
        <f t="shared" ref="BJ285" si="3885">SUM(K285:K286)</f>
        <v>0</v>
      </c>
      <c r="BK285" s="61">
        <f t="shared" ref="BK285" si="3886">SUM(L285:L286)</f>
        <v>0</v>
      </c>
      <c r="BL285" s="61">
        <f t="shared" ref="BL285" si="3887">SUM(M285:M286)</f>
        <v>0</v>
      </c>
      <c r="BM285" s="61">
        <f t="shared" ref="BM285" si="3888">SUM(N285:N286)</f>
        <v>0</v>
      </c>
      <c r="BN285" s="61">
        <f t="shared" ref="BN285" si="3889">SUM(O285:O286)</f>
        <v>0</v>
      </c>
      <c r="BO285" s="61">
        <f t="shared" ref="BO285" si="3890">SUM(P285:P286)</f>
        <v>0</v>
      </c>
      <c r="BP285" s="61">
        <f t="shared" ref="BP285" si="3891">SUM(Q285:Q286)</f>
        <v>0</v>
      </c>
      <c r="BQ285" s="61">
        <f t="shared" ref="BQ285" si="3892">SUM(R285:R286)</f>
        <v>0</v>
      </c>
      <c r="BR285" s="61">
        <f t="shared" ref="BR285" si="3893">SUM(S285:S286)</f>
        <v>0</v>
      </c>
      <c r="BT285" s="61">
        <f t="shared" ref="BT285" si="3894">SUM(U285:U286)</f>
        <v>0</v>
      </c>
      <c r="BU285" s="61">
        <f t="shared" ref="BU285" si="3895">SUM(V285:V286)</f>
        <v>0</v>
      </c>
      <c r="BV285" s="61">
        <f t="shared" ref="BV285" si="3896">SUM(W285:W286)</f>
        <v>0</v>
      </c>
      <c r="BW285" s="61">
        <f t="shared" ref="BW285" si="3897">SUM(X285:X286)</f>
        <v>0</v>
      </c>
      <c r="BX285" s="61">
        <f t="shared" ref="BX285" si="3898">SUM(Y285:Y286)</f>
        <v>0</v>
      </c>
      <c r="BY285" s="61">
        <f t="shared" ref="BY285" si="3899">SUM(Z285:Z286)</f>
        <v>0</v>
      </c>
      <c r="BZ285" s="61">
        <f t="shared" ref="BZ285" si="3900">SUM(AA285:AA286)</f>
        <v>0</v>
      </c>
      <c r="CA285" s="61">
        <f t="shared" ref="CA285" si="3901">SUM(AB285:AB286)</f>
        <v>0</v>
      </c>
      <c r="CB285" s="61">
        <f t="shared" ref="CB285" si="3902">SUM(AC285:AC286)</f>
        <v>0</v>
      </c>
      <c r="CC285" s="61">
        <f t="shared" ref="CC285" si="3903">SUM(AD285:AD286)</f>
        <v>0</v>
      </c>
      <c r="CD285" s="61">
        <f t="shared" ref="CD285" si="3904">SUM(AE285:AE286)</f>
        <v>0</v>
      </c>
      <c r="CE285" s="61">
        <f t="shared" ref="CE285" si="3905">SUM(AF285:AF286)</f>
        <v>0</v>
      </c>
      <c r="CH285" s="62" t="s">
        <v>108</v>
      </c>
      <c r="CI285" s="61">
        <f t="shared" ref="CI285" si="3906">IF(OR($D285="副園長",$D285="教頭",$D285="主任保育士",$D285="主幹教諭",$D285="主幹保育教諭"),0,BG285)</f>
        <v>0</v>
      </c>
      <c r="CJ285" s="61">
        <f t="shared" ref="CJ285" si="3907">IF(OR($D285="副園長",$D285="教頭",$D285="主任保育士",$D285="主幹教諭",$D285="主幹保育教諭"),0,BH285)</f>
        <v>0</v>
      </c>
      <c r="CK285" s="61">
        <f t="shared" ref="CK285" si="3908">IF(OR($D285="副園長",$D285="教頭",$D285="主任保育士",$D285="主幹教諭",$D285="主幹保育教諭"),0,BI285)</f>
        <v>0</v>
      </c>
      <c r="CL285" s="61">
        <f t="shared" ref="CL285" si="3909">IF(OR($D285="副園長",$D285="教頭",$D285="主任保育士",$D285="主幹教諭",$D285="主幹保育教諭"),0,BJ285)</f>
        <v>0</v>
      </c>
      <c r="CM285" s="61">
        <f t="shared" ref="CM285" si="3910">IF(OR($D285="副園長",$D285="教頭",$D285="主任保育士",$D285="主幹教諭",$D285="主幹保育教諭"),0,BK285)</f>
        <v>0</v>
      </c>
      <c r="CN285" s="61">
        <f t="shared" ref="CN285" si="3911">IF(OR($D285="副園長",$D285="教頭",$D285="主任保育士",$D285="主幹教諭",$D285="主幹保育教諭"),0,BL285)</f>
        <v>0</v>
      </c>
      <c r="CO285" s="61">
        <f t="shared" ref="CO285" si="3912">IF(OR($D285="副園長",$D285="教頭",$D285="主任保育士",$D285="主幹教諭",$D285="主幹保育教諭"),0,BM285)</f>
        <v>0</v>
      </c>
      <c r="CP285" s="61">
        <f t="shared" ref="CP285" si="3913">IF(OR($D285="副園長",$D285="教頭",$D285="主任保育士",$D285="主幹教諭",$D285="主幹保育教諭"),0,BN285)</f>
        <v>0</v>
      </c>
      <c r="CQ285" s="61">
        <f t="shared" ref="CQ285" si="3914">IF(OR($D285="副園長",$D285="教頭",$D285="主任保育士",$D285="主幹教諭",$D285="主幹保育教諭"),0,BO285)</f>
        <v>0</v>
      </c>
      <c r="CR285" s="61">
        <f t="shared" ref="CR285" si="3915">IF(OR($D285="副園長",$D285="教頭",$D285="主任保育士",$D285="主幹教諭",$D285="主幹保育教諭"),0,BP285)</f>
        <v>0</v>
      </c>
      <c r="CS285" s="61">
        <f t="shared" ref="CS285" si="3916">IF(OR($D285="副園長",$D285="教頭",$D285="主任保育士",$D285="主幹教諭",$D285="主幹保育教諭"),0,BQ285)</f>
        <v>0</v>
      </c>
      <c r="CT285" s="61">
        <f t="shared" ref="CT285" si="3917">IF(OR($D285="副園長",$D285="教頭",$D285="主任保育士",$D285="主幹教諭",$D285="主幹保育教諭"),0,BR285)</f>
        <v>0</v>
      </c>
    </row>
    <row r="286" spans="1:98">
      <c r="A286" s="375"/>
      <c r="B286" s="378"/>
      <c r="C286" s="380"/>
      <c r="D286" s="380"/>
      <c r="E286" s="382"/>
      <c r="F286" s="378"/>
      <c r="G286" s="235" t="s">
        <v>107</v>
      </c>
      <c r="H286" s="194"/>
      <c r="I286" s="195" t="str">
        <f t="shared" si="3860"/>
        <v/>
      </c>
      <c r="J286" s="195" t="str">
        <f t="shared" si="3861"/>
        <v/>
      </c>
      <c r="K286" s="195" t="str">
        <f t="shared" si="3862"/>
        <v/>
      </c>
      <c r="L286" s="195" t="str">
        <f t="shared" si="3863"/>
        <v/>
      </c>
      <c r="M286" s="195" t="str">
        <f t="shared" si="3864"/>
        <v/>
      </c>
      <c r="N286" s="195" t="str">
        <f t="shared" si="3865"/>
        <v/>
      </c>
      <c r="O286" s="195" t="str">
        <f t="shared" si="3866"/>
        <v/>
      </c>
      <c r="P286" s="195" t="str">
        <f t="shared" si="3867"/>
        <v/>
      </c>
      <c r="Q286" s="195" t="str">
        <f t="shared" si="3868"/>
        <v/>
      </c>
      <c r="R286" s="195" t="str">
        <f t="shared" si="3869"/>
        <v/>
      </c>
      <c r="S286" s="195" t="str">
        <f t="shared" si="3870"/>
        <v/>
      </c>
      <c r="T286" s="196">
        <f t="shared" si="3426"/>
        <v>0</v>
      </c>
      <c r="U286" s="206"/>
      <c r="V286" s="207" t="str">
        <f t="shared" si="3871"/>
        <v/>
      </c>
      <c r="W286" s="207" t="str">
        <f t="shared" si="3872"/>
        <v/>
      </c>
      <c r="X286" s="207" t="str">
        <f t="shared" si="3873"/>
        <v/>
      </c>
      <c r="Y286" s="207" t="str">
        <f t="shared" si="3874"/>
        <v/>
      </c>
      <c r="Z286" s="207" t="str">
        <f t="shared" si="3875"/>
        <v/>
      </c>
      <c r="AA286" s="207" t="str">
        <f t="shared" si="3876"/>
        <v/>
      </c>
      <c r="AB286" s="207" t="str">
        <f t="shared" si="3877"/>
        <v/>
      </c>
      <c r="AC286" s="207" t="str">
        <f t="shared" si="3878"/>
        <v/>
      </c>
      <c r="AD286" s="207" t="str">
        <f t="shared" si="3879"/>
        <v/>
      </c>
      <c r="AE286" s="207" t="str">
        <f t="shared" si="3880"/>
        <v/>
      </c>
      <c r="AF286" s="207" t="str">
        <f t="shared" si="3881"/>
        <v/>
      </c>
      <c r="AG286" s="196">
        <f t="shared" si="3439"/>
        <v>0</v>
      </c>
      <c r="AN286" s="58">
        <v>8</v>
      </c>
      <c r="AO286" s="58">
        <v>3</v>
      </c>
      <c r="AP286" s="58">
        <v>5</v>
      </c>
      <c r="AQ286" s="60">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58">
        <f ca="1">COUNTIF(INDIRECT("H"&amp;(ROW()+12*(($AN286-1)*3+$AO286)-ROW())/12+5):INDIRECT("S"&amp;(ROW()+12*(($AN286-1)*3+$AO286)-ROW())/12+5),AQ286)</f>
        <v>0</v>
      </c>
      <c r="AS286" s="60">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58">
        <f ca="1">COUNTIF(INDIRECT("U"&amp;(ROW()+12*(($AN286-1)*3+$AO286)-ROW())/12+5):INDIRECT("AF"&amp;(ROW()+12*(($AN286-1)*3+$AO286)-ROW())/12+5),AS286)</f>
        <v>0</v>
      </c>
      <c r="AU286" s="58">
        <f ca="1">IF(AND(AQ286+AS286&gt;0,AR286+AT286&gt;0),COUNTIF(AU$6:AU285,"&gt;0")+1,0)</f>
        <v>0</v>
      </c>
      <c r="BE286" s="58">
        <v>2</v>
      </c>
      <c r="BF286" s="58" t="s">
        <v>106</v>
      </c>
      <c r="BG286" s="61">
        <f t="shared" ref="BG286" si="3918">IF(BG285+BT285&gt;$AJ$27,1,0)</f>
        <v>0</v>
      </c>
      <c r="BH286" s="61">
        <f t="shared" ref="BH286" si="3919">IF(BH285+BU285&gt;$AJ$27,1,0)</f>
        <v>0</v>
      </c>
      <c r="BI286" s="61">
        <f t="shared" ref="BI286" si="3920">IF(BI285+BV285&gt;$AJ$27,1,0)</f>
        <v>0</v>
      </c>
      <c r="BJ286" s="61">
        <f t="shared" ref="BJ286" si="3921">IF(BJ285+BW285&gt;$AJ$27,1,0)</f>
        <v>0</v>
      </c>
      <c r="BK286" s="61">
        <f t="shared" ref="BK286" si="3922">IF(BK285+BX285&gt;$AJ$27,1,0)</f>
        <v>0</v>
      </c>
      <c r="BL286" s="61">
        <f t="shared" ref="BL286" si="3923">IF(BL285+BY285&gt;$AJ$27,1,0)</f>
        <v>0</v>
      </c>
      <c r="BM286" s="61">
        <f t="shared" ref="BM286" si="3924">IF(BM285+BZ285&gt;$AJ$27,1,0)</f>
        <v>0</v>
      </c>
      <c r="BN286" s="61">
        <f t="shared" ref="BN286" si="3925">IF(BN285+CA285&gt;$AJ$27,1,0)</f>
        <v>0</v>
      </c>
      <c r="BO286" s="61">
        <f t="shared" ref="BO286" si="3926">IF(BO285+CB285&gt;$AJ$27,1,0)</f>
        <v>0</v>
      </c>
      <c r="BP286" s="61">
        <f t="shared" ref="BP286" si="3927">IF(BP285+CC285&gt;$AJ$27,1,0)</f>
        <v>0</v>
      </c>
      <c r="BQ286" s="61">
        <f t="shared" ref="BQ286" si="3928">IF(BQ285+CD285&gt;$AJ$27,1,0)</f>
        <v>0</v>
      </c>
      <c r="BR286" s="61">
        <f t="shared" ref="BR286" si="3929">IF(BR285+CE285&gt;$AJ$27,1,0)</f>
        <v>0</v>
      </c>
      <c r="BT286" s="61"/>
      <c r="BU286" s="61"/>
      <c r="BV286" s="61"/>
      <c r="BW286" s="61"/>
      <c r="BX286" s="61"/>
      <c r="BY286" s="61"/>
      <c r="BZ286" s="61"/>
      <c r="CA286" s="61"/>
      <c r="CB286" s="61"/>
      <c r="CC286" s="61"/>
      <c r="CD286" s="61"/>
      <c r="CE286" s="61"/>
    </row>
    <row r="287" spans="1:98">
      <c r="A287" s="376"/>
      <c r="B287" s="379"/>
      <c r="C287" s="384"/>
      <c r="D287" s="385"/>
      <c r="E287" s="383"/>
      <c r="F287" s="379"/>
      <c r="G287" s="236" t="s">
        <v>1226</v>
      </c>
      <c r="H287" s="197"/>
      <c r="I287" s="198"/>
      <c r="J287" s="198"/>
      <c r="K287" s="198"/>
      <c r="L287" s="198"/>
      <c r="M287" s="198"/>
      <c r="N287" s="198"/>
      <c r="O287" s="198"/>
      <c r="P287" s="198"/>
      <c r="Q287" s="198"/>
      <c r="R287" s="198"/>
      <c r="S287" s="198"/>
      <c r="T287" s="199">
        <f t="shared" si="3426"/>
        <v>0</v>
      </c>
      <c r="U287" s="208"/>
      <c r="V287" s="209"/>
      <c r="W287" s="209"/>
      <c r="X287" s="209"/>
      <c r="Y287" s="209"/>
      <c r="Z287" s="209"/>
      <c r="AA287" s="209"/>
      <c r="AB287" s="209"/>
      <c r="AC287" s="209"/>
      <c r="AD287" s="209"/>
      <c r="AE287" s="209"/>
      <c r="AF287" s="209"/>
      <c r="AG287" s="199">
        <f t="shared" si="3439"/>
        <v>0</v>
      </c>
      <c r="AN287" s="58">
        <v>8</v>
      </c>
      <c r="AO287" s="58">
        <v>3</v>
      </c>
      <c r="AP287" s="58">
        <v>6</v>
      </c>
      <c r="AQ287" s="60">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58">
        <f ca="1">COUNTIF(INDIRECT("H"&amp;(ROW()+12*(($AN287-1)*3+$AO287)-ROW())/12+5):INDIRECT("S"&amp;(ROW()+12*(($AN287-1)*3+$AO287)-ROW())/12+5),AQ287)</f>
        <v>0</v>
      </c>
      <c r="AS287" s="60">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58">
        <f ca="1">COUNTIF(INDIRECT("U"&amp;(ROW()+12*(($AN287-1)*3+$AO287)-ROW())/12+5):INDIRECT("AF"&amp;(ROW()+12*(($AN287-1)*3+$AO287)-ROW())/12+5),AS287)</f>
        <v>0</v>
      </c>
      <c r="AU287" s="58">
        <f ca="1">IF(AND(AQ287+AS287&gt;0,AR287+AT287&gt;0),COUNTIF(AU$6:AU286,"&gt;0")+1,0)</f>
        <v>0</v>
      </c>
      <c r="BE287" s="58">
        <v>3</v>
      </c>
      <c r="BF287" s="62"/>
      <c r="BG287" s="61"/>
      <c r="BH287" s="61"/>
      <c r="BI287" s="61"/>
      <c r="BJ287" s="61"/>
      <c r="BK287" s="61"/>
      <c r="BL287" s="61"/>
      <c r="BM287" s="61"/>
      <c r="BN287" s="61"/>
      <c r="BO287" s="61"/>
      <c r="BP287" s="61"/>
      <c r="BQ287" s="61"/>
      <c r="BR287" s="61"/>
      <c r="BT287" s="61"/>
      <c r="BU287" s="61"/>
      <c r="BV287" s="61"/>
      <c r="BW287" s="61"/>
      <c r="BX287" s="61"/>
      <c r="BY287" s="61"/>
      <c r="BZ287" s="61"/>
      <c r="CA287" s="61"/>
      <c r="CB287" s="61"/>
      <c r="CC287" s="61"/>
      <c r="CD287" s="61"/>
      <c r="CE287" s="61"/>
    </row>
    <row r="288" spans="1:98">
      <c r="A288" s="374">
        <v>95</v>
      </c>
      <c r="B288" s="377"/>
      <c r="C288" s="377"/>
      <c r="D288" s="377"/>
      <c r="E288" s="381"/>
      <c r="F288" s="377"/>
      <c r="G288" s="234" t="s">
        <v>109</v>
      </c>
      <c r="H288" s="191"/>
      <c r="I288" s="192" t="str">
        <f t="shared" ref="I288:I289" si="3930">IF(H288="","",H288)</f>
        <v/>
      </c>
      <c r="J288" s="192" t="str">
        <f t="shared" ref="J288:J289" si="3931">IF(I288="","",I288)</f>
        <v/>
      </c>
      <c r="K288" s="192" t="str">
        <f t="shared" ref="K288:K289" si="3932">IF(J288="","",J288)</f>
        <v/>
      </c>
      <c r="L288" s="192" t="str">
        <f t="shared" ref="L288:L289" si="3933">IF(K288="","",K288)</f>
        <v/>
      </c>
      <c r="M288" s="192" t="str">
        <f t="shared" ref="M288:M289" si="3934">IF(L288="","",L288)</f>
        <v/>
      </c>
      <c r="N288" s="192" t="str">
        <f t="shared" ref="N288:N289" si="3935">IF(M288="","",M288)</f>
        <v/>
      </c>
      <c r="O288" s="192" t="str">
        <f t="shared" ref="O288:O289" si="3936">IF(N288="","",N288)</f>
        <v/>
      </c>
      <c r="P288" s="192" t="str">
        <f t="shared" ref="P288:P289" si="3937">IF(O288="","",O288)</f>
        <v/>
      </c>
      <c r="Q288" s="192" t="str">
        <f t="shared" ref="Q288:Q289" si="3938">IF(P288="","",P288)</f>
        <v/>
      </c>
      <c r="R288" s="192" t="str">
        <f t="shared" ref="R288:R289" si="3939">IF(Q288="","",Q288)</f>
        <v/>
      </c>
      <c r="S288" s="192" t="str">
        <f t="shared" ref="S288:S289" si="3940">IF(R288="","",R288)</f>
        <v/>
      </c>
      <c r="T288" s="193">
        <f t="shared" si="3426"/>
        <v>0</v>
      </c>
      <c r="U288" s="203"/>
      <c r="V288" s="204" t="str">
        <f t="shared" ref="V288:V289" si="3941">IF(U288="","",U288)</f>
        <v/>
      </c>
      <c r="W288" s="204" t="str">
        <f t="shared" ref="W288:W289" si="3942">IF(V288="","",V288)</f>
        <v/>
      </c>
      <c r="X288" s="204" t="str">
        <f t="shared" ref="X288:X289" si="3943">IF(W288="","",W288)</f>
        <v/>
      </c>
      <c r="Y288" s="204" t="str">
        <f t="shared" ref="Y288:Y289" si="3944">IF(X288="","",X288)</f>
        <v/>
      </c>
      <c r="Z288" s="204" t="str">
        <f t="shared" ref="Z288:Z289" si="3945">IF(Y288="","",Y288)</f>
        <v/>
      </c>
      <c r="AA288" s="204" t="str">
        <f t="shared" ref="AA288:AA289" si="3946">IF(Z288="","",Z288)</f>
        <v/>
      </c>
      <c r="AB288" s="204" t="str">
        <f t="shared" ref="AB288:AB289" si="3947">IF(AA288="","",AA288)</f>
        <v/>
      </c>
      <c r="AC288" s="204" t="str">
        <f t="shared" ref="AC288:AC289" si="3948">IF(AB288="","",AB288)</f>
        <v/>
      </c>
      <c r="AD288" s="204" t="str">
        <f t="shared" ref="AD288:AD289" si="3949">IF(AC288="","",AC288)</f>
        <v/>
      </c>
      <c r="AE288" s="204" t="str">
        <f t="shared" ref="AE288:AE289" si="3950">IF(AD288="","",AD288)</f>
        <v/>
      </c>
      <c r="AF288" s="204" t="str">
        <f t="shared" ref="AF288:AF289" si="3951">IF(AE288="","",AE288)</f>
        <v/>
      </c>
      <c r="AG288" s="193">
        <f t="shared" si="3439"/>
        <v>0</v>
      </c>
      <c r="AN288" s="58">
        <v>8</v>
      </c>
      <c r="AO288" s="58">
        <v>3</v>
      </c>
      <c r="AP288" s="58">
        <v>7</v>
      </c>
      <c r="AQ288" s="60">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58">
        <f ca="1">COUNTIF(INDIRECT("H"&amp;(ROW()+12*(($AN288-1)*3+$AO288)-ROW())/12+5):INDIRECT("S"&amp;(ROW()+12*(($AN288-1)*3+$AO288)-ROW())/12+5),AQ288)</f>
        <v>0</v>
      </c>
      <c r="AS288" s="60">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58">
        <f ca="1">COUNTIF(INDIRECT("U"&amp;(ROW()+12*(($AN288-1)*3+$AO288)-ROW())/12+5):INDIRECT("AF"&amp;(ROW()+12*(($AN288-1)*3+$AO288)-ROW())/12+5),AS288)</f>
        <v>0</v>
      </c>
      <c r="AU288" s="58">
        <f ca="1">IF(AND(AQ288+AS288&gt;0,AR288+AT288&gt;0),COUNTIF(AU$6:AU287,"&gt;0")+1,0)</f>
        <v>0</v>
      </c>
      <c r="BE288" s="58">
        <v>1</v>
      </c>
      <c r="BG288" s="61">
        <f t="shared" ref="BG288" si="3952">SUM(H288:H289)</f>
        <v>0</v>
      </c>
      <c r="BH288" s="61">
        <f t="shared" ref="BH288" si="3953">SUM(I288:I289)</f>
        <v>0</v>
      </c>
      <c r="BI288" s="61">
        <f t="shared" ref="BI288" si="3954">SUM(J288:J289)</f>
        <v>0</v>
      </c>
      <c r="BJ288" s="61">
        <f t="shared" ref="BJ288" si="3955">SUM(K288:K289)</f>
        <v>0</v>
      </c>
      <c r="BK288" s="61">
        <f t="shared" ref="BK288" si="3956">SUM(L288:L289)</f>
        <v>0</v>
      </c>
      <c r="BL288" s="61">
        <f t="shared" ref="BL288" si="3957">SUM(M288:M289)</f>
        <v>0</v>
      </c>
      <c r="BM288" s="61">
        <f t="shared" ref="BM288" si="3958">SUM(N288:N289)</f>
        <v>0</v>
      </c>
      <c r="BN288" s="61">
        <f t="shared" ref="BN288" si="3959">SUM(O288:O289)</f>
        <v>0</v>
      </c>
      <c r="BO288" s="61">
        <f t="shared" ref="BO288" si="3960">SUM(P288:P289)</f>
        <v>0</v>
      </c>
      <c r="BP288" s="61">
        <f t="shared" ref="BP288" si="3961">SUM(Q288:Q289)</f>
        <v>0</v>
      </c>
      <c r="BQ288" s="61">
        <f t="shared" ref="BQ288" si="3962">SUM(R288:R289)</f>
        <v>0</v>
      </c>
      <c r="BR288" s="61">
        <f t="shared" ref="BR288" si="3963">SUM(S288:S289)</f>
        <v>0</v>
      </c>
      <c r="BT288" s="61">
        <f t="shared" ref="BT288" si="3964">SUM(U288:U289)</f>
        <v>0</v>
      </c>
      <c r="BU288" s="61">
        <f t="shared" ref="BU288" si="3965">SUM(V288:V289)</f>
        <v>0</v>
      </c>
      <c r="BV288" s="61">
        <f t="shared" ref="BV288" si="3966">SUM(W288:W289)</f>
        <v>0</v>
      </c>
      <c r="BW288" s="61">
        <f t="shared" ref="BW288" si="3967">SUM(X288:X289)</f>
        <v>0</v>
      </c>
      <c r="BX288" s="61">
        <f t="shared" ref="BX288" si="3968">SUM(Y288:Y289)</f>
        <v>0</v>
      </c>
      <c r="BY288" s="61">
        <f t="shared" ref="BY288" si="3969">SUM(Z288:Z289)</f>
        <v>0</v>
      </c>
      <c r="BZ288" s="61">
        <f t="shared" ref="BZ288" si="3970">SUM(AA288:AA289)</f>
        <v>0</v>
      </c>
      <c r="CA288" s="61">
        <f t="shared" ref="CA288" si="3971">SUM(AB288:AB289)</f>
        <v>0</v>
      </c>
      <c r="CB288" s="61">
        <f t="shared" ref="CB288" si="3972">SUM(AC288:AC289)</f>
        <v>0</v>
      </c>
      <c r="CC288" s="61">
        <f t="shared" ref="CC288" si="3973">SUM(AD288:AD289)</f>
        <v>0</v>
      </c>
      <c r="CD288" s="61">
        <f t="shared" ref="CD288" si="3974">SUM(AE288:AE289)</f>
        <v>0</v>
      </c>
      <c r="CE288" s="61">
        <f t="shared" ref="CE288" si="3975">SUM(AF288:AF289)</f>
        <v>0</v>
      </c>
      <c r="CH288" s="62" t="s">
        <v>108</v>
      </c>
      <c r="CI288" s="61">
        <f t="shared" ref="CI288" si="3976">IF(OR($D288="副園長",$D288="教頭",$D288="主任保育士",$D288="主幹教諭",$D288="主幹保育教諭"),0,BG288)</f>
        <v>0</v>
      </c>
      <c r="CJ288" s="61">
        <f t="shared" ref="CJ288" si="3977">IF(OR($D288="副園長",$D288="教頭",$D288="主任保育士",$D288="主幹教諭",$D288="主幹保育教諭"),0,BH288)</f>
        <v>0</v>
      </c>
      <c r="CK288" s="61">
        <f t="shared" ref="CK288" si="3978">IF(OR($D288="副園長",$D288="教頭",$D288="主任保育士",$D288="主幹教諭",$D288="主幹保育教諭"),0,BI288)</f>
        <v>0</v>
      </c>
      <c r="CL288" s="61">
        <f t="shared" ref="CL288" si="3979">IF(OR($D288="副園長",$D288="教頭",$D288="主任保育士",$D288="主幹教諭",$D288="主幹保育教諭"),0,BJ288)</f>
        <v>0</v>
      </c>
      <c r="CM288" s="61">
        <f t="shared" ref="CM288" si="3980">IF(OR($D288="副園長",$D288="教頭",$D288="主任保育士",$D288="主幹教諭",$D288="主幹保育教諭"),0,BK288)</f>
        <v>0</v>
      </c>
      <c r="CN288" s="61">
        <f t="shared" ref="CN288" si="3981">IF(OR($D288="副園長",$D288="教頭",$D288="主任保育士",$D288="主幹教諭",$D288="主幹保育教諭"),0,BL288)</f>
        <v>0</v>
      </c>
      <c r="CO288" s="61">
        <f t="shared" ref="CO288" si="3982">IF(OR($D288="副園長",$D288="教頭",$D288="主任保育士",$D288="主幹教諭",$D288="主幹保育教諭"),0,BM288)</f>
        <v>0</v>
      </c>
      <c r="CP288" s="61">
        <f t="shared" ref="CP288" si="3983">IF(OR($D288="副園長",$D288="教頭",$D288="主任保育士",$D288="主幹教諭",$D288="主幹保育教諭"),0,BN288)</f>
        <v>0</v>
      </c>
      <c r="CQ288" s="61">
        <f t="shared" ref="CQ288" si="3984">IF(OR($D288="副園長",$D288="教頭",$D288="主任保育士",$D288="主幹教諭",$D288="主幹保育教諭"),0,BO288)</f>
        <v>0</v>
      </c>
      <c r="CR288" s="61">
        <f t="shared" ref="CR288" si="3985">IF(OR($D288="副園長",$D288="教頭",$D288="主任保育士",$D288="主幹教諭",$D288="主幹保育教諭"),0,BP288)</f>
        <v>0</v>
      </c>
      <c r="CS288" s="61">
        <f t="shared" ref="CS288" si="3986">IF(OR($D288="副園長",$D288="教頭",$D288="主任保育士",$D288="主幹教諭",$D288="主幹保育教諭"),0,BQ288)</f>
        <v>0</v>
      </c>
      <c r="CT288" s="61">
        <f t="shared" ref="CT288" si="3987">IF(OR($D288="副園長",$D288="教頭",$D288="主任保育士",$D288="主幹教諭",$D288="主幹保育教諭"),0,BR288)</f>
        <v>0</v>
      </c>
    </row>
    <row r="289" spans="1:98">
      <c r="A289" s="375"/>
      <c r="B289" s="378"/>
      <c r="C289" s="380"/>
      <c r="D289" s="380"/>
      <c r="E289" s="382"/>
      <c r="F289" s="378"/>
      <c r="G289" s="235" t="s">
        <v>107</v>
      </c>
      <c r="H289" s="194"/>
      <c r="I289" s="195" t="str">
        <f t="shared" si="3930"/>
        <v/>
      </c>
      <c r="J289" s="195" t="str">
        <f t="shared" si="3931"/>
        <v/>
      </c>
      <c r="K289" s="195" t="str">
        <f t="shared" si="3932"/>
        <v/>
      </c>
      <c r="L289" s="195" t="str">
        <f t="shared" si="3933"/>
        <v/>
      </c>
      <c r="M289" s="195" t="str">
        <f t="shared" si="3934"/>
        <v/>
      </c>
      <c r="N289" s="195" t="str">
        <f t="shared" si="3935"/>
        <v/>
      </c>
      <c r="O289" s="195" t="str">
        <f t="shared" si="3936"/>
        <v/>
      </c>
      <c r="P289" s="195" t="str">
        <f t="shared" si="3937"/>
        <v/>
      </c>
      <c r="Q289" s="195" t="str">
        <f t="shared" si="3938"/>
        <v/>
      </c>
      <c r="R289" s="195" t="str">
        <f t="shared" si="3939"/>
        <v/>
      </c>
      <c r="S289" s="195" t="str">
        <f t="shared" si="3940"/>
        <v/>
      </c>
      <c r="T289" s="196">
        <f t="shared" si="3426"/>
        <v>0</v>
      </c>
      <c r="U289" s="206"/>
      <c r="V289" s="207" t="str">
        <f t="shared" si="3941"/>
        <v/>
      </c>
      <c r="W289" s="207" t="str">
        <f t="shared" si="3942"/>
        <v/>
      </c>
      <c r="X289" s="207" t="str">
        <f t="shared" si="3943"/>
        <v/>
      </c>
      <c r="Y289" s="207" t="str">
        <f t="shared" si="3944"/>
        <v/>
      </c>
      <c r="Z289" s="207" t="str">
        <f t="shared" si="3945"/>
        <v/>
      </c>
      <c r="AA289" s="207" t="str">
        <f t="shared" si="3946"/>
        <v/>
      </c>
      <c r="AB289" s="207" t="str">
        <f t="shared" si="3947"/>
        <v/>
      </c>
      <c r="AC289" s="207" t="str">
        <f t="shared" si="3948"/>
        <v/>
      </c>
      <c r="AD289" s="207" t="str">
        <f t="shared" si="3949"/>
        <v/>
      </c>
      <c r="AE289" s="207" t="str">
        <f t="shared" si="3950"/>
        <v/>
      </c>
      <c r="AF289" s="207" t="str">
        <f t="shared" si="3951"/>
        <v/>
      </c>
      <c r="AG289" s="196">
        <f t="shared" si="3439"/>
        <v>0</v>
      </c>
      <c r="AN289" s="58">
        <v>8</v>
      </c>
      <c r="AO289" s="58">
        <v>3</v>
      </c>
      <c r="AP289" s="58">
        <v>8</v>
      </c>
      <c r="AQ289" s="60">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58">
        <f ca="1">COUNTIF(INDIRECT("H"&amp;(ROW()+12*(($AN289-1)*3+$AO289)-ROW())/12+5):INDIRECT("S"&amp;(ROW()+12*(($AN289-1)*3+$AO289)-ROW())/12+5),AQ289)</f>
        <v>0</v>
      </c>
      <c r="AS289" s="60">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58">
        <f ca="1">COUNTIF(INDIRECT("U"&amp;(ROW()+12*(($AN289-1)*3+$AO289)-ROW())/12+5):INDIRECT("AF"&amp;(ROW()+12*(($AN289-1)*3+$AO289)-ROW())/12+5),AS289)</f>
        <v>0</v>
      </c>
      <c r="AU289" s="58">
        <f ca="1">IF(AND(AQ289+AS289&gt;0,AR289+AT289&gt;0),COUNTIF(AU$6:AU288,"&gt;0")+1,0)</f>
        <v>0</v>
      </c>
      <c r="BE289" s="58">
        <v>2</v>
      </c>
      <c r="BF289" s="58" t="s">
        <v>106</v>
      </c>
      <c r="BG289" s="61">
        <f t="shared" ref="BG289" si="3988">IF(BG288+BT288&gt;$AJ$27,1,0)</f>
        <v>0</v>
      </c>
      <c r="BH289" s="61">
        <f t="shared" ref="BH289" si="3989">IF(BH288+BU288&gt;$AJ$27,1,0)</f>
        <v>0</v>
      </c>
      <c r="BI289" s="61">
        <f t="shared" ref="BI289" si="3990">IF(BI288+BV288&gt;$AJ$27,1,0)</f>
        <v>0</v>
      </c>
      <c r="BJ289" s="61">
        <f t="shared" ref="BJ289" si="3991">IF(BJ288+BW288&gt;$AJ$27,1,0)</f>
        <v>0</v>
      </c>
      <c r="BK289" s="61">
        <f t="shared" ref="BK289" si="3992">IF(BK288+BX288&gt;$AJ$27,1,0)</f>
        <v>0</v>
      </c>
      <c r="BL289" s="61">
        <f t="shared" ref="BL289" si="3993">IF(BL288+BY288&gt;$AJ$27,1,0)</f>
        <v>0</v>
      </c>
      <c r="BM289" s="61">
        <f t="shared" ref="BM289" si="3994">IF(BM288+BZ288&gt;$AJ$27,1,0)</f>
        <v>0</v>
      </c>
      <c r="BN289" s="61">
        <f t="shared" ref="BN289" si="3995">IF(BN288+CA288&gt;$AJ$27,1,0)</f>
        <v>0</v>
      </c>
      <c r="BO289" s="61">
        <f t="shared" ref="BO289" si="3996">IF(BO288+CB288&gt;$AJ$27,1,0)</f>
        <v>0</v>
      </c>
      <c r="BP289" s="61">
        <f t="shared" ref="BP289" si="3997">IF(BP288+CC288&gt;$AJ$27,1,0)</f>
        <v>0</v>
      </c>
      <c r="BQ289" s="61">
        <f t="shared" ref="BQ289" si="3998">IF(BQ288+CD288&gt;$AJ$27,1,0)</f>
        <v>0</v>
      </c>
      <c r="BR289" s="61">
        <f t="shared" ref="BR289" si="3999">IF(BR288+CE288&gt;$AJ$27,1,0)</f>
        <v>0</v>
      </c>
      <c r="BT289" s="61"/>
      <c r="BU289" s="61"/>
      <c r="BV289" s="61"/>
      <c r="BW289" s="61"/>
      <c r="BX289" s="61"/>
      <c r="BY289" s="61"/>
      <c r="BZ289" s="61"/>
      <c r="CA289" s="61"/>
      <c r="CB289" s="61"/>
      <c r="CC289" s="61"/>
      <c r="CD289" s="61"/>
      <c r="CE289" s="61"/>
    </row>
    <row r="290" spans="1:98">
      <c r="A290" s="376"/>
      <c r="B290" s="379"/>
      <c r="C290" s="384"/>
      <c r="D290" s="385"/>
      <c r="E290" s="383"/>
      <c r="F290" s="379"/>
      <c r="G290" s="236" t="s">
        <v>1226</v>
      </c>
      <c r="H290" s="197"/>
      <c r="I290" s="198"/>
      <c r="J290" s="198"/>
      <c r="K290" s="198"/>
      <c r="L290" s="198"/>
      <c r="M290" s="198"/>
      <c r="N290" s="198"/>
      <c r="O290" s="198"/>
      <c r="P290" s="198"/>
      <c r="Q290" s="198"/>
      <c r="R290" s="198"/>
      <c r="S290" s="198"/>
      <c r="T290" s="199">
        <f t="shared" si="3426"/>
        <v>0</v>
      </c>
      <c r="U290" s="208"/>
      <c r="V290" s="209"/>
      <c r="W290" s="209"/>
      <c r="X290" s="209"/>
      <c r="Y290" s="209"/>
      <c r="Z290" s="209"/>
      <c r="AA290" s="209"/>
      <c r="AB290" s="209"/>
      <c r="AC290" s="209"/>
      <c r="AD290" s="209"/>
      <c r="AE290" s="209"/>
      <c r="AF290" s="209"/>
      <c r="AG290" s="199">
        <f t="shared" si="3439"/>
        <v>0</v>
      </c>
      <c r="AN290" s="58">
        <v>8</v>
      </c>
      <c r="AO290" s="58">
        <v>3</v>
      </c>
      <c r="AP290" s="58">
        <v>9</v>
      </c>
      <c r="AQ290" s="60">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58">
        <f ca="1">COUNTIF(INDIRECT("H"&amp;(ROW()+12*(($AN290-1)*3+$AO290)-ROW())/12+5):INDIRECT("S"&amp;(ROW()+12*(($AN290-1)*3+$AO290)-ROW())/12+5),AQ290)</f>
        <v>0</v>
      </c>
      <c r="AS290" s="60">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58">
        <f ca="1">COUNTIF(INDIRECT("U"&amp;(ROW()+12*(($AN290-1)*3+$AO290)-ROW())/12+5):INDIRECT("AF"&amp;(ROW()+12*(($AN290-1)*3+$AO290)-ROW())/12+5),AS290)</f>
        <v>0</v>
      </c>
      <c r="AU290" s="58">
        <f ca="1">IF(AND(AQ290+AS290&gt;0,AR290+AT290&gt;0),COUNTIF(AU$6:AU289,"&gt;0")+1,0)</f>
        <v>0</v>
      </c>
      <c r="BE290" s="58">
        <v>3</v>
      </c>
      <c r="BF290" s="62"/>
      <c r="BG290" s="61"/>
      <c r="BH290" s="61"/>
      <c r="BI290" s="61"/>
      <c r="BJ290" s="61"/>
      <c r="BK290" s="61"/>
      <c r="BL290" s="61"/>
      <c r="BM290" s="61"/>
      <c r="BN290" s="61"/>
      <c r="BO290" s="61"/>
      <c r="BP290" s="61"/>
      <c r="BQ290" s="61"/>
      <c r="BR290" s="61"/>
      <c r="BT290" s="61"/>
      <c r="BU290" s="61"/>
      <c r="BV290" s="61"/>
      <c r="BW290" s="61"/>
      <c r="BX290" s="61"/>
      <c r="BY290" s="61"/>
      <c r="BZ290" s="61"/>
      <c r="CA290" s="61"/>
      <c r="CB290" s="61"/>
      <c r="CC290" s="61"/>
      <c r="CD290" s="61"/>
      <c r="CE290" s="61"/>
    </row>
    <row r="291" spans="1:98">
      <c r="A291" s="374">
        <v>96</v>
      </c>
      <c r="B291" s="377"/>
      <c r="C291" s="377"/>
      <c r="D291" s="377"/>
      <c r="E291" s="381"/>
      <c r="F291" s="377"/>
      <c r="G291" s="234" t="s">
        <v>109</v>
      </c>
      <c r="H291" s="191"/>
      <c r="I291" s="192" t="str">
        <f t="shared" ref="I291:I292" si="4000">IF(H291="","",H291)</f>
        <v/>
      </c>
      <c r="J291" s="192" t="str">
        <f t="shared" ref="J291:J292" si="4001">IF(I291="","",I291)</f>
        <v/>
      </c>
      <c r="K291" s="192" t="str">
        <f t="shared" ref="K291:K292" si="4002">IF(J291="","",J291)</f>
        <v/>
      </c>
      <c r="L291" s="192" t="str">
        <f t="shared" ref="L291:L292" si="4003">IF(K291="","",K291)</f>
        <v/>
      </c>
      <c r="M291" s="192" t="str">
        <f t="shared" ref="M291:M292" si="4004">IF(L291="","",L291)</f>
        <v/>
      </c>
      <c r="N291" s="192" t="str">
        <f t="shared" ref="N291:N292" si="4005">IF(M291="","",M291)</f>
        <v/>
      </c>
      <c r="O291" s="192" t="str">
        <f t="shared" ref="O291:O292" si="4006">IF(N291="","",N291)</f>
        <v/>
      </c>
      <c r="P291" s="192" t="str">
        <f t="shared" ref="P291:P292" si="4007">IF(O291="","",O291)</f>
        <v/>
      </c>
      <c r="Q291" s="192" t="str">
        <f t="shared" ref="Q291:Q292" si="4008">IF(P291="","",P291)</f>
        <v/>
      </c>
      <c r="R291" s="192" t="str">
        <f t="shared" ref="R291:R292" si="4009">IF(Q291="","",Q291)</f>
        <v/>
      </c>
      <c r="S291" s="192" t="str">
        <f t="shared" ref="S291:S292" si="4010">IF(R291="","",R291)</f>
        <v/>
      </c>
      <c r="T291" s="193">
        <f t="shared" si="3426"/>
        <v>0</v>
      </c>
      <c r="U291" s="203"/>
      <c r="V291" s="204" t="str">
        <f t="shared" ref="V291:V292" si="4011">IF(U291="","",U291)</f>
        <v/>
      </c>
      <c r="W291" s="204" t="str">
        <f t="shared" ref="W291:W292" si="4012">IF(V291="","",V291)</f>
        <v/>
      </c>
      <c r="X291" s="204" t="str">
        <f t="shared" ref="X291:X292" si="4013">IF(W291="","",W291)</f>
        <v/>
      </c>
      <c r="Y291" s="204" t="str">
        <f t="shared" ref="Y291:Y292" si="4014">IF(X291="","",X291)</f>
        <v/>
      </c>
      <c r="Z291" s="204" t="str">
        <f t="shared" ref="Z291:Z292" si="4015">IF(Y291="","",Y291)</f>
        <v/>
      </c>
      <c r="AA291" s="204" t="str">
        <f t="shared" ref="AA291:AA292" si="4016">IF(Z291="","",Z291)</f>
        <v/>
      </c>
      <c r="AB291" s="204" t="str">
        <f t="shared" ref="AB291:AB292" si="4017">IF(AA291="","",AA291)</f>
        <v/>
      </c>
      <c r="AC291" s="204" t="str">
        <f t="shared" ref="AC291:AC292" si="4018">IF(AB291="","",AB291)</f>
        <v/>
      </c>
      <c r="AD291" s="204" t="str">
        <f t="shared" ref="AD291:AD292" si="4019">IF(AC291="","",AC291)</f>
        <v/>
      </c>
      <c r="AE291" s="204" t="str">
        <f t="shared" ref="AE291:AE292" si="4020">IF(AD291="","",AD291)</f>
        <v/>
      </c>
      <c r="AF291" s="204" t="str">
        <f t="shared" ref="AF291:AF292" si="4021">IF(AE291="","",AE291)</f>
        <v/>
      </c>
      <c r="AG291" s="193">
        <f t="shared" si="3439"/>
        <v>0</v>
      </c>
      <c r="AN291" s="58">
        <v>8</v>
      </c>
      <c r="AO291" s="58">
        <v>3</v>
      </c>
      <c r="AP291" s="58">
        <v>10</v>
      </c>
      <c r="AQ291" s="60">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58">
        <f ca="1">COUNTIF(INDIRECT("H"&amp;(ROW()+12*(($AN291-1)*3+$AO291)-ROW())/12+5):INDIRECT("S"&amp;(ROW()+12*(($AN291-1)*3+$AO291)-ROW())/12+5),AQ291)</f>
        <v>0</v>
      </c>
      <c r="AS291" s="60">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58">
        <f ca="1">COUNTIF(INDIRECT("U"&amp;(ROW()+12*(($AN291-1)*3+$AO291)-ROW())/12+5):INDIRECT("AF"&amp;(ROW()+12*(($AN291-1)*3+$AO291)-ROW())/12+5),AS291)</f>
        <v>0</v>
      </c>
      <c r="AU291" s="58">
        <f ca="1">IF(AND(AQ291+AS291&gt;0,AR291+AT291&gt;0),COUNTIF(AU$6:AU290,"&gt;0")+1,0)</f>
        <v>0</v>
      </c>
      <c r="BE291" s="58">
        <v>1</v>
      </c>
      <c r="BG291" s="61">
        <f t="shared" ref="BG291" si="4022">SUM(H291:H292)</f>
        <v>0</v>
      </c>
      <c r="BH291" s="61">
        <f t="shared" ref="BH291" si="4023">SUM(I291:I292)</f>
        <v>0</v>
      </c>
      <c r="BI291" s="61">
        <f t="shared" ref="BI291" si="4024">SUM(J291:J292)</f>
        <v>0</v>
      </c>
      <c r="BJ291" s="61">
        <f t="shared" ref="BJ291" si="4025">SUM(K291:K292)</f>
        <v>0</v>
      </c>
      <c r="BK291" s="61">
        <f t="shared" ref="BK291" si="4026">SUM(L291:L292)</f>
        <v>0</v>
      </c>
      <c r="BL291" s="61">
        <f t="shared" ref="BL291" si="4027">SUM(M291:M292)</f>
        <v>0</v>
      </c>
      <c r="BM291" s="61">
        <f t="shared" ref="BM291" si="4028">SUM(N291:N292)</f>
        <v>0</v>
      </c>
      <c r="BN291" s="61">
        <f t="shared" ref="BN291" si="4029">SUM(O291:O292)</f>
        <v>0</v>
      </c>
      <c r="BO291" s="61">
        <f t="shared" ref="BO291" si="4030">SUM(P291:P292)</f>
        <v>0</v>
      </c>
      <c r="BP291" s="61">
        <f t="shared" ref="BP291" si="4031">SUM(Q291:Q292)</f>
        <v>0</v>
      </c>
      <c r="BQ291" s="61">
        <f t="shared" ref="BQ291" si="4032">SUM(R291:R292)</f>
        <v>0</v>
      </c>
      <c r="BR291" s="61">
        <f t="shared" ref="BR291" si="4033">SUM(S291:S292)</f>
        <v>0</v>
      </c>
      <c r="BT291" s="61">
        <f t="shared" ref="BT291" si="4034">SUM(U291:U292)</f>
        <v>0</v>
      </c>
      <c r="BU291" s="61">
        <f t="shared" ref="BU291" si="4035">SUM(V291:V292)</f>
        <v>0</v>
      </c>
      <c r="BV291" s="61">
        <f t="shared" ref="BV291" si="4036">SUM(W291:W292)</f>
        <v>0</v>
      </c>
      <c r="BW291" s="61">
        <f t="shared" ref="BW291" si="4037">SUM(X291:X292)</f>
        <v>0</v>
      </c>
      <c r="BX291" s="61">
        <f t="shared" ref="BX291" si="4038">SUM(Y291:Y292)</f>
        <v>0</v>
      </c>
      <c r="BY291" s="61">
        <f t="shared" ref="BY291" si="4039">SUM(Z291:Z292)</f>
        <v>0</v>
      </c>
      <c r="BZ291" s="61">
        <f t="shared" ref="BZ291" si="4040">SUM(AA291:AA292)</f>
        <v>0</v>
      </c>
      <c r="CA291" s="61">
        <f t="shared" ref="CA291" si="4041">SUM(AB291:AB292)</f>
        <v>0</v>
      </c>
      <c r="CB291" s="61">
        <f t="shared" ref="CB291" si="4042">SUM(AC291:AC292)</f>
        <v>0</v>
      </c>
      <c r="CC291" s="61">
        <f t="shared" ref="CC291" si="4043">SUM(AD291:AD292)</f>
        <v>0</v>
      </c>
      <c r="CD291" s="61">
        <f t="shared" ref="CD291" si="4044">SUM(AE291:AE292)</f>
        <v>0</v>
      </c>
      <c r="CE291" s="61">
        <f t="shared" ref="CE291" si="4045">SUM(AF291:AF292)</f>
        <v>0</v>
      </c>
      <c r="CH291" s="62" t="s">
        <v>108</v>
      </c>
      <c r="CI291" s="61">
        <f t="shared" ref="CI291" si="4046">IF(OR($D291="副園長",$D291="教頭",$D291="主任保育士",$D291="主幹教諭",$D291="主幹保育教諭"),0,BG291)</f>
        <v>0</v>
      </c>
      <c r="CJ291" s="61">
        <f t="shared" ref="CJ291" si="4047">IF(OR($D291="副園長",$D291="教頭",$D291="主任保育士",$D291="主幹教諭",$D291="主幹保育教諭"),0,BH291)</f>
        <v>0</v>
      </c>
      <c r="CK291" s="61">
        <f t="shared" ref="CK291" si="4048">IF(OR($D291="副園長",$D291="教頭",$D291="主任保育士",$D291="主幹教諭",$D291="主幹保育教諭"),0,BI291)</f>
        <v>0</v>
      </c>
      <c r="CL291" s="61">
        <f t="shared" ref="CL291" si="4049">IF(OR($D291="副園長",$D291="教頭",$D291="主任保育士",$D291="主幹教諭",$D291="主幹保育教諭"),0,BJ291)</f>
        <v>0</v>
      </c>
      <c r="CM291" s="61">
        <f t="shared" ref="CM291" si="4050">IF(OR($D291="副園長",$D291="教頭",$D291="主任保育士",$D291="主幹教諭",$D291="主幹保育教諭"),0,BK291)</f>
        <v>0</v>
      </c>
      <c r="CN291" s="61">
        <f t="shared" ref="CN291" si="4051">IF(OR($D291="副園長",$D291="教頭",$D291="主任保育士",$D291="主幹教諭",$D291="主幹保育教諭"),0,BL291)</f>
        <v>0</v>
      </c>
      <c r="CO291" s="61">
        <f t="shared" ref="CO291" si="4052">IF(OR($D291="副園長",$D291="教頭",$D291="主任保育士",$D291="主幹教諭",$D291="主幹保育教諭"),0,BM291)</f>
        <v>0</v>
      </c>
      <c r="CP291" s="61">
        <f t="shared" ref="CP291" si="4053">IF(OR($D291="副園長",$D291="教頭",$D291="主任保育士",$D291="主幹教諭",$D291="主幹保育教諭"),0,BN291)</f>
        <v>0</v>
      </c>
      <c r="CQ291" s="61">
        <f t="shared" ref="CQ291" si="4054">IF(OR($D291="副園長",$D291="教頭",$D291="主任保育士",$D291="主幹教諭",$D291="主幹保育教諭"),0,BO291)</f>
        <v>0</v>
      </c>
      <c r="CR291" s="61">
        <f t="shared" ref="CR291" si="4055">IF(OR($D291="副園長",$D291="教頭",$D291="主任保育士",$D291="主幹教諭",$D291="主幹保育教諭"),0,BP291)</f>
        <v>0</v>
      </c>
      <c r="CS291" s="61">
        <f t="shared" ref="CS291" si="4056">IF(OR($D291="副園長",$D291="教頭",$D291="主任保育士",$D291="主幹教諭",$D291="主幹保育教諭"),0,BQ291)</f>
        <v>0</v>
      </c>
      <c r="CT291" s="61">
        <f t="shared" ref="CT291" si="4057">IF(OR($D291="副園長",$D291="教頭",$D291="主任保育士",$D291="主幹教諭",$D291="主幹保育教諭"),0,BR291)</f>
        <v>0</v>
      </c>
    </row>
    <row r="292" spans="1:98">
      <c r="A292" s="375"/>
      <c r="B292" s="378"/>
      <c r="C292" s="380"/>
      <c r="D292" s="380"/>
      <c r="E292" s="382"/>
      <c r="F292" s="378"/>
      <c r="G292" s="235" t="s">
        <v>107</v>
      </c>
      <c r="H292" s="194"/>
      <c r="I292" s="195" t="str">
        <f t="shared" si="4000"/>
        <v/>
      </c>
      <c r="J292" s="195" t="str">
        <f t="shared" si="4001"/>
        <v/>
      </c>
      <c r="K292" s="195" t="str">
        <f t="shared" si="4002"/>
        <v/>
      </c>
      <c r="L292" s="195" t="str">
        <f t="shared" si="4003"/>
        <v/>
      </c>
      <c r="M292" s="195" t="str">
        <f t="shared" si="4004"/>
        <v/>
      </c>
      <c r="N292" s="195" t="str">
        <f t="shared" si="4005"/>
        <v/>
      </c>
      <c r="O292" s="195" t="str">
        <f t="shared" si="4006"/>
        <v/>
      </c>
      <c r="P292" s="195" t="str">
        <f t="shared" si="4007"/>
        <v/>
      </c>
      <c r="Q292" s="195" t="str">
        <f t="shared" si="4008"/>
        <v/>
      </c>
      <c r="R292" s="195" t="str">
        <f t="shared" si="4009"/>
        <v/>
      </c>
      <c r="S292" s="195" t="str">
        <f t="shared" si="4010"/>
        <v/>
      </c>
      <c r="T292" s="196">
        <f t="shared" si="3426"/>
        <v>0</v>
      </c>
      <c r="U292" s="206"/>
      <c r="V292" s="207" t="str">
        <f t="shared" si="4011"/>
        <v/>
      </c>
      <c r="W292" s="207" t="str">
        <f t="shared" si="4012"/>
        <v/>
      </c>
      <c r="X292" s="207" t="str">
        <f t="shared" si="4013"/>
        <v/>
      </c>
      <c r="Y292" s="207" t="str">
        <f t="shared" si="4014"/>
        <v/>
      </c>
      <c r="Z292" s="207" t="str">
        <f t="shared" si="4015"/>
        <v/>
      </c>
      <c r="AA292" s="207" t="str">
        <f t="shared" si="4016"/>
        <v/>
      </c>
      <c r="AB292" s="207" t="str">
        <f t="shared" si="4017"/>
        <v/>
      </c>
      <c r="AC292" s="207" t="str">
        <f t="shared" si="4018"/>
        <v/>
      </c>
      <c r="AD292" s="207" t="str">
        <f t="shared" si="4019"/>
        <v/>
      </c>
      <c r="AE292" s="207" t="str">
        <f t="shared" si="4020"/>
        <v/>
      </c>
      <c r="AF292" s="207" t="str">
        <f t="shared" si="4021"/>
        <v/>
      </c>
      <c r="AG292" s="196">
        <f t="shared" si="3439"/>
        <v>0</v>
      </c>
      <c r="AN292" s="58">
        <v>8</v>
      </c>
      <c r="AO292" s="58">
        <v>3</v>
      </c>
      <c r="AP292" s="58">
        <v>11</v>
      </c>
      <c r="AQ292" s="60">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58">
        <f ca="1">COUNTIF(INDIRECT("H"&amp;(ROW()+12*(($AN292-1)*3+$AO292)-ROW())/12+5):INDIRECT("S"&amp;(ROW()+12*(($AN292-1)*3+$AO292)-ROW())/12+5),AQ292)</f>
        <v>0</v>
      </c>
      <c r="AS292" s="60">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58">
        <f ca="1">COUNTIF(INDIRECT("U"&amp;(ROW()+12*(($AN292-1)*3+$AO292)-ROW())/12+5):INDIRECT("AF"&amp;(ROW()+12*(($AN292-1)*3+$AO292)-ROW())/12+5),AS292)</f>
        <v>0</v>
      </c>
      <c r="AU292" s="58">
        <f ca="1">IF(AND(AQ292+AS292&gt;0,AR292+AT292&gt;0),COUNTIF(AU$6:AU291,"&gt;0")+1,0)</f>
        <v>0</v>
      </c>
      <c r="BE292" s="58">
        <v>2</v>
      </c>
      <c r="BF292" s="58" t="s">
        <v>106</v>
      </c>
      <c r="BG292" s="61">
        <f t="shared" ref="BG292" si="4058">IF(BG291+BT291&gt;$AJ$27,1,0)</f>
        <v>0</v>
      </c>
      <c r="BH292" s="61">
        <f t="shared" ref="BH292" si="4059">IF(BH291+BU291&gt;$AJ$27,1,0)</f>
        <v>0</v>
      </c>
      <c r="BI292" s="61">
        <f t="shared" ref="BI292" si="4060">IF(BI291+BV291&gt;$AJ$27,1,0)</f>
        <v>0</v>
      </c>
      <c r="BJ292" s="61">
        <f t="shared" ref="BJ292" si="4061">IF(BJ291+BW291&gt;$AJ$27,1,0)</f>
        <v>0</v>
      </c>
      <c r="BK292" s="61">
        <f t="shared" ref="BK292" si="4062">IF(BK291+BX291&gt;$AJ$27,1,0)</f>
        <v>0</v>
      </c>
      <c r="BL292" s="61">
        <f t="shared" ref="BL292" si="4063">IF(BL291+BY291&gt;$AJ$27,1,0)</f>
        <v>0</v>
      </c>
      <c r="BM292" s="61">
        <f t="shared" ref="BM292" si="4064">IF(BM291+BZ291&gt;$AJ$27,1,0)</f>
        <v>0</v>
      </c>
      <c r="BN292" s="61">
        <f t="shared" ref="BN292" si="4065">IF(BN291+CA291&gt;$AJ$27,1,0)</f>
        <v>0</v>
      </c>
      <c r="BO292" s="61">
        <f t="shared" ref="BO292" si="4066">IF(BO291+CB291&gt;$AJ$27,1,0)</f>
        <v>0</v>
      </c>
      <c r="BP292" s="61">
        <f t="shared" ref="BP292" si="4067">IF(BP291+CC291&gt;$AJ$27,1,0)</f>
        <v>0</v>
      </c>
      <c r="BQ292" s="61">
        <f t="shared" ref="BQ292" si="4068">IF(BQ291+CD291&gt;$AJ$27,1,0)</f>
        <v>0</v>
      </c>
      <c r="BR292" s="61">
        <f t="shared" ref="BR292" si="4069">IF(BR291+CE291&gt;$AJ$27,1,0)</f>
        <v>0</v>
      </c>
      <c r="BT292" s="61"/>
      <c r="BU292" s="61"/>
      <c r="BV292" s="61"/>
      <c r="BW292" s="61"/>
      <c r="BX292" s="61"/>
      <c r="BY292" s="61"/>
      <c r="BZ292" s="61"/>
      <c r="CA292" s="61"/>
      <c r="CB292" s="61"/>
      <c r="CC292" s="61"/>
      <c r="CD292" s="61"/>
      <c r="CE292" s="61"/>
    </row>
    <row r="293" spans="1:98">
      <c r="A293" s="376"/>
      <c r="B293" s="379"/>
      <c r="C293" s="384"/>
      <c r="D293" s="385"/>
      <c r="E293" s="383"/>
      <c r="F293" s="379"/>
      <c r="G293" s="236" t="s">
        <v>1226</v>
      </c>
      <c r="H293" s="197"/>
      <c r="I293" s="198"/>
      <c r="J293" s="198"/>
      <c r="K293" s="198"/>
      <c r="L293" s="198"/>
      <c r="M293" s="198"/>
      <c r="N293" s="198"/>
      <c r="O293" s="198"/>
      <c r="P293" s="198"/>
      <c r="Q293" s="198"/>
      <c r="R293" s="198"/>
      <c r="S293" s="198"/>
      <c r="T293" s="199">
        <f t="shared" si="3426"/>
        <v>0</v>
      </c>
      <c r="U293" s="208"/>
      <c r="V293" s="209"/>
      <c r="W293" s="209"/>
      <c r="X293" s="209"/>
      <c r="Y293" s="209"/>
      <c r="Z293" s="209"/>
      <c r="AA293" s="209"/>
      <c r="AB293" s="209"/>
      <c r="AC293" s="209"/>
      <c r="AD293" s="209"/>
      <c r="AE293" s="209"/>
      <c r="AF293" s="209"/>
      <c r="AG293" s="199">
        <f t="shared" si="3439"/>
        <v>0</v>
      </c>
      <c r="AN293" s="243">
        <v>8</v>
      </c>
      <c r="AO293" s="243">
        <v>3</v>
      </c>
      <c r="AP293" s="243">
        <v>12</v>
      </c>
      <c r="AQ293" s="244">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243">
        <f ca="1">COUNTIF(INDIRECT("H"&amp;(ROW()+12*(($AN293-1)*3+$AO293)-ROW())/12+5):INDIRECT("S"&amp;(ROW()+12*(($AN293-1)*3+$AO293)-ROW())/12+5),AQ293)</f>
        <v>0</v>
      </c>
      <c r="AS293" s="244">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243">
        <f ca="1">COUNTIF(INDIRECT("U"&amp;(ROW()+12*(($AN293-1)*3+$AO293)-ROW())/12+5):INDIRECT("AF"&amp;(ROW()+12*(($AN293-1)*3+$AO293)-ROW())/12+5),AS293)</f>
        <v>0</v>
      </c>
      <c r="AU293" s="58">
        <f ca="1">IF(AND(AQ293+AS293&gt;0,AR293+AT293&gt;0),COUNTIF(AU$6:AU292,"&gt;0")+1,0)</f>
        <v>0</v>
      </c>
      <c r="BE293" s="58">
        <v>3</v>
      </c>
      <c r="BF293" s="62"/>
      <c r="BG293" s="61"/>
      <c r="BH293" s="61"/>
      <c r="BI293" s="61"/>
      <c r="BJ293" s="61"/>
      <c r="BK293" s="61"/>
      <c r="BL293" s="61"/>
      <c r="BM293" s="61"/>
      <c r="BN293" s="61"/>
      <c r="BO293" s="61"/>
      <c r="BP293" s="61"/>
      <c r="BQ293" s="61"/>
      <c r="BR293" s="61"/>
      <c r="BT293" s="61"/>
      <c r="BU293" s="61"/>
      <c r="BV293" s="61"/>
      <c r="BW293" s="61"/>
      <c r="BX293" s="61"/>
      <c r="BY293" s="61"/>
      <c r="BZ293" s="61"/>
      <c r="CA293" s="61"/>
      <c r="CB293" s="61"/>
      <c r="CC293" s="61"/>
      <c r="CD293" s="61"/>
      <c r="CE293" s="61"/>
    </row>
    <row r="294" spans="1:98">
      <c r="A294" s="374">
        <v>97</v>
      </c>
      <c r="B294" s="377"/>
      <c r="C294" s="377"/>
      <c r="D294" s="377"/>
      <c r="E294" s="381"/>
      <c r="F294" s="377"/>
      <c r="G294" s="234" t="s">
        <v>109</v>
      </c>
      <c r="H294" s="191"/>
      <c r="I294" s="192" t="str">
        <f t="shared" ref="I294:I295" si="4070">IF(H294="","",H294)</f>
        <v/>
      </c>
      <c r="J294" s="192" t="str">
        <f t="shared" ref="J294:J295" si="4071">IF(I294="","",I294)</f>
        <v/>
      </c>
      <c r="K294" s="192" t="str">
        <f t="shared" ref="K294:K295" si="4072">IF(J294="","",J294)</f>
        <v/>
      </c>
      <c r="L294" s="192" t="str">
        <f t="shared" ref="L294:L295" si="4073">IF(K294="","",K294)</f>
        <v/>
      </c>
      <c r="M294" s="192" t="str">
        <f t="shared" ref="M294:M295" si="4074">IF(L294="","",L294)</f>
        <v/>
      </c>
      <c r="N294" s="192" t="str">
        <f t="shared" ref="N294:N295" si="4075">IF(M294="","",M294)</f>
        <v/>
      </c>
      <c r="O294" s="192" t="str">
        <f t="shared" ref="O294:O295" si="4076">IF(N294="","",N294)</f>
        <v/>
      </c>
      <c r="P294" s="192" t="str">
        <f t="shared" ref="P294:P295" si="4077">IF(O294="","",O294)</f>
        <v/>
      </c>
      <c r="Q294" s="192" t="str">
        <f t="shared" ref="Q294:Q295" si="4078">IF(P294="","",P294)</f>
        <v/>
      </c>
      <c r="R294" s="192" t="str">
        <f t="shared" ref="R294:R295" si="4079">IF(Q294="","",Q294)</f>
        <v/>
      </c>
      <c r="S294" s="192" t="str">
        <f t="shared" ref="S294:S295" si="4080">IF(R294="","",R294)</f>
        <v/>
      </c>
      <c r="T294" s="193">
        <f t="shared" si="3426"/>
        <v>0</v>
      </c>
      <c r="U294" s="203"/>
      <c r="V294" s="204" t="str">
        <f t="shared" ref="V294:V295" si="4081">IF(U294="","",U294)</f>
        <v/>
      </c>
      <c r="W294" s="204" t="str">
        <f t="shared" ref="W294:W295" si="4082">IF(V294="","",V294)</f>
        <v/>
      </c>
      <c r="X294" s="204" t="str">
        <f t="shared" ref="X294:X295" si="4083">IF(W294="","",W294)</f>
        <v/>
      </c>
      <c r="Y294" s="204" t="str">
        <f t="shared" ref="Y294:Y295" si="4084">IF(X294="","",X294)</f>
        <v/>
      </c>
      <c r="Z294" s="204" t="str">
        <f t="shared" ref="Z294:Z295" si="4085">IF(Y294="","",Y294)</f>
        <v/>
      </c>
      <c r="AA294" s="204" t="str">
        <f t="shared" ref="AA294:AA295" si="4086">IF(Z294="","",Z294)</f>
        <v/>
      </c>
      <c r="AB294" s="204" t="str">
        <f t="shared" ref="AB294:AB295" si="4087">IF(AA294="","",AA294)</f>
        <v/>
      </c>
      <c r="AC294" s="204" t="str">
        <f t="shared" ref="AC294:AC295" si="4088">IF(AB294="","",AB294)</f>
        <v/>
      </c>
      <c r="AD294" s="204" t="str">
        <f t="shared" ref="AD294:AD295" si="4089">IF(AC294="","",AC294)</f>
        <v/>
      </c>
      <c r="AE294" s="204" t="str">
        <f t="shared" ref="AE294:AE295" si="4090">IF(AD294="","",AD294)</f>
        <v/>
      </c>
      <c r="AF294" s="204" t="str">
        <f t="shared" ref="AF294:AF295" si="4091">IF(AE294="","",AE294)</f>
        <v/>
      </c>
      <c r="AG294" s="193">
        <f t="shared" si="3439"/>
        <v>0</v>
      </c>
      <c r="AN294" s="58">
        <v>9</v>
      </c>
      <c r="AO294" s="58">
        <v>1</v>
      </c>
      <c r="AP294" s="58">
        <v>1</v>
      </c>
      <c r="AQ294" s="60">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58">
        <f ca="1">COUNTIF(INDIRECT("H"&amp;(ROW()+12*(($AN294-1)*3+$AO294)-ROW())/12+5):INDIRECT("S"&amp;(ROW()+12*(($AN294-1)*3+$AO294)-ROW())/12+5),AQ294)</f>
        <v>0</v>
      </c>
      <c r="AS294" s="60">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58">
        <f ca="1">COUNTIF(INDIRECT("U"&amp;(ROW()+12*(($AN294-1)*3+$AO294)-ROW())/12+5):INDIRECT("AF"&amp;(ROW()+12*(($AN294-1)*3+$AO294)-ROW())/12+5),AS294)</f>
        <v>0</v>
      </c>
      <c r="AU294" s="58">
        <f ca="1">IF(AND(AQ294+AS294&gt;0,AR294+AT294&gt;0),COUNTIF(AU$6:AU293,"&gt;0")+1,0)</f>
        <v>0</v>
      </c>
      <c r="BE294" s="58">
        <v>1</v>
      </c>
      <c r="BG294" s="61">
        <f t="shared" ref="BG294" si="4092">SUM(H294:H295)</f>
        <v>0</v>
      </c>
      <c r="BH294" s="61">
        <f t="shared" ref="BH294" si="4093">SUM(I294:I295)</f>
        <v>0</v>
      </c>
      <c r="BI294" s="61">
        <f t="shared" ref="BI294" si="4094">SUM(J294:J295)</f>
        <v>0</v>
      </c>
      <c r="BJ294" s="61">
        <f t="shared" ref="BJ294" si="4095">SUM(K294:K295)</f>
        <v>0</v>
      </c>
      <c r="BK294" s="61">
        <f t="shared" ref="BK294" si="4096">SUM(L294:L295)</f>
        <v>0</v>
      </c>
      <c r="BL294" s="61">
        <f t="shared" ref="BL294" si="4097">SUM(M294:M295)</f>
        <v>0</v>
      </c>
      <c r="BM294" s="61">
        <f t="shared" ref="BM294" si="4098">SUM(N294:N295)</f>
        <v>0</v>
      </c>
      <c r="BN294" s="61">
        <f t="shared" ref="BN294" si="4099">SUM(O294:O295)</f>
        <v>0</v>
      </c>
      <c r="BO294" s="61">
        <f t="shared" ref="BO294" si="4100">SUM(P294:P295)</f>
        <v>0</v>
      </c>
      <c r="BP294" s="61">
        <f t="shared" ref="BP294" si="4101">SUM(Q294:Q295)</f>
        <v>0</v>
      </c>
      <c r="BQ294" s="61">
        <f t="shared" ref="BQ294" si="4102">SUM(R294:R295)</f>
        <v>0</v>
      </c>
      <c r="BR294" s="61">
        <f t="shared" ref="BR294" si="4103">SUM(S294:S295)</f>
        <v>0</v>
      </c>
      <c r="BT294" s="61">
        <f t="shared" ref="BT294" si="4104">SUM(U294:U295)</f>
        <v>0</v>
      </c>
      <c r="BU294" s="61">
        <f t="shared" ref="BU294" si="4105">SUM(V294:V295)</f>
        <v>0</v>
      </c>
      <c r="BV294" s="61">
        <f t="shared" ref="BV294" si="4106">SUM(W294:W295)</f>
        <v>0</v>
      </c>
      <c r="BW294" s="61">
        <f t="shared" ref="BW294" si="4107">SUM(X294:X295)</f>
        <v>0</v>
      </c>
      <c r="BX294" s="61">
        <f t="shared" ref="BX294" si="4108">SUM(Y294:Y295)</f>
        <v>0</v>
      </c>
      <c r="BY294" s="61">
        <f t="shared" ref="BY294" si="4109">SUM(Z294:Z295)</f>
        <v>0</v>
      </c>
      <c r="BZ294" s="61">
        <f t="shared" ref="BZ294" si="4110">SUM(AA294:AA295)</f>
        <v>0</v>
      </c>
      <c r="CA294" s="61">
        <f t="shared" ref="CA294" si="4111">SUM(AB294:AB295)</f>
        <v>0</v>
      </c>
      <c r="CB294" s="61">
        <f t="shared" ref="CB294" si="4112">SUM(AC294:AC295)</f>
        <v>0</v>
      </c>
      <c r="CC294" s="61">
        <f t="shared" ref="CC294" si="4113">SUM(AD294:AD295)</f>
        <v>0</v>
      </c>
      <c r="CD294" s="61">
        <f t="shared" ref="CD294" si="4114">SUM(AE294:AE295)</f>
        <v>0</v>
      </c>
      <c r="CE294" s="61">
        <f t="shared" ref="CE294" si="4115">SUM(AF294:AF295)</f>
        <v>0</v>
      </c>
      <c r="CH294" s="62" t="s">
        <v>108</v>
      </c>
      <c r="CI294" s="61">
        <f t="shared" ref="CI294" si="4116">IF(OR($D294="副園長",$D294="教頭",$D294="主任保育士",$D294="主幹教諭",$D294="主幹保育教諭"),0,BG294)</f>
        <v>0</v>
      </c>
      <c r="CJ294" s="61">
        <f t="shared" ref="CJ294" si="4117">IF(OR($D294="副園長",$D294="教頭",$D294="主任保育士",$D294="主幹教諭",$D294="主幹保育教諭"),0,BH294)</f>
        <v>0</v>
      </c>
      <c r="CK294" s="61">
        <f t="shared" ref="CK294" si="4118">IF(OR($D294="副園長",$D294="教頭",$D294="主任保育士",$D294="主幹教諭",$D294="主幹保育教諭"),0,BI294)</f>
        <v>0</v>
      </c>
      <c r="CL294" s="61">
        <f t="shared" ref="CL294" si="4119">IF(OR($D294="副園長",$D294="教頭",$D294="主任保育士",$D294="主幹教諭",$D294="主幹保育教諭"),0,BJ294)</f>
        <v>0</v>
      </c>
      <c r="CM294" s="61">
        <f t="shared" ref="CM294" si="4120">IF(OR($D294="副園長",$D294="教頭",$D294="主任保育士",$D294="主幹教諭",$D294="主幹保育教諭"),0,BK294)</f>
        <v>0</v>
      </c>
      <c r="CN294" s="61">
        <f t="shared" ref="CN294" si="4121">IF(OR($D294="副園長",$D294="教頭",$D294="主任保育士",$D294="主幹教諭",$D294="主幹保育教諭"),0,BL294)</f>
        <v>0</v>
      </c>
      <c r="CO294" s="61">
        <f t="shared" ref="CO294" si="4122">IF(OR($D294="副園長",$D294="教頭",$D294="主任保育士",$D294="主幹教諭",$D294="主幹保育教諭"),0,BM294)</f>
        <v>0</v>
      </c>
      <c r="CP294" s="61">
        <f t="shared" ref="CP294" si="4123">IF(OR($D294="副園長",$D294="教頭",$D294="主任保育士",$D294="主幹教諭",$D294="主幹保育教諭"),0,BN294)</f>
        <v>0</v>
      </c>
      <c r="CQ294" s="61">
        <f t="shared" ref="CQ294" si="4124">IF(OR($D294="副園長",$D294="教頭",$D294="主任保育士",$D294="主幹教諭",$D294="主幹保育教諭"),0,BO294)</f>
        <v>0</v>
      </c>
      <c r="CR294" s="61">
        <f t="shared" ref="CR294" si="4125">IF(OR($D294="副園長",$D294="教頭",$D294="主任保育士",$D294="主幹教諭",$D294="主幹保育教諭"),0,BP294)</f>
        <v>0</v>
      </c>
      <c r="CS294" s="61">
        <f t="shared" ref="CS294" si="4126">IF(OR($D294="副園長",$D294="教頭",$D294="主任保育士",$D294="主幹教諭",$D294="主幹保育教諭"),0,BQ294)</f>
        <v>0</v>
      </c>
      <c r="CT294" s="61">
        <f t="shared" ref="CT294" si="4127">IF(OR($D294="副園長",$D294="教頭",$D294="主任保育士",$D294="主幹教諭",$D294="主幹保育教諭"),0,BR294)</f>
        <v>0</v>
      </c>
    </row>
    <row r="295" spans="1:98">
      <c r="A295" s="375"/>
      <c r="B295" s="378"/>
      <c r="C295" s="380"/>
      <c r="D295" s="380"/>
      <c r="E295" s="382"/>
      <c r="F295" s="378"/>
      <c r="G295" s="235" t="s">
        <v>107</v>
      </c>
      <c r="H295" s="194"/>
      <c r="I295" s="195" t="str">
        <f t="shared" si="4070"/>
        <v/>
      </c>
      <c r="J295" s="195" t="str">
        <f t="shared" si="4071"/>
        <v/>
      </c>
      <c r="K295" s="195" t="str">
        <f t="shared" si="4072"/>
        <v/>
      </c>
      <c r="L295" s="195" t="str">
        <f t="shared" si="4073"/>
        <v/>
      </c>
      <c r="M295" s="195" t="str">
        <f t="shared" si="4074"/>
        <v/>
      </c>
      <c r="N295" s="195" t="str">
        <f t="shared" si="4075"/>
        <v/>
      </c>
      <c r="O295" s="195" t="str">
        <f t="shared" si="4076"/>
        <v/>
      </c>
      <c r="P295" s="195" t="str">
        <f t="shared" si="4077"/>
        <v/>
      </c>
      <c r="Q295" s="195" t="str">
        <f t="shared" si="4078"/>
        <v/>
      </c>
      <c r="R295" s="195" t="str">
        <f t="shared" si="4079"/>
        <v/>
      </c>
      <c r="S295" s="195" t="str">
        <f t="shared" si="4080"/>
        <v/>
      </c>
      <c r="T295" s="196">
        <f t="shared" si="3426"/>
        <v>0</v>
      </c>
      <c r="U295" s="206"/>
      <c r="V295" s="207" t="str">
        <f t="shared" si="4081"/>
        <v/>
      </c>
      <c r="W295" s="207" t="str">
        <f t="shared" si="4082"/>
        <v/>
      </c>
      <c r="X295" s="207" t="str">
        <f t="shared" si="4083"/>
        <v/>
      </c>
      <c r="Y295" s="207" t="str">
        <f t="shared" si="4084"/>
        <v/>
      </c>
      <c r="Z295" s="207" t="str">
        <f t="shared" si="4085"/>
        <v/>
      </c>
      <c r="AA295" s="207" t="str">
        <f t="shared" si="4086"/>
        <v/>
      </c>
      <c r="AB295" s="207" t="str">
        <f t="shared" si="4087"/>
        <v/>
      </c>
      <c r="AC295" s="207" t="str">
        <f t="shared" si="4088"/>
        <v/>
      </c>
      <c r="AD295" s="207" t="str">
        <f t="shared" si="4089"/>
        <v/>
      </c>
      <c r="AE295" s="207" t="str">
        <f t="shared" si="4090"/>
        <v/>
      </c>
      <c r="AF295" s="207" t="str">
        <f t="shared" si="4091"/>
        <v/>
      </c>
      <c r="AG295" s="196">
        <f t="shared" si="3439"/>
        <v>0</v>
      </c>
      <c r="AN295" s="58">
        <v>9</v>
      </c>
      <c r="AO295" s="58">
        <v>1</v>
      </c>
      <c r="AP295" s="58">
        <v>2</v>
      </c>
      <c r="AQ295" s="60">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58">
        <f ca="1">COUNTIF(INDIRECT("H"&amp;(ROW()+12*(($AN295-1)*3+$AO295)-ROW())/12+5):INDIRECT("S"&amp;(ROW()+12*(($AN295-1)*3+$AO295)-ROW())/12+5),AQ295)</f>
        <v>0</v>
      </c>
      <c r="AS295" s="60">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58">
        <f ca="1">COUNTIF(INDIRECT("U"&amp;(ROW()+12*(($AN295-1)*3+$AO295)-ROW())/12+5):INDIRECT("AF"&amp;(ROW()+12*(($AN295-1)*3+$AO295)-ROW())/12+5),AS295)</f>
        <v>0</v>
      </c>
      <c r="AU295" s="58">
        <f ca="1">IF(AND(AQ295+AS295&gt;0,AR295+AT295&gt;0),COUNTIF(AU$6:AU294,"&gt;0")+1,0)</f>
        <v>0</v>
      </c>
      <c r="BE295" s="58">
        <v>2</v>
      </c>
      <c r="BF295" s="58" t="s">
        <v>106</v>
      </c>
      <c r="BG295" s="61">
        <f t="shared" ref="BG295" si="4128">IF(BG294+BT294&gt;$AJ$27,1,0)</f>
        <v>0</v>
      </c>
      <c r="BH295" s="61">
        <f t="shared" ref="BH295" si="4129">IF(BH294+BU294&gt;$AJ$27,1,0)</f>
        <v>0</v>
      </c>
      <c r="BI295" s="61">
        <f t="shared" ref="BI295" si="4130">IF(BI294+BV294&gt;$AJ$27,1,0)</f>
        <v>0</v>
      </c>
      <c r="BJ295" s="61">
        <f t="shared" ref="BJ295" si="4131">IF(BJ294+BW294&gt;$AJ$27,1,0)</f>
        <v>0</v>
      </c>
      <c r="BK295" s="61">
        <f t="shared" ref="BK295" si="4132">IF(BK294+BX294&gt;$AJ$27,1,0)</f>
        <v>0</v>
      </c>
      <c r="BL295" s="61">
        <f t="shared" ref="BL295" si="4133">IF(BL294+BY294&gt;$AJ$27,1,0)</f>
        <v>0</v>
      </c>
      <c r="BM295" s="61">
        <f t="shared" ref="BM295" si="4134">IF(BM294+BZ294&gt;$AJ$27,1,0)</f>
        <v>0</v>
      </c>
      <c r="BN295" s="61">
        <f t="shared" ref="BN295" si="4135">IF(BN294+CA294&gt;$AJ$27,1,0)</f>
        <v>0</v>
      </c>
      <c r="BO295" s="61">
        <f t="shared" ref="BO295" si="4136">IF(BO294+CB294&gt;$AJ$27,1,0)</f>
        <v>0</v>
      </c>
      <c r="BP295" s="61">
        <f t="shared" ref="BP295" si="4137">IF(BP294+CC294&gt;$AJ$27,1,0)</f>
        <v>0</v>
      </c>
      <c r="BQ295" s="61">
        <f t="shared" ref="BQ295" si="4138">IF(BQ294+CD294&gt;$AJ$27,1,0)</f>
        <v>0</v>
      </c>
      <c r="BR295" s="61">
        <f t="shared" ref="BR295" si="4139">IF(BR294+CE294&gt;$AJ$27,1,0)</f>
        <v>0</v>
      </c>
      <c r="BT295" s="61"/>
      <c r="BU295" s="61"/>
      <c r="BV295" s="61"/>
      <c r="BW295" s="61"/>
      <c r="BX295" s="61"/>
      <c r="BY295" s="61"/>
      <c r="BZ295" s="61"/>
      <c r="CA295" s="61"/>
      <c r="CB295" s="61"/>
      <c r="CC295" s="61"/>
      <c r="CD295" s="61"/>
      <c r="CE295" s="61"/>
    </row>
    <row r="296" spans="1:98">
      <c r="A296" s="376"/>
      <c r="B296" s="379"/>
      <c r="C296" s="384"/>
      <c r="D296" s="385"/>
      <c r="E296" s="383"/>
      <c r="F296" s="379"/>
      <c r="G296" s="236" t="s">
        <v>1226</v>
      </c>
      <c r="H296" s="197"/>
      <c r="I296" s="198"/>
      <c r="J296" s="198"/>
      <c r="K296" s="198"/>
      <c r="L296" s="198"/>
      <c r="M296" s="198"/>
      <c r="N296" s="198"/>
      <c r="O296" s="198"/>
      <c r="P296" s="198"/>
      <c r="Q296" s="198"/>
      <c r="R296" s="198"/>
      <c r="S296" s="198"/>
      <c r="T296" s="199">
        <f t="shared" si="3426"/>
        <v>0</v>
      </c>
      <c r="U296" s="208"/>
      <c r="V296" s="209"/>
      <c r="W296" s="209"/>
      <c r="X296" s="209"/>
      <c r="Y296" s="209"/>
      <c r="Z296" s="209"/>
      <c r="AA296" s="209"/>
      <c r="AB296" s="209"/>
      <c r="AC296" s="209"/>
      <c r="AD296" s="209"/>
      <c r="AE296" s="209"/>
      <c r="AF296" s="209"/>
      <c r="AG296" s="199">
        <f t="shared" si="3439"/>
        <v>0</v>
      </c>
      <c r="AN296" s="58">
        <v>9</v>
      </c>
      <c r="AO296" s="58">
        <v>1</v>
      </c>
      <c r="AP296" s="58">
        <v>3</v>
      </c>
      <c r="AQ296" s="60">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58">
        <f ca="1">COUNTIF(INDIRECT("H"&amp;(ROW()+12*(($AN296-1)*3+$AO296)-ROW())/12+5):INDIRECT("S"&amp;(ROW()+12*(($AN296-1)*3+$AO296)-ROW())/12+5),AQ296)</f>
        <v>0</v>
      </c>
      <c r="AS296" s="60">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58">
        <f ca="1">COUNTIF(INDIRECT("U"&amp;(ROW()+12*(($AN296-1)*3+$AO296)-ROW())/12+5):INDIRECT("AF"&amp;(ROW()+12*(($AN296-1)*3+$AO296)-ROW())/12+5),AS296)</f>
        <v>0</v>
      </c>
      <c r="AU296" s="58">
        <f ca="1">IF(AND(AQ296+AS296&gt;0,AR296+AT296&gt;0),COUNTIF(AU$6:AU295,"&gt;0")+1,0)</f>
        <v>0</v>
      </c>
      <c r="BE296" s="58">
        <v>3</v>
      </c>
      <c r="BF296" s="62"/>
      <c r="BG296" s="61"/>
      <c r="BH296" s="61"/>
      <c r="BI296" s="61"/>
      <c r="BJ296" s="61"/>
      <c r="BK296" s="61"/>
      <c r="BL296" s="61"/>
      <c r="BM296" s="61"/>
      <c r="BN296" s="61"/>
      <c r="BO296" s="61"/>
      <c r="BP296" s="61"/>
      <c r="BQ296" s="61"/>
      <c r="BR296" s="61"/>
      <c r="BT296" s="61"/>
      <c r="BU296" s="61"/>
      <c r="BV296" s="61"/>
      <c r="BW296" s="61"/>
      <c r="BX296" s="61"/>
      <c r="BY296" s="61"/>
      <c r="BZ296" s="61"/>
      <c r="CA296" s="61"/>
      <c r="CB296" s="61"/>
      <c r="CC296" s="61"/>
      <c r="CD296" s="61"/>
      <c r="CE296" s="61"/>
    </row>
    <row r="297" spans="1:98">
      <c r="A297" s="374">
        <v>98</v>
      </c>
      <c r="B297" s="377"/>
      <c r="C297" s="377"/>
      <c r="D297" s="377"/>
      <c r="E297" s="381"/>
      <c r="F297" s="377"/>
      <c r="G297" s="234" t="s">
        <v>109</v>
      </c>
      <c r="H297" s="191"/>
      <c r="I297" s="192" t="str">
        <f t="shared" ref="I297:I298" si="4140">IF(H297="","",H297)</f>
        <v/>
      </c>
      <c r="J297" s="192" t="str">
        <f t="shared" ref="J297:J298" si="4141">IF(I297="","",I297)</f>
        <v/>
      </c>
      <c r="K297" s="192" t="str">
        <f t="shared" ref="K297:K298" si="4142">IF(J297="","",J297)</f>
        <v/>
      </c>
      <c r="L297" s="192" t="str">
        <f t="shared" ref="L297:L298" si="4143">IF(K297="","",K297)</f>
        <v/>
      </c>
      <c r="M297" s="192" t="str">
        <f t="shared" ref="M297:M298" si="4144">IF(L297="","",L297)</f>
        <v/>
      </c>
      <c r="N297" s="192" t="str">
        <f t="shared" ref="N297:N298" si="4145">IF(M297="","",M297)</f>
        <v/>
      </c>
      <c r="O297" s="192" t="str">
        <f t="shared" ref="O297:O298" si="4146">IF(N297="","",N297)</f>
        <v/>
      </c>
      <c r="P297" s="192" t="str">
        <f t="shared" ref="P297:P298" si="4147">IF(O297="","",O297)</f>
        <v/>
      </c>
      <c r="Q297" s="192" t="str">
        <f t="shared" ref="Q297:Q298" si="4148">IF(P297="","",P297)</f>
        <v/>
      </c>
      <c r="R297" s="192" t="str">
        <f t="shared" ref="R297:R298" si="4149">IF(Q297="","",Q297)</f>
        <v/>
      </c>
      <c r="S297" s="192" t="str">
        <f t="shared" ref="S297:S298" si="4150">IF(R297="","",R297)</f>
        <v/>
      </c>
      <c r="T297" s="193">
        <f t="shared" si="3426"/>
        <v>0</v>
      </c>
      <c r="U297" s="203"/>
      <c r="V297" s="204" t="str">
        <f t="shared" ref="V297:V298" si="4151">IF(U297="","",U297)</f>
        <v/>
      </c>
      <c r="W297" s="204" t="str">
        <f t="shared" ref="W297:W298" si="4152">IF(V297="","",V297)</f>
        <v/>
      </c>
      <c r="X297" s="204" t="str">
        <f t="shared" ref="X297:X298" si="4153">IF(W297="","",W297)</f>
        <v/>
      </c>
      <c r="Y297" s="204" t="str">
        <f t="shared" ref="Y297:Y298" si="4154">IF(X297="","",X297)</f>
        <v/>
      </c>
      <c r="Z297" s="204" t="str">
        <f t="shared" ref="Z297:Z298" si="4155">IF(Y297="","",Y297)</f>
        <v/>
      </c>
      <c r="AA297" s="204" t="str">
        <f t="shared" ref="AA297:AA298" si="4156">IF(Z297="","",Z297)</f>
        <v/>
      </c>
      <c r="AB297" s="204" t="str">
        <f t="shared" ref="AB297:AB298" si="4157">IF(AA297="","",AA297)</f>
        <v/>
      </c>
      <c r="AC297" s="204" t="str">
        <f t="shared" ref="AC297:AC298" si="4158">IF(AB297="","",AB297)</f>
        <v/>
      </c>
      <c r="AD297" s="204" t="str">
        <f t="shared" ref="AD297:AD298" si="4159">IF(AC297="","",AC297)</f>
        <v/>
      </c>
      <c r="AE297" s="204" t="str">
        <f t="shared" ref="AE297:AE298" si="4160">IF(AD297="","",AD297)</f>
        <v/>
      </c>
      <c r="AF297" s="204" t="str">
        <f t="shared" ref="AF297:AF298" si="4161">IF(AE297="","",AE297)</f>
        <v/>
      </c>
      <c r="AG297" s="193">
        <f t="shared" si="3439"/>
        <v>0</v>
      </c>
      <c r="AN297" s="58">
        <v>9</v>
      </c>
      <c r="AO297" s="58">
        <v>1</v>
      </c>
      <c r="AP297" s="58">
        <v>4</v>
      </c>
      <c r="AQ297" s="60">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58">
        <f ca="1">COUNTIF(INDIRECT("H"&amp;(ROW()+12*(($AN297-1)*3+$AO297)-ROW())/12+5):INDIRECT("S"&amp;(ROW()+12*(($AN297-1)*3+$AO297)-ROW())/12+5),AQ297)</f>
        <v>0</v>
      </c>
      <c r="AS297" s="60">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58">
        <f ca="1">COUNTIF(INDIRECT("U"&amp;(ROW()+12*(($AN297-1)*3+$AO297)-ROW())/12+5):INDIRECT("AF"&amp;(ROW()+12*(($AN297-1)*3+$AO297)-ROW())/12+5),AS297)</f>
        <v>0</v>
      </c>
      <c r="AU297" s="58">
        <f ca="1">IF(AND(AQ297+AS297&gt;0,AR297+AT297&gt;0),COUNTIF(AU$6:AU296,"&gt;0")+1,0)</f>
        <v>0</v>
      </c>
      <c r="BE297" s="58">
        <v>1</v>
      </c>
      <c r="BG297" s="61">
        <f t="shared" ref="BG297" si="4162">SUM(H297:H298)</f>
        <v>0</v>
      </c>
      <c r="BH297" s="61">
        <f t="shared" ref="BH297" si="4163">SUM(I297:I298)</f>
        <v>0</v>
      </c>
      <c r="BI297" s="61">
        <f t="shared" ref="BI297" si="4164">SUM(J297:J298)</f>
        <v>0</v>
      </c>
      <c r="BJ297" s="61">
        <f t="shared" ref="BJ297" si="4165">SUM(K297:K298)</f>
        <v>0</v>
      </c>
      <c r="BK297" s="61">
        <f t="shared" ref="BK297" si="4166">SUM(L297:L298)</f>
        <v>0</v>
      </c>
      <c r="BL297" s="61">
        <f t="shared" ref="BL297" si="4167">SUM(M297:M298)</f>
        <v>0</v>
      </c>
      <c r="BM297" s="61">
        <f t="shared" ref="BM297" si="4168">SUM(N297:N298)</f>
        <v>0</v>
      </c>
      <c r="BN297" s="61">
        <f t="shared" ref="BN297" si="4169">SUM(O297:O298)</f>
        <v>0</v>
      </c>
      <c r="BO297" s="61">
        <f t="shared" ref="BO297" si="4170">SUM(P297:P298)</f>
        <v>0</v>
      </c>
      <c r="BP297" s="61">
        <f t="shared" ref="BP297" si="4171">SUM(Q297:Q298)</f>
        <v>0</v>
      </c>
      <c r="BQ297" s="61">
        <f t="shared" ref="BQ297" si="4172">SUM(R297:R298)</f>
        <v>0</v>
      </c>
      <c r="BR297" s="61">
        <f t="shared" ref="BR297" si="4173">SUM(S297:S298)</f>
        <v>0</v>
      </c>
      <c r="BT297" s="61">
        <f t="shared" ref="BT297" si="4174">SUM(U297:U298)</f>
        <v>0</v>
      </c>
      <c r="BU297" s="61">
        <f t="shared" ref="BU297" si="4175">SUM(V297:V298)</f>
        <v>0</v>
      </c>
      <c r="BV297" s="61">
        <f t="shared" ref="BV297" si="4176">SUM(W297:W298)</f>
        <v>0</v>
      </c>
      <c r="BW297" s="61">
        <f t="shared" ref="BW297" si="4177">SUM(X297:X298)</f>
        <v>0</v>
      </c>
      <c r="BX297" s="61">
        <f t="shared" ref="BX297" si="4178">SUM(Y297:Y298)</f>
        <v>0</v>
      </c>
      <c r="BY297" s="61">
        <f t="shared" ref="BY297" si="4179">SUM(Z297:Z298)</f>
        <v>0</v>
      </c>
      <c r="BZ297" s="61">
        <f t="shared" ref="BZ297" si="4180">SUM(AA297:AA298)</f>
        <v>0</v>
      </c>
      <c r="CA297" s="61">
        <f t="shared" ref="CA297" si="4181">SUM(AB297:AB298)</f>
        <v>0</v>
      </c>
      <c r="CB297" s="61">
        <f t="shared" ref="CB297" si="4182">SUM(AC297:AC298)</f>
        <v>0</v>
      </c>
      <c r="CC297" s="61">
        <f t="shared" ref="CC297" si="4183">SUM(AD297:AD298)</f>
        <v>0</v>
      </c>
      <c r="CD297" s="61">
        <f t="shared" ref="CD297" si="4184">SUM(AE297:AE298)</f>
        <v>0</v>
      </c>
      <c r="CE297" s="61">
        <f t="shared" ref="CE297" si="4185">SUM(AF297:AF298)</f>
        <v>0</v>
      </c>
      <c r="CH297" s="62" t="s">
        <v>108</v>
      </c>
      <c r="CI297" s="61">
        <f t="shared" ref="CI297" si="4186">IF(OR($D297="副園長",$D297="教頭",$D297="主任保育士",$D297="主幹教諭",$D297="主幹保育教諭"),0,BG297)</f>
        <v>0</v>
      </c>
      <c r="CJ297" s="61">
        <f t="shared" ref="CJ297" si="4187">IF(OR($D297="副園長",$D297="教頭",$D297="主任保育士",$D297="主幹教諭",$D297="主幹保育教諭"),0,BH297)</f>
        <v>0</v>
      </c>
      <c r="CK297" s="61">
        <f t="shared" ref="CK297" si="4188">IF(OR($D297="副園長",$D297="教頭",$D297="主任保育士",$D297="主幹教諭",$D297="主幹保育教諭"),0,BI297)</f>
        <v>0</v>
      </c>
      <c r="CL297" s="61">
        <f t="shared" ref="CL297" si="4189">IF(OR($D297="副園長",$D297="教頭",$D297="主任保育士",$D297="主幹教諭",$D297="主幹保育教諭"),0,BJ297)</f>
        <v>0</v>
      </c>
      <c r="CM297" s="61">
        <f t="shared" ref="CM297" si="4190">IF(OR($D297="副園長",$D297="教頭",$D297="主任保育士",$D297="主幹教諭",$D297="主幹保育教諭"),0,BK297)</f>
        <v>0</v>
      </c>
      <c r="CN297" s="61">
        <f t="shared" ref="CN297" si="4191">IF(OR($D297="副園長",$D297="教頭",$D297="主任保育士",$D297="主幹教諭",$D297="主幹保育教諭"),0,BL297)</f>
        <v>0</v>
      </c>
      <c r="CO297" s="61">
        <f t="shared" ref="CO297" si="4192">IF(OR($D297="副園長",$D297="教頭",$D297="主任保育士",$D297="主幹教諭",$D297="主幹保育教諭"),0,BM297)</f>
        <v>0</v>
      </c>
      <c r="CP297" s="61">
        <f t="shared" ref="CP297" si="4193">IF(OR($D297="副園長",$D297="教頭",$D297="主任保育士",$D297="主幹教諭",$D297="主幹保育教諭"),0,BN297)</f>
        <v>0</v>
      </c>
      <c r="CQ297" s="61">
        <f t="shared" ref="CQ297" si="4194">IF(OR($D297="副園長",$D297="教頭",$D297="主任保育士",$D297="主幹教諭",$D297="主幹保育教諭"),0,BO297)</f>
        <v>0</v>
      </c>
      <c r="CR297" s="61">
        <f t="shared" ref="CR297" si="4195">IF(OR($D297="副園長",$D297="教頭",$D297="主任保育士",$D297="主幹教諭",$D297="主幹保育教諭"),0,BP297)</f>
        <v>0</v>
      </c>
      <c r="CS297" s="61">
        <f t="shared" ref="CS297" si="4196">IF(OR($D297="副園長",$D297="教頭",$D297="主任保育士",$D297="主幹教諭",$D297="主幹保育教諭"),0,BQ297)</f>
        <v>0</v>
      </c>
      <c r="CT297" s="61">
        <f t="shared" ref="CT297" si="4197">IF(OR($D297="副園長",$D297="教頭",$D297="主任保育士",$D297="主幹教諭",$D297="主幹保育教諭"),0,BR297)</f>
        <v>0</v>
      </c>
    </row>
    <row r="298" spans="1:98">
      <c r="A298" s="375"/>
      <c r="B298" s="378"/>
      <c r="C298" s="380"/>
      <c r="D298" s="380"/>
      <c r="E298" s="382"/>
      <c r="F298" s="378"/>
      <c r="G298" s="235" t="s">
        <v>107</v>
      </c>
      <c r="H298" s="194"/>
      <c r="I298" s="195" t="str">
        <f t="shared" si="4140"/>
        <v/>
      </c>
      <c r="J298" s="195" t="str">
        <f t="shared" si="4141"/>
        <v/>
      </c>
      <c r="K298" s="195" t="str">
        <f t="shared" si="4142"/>
        <v/>
      </c>
      <c r="L298" s="195" t="str">
        <f t="shared" si="4143"/>
        <v/>
      </c>
      <c r="M298" s="195" t="str">
        <f t="shared" si="4144"/>
        <v/>
      </c>
      <c r="N298" s="195" t="str">
        <f t="shared" si="4145"/>
        <v/>
      </c>
      <c r="O298" s="195" t="str">
        <f t="shared" si="4146"/>
        <v/>
      </c>
      <c r="P298" s="195" t="str">
        <f t="shared" si="4147"/>
        <v/>
      </c>
      <c r="Q298" s="195" t="str">
        <f t="shared" si="4148"/>
        <v/>
      </c>
      <c r="R298" s="195" t="str">
        <f t="shared" si="4149"/>
        <v/>
      </c>
      <c r="S298" s="195" t="str">
        <f t="shared" si="4150"/>
        <v/>
      </c>
      <c r="T298" s="196">
        <f t="shared" si="3426"/>
        <v>0</v>
      </c>
      <c r="U298" s="206"/>
      <c r="V298" s="207" t="str">
        <f t="shared" si="4151"/>
        <v/>
      </c>
      <c r="W298" s="207" t="str">
        <f t="shared" si="4152"/>
        <v/>
      </c>
      <c r="X298" s="207" t="str">
        <f t="shared" si="4153"/>
        <v/>
      </c>
      <c r="Y298" s="207" t="str">
        <f t="shared" si="4154"/>
        <v/>
      </c>
      <c r="Z298" s="207" t="str">
        <f t="shared" si="4155"/>
        <v/>
      </c>
      <c r="AA298" s="207" t="str">
        <f t="shared" si="4156"/>
        <v/>
      </c>
      <c r="AB298" s="207" t="str">
        <f t="shared" si="4157"/>
        <v/>
      </c>
      <c r="AC298" s="207" t="str">
        <f t="shared" si="4158"/>
        <v/>
      </c>
      <c r="AD298" s="207" t="str">
        <f t="shared" si="4159"/>
        <v/>
      </c>
      <c r="AE298" s="207" t="str">
        <f t="shared" si="4160"/>
        <v/>
      </c>
      <c r="AF298" s="207" t="str">
        <f t="shared" si="4161"/>
        <v/>
      </c>
      <c r="AG298" s="196">
        <f t="shared" si="3439"/>
        <v>0</v>
      </c>
      <c r="AN298" s="58">
        <v>9</v>
      </c>
      <c r="AO298" s="58">
        <v>1</v>
      </c>
      <c r="AP298" s="58">
        <v>5</v>
      </c>
      <c r="AQ298" s="60">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58">
        <f ca="1">COUNTIF(INDIRECT("H"&amp;(ROW()+12*(($AN298-1)*3+$AO298)-ROW())/12+5):INDIRECT("S"&amp;(ROW()+12*(($AN298-1)*3+$AO298)-ROW())/12+5),AQ298)</f>
        <v>0</v>
      </c>
      <c r="AS298" s="60">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58">
        <f ca="1">COUNTIF(INDIRECT("U"&amp;(ROW()+12*(($AN298-1)*3+$AO298)-ROW())/12+5):INDIRECT("AF"&amp;(ROW()+12*(($AN298-1)*3+$AO298)-ROW())/12+5),AS298)</f>
        <v>0</v>
      </c>
      <c r="AU298" s="58">
        <f ca="1">IF(AND(AQ298+AS298&gt;0,AR298+AT298&gt;0),COUNTIF(AU$6:AU297,"&gt;0")+1,0)</f>
        <v>0</v>
      </c>
      <c r="BE298" s="58">
        <v>2</v>
      </c>
      <c r="BF298" s="58" t="s">
        <v>106</v>
      </c>
      <c r="BG298" s="61">
        <f t="shared" ref="BG298" si="4198">IF(BG297+BT297&gt;$AJ$27,1,0)</f>
        <v>0</v>
      </c>
      <c r="BH298" s="61">
        <f t="shared" ref="BH298" si="4199">IF(BH297+BU297&gt;$AJ$27,1,0)</f>
        <v>0</v>
      </c>
      <c r="BI298" s="61">
        <f t="shared" ref="BI298" si="4200">IF(BI297+BV297&gt;$AJ$27,1,0)</f>
        <v>0</v>
      </c>
      <c r="BJ298" s="61">
        <f t="shared" ref="BJ298" si="4201">IF(BJ297+BW297&gt;$AJ$27,1,0)</f>
        <v>0</v>
      </c>
      <c r="BK298" s="61">
        <f t="shared" ref="BK298" si="4202">IF(BK297+BX297&gt;$AJ$27,1,0)</f>
        <v>0</v>
      </c>
      <c r="BL298" s="61">
        <f t="shared" ref="BL298" si="4203">IF(BL297+BY297&gt;$AJ$27,1,0)</f>
        <v>0</v>
      </c>
      <c r="BM298" s="61">
        <f t="shared" ref="BM298" si="4204">IF(BM297+BZ297&gt;$AJ$27,1,0)</f>
        <v>0</v>
      </c>
      <c r="BN298" s="61">
        <f t="shared" ref="BN298" si="4205">IF(BN297+CA297&gt;$AJ$27,1,0)</f>
        <v>0</v>
      </c>
      <c r="BO298" s="61">
        <f t="shared" ref="BO298" si="4206">IF(BO297+CB297&gt;$AJ$27,1,0)</f>
        <v>0</v>
      </c>
      <c r="BP298" s="61">
        <f t="shared" ref="BP298" si="4207">IF(BP297+CC297&gt;$AJ$27,1,0)</f>
        <v>0</v>
      </c>
      <c r="BQ298" s="61">
        <f t="shared" ref="BQ298" si="4208">IF(BQ297+CD297&gt;$AJ$27,1,0)</f>
        <v>0</v>
      </c>
      <c r="BR298" s="61">
        <f t="shared" ref="BR298" si="4209">IF(BR297+CE297&gt;$AJ$27,1,0)</f>
        <v>0</v>
      </c>
      <c r="BT298" s="61"/>
      <c r="BU298" s="61"/>
      <c r="BV298" s="61"/>
      <c r="BW298" s="61"/>
      <c r="BX298" s="61"/>
      <c r="BY298" s="61"/>
      <c r="BZ298" s="61"/>
      <c r="CA298" s="61"/>
      <c r="CB298" s="61"/>
      <c r="CC298" s="61"/>
      <c r="CD298" s="61"/>
      <c r="CE298" s="61"/>
    </row>
    <row r="299" spans="1:98">
      <c r="A299" s="376"/>
      <c r="B299" s="379"/>
      <c r="C299" s="384"/>
      <c r="D299" s="385"/>
      <c r="E299" s="383"/>
      <c r="F299" s="379"/>
      <c r="G299" s="236" t="s">
        <v>1226</v>
      </c>
      <c r="H299" s="197"/>
      <c r="I299" s="198"/>
      <c r="J299" s="198"/>
      <c r="K299" s="198"/>
      <c r="L299" s="198"/>
      <c r="M299" s="198"/>
      <c r="N299" s="198"/>
      <c r="O299" s="198"/>
      <c r="P299" s="198"/>
      <c r="Q299" s="198"/>
      <c r="R299" s="198"/>
      <c r="S299" s="198"/>
      <c r="T299" s="199">
        <f t="shared" si="3426"/>
        <v>0</v>
      </c>
      <c r="U299" s="208"/>
      <c r="V299" s="209"/>
      <c r="W299" s="209"/>
      <c r="X299" s="209"/>
      <c r="Y299" s="209"/>
      <c r="Z299" s="209"/>
      <c r="AA299" s="209"/>
      <c r="AB299" s="209"/>
      <c r="AC299" s="209"/>
      <c r="AD299" s="209"/>
      <c r="AE299" s="209"/>
      <c r="AF299" s="209"/>
      <c r="AG299" s="199">
        <f t="shared" si="3439"/>
        <v>0</v>
      </c>
      <c r="AN299" s="58">
        <v>9</v>
      </c>
      <c r="AO299" s="58">
        <v>1</v>
      </c>
      <c r="AP299" s="58">
        <v>6</v>
      </c>
      <c r="AQ299" s="60">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58">
        <f ca="1">COUNTIF(INDIRECT("H"&amp;(ROW()+12*(($AN299-1)*3+$AO299)-ROW())/12+5):INDIRECT("S"&amp;(ROW()+12*(($AN299-1)*3+$AO299)-ROW())/12+5),AQ299)</f>
        <v>0</v>
      </c>
      <c r="AS299" s="60">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58">
        <f ca="1">COUNTIF(INDIRECT("U"&amp;(ROW()+12*(($AN299-1)*3+$AO299)-ROW())/12+5):INDIRECT("AF"&amp;(ROW()+12*(($AN299-1)*3+$AO299)-ROW())/12+5),AS299)</f>
        <v>0</v>
      </c>
      <c r="AU299" s="58">
        <f ca="1">IF(AND(AQ299+AS299&gt;0,AR299+AT299&gt;0),COUNTIF(AU$6:AU298,"&gt;0")+1,0)</f>
        <v>0</v>
      </c>
      <c r="BE299" s="58">
        <v>3</v>
      </c>
      <c r="BF299" s="62"/>
      <c r="BG299" s="61"/>
      <c r="BH299" s="61"/>
      <c r="BI299" s="61"/>
      <c r="BJ299" s="61"/>
      <c r="BK299" s="61"/>
      <c r="BL299" s="61"/>
      <c r="BM299" s="61"/>
      <c r="BN299" s="61"/>
      <c r="BO299" s="61"/>
      <c r="BP299" s="61"/>
      <c r="BQ299" s="61"/>
      <c r="BR299" s="61"/>
    </row>
    <row r="300" spans="1:98">
      <c r="A300" s="374">
        <v>99</v>
      </c>
      <c r="B300" s="377"/>
      <c r="C300" s="377"/>
      <c r="D300" s="377"/>
      <c r="E300" s="381"/>
      <c r="F300" s="377"/>
      <c r="G300" s="234" t="s">
        <v>109</v>
      </c>
      <c r="H300" s="191"/>
      <c r="I300" s="192" t="str">
        <f t="shared" ref="I300:I301" si="4210">IF(H300="","",H300)</f>
        <v/>
      </c>
      <c r="J300" s="192" t="str">
        <f t="shared" ref="J300:J301" si="4211">IF(I300="","",I300)</f>
        <v/>
      </c>
      <c r="K300" s="192" t="str">
        <f t="shared" ref="K300:K301" si="4212">IF(J300="","",J300)</f>
        <v/>
      </c>
      <c r="L300" s="192" t="str">
        <f t="shared" ref="L300:L301" si="4213">IF(K300="","",K300)</f>
        <v/>
      </c>
      <c r="M300" s="192" t="str">
        <f t="shared" ref="M300:M301" si="4214">IF(L300="","",L300)</f>
        <v/>
      </c>
      <c r="N300" s="192" t="str">
        <f t="shared" ref="N300:N301" si="4215">IF(M300="","",M300)</f>
        <v/>
      </c>
      <c r="O300" s="192" t="str">
        <f t="shared" ref="O300:O301" si="4216">IF(N300="","",N300)</f>
        <v/>
      </c>
      <c r="P300" s="192" t="str">
        <f t="shared" ref="P300:P301" si="4217">IF(O300="","",O300)</f>
        <v/>
      </c>
      <c r="Q300" s="192" t="str">
        <f t="shared" ref="Q300:Q301" si="4218">IF(P300="","",P300)</f>
        <v/>
      </c>
      <c r="R300" s="192" t="str">
        <f t="shared" ref="R300:R301" si="4219">IF(Q300="","",Q300)</f>
        <v/>
      </c>
      <c r="S300" s="192" t="str">
        <f t="shared" ref="S300:S301" si="4220">IF(R300="","",R300)</f>
        <v/>
      </c>
      <c r="T300" s="193">
        <f t="shared" si="3426"/>
        <v>0</v>
      </c>
      <c r="U300" s="203"/>
      <c r="V300" s="204" t="str">
        <f t="shared" ref="V300:V301" si="4221">IF(U300="","",U300)</f>
        <v/>
      </c>
      <c r="W300" s="204" t="str">
        <f t="shared" ref="W300:W301" si="4222">IF(V300="","",V300)</f>
        <v/>
      </c>
      <c r="X300" s="204" t="str">
        <f t="shared" ref="X300:X301" si="4223">IF(W300="","",W300)</f>
        <v/>
      </c>
      <c r="Y300" s="204" t="str">
        <f t="shared" ref="Y300:Y301" si="4224">IF(X300="","",X300)</f>
        <v/>
      </c>
      <c r="Z300" s="204" t="str">
        <f t="shared" ref="Z300:Z301" si="4225">IF(Y300="","",Y300)</f>
        <v/>
      </c>
      <c r="AA300" s="204" t="str">
        <f t="shared" ref="AA300:AA301" si="4226">IF(Z300="","",Z300)</f>
        <v/>
      </c>
      <c r="AB300" s="204" t="str">
        <f t="shared" ref="AB300:AB301" si="4227">IF(AA300="","",AA300)</f>
        <v/>
      </c>
      <c r="AC300" s="204" t="str">
        <f t="shared" ref="AC300:AC301" si="4228">IF(AB300="","",AB300)</f>
        <v/>
      </c>
      <c r="AD300" s="204" t="str">
        <f t="shared" ref="AD300:AD301" si="4229">IF(AC300="","",AC300)</f>
        <v/>
      </c>
      <c r="AE300" s="204" t="str">
        <f t="shared" ref="AE300:AE301" si="4230">IF(AD300="","",AD300)</f>
        <v/>
      </c>
      <c r="AF300" s="204" t="str">
        <f t="shared" ref="AF300:AF301" si="4231">IF(AE300="","",AE300)</f>
        <v/>
      </c>
      <c r="AG300" s="193">
        <f t="shared" si="3439"/>
        <v>0</v>
      </c>
      <c r="AN300" s="58">
        <v>9</v>
      </c>
      <c r="AO300" s="58">
        <v>1</v>
      </c>
      <c r="AP300" s="58">
        <v>7</v>
      </c>
      <c r="AQ300" s="60">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58">
        <f ca="1">COUNTIF(INDIRECT("H"&amp;(ROW()+12*(($AN300-1)*3+$AO300)-ROW())/12+5):INDIRECT("S"&amp;(ROW()+12*(($AN300-1)*3+$AO300)-ROW())/12+5),AQ300)</f>
        <v>0</v>
      </c>
      <c r="AS300" s="60">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58">
        <f ca="1">COUNTIF(INDIRECT("U"&amp;(ROW()+12*(($AN300-1)*3+$AO300)-ROW())/12+5):INDIRECT("AF"&amp;(ROW()+12*(($AN300-1)*3+$AO300)-ROW())/12+5),AS300)</f>
        <v>0</v>
      </c>
      <c r="AU300" s="58">
        <f ca="1">IF(AND(AQ300+AS300&gt;0,AR300+AT300&gt;0),COUNTIF(AU$6:AU299,"&gt;0")+1,0)</f>
        <v>0</v>
      </c>
      <c r="BE300" s="58">
        <v>1</v>
      </c>
      <c r="BG300" s="61">
        <f t="shared" ref="BG300" si="4232">SUM(H300:H301)</f>
        <v>0</v>
      </c>
      <c r="BH300" s="61">
        <f t="shared" ref="BH300" si="4233">SUM(I300:I301)</f>
        <v>0</v>
      </c>
      <c r="BI300" s="61">
        <f t="shared" ref="BI300" si="4234">SUM(J300:J301)</f>
        <v>0</v>
      </c>
      <c r="BJ300" s="61">
        <f t="shared" ref="BJ300" si="4235">SUM(K300:K301)</f>
        <v>0</v>
      </c>
      <c r="BK300" s="61">
        <f t="shared" ref="BK300" si="4236">SUM(L300:L301)</f>
        <v>0</v>
      </c>
      <c r="BL300" s="61">
        <f t="shared" ref="BL300" si="4237">SUM(M300:M301)</f>
        <v>0</v>
      </c>
      <c r="BM300" s="61">
        <f t="shared" ref="BM300" si="4238">SUM(N300:N301)</f>
        <v>0</v>
      </c>
      <c r="BN300" s="61">
        <f t="shared" ref="BN300" si="4239">SUM(O300:O301)</f>
        <v>0</v>
      </c>
      <c r="BO300" s="61">
        <f t="shared" ref="BO300" si="4240">SUM(P300:P301)</f>
        <v>0</v>
      </c>
      <c r="BP300" s="61">
        <f t="shared" ref="BP300" si="4241">SUM(Q300:Q301)</f>
        <v>0</v>
      </c>
      <c r="BQ300" s="61">
        <f t="shared" ref="BQ300" si="4242">SUM(R300:R301)</f>
        <v>0</v>
      </c>
      <c r="BR300" s="61">
        <f t="shared" ref="BR300" si="4243">SUM(S300:S301)</f>
        <v>0</v>
      </c>
      <c r="BT300" s="61">
        <f t="shared" ref="BT300" si="4244">SUM(U300:U301)</f>
        <v>0</v>
      </c>
      <c r="BU300" s="61">
        <f t="shared" ref="BU300" si="4245">SUM(V300:V301)</f>
        <v>0</v>
      </c>
      <c r="BV300" s="61">
        <f t="shared" ref="BV300" si="4246">SUM(W300:W301)</f>
        <v>0</v>
      </c>
      <c r="BW300" s="61">
        <f t="shared" ref="BW300" si="4247">SUM(X300:X301)</f>
        <v>0</v>
      </c>
      <c r="BX300" s="61">
        <f t="shared" ref="BX300" si="4248">SUM(Y300:Y301)</f>
        <v>0</v>
      </c>
      <c r="BY300" s="61">
        <f t="shared" ref="BY300" si="4249">SUM(Z300:Z301)</f>
        <v>0</v>
      </c>
      <c r="BZ300" s="61">
        <f t="shared" ref="BZ300" si="4250">SUM(AA300:AA301)</f>
        <v>0</v>
      </c>
      <c r="CA300" s="61">
        <f t="shared" ref="CA300" si="4251">SUM(AB300:AB301)</f>
        <v>0</v>
      </c>
      <c r="CB300" s="61">
        <f t="shared" ref="CB300" si="4252">SUM(AC300:AC301)</f>
        <v>0</v>
      </c>
      <c r="CC300" s="61">
        <f t="shared" ref="CC300" si="4253">SUM(AD300:AD301)</f>
        <v>0</v>
      </c>
      <c r="CD300" s="61">
        <f t="shared" ref="CD300" si="4254">SUM(AE300:AE301)</f>
        <v>0</v>
      </c>
      <c r="CE300" s="61">
        <f t="shared" ref="CE300" si="4255">SUM(AF300:AF301)</f>
        <v>0</v>
      </c>
      <c r="CH300" s="62" t="s">
        <v>108</v>
      </c>
      <c r="CI300" s="61">
        <f t="shared" ref="CI300" si="4256">IF(OR($D300="副園長",$D300="教頭",$D300="主任保育士",$D300="主幹教諭",$D300="主幹保育教諭"),0,BG300)</f>
        <v>0</v>
      </c>
      <c r="CJ300" s="61">
        <f t="shared" ref="CJ300" si="4257">IF(OR($D300="副園長",$D300="教頭",$D300="主任保育士",$D300="主幹教諭",$D300="主幹保育教諭"),0,BH300)</f>
        <v>0</v>
      </c>
      <c r="CK300" s="61">
        <f t="shared" ref="CK300" si="4258">IF(OR($D300="副園長",$D300="教頭",$D300="主任保育士",$D300="主幹教諭",$D300="主幹保育教諭"),0,BI300)</f>
        <v>0</v>
      </c>
      <c r="CL300" s="61">
        <f t="shared" ref="CL300" si="4259">IF(OR($D300="副園長",$D300="教頭",$D300="主任保育士",$D300="主幹教諭",$D300="主幹保育教諭"),0,BJ300)</f>
        <v>0</v>
      </c>
      <c r="CM300" s="61">
        <f t="shared" ref="CM300" si="4260">IF(OR($D300="副園長",$D300="教頭",$D300="主任保育士",$D300="主幹教諭",$D300="主幹保育教諭"),0,BK300)</f>
        <v>0</v>
      </c>
      <c r="CN300" s="61">
        <f t="shared" ref="CN300" si="4261">IF(OR($D300="副園長",$D300="教頭",$D300="主任保育士",$D300="主幹教諭",$D300="主幹保育教諭"),0,BL300)</f>
        <v>0</v>
      </c>
      <c r="CO300" s="61">
        <f t="shared" ref="CO300" si="4262">IF(OR($D300="副園長",$D300="教頭",$D300="主任保育士",$D300="主幹教諭",$D300="主幹保育教諭"),0,BM300)</f>
        <v>0</v>
      </c>
      <c r="CP300" s="61">
        <f t="shared" ref="CP300" si="4263">IF(OR($D300="副園長",$D300="教頭",$D300="主任保育士",$D300="主幹教諭",$D300="主幹保育教諭"),0,BN300)</f>
        <v>0</v>
      </c>
      <c r="CQ300" s="61">
        <f t="shared" ref="CQ300" si="4264">IF(OR($D300="副園長",$D300="教頭",$D300="主任保育士",$D300="主幹教諭",$D300="主幹保育教諭"),0,BO300)</f>
        <v>0</v>
      </c>
      <c r="CR300" s="61">
        <f t="shared" ref="CR300" si="4265">IF(OR($D300="副園長",$D300="教頭",$D300="主任保育士",$D300="主幹教諭",$D300="主幹保育教諭"),0,BP300)</f>
        <v>0</v>
      </c>
      <c r="CS300" s="61">
        <f t="shared" ref="CS300" si="4266">IF(OR($D300="副園長",$D300="教頭",$D300="主任保育士",$D300="主幹教諭",$D300="主幹保育教諭"),0,BQ300)</f>
        <v>0</v>
      </c>
      <c r="CT300" s="61">
        <f t="shared" ref="CT300" si="4267">IF(OR($D300="副園長",$D300="教頭",$D300="主任保育士",$D300="主幹教諭",$D300="主幹保育教諭"),0,BR300)</f>
        <v>0</v>
      </c>
    </row>
    <row r="301" spans="1:98">
      <c r="A301" s="375"/>
      <c r="B301" s="378"/>
      <c r="C301" s="380"/>
      <c r="D301" s="380"/>
      <c r="E301" s="382"/>
      <c r="F301" s="378"/>
      <c r="G301" s="235" t="s">
        <v>107</v>
      </c>
      <c r="H301" s="194"/>
      <c r="I301" s="195" t="str">
        <f t="shared" si="4210"/>
        <v/>
      </c>
      <c r="J301" s="195" t="str">
        <f t="shared" si="4211"/>
        <v/>
      </c>
      <c r="K301" s="195" t="str">
        <f t="shared" si="4212"/>
        <v/>
      </c>
      <c r="L301" s="195" t="str">
        <f t="shared" si="4213"/>
        <v/>
      </c>
      <c r="M301" s="195" t="str">
        <f t="shared" si="4214"/>
        <v/>
      </c>
      <c r="N301" s="195" t="str">
        <f t="shared" si="4215"/>
        <v/>
      </c>
      <c r="O301" s="195" t="str">
        <f t="shared" si="4216"/>
        <v/>
      </c>
      <c r="P301" s="195" t="str">
        <f t="shared" si="4217"/>
        <v/>
      </c>
      <c r="Q301" s="195" t="str">
        <f t="shared" si="4218"/>
        <v/>
      </c>
      <c r="R301" s="195" t="str">
        <f t="shared" si="4219"/>
        <v/>
      </c>
      <c r="S301" s="195" t="str">
        <f t="shared" si="4220"/>
        <v/>
      </c>
      <c r="T301" s="196">
        <f t="shared" si="3426"/>
        <v>0</v>
      </c>
      <c r="U301" s="206"/>
      <c r="V301" s="207" t="str">
        <f t="shared" si="4221"/>
        <v/>
      </c>
      <c r="W301" s="207" t="str">
        <f t="shared" si="4222"/>
        <v/>
      </c>
      <c r="X301" s="207" t="str">
        <f t="shared" si="4223"/>
        <v/>
      </c>
      <c r="Y301" s="207" t="str">
        <f t="shared" si="4224"/>
        <v/>
      </c>
      <c r="Z301" s="207" t="str">
        <f t="shared" si="4225"/>
        <v/>
      </c>
      <c r="AA301" s="207" t="str">
        <f t="shared" si="4226"/>
        <v/>
      </c>
      <c r="AB301" s="207" t="str">
        <f t="shared" si="4227"/>
        <v/>
      </c>
      <c r="AC301" s="207" t="str">
        <f t="shared" si="4228"/>
        <v/>
      </c>
      <c r="AD301" s="207" t="str">
        <f t="shared" si="4229"/>
        <v/>
      </c>
      <c r="AE301" s="207" t="str">
        <f t="shared" si="4230"/>
        <v/>
      </c>
      <c r="AF301" s="207" t="str">
        <f t="shared" si="4231"/>
        <v/>
      </c>
      <c r="AG301" s="196">
        <f t="shared" si="3439"/>
        <v>0</v>
      </c>
      <c r="AN301" s="58">
        <v>9</v>
      </c>
      <c r="AO301" s="58">
        <v>1</v>
      </c>
      <c r="AP301" s="58">
        <v>8</v>
      </c>
      <c r="AQ301" s="60">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58">
        <f ca="1">COUNTIF(INDIRECT("H"&amp;(ROW()+12*(($AN301-1)*3+$AO301)-ROW())/12+5):INDIRECT("S"&amp;(ROW()+12*(($AN301-1)*3+$AO301)-ROW())/12+5),AQ301)</f>
        <v>0</v>
      </c>
      <c r="AS301" s="60">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58">
        <f ca="1">COUNTIF(INDIRECT("U"&amp;(ROW()+12*(($AN301-1)*3+$AO301)-ROW())/12+5):INDIRECT("AF"&amp;(ROW()+12*(($AN301-1)*3+$AO301)-ROW())/12+5),AS301)</f>
        <v>0</v>
      </c>
      <c r="AU301" s="58">
        <f ca="1">IF(AND(AQ301+AS301&gt;0,AR301+AT301&gt;0),COUNTIF(AU$6:AU300,"&gt;0")+1,0)</f>
        <v>0</v>
      </c>
      <c r="BE301" s="58">
        <v>2</v>
      </c>
      <c r="BF301" s="58" t="s">
        <v>106</v>
      </c>
      <c r="BG301" s="61">
        <f t="shared" ref="BG301" si="4268">IF(BG300+BT300&gt;$AJ$27,1,0)</f>
        <v>0</v>
      </c>
      <c r="BH301" s="61">
        <f t="shared" ref="BH301" si="4269">IF(BH300+BU300&gt;$AJ$27,1,0)</f>
        <v>0</v>
      </c>
      <c r="BI301" s="61">
        <f t="shared" ref="BI301" si="4270">IF(BI300+BV300&gt;$AJ$27,1,0)</f>
        <v>0</v>
      </c>
      <c r="BJ301" s="61">
        <f t="shared" ref="BJ301" si="4271">IF(BJ300+BW300&gt;$AJ$27,1,0)</f>
        <v>0</v>
      </c>
      <c r="BK301" s="61">
        <f t="shared" ref="BK301" si="4272">IF(BK300+BX300&gt;$AJ$27,1,0)</f>
        <v>0</v>
      </c>
      <c r="BL301" s="61">
        <f t="shared" ref="BL301" si="4273">IF(BL300+BY300&gt;$AJ$27,1,0)</f>
        <v>0</v>
      </c>
      <c r="BM301" s="61">
        <f t="shared" ref="BM301" si="4274">IF(BM300+BZ300&gt;$AJ$27,1,0)</f>
        <v>0</v>
      </c>
      <c r="BN301" s="61">
        <f t="shared" ref="BN301" si="4275">IF(BN300+CA300&gt;$AJ$27,1,0)</f>
        <v>0</v>
      </c>
      <c r="BO301" s="61">
        <f t="shared" ref="BO301" si="4276">IF(BO300+CB300&gt;$AJ$27,1,0)</f>
        <v>0</v>
      </c>
      <c r="BP301" s="61">
        <f t="shared" ref="BP301" si="4277">IF(BP300+CC300&gt;$AJ$27,1,0)</f>
        <v>0</v>
      </c>
      <c r="BQ301" s="61">
        <f t="shared" ref="BQ301" si="4278">IF(BQ300+CD300&gt;$AJ$27,1,0)</f>
        <v>0</v>
      </c>
      <c r="BR301" s="61">
        <f t="shared" ref="BR301" si="4279">IF(BR300+CE300&gt;$AJ$27,1,0)</f>
        <v>0</v>
      </c>
      <c r="BT301" s="61"/>
      <c r="BU301" s="61"/>
      <c r="BV301" s="61"/>
      <c r="BW301" s="61"/>
      <c r="BX301" s="61"/>
      <c r="BY301" s="61"/>
      <c r="BZ301" s="61"/>
      <c r="CA301" s="61"/>
      <c r="CB301" s="61"/>
      <c r="CC301" s="61"/>
      <c r="CD301" s="61"/>
      <c r="CE301" s="61"/>
    </row>
    <row r="302" spans="1:98">
      <c r="A302" s="376"/>
      <c r="B302" s="379"/>
      <c r="C302" s="384"/>
      <c r="D302" s="385"/>
      <c r="E302" s="383"/>
      <c r="F302" s="379"/>
      <c r="G302" s="236" t="s">
        <v>1226</v>
      </c>
      <c r="H302" s="197"/>
      <c r="I302" s="198"/>
      <c r="J302" s="198"/>
      <c r="K302" s="198"/>
      <c r="L302" s="198"/>
      <c r="M302" s="198"/>
      <c r="N302" s="198"/>
      <c r="O302" s="198"/>
      <c r="P302" s="198"/>
      <c r="Q302" s="198"/>
      <c r="R302" s="198"/>
      <c r="S302" s="198"/>
      <c r="T302" s="199">
        <f t="shared" si="3426"/>
        <v>0</v>
      </c>
      <c r="U302" s="208"/>
      <c r="V302" s="209"/>
      <c r="W302" s="209"/>
      <c r="X302" s="209"/>
      <c r="Y302" s="209"/>
      <c r="Z302" s="209"/>
      <c r="AA302" s="209"/>
      <c r="AB302" s="209"/>
      <c r="AC302" s="209"/>
      <c r="AD302" s="209"/>
      <c r="AE302" s="209"/>
      <c r="AF302" s="209"/>
      <c r="AG302" s="199">
        <f t="shared" si="3439"/>
        <v>0</v>
      </c>
      <c r="AN302" s="58">
        <v>9</v>
      </c>
      <c r="AO302" s="58">
        <v>1</v>
      </c>
      <c r="AP302" s="58">
        <v>9</v>
      </c>
      <c r="AQ302" s="60">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58">
        <f ca="1">COUNTIF(INDIRECT("H"&amp;(ROW()+12*(($AN302-1)*3+$AO302)-ROW())/12+5):INDIRECT("S"&amp;(ROW()+12*(($AN302-1)*3+$AO302)-ROW())/12+5),AQ302)</f>
        <v>0</v>
      </c>
      <c r="AS302" s="60">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58">
        <f ca="1">COUNTIF(INDIRECT("U"&amp;(ROW()+12*(($AN302-1)*3+$AO302)-ROW())/12+5):INDIRECT("AF"&amp;(ROW()+12*(($AN302-1)*3+$AO302)-ROW())/12+5),AS302)</f>
        <v>0</v>
      </c>
      <c r="AU302" s="58">
        <f ca="1">IF(AND(AQ302+AS302&gt;0,AR302+AT302&gt;0),COUNTIF(AU$6:AU301,"&gt;0")+1,0)</f>
        <v>0</v>
      </c>
      <c r="BE302" s="58">
        <v>3</v>
      </c>
      <c r="BF302" s="62"/>
      <c r="BG302" s="61"/>
      <c r="BH302" s="61"/>
      <c r="BI302" s="61"/>
      <c r="BJ302" s="61"/>
      <c r="BK302" s="61"/>
      <c r="BL302" s="61"/>
      <c r="BM302" s="61"/>
      <c r="BN302" s="61"/>
      <c r="BO302" s="61"/>
      <c r="BP302" s="61"/>
      <c r="BQ302" s="61"/>
      <c r="BR302" s="61"/>
      <c r="BT302" s="61"/>
      <c r="BU302" s="61"/>
      <c r="BV302" s="61"/>
      <c r="BW302" s="61"/>
      <c r="BX302" s="61"/>
      <c r="BY302" s="61"/>
      <c r="BZ302" s="61"/>
      <c r="CA302" s="61"/>
      <c r="CB302" s="61"/>
      <c r="CC302" s="61"/>
      <c r="CD302" s="61"/>
      <c r="CE302" s="61"/>
    </row>
    <row r="303" spans="1:98">
      <c r="A303" s="374">
        <v>100</v>
      </c>
      <c r="B303" s="377"/>
      <c r="C303" s="377"/>
      <c r="D303" s="377"/>
      <c r="E303" s="381"/>
      <c r="F303" s="377"/>
      <c r="G303" s="234" t="s">
        <v>109</v>
      </c>
      <c r="H303" s="191"/>
      <c r="I303" s="192" t="str">
        <f t="shared" ref="I303:I304" si="4280">IF(H303="","",H303)</f>
        <v/>
      </c>
      <c r="J303" s="192" t="str">
        <f t="shared" ref="J303:J304" si="4281">IF(I303="","",I303)</f>
        <v/>
      </c>
      <c r="K303" s="192" t="str">
        <f t="shared" ref="K303:K304" si="4282">IF(J303="","",J303)</f>
        <v/>
      </c>
      <c r="L303" s="192" t="str">
        <f t="shared" ref="L303:L304" si="4283">IF(K303="","",K303)</f>
        <v/>
      </c>
      <c r="M303" s="192" t="str">
        <f t="shared" ref="M303:M304" si="4284">IF(L303="","",L303)</f>
        <v/>
      </c>
      <c r="N303" s="192" t="str">
        <f t="shared" ref="N303:N304" si="4285">IF(M303="","",M303)</f>
        <v/>
      </c>
      <c r="O303" s="192" t="str">
        <f t="shared" ref="O303:O304" si="4286">IF(N303="","",N303)</f>
        <v/>
      </c>
      <c r="P303" s="192" t="str">
        <f t="shared" ref="P303:P304" si="4287">IF(O303="","",O303)</f>
        <v/>
      </c>
      <c r="Q303" s="192" t="str">
        <f t="shared" ref="Q303:Q304" si="4288">IF(P303="","",P303)</f>
        <v/>
      </c>
      <c r="R303" s="192" t="str">
        <f t="shared" ref="R303:R304" si="4289">IF(Q303="","",Q303)</f>
        <v/>
      </c>
      <c r="S303" s="192" t="str">
        <f t="shared" ref="S303:S304" si="4290">IF(R303="","",R303)</f>
        <v/>
      </c>
      <c r="T303" s="193">
        <f t="shared" si="3426"/>
        <v>0</v>
      </c>
      <c r="U303" s="203"/>
      <c r="V303" s="204" t="str">
        <f t="shared" ref="V303:V304" si="4291">IF(U303="","",U303)</f>
        <v/>
      </c>
      <c r="W303" s="204" t="str">
        <f t="shared" ref="W303:W304" si="4292">IF(V303="","",V303)</f>
        <v/>
      </c>
      <c r="X303" s="204" t="str">
        <f t="shared" ref="X303:X304" si="4293">IF(W303="","",W303)</f>
        <v/>
      </c>
      <c r="Y303" s="204" t="str">
        <f t="shared" ref="Y303:Y304" si="4294">IF(X303="","",X303)</f>
        <v/>
      </c>
      <c r="Z303" s="204" t="str">
        <f t="shared" ref="Z303:Z304" si="4295">IF(Y303="","",Y303)</f>
        <v/>
      </c>
      <c r="AA303" s="204" t="str">
        <f t="shared" ref="AA303:AA304" si="4296">IF(Z303="","",Z303)</f>
        <v/>
      </c>
      <c r="AB303" s="204" t="str">
        <f t="shared" ref="AB303:AB304" si="4297">IF(AA303="","",AA303)</f>
        <v/>
      </c>
      <c r="AC303" s="204" t="str">
        <f t="shared" ref="AC303:AC304" si="4298">IF(AB303="","",AB303)</f>
        <v/>
      </c>
      <c r="AD303" s="204" t="str">
        <f t="shared" ref="AD303:AD304" si="4299">IF(AC303="","",AC303)</f>
        <v/>
      </c>
      <c r="AE303" s="204" t="str">
        <f t="shared" ref="AE303:AE304" si="4300">IF(AD303="","",AD303)</f>
        <v/>
      </c>
      <c r="AF303" s="204" t="str">
        <f t="shared" ref="AF303:AF304" si="4301">IF(AE303="","",AE303)</f>
        <v/>
      </c>
      <c r="AG303" s="193">
        <f t="shared" si="3439"/>
        <v>0</v>
      </c>
      <c r="AN303" s="58">
        <v>9</v>
      </c>
      <c r="AO303" s="58">
        <v>1</v>
      </c>
      <c r="AP303" s="58">
        <v>10</v>
      </c>
      <c r="AQ303" s="60">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58">
        <f ca="1">COUNTIF(INDIRECT("H"&amp;(ROW()+12*(($AN303-1)*3+$AO303)-ROW())/12+5):INDIRECT("S"&amp;(ROW()+12*(($AN303-1)*3+$AO303)-ROW())/12+5),AQ303)</f>
        <v>0</v>
      </c>
      <c r="AS303" s="60">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58">
        <f ca="1">COUNTIF(INDIRECT("U"&amp;(ROW()+12*(($AN303-1)*3+$AO303)-ROW())/12+5):INDIRECT("AF"&amp;(ROW()+12*(($AN303-1)*3+$AO303)-ROW())/12+5),AS303)</f>
        <v>0</v>
      </c>
      <c r="AU303" s="58">
        <f ca="1">IF(AND(AQ303+AS303&gt;0,AR303+AT303&gt;0),COUNTIF(AU$6:AU302,"&gt;0")+1,0)</f>
        <v>0</v>
      </c>
      <c r="BE303" s="58">
        <v>1</v>
      </c>
      <c r="BG303" s="61">
        <f t="shared" ref="BG303" si="4302">SUM(H303:H304)</f>
        <v>0</v>
      </c>
      <c r="BH303" s="61">
        <f t="shared" ref="BH303" si="4303">SUM(I303:I304)</f>
        <v>0</v>
      </c>
      <c r="BI303" s="61">
        <f t="shared" ref="BI303" si="4304">SUM(J303:J304)</f>
        <v>0</v>
      </c>
      <c r="BJ303" s="61">
        <f t="shared" ref="BJ303" si="4305">SUM(K303:K304)</f>
        <v>0</v>
      </c>
      <c r="BK303" s="61">
        <f t="shared" ref="BK303" si="4306">SUM(L303:L304)</f>
        <v>0</v>
      </c>
      <c r="BL303" s="61">
        <f t="shared" ref="BL303" si="4307">SUM(M303:M304)</f>
        <v>0</v>
      </c>
      <c r="BM303" s="61">
        <f t="shared" ref="BM303" si="4308">SUM(N303:N304)</f>
        <v>0</v>
      </c>
      <c r="BN303" s="61">
        <f t="shared" ref="BN303" si="4309">SUM(O303:O304)</f>
        <v>0</v>
      </c>
      <c r="BO303" s="61">
        <f t="shared" ref="BO303" si="4310">SUM(P303:P304)</f>
        <v>0</v>
      </c>
      <c r="BP303" s="61">
        <f t="shared" ref="BP303" si="4311">SUM(Q303:Q304)</f>
        <v>0</v>
      </c>
      <c r="BQ303" s="61">
        <f t="shared" ref="BQ303" si="4312">SUM(R303:R304)</f>
        <v>0</v>
      </c>
      <c r="BR303" s="61">
        <f t="shared" ref="BR303" si="4313">SUM(S303:S304)</f>
        <v>0</v>
      </c>
      <c r="BT303" s="61">
        <f t="shared" ref="BT303" si="4314">SUM(U303:U304)</f>
        <v>0</v>
      </c>
      <c r="BU303" s="61">
        <f t="shared" ref="BU303" si="4315">SUM(V303:V304)</f>
        <v>0</v>
      </c>
      <c r="BV303" s="61">
        <f t="shared" ref="BV303" si="4316">SUM(W303:W304)</f>
        <v>0</v>
      </c>
      <c r="BW303" s="61">
        <f t="shared" ref="BW303" si="4317">SUM(X303:X304)</f>
        <v>0</v>
      </c>
      <c r="BX303" s="61">
        <f t="shared" ref="BX303" si="4318">SUM(Y303:Y304)</f>
        <v>0</v>
      </c>
      <c r="BY303" s="61">
        <f t="shared" ref="BY303" si="4319">SUM(Z303:Z304)</f>
        <v>0</v>
      </c>
      <c r="BZ303" s="61">
        <f t="shared" ref="BZ303" si="4320">SUM(AA303:AA304)</f>
        <v>0</v>
      </c>
      <c r="CA303" s="61">
        <f t="shared" ref="CA303" si="4321">SUM(AB303:AB304)</f>
        <v>0</v>
      </c>
      <c r="CB303" s="61">
        <f t="shared" ref="CB303" si="4322">SUM(AC303:AC304)</f>
        <v>0</v>
      </c>
      <c r="CC303" s="61">
        <f t="shared" ref="CC303" si="4323">SUM(AD303:AD304)</f>
        <v>0</v>
      </c>
      <c r="CD303" s="61">
        <f t="shared" ref="CD303" si="4324">SUM(AE303:AE304)</f>
        <v>0</v>
      </c>
      <c r="CE303" s="61">
        <f t="shared" ref="CE303" si="4325">SUM(AF303:AF304)</f>
        <v>0</v>
      </c>
      <c r="CH303" s="62" t="s">
        <v>108</v>
      </c>
      <c r="CI303" s="61">
        <f t="shared" ref="CI303" si="4326">IF(OR($D303="副園長",$D303="教頭",$D303="主任保育士",$D303="主幹教諭",$D303="主幹保育教諭"),0,BG303)</f>
        <v>0</v>
      </c>
      <c r="CJ303" s="61">
        <f t="shared" ref="CJ303" si="4327">IF(OR($D303="副園長",$D303="教頭",$D303="主任保育士",$D303="主幹教諭",$D303="主幹保育教諭"),0,BH303)</f>
        <v>0</v>
      </c>
      <c r="CK303" s="61">
        <f t="shared" ref="CK303" si="4328">IF(OR($D303="副園長",$D303="教頭",$D303="主任保育士",$D303="主幹教諭",$D303="主幹保育教諭"),0,BI303)</f>
        <v>0</v>
      </c>
      <c r="CL303" s="61">
        <f t="shared" ref="CL303" si="4329">IF(OR($D303="副園長",$D303="教頭",$D303="主任保育士",$D303="主幹教諭",$D303="主幹保育教諭"),0,BJ303)</f>
        <v>0</v>
      </c>
      <c r="CM303" s="61">
        <f t="shared" ref="CM303" si="4330">IF(OR($D303="副園長",$D303="教頭",$D303="主任保育士",$D303="主幹教諭",$D303="主幹保育教諭"),0,BK303)</f>
        <v>0</v>
      </c>
      <c r="CN303" s="61">
        <f t="shared" ref="CN303" si="4331">IF(OR($D303="副園長",$D303="教頭",$D303="主任保育士",$D303="主幹教諭",$D303="主幹保育教諭"),0,BL303)</f>
        <v>0</v>
      </c>
      <c r="CO303" s="61">
        <f t="shared" ref="CO303" si="4332">IF(OR($D303="副園長",$D303="教頭",$D303="主任保育士",$D303="主幹教諭",$D303="主幹保育教諭"),0,BM303)</f>
        <v>0</v>
      </c>
      <c r="CP303" s="61">
        <f t="shared" ref="CP303" si="4333">IF(OR($D303="副園長",$D303="教頭",$D303="主任保育士",$D303="主幹教諭",$D303="主幹保育教諭"),0,BN303)</f>
        <v>0</v>
      </c>
      <c r="CQ303" s="61">
        <f t="shared" ref="CQ303" si="4334">IF(OR($D303="副園長",$D303="教頭",$D303="主任保育士",$D303="主幹教諭",$D303="主幹保育教諭"),0,BO303)</f>
        <v>0</v>
      </c>
      <c r="CR303" s="61">
        <f t="shared" ref="CR303" si="4335">IF(OR($D303="副園長",$D303="教頭",$D303="主任保育士",$D303="主幹教諭",$D303="主幹保育教諭"),0,BP303)</f>
        <v>0</v>
      </c>
      <c r="CS303" s="61">
        <f t="shared" ref="CS303" si="4336">IF(OR($D303="副園長",$D303="教頭",$D303="主任保育士",$D303="主幹教諭",$D303="主幹保育教諭"),0,BQ303)</f>
        <v>0</v>
      </c>
      <c r="CT303" s="61">
        <f t="shared" ref="CT303" si="4337">IF(OR($D303="副園長",$D303="教頭",$D303="主任保育士",$D303="主幹教諭",$D303="主幹保育教諭"),0,BR303)</f>
        <v>0</v>
      </c>
    </row>
    <row r="304" spans="1:98">
      <c r="A304" s="375"/>
      <c r="B304" s="378"/>
      <c r="C304" s="380"/>
      <c r="D304" s="380"/>
      <c r="E304" s="382"/>
      <c r="F304" s="378"/>
      <c r="G304" s="235" t="s">
        <v>107</v>
      </c>
      <c r="H304" s="194"/>
      <c r="I304" s="195" t="str">
        <f t="shared" si="4280"/>
        <v/>
      </c>
      <c r="J304" s="195" t="str">
        <f t="shared" si="4281"/>
        <v/>
      </c>
      <c r="K304" s="195" t="str">
        <f t="shared" si="4282"/>
        <v/>
      </c>
      <c r="L304" s="195" t="str">
        <f t="shared" si="4283"/>
        <v/>
      </c>
      <c r="M304" s="195" t="str">
        <f t="shared" si="4284"/>
        <v/>
      </c>
      <c r="N304" s="195" t="str">
        <f t="shared" si="4285"/>
        <v/>
      </c>
      <c r="O304" s="195" t="str">
        <f t="shared" si="4286"/>
        <v/>
      </c>
      <c r="P304" s="195" t="str">
        <f t="shared" si="4287"/>
        <v/>
      </c>
      <c r="Q304" s="195" t="str">
        <f t="shared" si="4288"/>
        <v/>
      </c>
      <c r="R304" s="195" t="str">
        <f t="shared" si="4289"/>
        <v/>
      </c>
      <c r="S304" s="195" t="str">
        <f t="shared" si="4290"/>
        <v/>
      </c>
      <c r="T304" s="196">
        <f t="shared" si="3426"/>
        <v>0</v>
      </c>
      <c r="U304" s="206"/>
      <c r="V304" s="207" t="str">
        <f t="shared" si="4291"/>
        <v/>
      </c>
      <c r="W304" s="207" t="str">
        <f t="shared" si="4292"/>
        <v/>
      </c>
      <c r="X304" s="207" t="str">
        <f t="shared" si="4293"/>
        <v/>
      </c>
      <c r="Y304" s="207" t="str">
        <f t="shared" si="4294"/>
        <v/>
      </c>
      <c r="Z304" s="207" t="str">
        <f t="shared" si="4295"/>
        <v/>
      </c>
      <c r="AA304" s="207" t="str">
        <f t="shared" si="4296"/>
        <v/>
      </c>
      <c r="AB304" s="207" t="str">
        <f t="shared" si="4297"/>
        <v/>
      </c>
      <c r="AC304" s="207" t="str">
        <f t="shared" si="4298"/>
        <v/>
      </c>
      <c r="AD304" s="207" t="str">
        <f t="shared" si="4299"/>
        <v/>
      </c>
      <c r="AE304" s="207" t="str">
        <f t="shared" si="4300"/>
        <v/>
      </c>
      <c r="AF304" s="207" t="str">
        <f t="shared" si="4301"/>
        <v/>
      </c>
      <c r="AG304" s="196">
        <f t="shared" si="3439"/>
        <v>0</v>
      </c>
      <c r="AN304" s="58">
        <v>9</v>
      </c>
      <c r="AO304" s="58">
        <v>1</v>
      </c>
      <c r="AP304" s="58">
        <v>11</v>
      </c>
      <c r="AQ304" s="60">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58">
        <f ca="1">COUNTIF(INDIRECT("H"&amp;(ROW()+12*(($AN304-1)*3+$AO304)-ROW())/12+5):INDIRECT("S"&amp;(ROW()+12*(($AN304-1)*3+$AO304)-ROW())/12+5),AQ304)</f>
        <v>0</v>
      </c>
      <c r="AS304" s="60">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58">
        <f ca="1">COUNTIF(INDIRECT("U"&amp;(ROW()+12*(($AN304-1)*3+$AO304)-ROW())/12+5):INDIRECT("AF"&amp;(ROW()+12*(($AN304-1)*3+$AO304)-ROW())/12+5),AS304)</f>
        <v>0</v>
      </c>
      <c r="AU304" s="58">
        <f ca="1">IF(AND(AQ304+AS304&gt;0,AR304+AT304&gt;0),COUNTIF(AU$6:AU303,"&gt;0")+1,0)</f>
        <v>0</v>
      </c>
      <c r="BE304" s="58">
        <v>2</v>
      </c>
      <c r="BF304" s="58" t="s">
        <v>106</v>
      </c>
      <c r="BG304" s="61">
        <f t="shared" ref="BG304" si="4338">IF(BG303+BT303&gt;$AJ$27,1,0)</f>
        <v>0</v>
      </c>
      <c r="BH304" s="61">
        <f t="shared" ref="BH304" si="4339">IF(BH303+BU303&gt;$AJ$27,1,0)</f>
        <v>0</v>
      </c>
      <c r="BI304" s="61">
        <f t="shared" ref="BI304" si="4340">IF(BI303+BV303&gt;$AJ$27,1,0)</f>
        <v>0</v>
      </c>
      <c r="BJ304" s="61">
        <f t="shared" ref="BJ304" si="4341">IF(BJ303+BW303&gt;$AJ$27,1,0)</f>
        <v>0</v>
      </c>
      <c r="BK304" s="61">
        <f t="shared" ref="BK304" si="4342">IF(BK303+BX303&gt;$AJ$27,1,0)</f>
        <v>0</v>
      </c>
      <c r="BL304" s="61">
        <f t="shared" ref="BL304" si="4343">IF(BL303+BY303&gt;$AJ$27,1,0)</f>
        <v>0</v>
      </c>
      <c r="BM304" s="61">
        <f t="shared" ref="BM304" si="4344">IF(BM303+BZ303&gt;$AJ$27,1,0)</f>
        <v>0</v>
      </c>
      <c r="BN304" s="61">
        <f t="shared" ref="BN304" si="4345">IF(BN303+CA303&gt;$AJ$27,1,0)</f>
        <v>0</v>
      </c>
      <c r="BO304" s="61">
        <f t="shared" ref="BO304" si="4346">IF(BO303+CB303&gt;$AJ$27,1,0)</f>
        <v>0</v>
      </c>
      <c r="BP304" s="61">
        <f t="shared" ref="BP304" si="4347">IF(BP303+CC303&gt;$AJ$27,1,0)</f>
        <v>0</v>
      </c>
      <c r="BQ304" s="61">
        <f t="shared" ref="BQ304" si="4348">IF(BQ303+CD303&gt;$AJ$27,1,0)</f>
        <v>0</v>
      </c>
      <c r="BR304" s="61">
        <f t="shared" ref="BR304" si="4349">IF(BR303+CE303&gt;$AJ$27,1,0)</f>
        <v>0</v>
      </c>
    </row>
    <row r="305" spans="1:83">
      <c r="A305" s="376"/>
      <c r="B305" s="379"/>
      <c r="C305" s="384"/>
      <c r="D305" s="385"/>
      <c r="E305" s="383"/>
      <c r="F305" s="379"/>
      <c r="G305" s="236" t="s">
        <v>1226</v>
      </c>
      <c r="H305" s="197"/>
      <c r="I305" s="198"/>
      <c r="J305" s="198"/>
      <c r="K305" s="198"/>
      <c r="L305" s="198"/>
      <c r="M305" s="198"/>
      <c r="N305" s="198"/>
      <c r="O305" s="198"/>
      <c r="P305" s="198"/>
      <c r="Q305" s="198"/>
      <c r="R305" s="198"/>
      <c r="S305" s="198"/>
      <c r="T305" s="199">
        <f t="shared" si="3426"/>
        <v>0</v>
      </c>
      <c r="U305" s="208"/>
      <c r="V305" s="209"/>
      <c r="W305" s="209"/>
      <c r="X305" s="209"/>
      <c r="Y305" s="209"/>
      <c r="Z305" s="209"/>
      <c r="AA305" s="209"/>
      <c r="AB305" s="209"/>
      <c r="AC305" s="209"/>
      <c r="AD305" s="209"/>
      <c r="AE305" s="209"/>
      <c r="AF305" s="209"/>
      <c r="AG305" s="199">
        <f t="shared" si="3439"/>
        <v>0</v>
      </c>
      <c r="AN305" s="58">
        <v>9</v>
      </c>
      <c r="AO305" s="58">
        <v>1</v>
      </c>
      <c r="AP305" s="58">
        <v>12</v>
      </c>
      <c r="AQ305" s="60">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58">
        <f ca="1">COUNTIF(INDIRECT("H"&amp;(ROW()+12*(($AN305-1)*3+$AO305)-ROW())/12+5):INDIRECT("S"&amp;(ROW()+12*(($AN305-1)*3+$AO305)-ROW())/12+5),AQ305)</f>
        <v>0</v>
      </c>
      <c r="AS305" s="60">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58">
        <f ca="1">COUNTIF(INDIRECT("U"&amp;(ROW()+12*(($AN305-1)*3+$AO305)-ROW())/12+5):INDIRECT("AF"&amp;(ROW()+12*(($AN305-1)*3+$AO305)-ROW())/12+5),AS305)</f>
        <v>0</v>
      </c>
      <c r="AU305" s="58">
        <f ca="1">IF(AND(AQ305+AS305&gt;0,AR305+AT305&gt;0),COUNTIF(AU$6:AU304,"&gt;0")+1,0)</f>
        <v>0</v>
      </c>
      <c r="BE305" s="58">
        <v>3</v>
      </c>
      <c r="BF305" s="62"/>
      <c r="BG305" s="61"/>
      <c r="BH305" s="61"/>
      <c r="BI305" s="61"/>
      <c r="BJ305" s="61"/>
      <c r="BK305" s="61"/>
      <c r="BL305" s="61"/>
      <c r="BM305" s="61"/>
      <c r="BN305" s="61"/>
      <c r="BO305" s="61"/>
      <c r="BP305" s="61"/>
      <c r="BQ305" s="61"/>
      <c r="BR305" s="61"/>
      <c r="BT305" s="61"/>
      <c r="BU305" s="61"/>
      <c r="BV305" s="61"/>
      <c r="BW305" s="61"/>
      <c r="BX305" s="61"/>
      <c r="BY305" s="61"/>
      <c r="BZ305" s="61"/>
      <c r="CA305" s="61"/>
      <c r="CB305" s="61"/>
      <c r="CC305" s="61"/>
      <c r="CD305" s="61"/>
      <c r="CE305" s="61"/>
    </row>
    <row r="306" spans="1:83">
      <c r="AN306" s="58">
        <v>9</v>
      </c>
      <c r="AO306" s="58">
        <v>2</v>
      </c>
      <c r="AP306" s="58">
        <v>1</v>
      </c>
      <c r="AQ306" s="60">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58">
        <f ca="1">COUNTIF(INDIRECT("H"&amp;(ROW()+12*(($AN306-1)*3+$AO306)-ROW())/12+5):INDIRECT("S"&amp;(ROW()+12*(($AN306-1)*3+$AO306)-ROW())/12+5),AQ306)</f>
        <v>0</v>
      </c>
      <c r="AS306" s="60">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58">
        <f ca="1">COUNTIF(INDIRECT("U"&amp;(ROW()+12*(($AN306-1)*3+$AO306)-ROW())/12+5):INDIRECT("AF"&amp;(ROW()+12*(($AN306-1)*3+$AO306)-ROW())/12+5),AS306)</f>
        <v>0</v>
      </c>
      <c r="AU306" s="58">
        <f ca="1">IF(AND(AQ306+AS306&gt;0,AR306+AT306&gt;0),COUNTIF(AU$6:AU305,"&gt;0")+1,0)</f>
        <v>0</v>
      </c>
    </row>
    <row r="307" spans="1:83">
      <c r="AN307" s="58">
        <v>9</v>
      </c>
      <c r="AO307" s="58">
        <v>2</v>
      </c>
      <c r="AP307" s="58">
        <v>2</v>
      </c>
      <c r="AQ307" s="60">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58">
        <f ca="1">COUNTIF(INDIRECT("H"&amp;(ROW()+12*(($AN307-1)*3+$AO307)-ROW())/12+5):INDIRECT("S"&amp;(ROW()+12*(($AN307-1)*3+$AO307)-ROW())/12+5),AQ307)</f>
        <v>0</v>
      </c>
      <c r="AS307" s="60">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58">
        <f ca="1">COUNTIF(INDIRECT("U"&amp;(ROW()+12*(($AN307-1)*3+$AO307)-ROW())/12+5):INDIRECT("AF"&amp;(ROW()+12*(($AN307-1)*3+$AO307)-ROW())/12+5),AS307)</f>
        <v>0</v>
      </c>
      <c r="AU307" s="58">
        <f ca="1">IF(AND(AQ307+AS307&gt;0,AR307+AT307&gt;0),COUNTIF(AU$6:AU306,"&gt;0")+1,0)</f>
        <v>0</v>
      </c>
    </row>
    <row r="308" spans="1:83">
      <c r="AN308" s="58">
        <v>9</v>
      </c>
      <c r="AO308" s="58">
        <v>2</v>
      </c>
      <c r="AP308" s="58">
        <v>3</v>
      </c>
      <c r="AQ308" s="60">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58">
        <f ca="1">COUNTIF(INDIRECT("H"&amp;(ROW()+12*(($AN308-1)*3+$AO308)-ROW())/12+5):INDIRECT("S"&amp;(ROW()+12*(($AN308-1)*3+$AO308)-ROW())/12+5),AQ308)</f>
        <v>0</v>
      </c>
      <c r="AS308" s="60">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58">
        <f ca="1">COUNTIF(INDIRECT("U"&amp;(ROW()+12*(($AN308-1)*3+$AO308)-ROW())/12+5):INDIRECT("AF"&amp;(ROW()+12*(($AN308-1)*3+$AO308)-ROW())/12+5),AS308)</f>
        <v>0</v>
      </c>
      <c r="AU308" s="58">
        <f ca="1">IF(AND(AQ308+AS308&gt;0,AR308+AT308&gt;0),COUNTIF(AU$6:AU307,"&gt;0")+1,0)</f>
        <v>0</v>
      </c>
    </row>
    <row r="309" spans="1:83">
      <c r="AN309" s="58">
        <v>9</v>
      </c>
      <c r="AO309" s="58">
        <v>2</v>
      </c>
      <c r="AP309" s="58">
        <v>4</v>
      </c>
      <c r="AQ309" s="60">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58">
        <f ca="1">COUNTIF(INDIRECT("H"&amp;(ROW()+12*(($AN309-1)*3+$AO309)-ROW())/12+5):INDIRECT("S"&amp;(ROW()+12*(($AN309-1)*3+$AO309)-ROW())/12+5),AQ309)</f>
        <v>0</v>
      </c>
      <c r="AS309" s="60">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58">
        <f ca="1">COUNTIF(INDIRECT("U"&amp;(ROW()+12*(($AN309-1)*3+$AO309)-ROW())/12+5):INDIRECT("AF"&amp;(ROW()+12*(($AN309-1)*3+$AO309)-ROW())/12+5),AS309)</f>
        <v>0</v>
      </c>
      <c r="AU309" s="58">
        <f ca="1">IF(AND(AQ309+AS309&gt;0,AR309+AT309&gt;0),COUNTIF(AU$6:AU308,"&gt;0")+1,0)</f>
        <v>0</v>
      </c>
    </row>
    <row r="310" spans="1:83">
      <c r="AN310" s="58">
        <v>9</v>
      </c>
      <c r="AO310" s="58">
        <v>2</v>
      </c>
      <c r="AP310" s="58">
        <v>5</v>
      </c>
      <c r="AQ310" s="60">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58">
        <f ca="1">COUNTIF(INDIRECT("H"&amp;(ROW()+12*(($AN310-1)*3+$AO310)-ROW())/12+5):INDIRECT("S"&amp;(ROW()+12*(($AN310-1)*3+$AO310)-ROW())/12+5),AQ310)</f>
        <v>0</v>
      </c>
      <c r="AS310" s="60">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58">
        <f ca="1">COUNTIF(INDIRECT("U"&amp;(ROW()+12*(($AN310-1)*3+$AO310)-ROW())/12+5):INDIRECT("AF"&amp;(ROW()+12*(($AN310-1)*3+$AO310)-ROW())/12+5),AS310)</f>
        <v>0</v>
      </c>
      <c r="AU310" s="58">
        <f ca="1">IF(AND(AQ310+AS310&gt;0,AR310+AT310&gt;0),COUNTIF(AU$6:AU309,"&gt;0")+1,0)</f>
        <v>0</v>
      </c>
    </row>
    <row r="311" spans="1:83">
      <c r="AN311" s="58">
        <v>9</v>
      </c>
      <c r="AO311" s="58">
        <v>2</v>
      </c>
      <c r="AP311" s="58">
        <v>6</v>
      </c>
      <c r="AQ311" s="60">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58">
        <f ca="1">COUNTIF(INDIRECT("H"&amp;(ROW()+12*(($AN311-1)*3+$AO311)-ROW())/12+5):INDIRECT("S"&amp;(ROW()+12*(($AN311-1)*3+$AO311)-ROW())/12+5),AQ311)</f>
        <v>0</v>
      </c>
      <c r="AS311" s="60">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58">
        <f ca="1">COUNTIF(INDIRECT("U"&amp;(ROW()+12*(($AN311-1)*3+$AO311)-ROW())/12+5):INDIRECT("AF"&amp;(ROW()+12*(($AN311-1)*3+$AO311)-ROW())/12+5),AS311)</f>
        <v>0</v>
      </c>
      <c r="AU311" s="58">
        <f ca="1">IF(AND(AQ311+AS311&gt;0,AR311+AT311&gt;0),COUNTIF(AU$6:AU310,"&gt;0")+1,0)</f>
        <v>0</v>
      </c>
    </row>
    <row r="312" spans="1:83">
      <c r="AN312" s="58">
        <v>9</v>
      </c>
      <c r="AO312" s="58">
        <v>2</v>
      </c>
      <c r="AP312" s="58">
        <v>7</v>
      </c>
      <c r="AQ312" s="60">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58">
        <f ca="1">COUNTIF(INDIRECT("H"&amp;(ROW()+12*(($AN312-1)*3+$AO312)-ROW())/12+5):INDIRECT("S"&amp;(ROW()+12*(($AN312-1)*3+$AO312)-ROW())/12+5),AQ312)</f>
        <v>0</v>
      </c>
      <c r="AS312" s="60">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58">
        <f ca="1">COUNTIF(INDIRECT("U"&amp;(ROW()+12*(($AN312-1)*3+$AO312)-ROW())/12+5):INDIRECT("AF"&amp;(ROW()+12*(($AN312-1)*3+$AO312)-ROW())/12+5),AS312)</f>
        <v>0</v>
      </c>
      <c r="AU312" s="58">
        <f ca="1">IF(AND(AQ312+AS312&gt;0,AR312+AT312&gt;0),COUNTIF(AU$6:AU311,"&gt;0")+1,0)</f>
        <v>0</v>
      </c>
    </row>
    <row r="313" spans="1:83">
      <c r="AN313" s="58">
        <v>9</v>
      </c>
      <c r="AO313" s="58">
        <v>2</v>
      </c>
      <c r="AP313" s="58">
        <v>8</v>
      </c>
      <c r="AQ313" s="60">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58">
        <f ca="1">COUNTIF(INDIRECT("H"&amp;(ROW()+12*(($AN313-1)*3+$AO313)-ROW())/12+5):INDIRECT("S"&amp;(ROW()+12*(($AN313-1)*3+$AO313)-ROW())/12+5),AQ313)</f>
        <v>0</v>
      </c>
      <c r="AS313" s="60">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58">
        <f ca="1">COUNTIF(INDIRECT("U"&amp;(ROW()+12*(($AN313-1)*3+$AO313)-ROW())/12+5):INDIRECT("AF"&amp;(ROW()+12*(($AN313-1)*3+$AO313)-ROW())/12+5),AS313)</f>
        <v>0</v>
      </c>
      <c r="AU313" s="58">
        <f ca="1">IF(AND(AQ313+AS313&gt;0,AR313+AT313&gt;0),COUNTIF(AU$6:AU312,"&gt;0")+1,0)</f>
        <v>0</v>
      </c>
    </row>
    <row r="314" spans="1:83">
      <c r="AN314" s="58">
        <v>9</v>
      </c>
      <c r="AO314" s="58">
        <v>2</v>
      </c>
      <c r="AP314" s="58">
        <v>9</v>
      </c>
      <c r="AQ314" s="60">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58">
        <f ca="1">COUNTIF(INDIRECT("H"&amp;(ROW()+12*(($AN314-1)*3+$AO314)-ROW())/12+5):INDIRECT("S"&amp;(ROW()+12*(($AN314-1)*3+$AO314)-ROW())/12+5),AQ314)</f>
        <v>0</v>
      </c>
      <c r="AS314" s="60">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58">
        <f ca="1">COUNTIF(INDIRECT("U"&amp;(ROW()+12*(($AN314-1)*3+$AO314)-ROW())/12+5):INDIRECT("AF"&amp;(ROW()+12*(($AN314-1)*3+$AO314)-ROW())/12+5),AS314)</f>
        <v>0</v>
      </c>
      <c r="AU314" s="58">
        <f ca="1">IF(AND(AQ314+AS314&gt;0,AR314+AT314&gt;0),COUNTIF(AU$6:AU313,"&gt;0")+1,0)</f>
        <v>0</v>
      </c>
    </row>
    <row r="315" spans="1:83">
      <c r="AN315" s="58">
        <v>9</v>
      </c>
      <c r="AO315" s="58">
        <v>2</v>
      </c>
      <c r="AP315" s="58">
        <v>10</v>
      </c>
      <c r="AQ315" s="60">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58">
        <f ca="1">COUNTIF(INDIRECT("H"&amp;(ROW()+12*(($AN315-1)*3+$AO315)-ROW())/12+5):INDIRECT("S"&amp;(ROW()+12*(($AN315-1)*3+$AO315)-ROW())/12+5),AQ315)</f>
        <v>0</v>
      </c>
      <c r="AS315" s="60">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58">
        <f ca="1">COUNTIF(INDIRECT("U"&amp;(ROW()+12*(($AN315-1)*3+$AO315)-ROW())/12+5):INDIRECT("AF"&amp;(ROW()+12*(($AN315-1)*3+$AO315)-ROW())/12+5),AS315)</f>
        <v>0</v>
      </c>
      <c r="AU315" s="58">
        <f ca="1">IF(AND(AQ315+AS315&gt;0,AR315+AT315&gt;0),COUNTIF(AU$6:AU314,"&gt;0")+1,0)</f>
        <v>0</v>
      </c>
    </row>
    <row r="316" spans="1:83">
      <c r="AN316" s="58">
        <v>9</v>
      </c>
      <c r="AO316" s="58">
        <v>2</v>
      </c>
      <c r="AP316" s="58">
        <v>11</v>
      </c>
      <c r="AQ316" s="60">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58">
        <f ca="1">COUNTIF(INDIRECT("H"&amp;(ROW()+12*(($AN316-1)*3+$AO316)-ROW())/12+5):INDIRECT("S"&amp;(ROW()+12*(($AN316-1)*3+$AO316)-ROW())/12+5),AQ316)</f>
        <v>0</v>
      </c>
      <c r="AS316" s="60">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58">
        <f ca="1">COUNTIF(INDIRECT("U"&amp;(ROW()+12*(($AN316-1)*3+$AO316)-ROW())/12+5):INDIRECT("AF"&amp;(ROW()+12*(($AN316-1)*3+$AO316)-ROW())/12+5),AS316)</f>
        <v>0</v>
      </c>
      <c r="AU316" s="58">
        <f ca="1">IF(AND(AQ316+AS316&gt;0,AR316+AT316&gt;0),COUNTIF(AU$6:AU315,"&gt;0")+1,0)</f>
        <v>0</v>
      </c>
    </row>
    <row r="317" spans="1:83">
      <c r="AN317" s="58">
        <v>9</v>
      </c>
      <c r="AO317" s="58">
        <v>2</v>
      </c>
      <c r="AP317" s="58">
        <v>12</v>
      </c>
      <c r="AQ317" s="60">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58">
        <f ca="1">COUNTIF(INDIRECT("H"&amp;(ROW()+12*(($AN317-1)*3+$AO317)-ROW())/12+5):INDIRECT("S"&amp;(ROW()+12*(($AN317-1)*3+$AO317)-ROW())/12+5),AQ317)</f>
        <v>0</v>
      </c>
      <c r="AS317" s="60">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58">
        <f ca="1">COUNTIF(INDIRECT("U"&amp;(ROW()+12*(($AN317-1)*3+$AO317)-ROW())/12+5):INDIRECT("AF"&amp;(ROW()+12*(($AN317-1)*3+$AO317)-ROW())/12+5),AS317)</f>
        <v>0</v>
      </c>
      <c r="AU317" s="58">
        <f ca="1">IF(AND(AQ317+AS317&gt;0,AR317+AT317&gt;0),COUNTIF(AU$6:AU316,"&gt;0")+1,0)</f>
        <v>0</v>
      </c>
    </row>
    <row r="318" spans="1:83">
      <c r="AN318" s="58">
        <v>9</v>
      </c>
      <c r="AO318" s="58">
        <v>3</v>
      </c>
      <c r="AP318" s="58">
        <v>1</v>
      </c>
      <c r="AQ318" s="60">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58">
        <f ca="1">COUNTIF(INDIRECT("H"&amp;(ROW()+12*(($AN318-1)*3+$AO318)-ROW())/12+5):INDIRECT("S"&amp;(ROW()+12*(($AN318-1)*3+$AO318)-ROW())/12+5),AQ318)</f>
        <v>0</v>
      </c>
      <c r="AS318" s="60">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58">
        <f ca="1">COUNTIF(INDIRECT("U"&amp;(ROW()+12*(($AN318-1)*3+$AO318)-ROW())/12+5):INDIRECT("AF"&amp;(ROW()+12*(($AN318-1)*3+$AO318)-ROW())/12+5),AS318)</f>
        <v>0</v>
      </c>
      <c r="AU318" s="58">
        <f ca="1">IF(AND(AQ318+AS318&gt;0,AR318+AT318&gt;0),COUNTIF(AU$6:AU317,"&gt;0")+1,0)</f>
        <v>0</v>
      </c>
    </row>
    <row r="319" spans="1:83">
      <c r="AN319" s="58">
        <v>9</v>
      </c>
      <c r="AO319" s="58">
        <v>3</v>
      </c>
      <c r="AP319" s="58">
        <v>2</v>
      </c>
      <c r="AQ319" s="60">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58">
        <f ca="1">COUNTIF(INDIRECT("H"&amp;(ROW()+12*(($AN319-1)*3+$AO319)-ROW())/12+5):INDIRECT("S"&amp;(ROW()+12*(($AN319-1)*3+$AO319)-ROW())/12+5),AQ319)</f>
        <v>0</v>
      </c>
      <c r="AS319" s="60">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58">
        <f ca="1">COUNTIF(INDIRECT("U"&amp;(ROW()+12*(($AN319-1)*3+$AO319)-ROW())/12+5):INDIRECT("AF"&amp;(ROW()+12*(($AN319-1)*3+$AO319)-ROW())/12+5),AS319)</f>
        <v>0</v>
      </c>
      <c r="AU319" s="58">
        <f ca="1">IF(AND(AQ319+AS319&gt;0,AR319+AT319&gt;0),COUNTIF(AU$6:AU318,"&gt;0")+1,0)</f>
        <v>0</v>
      </c>
    </row>
    <row r="320" spans="1:83">
      <c r="AN320" s="58">
        <v>9</v>
      </c>
      <c r="AO320" s="58">
        <v>3</v>
      </c>
      <c r="AP320" s="58">
        <v>3</v>
      </c>
      <c r="AQ320" s="60">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58">
        <f ca="1">COUNTIF(INDIRECT("H"&amp;(ROW()+12*(($AN320-1)*3+$AO320)-ROW())/12+5):INDIRECT("S"&amp;(ROW()+12*(($AN320-1)*3+$AO320)-ROW())/12+5),AQ320)</f>
        <v>0</v>
      </c>
      <c r="AS320" s="60">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58">
        <f ca="1">COUNTIF(INDIRECT("U"&amp;(ROW()+12*(($AN320-1)*3+$AO320)-ROW())/12+5):INDIRECT("AF"&amp;(ROW()+12*(($AN320-1)*3+$AO320)-ROW())/12+5),AS320)</f>
        <v>0</v>
      </c>
      <c r="AU320" s="58">
        <f ca="1">IF(AND(AQ320+AS320&gt;0,AR320+AT320&gt;0),COUNTIF(AU$6:AU319,"&gt;0")+1,0)</f>
        <v>0</v>
      </c>
    </row>
    <row r="321" spans="40:47">
      <c r="AN321" s="58">
        <v>9</v>
      </c>
      <c r="AO321" s="58">
        <v>3</v>
      </c>
      <c r="AP321" s="58">
        <v>4</v>
      </c>
      <c r="AQ321" s="60">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58">
        <f ca="1">COUNTIF(INDIRECT("H"&amp;(ROW()+12*(($AN321-1)*3+$AO321)-ROW())/12+5):INDIRECT("S"&amp;(ROW()+12*(($AN321-1)*3+$AO321)-ROW())/12+5),AQ321)</f>
        <v>0</v>
      </c>
      <c r="AS321" s="60">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58">
        <f ca="1">COUNTIF(INDIRECT("U"&amp;(ROW()+12*(($AN321-1)*3+$AO321)-ROW())/12+5):INDIRECT("AF"&amp;(ROW()+12*(($AN321-1)*3+$AO321)-ROW())/12+5),AS321)</f>
        <v>0</v>
      </c>
      <c r="AU321" s="58">
        <f ca="1">IF(AND(AQ321+AS321&gt;0,AR321+AT321&gt;0),COUNTIF(AU$6:AU320,"&gt;0")+1,0)</f>
        <v>0</v>
      </c>
    </row>
    <row r="322" spans="40:47">
      <c r="AN322" s="58">
        <v>9</v>
      </c>
      <c r="AO322" s="58">
        <v>3</v>
      </c>
      <c r="AP322" s="58">
        <v>5</v>
      </c>
      <c r="AQ322" s="60">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58">
        <f ca="1">COUNTIF(INDIRECT("H"&amp;(ROW()+12*(($AN322-1)*3+$AO322)-ROW())/12+5):INDIRECT("S"&amp;(ROW()+12*(($AN322-1)*3+$AO322)-ROW())/12+5),AQ322)</f>
        <v>0</v>
      </c>
      <c r="AS322" s="60">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58">
        <f ca="1">COUNTIF(INDIRECT("U"&amp;(ROW()+12*(($AN322-1)*3+$AO322)-ROW())/12+5):INDIRECT("AF"&amp;(ROW()+12*(($AN322-1)*3+$AO322)-ROW())/12+5),AS322)</f>
        <v>0</v>
      </c>
      <c r="AU322" s="58">
        <f ca="1">IF(AND(AQ322+AS322&gt;0,AR322+AT322&gt;0),COUNTIF(AU$6:AU321,"&gt;0")+1,0)</f>
        <v>0</v>
      </c>
    </row>
    <row r="323" spans="40:47">
      <c r="AN323" s="58">
        <v>9</v>
      </c>
      <c r="AO323" s="58">
        <v>3</v>
      </c>
      <c r="AP323" s="58">
        <v>6</v>
      </c>
      <c r="AQ323" s="60">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58">
        <f ca="1">COUNTIF(INDIRECT("H"&amp;(ROW()+12*(($AN323-1)*3+$AO323)-ROW())/12+5):INDIRECT("S"&amp;(ROW()+12*(($AN323-1)*3+$AO323)-ROW())/12+5),AQ323)</f>
        <v>0</v>
      </c>
      <c r="AS323" s="60">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58">
        <f ca="1">COUNTIF(INDIRECT("U"&amp;(ROW()+12*(($AN323-1)*3+$AO323)-ROW())/12+5):INDIRECT("AF"&amp;(ROW()+12*(($AN323-1)*3+$AO323)-ROW())/12+5),AS323)</f>
        <v>0</v>
      </c>
      <c r="AU323" s="58">
        <f ca="1">IF(AND(AQ323+AS323&gt;0,AR323+AT323&gt;0),COUNTIF(AU$6:AU322,"&gt;0")+1,0)</f>
        <v>0</v>
      </c>
    </row>
    <row r="324" spans="40:47">
      <c r="AN324" s="58">
        <v>9</v>
      </c>
      <c r="AO324" s="58">
        <v>3</v>
      </c>
      <c r="AP324" s="58">
        <v>7</v>
      </c>
      <c r="AQ324" s="60">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58">
        <f ca="1">COUNTIF(INDIRECT("H"&amp;(ROW()+12*(($AN324-1)*3+$AO324)-ROW())/12+5):INDIRECT("S"&amp;(ROW()+12*(($AN324-1)*3+$AO324)-ROW())/12+5),AQ324)</f>
        <v>0</v>
      </c>
      <c r="AS324" s="60">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58">
        <f ca="1">COUNTIF(INDIRECT("U"&amp;(ROW()+12*(($AN324-1)*3+$AO324)-ROW())/12+5):INDIRECT("AF"&amp;(ROW()+12*(($AN324-1)*3+$AO324)-ROW())/12+5),AS324)</f>
        <v>0</v>
      </c>
      <c r="AU324" s="58">
        <f ca="1">IF(AND(AQ324+AS324&gt;0,AR324+AT324&gt;0),COUNTIF(AU$6:AU323,"&gt;0")+1,0)</f>
        <v>0</v>
      </c>
    </row>
    <row r="325" spans="40:47">
      <c r="AN325" s="58">
        <v>9</v>
      </c>
      <c r="AO325" s="58">
        <v>3</v>
      </c>
      <c r="AP325" s="58">
        <v>8</v>
      </c>
      <c r="AQ325" s="60">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58">
        <f ca="1">COUNTIF(INDIRECT("H"&amp;(ROW()+12*(($AN325-1)*3+$AO325)-ROW())/12+5):INDIRECT("S"&amp;(ROW()+12*(($AN325-1)*3+$AO325)-ROW())/12+5),AQ325)</f>
        <v>0</v>
      </c>
      <c r="AS325" s="60">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58">
        <f ca="1">COUNTIF(INDIRECT("U"&amp;(ROW()+12*(($AN325-1)*3+$AO325)-ROW())/12+5):INDIRECT("AF"&amp;(ROW()+12*(($AN325-1)*3+$AO325)-ROW())/12+5),AS325)</f>
        <v>0</v>
      </c>
      <c r="AU325" s="58">
        <f ca="1">IF(AND(AQ325+AS325&gt;0,AR325+AT325&gt;0),COUNTIF(AU$6:AU324,"&gt;0")+1,0)</f>
        <v>0</v>
      </c>
    </row>
    <row r="326" spans="40:47">
      <c r="AN326" s="58">
        <v>9</v>
      </c>
      <c r="AO326" s="58">
        <v>3</v>
      </c>
      <c r="AP326" s="58">
        <v>9</v>
      </c>
      <c r="AQ326" s="60">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58">
        <f ca="1">COUNTIF(INDIRECT("H"&amp;(ROW()+12*(($AN326-1)*3+$AO326)-ROW())/12+5):INDIRECT("S"&amp;(ROW()+12*(($AN326-1)*3+$AO326)-ROW())/12+5),AQ326)</f>
        <v>0</v>
      </c>
      <c r="AS326" s="60">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58">
        <f ca="1">COUNTIF(INDIRECT("U"&amp;(ROW()+12*(($AN326-1)*3+$AO326)-ROW())/12+5):INDIRECT("AF"&amp;(ROW()+12*(($AN326-1)*3+$AO326)-ROW())/12+5),AS326)</f>
        <v>0</v>
      </c>
      <c r="AU326" s="58">
        <f ca="1">IF(AND(AQ326+AS326&gt;0,AR326+AT326&gt;0),COUNTIF(AU$6:AU325,"&gt;0")+1,0)</f>
        <v>0</v>
      </c>
    </row>
    <row r="327" spans="40:47">
      <c r="AN327" s="58">
        <v>9</v>
      </c>
      <c r="AO327" s="58">
        <v>3</v>
      </c>
      <c r="AP327" s="58">
        <v>10</v>
      </c>
      <c r="AQ327" s="60">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58">
        <f ca="1">COUNTIF(INDIRECT("H"&amp;(ROW()+12*(($AN327-1)*3+$AO327)-ROW())/12+5):INDIRECT("S"&amp;(ROW()+12*(($AN327-1)*3+$AO327)-ROW())/12+5),AQ327)</f>
        <v>0</v>
      </c>
      <c r="AS327" s="60">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58">
        <f ca="1">COUNTIF(INDIRECT("U"&amp;(ROW()+12*(($AN327-1)*3+$AO327)-ROW())/12+5):INDIRECT("AF"&amp;(ROW()+12*(($AN327-1)*3+$AO327)-ROW())/12+5),AS327)</f>
        <v>0</v>
      </c>
      <c r="AU327" s="58">
        <f ca="1">IF(AND(AQ327+AS327&gt;0,AR327+AT327&gt;0),COUNTIF(AU$6:AU326,"&gt;0")+1,0)</f>
        <v>0</v>
      </c>
    </row>
    <row r="328" spans="40:47">
      <c r="AN328" s="58">
        <v>9</v>
      </c>
      <c r="AO328" s="58">
        <v>3</v>
      </c>
      <c r="AP328" s="58">
        <v>11</v>
      </c>
      <c r="AQ328" s="60">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58">
        <f ca="1">COUNTIF(INDIRECT("H"&amp;(ROW()+12*(($AN328-1)*3+$AO328)-ROW())/12+5):INDIRECT("S"&amp;(ROW()+12*(($AN328-1)*3+$AO328)-ROW())/12+5),AQ328)</f>
        <v>0</v>
      </c>
      <c r="AS328" s="60">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58">
        <f ca="1">COUNTIF(INDIRECT("U"&amp;(ROW()+12*(($AN328-1)*3+$AO328)-ROW())/12+5):INDIRECT("AF"&amp;(ROW()+12*(($AN328-1)*3+$AO328)-ROW())/12+5),AS328)</f>
        <v>0</v>
      </c>
      <c r="AU328" s="58">
        <f ca="1">IF(AND(AQ328+AS328&gt;0,AR328+AT328&gt;0),COUNTIF(AU$6:AU327,"&gt;0")+1,0)</f>
        <v>0</v>
      </c>
    </row>
    <row r="329" spans="40:47">
      <c r="AN329" s="243">
        <v>9</v>
      </c>
      <c r="AO329" s="243">
        <v>3</v>
      </c>
      <c r="AP329" s="243">
        <v>12</v>
      </c>
      <c r="AQ329" s="244">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243">
        <f ca="1">COUNTIF(INDIRECT("H"&amp;(ROW()+12*(($AN329-1)*3+$AO329)-ROW())/12+5):INDIRECT("S"&amp;(ROW()+12*(($AN329-1)*3+$AO329)-ROW())/12+5),AQ329)</f>
        <v>0</v>
      </c>
      <c r="AS329" s="244">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243">
        <f ca="1">COUNTIF(INDIRECT("U"&amp;(ROW()+12*(($AN329-1)*3+$AO329)-ROW())/12+5):INDIRECT("AF"&amp;(ROW()+12*(($AN329-1)*3+$AO329)-ROW())/12+5),AS329)</f>
        <v>0</v>
      </c>
      <c r="AU329" s="58">
        <f ca="1">IF(AND(AQ329+AS329&gt;0,AR329+AT329&gt;0),COUNTIF(AU$6:AU328,"&gt;0")+1,0)</f>
        <v>0</v>
      </c>
    </row>
    <row r="330" spans="40:47">
      <c r="AN330" s="58">
        <v>10</v>
      </c>
      <c r="AO330" s="58">
        <v>1</v>
      </c>
      <c r="AP330" s="58">
        <v>1</v>
      </c>
      <c r="AQ330" s="60">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58">
        <f ca="1">COUNTIF(INDIRECT("H"&amp;(ROW()+12*(($AN330-1)*3+$AO330)-ROW())/12+5):INDIRECT("S"&amp;(ROW()+12*(($AN330-1)*3+$AO330)-ROW())/12+5),AQ330)</f>
        <v>0</v>
      </c>
      <c r="AS330" s="60">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58">
        <f ca="1">COUNTIF(INDIRECT("U"&amp;(ROW()+12*(($AN330-1)*3+$AO330)-ROW())/12+5):INDIRECT("AF"&amp;(ROW()+12*(($AN330-1)*3+$AO330)-ROW())/12+5),AS330)</f>
        <v>0</v>
      </c>
      <c r="AU330" s="58">
        <f ca="1">IF(AND(AQ330+AS330&gt;0,AR330+AT330&gt;0),COUNTIF(AU$6:AU329,"&gt;0")+1,0)</f>
        <v>0</v>
      </c>
    </row>
    <row r="331" spans="40:47">
      <c r="AN331" s="58">
        <v>10</v>
      </c>
      <c r="AO331" s="58">
        <v>1</v>
      </c>
      <c r="AP331" s="58">
        <v>2</v>
      </c>
      <c r="AQ331" s="60">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58">
        <f ca="1">COUNTIF(INDIRECT("H"&amp;(ROW()+12*(($AN331-1)*3+$AO331)-ROW())/12+5):INDIRECT("S"&amp;(ROW()+12*(($AN331-1)*3+$AO331)-ROW())/12+5),AQ331)</f>
        <v>0</v>
      </c>
      <c r="AS331" s="60">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58">
        <f ca="1">COUNTIF(INDIRECT("U"&amp;(ROW()+12*(($AN331-1)*3+$AO331)-ROW())/12+5):INDIRECT("AF"&amp;(ROW()+12*(($AN331-1)*3+$AO331)-ROW())/12+5),AS331)</f>
        <v>0</v>
      </c>
      <c r="AU331" s="58">
        <f ca="1">IF(AND(AQ331+AS331&gt;0,AR331+AT331&gt;0),COUNTIF(AU$6:AU330,"&gt;0")+1,0)</f>
        <v>0</v>
      </c>
    </row>
    <row r="332" spans="40:47">
      <c r="AN332" s="58">
        <v>10</v>
      </c>
      <c r="AO332" s="58">
        <v>1</v>
      </c>
      <c r="AP332" s="58">
        <v>3</v>
      </c>
      <c r="AQ332" s="60">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58">
        <f ca="1">COUNTIF(INDIRECT("H"&amp;(ROW()+12*(($AN332-1)*3+$AO332)-ROW())/12+5):INDIRECT("S"&amp;(ROW()+12*(($AN332-1)*3+$AO332)-ROW())/12+5),AQ332)</f>
        <v>0</v>
      </c>
      <c r="AS332" s="60">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58">
        <f ca="1">COUNTIF(INDIRECT("U"&amp;(ROW()+12*(($AN332-1)*3+$AO332)-ROW())/12+5):INDIRECT("AF"&amp;(ROW()+12*(($AN332-1)*3+$AO332)-ROW())/12+5),AS332)</f>
        <v>0</v>
      </c>
      <c r="AU332" s="58">
        <f ca="1">IF(AND(AQ332+AS332&gt;0,AR332+AT332&gt;0),COUNTIF(AU$6:AU331,"&gt;0")+1,0)</f>
        <v>0</v>
      </c>
    </row>
    <row r="333" spans="40:47">
      <c r="AN333" s="58">
        <v>10</v>
      </c>
      <c r="AO333" s="58">
        <v>1</v>
      </c>
      <c r="AP333" s="58">
        <v>4</v>
      </c>
      <c r="AQ333" s="60">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58">
        <f ca="1">COUNTIF(INDIRECT("H"&amp;(ROW()+12*(($AN333-1)*3+$AO333)-ROW())/12+5):INDIRECT("S"&amp;(ROW()+12*(($AN333-1)*3+$AO333)-ROW())/12+5),AQ333)</f>
        <v>0</v>
      </c>
      <c r="AS333" s="60">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58">
        <f ca="1">COUNTIF(INDIRECT("U"&amp;(ROW()+12*(($AN333-1)*3+$AO333)-ROW())/12+5):INDIRECT("AF"&amp;(ROW()+12*(($AN333-1)*3+$AO333)-ROW())/12+5),AS333)</f>
        <v>0</v>
      </c>
      <c r="AU333" s="58">
        <f ca="1">IF(AND(AQ333+AS333&gt;0,AR333+AT333&gt;0),COUNTIF(AU$6:AU332,"&gt;0")+1,0)</f>
        <v>0</v>
      </c>
    </row>
    <row r="334" spans="40:47">
      <c r="AN334" s="58">
        <v>10</v>
      </c>
      <c r="AO334" s="58">
        <v>1</v>
      </c>
      <c r="AP334" s="58">
        <v>5</v>
      </c>
      <c r="AQ334" s="60">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58">
        <f ca="1">COUNTIF(INDIRECT("H"&amp;(ROW()+12*(($AN334-1)*3+$AO334)-ROW())/12+5):INDIRECT("S"&amp;(ROW()+12*(($AN334-1)*3+$AO334)-ROW())/12+5),AQ334)</f>
        <v>0</v>
      </c>
      <c r="AS334" s="60">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58">
        <f ca="1">COUNTIF(INDIRECT("U"&amp;(ROW()+12*(($AN334-1)*3+$AO334)-ROW())/12+5):INDIRECT("AF"&amp;(ROW()+12*(($AN334-1)*3+$AO334)-ROW())/12+5),AS334)</f>
        <v>0</v>
      </c>
      <c r="AU334" s="58">
        <f ca="1">IF(AND(AQ334+AS334&gt;0,AR334+AT334&gt;0),COUNTIF(AU$6:AU333,"&gt;0")+1,0)</f>
        <v>0</v>
      </c>
    </row>
    <row r="335" spans="40:47">
      <c r="AN335" s="58">
        <v>10</v>
      </c>
      <c r="AO335" s="58">
        <v>1</v>
      </c>
      <c r="AP335" s="58">
        <v>6</v>
      </c>
      <c r="AQ335" s="60">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58">
        <f ca="1">COUNTIF(INDIRECT("H"&amp;(ROW()+12*(($AN335-1)*3+$AO335)-ROW())/12+5):INDIRECT("S"&amp;(ROW()+12*(($AN335-1)*3+$AO335)-ROW())/12+5),AQ335)</f>
        <v>0</v>
      </c>
      <c r="AS335" s="60">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58">
        <f ca="1">COUNTIF(INDIRECT("U"&amp;(ROW()+12*(($AN335-1)*3+$AO335)-ROW())/12+5):INDIRECT("AF"&amp;(ROW()+12*(($AN335-1)*3+$AO335)-ROW())/12+5),AS335)</f>
        <v>0</v>
      </c>
      <c r="AU335" s="58">
        <f ca="1">IF(AND(AQ335+AS335&gt;0,AR335+AT335&gt;0),COUNTIF(AU$6:AU334,"&gt;0")+1,0)</f>
        <v>0</v>
      </c>
    </row>
    <row r="336" spans="40:47">
      <c r="AN336" s="58">
        <v>10</v>
      </c>
      <c r="AO336" s="58">
        <v>1</v>
      </c>
      <c r="AP336" s="58">
        <v>7</v>
      </c>
      <c r="AQ336" s="60">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58">
        <f ca="1">COUNTIF(INDIRECT("H"&amp;(ROW()+12*(($AN336-1)*3+$AO336)-ROW())/12+5):INDIRECT("S"&amp;(ROW()+12*(($AN336-1)*3+$AO336)-ROW())/12+5),AQ336)</f>
        <v>0</v>
      </c>
      <c r="AS336" s="60">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58">
        <f ca="1">COUNTIF(INDIRECT("U"&amp;(ROW()+12*(($AN336-1)*3+$AO336)-ROW())/12+5):INDIRECT("AF"&amp;(ROW()+12*(($AN336-1)*3+$AO336)-ROW())/12+5),AS336)</f>
        <v>0</v>
      </c>
      <c r="AU336" s="58">
        <f ca="1">IF(AND(AQ336+AS336&gt;0,AR336+AT336&gt;0),COUNTIF(AU$6:AU335,"&gt;0")+1,0)</f>
        <v>0</v>
      </c>
    </row>
    <row r="337" spans="40:47">
      <c r="AN337" s="58">
        <v>10</v>
      </c>
      <c r="AO337" s="58">
        <v>1</v>
      </c>
      <c r="AP337" s="58">
        <v>8</v>
      </c>
      <c r="AQ337" s="60">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58">
        <f ca="1">COUNTIF(INDIRECT("H"&amp;(ROW()+12*(($AN337-1)*3+$AO337)-ROW())/12+5):INDIRECT("S"&amp;(ROW()+12*(($AN337-1)*3+$AO337)-ROW())/12+5),AQ337)</f>
        <v>0</v>
      </c>
      <c r="AS337" s="60">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58">
        <f ca="1">COUNTIF(INDIRECT("U"&amp;(ROW()+12*(($AN337-1)*3+$AO337)-ROW())/12+5):INDIRECT("AF"&amp;(ROW()+12*(($AN337-1)*3+$AO337)-ROW())/12+5),AS337)</f>
        <v>0</v>
      </c>
      <c r="AU337" s="58">
        <f ca="1">IF(AND(AQ337+AS337&gt;0,AR337+AT337&gt;0),COUNTIF(AU$6:AU336,"&gt;0")+1,0)</f>
        <v>0</v>
      </c>
    </row>
    <row r="338" spans="40:47">
      <c r="AN338" s="58">
        <v>10</v>
      </c>
      <c r="AO338" s="58">
        <v>1</v>
      </c>
      <c r="AP338" s="58">
        <v>9</v>
      </c>
      <c r="AQ338" s="60">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58">
        <f ca="1">COUNTIF(INDIRECT("H"&amp;(ROW()+12*(($AN338-1)*3+$AO338)-ROW())/12+5):INDIRECT("S"&amp;(ROW()+12*(($AN338-1)*3+$AO338)-ROW())/12+5),AQ338)</f>
        <v>0</v>
      </c>
      <c r="AS338" s="60">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58">
        <f ca="1">COUNTIF(INDIRECT("U"&amp;(ROW()+12*(($AN338-1)*3+$AO338)-ROW())/12+5):INDIRECT("AF"&amp;(ROW()+12*(($AN338-1)*3+$AO338)-ROW())/12+5),AS338)</f>
        <v>0</v>
      </c>
      <c r="AU338" s="58">
        <f ca="1">IF(AND(AQ338+AS338&gt;0,AR338+AT338&gt;0),COUNTIF(AU$6:AU337,"&gt;0")+1,0)</f>
        <v>0</v>
      </c>
    </row>
    <row r="339" spans="40:47">
      <c r="AN339" s="58">
        <v>10</v>
      </c>
      <c r="AO339" s="58">
        <v>1</v>
      </c>
      <c r="AP339" s="58">
        <v>10</v>
      </c>
      <c r="AQ339" s="60">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58">
        <f ca="1">COUNTIF(INDIRECT("H"&amp;(ROW()+12*(($AN339-1)*3+$AO339)-ROW())/12+5):INDIRECT("S"&amp;(ROW()+12*(($AN339-1)*3+$AO339)-ROW())/12+5),AQ339)</f>
        <v>0</v>
      </c>
      <c r="AS339" s="60">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58">
        <f ca="1">COUNTIF(INDIRECT("U"&amp;(ROW()+12*(($AN339-1)*3+$AO339)-ROW())/12+5):INDIRECT("AF"&amp;(ROW()+12*(($AN339-1)*3+$AO339)-ROW())/12+5),AS339)</f>
        <v>0</v>
      </c>
      <c r="AU339" s="58">
        <f ca="1">IF(AND(AQ339+AS339&gt;0,AR339+AT339&gt;0),COUNTIF(AU$6:AU338,"&gt;0")+1,0)</f>
        <v>0</v>
      </c>
    </row>
    <row r="340" spans="40:47">
      <c r="AN340" s="58">
        <v>10</v>
      </c>
      <c r="AO340" s="58">
        <v>1</v>
      </c>
      <c r="AP340" s="58">
        <v>11</v>
      </c>
      <c r="AQ340" s="60">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58">
        <f ca="1">COUNTIF(INDIRECT("H"&amp;(ROW()+12*(($AN340-1)*3+$AO340)-ROW())/12+5):INDIRECT("S"&amp;(ROW()+12*(($AN340-1)*3+$AO340)-ROW())/12+5),AQ340)</f>
        <v>0</v>
      </c>
      <c r="AS340" s="60">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58">
        <f ca="1">COUNTIF(INDIRECT("U"&amp;(ROW()+12*(($AN340-1)*3+$AO340)-ROW())/12+5):INDIRECT("AF"&amp;(ROW()+12*(($AN340-1)*3+$AO340)-ROW())/12+5),AS340)</f>
        <v>0</v>
      </c>
      <c r="AU340" s="58">
        <f ca="1">IF(AND(AQ340+AS340&gt;0,AR340+AT340&gt;0),COUNTIF(AU$6:AU339,"&gt;0")+1,0)</f>
        <v>0</v>
      </c>
    </row>
    <row r="341" spans="40:47">
      <c r="AN341" s="58">
        <v>10</v>
      </c>
      <c r="AO341" s="58">
        <v>1</v>
      </c>
      <c r="AP341" s="58">
        <v>12</v>
      </c>
      <c r="AQ341" s="60">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58">
        <f ca="1">COUNTIF(INDIRECT("H"&amp;(ROW()+12*(($AN341-1)*3+$AO341)-ROW())/12+5):INDIRECT("S"&amp;(ROW()+12*(($AN341-1)*3+$AO341)-ROW())/12+5),AQ341)</f>
        <v>0</v>
      </c>
      <c r="AS341" s="60">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58">
        <f ca="1">COUNTIF(INDIRECT("U"&amp;(ROW()+12*(($AN341-1)*3+$AO341)-ROW())/12+5):INDIRECT("AF"&amp;(ROW()+12*(($AN341-1)*3+$AO341)-ROW())/12+5),AS341)</f>
        <v>0</v>
      </c>
      <c r="AU341" s="58">
        <f ca="1">IF(AND(AQ341+AS341&gt;0,AR341+AT341&gt;0),COUNTIF(AU$6:AU340,"&gt;0")+1,0)</f>
        <v>0</v>
      </c>
    </row>
    <row r="342" spans="40:47">
      <c r="AN342" s="58">
        <v>10</v>
      </c>
      <c r="AO342" s="58">
        <v>2</v>
      </c>
      <c r="AP342" s="58">
        <v>1</v>
      </c>
      <c r="AQ342" s="60">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58">
        <f ca="1">COUNTIF(INDIRECT("H"&amp;(ROW()+12*(($AN342-1)*3+$AO342)-ROW())/12+5):INDIRECT("S"&amp;(ROW()+12*(($AN342-1)*3+$AO342)-ROW())/12+5),AQ342)</f>
        <v>0</v>
      </c>
      <c r="AS342" s="60">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58">
        <f ca="1">COUNTIF(INDIRECT("U"&amp;(ROW()+12*(($AN342-1)*3+$AO342)-ROW())/12+5):INDIRECT("AF"&amp;(ROW()+12*(($AN342-1)*3+$AO342)-ROW())/12+5),AS342)</f>
        <v>0</v>
      </c>
      <c r="AU342" s="58">
        <f ca="1">IF(AND(AQ342+AS342&gt;0,AR342+AT342&gt;0),COUNTIF(AU$6:AU341,"&gt;0")+1,0)</f>
        <v>0</v>
      </c>
    </row>
    <row r="343" spans="40:47">
      <c r="AN343" s="58">
        <v>10</v>
      </c>
      <c r="AO343" s="58">
        <v>2</v>
      </c>
      <c r="AP343" s="58">
        <v>2</v>
      </c>
      <c r="AQ343" s="60">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58">
        <f ca="1">COUNTIF(INDIRECT("H"&amp;(ROW()+12*(($AN343-1)*3+$AO343)-ROW())/12+5):INDIRECT("S"&amp;(ROW()+12*(($AN343-1)*3+$AO343)-ROW())/12+5),AQ343)</f>
        <v>0</v>
      </c>
      <c r="AS343" s="60">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58">
        <f ca="1">COUNTIF(INDIRECT("U"&amp;(ROW()+12*(($AN343-1)*3+$AO343)-ROW())/12+5):INDIRECT("AF"&amp;(ROW()+12*(($AN343-1)*3+$AO343)-ROW())/12+5),AS343)</f>
        <v>0</v>
      </c>
      <c r="AU343" s="58">
        <f ca="1">IF(AND(AQ343+AS343&gt;0,AR343+AT343&gt;0),COUNTIF(AU$6:AU342,"&gt;0")+1,0)</f>
        <v>0</v>
      </c>
    </row>
    <row r="344" spans="40:47">
      <c r="AN344" s="58">
        <v>10</v>
      </c>
      <c r="AO344" s="58">
        <v>2</v>
      </c>
      <c r="AP344" s="58">
        <v>3</v>
      </c>
      <c r="AQ344" s="60">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58">
        <f ca="1">COUNTIF(INDIRECT("H"&amp;(ROW()+12*(($AN344-1)*3+$AO344)-ROW())/12+5):INDIRECT("S"&amp;(ROW()+12*(($AN344-1)*3+$AO344)-ROW())/12+5),AQ344)</f>
        <v>0</v>
      </c>
      <c r="AS344" s="60">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58">
        <f ca="1">COUNTIF(INDIRECT("U"&amp;(ROW()+12*(($AN344-1)*3+$AO344)-ROW())/12+5):INDIRECT("AF"&amp;(ROW()+12*(($AN344-1)*3+$AO344)-ROW())/12+5),AS344)</f>
        <v>0</v>
      </c>
      <c r="AU344" s="58">
        <f ca="1">IF(AND(AQ344+AS344&gt;0,AR344+AT344&gt;0),COUNTIF(AU$6:AU343,"&gt;0")+1,0)</f>
        <v>0</v>
      </c>
    </row>
    <row r="345" spans="40:47">
      <c r="AN345" s="58">
        <v>10</v>
      </c>
      <c r="AO345" s="58">
        <v>2</v>
      </c>
      <c r="AP345" s="58">
        <v>4</v>
      </c>
      <c r="AQ345" s="60">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58">
        <f ca="1">COUNTIF(INDIRECT("H"&amp;(ROW()+12*(($AN345-1)*3+$AO345)-ROW())/12+5):INDIRECT("S"&amp;(ROW()+12*(($AN345-1)*3+$AO345)-ROW())/12+5),AQ345)</f>
        <v>0</v>
      </c>
      <c r="AS345" s="60">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58">
        <f ca="1">COUNTIF(INDIRECT("U"&amp;(ROW()+12*(($AN345-1)*3+$AO345)-ROW())/12+5):INDIRECT("AF"&amp;(ROW()+12*(($AN345-1)*3+$AO345)-ROW())/12+5),AS345)</f>
        <v>0</v>
      </c>
      <c r="AU345" s="58">
        <f ca="1">IF(AND(AQ345+AS345&gt;0,AR345+AT345&gt;0),COUNTIF(AU$6:AU344,"&gt;0")+1,0)</f>
        <v>0</v>
      </c>
    </row>
    <row r="346" spans="40:47">
      <c r="AN346" s="58">
        <v>10</v>
      </c>
      <c r="AO346" s="58">
        <v>2</v>
      </c>
      <c r="AP346" s="58">
        <v>5</v>
      </c>
      <c r="AQ346" s="60">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58">
        <f ca="1">COUNTIF(INDIRECT("H"&amp;(ROW()+12*(($AN346-1)*3+$AO346)-ROW())/12+5):INDIRECT("S"&amp;(ROW()+12*(($AN346-1)*3+$AO346)-ROW())/12+5),AQ346)</f>
        <v>0</v>
      </c>
      <c r="AS346" s="60">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58">
        <f ca="1">COUNTIF(INDIRECT("U"&amp;(ROW()+12*(($AN346-1)*3+$AO346)-ROW())/12+5):INDIRECT("AF"&amp;(ROW()+12*(($AN346-1)*3+$AO346)-ROW())/12+5),AS346)</f>
        <v>0</v>
      </c>
      <c r="AU346" s="58">
        <f ca="1">IF(AND(AQ346+AS346&gt;0,AR346+AT346&gt;0),COUNTIF(AU$6:AU345,"&gt;0")+1,0)</f>
        <v>0</v>
      </c>
    </row>
    <row r="347" spans="40:47">
      <c r="AN347" s="58">
        <v>10</v>
      </c>
      <c r="AO347" s="58">
        <v>2</v>
      </c>
      <c r="AP347" s="58">
        <v>6</v>
      </c>
      <c r="AQ347" s="60">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58">
        <f ca="1">COUNTIF(INDIRECT("H"&amp;(ROW()+12*(($AN347-1)*3+$AO347)-ROW())/12+5):INDIRECT("S"&amp;(ROW()+12*(($AN347-1)*3+$AO347)-ROW())/12+5),AQ347)</f>
        <v>0</v>
      </c>
      <c r="AS347" s="60">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58">
        <f ca="1">COUNTIF(INDIRECT("U"&amp;(ROW()+12*(($AN347-1)*3+$AO347)-ROW())/12+5):INDIRECT("AF"&amp;(ROW()+12*(($AN347-1)*3+$AO347)-ROW())/12+5),AS347)</f>
        <v>0</v>
      </c>
      <c r="AU347" s="58">
        <f ca="1">IF(AND(AQ347+AS347&gt;0,AR347+AT347&gt;0),COUNTIF(AU$6:AU346,"&gt;0")+1,0)</f>
        <v>0</v>
      </c>
    </row>
    <row r="348" spans="40:47">
      <c r="AN348" s="58">
        <v>10</v>
      </c>
      <c r="AO348" s="58">
        <v>2</v>
      </c>
      <c r="AP348" s="58">
        <v>7</v>
      </c>
      <c r="AQ348" s="60">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58">
        <f ca="1">COUNTIF(INDIRECT("H"&amp;(ROW()+12*(($AN348-1)*3+$AO348)-ROW())/12+5):INDIRECT("S"&amp;(ROW()+12*(($AN348-1)*3+$AO348)-ROW())/12+5),AQ348)</f>
        <v>0</v>
      </c>
      <c r="AS348" s="60">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58">
        <f ca="1">COUNTIF(INDIRECT("U"&amp;(ROW()+12*(($AN348-1)*3+$AO348)-ROW())/12+5):INDIRECT("AF"&amp;(ROW()+12*(($AN348-1)*3+$AO348)-ROW())/12+5),AS348)</f>
        <v>0</v>
      </c>
      <c r="AU348" s="58">
        <f ca="1">IF(AND(AQ348+AS348&gt;0,AR348+AT348&gt;0),COUNTIF(AU$6:AU347,"&gt;0")+1,0)</f>
        <v>0</v>
      </c>
    </row>
    <row r="349" spans="40:47">
      <c r="AN349" s="58">
        <v>10</v>
      </c>
      <c r="AO349" s="58">
        <v>2</v>
      </c>
      <c r="AP349" s="58">
        <v>8</v>
      </c>
      <c r="AQ349" s="60">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58">
        <f ca="1">COUNTIF(INDIRECT("H"&amp;(ROW()+12*(($AN349-1)*3+$AO349)-ROW())/12+5):INDIRECT("S"&amp;(ROW()+12*(($AN349-1)*3+$AO349)-ROW())/12+5),AQ349)</f>
        <v>0</v>
      </c>
      <c r="AS349" s="60">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58">
        <f ca="1">COUNTIF(INDIRECT("U"&amp;(ROW()+12*(($AN349-1)*3+$AO349)-ROW())/12+5):INDIRECT("AF"&amp;(ROW()+12*(($AN349-1)*3+$AO349)-ROW())/12+5),AS349)</f>
        <v>0</v>
      </c>
      <c r="AU349" s="58">
        <f ca="1">IF(AND(AQ349+AS349&gt;0,AR349+AT349&gt;0),COUNTIF(AU$6:AU348,"&gt;0")+1,0)</f>
        <v>0</v>
      </c>
    </row>
    <row r="350" spans="40:47">
      <c r="AN350" s="58">
        <v>10</v>
      </c>
      <c r="AO350" s="58">
        <v>2</v>
      </c>
      <c r="AP350" s="58">
        <v>9</v>
      </c>
      <c r="AQ350" s="60">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58">
        <f ca="1">COUNTIF(INDIRECT("H"&amp;(ROW()+12*(($AN350-1)*3+$AO350)-ROW())/12+5):INDIRECT("S"&amp;(ROW()+12*(($AN350-1)*3+$AO350)-ROW())/12+5),AQ350)</f>
        <v>0</v>
      </c>
      <c r="AS350" s="60">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58">
        <f ca="1">COUNTIF(INDIRECT("U"&amp;(ROW()+12*(($AN350-1)*3+$AO350)-ROW())/12+5):INDIRECT("AF"&amp;(ROW()+12*(($AN350-1)*3+$AO350)-ROW())/12+5),AS350)</f>
        <v>0</v>
      </c>
      <c r="AU350" s="58">
        <f ca="1">IF(AND(AQ350+AS350&gt;0,AR350+AT350&gt;0),COUNTIF(AU$6:AU349,"&gt;0")+1,0)</f>
        <v>0</v>
      </c>
    </row>
    <row r="351" spans="40:47">
      <c r="AN351" s="58">
        <v>10</v>
      </c>
      <c r="AO351" s="58">
        <v>2</v>
      </c>
      <c r="AP351" s="58">
        <v>10</v>
      </c>
      <c r="AQ351" s="60">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58">
        <f ca="1">COUNTIF(INDIRECT("H"&amp;(ROW()+12*(($AN351-1)*3+$AO351)-ROW())/12+5):INDIRECT("S"&amp;(ROW()+12*(($AN351-1)*3+$AO351)-ROW())/12+5),AQ351)</f>
        <v>0</v>
      </c>
      <c r="AS351" s="60">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58">
        <f ca="1">COUNTIF(INDIRECT("U"&amp;(ROW()+12*(($AN351-1)*3+$AO351)-ROW())/12+5):INDIRECT("AF"&amp;(ROW()+12*(($AN351-1)*3+$AO351)-ROW())/12+5),AS351)</f>
        <v>0</v>
      </c>
      <c r="AU351" s="58">
        <f ca="1">IF(AND(AQ351+AS351&gt;0,AR351+AT351&gt;0),COUNTIF(AU$6:AU350,"&gt;0")+1,0)</f>
        <v>0</v>
      </c>
    </row>
    <row r="352" spans="40:47">
      <c r="AN352" s="58">
        <v>10</v>
      </c>
      <c r="AO352" s="58">
        <v>2</v>
      </c>
      <c r="AP352" s="58">
        <v>11</v>
      </c>
      <c r="AQ352" s="60">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58">
        <f ca="1">COUNTIF(INDIRECT("H"&amp;(ROW()+12*(($AN352-1)*3+$AO352)-ROW())/12+5):INDIRECT("S"&amp;(ROW()+12*(($AN352-1)*3+$AO352)-ROW())/12+5),AQ352)</f>
        <v>0</v>
      </c>
      <c r="AS352" s="60">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58">
        <f ca="1">COUNTIF(INDIRECT("U"&amp;(ROW()+12*(($AN352-1)*3+$AO352)-ROW())/12+5):INDIRECT("AF"&amp;(ROW()+12*(($AN352-1)*3+$AO352)-ROW())/12+5),AS352)</f>
        <v>0</v>
      </c>
      <c r="AU352" s="58">
        <f ca="1">IF(AND(AQ352+AS352&gt;0,AR352+AT352&gt;0),COUNTIF(AU$6:AU351,"&gt;0")+1,0)</f>
        <v>0</v>
      </c>
    </row>
    <row r="353" spans="40:47">
      <c r="AN353" s="58">
        <v>10</v>
      </c>
      <c r="AO353" s="58">
        <v>2</v>
      </c>
      <c r="AP353" s="58">
        <v>12</v>
      </c>
      <c r="AQ353" s="60">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58">
        <f ca="1">COUNTIF(INDIRECT("H"&amp;(ROW()+12*(($AN353-1)*3+$AO353)-ROW())/12+5):INDIRECT("S"&amp;(ROW()+12*(($AN353-1)*3+$AO353)-ROW())/12+5),AQ353)</f>
        <v>0</v>
      </c>
      <c r="AS353" s="60">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58">
        <f ca="1">COUNTIF(INDIRECT("U"&amp;(ROW()+12*(($AN353-1)*3+$AO353)-ROW())/12+5):INDIRECT("AF"&amp;(ROW()+12*(($AN353-1)*3+$AO353)-ROW())/12+5),AS353)</f>
        <v>0</v>
      </c>
      <c r="AU353" s="58">
        <f ca="1">IF(AND(AQ353+AS353&gt;0,AR353+AT353&gt;0),COUNTIF(AU$6:AU352,"&gt;0")+1,0)</f>
        <v>0</v>
      </c>
    </row>
    <row r="354" spans="40:47">
      <c r="AN354" s="58">
        <v>10</v>
      </c>
      <c r="AO354" s="58">
        <v>3</v>
      </c>
      <c r="AP354" s="58">
        <v>1</v>
      </c>
      <c r="AQ354" s="60">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58">
        <f ca="1">COUNTIF(INDIRECT("H"&amp;(ROW()+12*(($AN354-1)*3+$AO354)-ROW())/12+5):INDIRECT("S"&amp;(ROW()+12*(($AN354-1)*3+$AO354)-ROW())/12+5),AQ354)</f>
        <v>0</v>
      </c>
      <c r="AS354" s="60">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58">
        <f ca="1">COUNTIF(INDIRECT("U"&amp;(ROW()+12*(($AN354-1)*3+$AO354)-ROW())/12+5):INDIRECT("AF"&amp;(ROW()+12*(($AN354-1)*3+$AO354)-ROW())/12+5),AS354)</f>
        <v>0</v>
      </c>
      <c r="AU354" s="58">
        <f ca="1">IF(AND(AQ354+AS354&gt;0,AR354+AT354&gt;0),COUNTIF(AU$6:AU353,"&gt;0")+1,0)</f>
        <v>0</v>
      </c>
    </row>
    <row r="355" spans="40:47">
      <c r="AN355" s="58">
        <v>10</v>
      </c>
      <c r="AO355" s="58">
        <v>3</v>
      </c>
      <c r="AP355" s="58">
        <v>2</v>
      </c>
      <c r="AQ355" s="60">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58">
        <f ca="1">COUNTIF(INDIRECT("H"&amp;(ROW()+12*(($AN355-1)*3+$AO355)-ROW())/12+5):INDIRECT("S"&amp;(ROW()+12*(($AN355-1)*3+$AO355)-ROW())/12+5),AQ355)</f>
        <v>0</v>
      </c>
      <c r="AS355" s="60">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58">
        <f ca="1">COUNTIF(INDIRECT("U"&amp;(ROW()+12*(($AN355-1)*3+$AO355)-ROW())/12+5):INDIRECT("AF"&amp;(ROW()+12*(($AN355-1)*3+$AO355)-ROW())/12+5),AS355)</f>
        <v>0</v>
      </c>
      <c r="AU355" s="58">
        <f ca="1">IF(AND(AQ355+AS355&gt;0,AR355+AT355&gt;0),COUNTIF(AU$6:AU354,"&gt;0")+1,0)</f>
        <v>0</v>
      </c>
    </row>
    <row r="356" spans="40:47">
      <c r="AN356" s="58">
        <v>10</v>
      </c>
      <c r="AO356" s="58">
        <v>3</v>
      </c>
      <c r="AP356" s="58">
        <v>3</v>
      </c>
      <c r="AQ356" s="60">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58">
        <f ca="1">COUNTIF(INDIRECT("H"&amp;(ROW()+12*(($AN356-1)*3+$AO356)-ROW())/12+5):INDIRECT("S"&amp;(ROW()+12*(($AN356-1)*3+$AO356)-ROW())/12+5),AQ356)</f>
        <v>0</v>
      </c>
      <c r="AS356" s="60">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58">
        <f ca="1">COUNTIF(INDIRECT("U"&amp;(ROW()+12*(($AN356-1)*3+$AO356)-ROW())/12+5):INDIRECT("AF"&amp;(ROW()+12*(($AN356-1)*3+$AO356)-ROW())/12+5),AS356)</f>
        <v>0</v>
      </c>
      <c r="AU356" s="58">
        <f ca="1">IF(AND(AQ356+AS356&gt;0,AR356+AT356&gt;0),COUNTIF(AU$6:AU355,"&gt;0")+1,0)</f>
        <v>0</v>
      </c>
    </row>
    <row r="357" spans="40:47">
      <c r="AN357" s="58">
        <v>10</v>
      </c>
      <c r="AO357" s="58">
        <v>3</v>
      </c>
      <c r="AP357" s="58">
        <v>4</v>
      </c>
      <c r="AQ357" s="60">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58">
        <f ca="1">COUNTIF(INDIRECT("H"&amp;(ROW()+12*(($AN357-1)*3+$AO357)-ROW())/12+5):INDIRECT("S"&amp;(ROW()+12*(($AN357-1)*3+$AO357)-ROW())/12+5),AQ357)</f>
        <v>0</v>
      </c>
      <c r="AS357" s="60">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58">
        <f ca="1">COUNTIF(INDIRECT("U"&amp;(ROW()+12*(($AN357-1)*3+$AO357)-ROW())/12+5):INDIRECT("AF"&amp;(ROW()+12*(($AN357-1)*3+$AO357)-ROW())/12+5),AS357)</f>
        <v>0</v>
      </c>
      <c r="AU357" s="58">
        <f ca="1">IF(AND(AQ357+AS357&gt;0,AR357+AT357&gt;0),COUNTIF(AU$6:AU356,"&gt;0")+1,0)</f>
        <v>0</v>
      </c>
    </row>
    <row r="358" spans="40:47">
      <c r="AN358" s="58">
        <v>10</v>
      </c>
      <c r="AO358" s="58">
        <v>3</v>
      </c>
      <c r="AP358" s="58">
        <v>5</v>
      </c>
      <c r="AQ358" s="60">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58">
        <f ca="1">COUNTIF(INDIRECT("H"&amp;(ROW()+12*(($AN358-1)*3+$AO358)-ROW())/12+5):INDIRECT("S"&amp;(ROW()+12*(($AN358-1)*3+$AO358)-ROW())/12+5),AQ358)</f>
        <v>0</v>
      </c>
      <c r="AS358" s="60">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58">
        <f ca="1">COUNTIF(INDIRECT("U"&amp;(ROW()+12*(($AN358-1)*3+$AO358)-ROW())/12+5):INDIRECT("AF"&amp;(ROW()+12*(($AN358-1)*3+$AO358)-ROW())/12+5),AS358)</f>
        <v>0</v>
      </c>
      <c r="AU358" s="58">
        <f ca="1">IF(AND(AQ358+AS358&gt;0,AR358+AT358&gt;0),COUNTIF(AU$6:AU357,"&gt;0")+1,0)</f>
        <v>0</v>
      </c>
    </row>
    <row r="359" spans="40:47">
      <c r="AN359" s="58">
        <v>10</v>
      </c>
      <c r="AO359" s="58">
        <v>3</v>
      </c>
      <c r="AP359" s="58">
        <v>6</v>
      </c>
      <c r="AQ359" s="60">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58">
        <f ca="1">COUNTIF(INDIRECT("H"&amp;(ROW()+12*(($AN359-1)*3+$AO359)-ROW())/12+5):INDIRECT("S"&amp;(ROW()+12*(($AN359-1)*3+$AO359)-ROW())/12+5),AQ359)</f>
        <v>0</v>
      </c>
      <c r="AS359" s="60">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58">
        <f ca="1">COUNTIF(INDIRECT("U"&amp;(ROW()+12*(($AN359-1)*3+$AO359)-ROW())/12+5):INDIRECT("AF"&amp;(ROW()+12*(($AN359-1)*3+$AO359)-ROW())/12+5),AS359)</f>
        <v>0</v>
      </c>
      <c r="AU359" s="58">
        <f ca="1">IF(AND(AQ359+AS359&gt;0,AR359+AT359&gt;0),COUNTIF(AU$6:AU358,"&gt;0")+1,0)</f>
        <v>0</v>
      </c>
    </row>
    <row r="360" spans="40:47">
      <c r="AN360" s="58">
        <v>10</v>
      </c>
      <c r="AO360" s="58">
        <v>3</v>
      </c>
      <c r="AP360" s="58">
        <v>7</v>
      </c>
      <c r="AQ360" s="60">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58">
        <f ca="1">COUNTIF(INDIRECT("H"&amp;(ROW()+12*(($AN360-1)*3+$AO360)-ROW())/12+5):INDIRECT("S"&amp;(ROW()+12*(($AN360-1)*3+$AO360)-ROW())/12+5),AQ360)</f>
        <v>0</v>
      </c>
      <c r="AS360" s="60">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58">
        <f ca="1">COUNTIF(INDIRECT("U"&amp;(ROW()+12*(($AN360-1)*3+$AO360)-ROW())/12+5):INDIRECT("AF"&amp;(ROW()+12*(($AN360-1)*3+$AO360)-ROW())/12+5),AS360)</f>
        <v>0</v>
      </c>
      <c r="AU360" s="58">
        <f ca="1">IF(AND(AQ360+AS360&gt;0,AR360+AT360&gt;0),COUNTIF(AU$6:AU359,"&gt;0")+1,0)</f>
        <v>0</v>
      </c>
    </row>
    <row r="361" spans="40:47">
      <c r="AN361" s="58">
        <v>10</v>
      </c>
      <c r="AO361" s="58">
        <v>3</v>
      </c>
      <c r="AP361" s="58">
        <v>8</v>
      </c>
      <c r="AQ361" s="60">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58">
        <f ca="1">COUNTIF(INDIRECT("H"&amp;(ROW()+12*(($AN361-1)*3+$AO361)-ROW())/12+5):INDIRECT("S"&amp;(ROW()+12*(($AN361-1)*3+$AO361)-ROW())/12+5),AQ361)</f>
        <v>0</v>
      </c>
      <c r="AS361" s="60">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58">
        <f ca="1">COUNTIF(INDIRECT("U"&amp;(ROW()+12*(($AN361-1)*3+$AO361)-ROW())/12+5):INDIRECT("AF"&amp;(ROW()+12*(($AN361-1)*3+$AO361)-ROW())/12+5),AS361)</f>
        <v>0</v>
      </c>
      <c r="AU361" s="58">
        <f ca="1">IF(AND(AQ361+AS361&gt;0,AR361+AT361&gt;0),COUNTIF(AU$6:AU360,"&gt;0")+1,0)</f>
        <v>0</v>
      </c>
    </row>
    <row r="362" spans="40:47">
      <c r="AN362" s="58">
        <v>10</v>
      </c>
      <c r="AO362" s="58">
        <v>3</v>
      </c>
      <c r="AP362" s="58">
        <v>9</v>
      </c>
      <c r="AQ362" s="60">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58">
        <f ca="1">COUNTIF(INDIRECT("H"&amp;(ROW()+12*(($AN362-1)*3+$AO362)-ROW())/12+5):INDIRECT("S"&amp;(ROW()+12*(($AN362-1)*3+$AO362)-ROW())/12+5),AQ362)</f>
        <v>0</v>
      </c>
      <c r="AS362" s="60">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58">
        <f ca="1">COUNTIF(INDIRECT("U"&amp;(ROW()+12*(($AN362-1)*3+$AO362)-ROW())/12+5):INDIRECT("AF"&amp;(ROW()+12*(($AN362-1)*3+$AO362)-ROW())/12+5),AS362)</f>
        <v>0</v>
      </c>
      <c r="AU362" s="58">
        <f ca="1">IF(AND(AQ362+AS362&gt;0,AR362+AT362&gt;0),COUNTIF(AU$6:AU361,"&gt;0")+1,0)</f>
        <v>0</v>
      </c>
    </row>
    <row r="363" spans="40:47">
      <c r="AN363" s="58">
        <v>10</v>
      </c>
      <c r="AO363" s="58">
        <v>3</v>
      </c>
      <c r="AP363" s="58">
        <v>10</v>
      </c>
      <c r="AQ363" s="60">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58">
        <f ca="1">COUNTIF(INDIRECT("H"&amp;(ROW()+12*(($AN363-1)*3+$AO363)-ROW())/12+5):INDIRECT("S"&amp;(ROW()+12*(($AN363-1)*3+$AO363)-ROW())/12+5),AQ363)</f>
        <v>0</v>
      </c>
      <c r="AS363" s="60">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58">
        <f ca="1">COUNTIF(INDIRECT("U"&amp;(ROW()+12*(($AN363-1)*3+$AO363)-ROW())/12+5):INDIRECT("AF"&amp;(ROW()+12*(($AN363-1)*3+$AO363)-ROW())/12+5),AS363)</f>
        <v>0</v>
      </c>
      <c r="AU363" s="58">
        <f ca="1">IF(AND(AQ363+AS363&gt;0,AR363+AT363&gt;0),COUNTIF(AU$6:AU362,"&gt;0")+1,0)</f>
        <v>0</v>
      </c>
    </row>
    <row r="364" spans="40:47">
      <c r="AN364" s="58">
        <v>10</v>
      </c>
      <c r="AO364" s="58">
        <v>3</v>
      </c>
      <c r="AP364" s="58">
        <v>11</v>
      </c>
      <c r="AQ364" s="60">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58">
        <f ca="1">COUNTIF(INDIRECT("H"&amp;(ROW()+12*(($AN364-1)*3+$AO364)-ROW())/12+5):INDIRECT("S"&amp;(ROW()+12*(($AN364-1)*3+$AO364)-ROW())/12+5),AQ364)</f>
        <v>0</v>
      </c>
      <c r="AS364" s="60">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58">
        <f ca="1">COUNTIF(INDIRECT("U"&amp;(ROW()+12*(($AN364-1)*3+$AO364)-ROW())/12+5):INDIRECT("AF"&amp;(ROW()+12*(($AN364-1)*3+$AO364)-ROW())/12+5),AS364)</f>
        <v>0</v>
      </c>
      <c r="AU364" s="58">
        <f ca="1">IF(AND(AQ364+AS364&gt;0,AR364+AT364&gt;0),COUNTIF(AU$6:AU363,"&gt;0")+1,0)</f>
        <v>0</v>
      </c>
    </row>
    <row r="365" spans="40:47">
      <c r="AN365" s="243">
        <v>10</v>
      </c>
      <c r="AO365" s="243">
        <v>3</v>
      </c>
      <c r="AP365" s="243">
        <v>12</v>
      </c>
      <c r="AQ365" s="244">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243">
        <f ca="1">COUNTIF(INDIRECT("H"&amp;(ROW()+12*(($AN365-1)*3+$AO365)-ROW())/12+5):INDIRECT("S"&amp;(ROW()+12*(($AN365-1)*3+$AO365)-ROW())/12+5),AQ365)</f>
        <v>0</v>
      </c>
      <c r="AS365" s="244">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243">
        <f ca="1">COUNTIF(INDIRECT("U"&amp;(ROW()+12*(($AN365-1)*3+$AO365)-ROW())/12+5):INDIRECT("AF"&amp;(ROW()+12*(($AN365-1)*3+$AO365)-ROW())/12+5),AS365)</f>
        <v>0</v>
      </c>
      <c r="AU365" s="58">
        <f ca="1">IF(AND(AQ365+AS365&gt;0,AR365+AT365&gt;0),COUNTIF(AU$6:AU364,"&gt;0")+1,0)</f>
        <v>0</v>
      </c>
    </row>
    <row r="366" spans="40:47">
      <c r="AN366" s="58">
        <v>11</v>
      </c>
      <c r="AO366" s="58">
        <v>1</v>
      </c>
      <c r="AP366" s="58">
        <v>1</v>
      </c>
      <c r="AQ366" s="60">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58">
        <f ca="1">COUNTIF(INDIRECT("H"&amp;(ROW()+12*(($AN366-1)*3+$AO366)-ROW())/12+5):INDIRECT("S"&amp;(ROW()+12*(($AN366-1)*3+$AO366)-ROW())/12+5),AQ366)</f>
        <v>0</v>
      </c>
      <c r="AS366" s="60">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58">
        <f ca="1">COUNTIF(INDIRECT("U"&amp;(ROW()+12*(($AN366-1)*3+$AO366)-ROW())/12+5):INDIRECT("AF"&amp;(ROW()+12*(($AN366-1)*3+$AO366)-ROW())/12+5),AS366)</f>
        <v>0</v>
      </c>
      <c r="AU366" s="58">
        <f ca="1">IF(AND(AQ366+AS366&gt;0,AR366+AT366&gt;0),COUNTIF(AU$6:AU365,"&gt;0")+1,0)</f>
        <v>0</v>
      </c>
    </row>
    <row r="367" spans="40:47">
      <c r="AN367" s="58">
        <v>11</v>
      </c>
      <c r="AO367" s="58">
        <v>1</v>
      </c>
      <c r="AP367" s="58">
        <v>2</v>
      </c>
      <c r="AQ367" s="60">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58">
        <f ca="1">COUNTIF(INDIRECT("H"&amp;(ROW()+12*(($AN367-1)*3+$AO367)-ROW())/12+5):INDIRECT("S"&amp;(ROW()+12*(($AN367-1)*3+$AO367)-ROW())/12+5),AQ367)</f>
        <v>0</v>
      </c>
      <c r="AS367" s="60">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58">
        <f ca="1">COUNTIF(INDIRECT("U"&amp;(ROW()+12*(($AN367-1)*3+$AO367)-ROW())/12+5):INDIRECT("AF"&amp;(ROW()+12*(($AN367-1)*3+$AO367)-ROW())/12+5),AS367)</f>
        <v>0</v>
      </c>
      <c r="AU367" s="58">
        <f ca="1">IF(AND(AQ367+AS367&gt;0,AR367+AT367&gt;0),COUNTIF(AU$6:AU366,"&gt;0")+1,0)</f>
        <v>0</v>
      </c>
    </row>
    <row r="368" spans="40:47">
      <c r="AN368" s="58">
        <v>11</v>
      </c>
      <c r="AO368" s="58">
        <v>1</v>
      </c>
      <c r="AP368" s="58">
        <v>3</v>
      </c>
      <c r="AQ368" s="60">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58">
        <f ca="1">COUNTIF(INDIRECT("H"&amp;(ROW()+12*(($AN368-1)*3+$AO368)-ROW())/12+5):INDIRECT("S"&amp;(ROW()+12*(($AN368-1)*3+$AO368)-ROW())/12+5),AQ368)</f>
        <v>0</v>
      </c>
      <c r="AS368" s="60">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58">
        <f ca="1">COUNTIF(INDIRECT("U"&amp;(ROW()+12*(($AN368-1)*3+$AO368)-ROW())/12+5):INDIRECT("AF"&amp;(ROW()+12*(($AN368-1)*3+$AO368)-ROW())/12+5),AS368)</f>
        <v>0</v>
      </c>
      <c r="AU368" s="58">
        <f ca="1">IF(AND(AQ368+AS368&gt;0,AR368+AT368&gt;0),COUNTIF(AU$6:AU367,"&gt;0")+1,0)</f>
        <v>0</v>
      </c>
    </row>
    <row r="369" spans="40:47">
      <c r="AN369" s="58">
        <v>11</v>
      </c>
      <c r="AO369" s="58">
        <v>1</v>
      </c>
      <c r="AP369" s="58">
        <v>4</v>
      </c>
      <c r="AQ369" s="60">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58">
        <f ca="1">COUNTIF(INDIRECT("H"&amp;(ROW()+12*(($AN369-1)*3+$AO369)-ROW())/12+5):INDIRECT("S"&amp;(ROW()+12*(($AN369-1)*3+$AO369)-ROW())/12+5),AQ369)</f>
        <v>0</v>
      </c>
      <c r="AS369" s="60">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58">
        <f ca="1">COUNTIF(INDIRECT("U"&amp;(ROW()+12*(($AN369-1)*3+$AO369)-ROW())/12+5):INDIRECT("AF"&amp;(ROW()+12*(($AN369-1)*3+$AO369)-ROW())/12+5),AS369)</f>
        <v>0</v>
      </c>
      <c r="AU369" s="58">
        <f ca="1">IF(AND(AQ369+AS369&gt;0,AR369+AT369&gt;0),COUNTIF(AU$6:AU368,"&gt;0")+1,0)</f>
        <v>0</v>
      </c>
    </row>
    <row r="370" spans="40:47">
      <c r="AN370" s="58">
        <v>11</v>
      </c>
      <c r="AO370" s="58">
        <v>1</v>
      </c>
      <c r="AP370" s="58">
        <v>5</v>
      </c>
      <c r="AQ370" s="60">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58">
        <f ca="1">COUNTIF(INDIRECT("H"&amp;(ROW()+12*(($AN370-1)*3+$AO370)-ROW())/12+5):INDIRECT("S"&amp;(ROW()+12*(($AN370-1)*3+$AO370)-ROW())/12+5),AQ370)</f>
        <v>0</v>
      </c>
      <c r="AS370" s="60">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58">
        <f ca="1">COUNTIF(INDIRECT("U"&amp;(ROW()+12*(($AN370-1)*3+$AO370)-ROW())/12+5):INDIRECT("AF"&amp;(ROW()+12*(($AN370-1)*3+$AO370)-ROW())/12+5),AS370)</f>
        <v>0</v>
      </c>
      <c r="AU370" s="58">
        <f ca="1">IF(AND(AQ370+AS370&gt;0,AR370+AT370&gt;0),COUNTIF(AU$6:AU369,"&gt;0")+1,0)</f>
        <v>0</v>
      </c>
    </row>
    <row r="371" spans="40:47">
      <c r="AN371" s="58">
        <v>11</v>
      </c>
      <c r="AO371" s="58">
        <v>1</v>
      </c>
      <c r="AP371" s="58">
        <v>6</v>
      </c>
      <c r="AQ371" s="60">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58">
        <f ca="1">COUNTIF(INDIRECT("H"&amp;(ROW()+12*(($AN371-1)*3+$AO371)-ROW())/12+5):INDIRECT("S"&amp;(ROW()+12*(($AN371-1)*3+$AO371)-ROW())/12+5),AQ371)</f>
        <v>0</v>
      </c>
      <c r="AS371" s="60">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58">
        <f ca="1">COUNTIF(INDIRECT("U"&amp;(ROW()+12*(($AN371-1)*3+$AO371)-ROW())/12+5):INDIRECT("AF"&amp;(ROW()+12*(($AN371-1)*3+$AO371)-ROW())/12+5),AS371)</f>
        <v>0</v>
      </c>
      <c r="AU371" s="58">
        <f ca="1">IF(AND(AQ371+AS371&gt;0,AR371+AT371&gt;0),COUNTIF(AU$6:AU370,"&gt;0")+1,0)</f>
        <v>0</v>
      </c>
    </row>
    <row r="372" spans="40:47">
      <c r="AN372" s="58">
        <v>11</v>
      </c>
      <c r="AO372" s="58">
        <v>1</v>
      </c>
      <c r="AP372" s="58">
        <v>7</v>
      </c>
      <c r="AQ372" s="60">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58">
        <f ca="1">COUNTIF(INDIRECT("H"&amp;(ROW()+12*(($AN372-1)*3+$AO372)-ROW())/12+5):INDIRECT("S"&amp;(ROW()+12*(($AN372-1)*3+$AO372)-ROW())/12+5),AQ372)</f>
        <v>0</v>
      </c>
      <c r="AS372" s="60">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58">
        <f ca="1">COUNTIF(INDIRECT("U"&amp;(ROW()+12*(($AN372-1)*3+$AO372)-ROW())/12+5):INDIRECT("AF"&amp;(ROW()+12*(($AN372-1)*3+$AO372)-ROW())/12+5),AS372)</f>
        <v>0</v>
      </c>
      <c r="AU372" s="58">
        <f ca="1">IF(AND(AQ372+AS372&gt;0,AR372+AT372&gt;0),COUNTIF(AU$6:AU371,"&gt;0")+1,0)</f>
        <v>0</v>
      </c>
    </row>
    <row r="373" spans="40:47">
      <c r="AN373" s="58">
        <v>11</v>
      </c>
      <c r="AO373" s="58">
        <v>1</v>
      </c>
      <c r="AP373" s="58">
        <v>8</v>
      </c>
      <c r="AQ373" s="60">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58">
        <f ca="1">COUNTIF(INDIRECT("H"&amp;(ROW()+12*(($AN373-1)*3+$AO373)-ROW())/12+5):INDIRECT("S"&amp;(ROW()+12*(($AN373-1)*3+$AO373)-ROW())/12+5),AQ373)</f>
        <v>0</v>
      </c>
      <c r="AS373" s="60">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58">
        <f ca="1">COUNTIF(INDIRECT("U"&amp;(ROW()+12*(($AN373-1)*3+$AO373)-ROW())/12+5):INDIRECT("AF"&amp;(ROW()+12*(($AN373-1)*3+$AO373)-ROW())/12+5),AS373)</f>
        <v>0</v>
      </c>
      <c r="AU373" s="58">
        <f ca="1">IF(AND(AQ373+AS373&gt;0,AR373+AT373&gt;0),COUNTIF(AU$6:AU372,"&gt;0")+1,0)</f>
        <v>0</v>
      </c>
    </row>
    <row r="374" spans="40:47">
      <c r="AN374" s="58">
        <v>11</v>
      </c>
      <c r="AO374" s="58">
        <v>1</v>
      </c>
      <c r="AP374" s="58">
        <v>9</v>
      </c>
      <c r="AQ374" s="60">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58">
        <f ca="1">COUNTIF(INDIRECT("H"&amp;(ROW()+12*(($AN374-1)*3+$AO374)-ROW())/12+5):INDIRECT("S"&amp;(ROW()+12*(($AN374-1)*3+$AO374)-ROW())/12+5),AQ374)</f>
        <v>0</v>
      </c>
      <c r="AS374" s="60">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58">
        <f ca="1">COUNTIF(INDIRECT("U"&amp;(ROW()+12*(($AN374-1)*3+$AO374)-ROW())/12+5):INDIRECT("AF"&amp;(ROW()+12*(($AN374-1)*3+$AO374)-ROW())/12+5),AS374)</f>
        <v>0</v>
      </c>
      <c r="AU374" s="58">
        <f ca="1">IF(AND(AQ374+AS374&gt;0,AR374+AT374&gt;0),COUNTIF(AU$6:AU373,"&gt;0")+1,0)</f>
        <v>0</v>
      </c>
    </row>
    <row r="375" spans="40:47">
      <c r="AN375" s="58">
        <v>11</v>
      </c>
      <c r="AO375" s="58">
        <v>1</v>
      </c>
      <c r="AP375" s="58">
        <v>10</v>
      </c>
      <c r="AQ375" s="60">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58">
        <f ca="1">COUNTIF(INDIRECT("H"&amp;(ROW()+12*(($AN375-1)*3+$AO375)-ROW())/12+5):INDIRECT("S"&amp;(ROW()+12*(($AN375-1)*3+$AO375)-ROW())/12+5),AQ375)</f>
        <v>0</v>
      </c>
      <c r="AS375" s="60">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58">
        <f ca="1">COUNTIF(INDIRECT("U"&amp;(ROW()+12*(($AN375-1)*3+$AO375)-ROW())/12+5):INDIRECT("AF"&amp;(ROW()+12*(($AN375-1)*3+$AO375)-ROW())/12+5),AS375)</f>
        <v>0</v>
      </c>
      <c r="AU375" s="58">
        <f ca="1">IF(AND(AQ375+AS375&gt;0,AR375+AT375&gt;0),COUNTIF(AU$6:AU374,"&gt;0")+1,0)</f>
        <v>0</v>
      </c>
    </row>
    <row r="376" spans="40:47">
      <c r="AN376" s="58">
        <v>11</v>
      </c>
      <c r="AO376" s="58">
        <v>1</v>
      </c>
      <c r="AP376" s="58">
        <v>11</v>
      </c>
      <c r="AQ376" s="60">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58">
        <f ca="1">COUNTIF(INDIRECT("H"&amp;(ROW()+12*(($AN376-1)*3+$AO376)-ROW())/12+5):INDIRECT("S"&amp;(ROW()+12*(($AN376-1)*3+$AO376)-ROW())/12+5),AQ376)</f>
        <v>0</v>
      </c>
      <c r="AS376" s="60">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58">
        <f ca="1">COUNTIF(INDIRECT("U"&amp;(ROW()+12*(($AN376-1)*3+$AO376)-ROW())/12+5):INDIRECT("AF"&amp;(ROW()+12*(($AN376-1)*3+$AO376)-ROW())/12+5),AS376)</f>
        <v>0</v>
      </c>
      <c r="AU376" s="58">
        <f ca="1">IF(AND(AQ376+AS376&gt;0,AR376+AT376&gt;0),COUNTIF(AU$6:AU375,"&gt;0")+1,0)</f>
        <v>0</v>
      </c>
    </row>
    <row r="377" spans="40:47">
      <c r="AN377" s="58">
        <v>11</v>
      </c>
      <c r="AO377" s="58">
        <v>1</v>
      </c>
      <c r="AP377" s="58">
        <v>12</v>
      </c>
      <c r="AQ377" s="60">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58">
        <f ca="1">COUNTIF(INDIRECT("H"&amp;(ROW()+12*(($AN377-1)*3+$AO377)-ROW())/12+5):INDIRECT("S"&amp;(ROW()+12*(($AN377-1)*3+$AO377)-ROW())/12+5),AQ377)</f>
        <v>0</v>
      </c>
      <c r="AS377" s="60">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58">
        <f ca="1">COUNTIF(INDIRECT("U"&amp;(ROW()+12*(($AN377-1)*3+$AO377)-ROW())/12+5):INDIRECT("AF"&amp;(ROW()+12*(($AN377-1)*3+$AO377)-ROW())/12+5),AS377)</f>
        <v>0</v>
      </c>
      <c r="AU377" s="58">
        <f ca="1">IF(AND(AQ377+AS377&gt;0,AR377+AT377&gt;0),COUNTIF(AU$6:AU376,"&gt;0")+1,0)</f>
        <v>0</v>
      </c>
    </row>
    <row r="378" spans="40:47">
      <c r="AN378" s="58">
        <v>11</v>
      </c>
      <c r="AO378" s="58">
        <v>2</v>
      </c>
      <c r="AP378" s="58">
        <v>1</v>
      </c>
      <c r="AQ378" s="60">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58">
        <f ca="1">COUNTIF(INDIRECT("H"&amp;(ROW()+12*(($AN378-1)*3+$AO378)-ROW())/12+5):INDIRECT("S"&amp;(ROW()+12*(($AN378-1)*3+$AO378)-ROW())/12+5),AQ378)</f>
        <v>0</v>
      </c>
      <c r="AS378" s="60">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58">
        <f ca="1">COUNTIF(INDIRECT("U"&amp;(ROW()+12*(($AN378-1)*3+$AO378)-ROW())/12+5):INDIRECT("AF"&amp;(ROW()+12*(($AN378-1)*3+$AO378)-ROW())/12+5),AS378)</f>
        <v>0</v>
      </c>
      <c r="AU378" s="58">
        <f ca="1">IF(AND(AQ378+AS378&gt;0,AR378+AT378&gt;0),COUNTIF(AU$6:AU377,"&gt;0")+1,0)</f>
        <v>0</v>
      </c>
    </row>
    <row r="379" spans="40:47">
      <c r="AN379" s="58">
        <v>11</v>
      </c>
      <c r="AO379" s="58">
        <v>2</v>
      </c>
      <c r="AP379" s="58">
        <v>2</v>
      </c>
      <c r="AQ379" s="60">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58">
        <f ca="1">COUNTIF(INDIRECT("H"&amp;(ROW()+12*(($AN379-1)*3+$AO379)-ROW())/12+5):INDIRECT("S"&amp;(ROW()+12*(($AN379-1)*3+$AO379)-ROW())/12+5),AQ379)</f>
        <v>0</v>
      </c>
      <c r="AS379" s="60">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58">
        <f ca="1">COUNTIF(INDIRECT("U"&amp;(ROW()+12*(($AN379-1)*3+$AO379)-ROW())/12+5):INDIRECT("AF"&amp;(ROW()+12*(($AN379-1)*3+$AO379)-ROW())/12+5),AS379)</f>
        <v>0</v>
      </c>
      <c r="AU379" s="58">
        <f ca="1">IF(AND(AQ379+AS379&gt;0,AR379+AT379&gt;0),COUNTIF(AU$6:AU378,"&gt;0")+1,0)</f>
        <v>0</v>
      </c>
    </row>
    <row r="380" spans="40:47">
      <c r="AN380" s="58">
        <v>11</v>
      </c>
      <c r="AO380" s="58">
        <v>2</v>
      </c>
      <c r="AP380" s="58">
        <v>3</v>
      </c>
      <c r="AQ380" s="60">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58">
        <f ca="1">COUNTIF(INDIRECT("H"&amp;(ROW()+12*(($AN380-1)*3+$AO380)-ROW())/12+5):INDIRECT("S"&amp;(ROW()+12*(($AN380-1)*3+$AO380)-ROW())/12+5),AQ380)</f>
        <v>0</v>
      </c>
      <c r="AS380" s="60">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58">
        <f ca="1">COUNTIF(INDIRECT("U"&amp;(ROW()+12*(($AN380-1)*3+$AO380)-ROW())/12+5):INDIRECT("AF"&amp;(ROW()+12*(($AN380-1)*3+$AO380)-ROW())/12+5),AS380)</f>
        <v>0</v>
      </c>
      <c r="AU380" s="58">
        <f ca="1">IF(AND(AQ380+AS380&gt;0,AR380+AT380&gt;0),COUNTIF(AU$6:AU379,"&gt;0")+1,0)</f>
        <v>0</v>
      </c>
    </row>
    <row r="381" spans="40:47">
      <c r="AN381" s="58">
        <v>11</v>
      </c>
      <c r="AO381" s="58">
        <v>2</v>
      </c>
      <c r="AP381" s="58">
        <v>4</v>
      </c>
      <c r="AQ381" s="60">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58">
        <f ca="1">COUNTIF(INDIRECT("H"&amp;(ROW()+12*(($AN381-1)*3+$AO381)-ROW())/12+5):INDIRECT("S"&amp;(ROW()+12*(($AN381-1)*3+$AO381)-ROW())/12+5),AQ381)</f>
        <v>0</v>
      </c>
      <c r="AS381" s="60">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58">
        <f ca="1">COUNTIF(INDIRECT("U"&amp;(ROW()+12*(($AN381-1)*3+$AO381)-ROW())/12+5):INDIRECT("AF"&amp;(ROW()+12*(($AN381-1)*3+$AO381)-ROW())/12+5),AS381)</f>
        <v>0</v>
      </c>
      <c r="AU381" s="58">
        <f ca="1">IF(AND(AQ381+AS381&gt;0,AR381+AT381&gt;0),COUNTIF(AU$6:AU380,"&gt;0")+1,0)</f>
        <v>0</v>
      </c>
    </row>
    <row r="382" spans="40:47">
      <c r="AN382" s="58">
        <v>11</v>
      </c>
      <c r="AO382" s="58">
        <v>2</v>
      </c>
      <c r="AP382" s="58">
        <v>5</v>
      </c>
      <c r="AQ382" s="60">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58">
        <f ca="1">COUNTIF(INDIRECT("H"&amp;(ROW()+12*(($AN382-1)*3+$AO382)-ROW())/12+5):INDIRECT("S"&amp;(ROW()+12*(($AN382-1)*3+$AO382)-ROW())/12+5),AQ382)</f>
        <v>0</v>
      </c>
      <c r="AS382" s="60">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58">
        <f ca="1">COUNTIF(INDIRECT("U"&amp;(ROW()+12*(($AN382-1)*3+$AO382)-ROW())/12+5):INDIRECT("AF"&amp;(ROW()+12*(($AN382-1)*3+$AO382)-ROW())/12+5),AS382)</f>
        <v>0</v>
      </c>
      <c r="AU382" s="58">
        <f ca="1">IF(AND(AQ382+AS382&gt;0,AR382+AT382&gt;0),COUNTIF(AU$6:AU381,"&gt;0")+1,0)</f>
        <v>0</v>
      </c>
    </row>
    <row r="383" spans="40:47">
      <c r="AN383" s="58">
        <v>11</v>
      </c>
      <c r="AO383" s="58">
        <v>2</v>
      </c>
      <c r="AP383" s="58">
        <v>6</v>
      </c>
      <c r="AQ383" s="60">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58">
        <f ca="1">COUNTIF(INDIRECT("H"&amp;(ROW()+12*(($AN383-1)*3+$AO383)-ROW())/12+5):INDIRECT("S"&amp;(ROW()+12*(($AN383-1)*3+$AO383)-ROW())/12+5),AQ383)</f>
        <v>0</v>
      </c>
      <c r="AS383" s="60">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58">
        <f ca="1">COUNTIF(INDIRECT("U"&amp;(ROW()+12*(($AN383-1)*3+$AO383)-ROW())/12+5):INDIRECT("AF"&amp;(ROW()+12*(($AN383-1)*3+$AO383)-ROW())/12+5),AS383)</f>
        <v>0</v>
      </c>
      <c r="AU383" s="58">
        <f ca="1">IF(AND(AQ383+AS383&gt;0,AR383+AT383&gt;0),COUNTIF(AU$6:AU382,"&gt;0")+1,0)</f>
        <v>0</v>
      </c>
    </row>
    <row r="384" spans="40:47">
      <c r="AN384" s="58">
        <v>11</v>
      </c>
      <c r="AO384" s="58">
        <v>2</v>
      </c>
      <c r="AP384" s="58">
        <v>7</v>
      </c>
      <c r="AQ384" s="60">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58">
        <f ca="1">COUNTIF(INDIRECT("H"&amp;(ROW()+12*(($AN384-1)*3+$AO384)-ROW())/12+5):INDIRECT("S"&amp;(ROW()+12*(($AN384-1)*3+$AO384)-ROW())/12+5),AQ384)</f>
        <v>0</v>
      </c>
      <c r="AS384" s="60">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58">
        <f ca="1">COUNTIF(INDIRECT("U"&amp;(ROW()+12*(($AN384-1)*3+$AO384)-ROW())/12+5):INDIRECT("AF"&amp;(ROW()+12*(($AN384-1)*3+$AO384)-ROW())/12+5),AS384)</f>
        <v>0</v>
      </c>
      <c r="AU384" s="58">
        <f ca="1">IF(AND(AQ384+AS384&gt;0,AR384+AT384&gt;0),COUNTIF(AU$6:AU383,"&gt;0")+1,0)</f>
        <v>0</v>
      </c>
    </row>
    <row r="385" spans="40:47">
      <c r="AN385" s="58">
        <v>11</v>
      </c>
      <c r="AO385" s="58">
        <v>2</v>
      </c>
      <c r="AP385" s="58">
        <v>8</v>
      </c>
      <c r="AQ385" s="60">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58">
        <f ca="1">COUNTIF(INDIRECT("H"&amp;(ROW()+12*(($AN385-1)*3+$AO385)-ROW())/12+5):INDIRECT("S"&amp;(ROW()+12*(($AN385-1)*3+$AO385)-ROW())/12+5),AQ385)</f>
        <v>0</v>
      </c>
      <c r="AS385" s="60">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58">
        <f ca="1">COUNTIF(INDIRECT("U"&amp;(ROW()+12*(($AN385-1)*3+$AO385)-ROW())/12+5):INDIRECT("AF"&amp;(ROW()+12*(($AN385-1)*3+$AO385)-ROW())/12+5),AS385)</f>
        <v>0</v>
      </c>
      <c r="AU385" s="58">
        <f ca="1">IF(AND(AQ385+AS385&gt;0,AR385+AT385&gt;0),COUNTIF(AU$6:AU384,"&gt;0")+1,0)</f>
        <v>0</v>
      </c>
    </row>
    <row r="386" spans="40:47">
      <c r="AN386" s="58">
        <v>11</v>
      </c>
      <c r="AO386" s="58">
        <v>2</v>
      </c>
      <c r="AP386" s="58">
        <v>9</v>
      </c>
      <c r="AQ386" s="60">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58">
        <f ca="1">COUNTIF(INDIRECT("H"&amp;(ROW()+12*(($AN386-1)*3+$AO386)-ROW())/12+5):INDIRECT("S"&amp;(ROW()+12*(($AN386-1)*3+$AO386)-ROW())/12+5),AQ386)</f>
        <v>0</v>
      </c>
      <c r="AS386" s="60">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58">
        <f ca="1">COUNTIF(INDIRECT("U"&amp;(ROW()+12*(($AN386-1)*3+$AO386)-ROW())/12+5):INDIRECT("AF"&amp;(ROW()+12*(($AN386-1)*3+$AO386)-ROW())/12+5),AS386)</f>
        <v>0</v>
      </c>
      <c r="AU386" s="58">
        <f ca="1">IF(AND(AQ386+AS386&gt;0,AR386+AT386&gt;0),COUNTIF(AU$6:AU385,"&gt;0")+1,0)</f>
        <v>0</v>
      </c>
    </row>
    <row r="387" spans="40:47">
      <c r="AN387" s="58">
        <v>11</v>
      </c>
      <c r="AO387" s="58">
        <v>2</v>
      </c>
      <c r="AP387" s="58">
        <v>10</v>
      </c>
      <c r="AQ387" s="60">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58">
        <f ca="1">COUNTIF(INDIRECT("H"&amp;(ROW()+12*(($AN387-1)*3+$AO387)-ROW())/12+5):INDIRECT("S"&amp;(ROW()+12*(($AN387-1)*3+$AO387)-ROW())/12+5),AQ387)</f>
        <v>0</v>
      </c>
      <c r="AS387" s="60">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58">
        <f ca="1">COUNTIF(INDIRECT("U"&amp;(ROW()+12*(($AN387-1)*3+$AO387)-ROW())/12+5):INDIRECT("AF"&amp;(ROW()+12*(($AN387-1)*3+$AO387)-ROW())/12+5),AS387)</f>
        <v>0</v>
      </c>
      <c r="AU387" s="58">
        <f ca="1">IF(AND(AQ387+AS387&gt;0,AR387+AT387&gt;0),COUNTIF(AU$6:AU386,"&gt;0")+1,0)</f>
        <v>0</v>
      </c>
    </row>
    <row r="388" spans="40:47">
      <c r="AN388" s="58">
        <v>11</v>
      </c>
      <c r="AO388" s="58">
        <v>2</v>
      </c>
      <c r="AP388" s="58">
        <v>11</v>
      </c>
      <c r="AQ388" s="60">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58">
        <f ca="1">COUNTIF(INDIRECT("H"&amp;(ROW()+12*(($AN388-1)*3+$AO388)-ROW())/12+5):INDIRECT("S"&amp;(ROW()+12*(($AN388-1)*3+$AO388)-ROW())/12+5),AQ388)</f>
        <v>0</v>
      </c>
      <c r="AS388" s="60">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58">
        <f ca="1">COUNTIF(INDIRECT("U"&amp;(ROW()+12*(($AN388-1)*3+$AO388)-ROW())/12+5):INDIRECT("AF"&amp;(ROW()+12*(($AN388-1)*3+$AO388)-ROW())/12+5),AS388)</f>
        <v>0</v>
      </c>
      <c r="AU388" s="58">
        <f ca="1">IF(AND(AQ388+AS388&gt;0,AR388+AT388&gt;0),COUNTIF(AU$6:AU387,"&gt;0")+1,0)</f>
        <v>0</v>
      </c>
    </row>
    <row r="389" spans="40:47">
      <c r="AN389" s="58">
        <v>11</v>
      </c>
      <c r="AO389" s="58">
        <v>2</v>
      </c>
      <c r="AP389" s="58">
        <v>12</v>
      </c>
      <c r="AQ389" s="60">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58">
        <f ca="1">COUNTIF(INDIRECT("H"&amp;(ROW()+12*(($AN389-1)*3+$AO389)-ROW())/12+5):INDIRECT("S"&amp;(ROW()+12*(($AN389-1)*3+$AO389)-ROW())/12+5),AQ389)</f>
        <v>0</v>
      </c>
      <c r="AS389" s="60">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58">
        <f ca="1">COUNTIF(INDIRECT("U"&amp;(ROW()+12*(($AN389-1)*3+$AO389)-ROW())/12+5):INDIRECT("AF"&amp;(ROW()+12*(($AN389-1)*3+$AO389)-ROW())/12+5),AS389)</f>
        <v>0</v>
      </c>
      <c r="AU389" s="58">
        <f ca="1">IF(AND(AQ389+AS389&gt;0,AR389+AT389&gt;0),COUNTIF(AU$6:AU388,"&gt;0")+1,0)</f>
        <v>0</v>
      </c>
    </row>
    <row r="390" spans="40:47">
      <c r="AN390" s="58">
        <v>11</v>
      </c>
      <c r="AO390" s="58">
        <v>3</v>
      </c>
      <c r="AP390" s="58">
        <v>1</v>
      </c>
      <c r="AQ390" s="60">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58">
        <f ca="1">COUNTIF(INDIRECT("H"&amp;(ROW()+12*(($AN390-1)*3+$AO390)-ROW())/12+5):INDIRECT("S"&amp;(ROW()+12*(($AN390-1)*3+$AO390)-ROW())/12+5),AQ390)</f>
        <v>0</v>
      </c>
      <c r="AS390" s="60">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58">
        <f ca="1">COUNTIF(INDIRECT("U"&amp;(ROW()+12*(($AN390-1)*3+$AO390)-ROW())/12+5):INDIRECT("AF"&amp;(ROW()+12*(($AN390-1)*3+$AO390)-ROW())/12+5),AS390)</f>
        <v>0</v>
      </c>
      <c r="AU390" s="58">
        <f ca="1">IF(AND(AQ390+AS390&gt;0,AR390+AT390&gt;0),COUNTIF(AU$6:AU389,"&gt;0")+1,0)</f>
        <v>0</v>
      </c>
    </row>
    <row r="391" spans="40:47">
      <c r="AN391" s="58">
        <v>11</v>
      </c>
      <c r="AO391" s="58">
        <v>3</v>
      </c>
      <c r="AP391" s="58">
        <v>2</v>
      </c>
      <c r="AQ391" s="60">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58">
        <f ca="1">COUNTIF(INDIRECT("H"&amp;(ROW()+12*(($AN391-1)*3+$AO391)-ROW())/12+5):INDIRECT("S"&amp;(ROW()+12*(($AN391-1)*3+$AO391)-ROW())/12+5),AQ391)</f>
        <v>0</v>
      </c>
      <c r="AS391" s="60">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58">
        <f ca="1">COUNTIF(INDIRECT("U"&amp;(ROW()+12*(($AN391-1)*3+$AO391)-ROW())/12+5):INDIRECT("AF"&amp;(ROW()+12*(($AN391-1)*3+$AO391)-ROW())/12+5),AS391)</f>
        <v>0</v>
      </c>
      <c r="AU391" s="58">
        <f ca="1">IF(AND(AQ391+AS391&gt;0,AR391+AT391&gt;0),COUNTIF(AU$6:AU390,"&gt;0")+1,0)</f>
        <v>0</v>
      </c>
    </row>
    <row r="392" spans="40:47">
      <c r="AN392" s="58">
        <v>11</v>
      </c>
      <c r="AO392" s="58">
        <v>3</v>
      </c>
      <c r="AP392" s="58">
        <v>3</v>
      </c>
      <c r="AQ392" s="60">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58">
        <f ca="1">COUNTIF(INDIRECT("H"&amp;(ROW()+12*(($AN392-1)*3+$AO392)-ROW())/12+5):INDIRECT("S"&amp;(ROW()+12*(($AN392-1)*3+$AO392)-ROW())/12+5),AQ392)</f>
        <v>0</v>
      </c>
      <c r="AS392" s="60">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58">
        <f ca="1">COUNTIF(INDIRECT("U"&amp;(ROW()+12*(($AN392-1)*3+$AO392)-ROW())/12+5):INDIRECT("AF"&amp;(ROW()+12*(($AN392-1)*3+$AO392)-ROW())/12+5),AS392)</f>
        <v>0</v>
      </c>
      <c r="AU392" s="58">
        <f ca="1">IF(AND(AQ392+AS392&gt;0,AR392+AT392&gt;0),COUNTIF(AU$6:AU391,"&gt;0")+1,0)</f>
        <v>0</v>
      </c>
    </row>
    <row r="393" spans="40:47">
      <c r="AN393" s="58">
        <v>11</v>
      </c>
      <c r="AO393" s="58">
        <v>3</v>
      </c>
      <c r="AP393" s="58">
        <v>4</v>
      </c>
      <c r="AQ393" s="60">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58">
        <f ca="1">COUNTIF(INDIRECT("H"&amp;(ROW()+12*(($AN393-1)*3+$AO393)-ROW())/12+5):INDIRECT("S"&amp;(ROW()+12*(($AN393-1)*3+$AO393)-ROW())/12+5),AQ393)</f>
        <v>0</v>
      </c>
      <c r="AS393" s="60">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58">
        <f ca="1">COUNTIF(INDIRECT("U"&amp;(ROW()+12*(($AN393-1)*3+$AO393)-ROW())/12+5):INDIRECT("AF"&amp;(ROW()+12*(($AN393-1)*3+$AO393)-ROW())/12+5),AS393)</f>
        <v>0</v>
      </c>
      <c r="AU393" s="58">
        <f ca="1">IF(AND(AQ393+AS393&gt;0,AR393+AT393&gt;0),COUNTIF(AU$6:AU392,"&gt;0")+1,0)</f>
        <v>0</v>
      </c>
    </row>
    <row r="394" spans="40:47">
      <c r="AN394" s="58">
        <v>11</v>
      </c>
      <c r="AO394" s="58">
        <v>3</v>
      </c>
      <c r="AP394" s="58">
        <v>5</v>
      </c>
      <c r="AQ394" s="60">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58">
        <f ca="1">COUNTIF(INDIRECT("H"&amp;(ROW()+12*(($AN394-1)*3+$AO394)-ROW())/12+5):INDIRECT("S"&amp;(ROW()+12*(($AN394-1)*3+$AO394)-ROW())/12+5),AQ394)</f>
        <v>0</v>
      </c>
      <c r="AS394" s="60">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58">
        <f ca="1">COUNTIF(INDIRECT("U"&amp;(ROW()+12*(($AN394-1)*3+$AO394)-ROW())/12+5):INDIRECT("AF"&amp;(ROW()+12*(($AN394-1)*3+$AO394)-ROW())/12+5),AS394)</f>
        <v>0</v>
      </c>
      <c r="AU394" s="58">
        <f ca="1">IF(AND(AQ394+AS394&gt;0,AR394+AT394&gt;0),COUNTIF(AU$6:AU393,"&gt;0")+1,0)</f>
        <v>0</v>
      </c>
    </row>
    <row r="395" spans="40:47">
      <c r="AN395" s="58">
        <v>11</v>
      </c>
      <c r="AO395" s="58">
        <v>3</v>
      </c>
      <c r="AP395" s="58">
        <v>6</v>
      </c>
      <c r="AQ395" s="60">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58">
        <f ca="1">COUNTIF(INDIRECT("H"&amp;(ROW()+12*(($AN395-1)*3+$AO395)-ROW())/12+5):INDIRECT("S"&amp;(ROW()+12*(($AN395-1)*3+$AO395)-ROW())/12+5),AQ395)</f>
        <v>0</v>
      </c>
      <c r="AS395" s="60">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58">
        <f ca="1">COUNTIF(INDIRECT("U"&amp;(ROW()+12*(($AN395-1)*3+$AO395)-ROW())/12+5):INDIRECT("AF"&amp;(ROW()+12*(($AN395-1)*3+$AO395)-ROW())/12+5),AS395)</f>
        <v>0</v>
      </c>
      <c r="AU395" s="58">
        <f ca="1">IF(AND(AQ395+AS395&gt;0,AR395+AT395&gt;0),COUNTIF(AU$6:AU394,"&gt;0")+1,0)</f>
        <v>0</v>
      </c>
    </row>
    <row r="396" spans="40:47">
      <c r="AN396" s="58">
        <v>11</v>
      </c>
      <c r="AO396" s="58">
        <v>3</v>
      </c>
      <c r="AP396" s="58">
        <v>7</v>
      </c>
      <c r="AQ396" s="60">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58">
        <f ca="1">COUNTIF(INDIRECT("H"&amp;(ROW()+12*(($AN396-1)*3+$AO396)-ROW())/12+5):INDIRECT("S"&amp;(ROW()+12*(($AN396-1)*3+$AO396)-ROW())/12+5),AQ396)</f>
        <v>0</v>
      </c>
      <c r="AS396" s="60">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58">
        <f ca="1">COUNTIF(INDIRECT("U"&amp;(ROW()+12*(($AN396-1)*3+$AO396)-ROW())/12+5):INDIRECT("AF"&amp;(ROW()+12*(($AN396-1)*3+$AO396)-ROW())/12+5),AS396)</f>
        <v>0</v>
      </c>
      <c r="AU396" s="58">
        <f ca="1">IF(AND(AQ396+AS396&gt;0,AR396+AT396&gt;0),COUNTIF(AU$6:AU395,"&gt;0")+1,0)</f>
        <v>0</v>
      </c>
    </row>
    <row r="397" spans="40:47">
      <c r="AN397" s="58">
        <v>11</v>
      </c>
      <c r="AO397" s="58">
        <v>3</v>
      </c>
      <c r="AP397" s="58">
        <v>8</v>
      </c>
      <c r="AQ397" s="60">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58">
        <f ca="1">COUNTIF(INDIRECT("H"&amp;(ROW()+12*(($AN397-1)*3+$AO397)-ROW())/12+5):INDIRECT("S"&amp;(ROW()+12*(($AN397-1)*3+$AO397)-ROW())/12+5),AQ397)</f>
        <v>0</v>
      </c>
      <c r="AS397" s="60">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58">
        <f ca="1">COUNTIF(INDIRECT("U"&amp;(ROW()+12*(($AN397-1)*3+$AO397)-ROW())/12+5):INDIRECT("AF"&amp;(ROW()+12*(($AN397-1)*3+$AO397)-ROW())/12+5),AS397)</f>
        <v>0</v>
      </c>
      <c r="AU397" s="58">
        <f ca="1">IF(AND(AQ397+AS397&gt;0,AR397+AT397&gt;0),COUNTIF(AU$6:AU396,"&gt;0")+1,0)</f>
        <v>0</v>
      </c>
    </row>
    <row r="398" spans="40:47">
      <c r="AN398" s="58">
        <v>11</v>
      </c>
      <c r="AO398" s="58">
        <v>3</v>
      </c>
      <c r="AP398" s="58">
        <v>9</v>
      </c>
      <c r="AQ398" s="60">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58">
        <f ca="1">COUNTIF(INDIRECT("H"&amp;(ROW()+12*(($AN398-1)*3+$AO398)-ROW())/12+5):INDIRECT("S"&amp;(ROW()+12*(($AN398-1)*3+$AO398)-ROW())/12+5),AQ398)</f>
        <v>0</v>
      </c>
      <c r="AS398" s="60">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58">
        <f ca="1">COUNTIF(INDIRECT("U"&amp;(ROW()+12*(($AN398-1)*3+$AO398)-ROW())/12+5):INDIRECT("AF"&amp;(ROW()+12*(($AN398-1)*3+$AO398)-ROW())/12+5),AS398)</f>
        <v>0</v>
      </c>
      <c r="AU398" s="58">
        <f ca="1">IF(AND(AQ398+AS398&gt;0,AR398+AT398&gt;0),COUNTIF(AU$6:AU397,"&gt;0")+1,0)</f>
        <v>0</v>
      </c>
    </row>
    <row r="399" spans="40:47">
      <c r="AN399" s="58">
        <v>11</v>
      </c>
      <c r="AO399" s="58">
        <v>3</v>
      </c>
      <c r="AP399" s="58">
        <v>10</v>
      </c>
      <c r="AQ399" s="60">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58">
        <f ca="1">COUNTIF(INDIRECT("H"&amp;(ROW()+12*(($AN399-1)*3+$AO399)-ROW())/12+5):INDIRECT("S"&amp;(ROW()+12*(($AN399-1)*3+$AO399)-ROW())/12+5),AQ399)</f>
        <v>0</v>
      </c>
      <c r="AS399" s="60">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58">
        <f ca="1">COUNTIF(INDIRECT("U"&amp;(ROW()+12*(($AN399-1)*3+$AO399)-ROW())/12+5):INDIRECT("AF"&amp;(ROW()+12*(($AN399-1)*3+$AO399)-ROW())/12+5),AS399)</f>
        <v>0</v>
      </c>
      <c r="AU399" s="58">
        <f ca="1">IF(AND(AQ399+AS399&gt;0,AR399+AT399&gt;0),COUNTIF(AU$6:AU398,"&gt;0")+1,0)</f>
        <v>0</v>
      </c>
    </row>
    <row r="400" spans="40:47">
      <c r="AN400" s="58">
        <v>11</v>
      </c>
      <c r="AO400" s="58">
        <v>3</v>
      </c>
      <c r="AP400" s="58">
        <v>11</v>
      </c>
      <c r="AQ400" s="60">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58">
        <f ca="1">COUNTIF(INDIRECT("H"&amp;(ROW()+12*(($AN400-1)*3+$AO400)-ROW())/12+5):INDIRECT("S"&amp;(ROW()+12*(($AN400-1)*3+$AO400)-ROW())/12+5),AQ400)</f>
        <v>0</v>
      </c>
      <c r="AS400" s="60">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58">
        <f ca="1">COUNTIF(INDIRECT("U"&amp;(ROW()+12*(($AN400-1)*3+$AO400)-ROW())/12+5):INDIRECT("AF"&amp;(ROW()+12*(($AN400-1)*3+$AO400)-ROW())/12+5),AS400)</f>
        <v>0</v>
      </c>
      <c r="AU400" s="58">
        <f ca="1">IF(AND(AQ400+AS400&gt;0,AR400+AT400&gt;0),COUNTIF(AU$6:AU399,"&gt;0")+1,0)</f>
        <v>0</v>
      </c>
    </row>
    <row r="401" spans="40:47">
      <c r="AN401" s="243">
        <v>11</v>
      </c>
      <c r="AO401" s="243">
        <v>3</v>
      </c>
      <c r="AP401" s="243">
        <v>12</v>
      </c>
      <c r="AQ401" s="244">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243">
        <f ca="1">COUNTIF(INDIRECT("H"&amp;(ROW()+12*(($AN401-1)*3+$AO401)-ROW())/12+5):INDIRECT("S"&amp;(ROW()+12*(($AN401-1)*3+$AO401)-ROW())/12+5),AQ401)</f>
        <v>0</v>
      </c>
      <c r="AS401" s="244">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243">
        <f ca="1">COUNTIF(INDIRECT("U"&amp;(ROW()+12*(($AN401-1)*3+$AO401)-ROW())/12+5):INDIRECT("AF"&amp;(ROW()+12*(($AN401-1)*3+$AO401)-ROW())/12+5),AS401)</f>
        <v>0</v>
      </c>
      <c r="AU401" s="58">
        <f ca="1">IF(AND(AQ401+AS401&gt;0,AR401+AT401&gt;0),COUNTIF(AU$6:AU400,"&gt;0")+1,0)</f>
        <v>0</v>
      </c>
    </row>
    <row r="402" spans="40:47">
      <c r="AN402" s="58">
        <v>12</v>
      </c>
      <c r="AO402" s="58">
        <v>1</v>
      </c>
      <c r="AP402" s="58">
        <v>1</v>
      </c>
      <c r="AQ402" s="60">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58">
        <f ca="1">COUNTIF(INDIRECT("H"&amp;(ROW()+12*(($AN402-1)*3+$AO402)-ROW())/12+5):INDIRECT("S"&amp;(ROW()+12*(($AN402-1)*3+$AO402)-ROW())/12+5),AQ402)</f>
        <v>0</v>
      </c>
      <c r="AS402" s="60">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58">
        <f ca="1">COUNTIF(INDIRECT("U"&amp;(ROW()+12*(($AN402-1)*3+$AO402)-ROW())/12+5):INDIRECT("AF"&amp;(ROW()+12*(($AN402-1)*3+$AO402)-ROW())/12+5),AS402)</f>
        <v>0</v>
      </c>
      <c r="AU402" s="58">
        <f ca="1">IF(AND(AQ402+AS402&gt;0,AR402+AT402&gt;0),COUNTIF(AU$6:AU401,"&gt;0")+1,0)</f>
        <v>0</v>
      </c>
    </row>
    <row r="403" spans="40:47">
      <c r="AN403" s="58">
        <v>12</v>
      </c>
      <c r="AO403" s="58">
        <v>1</v>
      </c>
      <c r="AP403" s="58">
        <v>2</v>
      </c>
      <c r="AQ403" s="60">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58">
        <f ca="1">COUNTIF(INDIRECT("H"&amp;(ROW()+12*(($AN403-1)*3+$AO403)-ROW())/12+5):INDIRECT("S"&amp;(ROW()+12*(($AN403-1)*3+$AO403)-ROW())/12+5),AQ403)</f>
        <v>0</v>
      </c>
      <c r="AS403" s="60">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58">
        <f ca="1">COUNTIF(INDIRECT("U"&amp;(ROW()+12*(($AN403-1)*3+$AO403)-ROW())/12+5):INDIRECT("AF"&amp;(ROW()+12*(($AN403-1)*3+$AO403)-ROW())/12+5),AS403)</f>
        <v>0</v>
      </c>
      <c r="AU403" s="58">
        <f ca="1">IF(AND(AQ403+AS403&gt;0,AR403+AT403&gt;0),COUNTIF(AU$6:AU402,"&gt;0")+1,0)</f>
        <v>0</v>
      </c>
    </row>
    <row r="404" spans="40:47">
      <c r="AN404" s="58">
        <v>12</v>
      </c>
      <c r="AO404" s="58">
        <v>1</v>
      </c>
      <c r="AP404" s="58">
        <v>3</v>
      </c>
      <c r="AQ404" s="60">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58">
        <f ca="1">COUNTIF(INDIRECT("H"&amp;(ROW()+12*(($AN404-1)*3+$AO404)-ROW())/12+5):INDIRECT("S"&amp;(ROW()+12*(($AN404-1)*3+$AO404)-ROW())/12+5),AQ404)</f>
        <v>0</v>
      </c>
      <c r="AS404" s="60">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58">
        <f ca="1">COUNTIF(INDIRECT("U"&amp;(ROW()+12*(($AN404-1)*3+$AO404)-ROW())/12+5):INDIRECT("AF"&amp;(ROW()+12*(($AN404-1)*3+$AO404)-ROW())/12+5),AS404)</f>
        <v>0</v>
      </c>
      <c r="AU404" s="58">
        <f ca="1">IF(AND(AQ404+AS404&gt;0,AR404+AT404&gt;0),COUNTIF(AU$6:AU403,"&gt;0")+1,0)</f>
        <v>0</v>
      </c>
    </row>
    <row r="405" spans="40:47">
      <c r="AN405" s="58">
        <v>12</v>
      </c>
      <c r="AO405" s="58">
        <v>1</v>
      </c>
      <c r="AP405" s="58">
        <v>4</v>
      </c>
      <c r="AQ405" s="60">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58">
        <f ca="1">COUNTIF(INDIRECT("H"&amp;(ROW()+12*(($AN405-1)*3+$AO405)-ROW())/12+5):INDIRECT("S"&amp;(ROW()+12*(($AN405-1)*3+$AO405)-ROW())/12+5),AQ405)</f>
        <v>0</v>
      </c>
      <c r="AS405" s="60">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58">
        <f ca="1">COUNTIF(INDIRECT("U"&amp;(ROW()+12*(($AN405-1)*3+$AO405)-ROW())/12+5):INDIRECT("AF"&amp;(ROW()+12*(($AN405-1)*3+$AO405)-ROW())/12+5),AS405)</f>
        <v>0</v>
      </c>
      <c r="AU405" s="58">
        <f ca="1">IF(AND(AQ405+AS405&gt;0,AR405+AT405&gt;0),COUNTIF(AU$6:AU404,"&gt;0")+1,0)</f>
        <v>0</v>
      </c>
    </row>
    <row r="406" spans="40:47">
      <c r="AN406" s="58">
        <v>12</v>
      </c>
      <c r="AO406" s="58">
        <v>1</v>
      </c>
      <c r="AP406" s="58">
        <v>5</v>
      </c>
      <c r="AQ406" s="60">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58">
        <f ca="1">COUNTIF(INDIRECT("H"&amp;(ROW()+12*(($AN406-1)*3+$AO406)-ROW())/12+5):INDIRECT("S"&amp;(ROW()+12*(($AN406-1)*3+$AO406)-ROW())/12+5),AQ406)</f>
        <v>0</v>
      </c>
      <c r="AS406" s="60">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58">
        <f ca="1">COUNTIF(INDIRECT("U"&amp;(ROW()+12*(($AN406-1)*3+$AO406)-ROW())/12+5):INDIRECT("AF"&amp;(ROW()+12*(($AN406-1)*3+$AO406)-ROW())/12+5),AS406)</f>
        <v>0</v>
      </c>
      <c r="AU406" s="58">
        <f ca="1">IF(AND(AQ406+AS406&gt;0,AR406+AT406&gt;0),COUNTIF(AU$6:AU405,"&gt;0")+1,0)</f>
        <v>0</v>
      </c>
    </row>
    <row r="407" spans="40:47">
      <c r="AN407" s="58">
        <v>12</v>
      </c>
      <c r="AO407" s="58">
        <v>1</v>
      </c>
      <c r="AP407" s="58">
        <v>6</v>
      </c>
      <c r="AQ407" s="60">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58">
        <f ca="1">COUNTIF(INDIRECT("H"&amp;(ROW()+12*(($AN407-1)*3+$AO407)-ROW())/12+5):INDIRECT("S"&amp;(ROW()+12*(($AN407-1)*3+$AO407)-ROW())/12+5),AQ407)</f>
        <v>0</v>
      </c>
      <c r="AS407" s="60">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58">
        <f ca="1">COUNTIF(INDIRECT("U"&amp;(ROW()+12*(($AN407-1)*3+$AO407)-ROW())/12+5):INDIRECT("AF"&amp;(ROW()+12*(($AN407-1)*3+$AO407)-ROW())/12+5),AS407)</f>
        <v>0</v>
      </c>
      <c r="AU407" s="58">
        <f ca="1">IF(AND(AQ407+AS407&gt;0,AR407+AT407&gt;0),COUNTIF(AU$6:AU406,"&gt;0")+1,0)</f>
        <v>0</v>
      </c>
    </row>
    <row r="408" spans="40:47">
      <c r="AN408" s="58">
        <v>12</v>
      </c>
      <c r="AO408" s="58">
        <v>1</v>
      </c>
      <c r="AP408" s="58">
        <v>7</v>
      </c>
      <c r="AQ408" s="60">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58">
        <f ca="1">COUNTIF(INDIRECT("H"&amp;(ROW()+12*(($AN408-1)*3+$AO408)-ROW())/12+5):INDIRECT("S"&amp;(ROW()+12*(($AN408-1)*3+$AO408)-ROW())/12+5),AQ408)</f>
        <v>0</v>
      </c>
      <c r="AS408" s="60">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58">
        <f ca="1">COUNTIF(INDIRECT("U"&amp;(ROW()+12*(($AN408-1)*3+$AO408)-ROW())/12+5):INDIRECT("AF"&amp;(ROW()+12*(($AN408-1)*3+$AO408)-ROW())/12+5),AS408)</f>
        <v>0</v>
      </c>
      <c r="AU408" s="58">
        <f ca="1">IF(AND(AQ408+AS408&gt;0,AR408+AT408&gt;0),COUNTIF(AU$6:AU407,"&gt;0")+1,0)</f>
        <v>0</v>
      </c>
    </row>
    <row r="409" spans="40:47">
      <c r="AN409" s="58">
        <v>12</v>
      </c>
      <c r="AO409" s="58">
        <v>1</v>
      </c>
      <c r="AP409" s="58">
        <v>8</v>
      </c>
      <c r="AQ409" s="60">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58">
        <f ca="1">COUNTIF(INDIRECT("H"&amp;(ROW()+12*(($AN409-1)*3+$AO409)-ROW())/12+5):INDIRECT("S"&amp;(ROW()+12*(($AN409-1)*3+$AO409)-ROW())/12+5),AQ409)</f>
        <v>0</v>
      </c>
      <c r="AS409" s="60">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58">
        <f ca="1">COUNTIF(INDIRECT("U"&amp;(ROW()+12*(($AN409-1)*3+$AO409)-ROW())/12+5):INDIRECT("AF"&amp;(ROW()+12*(($AN409-1)*3+$AO409)-ROW())/12+5),AS409)</f>
        <v>0</v>
      </c>
      <c r="AU409" s="58">
        <f ca="1">IF(AND(AQ409+AS409&gt;0,AR409+AT409&gt;0),COUNTIF(AU$6:AU408,"&gt;0")+1,0)</f>
        <v>0</v>
      </c>
    </row>
    <row r="410" spans="40:47">
      <c r="AN410" s="58">
        <v>12</v>
      </c>
      <c r="AO410" s="58">
        <v>1</v>
      </c>
      <c r="AP410" s="58">
        <v>9</v>
      </c>
      <c r="AQ410" s="60">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58">
        <f ca="1">COUNTIF(INDIRECT("H"&amp;(ROW()+12*(($AN410-1)*3+$AO410)-ROW())/12+5):INDIRECT("S"&amp;(ROW()+12*(($AN410-1)*3+$AO410)-ROW())/12+5),AQ410)</f>
        <v>0</v>
      </c>
      <c r="AS410" s="60">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58">
        <f ca="1">COUNTIF(INDIRECT("U"&amp;(ROW()+12*(($AN410-1)*3+$AO410)-ROW())/12+5):INDIRECT("AF"&amp;(ROW()+12*(($AN410-1)*3+$AO410)-ROW())/12+5),AS410)</f>
        <v>0</v>
      </c>
      <c r="AU410" s="58">
        <f ca="1">IF(AND(AQ410+AS410&gt;0,AR410+AT410&gt;0),COUNTIF(AU$6:AU409,"&gt;0")+1,0)</f>
        <v>0</v>
      </c>
    </row>
    <row r="411" spans="40:47">
      <c r="AN411" s="58">
        <v>12</v>
      </c>
      <c r="AO411" s="58">
        <v>1</v>
      </c>
      <c r="AP411" s="58">
        <v>10</v>
      </c>
      <c r="AQ411" s="60">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58">
        <f ca="1">COUNTIF(INDIRECT("H"&amp;(ROW()+12*(($AN411-1)*3+$AO411)-ROW())/12+5):INDIRECT("S"&amp;(ROW()+12*(($AN411-1)*3+$AO411)-ROW())/12+5),AQ411)</f>
        <v>0</v>
      </c>
      <c r="AS411" s="60">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58">
        <f ca="1">COUNTIF(INDIRECT("U"&amp;(ROW()+12*(($AN411-1)*3+$AO411)-ROW())/12+5):INDIRECT("AF"&amp;(ROW()+12*(($AN411-1)*3+$AO411)-ROW())/12+5),AS411)</f>
        <v>0</v>
      </c>
      <c r="AU411" s="58">
        <f ca="1">IF(AND(AQ411+AS411&gt;0,AR411+AT411&gt;0),COUNTIF(AU$6:AU410,"&gt;0")+1,0)</f>
        <v>0</v>
      </c>
    </row>
    <row r="412" spans="40:47">
      <c r="AN412" s="58">
        <v>12</v>
      </c>
      <c r="AO412" s="58">
        <v>1</v>
      </c>
      <c r="AP412" s="58">
        <v>11</v>
      </c>
      <c r="AQ412" s="60">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58">
        <f ca="1">COUNTIF(INDIRECT("H"&amp;(ROW()+12*(($AN412-1)*3+$AO412)-ROW())/12+5):INDIRECT("S"&amp;(ROW()+12*(($AN412-1)*3+$AO412)-ROW())/12+5),AQ412)</f>
        <v>0</v>
      </c>
      <c r="AS412" s="60">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58">
        <f ca="1">COUNTIF(INDIRECT("U"&amp;(ROW()+12*(($AN412-1)*3+$AO412)-ROW())/12+5):INDIRECT("AF"&amp;(ROW()+12*(($AN412-1)*3+$AO412)-ROW())/12+5),AS412)</f>
        <v>0</v>
      </c>
      <c r="AU412" s="58">
        <f ca="1">IF(AND(AQ412+AS412&gt;0,AR412+AT412&gt;0),COUNTIF(AU$6:AU411,"&gt;0")+1,0)</f>
        <v>0</v>
      </c>
    </row>
    <row r="413" spans="40:47">
      <c r="AN413" s="58">
        <v>12</v>
      </c>
      <c r="AO413" s="58">
        <v>1</v>
      </c>
      <c r="AP413" s="58">
        <v>12</v>
      </c>
      <c r="AQ413" s="60">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58">
        <f ca="1">COUNTIF(INDIRECT("H"&amp;(ROW()+12*(($AN413-1)*3+$AO413)-ROW())/12+5):INDIRECT("S"&amp;(ROW()+12*(($AN413-1)*3+$AO413)-ROW())/12+5),AQ413)</f>
        <v>0</v>
      </c>
      <c r="AS413" s="60">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58">
        <f ca="1">COUNTIF(INDIRECT("U"&amp;(ROW()+12*(($AN413-1)*3+$AO413)-ROW())/12+5):INDIRECT("AF"&amp;(ROW()+12*(($AN413-1)*3+$AO413)-ROW())/12+5),AS413)</f>
        <v>0</v>
      </c>
      <c r="AU413" s="58">
        <f ca="1">IF(AND(AQ413+AS413&gt;0,AR413+AT413&gt;0),COUNTIF(AU$6:AU412,"&gt;0")+1,0)</f>
        <v>0</v>
      </c>
    </row>
    <row r="414" spans="40:47">
      <c r="AN414" s="58">
        <v>12</v>
      </c>
      <c r="AO414" s="58">
        <v>2</v>
      </c>
      <c r="AP414" s="58">
        <v>1</v>
      </c>
      <c r="AQ414" s="60">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58">
        <f ca="1">COUNTIF(INDIRECT("H"&amp;(ROW()+12*(($AN414-1)*3+$AO414)-ROW())/12+5):INDIRECT("S"&amp;(ROW()+12*(($AN414-1)*3+$AO414)-ROW())/12+5),AQ414)</f>
        <v>0</v>
      </c>
      <c r="AS414" s="60">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58">
        <f ca="1">COUNTIF(INDIRECT("U"&amp;(ROW()+12*(($AN414-1)*3+$AO414)-ROW())/12+5):INDIRECT("AF"&amp;(ROW()+12*(($AN414-1)*3+$AO414)-ROW())/12+5),AS414)</f>
        <v>0</v>
      </c>
      <c r="AU414" s="58">
        <f ca="1">IF(AND(AQ414+AS414&gt;0,AR414+AT414&gt;0),COUNTIF(AU$6:AU413,"&gt;0")+1,0)</f>
        <v>0</v>
      </c>
    </row>
    <row r="415" spans="40:47">
      <c r="AN415" s="58">
        <v>12</v>
      </c>
      <c r="AO415" s="58">
        <v>2</v>
      </c>
      <c r="AP415" s="58">
        <v>2</v>
      </c>
      <c r="AQ415" s="60">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58">
        <f ca="1">COUNTIF(INDIRECT("H"&amp;(ROW()+12*(($AN415-1)*3+$AO415)-ROW())/12+5):INDIRECT("S"&amp;(ROW()+12*(($AN415-1)*3+$AO415)-ROW())/12+5),AQ415)</f>
        <v>0</v>
      </c>
      <c r="AS415" s="60">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58">
        <f ca="1">COUNTIF(INDIRECT("U"&amp;(ROW()+12*(($AN415-1)*3+$AO415)-ROW())/12+5):INDIRECT("AF"&amp;(ROW()+12*(($AN415-1)*3+$AO415)-ROW())/12+5),AS415)</f>
        <v>0</v>
      </c>
      <c r="AU415" s="58">
        <f ca="1">IF(AND(AQ415+AS415&gt;0,AR415+AT415&gt;0),COUNTIF(AU$6:AU414,"&gt;0")+1,0)</f>
        <v>0</v>
      </c>
    </row>
    <row r="416" spans="40:47">
      <c r="AN416" s="58">
        <v>12</v>
      </c>
      <c r="AO416" s="58">
        <v>2</v>
      </c>
      <c r="AP416" s="58">
        <v>3</v>
      </c>
      <c r="AQ416" s="60">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58">
        <f ca="1">COUNTIF(INDIRECT("H"&amp;(ROW()+12*(($AN416-1)*3+$AO416)-ROW())/12+5):INDIRECT("S"&amp;(ROW()+12*(($AN416-1)*3+$AO416)-ROW())/12+5),AQ416)</f>
        <v>0</v>
      </c>
      <c r="AS416" s="60">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58">
        <f ca="1">COUNTIF(INDIRECT("U"&amp;(ROW()+12*(($AN416-1)*3+$AO416)-ROW())/12+5):INDIRECT("AF"&amp;(ROW()+12*(($AN416-1)*3+$AO416)-ROW())/12+5),AS416)</f>
        <v>0</v>
      </c>
      <c r="AU416" s="58">
        <f ca="1">IF(AND(AQ416+AS416&gt;0,AR416+AT416&gt;0),COUNTIF(AU$6:AU415,"&gt;0")+1,0)</f>
        <v>0</v>
      </c>
    </row>
    <row r="417" spans="40:47">
      <c r="AN417" s="58">
        <v>12</v>
      </c>
      <c r="AO417" s="58">
        <v>2</v>
      </c>
      <c r="AP417" s="58">
        <v>4</v>
      </c>
      <c r="AQ417" s="60">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58">
        <f ca="1">COUNTIF(INDIRECT("H"&amp;(ROW()+12*(($AN417-1)*3+$AO417)-ROW())/12+5):INDIRECT("S"&amp;(ROW()+12*(($AN417-1)*3+$AO417)-ROW())/12+5),AQ417)</f>
        <v>0</v>
      </c>
      <c r="AS417" s="60">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58">
        <f ca="1">COUNTIF(INDIRECT("U"&amp;(ROW()+12*(($AN417-1)*3+$AO417)-ROW())/12+5):INDIRECT("AF"&amp;(ROW()+12*(($AN417-1)*3+$AO417)-ROW())/12+5),AS417)</f>
        <v>0</v>
      </c>
      <c r="AU417" s="58">
        <f ca="1">IF(AND(AQ417+AS417&gt;0,AR417+AT417&gt;0),COUNTIF(AU$6:AU416,"&gt;0")+1,0)</f>
        <v>0</v>
      </c>
    </row>
    <row r="418" spans="40:47">
      <c r="AN418" s="58">
        <v>12</v>
      </c>
      <c r="AO418" s="58">
        <v>2</v>
      </c>
      <c r="AP418" s="58">
        <v>5</v>
      </c>
      <c r="AQ418" s="60">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58">
        <f ca="1">COUNTIF(INDIRECT("H"&amp;(ROW()+12*(($AN418-1)*3+$AO418)-ROW())/12+5):INDIRECT("S"&amp;(ROW()+12*(($AN418-1)*3+$AO418)-ROW())/12+5),AQ418)</f>
        <v>0</v>
      </c>
      <c r="AS418" s="60">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58">
        <f ca="1">COUNTIF(INDIRECT("U"&amp;(ROW()+12*(($AN418-1)*3+$AO418)-ROW())/12+5):INDIRECT("AF"&amp;(ROW()+12*(($AN418-1)*3+$AO418)-ROW())/12+5),AS418)</f>
        <v>0</v>
      </c>
      <c r="AU418" s="58">
        <f ca="1">IF(AND(AQ418+AS418&gt;0,AR418+AT418&gt;0),COUNTIF(AU$6:AU417,"&gt;0")+1,0)</f>
        <v>0</v>
      </c>
    </row>
    <row r="419" spans="40:47">
      <c r="AN419" s="58">
        <v>12</v>
      </c>
      <c r="AO419" s="58">
        <v>2</v>
      </c>
      <c r="AP419" s="58">
        <v>6</v>
      </c>
      <c r="AQ419" s="60">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58">
        <f ca="1">COUNTIF(INDIRECT("H"&amp;(ROW()+12*(($AN419-1)*3+$AO419)-ROW())/12+5):INDIRECT("S"&amp;(ROW()+12*(($AN419-1)*3+$AO419)-ROW())/12+5),AQ419)</f>
        <v>0</v>
      </c>
      <c r="AS419" s="60">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58">
        <f ca="1">COUNTIF(INDIRECT("U"&amp;(ROW()+12*(($AN419-1)*3+$AO419)-ROW())/12+5):INDIRECT("AF"&amp;(ROW()+12*(($AN419-1)*3+$AO419)-ROW())/12+5),AS419)</f>
        <v>0</v>
      </c>
      <c r="AU419" s="58">
        <f ca="1">IF(AND(AQ419+AS419&gt;0,AR419+AT419&gt;0),COUNTIF(AU$6:AU418,"&gt;0")+1,0)</f>
        <v>0</v>
      </c>
    </row>
    <row r="420" spans="40:47">
      <c r="AN420" s="58">
        <v>12</v>
      </c>
      <c r="AO420" s="58">
        <v>2</v>
      </c>
      <c r="AP420" s="58">
        <v>7</v>
      </c>
      <c r="AQ420" s="60">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58">
        <f ca="1">COUNTIF(INDIRECT("H"&amp;(ROW()+12*(($AN420-1)*3+$AO420)-ROW())/12+5):INDIRECT("S"&amp;(ROW()+12*(($AN420-1)*3+$AO420)-ROW())/12+5),AQ420)</f>
        <v>0</v>
      </c>
      <c r="AS420" s="60">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58">
        <f ca="1">COUNTIF(INDIRECT("U"&amp;(ROW()+12*(($AN420-1)*3+$AO420)-ROW())/12+5):INDIRECT("AF"&amp;(ROW()+12*(($AN420-1)*3+$AO420)-ROW())/12+5),AS420)</f>
        <v>0</v>
      </c>
      <c r="AU420" s="58">
        <f ca="1">IF(AND(AQ420+AS420&gt;0,AR420+AT420&gt;0),COUNTIF(AU$6:AU419,"&gt;0")+1,0)</f>
        <v>0</v>
      </c>
    </row>
    <row r="421" spans="40:47">
      <c r="AN421" s="58">
        <v>12</v>
      </c>
      <c r="AO421" s="58">
        <v>2</v>
      </c>
      <c r="AP421" s="58">
        <v>8</v>
      </c>
      <c r="AQ421" s="60">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58">
        <f ca="1">COUNTIF(INDIRECT("H"&amp;(ROW()+12*(($AN421-1)*3+$AO421)-ROW())/12+5):INDIRECT("S"&amp;(ROW()+12*(($AN421-1)*3+$AO421)-ROW())/12+5),AQ421)</f>
        <v>0</v>
      </c>
      <c r="AS421" s="60">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58">
        <f ca="1">COUNTIF(INDIRECT("U"&amp;(ROW()+12*(($AN421-1)*3+$AO421)-ROW())/12+5):INDIRECT("AF"&amp;(ROW()+12*(($AN421-1)*3+$AO421)-ROW())/12+5),AS421)</f>
        <v>0</v>
      </c>
      <c r="AU421" s="58">
        <f ca="1">IF(AND(AQ421+AS421&gt;0,AR421+AT421&gt;0),COUNTIF(AU$6:AU420,"&gt;0")+1,0)</f>
        <v>0</v>
      </c>
    </row>
    <row r="422" spans="40:47">
      <c r="AN422" s="58">
        <v>12</v>
      </c>
      <c r="AO422" s="58">
        <v>2</v>
      </c>
      <c r="AP422" s="58">
        <v>9</v>
      </c>
      <c r="AQ422" s="60">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58">
        <f ca="1">COUNTIF(INDIRECT("H"&amp;(ROW()+12*(($AN422-1)*3+$AO422)-ROW())/12+5):INDIRECT("S"&amp;(ROW()+12*(($AN422-1)*3+$AO422)-ROW())/12+5),AQ422)</f>
        <v>0</v>
      </c>
      <c r="AS422" s="60">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58">
        <f ca="1">COUNTIF(INDIRECT("U"&amp;(ROW()+12*(($AN422-1)*3+$AO422)-ROW())/12+5):INDIRECT("AF"&amp;(ROW()+12*(($AN422-1)*3+$AO422)-ROW())/12+5),AS422)</f>
        <v>0</v>
      </c>
      <c r="AU422" s="58">
        <f ca="1">IF(AND(AQ422+AS422&gt;0,AR422+AT422&gt;0),COUNTIF(AU$6:AU421,"&gt;0")+1,0)</f>
        <v>0</v>
      </c>
    </row>
    <row r="423" spans="40:47">
      <c r="AN423" s="58">
        <v>12</v>
      </c>
      <c r="AO423" s="58">
        <v>2</v>
      </c>
      <c r="AP423" s="58">
        <v>10</v>
      </c>
      <c r="AQ423" s="60">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58">
        <f ca="1">COUNTIF(INDIRECT("H"&amp;(ROW()+12*(($AN423-1)*3+$AO423)-ROW())/12+5):INDIRECT("S"&amp;(ROW()+12*(($AN423-1)*3+$AO423)-ROW())/12+5),AQ423)</f>
        <v>0</v>
      </c>
      <c r="AS423" s="60">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58">
        <f ca="1">COUNTIF(INDIRECT("U"&amp;(ROW()+12*(($AN423-1)*3+$AO423)-ROW())/12+5):INDIRECT("AF"&amp;(ROW()+12*(($AN423-1)*3+$AO423)-ROW())/12+5),AS423)</f>
        <v>0</v>
      </c>
      <c r="AU423" s="58">
        <f ca="1">IF(AND(AQ423+AS423&gt;0,AR423+AT423&gt;0),COUNTIF(AU$6:AU422,"&gt;0")+1,0)</f>
        <v>0</v>
      </c>
    </row>
    <row r="424" spans="40:47">
      <c r="AN424" s="58">
        <v>12</v>
      </c>
      <c r="AO424" s="58">
        <v>2</v>
      </c>
      <c r="AP424" s="58">
        <v>11</v>
      </c>
      <c r="AQ424" s="60">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58">
        <f ca="1">COUNTIF(INDIRECT("H"&amp;(ROW()+12*(($AN424-1)*3+$AO424)-ROW())/12+5):INDIRECT("S"&amp;(ROW()+12*(($AN424-1)*3+$AO424)-ROW())/12+5),AQ424)</f>
        <v>0</v>
      </c>
      <c r="AS424" s="60">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58">
        <f ca="1">COUNTIF(INDIRECT("U"&amp;(ROW()+12*(($AN424-1)*3+$AO424)-ROW())/12+5):INDIRECT("AF"&amp;(ROW()+12*(($AN424-1)*3+$AO424)-ROW())/12+5),AS424)</f>
        <v>0</v>
      </c>
      <c r="AU424" s="58">
        <f ca="1">IF(AND(AQ424+AS424&gt;0,AR424+AT424&gt;0),COUNTIF(AU$6:AU423,"&gt;0")+1,0)</f>
        <v>0</v>
      </c>
    </row>
    <row r="425" spans="40:47">
      <c r="AN425" s="58">
        <v>12</v>
      </c>
      <c r="AO425" s="58">
        <v>2</v>
      </c>
      <c r="AP425" s="58">
        <v>12</v>
      </c>
      <c r="AQ425" s="60">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58">
        <f ca="1">COUNTIF(INDIRECT("H"&amp;(ROW()+12*(($AN425-1)*3+$AO425)-ROW())/12+5):INDIRECT("S"&amp;(ROW()+12*(($AN425-1)*3+$AO425)-ROW())/12+5),AQ425)</f>
        <v>0</v>
      </c>
      <c r="AS425" s="60">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58">
        <f ca="1">COUNTIF(INDIRECT("U"&amp;(ROW()+12*(($AN425-1)*3+$AO425)-ROW())/12+5):INDIRECT("AF"&amp;(ROW()+12*(($AN425-1)*3+$AO425)-ROW())/12+5),AS425)</f>
        <v>0</v>
      </c>
      <c r="AU425" s="58">
        <f ca="1">IF(AND(AQ425+AS425&gt;0,AR425+AT425&gt;0),COUNTIF(AU$6:AU424,"&gt;0")+1,0)</f>
        <v>0</v>
      </c>
    </row>
    <row r="426" spans="40:47">
      <c r="AN426" s="58">
        <v>12</v>
      </c>
      <c r="AO426" s="58">
        <v>3</v>
      </c>
      <c r="AP426" s="58">
        <v>1</v>
      </c>
      <c r="AQ426" s="60">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58">
        <f ca="1">COUNTIF(INDIRECT("H"&amp;(ROW()+12*(($AN426-1)*3+$AO426)-ROW())/12+5):INDIRECT("S"&amp;(ROW()+12*(($AN426-1)*3+$AO426)-ROW())/12+5),AQ426)</f>
        <v>0</v>
      </c>
      <c r="AS426" s="60">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58">
        <f ca="1">COUNTIF(INDIRECT("U"&amp;(ROW()+12*(($AN426-1)*3+$AO426)-ROW())/12+5):INDIRECT("AF"&amp;(ROW()+12*(($AN426-1)*3+$AO426)-ROW())/12+5),AS426)</f>
        <v>0</v>
      </c>
      <c r="AU426" s="58">
        <f ca="1">IF(AND(AQ426+AS426&gt;0,AR426+AT426&gt;0),COUNTIF(AU$6:AU425,"&gt;0")+1,0)</f>
        <v>0</v>
      </c>
    </row>
    <row r="427" spans="40:47">
      <c r="AN427" s="58">
        <v>12</v>
      </c>
      <c r="AO427" s="58">
        <v>3</v>
      </c>
      <c r="AP427" s="58">
        <v>2</v>
      </c>
      <c r="AQ427" s="60">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58">
        <f ca="1">COUNTIF(INDIRECT("H"&amp;(ROW()+12*(($AN427-1)*3+$AO427)-ROW())/12+5):INDIRECT("S"&amp;(ROW()+12*(($AN427-1)*3+$AO427)-ROW())/12+5),AQ427)</f>
        <v>0</v>
      </c>
      <c r="AS427" s="60">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58">
        <f ca="1">COUNTIF(INDIRECT("U"&amp;(ROW()+12*(($AN427-1)*3+$AO427)-ROW())/12+5):INDIRECT("AF"&amp;(ROW()+12*(($AN427-1)*3+$AO427)-ROW())/12+5),AS427)</f>
        <v>0</v>
      </c>
      <c r="AU427" s="58">
        <f ca="1">IF(AND(AQ427+AS427&gt;0,AR427+AT427&gt;0),COUNTIF(AU$6:AU426,"&gt;0")+1,0)</f>
        <v>0</v>
      </c>
    </row>
    <row r="428" spans="40:47">
      <c r="AN428" s="58">
        <v>12</v>
      </c>
      <c r="AO428" s="58">
        <v>3</v>
      </c>
      <c r="AP428" s="58">
        <v>3</v>
      </c>
      <c r="AQ428" s="60">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58">
        <f ca="1">COUNTIF(INDIRECT("H"&amp;(ROW()+12*(($AN428-1)*3+$AO428)-ROW())/12+5):INDIRECT("S"&amp;(ROW()+12*(($AN428-1)*3+$AO428)-ROW())/12+5),AQ428)</f>
        <v>0</v>
      </c>
      <c r="AS428" s="60">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58">
        <f ca="1">COUNTIF(INDIRECT("U"&amp;(ROW()+12*(($AN428-1)*3+$AO428)-ROW())/12+5):INDIRECT("AF"&amp;(ROW()+12*(($AN428-1)*3+$AO428)-ROW())/12+5),AS428)</f>
        <v>0</v>
      </c>
      <c r="AU428" s="58">
        <f ca="1">IF(AND(AQ428+AS428&gt;0,AR428+AT428&gt;0),COUNTIF(AU$6:AU427,"&gt;0")+1,0)</f>
        <v>0</v>
      </c>
    </row>
    <row r="429" spans="40:47">
      <c r="AN429" s="58">
        <v>12</v>
      </c>
      <c r="AO429" s="58">
        <v>3</v>
      </c>
      <c r="AP429" s="58">
        <v>4</v>
      </c>
      <c r="AQ429" s="60">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58">
        <f ca="1">COUNTIF(INDIRECT("H"&amp;(ROW()+12*(($AN429-1)*3+$AO429)-ROW())/12+5):INDIRECT("S"&amp;(ROW()+12*(($AN429-1)*3+$AO429)-ROW())/12+5),AQ429)</f>
        <v>0</v>
      </c>
      <c r="AS429" s="60">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58">
        <f ca="1">COUNTIF(INDIRECT("U"&amp;(ROW()+12*(($AN429-1)*3+$AO429)-ROW())/12+5):INDIRECT("AF"&amp;(ROW()+12*(($AN429-1)*3+$AO429)-ROW())/12+5),AS429)</f>
        <v>0</v>
      </c>
      <c r="AU429" s="58">
        <f ca="1">IF(AND(AQ429+AS429&gt;0,AR429+AT429&gt;0),COUNTIF(AU$6:AU428,"&gt;0")+1,0)</f>
        <v>0</v>
      </c>
    </row>
    <row r="430" spans="40:47">
      <c r="AN430" s="58">
        <v>12</v>
      </c>
      <c r="AO430" s="58">
        <v>3</v>
      </c>
      <c r="AP430" s="58">
        <v>5</v>
      </c>
      <c r="AQ430" s="60">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58">
        <f ca="1">COUNTIF(INDIRECT("H"&amp;(ROW()+12*(($AN430-1)*3+$AO430)-ROW())/12+5):INDIRECT("S"&amp;(ROW()+12*(($AN430-1)*3+$AO430)-ROW())/12+5),AQ430)</f>
        <v>0</v>
      </c>
      <c r="AS430" s="60">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58">
        <f ca="1">COUNTIF(INDIRECT("U"&amp;(ROW()+12*(($AN430-1)*3+$AO430)-ROW())/12+5):INDIRECT("AF"&amp;(ROW()+12*(($AN430-1)*3+$AO430)-ROW())/12+5),AS430)</f>
        <v>0</v>
      </c>
      <c r="AU430" s="58">
        <f ca="1">IF(AND(AQ430+AS430&gt;0,AR430+AT430&gt;0),COUNTIF(AU$6:AU429,"&gt;0")+1,0)</f>
        <v>0</v>
      </c>
    </row>
    <row r="431" spans="40:47">
      <c r="AN431" s="58">
        <v>12</v>
      </c>
      <c r="AO431" s="58">
        <v>3</v>
      </c>
      <c r="AP431" s="58">
        <v>6</v>
      </c>
      <c r="AQ431" s="60">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58">
        <f ca="1">COUNTIF(INDIRECT("H"&amp;(ROW()+12*(($AN431-1)*3+$AO431)-ROW())/12+5):INDIRECT("S"&amp;(ROW()+12*(($AN431-1)*3+$AO431)-ROW())/12+5),AQ431)</f>
        <v>0</v>
      </c>
      <c r="AS431" s="60">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58">
        <f ca="1">COUNTIF(INDIRECT("U"&amp;(ROW()+12*(($AN431-1)*3+$AO431)-ROW())/12+5):INDIRECT("AF"&amp;(ROW()+12*(($AN431-1)*3+$AO431)-ROW())/12+5),AS431)</f>
        <v>0</v>
      </c>
      <c r="AU431" s="58">
        <f ca="1">IF(AND(AQ431+AS431&gt;0,AR431+AT431&gt;0),COUNTIF(AU$6:AU430,"&gt;0")+1,0)</f>
        <v>0</v>
      </c>
    </row>
    <row r="432" spans="40:47">
      <c r="AN432" s="58">
        <v>12</v>
      </c>
      <c r="AO432" s="58">
        <v>3</v>
      </c>
      <c r="AP432" s="58">
        <v>7</v>
      </c>
      <c r="AQ432" s="60">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58">
        <f ca="1">COUNTIF(INDIRECT("H"&amp;(ROW()+12*(($AN432-1)*3+$AO432)-ROW())/12+5):INDIRECT("S"&amp;(ROW()+12*(($AN432-1)*3+$AO432)-ROW())/12+5),AQ432)</f>
        <v>0</v>
      </c>
      <c r="AS432" s="60">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58">
        <f ca="1">COUNTIF(INDIRECT("U"&amp;(ROW()+12*(($AN432-1)*3+$AO432)-ROW())/12+5):INDIRECT("AF"&amp;(ROW()+12*(($AN432-1)*3+$AO432)-ROW())/12+5),AS432)</f>
        <v>0</v>
      </c>
      <c r="AU432" s="58">
        <f ca="1">IF(AND(AQ432+AS432&gt;0,AR432+AT432&gt;0),COUNTIF(AU$6:AU431,"&gt;0")+1,0)</f>
        <v>0</v>
      </c>
    </row>
    <row r="433" spans="40:47">
      <c r="AN433" s="58">
        <v>12</v>
      </c>
      <c r="AO433" s="58">
        <v>3</v>
      </c>
      <c r="AP433" s="58">
        <v>8</v>
      </c>
      <c r="AQ433" s="60">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58">
        <f ca="1">COUNTIF(INDIRECT("H"&amp;(ROW()+12*(($AN433-1)*3+$AO433)-ROW())/12+5):INDIRECT("S"&amp;(ROW()+12*(($AN433-1)*3+$AO433)-ROW())/12+5),AQ433)</f>
        <v>0</v>
      </c>
      <c r="AS433" s="60">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58">
        <f ca="1">COUNTIF(INDIRECT("U"&amp;(ROW()+12*(($AN433-1)*3+$AO433)-ROW())/12+5):INDIRECT("AF"&amp;(ROW()+12*(($AN433-1)*3+$AO433)-ROW())/12+5),AS433)</f>
        <v>0</v>
      </c>
      <c r="AU433" s="58">
        <f ca="1">IF(AND(AQ433+AS433&gt;0,AR433+AT433&gt;0),COUNTIF(AU$6:AU432,"&gt;0")+1,0)</f>
        <v>0</v>
      </c>
    </row>
    <row r="434" spans="40:47">
      <c r="AN434" s="58">
        <v>12</v>
      </c>
      <c r="AO434" s="58">
        <v>3</v>
      </c>
      <c r="AP434" s="58">
        <v>9</v>
      </c>
      <c r="AQ434" s="60">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58">
        <f ca="1">COUNTIF(INDIRECT("H"&amp;(ROW()+12*(($AN434-1)*3+$AO434)-ROW())/12+5):INDIRECT("S"&amp;(ROW()+12*(($AN434-1)*3+$AO434)-ROW())/12+5),AQ434)</f>
        <v>0</v>
      </c>
      <c r="AS434" s="60">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58">
        <f ca="1">COUNTIF(INDIRECT("U"&amp;(ROW()+12*(($AN434-1)*3+$AO434)-ROW())/12+5):INDIRECT("AF"&amp;(ROW()+12*(($AN434-1)*3+$AO434)-ROW())/12+5),AS434)</f>
        <v>0</v>
      </c>
      <c r="AU434" s="58">
        <f ca="1">IF(AND(AQ434+AS434&gt;0,AR434+AT434&gt;0),COUNTIF(AU$6:AU433,"&gt;0")+1,0)</f>
        <v>0</v>
      </c>
    </row>
    <row r="435" spans="40:47">
      <c r="AN435" s="58">
        <v>12</v>
      </c>
      <c r="AO435" s="58">
        <v>3</v>
      </c>
      <c r="AP435" s="58">
        <v>10</v>
      </c>
      <c r="AQ435" s="60">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58">
        <f ca="1">COUNTIF(INDIRECT("H"&amp;(ROW()+12*(($AN435-1)*3+$AO435)-ROW())/12+5):INDIRECT("S"&amp;(ROW()+12*(($AN435-1)*3+$AO435)-ROW())/12+5),AQ435)</f>
        <v>0</v>
      </c>
      <c r="AS435" s="60">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58">
        <f ca="1">COUNTIF(INDIRECT("U"&amp;(ROW()+12*(($AN435-1)*3+$AO435)-ROW())/12+5):INDIRECT("AF"&amp;(ROW()+12*(($AN435-1)*3+$AO435)-ROW())/12+5),AS435)</f>
        <v>0</v>
      </c>
      <c r="AU435" s="58">
        <f ca="1">IF(AND(AQ435+AS435&gt;0,AR435+AT435&gt;0),COUNTIF(AU$6:AU434,"&gt;0")+1,0)</f>
        <v>0</v>
      </c>
    </row>
    <row r="436" spans="40:47">
      <c r="AN436" s="58">
        <v>12</v>
      </c>
      <c r="AO436" s="58">
        <v>3</v>
      </c>
      <c r="AP436" s="58">
        <v>11</v>
      </c>
      <c r="AQ436" s="60">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58">
        <f ca="1">COUNTIF(INDIRECT("H"&amp;(ROW()+12*(($AN436-1)*3+$AO436)-ROW())/12+5):INDIRECT("S"&amp;(ROW()+12*(($AN436-1)*3+$AO436)-ROW())/12+5),AQ436)</f>
        <v>0</v>
      </c>
      <c r="AS436" s="60">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58">
        <f ca="1">COUNTIF(INDIRECT("U"&amp;(ROW()+12*(($AN436-1)*3+$AO436)-ROW())/12+5):INDIRECT("AF"&amp;(ROW()+12*(($AN436-1)*3+$AO436)-ROW())/12+5),AS436)</f>
        <v>0</v>
      </c>
      <c r="AU436" s="58">
        <f ca="1">IF(AND(AQ436+AS436&gt;0,AR436+AT436&gt;0),COUNTIF(AU$6:AU435,"&gt;0")+1,0)</f>
        <v>0</v>
      </c>
    </row>
    <row r="437" spans="40:47">
      <c r="AN437" s="243">
        <v>12</v>
      </c>
      <c r="AO437" s="243">
        <v>3</v>
      </c>
      <c r="AP437" s="243">
        <v>12</v>
      </c>
      <c r="AQ437" s="244">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243">
        <f ca="1">COUNTIF(INDIRECT("H"&amp;(ROW()+12*(($AN437-1)*3+$AO437)-ROW())/12+5):INDIRECT("S"&amp;(ROW()+12*(($AN437-1)*3+$AO437)-ROW())/12+5),AQ437)</f>
        <v>0</v>
      </c>
      <c r="AS437" s="244">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243">
        <f ca="1">COUNTIF(INDIRECT("U"&amp;(ROW()+12*(($AN437-1)*3+$AO437)-ROW())/12+5):INDIRECT("AF"&amp;(ROW()+12*(($AN437-1)*3+$AO437)-ROW())/12+5),AS437)</f>
        <v>0</v>
      </c>
      <c r="AU437" s="58">
        <f ca="1">IF(AND(AQ437+AS437&gt;0,AR437+AT437&gt;0),COUNTIF(AU$6:AU436,"&gt;0")+1,0)</f>
        <v>0</v>
      </c>
    </row>
    <row r="438" spans="40:47">
      <c r="AN438" s="58">
        <v>13</v>
      </c>
      <c r="AO438" s="58">
        <v>1</v>
      </c>
      <c r="AP438" s="58">
        <v>1</v>
      </c>
      <c r="AQ438" s="60">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58">
        <f ca="1">COUNTIF(INDIRECT("H"&amp;(ROW()+12*(($AN438-1)*3+$AO438)-ROW())/12+5):INDIRECT("S"&amp;(ROW()+12*(($AN438-1)*3+$AO438)-ROW())/12+5),AQ438)</f>
        <v>0</v>
      </c>
      <c r="AS438" s="60">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58">
        <f ca="1">COUNTIF(INDIRECT("U"&amp;(ROW()+12*(($AN438-1)*3+$AO438)-ROW())/12+5):INDIRECT("AF"&amp;(ROW()+12*(($AN438-1)*3+$AO438)-ROW())/12+5),AS438)</f>
        <v>0</v>
      </c>
      <c r="AU438" s="58">
        <f ca="1">IF(AND(AQ438+AS438&gt;0,AR438+AT438&gt;0),COUNTIF(AU$6:AU437,"&gt;0")+1,0)</f>
        <v>0</v>
      </c>
    </row>
    <row r="439" spans="40:47">
      <c r="AN439" s="58">
        <v>13</v>
      </c>
      <c r="AO439" s="58">
        <v>1</v>
      </c>
      <c r="AP439" s="58">
        <v>2</v>
      </c>
      <c r="AQ439" s="60">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58">
        <f ca="1">COUNTIF(INDIRECT("H"&amp;(ROW()+12*(($AN439-1)*3+$AO439)-ROW())/12+5):INDIRECT("S"&amp;(ROW()+12*(($AN439-1)*3+$AO439)-ROW())/12+5),AQ439)</f>
        <v>0</v>
      </c>
      <c r="AS439" s="60">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58">
        <f ca="1">COUNTIF(INDIRECT("U"&amp;(ROW()+12*(($AN439-1)*3+$AO439)-ROW())/12+5):INDIRECT("AF"&amp;(ROW()+12*(($AN439-1)*3+$AO439)-ROW())/12+5),AS439)</f>
        <v>0</v>
      </c>
      <c r="AU439" s="58">
        <f ca="1">IF(AND(AQ439+AS439&gt;0,AR439+AT439&gt;0),COUNTIF(AU$6:AU438,"&gt;0")+1,0)</f>
        <v>0</v>
      </c>
    </row>
    <row r="440" spans="40:47">
      <c r="AN440" s="58">
        <v>13</v>
      </c>
      <c r="AO440" s="58">
        <v>1</v>
      </c>
      <c r="AP440" s="58">
        <v>3</v>
      </c>
      <c r="AQ440" s="60">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58">
        <f ca="1">COUNTIF(INDIRECT("H"&amp;(ROW()+12*(($AN440-1)*3+$AO440)-ROW())/12+5):INDIRECT("S"&amp;(ROW()+12*(($AN440-1)*3+$AO440)-ROW())/12+5),AQ440)</f>
        <v>0</v>
      </c>
      <c r="AS440" s="60">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58">
        <f ca="1">COUNTIF(INDIRECT("U"&amp;(ROW()+12*(($AN440-1)*3+$AO440)-ROW())/12+5):INDIRECT("AF"&amp;(ROW()+12*(($AN440-1)*3+$AO440)-ROW())/12+5),AS440)</f>
        <v>0</v>
      </c>
      <c r="AU440" s="58">
        <f ca="1">IF(AND(AQ440+AS440&gt;0,AR440+AT440&gt;0),COUNTIF(AU$6:AU439,"&gt;0")+1,0)</f>
        <v>0</v>
      </c>
    </row>
    <row r="441" spans="40:47">
      <c r="AN441" s="58">
        <v>13</v>
      </c>
      <c r="AO441" s="58">
        <v>1</v>
      </c>
      <c r="AP441" s="58">
        <v>4</v>
      </c>
      <c r="AQ441" s="60">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58">
        <f ca="1">COUNTIF(INDIRECT("H"&amp;(ROW()+12*(($AN441-1)*3+$AO441)-ROW())/12+5):INDIRECT("S"&amp;(ROW()+12*(($AN441-1)*3+$AO441)-ROW())/12+5),AQ441)</f>
        <v>0</v>
      </c>
      <c r="AS441" s="60">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58">
        <f ca="1">COUNTIF(INDIRECT("U"&amp;(ROW()+12*(($AN441-1)*3+$AO441)-ROW())/12+5):INDIRECT("AF"&amp;(ROW()+12*(($AN441-1)*3+$AO441)-ROW())/12+5),AS441)</f>
        <v>0</v>
      </c>
      <c r="AU441" s="58">
        <f ca="1">IF(AND(AQ441+AS441&gt;0,AR441+AT441&gt;0),COUNTIF(AU$6:AU440,"&gt;0")+1,0)</f>
        <v>0</v>
      </c>
    </row>
    <row r="442" spans="40:47">
      <c r="AN442" s="58">
        <v>13</v>
      </c>
      <c r="AO442" s="58">
        <v>1</v>
      </c>
      <c r="AP442" s="58">
        <v>5</v>
      </c>
      <c r="AQ442" s="60">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58">
        <f ca="1">COUNTIF(INDIRECT("H"&amp;(ROW()+12*(($AN442-1)*3+$AO442)-ROW())/12+5):INDIRECT("S"&amp;(ROW()+12*(($AN442-1)*3+$AO442)-ROW())/12+5),AQ442)</f>
        <v>0</v>
      </c>
      <c r="AS442" s="60">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58">
        <f ca="1">COUNTIF(INDIRECT("U"&amp;(ROW()+12*(($AN442-1)*3+$AO442)-ROW())/12+5):INDIRECT("AF"&amp;(ROW()+12*(($AN442-1)*3+$AO442)-ROW())/12+5),AS442)</f>
        <v>0</v>
      </c>
      <c r="AU442" s="58">
        <f ca="1">IF(AND(AQ442+AS442&gt;0,AR442+AT442&gt;0),COUNTIF(AU$6:AU441,"&gt;0")+1,0)</f>
        <v>0</v>
      </c>
    </row>
    <row r="443" spans="40:47">
      <c r="AN443" s="58">
        <v>13</v>
      </c>
      <c r="AO443" s="58">
        <v>1</v>
      </c>
      <c r="AP443" s="58">
        <v>6</v>
      </c>
      <c r="AQ443" s="60">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58">
        <f ca="1">COUNTIF(INDIRECT("H"&amp;(ROW()+12*(($AN443-1)*3+$AO443)-ROW())/12+5):INDIRECT("S"&amp;(ROW()+12*(($AN443-1)*3+$AO443)-ROW())/12+5),AQ443)</f>
        <v>0</v>
      </c>
      <c r="AS443" s="60">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58">
        <f ca="1">COUNTIF(INDIRECT("U"&amp;(ROW()+12*(($AN443-1)*3+$AO443)-ROW())/12+5):INDIRECT("AF"&amp;(ROW()+12*(($AN443-1)*3+$AO443)-ROW())/12+5),AS443)</f>
        <v>0</v>
      </c>
      <c r="AU443" s="58">
        <f ca="1">IF(AND(AQ443+AS443&gt;0,AR443+AT443&gt;0),COUNTIF(AU$6:AU442,"&gt;0")+1,0)</f>
        <v>0</v>
      </c>
    </row>
    <row r="444" spans="40:47">
      <c r="AN444" s="58">
        <v>13</v>
      </c>
      <c r="AO444" s="58">
        <v>1</v>
      </c>
      <c r="AP444" s="58">
        <v>7</v>
      </c>
      <c r="AQ444" s="60">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58">
        <f ca="1">COUNTIF(INDIRECT("H"&amp;(ROW()+12*(($AN444-1)*3+$AO444)-ROW())/12+5):INDIRECT("S"&amp;(ROW()+12*(($AN444-1)*3+$AO444)-ROW())/12+5),AQ444)</f>
        <v>0</v>
      </c>
      <c r="AS444" s="60">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58">
        <f ca="1">COUNTIF(INDIRECT("U"&amp;(ROW()+12*(($AN444-1)*3+$AO444)-ROW())/12+5):INDIRECT("AF"&amp;(ROW()+12*(($AN444-1)*3+$AO444)-ROW())/12+5),AS444)</f>
        <v>0</v>
      </c>
      <c r="AU444" s="58">
        <f ca="1">IF(AND(AQ444+AS444&gt;0,AR444+AT444&gt;0),COUNTIF(AU$6:AU443,"&gt;0")+1,0)</f>
        <v>0</v>
      </c>
    </row>
    <row r="445" spans="40:47">
      <c r="AN445" s="58">
        <v>13</v>
      </c>
      <c r="AO445" s="58">
        <v>1</v>
      </c>
      <c r="AP445" s="58">
        <v>8</v>
      </c>
      <c r="AQ445" s="60">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58">
        <f ca="1">COUNTIF(INDIRECT("H"&amp;(ROW()+12*(($AN445-1)*3+$AO445)-ROW())/12+5):INDIRECT("S"&amp;(ROW()+12*(($AN445-1)*3+$AO445)-ROW())/12+5),AQ445)</f>
        <v>0</v>
      </c>
      <c r="AS445" s="60">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58">
        <f ca="1">COUNTIF(INDIRECT("U"&amp;(ROW()+12*(($AN445-1)*3+$AO445)-ROW())/12+5):INDIRECT("AF"&amp;(ROW()+12*(($AN445-1)*3+$AO445)-ROW())/12+5),AS445)</f>
        <v>0</v>
      </c>
      <c r="AU445" s="58">
        <f ca="1">IF(AND(AQ445+AS445&gt;0,AR445+AT445&gt;0),COUNTIF(AU$6:AU444,"&gt;0")+1,0)</f>
        <v>0</v>
      </c>
    </row>
    <row r="446" spans="40:47">
      <c r="AN446" s="58">
        <v>13</v>
      </c>
      <c r="AO446" s="58">
        <v>1</v>
      </c>
      <c r="AP446" s="58">
        <v>9</v>
      </c>
      <c r="AQ446" s="60">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58">
        <f ca="1">COUNTIF(INDIRECT("H"&amp;(ROW()+12*(($AN446-1)*3+$AO446)-ROW())/12+5):INDIRECT("S"&amp;(ROW()+12*(($AN446-1)*3+$AO446)-ROW())/12+5),AQ446)</f>
        <v>0</v>
      </c>
      <c r="AS446" s="60">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58">
        <f ca="1">COUNTIF(INDIRECT("U"&amp;(ROW()+12*(($AN446-1)*3+$AO446)-ROW())/12+5):INDIRECT("AF"&amp;(ROW()+12*(($AN446-1)*3+$AO446)-ROW())/12+5),AS446)</f>
        <v>0</v>
      </c>
      <c r="AU446" s="58">
        <f ca="1">IF(AND(AQ446+AS446&gt;0,AR446+AT446&gt;0),COUNTIF(AU$6:AU445,"&gt;0")+1,0)</f>
        <v>0</v>
      </c>
    </row>
    <row r="447" spans="40:47">
      <c r="AN447" s="58">
        <v>13</v>
      </c>
      <c r="AO447" s="58">
        <v>1</v>
      </c>
      <c r="AP447" s="58">
        <v>10</v>
      </c>
      <c r="AQ447" s="60">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58">
        <f ca="1">COUNTIF(INDIRECT("H"&amp;(ROW()+12*(($AN447-1)*3+$AO447)-ROW())/12+5):INDIRECT("S"&amp;(ROW()+12*(($AN447-1)*3+$AO447)-ROW())/12+5),AQ447)</f>
        <v>0</v>
      </c>
      <c r="AS447" s="60">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58">
        <f ca="1">COUNTIF(INDIRECT("U"&amp;(ROW()+12*(($AN447-1)*3+$AO447)-ROW())/12+5):INDIRECT("AF"&amp;(ROW()+12*(($AN447-1)*3+$AO447)-ROW())/12+5),AS447)</f>
        <v>0</v>
      </c>
      <c r="AU447" s="58">
        <f ca="1">IF(AND(AQ447+AS447&gt;0,AR447+AT447&gt;0),COUNTIF(AU$6:AU446,"&gt;0")+1,0)</f>
        <v>0</v>
      </c>
    </row>
    <row r="448" spans="40:47">
      <c r="AN448" s="58">
        <v>13</v>
      </c>
      <c r="AO448" s="58">
        <v>1</v>
      </c>
      <c r="AP448" s="58">
        <v>11</v>
      </c>
      <c r="AQ448" s="60">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58">
        <f ca="1">COUNTIF(INDIRECT("H"&amp;(ROW()+12*(($AN448-1)*3+$AO448)-ROW())/12+5):INDIRECT("S"&amp;(ROW()+12*(($AN448-1)*3+$AO448)-ROW())/12+5),AQ448)</f>
        <v>0</v>
      </c>
      <c r="AS448" s="60">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58">
        <f ca="1">COUNTIF(INDIRECT("U"&amp;(ROW()+12*(($AN448-1)*3+$AO448)-ROW())/12+5):INDIRECT("AF"&amp;(ROW()+12*(($AN448-1)*3+$AO448)-ROW())/12+5),AS448)</f>
        <v>0</v>
      </c>
      <c r="AU448" s="58">
        <f ca="1">IF(AND(AQ448+AS448&gt;0,AR448+AT448&gt;0),COUNTIF(AU$6:AU447,"&gt;0")+1,0)</f>
        <v>0</v>
      </c>
    </row>
    <row r="449" spans="40:47">
      <c r="AN449" s="58">
        <v>13</v>
      </c>
      <c r="AO449" s="58">
        <v>1</v>
      </c>
      <c r="AP449" s="58">
        <v>12</v>
      </c>
      <c r="AQ449" s="60">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58">
        <f ca="1">COUNTIF(INDIRECT("H"&amp;(ROW()+12*(($AN449-1)*3+$AO449)-ROW())/12+5):INDIRECT("S"&amp;(ROW()+12*(($AN449-1)*3+$AO449)-ROW())/12+5),AQ449)</f>
        <v>0</v>
      </c>
      <c r="AS449" s="60">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58">
        <f ca="1">COUNTIF(INDIRECT("U"&amp;(ROW()+12*(($AN449-1)*3+$AO449)-ROW())/12+5):INDIRECT("AF"&amp;(ROW()+12*(($AN449-1)*3+$AO449)-ROW())/12+5),AS449)</f>
        <v>0</v>
      </c>
      <c r="AU449" s="58">
        <f ca="1">IF(AND(AQ449+AS449&gt;0,AR449+AT449&gt;0),COUNTIF(AU$6:AU448,"&gt;0")+1,0)</f>
        <v>0</v>
      </c>
    </row>
    <row r="450" spans="40:47">
      <c r="AN450" s="58">
        <v>13</v>
      </c>
      <c r="AO450" s="58">
        <v>2</v>
      </c>
      <c r="AP450" s="58">
        <v>1</v>
      </c>
      <c r="AQ450" s="60">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58">
        <f ca="1">COUNTIF(INDIRECT("H"&amp;(ROW()+12*(($AN450-1)*3+$AO450)-ROW())/12+5):INDIRECT("S"&amp;(ROW()+12*(($AN450-1)*3+$AO450)-ROW())/12+5),AQ450)</f>
        <v>0</v>
      </c>
      <c r="AS450" s="60">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58">
        <f ca="1">COUNTIF(INDIRECT("U"&amp;(ROW()+12*(($AN450-1)*3+$AO450)-ROW())/12+5):INDIRECT("AF"&amp;(ROW()+12*(($AN450-1)*3+$AO450)-ROW())/12+5),AS450)</f>
        <v>0</v>
      </c>
      <c r="AU450" s="58">
        <f ca="1">IF(AND(AQ450+AS450&gt;0,AR450+AT450&gt;0),COUNTIF(AU$6:AU449,"&gt;0")+1,0)</f>
        <v>0</v>
      </c>
    </row>
    <row r="451" spans="40:47">
      <c r="AN451" s="58">
        <v>13</v>
      </c>
      <c r="AO451" s="58">
        <v>2</v>
      </c>
      <c r="AP451" s="58">
        <v>2</v>
      </c>
      <c r="AQ451" s="60">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58">
        <f ca="1">COUNTIF(INDIRECT("H"&amp;(ROW()+12*(($AN451-1)*3+$AO451)-ROW())/12+5):INDIRECT("S"&amp;(ROW()+12*(($AN451-1)*3+$AO451)-ROW())/12+5),AQ451)</f>
        <v>0</v>
      </c>
      <c r="AS451" s="60">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58">
        <f ca="1">COUNTIF(INDIRECT("U"&amp;(ROW()+12*(($AN451-1)*3+$AO451)-ROW())/12+5):INDIRECT("AF"&amp;(ROW()+12*(($AN451-1)*3+$AO451)-ROW())/12+5),AS451)</f>
        <v>0</v>
      </c>
      <c r="AU451" s="58">
        <f ca="1">IF(AND(AQ451+AS451&gt;0,AR451+AT451&gt;0),COUNTIF(AU$6:AU450,"&gt;0")+1,0)</f>
        <v>0</v>
      </c>
    </row>
    <row r="452" spans="40:47">
      <c r="AN452" s="58">
        <v>13</v>
      </c>
      <c r="AO452" s="58">
        <v>2</v>
      </c>
      <c r="AP452" s="58">
        <v>3</v>
      </c>
      <c r="AQ452" s="60">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58">
        <f ca="1">COUNTIF(INDIRECT("H"&amp;(ROW()+12*(($AN452-1)*3+$AO452)-ROW())/12+5):INDIRECT("S"&amp;(ROW()+12*(($AN452-1)*3+$AO452)-ROW())/12+5),AQ452)</f>
        <v>0</v>
      </c>
      <c r="AS452" s="60">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58">
        <f ca="1">COUNTIF(INDIRECT("U"&amp;(ROW()+12*(($AN452-1)*3+$AO452)-ROW())/12+5):INDIRECT("AF"&amp;(ROW()+12*(($AN452-1)*3+$AO452)-ROW())/12+5),AS452)</f>
        <v>0</v>
      </c>
      <c r="AU452" s="58">
        <f ca="1">IF(AND(AQ452+AS452&gt;0,AR452+AT452&gt;0),COUNTIF(AU$6:AU451,"&gt;0")+1,0)</f>
        <v>0</v>
      </c>
    </row>
    <row r="453" spans="40:47">
      <c r="AN453" s="58">
        <v>13</v>
      </c>
      <c r="AO453" s="58">
        <v>2</v>
      </c>
      <c r="AP453" s="58">
        <v>4</v>
      </c>
      <c r="AQ453" s="60">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58">
        <f ca="1">COUNTIF(INDIRECT("H"&amp;(ROW()+12*(($AN453-1)*3+$AO453)-ROW())/12+5):INDIRECT("S"&amp;(ROW()+12*(($AN453-1)*3+$AO453)-ROW())/12+5),AQ453)</f>
        <v>0</v>
      </c>
      <c r="AS453" s="60">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58">
        <f ca="1">COUNTIF(INDIRECT("U"&amp;(ROW()+12*(($AN453-1)*3+$AO453)-ROW())/12+5):INDIRECT("AF"&amp;(ROW()+12*(($AN453-1)*3+$AO453)-ROW())/12+5),AS453)</f>
        <v>0</v>
      </c>
      <c r="AU453" s="58">
        <f ca="1">IF(AND(AQ453+AS453&gt;0,AR453+AT453&gt;0),COUNTIF(AU$6:AU452,"&gt;0")+1,0)</f>
        <v>0</v>
      </c>
    </row>
    <row r="454" spans="40:47">
      <c r="AN454" s="58">
        <v>13</v>
      </c>
      <c r="AO454" s="58">
        <v>2</v>
      </c>
      <c r="AP454" s="58">
        <v>5</v>
      </c>
      <c r="AQ454" s="60">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58">
        <f ca="1">COUNTIF(INDIRECT("H"&amp;(ROW()+12*(($AN454-1)*3+$AO454)-ROW())/12+5):INDIRECT("S"&amp;(ROW()+12*(($AN454-1)*3+$AO454)-ROW())/12+5),AQ454)</f>
        <v>0</v>
      </c>
      <c r="AS454" s="60">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58">
        <f ca="1">COUNTIF(INDIRECT("U"&amp;(ROW()+12*(($AN454-1)*3+$AO454)-ROW())/12+5):INDIRECT("AF"&amp;(ROW()+12*(($AN454-1)*3+$AO454)-ROW())/12+5),AS454)</f>
        <v>0</v>
      </c>
      <c r="AU454" s="58">
        <f ca="1">IF(AND(AQ454+AS454&gt;0,AR454+AT454&gt;0),COUNTIF(AU$6:AU453,"&gt;0")+1,0)</f>
        <v>0</v>
      </c>
    </row>
    <row r="455" spans="40:47">
      <c r="AN455" s="58">
        <v>13</v>
      </c>
      <c r="AO455" s="58">
        <v>2</v>
      </c>
      <c r="AP455" s="58">
        <v>6</v>
      </c>
      <c r="AQ455" s="60">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58">
        <f ca="1">COUNTIF(INDIRECT("H"&amp;(ROW()+12*(($AN455-1)*3+$AO455)-ROW())/12+5):INDIRECT("S"&amp;(ROW()+12*(($AN455-1)*3+$AO455)-ROW())/12+5),AQ455)</f>
        <v>0</v>
      </c>
      <c r="AS455" s="60">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58">
        <f ca="1">COUNTIF(INDIRECT("U"&amp;(ROW()+12*(($AN455-1)*3+$AO455)-ROW())/12+5):INDIRECT("AF"&amp;(ROW()+12*(($AN455-1)*3+$AO455)-ROW())/12+5),AS455)</f>
        <v>0</v>
      </c>
      <c r="AU455" s="58">
        <f ca="1">IF(AND(AQ455+AS455&gt;0,AR455+AT455&gt;0),COUNTIF(AU$6:AU454,"&gt;0")+1,0)</f>
        <v>0</v>
      </c>
    </row>
    <row r="456" spans="40:47">
      <c r="AN456" s="58">
        <v>13</v>
      </c>
      <c r="AO456" s="58">
        <v>2</v>
      </c>
      <c r="AP456" s="58">
        <v>7</v>
      </c>
      <c r="AQ456" s="60">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58">
        <f ca="1">COUNTIF(INDIRECT("H"&amp;(ROW()+12*(($AN456-1)*3+$AO456)-ROW())/12+5):INDIRECT("S"&amp;(ROW()+12*(($AN456-1)*3+$AO456)-ROW())/12+5),AQ456)</f>
        <v>0</v>
      </c>
      <c r="AS456" s="60">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58">
        <f ca="1">COUNTIF(INDIRECT("U"&amp;(ROW()+12*(($AN456-1)*3+$AO456)-ROW())/12+5):INDIRECT("AF"&amp;(ROW()+12*(($AN456-1)*3+$AO456)-ROW())/12+5),AS456)</f>
        <v>0</v>
      </c>
      <c r="AU456" s="58">
        <f ca="1">IF(AND(AQ456+AS456&gt;0,AR456+AT456&gt;0),COUNTIF(AU$6:AU455,"&gt;0")+1,0)</f>
        <v>0</v>
      </c>
    </row>
    <row r="457" spans="40:47">
      <c r="AN457" s="58">
        <v>13</v>
      </c>
      <c r="AO457" s="58">
        <v>2</v>
      </c>
      <c r="AP457" s="58">
        <v>8</v>
      </c>
      <c r="AQ457" s="60">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58">
        <f ca="1">COUNTIF(INDIRECT("H"&amp;(ROW()+12*(($AN457-1)*3+$AO457)-ROW())/12+5):INDIRECT("S"&amp;(ROW()+12*(($AN457-1)*3+$AO457)-ROW())/12+5),AQ457)</f>
        <v>0</v>
      </c>
      <c r="AS457" s="60">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58">
        <f ca="1">COUNTIF(INDIRECT("U"&amp;(ROW()+12*(($AN457-1)*3+$AO457)-ROW())/12+5):INDIRECT("AF"&amp;(ROW()+12*(($AN457-1)*3+$AO457)-ROW())/12+5),AS457)</f>
        <v>0</v>
      </c>
      <c r="AU457" s="58">
        <f ca="1">IF(AND(AQ457+AS457&gt;0,AR457+AT457&gt;0),COUNTIF(AU$6:AU456,"&gt;0")+1,0)</f>
        <v>0</v>
      </c>
    </row>
    <row r="458" spans="40:47">
      <c r="AN458" s="58">
        <v>13</v>
      </c>
      <c r="AO458" s="58">
        <v>2</v>
      </c>
      <c r="AP458" s="58">
        <v>9</v>
      </c>
      <c r="AQ458" s="60">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58">
        <f ca="1">COUNTIF(INDIRECT("H"&amp;(ROW()+12*(($AN458-1)*3+$AO458)-ROW())/12+5):INDIRECT("S"&amp;(ROW()+12*(($AN458-1)*3+$AO458)-ROW())/12+5),AQ458)</f>
        <v>0</v>
      </c>
      <c r="AS458" s="60">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58">
        <f ca="1">COUNTIF(INDIRECT("U"&amp;(ROW()+12*(($AN458-1)*3+$AO458)-ROW())/12+5):INDIRECT("AF"&amp;(ROW()+12*(($AN458-1)*3+$AO458)-ROW())/12+5),AS458)</f>
        <v>0</v>
      </c>
      <c r="AU458" s="58">
        <f ca="1">IF(AND(AQ458+AS458&gt;0,AR458+AT458&gt;0),COUNTIF(AU$6:AU457,"&gt;0")+1,0)</f>
        <v>0</v>
      </c>
    </row>
    <row r="459" spans="40:47">
      <c r="AN459" s="58">
        <v>13</v>
      </c>
      <c r="AO459" s="58">
        <v>2</v>
      </c>
      <c r="AP459" s="58">
        <v>10</v>
      </c>
      <c r="AQ459" s="60">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58">
        <f ca="1">COUNTIF(INDIRECT("H"&amp;(ROW()+12*(($AN459-1)*3+$AO459)-ROW())/12+5):INDIRECT("S"&amp;(ROW()+12*(($AN459-1)*3+$AO459)-ROW())/12+5),AQ459)</f>
        <v>0</v>
      </c>
      <c r="AS459" s="60">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58">
        <f ca="1">COUNTIF(INDIRECT("U"&amp;(ROW()+12*(($AN459-1)*3+$AO459)-ROW())/12+5):INDIRECT("AF"&amp;(ROW()+12*(($AN459-1)*3+$AO459)-ROW())/12+5),AS459)</f>
        <v>0</v>
      </c>
      <c r="AU459" s="58">
        <f ca="1">IF(AND(AQ459+AS459&gt;0,AR459+AT459&gt;0),COUNTIF(AU$6:AU458,"&gt;0")+1,0)</f>
        <v>0</v>
      </c>
    </row>
    <row r="460" spans="40:47">
      <c r="AN460" s="58">
        <v>13</v>
      </c>
      <c r="AO460" s="58">
        <v>2</v>
      </c>
      <c r="AP460" s="58">
        <v>11</v>
      </c>
      <c r="AQ460" s="60">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58">
        <f ca="1">COUNTIF(INDIRECT("H"&amp;(ROW()+12*(($AN460-1)*3+$AO460)-ROW())/12+5):INDIRECT("S"&amp;(ROW()+12*(($AN460-1)*3+$AO460)-ROW())/12+5),AQ460)</f>
        <v>0</v>
      </c>
      <c r="AS460" s="60">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58">
        <f ca="1">COUNTIF(INDIRECT("U"&amp;(ROW()+12*(($AN460-1)*3+$AO460)-ROW())/12+5):INDIRECT("AF"&amp;(ROW()+12*(($AN460-1)*3+$AO460)-ROW())/12+5),AS460)</f>
        <v>0</v>
      </c>
      <c r="AU460" s="58">
        <f ca="1">IF(AND(AQ460+AS460&gt;0,AR460+AT460&gt;0),COUNTIF(AU$6:AU459,"&gt;0")+1,0)</f>
        <v>0</v>
      </c>
    </row>
    <row r="461" spans="40:47">
      <c r="AN461" s="58">
        <v>13</v>
      </c>
      <c r="AO461" s="58">
        <v>2</v>
      </c>
      <c r="AP461" s="58">
        <v>12</v>
      </c>
      <c r="AQ461" s="60">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58">
        <f ca="1">COUNTIF(INDIRECT("H"&amp;(ROW()+12*(($AN461-1)*3+$AO461)-ROW())/12+5):INDIRECT("S"&amp;(ROW()+12*(($AN461-1)*3+$AO461)-ROW())/12+5),AQ461)</f>
        <v>0</v>
      </c>
      <c r="AS461" s="60">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58">
        <f ca="1">COUNTIF(INDIRECT("U"&amp;(ROW()+12*(($AN461-1)*3+$AO461)-ROW())/12+5):INDIRECT("AF"&amp;(ROW()+12*(($AN461-1)*3+$AO461)-ROW())/12+5),AS461)</f>
        <v>0</v>
      </c>
      <c r="AU461" s="58">
        <f ca="1">IF(AND(AQ461+AS461&gt;0,AR461+AT461&gt;0),COUNTIF(AU$6:AU460,"&gt;0")+1,0)</f>
        <v>0</v>
      </c>
    </row>
    <row r="462" spans="40:47">
      <c r="AN462" s="58">
        <v>13</v>
      </c>
      <c r="AO462" s="58">
        <v>3</v>
      </c>
      <c r="AP462" s="58">
        <v>1</v>
      </c>
      <c r="AQ462" s="60">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58">
        <f ca="1">COUNTIF(INDIRECT("H"&amp;(ROW()+12*(($AN462-1)*3+$AO462)-ROW())/12+5):INDIRECT("S"&amp;(ROW()+12*(($AN462-1)*3+$AO462)-ROW())/12+5),AQ462)</f>
        <v>0</v>
      </c>
      <c r="AS462" s="60">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58">
        <f ca="1">COUNTIF(INDIRECT("U"&amp;(ROW()+12*(($AN462-1)*3+$AO462)-ROW())/12+5):INDIRECT("AF"&amp;(ROW()+12*(($AN462-1)*3+$AO462)-ROW())/12+5),AS462)</f>
        <v>0</v>
      </c>
      <c r="AU462" s="58">
        <f ca="1">IF(AND(AQ462+AS462&gt;0,AR462+AT462&gt;0),COUNTIF(AU$6:AU461,"&gt;0")+1,0)</f>
        <v>0</v>
      </c>
    </row>
    <row r="463" spans="40:47">
      <c r="AN463" s="58">
        <v>13</v>
      </c>
      <c r="AO463" s="58">
        <v>3</v>
      </c>
      <c r="AP463" s="58">
        <v>2</v>
      </c>
      <c r="AQ463" s="60">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58">
        <f ca="1">COUNTIF(INDIRECT("H"&amp;(ROW()+12*(($AN463-1)*3+$AO463)-ROW())/12+5):INDIRECT("S"&amp;(ROW()+12*(($AN463-1)*3+$AO463)-ROW())/12+5),AQ463)</f>
        <v>0</v>
      </c>
      <c r="AS463" s="60">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58">
        <f ca="1">COUNTIF(INDIRECT("U"&amp;(ROW()+12*(($AN463-1)*3+$AO463)-ROW())/12+5):INDIRECT("AF"&amp;(ROW()+12*(($AN463-1)*3+$AO463)-ROW())/12+5),AS463)</f>
        <v>0</v>
      </c>
      <c r="AU463" s="58">
        <f ca="1">IF(AND(AQ463+AS463&gt;0,AR463+AT463&gt;0),COUNTIF(AU$6:AU462,"&gt;0")+1,0)</f>
        <v>0</v>
      </c>
    </row>
    <row r="464" spans="40:47">
      <c r="AN464" s="58">
        <v>13</v>
      </c>
      <c r="AO464" s="58">
        <v>3</v>
      </c>
      <c r="AP464" s="58">
        <v>3</v>
      </c>
      <c r="AQ464" s="60">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58">
        <f ca="1">COUNTIF(INDIRECT("H"&amp;(ROW()+12*(($AN464-1)*3+$AO464)-ROW())/12+5):INDIRECT("S"&amp;(ROW()+12*(($AN464-1)*3+$AO464)-ROW())/12+5),AQ464)</f>
        <v>0</v>
      </c>
      <c r="AS464" s="60">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58">
        <f ca="1">COUNTIF(INDIRECT("U"&amp;(ROW()+12*(($AN464-1)*3+$AO464)-ROW())/12+5):INDIRECT("AF"&amp;(ROW()+12*(($AN464-1)*3+$AO464)-ROW())/12+5),AS464)</f>
        <v>0</v>
      </c>
      <c r="AU464" s="58">
        <f ca="1">IF(AND(AQ464+AS464&gt;0,AR464+AT464&gt;0),COUNTIF(AU$6:AU463,"&gt;0")+1,0)</f>
        <v>0</v>
      </c>
    </row>
    <row r="465" spans="40:47">
      <c r="AN465" s="58">
        <v>13</v>
      </c>
      <c r="AO465" s="58">
        <v>3</v>
      </c>
      <c r="AP465" s="58">
        <v>4</v>
      </c>
      <c r="AQ465" s="60">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58">
        <f ca="1">COUNTIF(INDIRECT("H"&amp;(ROW()+12*(($AN465-1)*3+$AO465)-ROW())/12+5):INDIRECT("S"&amp;(ROW()+12*(($AN465-1)*3+$AO465)-ROW())/12+5),AQ465)</f>
        <v>0</v>
      </c>
      <c r="AS465" s="60">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58">
        <f ca="1">COUNTIF(INDIRECT("U"&amp;(ROW()+12*(($AN465-1)*3+$AO465)-ROW())/12+5):INDIRECT("AF"&amp;(ROW()+12*(($AN465-1)*3+$AO465)-ROW())/12+5),AS465)</f>
        <v>0</v>
      </c>
      <c r="AU465" s="58">
        <f ca="1">IF(AND(AQ465+AS465&gt;0,AR465+AT465&gt;0),COUNTIF(AU$6:AU464,"&gt;0")+1,0)</f>
        <v>0</v>
      </c>
    </row>
    <row r="466" spans="40:47">
      <c r="AN466" s="58">
        <v>13</v>
      </c>
      <c r="AO466" s="58">
        <v>3</v>
      </c>
      <c r="AP466" s="58">
        <v>5</v>
      </c>
      <c r="AQ466" s="60">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58">
        <f ca="1">COUNTIF(INDIRECT("H"&amp;(ROW()+12*(($AN466-1)*3+$AO466)-ROW())/12+5):INDIRECT("S"&amp;(ROW()+12*(($AN466-1)*3+$AO466)-ROW())/12+5),AQ466)</f>
        <v>0</v>
      </c>
      <c r="AS466" s="60">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58">
        <f ca="1">COUNTIF(INDIRECT("U"&amp;(ROW()+12*(($AN466-1)*3+$AO466)-ROW())/12+5):INDIRECT("AF"&amp;(ROW()+12*(($AN466-1)*3+$AO466)-ROW())/12+5),AS466)</f>
        <v>0</v>
      </c>
      <c r="AU466" s="58">
        <f ca="1">IF(AND(AQ466+AS466&gt;0,AR466+AT466&gt;0),COUNTIF(AU$6:AU465,"&gt;0")+1,0)</f>
        <v>0</v>
      </c>
    </row>
    <row r="467" spans="40:47">
      <c r="AN467" s="58">
        <v>13</v>
      </c>
      <c r="AO467" s="58">
        <v>3</v>
      </c>
      <c r="AP467" s="58">
        <v>6</v>
      </c>
      <c r="AQ467" s="60">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58">
        <f ca="1">COUNTIF(INDIRECT("H"&amp;(ROW()+12*(($AN467-1)*3+$AO467)-ROW())/12+5):INDIRECT("S"&amp;(ROW()+12*(($AN467-1)*3+$AO467)-ROW())/12+5),AQ467)</f>
        <v>0</v>
      </c>
      <c r="AS467" s="60">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58">
        <f ca="1">COUNTIF(INDIRECT("U"&amp;(ROW()+12*(($AN467-1)*3+$AO467)-ROW())/12+5):INDIRECT("AF"&amp;(ROW()+12*(($AN467-1)*3+$AO467)-ROW())/12+5),AS467)</f>
        <v>0</v>
      </c>
      <c r="AU467" s="58">
        <f ca="1">IF(AND(AQ467+AS467&gt;0,AR467+AT467&gt;0),COUNTIF(AU$6:AU466,"&gt;0")+1,0)</f>
        <v>0</v>
      </c>
    </row>
    <row r="468" spans="40:47">
      <c r="AN468" s="58">
        <v>13</v>
      </c>
      <c r="AO468" s="58">
        <v>3</v>
      </c>
      <c r="AP468" s="58">
        <v>7</v>
      </c>
      <c r="AQ468" s="60">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58">
        <f ca="1">COUNTIF(INDIRECT("H"&amp;(ROW()+12*(($AN468-1)*3+$AO468)-ROW())/12+5):INDIRECT("S"&amp;(ROW()+12*(($AN468-1)*3+$AO468)-ROW())/12+5),AQ468)</f>
        <v>0</v>
      </c>
      <c r="AS468" s="60">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58">
        <f ca="1">COUNTIF(INDIRECT("U"&amp;(ROW()+12*(($AN468-1)*3+$AO468)-ROW())/12+5):INDIRECT("AF"&amp;(ROW()+12*(($AN468-1)*3+$AO468)-ROW())/12+5),AS468)</f>
        <v>0</v>
      </c>
      <c r="AU468" s="58">
        <f ca="1">IF(AND(AQ468+AS468&gt;0,AR468+AT468&gt;0),COUNTIF(AU$6:AU467,"&gt;0")+1,0)</f>
        <v>0</v>
      </c>
    </row>
    <row r="469" spans="40:47">
      <c r="AN469" s="58">
        <v>13</v>
      </c>
      <c r="AO469" s="58">
        <v>3</v>
      </c>
      <c r="AP469" s="58">
        <v>8</v>
      </c>
      <c r="AQ469" s="60">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58">
        <f ca="1">COUNTIF(INDIRECT("H"&amp;(ROW()+12*(($AN469-1)*3+$AO469)-ROW())/12+5):INDIRECT("S"&amp;(ROW()+12*(($AN469-1)*3+$AO469)-ROW())/12+5),AQ469)</f>
        <v>0</v>
      </c>
      <c r="AS469" s="60">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58">
        <f ca="1">COUNTIF(INDIRECT("U"&amp;(ROW()+12*(($AN469-1)*3+$AO469)-ROW())/12+5):INDIRECT("AF"&amp;(ROW()+12*(($AN469-1)*3+$AO469)-ROW())/12+5),AS469)</f>
        <v>0</v>
      </c>
      <c r="AU469" s="58">
        <f ca="1">IF(AND(AQ469+AS469&gt;0,AR469+AT469&gt;0),COUNTIF(AU$6:AU468,"&gt;0")+1,0)</f>
        <v>0</v>
      </c>
    </row>
    <row r="470" spans="40:47">
      <c r="AN470" s="58">
        <v>13</v>
      </c>
      <c r="AO470" s="58">
        <v>3</v>
      </c>
      <c r="AP470" s="58">
        <v>9</v>
      </c>
      <c r="AQ470" s="60">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58">
        <f ca="1">COUNTIF(INDIRECT("H"&amp;(ROW()+12*(($AN470-1)*3+$AO470)-ROW())/12+5):INDIRECT("S"&amp;(ROW()+12*(($AN470-1)*3+$AO470)-ROW())/12+5),AQ470)</f>
        <v>0</v>
      </c>
      <c r="AS470" s="60">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58">
        <f ca="1">COUNTIF(INDIRECT("U"&amp;(ROW()+12*(($AN470-1)*3+$AO470)-ROW())/12+5):INDIRECT("AF"&amp;(ROW()+12*(($AN470-1)*3+$AO470)-ROW())/12+5),AS470)</f>
        <v>0</v>
      </c>
      <c r="AU470" s="58">
        <f ca="1">IF(AND(AQ470+AS470&gt;0,AR470+AT470&gt;0),COUNTIF(AU$6:AU469,"&gt;0")+1,0)</f>
        <v>0</v>
      </c>
    </row>
    <row r="471" spans="40:47">
      <c r="AN471" s="58">
        <v>13</v>
      </c>
      <c r="AO471" s="58">
        <v>3</v>
      </c>
      <c r="AP471" s="58">
        <v>10</v>
      </c>
      <c r="AQ471" s="60">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58">
        <f ca="1">COUNTIF(INDIRECT("H"&amp;(ROW()+12*(($AN471-1)*3+$AO471)-ROW())/12+5):INDIRECT("S"&amp;(ROW()+12*(($AN471-1)*3+$AO471)-ROW())/12+5),AQ471)</f>
        <v>0</v>
      </c>
      <c r="AS471" s="60">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58">
        <f ca="1">COUNTIF(INDIRECT("U"&amp;(ROW()+12*(($AN471-1)*3+$AO471)-ROW())/12+5):INDIRECT("AF"&amp;(ROW()+12*(($AN471-1)*3+$AO471)-ROW())/12+5),AS471)</f>
        <v>0</v>
      </c>
      <c r="AU471" s="58">
        <f ca="1">IF(AND(AQ471+AS471&gt;0,AR471+AT471&gt;0),COUNTIF(AU$6:AU470,"&gt;0")+1,0)</f>
        <v>0</v>
      </c>
    </row>
    <row r="472" spans="40:47">
      <c r="AN472" s="58">
        <v>13</v>
      </c>
      <c r="AO472" s="58">
        <v>3</v>
      </c>
      <c r="AP472" s="58">
        <v>11</v>
      </c>
      <c r="AQ472" s="60">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58">
        <f ca="1">COUNTIF(INDIRECT("H"&amp;(ROW()+12*(($AN472-1)*3+$AO472)-ROW())/12+5):INDIRECT("S"&amp;(ROW()+12*(($AN472-1)*3+$AO472)-ROW())/12+5),AQ472)</f>
        <v>0</v>
      </c>
      <c r="AS472" s="60">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58">
        <f ca="1">COUNTIF(INDIRECT("U"&amp;(ROW()+12*(($AN472-1)*3+$AO472)-ROW())/12+5):INDIRECT("AF"&amp;(ROW()+12*(($AN472-1)*3+$AO472)-ROW())/12+5),AS472)</f>
        <v>0</v>
      </c>
      <c r="AU472" s="58">
        <f ca="1">IF(AND(AQ472+AS472&gt;0,AR472+AT472&gt;0),COUNTIF(AU$6:AU471,"&gt;0")+1,0)</f>
        <v>0</v>
      </c>
    </row>
    <row r="473" spans="40:47">
      <c r="AN473" s="243">
        <v>13</v>
      </c>
      <c r="AO473" s="243">
        <v>3</v>
      </c>
      <c r="AP473" s="243">
        <v>12</v>
      </c>
      <c r="AQ473" s="244">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243">
        <f ca="1">COUNTIF(INDIRECT("H"&amp;(ROW()+12*(($AN473-1)*3+$AO473)-ROW())/12+5):INDIRECT("S"&amp;(ROW()+12*(($AN473-1)*3+$AO473)-ROW())/12+5),AQ473)</f>
        <v>0</v>
      </c>
      <c r="AS473" s="244">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243">
        <f ca="1">COUNTIF(INDIRECT("U"&amp;(ROW()+12*(($AN473-1)*3+$AO473)-ROW())/12+5):INDIRECT("AF"&amp;(ROW()+12*(($AN473-1)*3+$AO473)-ROW())/12+5),AS473)</f>
        <v>0</v>
      </c>
      <c r="AU473" s="58">
        <f ca="1">IF(AND(AQ473+AS473&gt;0,AR473+AT473&gt;0),COUNTIF(AU$6:AU472,"&gt;0")+1,0)</f>
        <v>0</v>
      </c>
    </row>
    <row r="474" spans="40:47">
      <c r="AN474" s="58">
        <v>14</v>
      </c>
      <c r="AO474" s="58">
        <v>1</v>
      </c>
      <c r="AP474" s="58">
        <v>1</v>
      </c>
      <c r="AQ474" s="60">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58">
        <f ca="1">COUNTIF(INDIRECT("H"&amp;(ROW()+12*(($AN474-1)*3+$AO474)-ROW())/12+5):INDIRECT("S"&amp;(ROW()+12*(($AN474-1)*3+$AO474)-ROW())/12+5),AQ474)</f>
        <v>0</v>
      </c>
      <c r="AS474" s="60">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58">
        <f ca="1">COUNTIF(INDIRECT("U"&amp;(ROW()+12*(($AN474-1)*3+$AO474)-ROW())/12+5):INDIRECT("AF"&amp;(ROW()+12*(($AN474-1)*3+$AO474)-ROW())/12+5),AS474)</f>
        <v>0</v>
      </c>
      <c r="AU474" s="58">
        <f ca="1">IF(AND(AQ474+AS474&gt;0,AR474+AT474&gt;0),COUNTIF(AU$6:AU473,"&gt;0")+1,0)</f>
        <v>0</v>
      </c>
    </row>
    <row r="475" spans="40:47">
      <c r="AN475" s="58">
        <v>14</v>
      </c>
      <c r="AO475" s="58">
        <v>1</v>
      </c>
      <c r="AP475" s="58">
        <v>2</v>
      </c>
      <c r="AQ475" s="60">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58">
        <f ca="1">COUNTIF(INDIRECT("H"&amp;(ROW()+12*(($AN475-1)*3+$AO475)-ROW())/12+5):INDIRECT("S"&amp;(ROW()+12*(($AN475-1)*3+$AO475)-ROW())/12+5),AQ475)</f>
        <v>0</v>
      </c>
      <c r="AS475" s="60">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58">
        <f ca="1">COUNTIF(INDIRECT("U"&amp;(ROW()+12*(($AN475-1)*3+$AO475)-ROW())/12+5):INDIRECT("AF"&amp;(ROW()+12*(($AN475-1)*3+$AO475)-ROW())/12+5),AS475)</f>
        <v>0</v>
      </c>
      <c r="AU475" s="58">
        <f ca="1">IF(AND(AQ475+AS475&gt;0,AR475+AT475&gt;0),COUNTIF(AU$6:AU474,"&gt;0")+1,0)</f>
        <v>0</v>
      </c>
    </row>
    <row r="476" spans="40:47">
      <c r="AN476" s="58">
        <v>14</v>
      </c>
      <c r="AO476" s="58">
        <v>1</v>
      </c>
      <c r="AP476" s="58">
        <v>3</v>
      </c>
      <c r="AQ476" s="60">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58">
        <f ca="1">COUNTIF(INDIRECT("H"&amp;(ROW()+12*(($AN476-1)*3+$AO476)-ROW())/12+5):INDIRECT("S"&amp;(ROW()+12*(($AN476-1)*3+$AO476)-ROW())/12+5),AQ476)</f>
        <v>0</v>
      </c>
      <c r="AS476" s="60">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58">
        <f ca="1">COUNTIF(INDIRECT("U"&amp;(ROW()+12*(($AN476-1)*3+$AO476)-ROW())/12+5):INDIRECT("AF"&amp;(ROW()+12*(($AN476-1)*3+$AO476)-ROW())/12+5),AS476)</f>
        <v>0</v>
      </c>
      <c r="AU476" s="58">
        <f ca="1">IF(AND(AQ476+AS476&gt;0,AR476+AT476&gt;0),COUNTIF(AU$6:AU475,"&gt;0")+1,0)</f>
        <v>0</v>
      </c>
    </row>
    <row r="477" spans="40:47">
      <c r="AN477" s="58">
        <v>14</v>
      </c>
      <c r="AO477" s="58">
        <v>1</v>
      </c>
      <c r="AP477" s="58">
        <v>4</v>
      </c>
      <c r="AQ477" s="60">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58">
        <f ca="1">COUNTIF(INDIRECT("H"&amp;(ROW()+12*(($AN477-1)*3+$AO477)-ROW())/12+5):INDIRECT("S"&amp;(ROW()+12*(($AN477-1)*3+$AO477)-ROW())/12+5),AQ477)</f>
        <v>0</v>
      </c>
      <c r="AS477" s="60">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58">
        <f ca="1">COUNTIF(INDIRECT("U"&amp;(ROW()+12*(($AN477-1)*3+$AO477)-ROW())/12+5):INDIRECT("AF"&amp;(ROW()+12*(($AN477-1)*3+$AO477)-ROW())/12+5),AS477)</f>
        <v>0</v>
      </c>
      <c r="AU477" s="58">
        <f ca="1">IF(AND(AQ477+AS477&gt;0,AR477+AT477&gt;0),COUNTIF(AU$6:AU476,"&gt;0")+1,0)</f>
        <v>0</v>
      </c>
    </row>
    <row r="478" spans="40:47">
      <c r="AN478" s="58">
        <v>14</v>
      </c>
      <c r="AO478" s="58">
        <v>1</v>
      </c>
      <c r="AP478" s="58">
        <v>5</v>
      </c>
      <c r="AQ478" s="60">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58">
        <f ca="1">COUNTIF(INDIRECT("H"&amp;(ROW()+12*(($AN478-1)*3+$AO478)-ROW())/12+5):INDIRECT("S"&amp;(ROW()+12*(($AN478-1)*3+$AO478)-ROW())/12+5),AQ478)</f>
        <v>0</v>
      </c>
      <c r="AS478" s="60">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58">
        <f ca="1">COUNTIF(INDIRECT("U"&amp;(ROW()+12*(($AN478-1)*3+$AO478)-ROW())/12+5):INDIRECT("AF"&amp;(ROW()+12*(($AN478-1)*3+$AO478)-ROW())/12+5),AS478)</f>
        <v>0</v>
      </c>
      <c r="AU478" s="58">
        <f ca="1">IF(AND(AQ478+AS478&gt;0,AR478+AT478&gt;0),COUNTIF(AU$6:AU477,"&gt;0")+1,0)</f>
        <v>0</v>
      </c>
    </row>
    <row r="479" spans="40:47">
      <c r="AN479" s="58">
        <v>14</v>
      </c>
      <c r="AO479" s="58">
        <v>1</v>
      </c>
      <c r="AP479" s="58">
        <v>6</v>
      </c>
      <c r="AQ479" s="60">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58">
        <f ca="1">COUNTIF(INDIRECT("H"&amp;(ROW()+12*(($AN479-1)*3+$AO479)-ROW())/12+5):INDIRECT("S"&amp;(ROW()+12*(($AN479-1)*3+$AO479)-ROW())/12+5),AQ479)</f>
        <v>0</v>
      </c>
      <c r="AS479" s="60">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58">
        <f ca="1">COUNTIF(INDIRECT("U"&amp;(ROW()+12*(($AN479-1)*3+$AO479)-ROW())/12+5):INDIRECT("AF"&amp;(ROW()+12*(($AN479-1)*3+$AO479)-ROW())/12+5),AS479)</f>
        <v>0</v>
      </c>
      <c r="AU479" s="58">
        <f ca="1">IF(AND(AQ479+AS479&gt;0,AR479+AT479&gt;0),COUNTIF(AU$6:AU478,"&gt;0")+1,0)</f>
        <v>0</v>
      </c>
    </row>
    <row r="480" spans="40:47">
      <c r="AN480" s="58">
        <v>14</v>
      </c>
      <c r="AO480" s="58">
        <v>1</v>
      </c>
      <c r="AP480" s="58">
        <v>7</v>
      </c>
      <c r="AQ480" s="60">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58">
        <f ca="1">COUNTIF(INDIRECT("H"&amp;(ROW()+12*(($AN480-1)*3+$AO480)-ROW())/12+5):INDIRECT("S"&amp;(ROW()+12*(($AN480-1)*3+$AO480)-ROW())/12+5),AQ480)</f>
        <v>0</v>
      </c>
      <c r="AS480" s="60">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58">
        <f ca="1">COUNTIF(INDIRECT("U"&amp;(ROW()+12*(($AN480-1)*3+$AO480)-ROW())/12+5):INDIRECT("AF"&amp;(ROW()+12*(($AN480-1)*3+$AO480)-ROW())/12+5),AS480)</f>
        <v>0</v>
      </c>
      <c r="AU480" s="58">
        <f ca="1">IF(AND(AQ480+AS480&gt;0,AR480+AT480&gt;0),COUNTIF(AU$6:AU479,"&gt;0")+1,0)</f>
        <v>0</v>
      </c>
    </row>
    <row r="481" spans="40:47">
      <c r="AN481" s="58">
        <v>14</v>
      </c>
      <c r="AO481" s="58">
        <v>1</v>
      </c>
      <c r="AP481" s="58">
        <v>8</v>
      </c>
      <c r="AQ481" s="60">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58">
        <f ca="1">COUNTIF(INDIRECT("H"&amp;(ROW()+12*(($AN481-1)*3+$AO481)-ROW())/12+5):INDIRECT("S"&amp;(ROW()+12*(($AN481-1)*3+$AO481)-ROW())/12+5),AQ481)</f>
        <v>0</v>
      </c>
      <c r="AS481" s="60">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58">
        <f ca="1">COUNTIF(INDIRECT("U"&amp;(ROW()+12*(($AN481-1)*3+$AO481)-ROW())/12+5):INDIRECT("AF"&amp;(ROW()+12*(($AN481-1)*3+$AO481)-ROW())/12+5),AS481)</f>
        <v>0</v>
      </c>
      <c r="AU481" s="58">
        <f ca="1">IF(AND(AQ481+AS481&gt;0,AR481+AT481&gt;0),COUNTIF(AU$6:AU480,"&gt;0")+1,0)</f>
        <v>0</v>
      </c>
    </row>
    <row r="482" spans="40:47">
      <c r="AN482" s="58">
        <v>14</v>
      </c>
      <c r="AO482" s="58">
        <v>1</v>
      </c>
      <c r="AP482" s="58">
        <v>9</v>
      </c>
      <c r="AQ482" s="60">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58">
        <f ca="1">COUNTIF(INDIRECT("H"&amp;(ROW()+12*(($AN482-1)*3+$AO482)-ROW())/12+5):INDIRECT("S"&amp;(ROW()+12*(($AN482-1)*3+$AO482)-ROW())/12+5),AQ482)</f>
        <v>0</v>
      </c>
      <c r="AS482" s="60">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58">
        <f ca="1">COUNTIF(INDIRECT("U"&amp;(ROW()+12*(($AN482-1)*3+$AO482)-ROW())/12+5):INDIRECT("AF"&amp;(ROW()+12*(($AN482-1)*3+$AO482)-ROW())/12+5),AS482)</f>
        <v>0</v>
      </c>
      <c r="AU482" s="58">
        <f ca="1">IF(AND(AQ482+AS482&gt;0,AR482+AT482&gt;0),COUNTIF(AU$6:AU481,"&gt;0")+1,0)</f>
        <v>0</v>
      </c>
    </row>
    <row r="483" spans="40:47">
      <c r="AN483" s="58">
        <v>14</v>
      </c>
      <c r="AO483" s="58">
        <v>1</v>
      </c>
      <c r="AP483" s="58">
        <v>10</v>
      </c>
      <c r="AQ483" s="60">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58">
        <f ca="1">COUNTIF(INDIRECT("H"&amp;(ROW()+12*(($AN483-1)*3+$AO483)-ROW())/12+5):INDIRECT("S"&amp;(ROW()+12*(($AN483-1)*3+$AO483)-ROW())/12+5),AQ483)</f>
        <v>0</v>
      </c>
      <c r="AS483" s="60">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58">
        <f ca="1">COUNTIF(INDIRECT("U"&amp;(ROW()+12*(($AN483-1)*3+$AO483)-ROW())/12+5):INDIRECT("AF"&amp;(ROW()+12*(($AN483-1)*3+$AO483)-ROW())/12+5),AS483)</f>
        <v>0</v>
      </c>
      <c r="AU483" s="58">
        <f ca="1">IF(AND(AQ483+AS483&gt;0,AR483+AT483&gt;0),COUNTIF(AU$6:AU482,"&gt;0")+1,0)</f>
        <v>0</v>
      </c>
    </row>
    <row r="484" spans="40:47">
      <c r="AN484" s="58">
        <v>14</v>
      </c>
      <c r="AO484" s="58">
        <v>1</v>
      </c>
      <c r="AP484" s="58">
        <v>11</v>
      </c>
      <c r="AQ484" s="60">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58">
        <f ca="1">COUNTIF(INDIRECT("H"&amp;(ROW()+12*(($AN484-1)*3+$AO484)-ROW())/12+5):INDIRECT("S"&amp;(ROW()+12*(($AN484-1)*3+$AO484)-ROW())/12+5),AQ484)</f>
        <v>0</v>
      </c>
      <c r="AS484" s="60">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58">
        <f ca="1">COUNTIF(INDIRECT("U"&amp;(ROW()+12*(($AN484-1)*3+$AO484)-ROW())/12+5):INDIRECT("AF"&amp;(ROW()+12*(($AN484-1)*3+$AO484)-ROW())/12+5),AS484)</f>
        <v>0</v>
      </c>
      <c r="AU484" s="58">
        <f ca="1">IF(AND(AQ484+AS484&gt;0,AR484+AT484&gt;0),COUNTIF(AU$6:AU483,"&gt;0")+1,0)</f>
        <v>0</v>
      </c>
    </row>
    <row r="485" spans="40:47">
      <c r="AN485" s="58">
        <v>14</v>
      </c>
      <c r="AO485" s="58">
        <v>1</v>
      </c>
      <c r="AP485" s="58">
        <v>12</v>
      </c>
      <c r="AQ485" s="60">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58">
        <f ca="1">COUNTIF(INDIRECT("H"&amp;(ROW()+12*(($AN485-1)*3+$AO485)-ROW())/12+5):INDIRECT("S"&amp;(ROW()+12*(($AN485-1)*3+$AO485)-ROW())/12+5),AQ485)</f>
        <v>0</v>
      </c>
      <c r="AS485" s="60">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58">
        <f ca="1">COUNTIF(INDIRECT("U"&amp;(ROW()+12*(($AN485-1)*3+$AO485)-ROW())/12+5):INDIRECT("AF"&amp;(ROW()+12*(($AN485-1)*3+$AO485)-ROW())/12+5),AS485)</f>
        <v>0</v>
      </c>
      <c r="AU485" s="58">
        <f ca="1">IF(AND(AQ485+AS485&gt;0,AR485+AT485&gt;0),COUNTIF(AU$6:AU484,"&gt;0")+1,0)</f>
        <v>0</v>
      </c>
    </row>
    <row r="486" spans="40:47">
      <c r="AN486" s="58">
        <v>14</v>
      </c>
      <c r="AO486" s="58">
        <v>2</v>
      </c>
      <c r="AP486" s="58">
        <v>1</v>
      </c>
      <c r="AQ486" s="60">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58">
        <f ca="1">COUNTIF(INDIRECT("H"&amp;(ROW()+12*(($AN486-1)*3+$AO486)-ROW())/12+5):INDIRECT("S"&amp;(ROW()+12*(($AN486-1)*3+$AO486)-ROW())/12+5),AQ486)</f>
        <v>0</v>
      </c>
      <c r="AS486" s="60">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58">
        <f ca="1">COUNTIF(INDIRECT("U"&amp;(ROW()+12*(($AN486-1)*3+$AO486)-ROW())/12+5):INDIRECT("AF"&amp;(ROW()+12*(($AN486-1)*3+$AO486)-ROW())/12+5),AS486)</f>
        <v>0</v>
      </c>
      <c r="AU486" s="58">
        <f ca="1">IF(AND(AQ486+AS486&gt;0,AR486+AT486&gt;0),COUNTIF(AU$6:AU485,"&gt;0")+1,0)</f>
        <v>0</v>
      </c>
    </row>
    <row r="487" spans="40:47">
      <c r="AN487" s="58">
        <v>14</v>
      </c>
      <c r="AO487" s="58">
        <v>2</v>
      </c>
      <c r="AP487" s="58">
        <v>2</v>
      </c>
      <c r="AQ487" s="60">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58">
        <f ca="1">COUNTIF(INDIRECT("H"&amp;(ROW()+12*(($AN487-1)*3+$AO487)-ROW())/12+5):INDIRECT("S"&amp;(ROW()+12*(($AN487-1)*3+$AO487)-ROW())/12+5),AQ487)</f>
        <v>0</v>
      </c>
      <c r="AS487" s="60">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58">
        <f ca="1">COUNTIF(INDIRECT("U"&amp;(ROW()+12*(($AN487-1)*3+$AO487)-ROW())/12+5):INDIRECT("AF"&amp;(ROW()+12*(($AN487-1)*3+$AO487)-ROW())/12+5),AS487)</f>
        <v>0</v>
      </c>
      <c r="AU487" s="58">
        <f ca="1">IF(AND(AQ487+AS487&gt;0,AR487+AT487&gt;0),COUNTIF(AU$6:AU486,"&gt;0")+1,0)</f>
        <v>0</v>
      </c>
    </row>
    <row r="488" spans="40:47">
      <c r="AN488" s="58">
        <v>14</v>
      </c>
      <c r="AO488" s="58">
        <v>2</v>
      </c>
      <c r="AP488" s="58">
        <v>3</v>
      </c>
      <c r="AQ488" s="60">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58">
        <f ca="1">COUNTIF(INDIRECT("H"&amp;(ROW()+12*(($AN488-1)*3+$AO488)-ROW())/12+5):INDIRECT("S"&amp;(ROW()+12*(($AN488-1)*3+$AO488)-ROW())/12+5),AQ488)</f>
        <v>0</v>
      </c>
      <c r="AS488" s="60">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58">
        <f ca="1">COUNTIF(INDIRECT("U"&amp;(ROW()+12*(($AN488-1)*3+$AO488)-ROW())/12+5):INDIRECT("AF"&amp;(ROW()+12*(($AN488-1)*3+$AO488)-ROW())/12+5),AS488)</f>
        <v>0</v>
      </c>
      <c r="AU488" s="58">
        <f ca="1">IF(AND(AQ488+AS488&gt;0,AR488+AT488&gt;0),COUNTIF(AU$6:AU487,"&gt;0")+1,0)</f>
        <v>0</v>
      </c>
    </row>
    <row r="489" spans="40:47">
      <c r="AN489" s="58">
        <v>14</v>
      </c>
      <c r="AO489" s="58">
        <v>2</v>
      </c>
      <c r="AP489" s="58">
        <v>4</v>
      </c>
      <c r="AQ489" s="60">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58">
        <f ca="1">COUNTIF(INDIRECT("H"&amp;(ROW()+12*(($AN489-1)*3+$AO489)-ROW())/12+5):INDIRECT("S"&amp;(ROW()+12*(($AN489-1)*3+$AO489)-ROW())/12+5),AQ489)</f>
        <v>0</v>
      </c>
      <c r="AS489" s="60">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58">
        <f ca="1">COUNTIF(INDIRECT("U"&amp;(ROW()+12*(($AN489-1)*3+$AO489)-ROW())/12+5):INDIRECT("AF"&amp;(ROW()+12*(($AN489-1)*3+$AO489)-ROW())/12+5),AS489)</f>
        <v>0</v>
      </c>
      <c r="AU489" s="58">
        <f ca="1">IF(AND(AQ489+AS489&gt;0,AR489+AT489&gt;0),COUNTIF(AU$6:AU488,"&gt;0")+1,0)</f>
        <v>0</v>
      </c>
    </row>
    <row r="490" spans="40:47">
      <c r="AN490" s="58">
        <v>14</v>
      </c>
      <c r="AO490" s="58">
        <v>2</v>
      </c>
      <c r="AP490" s="58">
        <v>5</v>
      </c>
      <c r="AQ490" s="60">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58">
        <f ca="1">COUNTIF(INDIRECT("H"&amp;(ROW()+12*(($AN490-1)*3+$AO490)-ROW())/12+5):INDIRECT("S"&amp;(ROW()+12*(($AN490-1)*3+$AO490)-ROW())/12+5),AQ490)</f>
        <v>0</v>
      </c>
      <c r="AS490" s="60">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58">
        <f ca="1">COUNTIF(INDIRECT("U"&amp;(ROW()+12*(($AN490-1)*3+$AO490)-ROW())/12+5):INDIRECT("AF"&amp;(ROW()+12*(($AN490-1)*3+$AO490)-ROW())/12+5),AS490)</f>
        <v>0</v>
      </c>
      <c r="AU490" s="58">
        <f ca="1">IF(AND(AQ490+AS490&gt;0,AR490+AT490&gt;0),COUNTIF(AU$6:AU489,"&gt;0")+1,0)</f>
        <v>0</v>
      </c>
    </row>
    <row r="491" spans="40:47">
      <c r="AN491" s="58">
        <v>14</v>
      </c>
      <c r="AO491" s="58">
        <v>2</v>
      </c>
      <c r="AP491" s="58">
        <v>6</v>
      </c>
      <c r="AQ491" s="60">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58">
        <f ca="1">COUNTIF(INDIRECT("H"&amp;(ROW()+12*(($AN491-1)*3+$AO491)-ROW())/12+5):INDIRECT("S"&amp;(ROW()+12*(($AN491-1)*3+$AO491)-ROW())/12+5),AQ491)</f>
        <v>0</v>
      </c>
      <c r="AS491" s="60">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58">
        <f ca="1">COUNTIF(INDIRECT("U"&amp;(ROW()+12*(($AN491-1)*3+$AO491)-ROW())/12+5):INDIRECT("AF"&amp;(ROW()+12*(($AN491-1)*3+$AO491)-ROW())/12+5),AS491)</f>
        <v>0</v>
      </c>
      <c r="AU491" s="58">
        <f ca="1">IF(AND(AQ491+AS491&gt;0,AR491+AT491&gt;0),COUNTIF(AU$6:AU490,"&gt;0")+1,0)</f>
        <v>0</v>
      </c>
    </row>
    <row r="492" spans="40:47">
      <c r="AN492" s="58">
        <v>14</v>
      </c>
      <c r="AO492" s="58">
        <v>2</v>
      </c>
      <c r="AP492" s="58">
        <v>7</v>
      </c>
      <c r="AQ492" s="60">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58">
        <f ca="1">COUNTIF(INDIRECT("H"&amp;(ROW()+12*(($AN492-1)*3+$AO492)-ROW())/12+5):INDIRECT("S"&amp;(ROW()+12*(($AN492-1)*3+$AO492)-ROW())/12+5),AQ492)</f>
        <v>0</v>
      </c>
      <c r="AS492" s="60">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58">
        <f ca="1">COUNTIF(INDIRECT("U"&amp;(ROW()+12*(($AN492-1)*3+$AO492)-ROW())/12+5):INDIRECT("AF"&amp;(ROW()+12*(($AN492-1)*3+$AO492)-ROW())/12+5),AS492)</f>
        <v>0</v>
      </c>
      <c r="AU492" s="58">
        <f ca="1">IF(AND(AQ492+AS492&gt;0,AR492+AT492&gt;0),COUNTIF(AU$6:AU491,"&gt;0")+1,0)</f>
        <v>0</v>
      </c>
    </row>
    <row r="493" spans="40:47">
      <c r="AN493" s="58">
        <v>14</v>
      </c>
      <c r="AO493" s="58">
        <v>2</v>
      </c>
      <c r="AP493" s="58">
        <v>8</v>
      </c>
      <c r="AQ493" s="60">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58">
        <f ca="1">COUNTIF(INDIRECT("H"&amp;(ROW()+12*(($AN493-1)*3+$AO493)-ROW())/12+5):INDIRECT("S"&amp;(ROW()+12*(($AN493-1)*3+$AO493)-ROW())/12+5),AQ493)</f>
        <v>0</v>
      </c>
      <c r="AS493" s="60">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58">
        <f ca="1">COUNTIF(INDIRECT("U"&amp;(ROW()+12*(($AN493-1)*3+$AO493)-ROW())/12+5):INDIRECT("AF"&amp;(ROW()+12*(($AN493-1)*3+$AO493)-ROW())/12+5),AS493)</f>
        <v>0</v>
      </c>
      <c r="AU493" s="58">
        <f ca="1">IF(AND(AQ493+AS493&gt;0,AR493+AT493&gt;0),COUNTIF(AU$6:AU492,"&gt;0")+1,0)</f>
        <v>0</v>
      </c>
    </row>
    <row r="494" spans="40:47">
      <c r="AN494" s="58">
        <v>14</v>
      </c>
      <c r="AO494" s="58">
        <v>2</v>
      </c>
      <c r="AP494" s="58">
        <v>9</v>
      </c>
      <c r="AQ494" s="60">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58">
        <f ca="1">COUNTIF(INDIRECT("H"&amp;(ROW()+12*(($AN494-1)*3+$AO494)-ROW())/12+5):INDIRECT("S"&amp;(ROW()+12*(($AN494-1)*3+$AO494)-ROW())/12+5),AQ494)</f>
        <v>0</v>
      </c>
      <c r="AS494" s="60">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58">
        <f ca="1">COUNTIF(INDIRECT("U"&amp;(ROW()+12*(($AN494-1)*3+$AO494)-ROW())/12+5):INDIRECT("AF"&amp;(ROW()+12*(($AN494-1)*3+$AO494)-ROW())/12+5),AS494)</f>
        <v>0</v>
      </c>
      <c r="AU494" s="58">
        <f ca="1">IF(AND(AQ494+AS494&gt;0,AR494+AT494&gt;0),COUNTIF(AU$6:AU493,"&gt;0")+1,0)</f>
        <v>0</v>
      </c>
    </row>
    <row r="495" spans="40:47">
      <c r="AN495" s="58">
        <v>14</v>
      </c>
      <c r="AO495" s="58">
        <v>2</v>
      </c>
      <c r="AP495" s="58">
        <v>10</v>
      </c>
      <c r="AQ495" s="60">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58">
        <f ca="1">COUNTIF(INDIRECT("H"&amp;(ROW()+12*(($AN495-1)*3+$AO495)-ROW())/12+5):INDIRECT("S"&amp;(ROW()+12*(($AN495-1)*3+$AO495)-ROW())/12+5),AQ495)</f>
        <v>0</v>
      </c>
      <c r="AS495" s="60">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58">
        <f ca="1">COUNTIF(INDIRECT("U"&amp;(ROW()+12*(($AN495-1)*3+$AO495)-ROW())/12+5):INDIRECT("AF"&amp;(ROW()+12*(($AN495-1)*3+$AO495)-ROW())/12+5),AS495)</f>
        <v>0</v>
      </c>
      <c r="AU495" s="58">
        <f ca="1">IF(AND(AQ495+AS495&gt;0,AR495+AT495&gt;0),COUNTIF(AU$6:AU494,"&gt;0")+1,0)</f>
        <v>0</v>
      </c>
    </row>
    <row r="496" spans="40:47">
      <c r="AN496" s="58">
        <v>14</v>
      </c>
      <c r="AO496" s="58">
        <v>2</v>
      </c>
      <c r="AP496" s="58">
        <v>11</v>
      </c>
      <c r="AQ496" s="60">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58">
        <f ca="1">COUNTIF(INDIRECT("H"&amp;(ROW()+12*(($AN496-1)*3+$AO496)-ROW())/12+5):INDIRECT("S"&amp;(ROW()+12*(($AN496-1)*3+$AO496)-ROW())/12+5),AQ496)</f>
        <v>0</v>
      </c>
      <c r="AS496" s="60">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58">
        <f ca="1">COUNTIF(INDIRECT("U"&amp;(ROW()+12*(($AN496-1)*3+$AO496)-ROW())/12+5):INDIRECT("AF"&amp;(ROW()+12*(($AN496-1)*3+$AO496)-ROW())/12+5),AS496)</f>
        <v>0</v>
      </c>
      <c r="AU496" s="58">
        <f ca="1">IF(AND(AQ496+AS496&gt;0,AR496+AT496&gt;0),COUNTIF(AU$6:AU495,"&gt;0")+1,0)</f>
        <v>0</v>
      </c>
    </row>
    <row r="497" spans="40:47">
      <c r="AN497" s="58">
        <v>14</v>
      </c>
      <c r="AO497" s="58">
        <v>2</v>
      </c>
      <c r="AP497" s="58">
        <v>12</v>
      </c>
      <c r="AQ497" s="60">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58">
        <f ca="1">COUNTIF(INDIRECT("H"&amp;(ROW()+12*(($AN497-1)*3+$AO497)-ROW())/12+5):INDIRECT("S"&amp;(ROW()+12*(($AN497-1)*3+$AO497)-ROW())/12+5),AQ497)</f>
        <v>0</v>
      </c>
      <c r="AS497" s="60">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58">
        <f ca="1">COUNTIF(INDIRECT("U"&amp;(ROW()+12*(($AN497-1)*3+$AO497)-ROW())/12+5):INDIRECT("AF"&amp;(ROW()+12*(($AN497-1)*3+$AO497)-ROW())/12+5),AS497)</f>
        <v>0</v>
      </c>
      <c r="AU497" s="58">
        <f ca="1">IF(AND(AQ497+AS497&gt;0,AR497+AT497&gt;0),COUNTIF(AU$6:AU496,"&gt;0")+1,0)</f>
        <v>0</v>
      </c>
    </row>
    <row r="498" spans="40:47">
      <c r="AN498" s="58">
        <v>14</v>
      </c>
      <c r="AO498" s="58">
        <v>3</v>
      </c>
      <c r="AP498" s="58">
        <v>1</v>
      </c>
      <c r="AQ498" s="60">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58">
        <f ca="1">COUNTIF(INDIRECT("H"&amp;(ROW()+12*(($AN498-1)*3+$AO498)-ROW())/12+5):INDIRECT("S"&amp;(ROW()+12*(($AN498-1)*3+$AO498)-ROW())/12+5),AQ498)</f>
        <v>0</v>
      </c>
      <c r="AS498" s="60">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58">
        <f ca="1">COUNTIF(INDIRECT("U"&amp;(ROW()+12*(($AN498-1)*3+$AO498)-ROW())/12+5):INDIRECT("AF"&amp;(ROW()+12*(($AN498-1)*3+$AO498)-ROW())/12+5),AS498)</f>
        <v>0</v>
      </c>
      <c r="AU498" s="58">
        <f ca="1">IF(AND(AQ498+AS498&gt;0,AR498+AT498&gt;0),COUNTIF(AU$6:AU497,"&gt;0")+1,0)</f>
        <v>0</v>
      </c>
    </row>
    <row r="499" spans="40:47">
      <c r="AN499" s="58">
        <v>14</v>
      </c>
      <c r="AO499" s="58">
        <v>3</v>
      </c>
      <c r="AP499" s="58">
        <v>2</v>
      </c>
      <c r="AQ499" s="60">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58">
        <f ca="1">COUNTIF(INDIRECT("H"&amp;(ROW()+12*(($AN499-1)*3+$AO499)-ROW())/12+5):INDIRECT("S"&amp;(ROW()+12*(($AN499-1)*3+$AO499)-ROW())/12+5),AQ499)</f>
        <v>0</v>
      </c>
      <c r="AS499" s="60">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58">
        <f ca="1">COUNTIF(INDIRECT("U"&amp;(ROW()+12*(($AN499-1)*3+$AO499)-ROW())/12+5):INDIRECT("AF"&amp;(ROW()+12*(($AN499-1)*3+$AO499)-ROW())/12+5),AS499)</f>
        <v>0</v>
      </c>
      <c r="AU499" s="58">
        <f ca="1">IF(AND(AQ499+AS499&gt;0,AR499+AT499&gt;0),COUNTIF(AU$6:AU498,"&gt;0")+1,0)</f>
        <v>0</v>
      </c>
    </row>
    <row r="500" spans="40:47">
      <c r="AN500" s="58">
        <v>14</v>
      </c>
      <c r="AO500" s="58">
        <v>3</v>
      </c>
      <c r="AP500" s="58">
        <v>3</v>
      </c>
      <c r="AQ500" s="60">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58">
        <f ca="1">COUNTIF(INDIRECT("H"&amp;(ROW()+12*(($AN500-1)*3+$AO500)-ROW())/12+5):INDIRECT("S"&amp;(ROW()+12*(($AN500-1)*3+$AO500)-ROW())/12+5),AQ500)</f>
        <v>0</v>
      </c>
      <c r="AS500" s="60">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58">
        <f ca="1">COUNTIF(INDIRECT("U"&amp;(ROW()+12*(($AN500-1)*3+$AO500)-ROW())/12+5):INDIRECT("AF"&amp;(ROW()+12*(($AN500-1)*3+$AO500)-ROW())/12+5),AS500)</f>
        <v>0</v>
      </c>
      <c r="AU500" s="58">
        <f ca="1">IF(AND(AQ500+AS500&gt;0,AR500+AT500&gt;0),COUNTIF(AU$6:AU499,"&gt;0")+1,0)</f>
        <v>0</v>
      </c>
    </row>
    <row r="501" spans="40:47">
      <c r="AN501" s="58">
        <v>14</v>
      </c>
      <c r="AO501" s="58">
        <v>3</v>
      </c>
      <c r="AP501" s="58">
        <v>4</v>
      </c>
      <c r="AQ501" s="60">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58">
        <f ca="1">COUNTIF(INDIRECT("H"&amp;(ROW()+12*(($AN501-1)*3+$AO501)-ROW())/12+5):INDIRECT("S"&amp;(ROW()+12*(($AN501-1)*3+$AO501)-ROW())/12+5),AQ501)</f>
        <v>0</v>
      </c>
      <c r="AS501" s="60">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58">
        <f ca="1">COUNTIF(INDIRECT("U"&amp;(ROW()+12*(($AN501-1)*3+$AO501)-ROW())/12+5):INDIRECT("AF"&amp;(ROW()+12*(($AN501-1)*3+$AO501)-ROW())/12+5),AS501)</f>
        <v>0</v>
      </c>
      <c r="AU501" s="58">
        <f ca="1">IF(AND(AQ501+AS501&gt;0,AR501+AT501&gt;0),COUNTIF(AU$6:AU500,"&gt;0")+1,0)</f>
        <v>0</v>
      </c>
    </row>
    <row r="502" spans="40:47">
      <c r="AN502" s="58">
        <v>14</v>
      </c>
      <c r="AO502" s="58">
        <v>3</v>
      </c>
      <c r="AP502" s="58">
        <v>5</v>
      </c>
      <c r="AQ502" s="60">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58">
        <f ca="1">COUNTIF(INDIRECT("H"&amp;(ROW()+12*(($AN502-1)*3+$AO502)-ROW())/12+5):INDIRECT("S"&amp;(ROW()+12*(($AN502-1)*3+$AO502)-ROW())/12+5),AQ502)</f>
        <v>0</v>
      </c>
      <c r="AS502" s="60">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58">
        <f ca="1">COUNTIF(INDIRECT("U"&amp;(ROW()+12*(($AN502-1)*3+$AO502)-ROW())/12+5):INDIRECT("AF"&amp;(ROW()+12*(($AN502-1)*3+$AO502)-ROW())/12+5),AS502)</f>
        <v>0</v>
      </c>
      <c r="AU502" s="58">
        <f ca="1">IF(AND(AQ502+AS502&gt;0,AR502+AT502&gt;0),COUNTIF(AU$6:AU501,"&gt;0")+1,0)</f>
        <v>0</v>
      </c>
    </row>
    <row r="503" spans="40:47">
      <c r="AN503" s="58">
        <v>14</v>
      </c>
      <c r="AO503" s="58">
        <v>3</v>
      </c>
      <c r="AP503" s="58">
        <v>6</v>
      </c>
      <c r="AQ503" s="60">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58">
        <f ca="1">COUNTIF(INDIRECT("H"&amp;(ROW()+12*(($AN503-1)*3+$AO503)-ROW())/12+5):INDIRECT("S"&amp;(ROW()+12*(($AN503-1)*3+$AO503)-ROW())/12+5),AQ503)</f>
        <v>0</v>
      </c>
      <c r="AS503" s="60">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58">
        <f ca="1">COUNTIF(INDIRECT("U"&amp;(ROW()+12*(($AN503-1)*3+$AO503)-ROW())/12+5):INDIRECT("AF"&amp;(ROW()+12*(($AN503-1)*3+$AO503)-ROW())/12+5),AS503)</f>
        <v>0</v>
      </c>
      <c r="AU503" s="58">
        <f ca="1">IF(AND(AQ503+AS503&gt;0,AR503+AT503&gt;0),COUNTIF(AU$6:AU502,"&gt;0")+1,0)</f>
        <v>0</v>
      </c>
    </row>
    <row r="504" spans="40:47">
      <c r="AN504" s="58">
        <v>14</v>
      </c>
      <c r="AO504" s="58">
        <v>3</v>
      </c>
      <c r="AP504" s="58">
        <v>7</v>
      </c>
      <c r="AQ504" s="60">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58">
        <f ca="1">COUNTIF(INDIRECT("H"&amp;(ROW()+12*(($AN504-1)*3+$AO504)-ROW())/12+5):INDIRECT("S"&amp;(ROW()+12*(($AN504-1)*3+$AO504)-ROW())/12+5),AQ504)</f>
        <v>0</v>
      </c>
      <c r="AS504" s="60">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58">
        <f ca="1">COUNTIF(INDIRECT("U"&amp;(ROW()+12*(($AN504-1)*3+$AO504)-ROW())/12+5):INDIRECT("AF"&amp;(ROW()+12*(($AN504-1)*3+$AO504)-ROW())/12+5),AS504)</f>
        <v>0</v>
      </c>
      <c r="AU504" s="58">
        <f ca="1">IF(AND(AQ504+AS504&gt;0,AR504+AT504&gt;0),COUNTIF(AU$6:AU503,"&gt;0")+1,0)</f>
        <v>0</v>
      </c>
    </row>
    <row r="505" spans="40:47">
      <c r="AN505" s="58">
        <v>14</v>
      </c>
      <c r="AO505" s="58">
        <v>3</v>
      </c>
      <c r="AP505" s="58">
        <v>8</v>
      </c>
      <c r="AQ505" s="60">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58">
        <f ca="1">COUNTIF(INDIRECT("H"&amp;(ROW()+12*(($AN505-1)*3+$AO505)-ROW())/12+5):INDIRECT("S"&amp;(ROW()+12*(($AN505-1)*3+$AO505)-ROW())/12+5),AQ505)</f>
        <v>0</v>
      </c>
      <c r="AS505" s="60">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58">
        <f ca="1">COUNTIF(INDIRECT("U"&amp;(ROW()+12*(($AN505-1)*3+$AO505)-ROW())/12+5):INDIRECT("AF"&amp;(ROW()+12*(($AN505-1)*3+$AO505)-ROW())/12+5),AS505)</f>
        <v>0</v>
      </c>
      <c r="AU505" s="58">
        <f ca="1">IF(AND(AQ505+AS505&gt;0,AR505+AT505&gt;0),COUNTIF(AU$6:AU504,"&gt;0")+1,0)</f>
        <v>0</v>
      </c>
    </row>
    <row r="506" spans="40:47">
      <c r="AN506" s="58">
        <v>14</v>
      </c>
      <c r="AO506" s="58">
        <v>3</v>
      </c>
      <c r="AP506" s="58">
        <v>9</v>
      </c>
      <c r="AQ506" s="60">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58">
        <f ca="1">COUNTIF(INDIRECT("H"&amp;(ROW()+12*(($AN506-1)*3+$AO506)-ROW())/12+5):INDIRECT("S"&amp;(ROW()+12*(($AN506-1)*3+$AO506)-ROW())/12+5),AQ506)</f>
        <v>0</v>
      </c>
      <c r="AS506" s="60">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58">
        <f ca="1">COUNTIF(INDIRECT("U"&amp;(ROW()+12*(($AN506-1)*3+$AO506)-ROW())/12+5):INDIRECT("AF"&amp;(ROW()+12*(($AN506-1)*3+$AO506)-ROW())/12+5),AS506)</f>
        <v>0</v>
      </c>
      <c r="AU506" s="58">
        <f ca="1">IF(AND(AQ506+AS506&gt;0,AR506+AT506&gt;0),COUNTIF(AU$6:AU505,"&gt;0")+1,0)</f>
        <v>0</v>
      </c>
    </row>
    <row r="507" spans="40:47">
      <c r="AN507" s="58">
        <v>14</v>
      </c>
      <c r="AO507" s="58">
        <v>3</v>
      </c>
      <c r="AP507" s="58">
        <v>10</v>
      </c>
      <c r="AQ507" s="60">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58">
        <f ca="1">COUNTIF(INDIRECT("H"&amp;(ROW()+12*(($AN507-1)*3+$AO507)-ROW())/12+5):INDIRECT("S"&amp;(ROW()+12*(($AN507-1)*3+$AO507)-ROW())/12+5),AQ507)</f>
        <v>0</v>
      </c>
      <c r="AS507" s="60">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58">
        <f ca="1">COUNTIF(INDIRECT("U"&amp;(ROW()+12*(($AN507-1)*3+$AO507)-ROW())/12+5):INDIRECT("AF"&amp;(ROW()+12*(($AN507-1)*3+$AO507)-ROW())/12+5),AS507)</f>
        <v>0</v>
      </c>
      <c r="AU507" s="58">
        <f ca="1">IF(AND(AQ507+AS507&gt;0,AR507+AT507&gt;0),COUNTIF(AU$6:AU506,"&gt;0")+1,0)</f>
        <v>0</v>
      </c>
    </row>
    <row r="508" spans="40:47">
      <c r="AN508" s="58">
        <v>14</v>
      </c>
      <c r="AO508" s="58">
        <v>3</v>
      </c>
      <c r="AP508" s="58">
        <v>11</v>
      </c>
      <c r="AQ508" s="60">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58">
        <f ca="1">COUNTIF(INDIRECT("H"&amp;(ROW()+12*(($AN508-1)*3+$AO508)-ROW())/12+5):INDIRECT("S"&amp;(ROW()+12*(($AN508-1)*3+$AO508)-ROW())/12+5),AQ508)</f>
        <v>0</v>
      </c>
      <c r="AS508" s="60">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58">
        <f ca="1">COUNTIF(INDIRECT("U"&amp;(ROW()+12*(($AN508-1)*3+$AO508)-ROW())/12+5):INDIRECT("AF"&amp;(ROW()+12*(($AN508-1)*3+$AO508)-ROW())/12+5),AS508)</f>
        <v>0</v>
      </c>
      <c r="AU508" s="58">
        <f ca="1">IF(AND(AQ508+AS508&gt;0,AR508+AT508&gt;0),COUNTIF(AU$6:AU507,"&gt;0")+1,0)</f>
        <v>0</v>
      </c>
    </row>
    <row r="509" spans="40:47">
      <c r="AN509" s="243">
        <v>14</v>
      </c>
      <c r="AO509" s="243">
        <v>3</v>
      </c>
      <c r="AP509" s="243">
        <v>12</v>
      </c>
      <c r="AQ509" s="244">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243">
        <f ca="1">COUNTIF(INDIRECT("H"&amp;(ROW()+12*(($AN509-1)*3+$AO509)-ROW())/12+5):INDIRECT("S"&amp;(ROW()+12*(($AN509-1)*3+$AO509)-ROW())/12+5),AQ509)</f>
        <v>0</v>
      </c>
      <c r="AS509" s="244">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243">
        <f ca="1">COUNTIF(INDIRECT("U"&amp;(ROW()+12*(($AN509-1)*3+$AO509)-ROW())/12+5):INDIRECT("AF"&amp;(ROW()+12*(($AN509-1)*3+$AO509)-ROW())/12+5),AS509)</f>
        <v>0</v>
      </c>
      <c r="AU509" s="58">
        <f ca="1">IF(AND(AQ509+AS509&gt;0,AR509+AT509&gt;0),COUNTIF(AU$6:AU508,"&gt;0")+1,0)</f>
        <v>0</v>
      </c>
    </row>
    <row r="510" spans="40:47">
      <c r="AN510" s="58">
        <v>15</v>
      </c>
      <c r="AO510" s="58">
        <v>1</v>
      </c>
      <c r="AP510" s="58">
        <v>1</v>
      </c>
      <c r="AQ510" s="60">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58">
        <f ca="1">COUNTIF(INDIRECT("H"&amp;(ROW()+12*(($AN510-1)*3+$AO510)-ROW())/12+5):INDIRECT("S"&amp;(ROW()+12*(($AN510-1)*3+$AO510)-ROW())/12+5),AQ510)</f>
        <v>0</v>
      </c>
      <c r="AS510" s="60">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58">
        <f ca="1">COUNTIF(INDIRECT("U"&amp;(ROW()+12*(($AN510-1)*3+$AO510)-ROW())/12+5):INDIRECT("AF"&amp;(ROW()+12*(($AN510-1)*3+$AO510)-ROW())/12+5),AS510)</f>
        <v>0</v>
      </c>
      <c r="AU510" s="58">
        <f ca="1">IF(AND(AQ510+AS510&gt;0,AR510+AT510&gt;0),COUNTIF(AU$6:AU509,"&gt;0")+1,0)</f>
        <v>0</v>
      </c>
    </row>
    <row r="511" spans="40:47">
      <c r="AN511" s="58">
        <v>15</v>
      </c>
      <c r="AO511" s="58">
        <v>1</v>
      </c>
      <c r="AP511" s="58">
        <v>2</v>
      </c>
      <c r="AQ511" s="60">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58">
        <f ca="1">COUNTIF(INDIRECT("H"&amp;(ROW()+12*(($AN511-1)*3+$AO511)-ROW())/12+5):INDIRECT("S"&amp;(ROW()+12*(($AN511-1)*3+$AO511)-ROW())/12+5),AQ511)</f>
        <v>0</v>
      </c>
      <c r="AS511" s="60">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58">
        <f ca="1">COUNTIF(INDIRECT("U"&amp;(ROW()+12*(($AN511-1)*3+$AO511)-ROW())/12+5):INDIRECT("AF"&amp;(ROW()+12*(($AN511-1)*3+$AO511)-ROW())/12+5),AS511)</f>
        <v>0</v>
      </c>
      <c r="AU511" s="58">
        <f ca="1">IF(AND(AQ511+AS511&gt;0,AR511+AT511&gt;0),COUNTIF(AU$6:AU510,"&gt;0")+1,0)</f>
        <v>0</v>
      </c>
    </row>
    <row r="512" spans="40:47">
      <c r="AN512" s="58">
        <v>15</v>
      </c>
      <c r="AO512" s="58">
        <v>1</v>
      </c>
      <c r="AP512" s="58">
        <v>3</v>
      </c>
      <c r="AQ512" s="60">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58">
        <f ca="1">COUNTIF(INDIRECT("H"&amp;(ROW()+12*(($AN512-1)*3+$AO512)-ROW())/12+5):INDIRECT("S"&amp;(ROW()+12*(($AN512-1)*3+$AO512)-ROW())/12+5),AQ512)</f>
        <v>0</v>
      </c>
      <c r="AS512" s="60">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58">
        <f ca="1">COUNTIF(INDIRECT("U"&amp;(ROW()+12*(($AN512-1)*3+$AO512)-ROW())/12+5):INDIRECT("AF"&amp;(ROW()+12*(($AN512-1)*3+$AO512)-ROW())/12+5),AS512)</f>
        <v>0</v>
      </c>
      <c r="AU512" s="58">
        <f ca="1">IF(AND(AQ512+AS512&gt;0,AR512+AT512&gt;0),COUNTIF(AU$6:AU511,"&gt;0")+1,0)</f>
        <v>0</v>
      </c>
    </row>
    <row r="513" spans="40:47">
      <c r="AN513" s="58">
        <v>15</v>
      </c>
      <c r="AO513" s="58">
        <v>1</v>
      </c>
      <c r="AP513" s="58">
        <v>4</v>
      </c>
      <c r="AQ513" s="60">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58">
        <f ca="1">COUNTIF(INDIRECT("H"&amp;(ROW()+12*(($AN513-1)*3+$AO513)-ROW())/12+5):INDIRECT("S"&amp;(ROW()+12*(($AN513-1)*3+$AO513)-ROW())/12+5),AQ513)</f>
        <v>0</v>
      </c>
      <c r="AS513" s="60">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58">
        <f ca="1">COUNTIF(INDIRECT("U"&amp;(ROW()+12*(($AN513-1)*3+$AO513)-ROW())/12+5):INDIRECT("AF"&amp;(ROW()+12*(($AN513-1)*3+$AO513)-ROW())/12+5),AS513)</f>
        <v>0</v>
      </c>
      <c r="AU513" s="58">
        <f ca="1">IF(AND(AQ513+AS513&gt;0,AR513+AT513&gt;0),COUNTIF(AU$6:AU512,"&gt;0")+1,0)</f>
        <v>0</v>
      </c>
    </row>
    <row r="514" spans="40:47">
      <c r="AN514" s="58">
        <v>15</v>
      </c>
      <c r="AO514" s="58">
        <v>1</v>
      </c>
      <c r="AP514" s="58">
        <v>5</v>
      </c>
      <c r="AQ514" s="60">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58">
        <f ca="1">COUNTIF(INDIRECT("H"&amp;(ROW()+12*(($AN514-1)*3+$AO514)-ROW())/12+5):INDIRECT("S"&amp;(ROW()+12*(($AN514-1)*3+$AO514)-ROW())/12+5),AQ514)</f>
        <v>0</v>
      </c>
      <c r="AS514" s="60">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58">
        <f ca="1">COUNTIF(INDIRECT("U"&amp;(ROW()+12*(($AN514-1)*3+$AO514)-ROW())/12+5):INDIRECT("AF"&amp;(ROW()+12*(($AN514-1)*3+$AO514)-ROW())/12+5),AS514)</f>
        <v>0</v>
      </c>
      <c r="AU514" s="58">
        <f ca="1">IF(AND(AQ514+AS514&gt;0,AR514+AT514&gt;0),COUNTIF(AU$6:AU513,"&gt;0")+1,0)</f>
        <v>0</v>
      </c>
    </row>
    <row r="515" spans="40:47">
      <c r="AN515" s="58">
        <v>15</v>
      </c>
      <c r="AO515" s="58">
        <v>1</v>
      </c>
      <c r="AP515" s="58">
        <v>6</v>
      </c>
      <c r="AQ515" s="60">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58">
        <f ca="1">COUNTIF(INDIRECT("H"&amp;(ROW()+12*(($AN515-1)*3+$AO515)-ROW())/12+5):INDIRECT("S"&amp;(ROW()+12*(($AN515-1)*3+$AO515)-ROW())/12+5),AQ515)</f>
        <v>0</v>
      </c>
      <c r="AS515" s="60">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58">
        <f ca="1">COUNTIF(INDIRECT("U"&amp;(ROW()+12*(($AN515-1)*3+$AO515)-ROW())/12+5):INDIRECT("AF"&amp;(ROW()+12*(($AN515-1)*3+$AO515)-ROW())/12+5),AS515)</f>
        <v>0</v>
      </c>
      <c r="AU515" s="58">
        <f ca="1">IF(AND(AQ515+AS515&gt;0,AR515+AT515&gt;0),COUNTIF(AU$6:AU514,"&gt;0")+1,0)</f>
        <v>0</v>
      </c>
    </row>
    <row r="516" spans="40:47">
      <c r="AN516" s="58">
        <v>15</v>
      </c>
      <c r="AO516" s="58">
        <v>1</v>
      </c>
      <c r="AP516" s="58">
        <v>7</v>
      </c>
      <c r="AQ516" s="60">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58">
        <f ca="1">COUNTIF(INDIRECT("H"&amp;(ROW()+12*(($AN516-1)*3+$AO516)-ROW())/12+5):INDIRECT("S"&amp;(ROW()+12*(($AN516-1)*3+$AO516)-ROW())/12+5),AQ516)</f>
        <v>0</v>
      </c>
      <c r="AS516" s="60">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58">
        <f ca="1">COUNTIF(INDIRECT("U"&amp;(ROW()+12*(($AN516-1)*3+$AO516)-ROW())/12+5):INDIRECT("AF"&amp;(ROW()+12*(($AN516-1)*3+$AO516)-ROW())/12+5),AS516)</f>
        <v>0</v>
      </c>
      <c r="AU516" s="58">
        <f ca="1">IF(AND(AQ516+AS516&gt;0,AR516+AT516&gt;0),COUNTIF(AU$6:AU515,"&gt;0")+1,0)</f>
        <v>0</v>
      </c>
    </row>
    <row r="517" spans="40:47">
      <c r="AN517" s="58">
        <v>15</v>
      </c>
      <c r="AO517" s="58">
        <v>1</v>
      </c>
      <c r="AP517" s="58">
        <v>8</v>
      </c>
      <c r="AQ517" s="60">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58">
        <f ca="1">COUNTIF(INDIRECT("H"&amp;(ROW()+12*(($AN517-1)*3+$AO517)-ROW())/12+5):INDIRECT("S"&amp;(ROW()+12*(($AN517-1)*3+$AO517)-ROW())/12+5),AQ517)</f>
        <v>0</v>
      </c>
      <c r="AS517" s="60">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58">
        <f ca="1">COUNTIF(INDIRECT("U"&amp;(ROW()+12*(($AN517-1)*3+$AO517)-ROW())/12+5):INDIRECT("AF"&amp;(ROW()+12*(($AN517-1)*3+$AO517)-ROW())/12+5),AS517)</f>
        <v>0</v>
      </c>
      <c r="AU517" s="58">
        <f ca="1">IF(AND(AQ517+AS517&gt;0,AR517+AT517&gt;0),COUNTIF(AU$6:AU516,"&gt;0")+1,0)</f>
        <v>0</v>
      </c>
    </row>
    <row r="518" spans="40:47">
      <c r="AN518" s="58">
        <v>15</v>
      </c>
      <c r="AO518" s="58">
        <v>1</v>
      </c>
      <c r="AP518" s="58">
        <v>9</v>
      </c>
      <c r="AQ518" s="60">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58">
        <f ca="1">COUNTIF(INDIRECT("H"&amp;(ROW()+12*(($AN518-1)*3+$AO518)-ROW())/12+5):INDIRECT("S"&amp;(ROW()+12*(($AN518-1)*3+$AO518)-ROW())/12+5),AQ518)</f>
        <v>0</v>
      </c>
      <c r="AS518" s="60">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58">
        <f ca="1">COUNTIF(INDIRECT("U"&amp;(ROW()+12*(($AN518-1)*3+$AO518)-ROW())/12+5):INDIRECT("AF"&amp;(ROW()+12*(($AN518-1)*3+$AO518)-ROW())/12+5),AS518)</f>
        <v>0</v>
      </c>
      <c r="AU518" s="58">
        <f ca="1">IF(AND(AQ518+AS518&gt;0,AR518+AT518&gt;0),COUNTIF(AU$6:AU517,"&gt;0")+1,0)</f>
        <v>0</v>
      </c>
    </row>
    <row r="519" spans="40:47">
      <c r="AN519" s="58">
        <v>15</v>
      </c>
      <c r="AO519" s="58">
        <v>1</v>
      </c>
      <c r="AP519" s="58">
        <v>10</v>
      </c>
      <c r="AQ519" s="60">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58">
        <f ca="1">COUNTIF(INDIRECT("H"&amp;(ROW()+12*(($AN519-1)*3+$AO519)-ROW())/12+5):INDIRECT("S"&amp;(ROW()+12*(($AN519-1)*3+$AO519)-ROW())/12+5),AQ519)</f>
        <v>0</v>
      </c>
      <c r="AS519" s="60">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58">
        <f ca="1">COUNTIF(INDIRECT("U"&amp;(ROW()+12*(($AN519-1)*3+$AO519)-ROW())/12+5):INDIRECT("AF"&amp;(ROW()+12*(($AN519-1)*3+$AO519)-ROW())/12+5),AS519)</f>
        <v>0</v>
      </c>
      <c r="AU519" s="58">
        <f ca="1">IF(AND(AQ519+AS519&gt;0,AR519+AT519&gt;0),COUNTIF(AU$6:AU518,"&gt;0")+1,0)</f>
        <v>0</v>
      </c>
    </row>
    <row r="520" spans="40:47">
      <c r="AN520" s="58">
        <v>15</v>
      </c>
      <c r="AO520" s="58">
        <v>1</v>
      </c>
      <c r="AP520" s="58">
        <v>11</v>
      </c>
      <c r="AQ520" s="60">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58">
        <f ca="1">COUNTIF(INDIRECT("H"&amp;(ROW()+12*(($AN520-1)*3+$AO520)-ROW())/12+5):INDIRECT("S"&amp;(ROW()+12*(($AN520-1)*3+$AO520)-ROW())/12+5),AQ520)</f>
        <v>0</v>
      </c>
      <c r="AS520" s="60">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58">
        <f ca="1">COUNTIF(INDIRECT("U"&amp;(ROW()+12*(($AN520-1)*3+$AO520)-ROW())/12+5):INDIRECT("AF"&amp;(ROW()+12*(($AN520-1)*3+$AO520)-ROW())/12+5),AS520)</f>
        <v>0</v>
      </c>
      <c r="AU520" s="58">
        <f ca="1">IF(AND(AQ520+AS520&gt;0,AR520+AT520&gt;0),COUNTIF(AU$6:AU519,"&gt;0")+1,0)</f>
        <v>0</v>
      </c>
    </row>
    <row r="521" spans="40:47">
      <c r="AN521" s="58">
        <v>15</v>
      </c>
      <c r="AO521" s="58">
        <v>1</v>
      </c>
      <c r="AP521" s="58">
        <v>12</v>
      </c>
      <c r="AQ521" s="60">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58">
        <f ca="1">COUNTIF(INDIRECT("H"&amp;(ROW()+12*(($AN521-1)*3+$AO521)-ROW())/12+5):INDIRECT("S"&amp;(ROW()+12*(($AN521-1)*3+$AO521)-ROW())/12+5),AQ521)</f>
        <v>0</v>
      </c>
      <c r="AS521" s="60">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58">
        <f ca="1">COUNTIF(INDIRECT("U"&amp;(ROW()+12*(($AN521-1)*3+$AO521)-ROW())/12+5):INDIRECT("AF"&amp;(ROW()+12*(($AN521-1)*3+$AO521)-ROW())/12+5),AS521)</f>
        <v>0</v>
      </c>
      <c r="AU521" s="58">
        <f ca="1">IF(AND(AQ521+AS521&gt;0,AR521+AT521&gt;0),COUNTIF(AU$6:AU520,"&gt;0")+1,0)</f>
        <v>0</v>
      </c>
    </row>
    <row r="522" spans="40:47">
      <c r="AN522" s="58">
        <v>15</v>
      </c>
      <c r="AO522" s="58">
        <v>2</v>
      </c>
      <c r="AP522" s="58">
        <v>1</v>
      </c>
      <c r="AQ522" s="60">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58">
        <f ca="1">COUNTIF(INDIRECT("H"&amp;(ROW()+12*(($AN522-1)*3+$AO522)-ROW())/12+5):INDIRECT("S"&amp;(ROW()+12*(($AN522-1)*3+$AO522)-ROW())/12+5),AQ522)</f>
        <v>0</v>
      </c>
      <c r="AS522" s="60">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58">
        <f ca="1">COUNTIF(INDIRECT("U"&amp;(ROW()+12*(($AN522-1)*3+$AO522)-ROW())/12+5):INDIRECT("AF"&amp;(ROW()+12*(($AN522-1)*3+$AO522)-ROW())/12+5),AS522)</f>
        <v>0</v>
      </c>
      <c r="AU522" s="58">
        <f ca="1">IF(AND(AQ522+AS522&gt;0,AR522+AT522&gt;0),COUNTIF(AU$6:AU521,"&gt;0")+1,0)</f>
        <v>0</v>
      </c>
    </row>
    <row r="523" spans="40:47">
      <c r="AN523" s="58">
        <v>15</v>
      </c>
      <c r="AO523" s="58">
        <v>2</v>
      </c>
      <c r="AP523" s="58">
        <v>2</v>
      </c>
      <c r="AQ523" s="60">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58">
        <f ca="1">COUNTIF(INDIRECT("H"&amp;(ROW()+12*(($AN523-1)*3+$AO523)-ROW())/12+5):INDIRECT("S"&amp;(ROW()+12*(($AN523-1)*3+$AO523)-ROW())/12+5),AQ523)</f>
        <v>0</v>
      </c>
      <c r="AS523" s="60">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58">
        <f ca="1">COUNTIF(INDIRECT("U"&amp;(ROW()+12*(($AN523-1)*3+$AO523)-ROW())/12+5):INDIRECT("AF"&amp;(ROW()+12*(($AN523-1)*3+$AO523)-ROW())/12+5),AS523)</f>
        <v>0</v>
      </c>
      <c r="AU523" s="58">
        <f ca="1">IF(AND(AQ523+AS523&gt;0,AR523+AT523&gt;0),COUNTIF(AU$6:AU522,"&gt;0")+1,0)</f>
        <v>0</v>
      </c>
    </row>
    <row r="524" spans="40:47">
      <c r="AN524" s="58">
        <v>15</v>
      </c>
      <c r="AO524" s="58">
        <v>2</v>
      </c>
      <c r="AP524" s="58">
        <v>3</v>
      </c>
      <c r="AQ524" s="60">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58">
        <f ca="1">COUNTIF(INDIRECT("H"&amp;(ROW()+12*(($AN524-1)*3+$AO524)-ROW())/12+5):INDIRECT("S"&amp;(ROW()+12*(($AN524-1)*3+$AO524)-ROW())/12+5),AQ524)</f>
        <v>0</v>
      </c>
      <c r="AS524" s="60">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58">
        <f ca="1">COUNTIF(INDIRECT("U"&amp;(ROW()+12*(($AN524-1)*3+$AO524)-ROW())/12+5):INDIRECT("AF"&amp;(ROW()+12*(($AN524-1)*3+$AO524)-ROW())/12+5),AS524)</f>
        <v>0</v>
      </c>
      <c r="AU524" s="58">
        <f ca="1">IF(AND(AQ524+AS524&gt;0,AR524+AT524&gt;0),COUNTIF(AU$6:AU523,"&gt;0")+1,0)</f>
        <v>0</v>
      </c>
    </row>
    <row r="525" spans="40:47">
      <c r="AN525" s="58">
        <v>15</v>
      </c>
      <c r="AO525" s="58">
        <v>2</v>
      </c>
      <c r="AP525" s="58">
        <v>4</v>
      </c>
      <c r="AQ525" s="60">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58">
        <f ca="1">COUNTIF(INDIRECT("H"&amp;(ROW()+12*(($AN525-1)*3+$AO525)-ROW())/12+5):INDIRECT("S"&amp;(ROW()+12*(($AN525-1)*3+$AO525)-ROW())/12+5),AQ525)</f>
        <v>0</v>
      </c>
      <c r="AS525" s="60">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58">
        <f ca="1">COUNTIF(INDIRECT("U"&amp;(ROW()+12*(($AN525-1)*3+$AO525)-ROW())/12+5):INDIRECT("AF"&amp;(ROW()+12*(($AN525-1)*3+$AO525)-ROW())/12+5),AS525)</f>
        <v>0</v>
      </c>
      <c r="AU525" s="58">
        <f ca="1">IF(AND(AQ525+AS525&gt;0,AR525+AT525&gt;0),COUNTIF(AU$6:AU524,"&gt;0")+1,0)</f>
        <v>0</v>
      </c>
    </row>
    <row r="526" spans="40:47">
      <c r="AN526" s="58">
        <v>15</v>
      </c>
      <c r="AO526" s="58">
        <v>2</v>
      </c>
      <c r="AP526" s="58">
        <v>5</v>
      </c>
      <c r="AQ526" s="60">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58">
        <f ca="1">COUNTIF(INDIRECT("H"&amp;(ROW()+12*(($AN526-1)*3+$AO526)-ROW())/12+5):INDIRECT("S"&amp;(ROW()+12*(($AN526-1)*3+$AO526)-ROW())/12+5),AQ526)</f>
        <v>0</v>
      </c>
      <c r="AS526" s="60">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58">
        <f ca="1">COUNTIF(INDIRECT("U"&amp;(ROW()+12*(($AN526-1)*3+$AO526)-ROW())/12+5):INDIRECT("AF"&amp;(ROW()+12*(($AN526-1)*3+$AO526)-ROW())/12+5),AS526)</f>
        <v>0</v>
      </c>
      <c r="AU526" s="58">
        <f ca="1">IF(AND(AQ526+AS526&gt;0,AR526+AT526&gt;0),COUNTIF(AU$6:AU525,"&gt;0")+1,0)</f>
        <v>0</v>
      </c>
    </row>
    <row r="527" spans="40:47">
      <c r="AN527" s="58">
        <v>15</v>
      </c>
      <c r="AO527" s="58">
        <v>2</v>
      </c>
      <c r="AP527" s="58">
        <v>6</v>
      </c>
      <c r="AQ527" s="60">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58">
        <f ca="1">COUNTIF(INDIRECT("H"&amp;(ROW()+12*(($AN527-1)*3+$AO527)-ROW())/12+5):INDIRECT("S"&amp;(ROW()+12*(($AN527-1)*3+$AO527)-ROW())/12+5),AQ527)</f>
        <v>0</v>
      </c>
      <c r="AS527" s="60">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58">
        <f ca="1">COUNTIF(INDIRECT("U"&amp;(ROW()+12*(($AN527-1)*3+$AO527)-ROW())/12+5):INDIRECT("AF"&amp;(ROW()+12*(($AN527-1)*3+$AO527)-ROW())/12+5),AS527)</f>
        <v>0</v>
      </c>
      <c r="AU527" s="58">
        <f ca="1">IF(AND(AQ527+AS527&gt;0,AR527+AT527&gt;0),COUNTIF(AU$6:AU526,"&gt;0")+1,0)</f>
        <v>0</v>
      </c>
    </row>
    <row r="528" spans="40:47">
      <c r="AN528" s="58">
        <v>15</v>
      </c>
      <c r="AO528" s="58">
        <v>2</v>
      </c>
      <c r="AP528" s="58">
        <v>7</v>
      </c>
      <c r="AQ528" s="60">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58">
        <f ca="1">COUNTIF(INDIRECT("H"&amp;(ROW()+12*(($AN528-1)*3+$AO528)-ROW())/12+5):INDIRECT("S"&amp;(ROW()+12*(($AN528-1)*3+$AO528)-ROW())/12+5),AQ528)</f>
        <v>0</v>
      </c>
      <c r="AS528" s="60">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58">
        <f ca="1">COUNTIF(INDIRECT("U"&amp;(ROW()+12*(($AN528-1)*3+$AO528)-ROW())/12+5):INDIRECT("AF"&amp;(ROW()+12*(($AN528-1)*3+$AO528)-ROW())/12+5),AS528)</f>
        <v>0</v>
      </c>
      <c r="AU528" s="58">
        <f ca="1">IF(AND(AQ528+AS528&gt;0,AR528+AT528&gt;0),COUNTIF(AU$6:AU527,"&gt;0")+1,0)</f>
        <v>0</v>
      </c>
    </row>
    <row r="529" spans="40:47">
      <c r="AN529" s="58">
        <v>15</v>
      </c>
      <c r="AO529" s="58">
        <v>2</v>
      </c>
      <c r="AP529" s="58">
        <v>8</v>
      </c>
      <c r="AQ529" s="60">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58">
        <f ca="1">COUNTIF(INDIRECT("H"&amp;(ROW()+12*(($AN529-1)*3+$AO529)-ROW())/12+5):INDIRECT("S"&amp;(ROW()+12*(($AN529-1)*3+$AO529)-ROW())/12+5),AQ529)</f>
        <v>0</v>
      </c>
      <c r="AS529" s="60">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58">
        <f ca="1">COUNTIF(INDIRECT("U"&amp;(ROW()+12*(($AN529-1)*3+$AO529)-ROW())/12+5):INDIRECT("AF"&amp;(ROW()+12*(($AN529-1)*3+$AO529)-ROW())/12+5),AS529)</f>
        <v>0</v>
      </c>
      <c r="AU529" s="58">
        <f ca="1">IF(AND(AQ529+AS529&gt;0,AR529+AT529&gt;0),COUNTIF(AU$6:AU528,"&gt;0")+1,0)</f>
        <v>0</v>
      </c>
    </row>
    <row r="530" spans="40:47">
      <c r="AN530" s="58">
        <v>15</v>
      </c>
      <c r="AO530" s="58">
        <v>2</v>
      </c>
      <c r="AP530" s="58">
        <v>9</v>
      </c>
      <c r="AQ530" s="60">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58">
        <f ca="1">COUNTIF(INDIRECT("H"&amp;(ROW()+12*(($AN530-1)*3+$AO530)-ROW())/12+5):INDIRECT("S"&amp;(ROW()+12*(($AN530-1)*3+$AO530)-ROW())/12+5),AQ530)</f>
        <v>0</v>
      </c>
      <c r="AS530" s="60">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58">
        <f ca="1">COUNTIF(INDIRECT("U"&amp;(ROW()+12*(($AN530-1)*3+$AO530)-ROW())/12+5):INDIRECT("AF"&amp;(ROW()+12*(($AN530-1)*3+$AO530)-ROW())/12+5),AS530)</f>
        <v>0</v>
      </c>
      <c r="AU530" s="58">
        <f ca="1">IF(AND(AQ530+AS530&gt;0,AR530+AT530&gt;0),COUNTIF(AU$6:AU529,"&gt;0")+1,0)</f>
        <v>0</v>
      </c>
    </row>
    <row r="531" spans="40:47">
      <c r="AN531" s="58">
        <v>15</v>
      </c>
      <c r="AO531" s="58">
        <v>2</v>
      </c>
      <c r="AP531" s="58">
        <v>10</v>
      </c>
      <c r="AQ531" s="60">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58">
        <f ca="1">COUNTIF(INDIRECT("H"&amp;(ROW()+12*(($AN531-1)*3+$AO531)-ROW())/12+5):INDIRECT("S"&amp;(ROW()+12*(($AN531-1)*3+$AO531)-ROW())/12+5),AQ531)</f>
        <v>0</v>
      </c>
      <c r="AS531" s="60">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58">
        <f ca="1">COUNTIF(INDIRECT("U"&amp;(ROW()+12*(($AN531-1)*3+$AO531)-ROW())/12+5):INDIRECT("AF"&amp;(ROW()+12*(($AN531-1)*3+$AO531)-ROW())/12+5),AS531)</f>
        <v>0</v>
      </c>
      <c r="AU531" s="58">
        <f ca="1">IF(AND(AQ531+AS531&gt;0,AR531+AT531&gt;0),COUNTIF(AU$6:AU530,"&gt;0")+1,0)</f>
        <v>0</v>
      </c>
    </row>
    <row r="532" spans="40:47">
      <c r="AN532" s="58">
        <v>15</v>
      </c>
      <c r="AO532" s="58">
        <v>2</v>
      </c>
      <c r="AP532" s="58">
        <v>11</v>
      </c>
      <c r="AQ532" s="60">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58">
        <f ca="1">COUNTIF(INDIRECT("H"&amp;(ROW()+12*(($AN532-1)*3+$AO532)-ROW())/12+5):INDIRECT("S"&amp;(ROW()+12*(($AN532-1)*3+$AO532)-ROW())/12+5),AQ532)</f>
        <v>0</v>
      </c>
      <c r="AS532" s="60">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58">
        <f ca="1">COUNTIF(INDIRECT("U"&amp;(ROW()+12*(($AN532-1)*3+$AO532)-ROW())/12+5):INDIRECT("AF"&amp;(ROW()+12*(($AN532-1)*3+$AO532)-ROW())/12+5),AS532)</f>
        <v>0</v>
      </c>
      <c r="AU532" s="58">
        <f ca="1">IF(AND(AQ532+AS532&gt;0,AR532+AT532&gt;0),COUNTIF(AU$6:AU531,"&gt;0")+1,0)</f>
        <v>0</v>
      </c>
    </row>
    <row r="533" spans="40:47">
      <c r="AN533" s="58">
        <v>15</v>
      </c>
      <c r="AO533" s="58">
        <v>2</v>
      </c>
      <c r="AP533" s="58">
        <v>12</v>
      </c>
      <c r="AQ533" s="60">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58">
        <f ca="1">COUNTIF(INDIRECT("H"&amp;(ROW()+12*(($AN533-1)*3+$AO533)-ROW())/12+5):INDIRECT("S"&amp;(ROW()+12*(($AN533-1)*3+$AO533)-ROW())/12+5),AQ533)</f>
        <v>0</v>
      </c>
      <c r="AS533" s="60">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58">
        <f ca="1">COUNTIF(INDIRECT("U"&amp;(ROW()+12*(($AN533-1)*3+$AO533)-ROW())/12+5):INDIRECT("AF"&amp;(ROW()+12*(($AN533-1)*3+$AO533)-ROW())/12+5),AS533)</f>
        <v>0</v>
      </c>
      <c r="AU533" s="58">
        <f ca="1">IF(AND(AQ533+AS533&gt;0,AR533+AT533&gt;0),COUNTIF(AU$6:AU532,"&gt;0")+1,0)</f>
        <v>0</v>
      </c>
    </row>
    <row r="534" spans="40:47">
      <c r="AN534" s="58">
        <v>15</v>
      </c>
      <c r="AO534" s="58">
        <v>3</v>
      </c>
      <c r="AP534" s="58">
        <v>1</v>
      </c>
      <c r="AQ534" s="60">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58">
        <f ca="1">COUNTIF(INDIRECT("H"&amp;(ROW()+12*(($AN534-1)*3+$AO534)-ROW())/12+5):INDIRECT("S"&amp;(ROW()+12*(($AN534-1)*3+$AO534)-ROW())/12+5),AQ534)</f>
        <v>0</v>
      </c>
      <c r="AS534" s="60">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58">
        <f ca="1">COUNTIF(INDIRECT("U"&amp;(ROW()+12*(($AN534-1)*3+$AO534)-ROW())/12+5):INDIRECT("AF"&amp;(ROW()+12*(($AN534-1)*3+$AO534)-ROW())/12+5),AS534)</f>
        <v>0</v>
      </c>
      <c r="AU534" s="58">
        <f ca="1">IF(AND(AQ534+AS534&gt;0,AR534+AT534&gt;0),COUNTIF(AU$6:AU533,"&gt;0")+1,0)</f>
        <v>0</v>
      </c>
    </row>
    <row r="535" spans="40:47">
      <c r="AN535" s="58">
        <v>15</v>
      </c>
      <c r="AO535" s="58">
        <v>3</v>
      </c>
      <c r="AP535" s="58">
        <v>2</v>
      </c>
      <c r="AQ535" s="60">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58">
        <f ca="1">COUNTIF(INDIRECT("H"&amp;(ROW()+12*(($AN535-1)*3+$AO535)-ROW())/12+5):INDIRECT("S"&amp;(ROW()+12*(($AN535-1)*3+$AO535)-ROW())/12+5),AQ535)</f>
        <v>0</v>
      </c>
      <c r="AS535" s="60">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58">
        <f ca="1">COUNTIF(INDIRECT("U"&amp;(ROW()+12*(($AN535-1)*3+$AO535)-ROW())/12+5):INDIRECT("AF"&amp;(ROW()+12*(($AN535-1)*3+$AO535)-ROW())/12+5),AS535)</f>
        <v>0</v>
      </c>
      <c r="AU535" s="58">
        <f ca="1">IF(AND(AQ535+AS535&gt;0,AR535+AT535&gt;0),COUNTIF(AU$6:AU534,"&gt;0")+1,0)</f>
        <v>0</v>
      </c>
    </row>
    <row r="536" spans="40:47">
      <c r="AN536" s="58">
        <v>15</v>
      </c>
      <c r="AO536" s="58">
        <v>3</v>
      </c>
      <c r="AP536" s="58">
        <v>3</v>
      </c>
      <c r="AQ536" s="60">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58">
        <f ca="1">COUNTIF(INDIRECT("H"&amp;(ROW()+12*(($AN536-1)*3+$AO536)-ROW())/12+5):INDIRECT("S"&amp;(ROW()+12*(($AN536-1)*3+$AO536)-ROW())/12+5),AQ536)</f>
        <v>0</v>
      </c>
      <c r="AS536" s="60">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58">
        <f ca="1">COUNTIF(INDIRECT("U"&amp;(ROW()+12*(($AN536-1)*3+$AO536)-ROW())/12+5):INDIRECT("AF"&amp;(ROW()+12*(($AN536-1)*3+$AO536)-ROW())/12+5),AS536)</f>
        <v>0</v>
      </c>
      <c r="AU536" s="58">
        <f ca="1">IF(AND(AQ536+AS536&gt;0,AR536+AT536&gt;0),COUNTIF(AU$6:AU535,"&gt;0")+1,0)</f>
        <v>0</v>
      </c>
    </row>
    <row r="537" spans="40:47">
      <c r="AN537" s="58">
        <v>15</v>
      </c>
      <c r="AO537" s="58">
        <v>3</v>
      </c>
      <c r="AP537" s="58">
        <v>4</v>
      </c>
      <c r="AQ537" s="60">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58">
        <f ca="1">COUNTIF(INDIRECT("H"&amp;(ROW()+12*(($AN537-1)*3+$AO537)-ROW())/12+5):INDIRECT("S"&amp;(ROW()+12*(($AN537-1)*3+$AO537)-ROW())/12+5),AQ537)</f>
        <v>0</v>
      </c>
      <c r="AS537" s="60">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58">
        <f ca="1">COUNTIF(INDIRECT("U"&amp;(ROW()+12*(($AN537-1)*3+$AO537)-ROW())/12+5):INDIRECT("AF"&amp;(ROW()+12*(($AN537-1)*3+$AO537)-ROW())/12+5),AS537)</f>
        <v>0</v>
      </c>
      <c r="AU537" s="58">
        <f ca="1">IF(AND(AQ537+AS537&gt;0,AR537+AT537&gt;0),COUNTIF(AU$6:AU536,"&gt;0")+1,0)</f>
        <v>0</v>
      </c>
    </row>
    <row r="538" spans="40:47">
      <c r="AN538" s="58">
        <v>15</v>
      </c>
      <c r="AO538" s="58">
        <v>3</v>
      </c>
      <c r="AP538" s="58">
        <v>5</v>
      </c>
      <c r="AQ538" s="60">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58">
        <f ca="1">COUNTIF(INDIRECT("H"&amp;(ROW()+12*(($AN538-1)*3+$AO538)-ROW())/12+5):INDIRECT("S"&amp;(ROW()+12*(($AN538-1)*3+$AO538)-ROW())/12+5),AQ538)</f>
        <v>0</v>
      </c>
      <c r="AS538" s="60">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58">
        <f ca="1">COUNTIF(INDIRECT("U"&amp;(ROW()+12*(($AN538-1)*3+$AO538)-ROW())/12+5):INDIRECT("AF"&amp;(ROW()+12*(($AN538-1)*3+$AO538)-ROW())/12+5),AS538)</f>
        <v>0</v>
      </c>
      <c r="AU538" s="58">
        <f ca="1">IF(AND(AQ538+AS538&gt;0,AR538+AT538&gt;0),COUNTIF(AU$6:AU537,"&gt;0")+1,0)</f>
        <v>0</v>
      </c>
    </row>
    <row r="539" spans="40:47">
      <c r="AN539" s="58">
        <v>15</v>
      </c>
      <c r="AO539" s="58">
        <v>3</v>
      </c>
      <c r="AP539" s="58">
        <v>6</v>
      </c>
      <c r="AQ539" s="60">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58">
        <f ca="1">COUNTIF(INDIRECT("H"&amp;(ROW()+12*(($AN539-1)*3+$AO539)-ROW())/12+5):INDIRECT("S"&amp;(ROW()+12*(($AN539-1)*3+$AO539)-ROW())/12+5),AQ539)</f>
        <v>0</v>
      </c>
      <c r="AS539" s="60">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58">
        <f ca="1">COUNTIF(INDIRECT("U"&amp;(ROW()+12*(($AN539-1)*3+$AO539)-ROW())/12+5):INDIRECT("AF"&amp;(ROW()+12*(($AN539-1)*3+$AO539)-ROW())/12+5),AS539)</f>
        <v>0</v>
      </c>
      <c r="AU539" s="58">
        <f ca="1">IF(AND(AQ539+AS539&gt;0,AR539+AT539&gt;0),COUNTIF(AU$6:AU538,"&gt;0")+1,0)</f>
        <v>0</v>
      </c>
    </row>
    <row r="540" spans="40:47">
      <c r="AN540" s="58">
        <v>15</v>
      </c>
      <c r="AO540" s="58">
        <v>3</v>
      </c>
      <c r="AP540" s="58">
        <v>7</v>
      </c>
      <c r="AQ540" s="60">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58">
        <f ca="1">COUNTIF(INDIRECT("H"&amp;(ROW()+12*(($AN540-1)*3+$AO540)-ROW())/12+5):INDIRECT("S"&amp;(ROW()+12*(($AN540-1)*3+$AO540)-ROW())/12+5),AQ540)</f>
        <v>0</v>
      </c>
      <c r="AS540" s="60">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58">
        <f ca="1">COUNTIF(INDIRECT("U"&amp;(ROW()+12*(($AN540-1)*3+$AO540)-ROW())/12+5):INDIRECT("AF"&amp;(ROW()+12*(($AN540-1)*3+$AO540)-ROW())/12+5),AS540)</f>
        <v>0</v>
      </c>
      <c r="AU540" s="58">
        <f ca="1">IF(AND(AQ540+AS540&gt;0,AR540+AT540&gt;0),COUNTIF(AU$6:AU539,"&gt;0")+1,0)</f>
        <v>0</v>
      </c>
    </row>
    <row r="541" spans="40:47">
      <c r="AN541" s="58">
        <v>15</v>
      </c>
      <c r="AO541" s="58">
        <v>3</v>
      </c>
      <c r="AP541" s="58">
        <v>8</v>
      </c>
      <c r="AQ541" s="60">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58">
        <f ca="1">COUNTIF(INDIRECT("H"&amp;(ROW()+12*(($AN541-1)*3+$AO541)-ROW())/12+5):INDIRECT("S"&amp;(ROW()+12*(($AN541-1)*3+$AO541)-ROW())/12+5),AQ541)</f>
        <v>0</v>
      </c>
      <c r="AS541" s="60">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58">
        <f ca="1">COUNTIF(INDIRECT("U"&amp;(ROW()+12*(($AN541-1)*3+$AO541)-ROW())/12+5):INDIRECT("AF"&amp;(ROW()+12*(($AN541-1)*3+$AO541)-ROW())/12+5),AS541)</f>
        <v>0</v>
      </c>
      <c r="AU541" s="58">
        <f ca="1">IF(AND(AQ541+AS541&gt;0,AR541+AT541&gt;0),COUNTIF(AU$6:AU540,"&gt;0")+1,0)</f>
        <v>0</v>
      </c>
    </row>
    <row r="542" spans="40:47">
      <c r="AN542" s="58">
        <v>15</v>
      </c>
      <c r="AO542" s="58">
        <v>3</v>
      </c>
      <c r="AP542" s="58">
        <v>9</v>
      </c>
      <c r="AQ542" s="60">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58">
        <f ca="1">COUNTIF(INDIRECT("H"&amp;(ROW()+12*(($AN542-1)*3+$AO542)-ROW())/12+5):INDIRECT("S"&amp;(ROW()+12*(($AN542-1)*3+$AO542)-ROW())/12+5),AQ542)</f>
        <v>0</v>
      </c>
      <c r="AS542" s="60">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58">
        <f ca="1">COUNTIF(INDIRECT("U"&amp;(ROW()+12*(($AN542-1)*3+$AO542)-ROW())/12+5):INDIRECT("AF"&amp;(ROW()+12*(($AN542-1)*3+$AO542)-ROW())/12+5),AS542)</f>
        <v>0</v>
      </c>
      <c r="AU542" s="58">
        <f ca="1">IF(AND(AQ542+AS542&gt;0,AR542+AT542&gt;0),COUNTIF(AU$6:AU541,"&gt;0")+1,0)</f>
        <v>0</v>
      </c>
    </row>
    <row r="543" spans="40:47">
      <c r="AN543" s="58">
        <v>15</v>
      </c>
      <c r="AO543" s="58">
        <v>3</v>
      </c>
      <c r="AP543" s="58">
        <v>10</v>
      </c>
      <c r="AQ543" s="60">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58">
        <f ca="1">COUNTIF(INDIRECT("H"&amp;(ROW()+12*(($AN543-1)*3+$AO543)-ROW())/12+5):INDIRECT("S"&amp;(ROW()+12*(($AN543-1)*3+$AO543)-ROW())/12+5),AQ543)</f>
        <v>0</v>
      </c>
      <c r="AS543" s="60">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58">
        <f ca="1">COUNTIF(INDIRECT("U"&amp;(ROW()+12*(($AN543-1)*3+$AO543)-ROW())/12+5):INDIRECT("AF"&amp;(ROW()+12*(($AN543-1)*3+$AO543)-ROW())/12+5),AS543)</f>
        <v>0</v>
      </c>
      <c r="AU543" s="58">
        <f ca="1">IF(AND(AQ543+AS543&gt;0,AR543+AT543&gt;0),COUNTIF(AU$6:AU542,"&gt;0")+1,0)</f>
        <v>0</v>
      </c>
    </row>
    <row r="544" spans="40:47">
      <c r="AN544" s="58">
        <v>15</v>
      </c>
      <c r="AO544" s="58">
        <v>3</v>
      </c>
      <c r="AP544" s="58">
        <v>11</v>
      </c>
      <c r="AQ544" s="60">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58">
        <f ca="1">COUNTIF(INDIRECT("H"&amp;(ROW()+12*(($AN544-1)*3+$AO544)-ROW())/12+5):INDIRECT("S"&amp;(ROW()+12*(($AN544-1)*3+$AO544)-ROW())/12+5),AQ544)</f>
        <v>0</v>
      </c>
      <c r="AS544" s="60">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58">
        <f ca="1">COUNTIF(INDIRECT("U"&amp;(ROW()+12*(($AN544-1)*3+$AO544)-ROW())/12+5):INDIRECT("AF"&amp;(ROW()+12*(($AN544-1)*3+$AO544)-ROW())/12+5),AS544)</f>
        <v>0</v>
      </c>
      <c r="AU544" s="58">
        <f ca="1">IF(AND(AQ544+AS544&gt;0,AR544+AT544&gt;0),COUNTIF(AU$6:AU543,"&gt;0")+1,0)</f>
        <v>0</v>
      </c>
    </row>
    <row r="545" spans="40:47">
      <c r="AN545" s="243">
        <v>15</v>
      </c>
      <c r="AO545" s="243">
        <v>3</v>
      </c>
      <c r="AP545" s="243">
        <v>12</v>
      </c>
      <c r="AQ545" s="244">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243">
        <f ca="1">COUNTIF(INDIRECT("H"&amp;(ROW()+12*(($AN545-1)*3+$AO545)-ROW())/12+5):INDIRECT("S"&amp;(ROW()+12*(($AN545-1)*3+$AO545)-ROW())/12+5),AQ545)</f>
        <v>0</v>
      </c>
      <c r="AS545" s="244">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243">
        <f ca="1">COUNTIF(INDIRECT("U"&amp;(ROW()+12*(($AN545-1)*3+$AO545)-ROW())/12+5):INDIRECT("AF"&amp;(ROW()+12*(($AN545-1)*3+$AO545)-ROW())/12+5),AS545)</f>
        <v>0</v>
      </c>
      <c r="AU545" s="58">
        <f ca="1">IF(AND(AQ545+AS545&gt;0,AR545+AT545&gt;0),COUNTIF(AU$6:AU544,"&gt;0")+1,0)</f>
        <v>0</v>
      </c>
    </row>
    <row r="546" spans="40:47">
      <c r="AN546" s="58">
        <v>16</v>
      </c>
      <c r="AO546" s="58">
        <v>1</v>
      </c>
      <c r="AP546" s="58">
        <v>1</v>
      </c>
      <c r="AQ546" s="60">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58">
        <f ca="1">COUNTIF(INDIRECT("H"&amp;(ROW()+12*(($AN546-1)*3+$AO546)-ROW())/12+5):INDIRECT("S"&amp;(ROW()+12*(($AN546-1)*3+$AO546)-ROW())/12+5),AQ546)</f>
        <v>0</v>
      </c>
      <c r="AS546" s="60">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58">
        <f ca="1">COUNTIF(INDIRECT("U"&amp;(ROW()+12*(($AN546-1)*3+$AO546)-ROW())/12+5):INDIRECT("AF"&amp;(ROW()+12*(($AN546-1)*3+$AO546)-ROW())/12+5),AS546)</f>
        <v>0</v>
      </c>
      <c r="AU546" s="58">
        <f ca="1">IF(AND(AQ546+AS546&gt;0,AR546+AT546&gt;0),COUNTIF(AU$6:AU545,"&gt;0")+1,0)</f>
        <v>0</v>
      </c>
    </row>
    <row r="547" spans="40:47">
      <c r="AN547" s="58">
        <v>16</v>
      </c>
      <c r="AO547" s="58">
        <v>1</v>
      </c>
      <c r="AP547" s="58">
        <v>2</v>
      </c>
      <c r="AQ547" s="60">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58">
        <f ca="1">COUNTIF(INDIRECT("H"&amp;(ROW()+12*(($AN547-1)*3+$AO547)-ROW())/12+5):INDIRECT("S"&amp;(ROW()+12*(($AN547-1)*3+$AO547)-ROW())/12+5),AQ547)</f>
        <v>0</v>
      </c>
      <c r="AS547" s="60">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58">
        <f ca="1">COUNTIF(INDIRECT("U"&amp;(ROW()+12*(($AN547-1)*3+$AO547)-ROW())/12+5):INDIRECT("AF"&amp;(ROW()+12*(($AN547-1)*3+$AO547)-ROW())/12+5),AS547)</f>
        <v>0</v>
      </c>
      <c r="AU547" s="58">
        <f ca="1">IF(AND(AQ547+AS547&gt;0,AR547+AT547&gt;0),COUNTIF(AU$6:AU546,"&gt;0")+1,0)</f>
        <v>0</v>
      </c>
    </row>
    <row r="548" spans="40:47">
      <c r="AN548" s="58">
        <v>16</v>
      </c>
      <c r="AO548" s="58">
        <v>1</v>
      </c>
      <c r="AP548" s="58">
        <v>3</v>
      </c>
      <c r="AQ548" s="60">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58">
        <f ca="1">COUNTIF(INDIRECT("H"&amp;(ROW()+12*(($AN548-1)*3+$AO548)-ROW())/12+5):INDIRECT("S"&amp;(ROW()+12*(($AN548-1)*3+$AO548)-ROW())/12+5),AQ548)</f>
        <v>0</v>
      </c>
      <c r="AS548" s="60">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58">
        <f ca="1">COUNTIF(INDIRECT("U"&amp;(ROW()+12*(($AN548-1)*3+$AO548)-ROW())/12+5):INDIRECT("AF"&amp;(ROW()+12*(($AN548-1)*3+$AO548)-ROW())/12+5),AS548)</f>
        <v>0</v>
      </c>
      <c r="AU548" s="58">
        <f ca="1">IF(AND(AQ548+AS548&gt;0,AR548+AT548&gt;0),COUNTIF(AU$6:AU547,"&gt;0")+1,0)</f>
        <v>0</v>
      </c>
    </row>
    <row r="549" spans="40:47">
      <c r="AN549" s="58">
        <v>16</v>
      </c>
      <c r="AO549" s="58">
        <v>1</v>
      </c>
      <c r="AP549" s="58">
        <v>4</v>
      </c>
      <c r="AQ549" s="60">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58">
        <f ca="1">COUNTIF(INDIRECT("H"&amp;(ROW()+12*(($AN549-1)*3+$AO549)-ROW())/12+5):INDIRECT("S"&amp;(ROW()+12*(($AN549-1)*3+$AO549)-ROW())/12+5),AQ549)</f>
        <v>0</v>
      </c>
      <c r="AS549" s="60">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58">
        <f ca="1">COUNTIF(INDIRECT("U"&amp;(ROW()+12*(($AN549-1)*3+$AO549)-ROW())/12+5):INDIRECT("AF"&amp;(ROW()+12*(($AN549-1)*3+$AO549)-ROW())/12+5),AS549)</f>
        <v>0</v>
      </c>
      <c r="AU549" s="58">
        <f ca="1">IF(AND(AQ549+AS549&gt;0,AR549+AT549&gt;0),COUNTIF(AU$6:AU548,"&gt;0")+1,0)</f>
        <v>0</v>
      </c>
    </row>
    <row r="550" spans="40:47">
      <c r="AN550" s="58">
        <v>16</v>
      </c>
      <c r="AO550" s="58">
        <v>1</v>
      </c>
      <c r="AP550" s="58">
        <v>5</v>
      </c>
      <c r="AQ550" s="60">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58">
        <f ca="1">COUNTIF(INDIRECT("H"&amp;(ROW()+12*(($AN550-1)*3+$AO550)-ROW())/12+5):INDIRECT("S"&amp;(ROW()+12*(($AN550-1)*3+$AO550)-ROW())/12+5),AQ550)</f>
        <v>0</v>
      </c>
      <c r="AS550" s="60">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58">
        <f ca="1">COUNTIF(INDIRECT("U"&amp;(ROW()+12*(($AN550-1)*3+$AO550)-ROW())/12+5):INDIRECT("AF"&amp;(ROW()+12*(($AN550-1)*3+$AO550)-ROW())/12+5),AS550)</f>
        <v>0</v>
      </c>
      <c r="AU550" s="58">
        <f ca="1">IF(AND(AQ550+AS550&gt;0,AR550+AT550&gt;0),COUNTIF(AU$6:AU549,"&gt;0")+1,0)</f>
        <v>0</v>
      </c>
    </row>
    <row r="551" spans="40:47">
      <c r="AN551" s="58">
        <v>16</v>
      </c>
      <c r="AO551" s="58">
        <v>1</v>
      </c>
      <c r="AP551" s="58">
        <v>6</v>
      </c>
      <c r="AQ551" s="60">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58">
        <f ca="1">COUNTIF(INDIRECT("H"&amp;(ROW()+12*(($AN551-1)*3+$AO551)-ROW())/12+5):INDIRECT("S"&amp;(ROW()+12*(($AN551-1)*3+$AO551)-ROW())/12+5),AQ551)</f>
        <v>0</v>
      </c>
      <c r="AS551" s="60">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58">
        <f ca="1">COUNTIF(INDIRECT("U"&amp;(ROW()+12*(($AN551-1)*3+$AO551)-ROW())/12+5):INDIRECT("AF"&amp;(ROW()+12*(($AN551-1)*3+$AO551)-ROW())/12+5),AS551)</f>
        <v>0</v>
      </c>
      <c r="AU551" s="58">
        <f ca="1">IF(AND(AQ551+AS551&gt;0,AR551+AT551&gt;0),COUNTIF(AU$6:AU550,"&gt;0")+1,0)</f>
        <v>0</v>
      </c>
    </row>
    <row r="552" spans="40:47">
      <c r="AN552" s="58">
        <v>16</v>
      </c>
      <c r="AO552" s="58">
        <v>1</v>
      </c>
      <c r="AP552" s="58">
        <v>7</v>
      </c>
      <c r="AQ552" s="60">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58">
        <f ca="1">COUNTIF(INDIRECT("H"&amp;(ROW()+12*(($AN552-1)*3+$AO552)-ROW())/12+5):INDIRECT("S"&amp;(ROW()+12*(($AN552-1)*3+$AO552)-ROW())/12+5),AQ552)</f>
        <v>0</v>
      </c>
      <c r="AS552" s="60">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58">
        <f ca="1">COUNTIF(INDIRECT("U"&amp;(ROW()+12*(($AN552-1)*3+$AO552)-ROW())/12+5):INDIRECT("AF"&amp;(ROW()+12*(($AN552-1)*3+$AO552)-ROW())/12+5),AS552)</f>
        <v>0</v>
      </c>
      <c r="AU552" s="58">
        <f ca="1">IF(AND(AQ552+AS552&gt;0,AR552+AT552&gt;0),COUNTIF(AU$6:AU551,"&gt;0")+1,0)</f>
        <v>0</v>
      </c>
    </row>
    <row r="553" spans="40:47">
      <c r="AN553" s="58">
        <v>16</v>
      </c>
      <c r="AO553" s="58">
        <v>1</v>
      </c>
      <c r="AP553" s="58">
        <v>8</v>
      </c>
      <c r="AQ553" s="60">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58">
        <f ca="1">COUNTIF(INDIRECT("H"&amp;(ROW()+12*(($AN553-1)*3+$AO553)-ROW())/12+5):INDIRECT("S"&amp;(ROW()+12*(($AN553-1)*3+$AO553)-ROW())/12+5),AQ553)</f>
        <v>0</v>
      </c>
      <c r="AS553" s="60">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58">
        <f ca="1">COUNTIF(INDIRECT("U"&amp;(ROW()+12*(($AN553-1)*3+$AO553)-ROW())/12+5):INDIRECT("AF"&amp;(ROW()+12*(($AN553-1)*3+$AO553)-ROW())/12+5),AS553)</f>
        <v>0</v>
      </c>
      <c r="AU553" s="58">
        <f ca="1">IF(AND(AQ553+AS553&gt;0,AR553+AT553&gt;0),COUNTIF(AU$6:AU552,"&gt;0")+1,0)</f>
        <v>0</v>
      </c>
    </row>
    <row r="554" spans="40:47">
      <c r="AN554" s="58">
        <v>16</v>
      </c>
      <c r="AO554" s="58">
        <v>1</v>
      </c>
      <c r="AP554" s="58">
        <v>9</v>
      </c>
      <c r="AQ554" s="60">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58">
        <f ca="1">COUNTIF(INDIRECT("H"&amp;(ROW()+12*(($AN554-1)*3+$AO554)-ROW())/12+5):INDIRECT("S"&amp;(ROW()+12*(($AN554-1)*3+$AO554)-ROW())/12+5),AQ554)</f>
        <v>0</v>
      </c>
      <c r="AS554" s="60">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58">
        <f ca="1">COUNTIF(INDIRECT("U"&amp;(ROW()+12*(($AN554-1)*3+$AO554)-ROW())/12+5):INDIRECT("AF"&amp;(ROW()+12*(($AN554-1)*3+$AO554)-ROW())/12+5),AS554)</f>
        <v>0</v>
      </c>
      <c r="AU554" s="58">
        <f ca="1">IF(AND(AQ554+AS554&gt;0,AR554+AT554&gt;0),COUNTIF(AU$6:AU553,"&gt;0")+1,0)</f>
        <v>0</v>
      </c>
    </row>
    <row r="555" spans="40:47">
      <c r="AN555" s="58">
        <v>16</v>
      </c>
      <c r="AO555" s="58">
        <v>1</v>
      </c>
      <c r="AP555" s="58">
        <v>10</v>
      </c>
      <c r="AQ555" s="60">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58">
        <f ca="1">COUNTIF(INDIRECT("H"&amp;(ROW()+12*(($AN555-1)*3+$AO555)-ROW())/12+5):INDIRECT("S"&amp;(ROW()+12*(($AN555-1)*3+$AO555)-ROW())/12+5),AQ555)</f>
        <v>0</v>
      </c>
      <c r="AS555" s="60">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58">
        <f ca="1">COUNTIF(INDIRECT("U"&amp;(ROW()+12*(($AN555-1)*3+$AO555)-ROW())/12+5):INDIRECT("AF"&amp;(ROW()+12*(($AN555-1)*3+$AO555)-ROW())/12+5),AS555)</f>
        <v>0</v>
      </c>
      <c r="AU555" s="58">
        <f ca="1">IF(AND(AQ555+AS555&gt;0,AR555+AT555&gt;0),COUNTIF(AU$6:AU554,"&gt;0")+1,0)</f>
        <v>0</v>
      </c>
    </row>
    <row r="556" spans="40:47">
      <c r="AN556" s="58">
        <v>16</v>
      </c>
      <c r="AO556" s="58">
        <v>1</v>
      </c>
      <c r="AP556" s="58">
        <v>11</v>
      </c>
      <c r="AQ556" s="60">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58">
        <f ca="1">COUNTIF(INDIRECT("H"&amp;(ROW()+12*(($AN556-1)*3+$AO556)-ROW())/12+5):INDIRECT("S"&amp;(ROW()+12*(($AN556-1)*3+$AO556)-ROW())/12+5),AQ556)</f>
        <v>0</v>
      </c>
      <c r="AS556" s="60">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58">
        <f ca="1">COUNTIF(INDIRECT("U"&amp;(ROW()+12*(($AN556-1)*3+$AO556)-ROW())/12+5):INDIRECT("AF"&amp;(ROW()+12*(($AN556-1)*3+$AO556)-ROW())/12+5),AS556)</f>
        <v>0</v>
      </c>
      <c r="AU556" s="58">
        <f ca="1">IF(AND(AQ556+AS556&gt;0,AR556+AT556&gt;0),COUNTIF(AU$6:AU555,"&gt;0")+1,0)</f>
        <v>0</v>
      </c>
    </row>
    <row r="557" spans="40:47">
      <c r="AN557" s="58">
        <v>16</v>
      </c>
      <c r="AO557" s="58">
        <v>1</v>
      </c>
      <c r="AP557" s="58">
        <v>12</v>
      </c>
      <c r="AQ557" s="60">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58">
        <f ca="1">COUNTIF(INDIRECT("H"&amp;(ROW()+12*(($AN557-1)*3+$AO557)-ROW())/12+5):INDIRECT("S"&amp;(ROW()+12*(($AN557-1)*3+$AO557)-ROW())/12+5),AQ557)</f>
        <v>0</v>
      </c>
      <c r="AS557" s="60">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58">
        <f ca="1">COUNTIF(INDIRECT("U"&amp;(ROW()+12*(($AN557-1)*3+$AO557)-ROW())/12+5):INDIRECT("AF"&amp;(ROW()+12*(($AN557-1)*3+$AO557)-ROW())/12+5),AS557)</f>
        <v>0</v>
      </c>
      <c r="AU557" s="58">
        <f ca="1">IF(AND(AQ557+AS557&gt;0,AR557+AT557&gt;0),COUNTIF(AU$6:AU556,"&gt;0")+1,0)</f>
        <v>0</v>
      </c>
    </row>
    <row r="558" spans="40:47">
      <c r="AN558" s="58">
        <v>16</v>
      </c>
      <c r="AO558" s="58">
        <v>2</v>
      </c>
      <c r="AP558" s="58">
        <v>1</v>
      </c>
      <c r="AQ558" s="60">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58">
        <f ca="1">COUNTIF(INDIRECT("H"&amp;(ROW()+12*(($AN558-1)*3+$AO558)-ROW())/12+5):INDIRECT("S"&amp;(ROW()+12*(($AN558-1)*3+$AO558)-ROW())/12+5),AQ558)</f>
        <v>0</v>
      </c>
      <c r="AS558" s="60">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58">
        <f ca="1">COUNTIF(INDIRECT("U"&amp;(ROW()+12*(($AN558-1)*3+$AO558)-ROW())/12+5):INDIRECT("AF"&amp;(ROW()+12*(($AN558-1)*3+$AO558)-ROW())/12+5),AS558)</f>
        <v>0</v>
      </c>
      <c r="AU558" s="58">
        <f ca="1">IF(AND(AQ558+AS558&gt;0,AR558+AT558&gt;0),COUNTIF(AU$6:AU557,"&gt;0")+1,0)</f>
        <v>0</v>
      </c>
    </row>
    <row r="559" spans="40:47">
      <c r="AN559" s="58">
        <v>16</v>
      </c>
      <c r="AO559" s="58">
        <v>2</v>
      </c>
      <c r="AP559" s="58">
        <v>2</v>
      </c>
      <c r="AQ559" s="60">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58">
        <f ca="1">COUNTIF(INDIRECT("H"&amp;(ROW()+12*(($AN559-1)*3+$AO559)-ROW())/12+5):INDIRECT("S"&amp;(ROW()+12*(($AN559-1)*3+$AO559)-ROW())/12+5),AQ559)</f>
        <v>0</v>
      </c>
      <c r="AS559" s="60">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58">
        <f ca="1">COUNTIF(INDIRECT("U"&amp;(ROW()+12*(($AN559-1)*3+$AO559)-ROW())/12+5):INDIRECT("AF"&amp;(ROW()+12*(($AN559-1)*3+$AO559)-ROW())/12+5),AS559)</f>
        <v>0</v>
      </c>
      <c r="AU559" s="58">
        <f ca="1">IF(AND(AQ559+AS559&gt;0,AR559+AT559&gt;0),COUNTIF(AU$6:AU558,"&gt;0")+1,0)</f>
        <v>0</v>
      </c>
    </row>
    <row r="560" spans="40:47">
      <c r="AN560" s="58">
        <v>16</v>
      </c>
      <c r="AO560" s="58">
        <v>2</v>
      </c>
      <c r="AP560" s="58">
        <v>3</v>
      </c>
      <c r="AQ560" s="60">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58">
        <f ca="1">COUNTIF(INDIRECT("H"&amp;(ROW()+12*(($AN560-1)*3+$AO560)-ROW())/12+5):INDIRECT("S"&amp;(ROW()+12*(($AN560-1)*3+$AO560)-ROW())/12+5),AQ560)</f>
        <v>0</v>
      </c>
      <c r="AS560" s="60">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58">
        <f ca="1">COUNTIF(INDIRECT("U"&amp;(ROW()+12*(($AN560-1)*3+$AO560)-ROW())/12+5):INDIRECT("AF"&amp;(ROW()+12*(($AN560-1)*3+$AO560)-ROW())/12+5),AS560)</f>
        <v>0</v>
      </c>
      <c r="AU560" s="58">
        <f ca="1">IF(AND(AQ560+AS560&gt;0,AR560+AT560&gt;0),COUNTIF(AU$6:AU559,"&gt;0")+1,0)</f>
        <v>0</v>
      </c>
    </row>
    <row r="561" spans="40:47">
      <c r="AN561" s="58">
        <v>16</v>
      </c>
      <c r="AO561" s="58">
        <v>2</v>
      </c>
      <c r="AP561" s="58">
        <v>4</v>
      </c>
      <c r="AQ561" s="60">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58">
        <f ca="1">COUNTIF(INDIRECT("H"&amp;(ROW()+12*(($AN561-1)*3+$AO561)-ROW())/12+5):INDIRECT("S"&amp;(ROW()+12*(($AN561-1)*3+$AO561)-ROW())/12+5),AQ561)</f>
        <v>0</v>
      </c>
      <c r="AS561" s="60">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58">
        <f ca="1">COUNTIF(INDIRECT("U"&amp;(ROW()+12*(($AN561-1)*3+$AO561)-ROW())/12+5):INDIRECT("AF"&amp;(ROW()+12*(($AN561-1)*3+$AO561)-ROW())/12+5),AS561)</f>
        <v>0</v>
      </c>
      <c r="AU561" s="58">
        <f ca="1">IF(AND(AQ561+AS561&gt;0,AR561+AT561&gt;0),COUNTIF(AU$6:AU560,"&gt;0")+1,0)</f>
        <v>0</v>
      </c>
    </row>
    <row r="562" spans="40:47">
      <c r="AN562" s="58">
        <v>16</v>
      </c>
      <c r="AO562" s="58">
        <v>2</v>
      </c>
      <c r="AP562" s="58">
        <v>5</v>
      </c>
      <c r="AQ562" s="60">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58">
        <f ca="1">COUNTIF(INDIRECT("H"&amp;(ROW()+12*(($AN562-1)*3+$AO562)-ROW())/12+5):INDIRECT("S"&amp;(ROW()+12*(($AN562-1)*3+$AO562)-ROW())/12+5),AQ562)</f>
        <v>0</v>
      </c>
      <c r="AS562" s="60">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58">
        <f ca="1">COUNTIF(INDIRECT("U"&amp;(ROW()+12*(($AN562-1)*3+$AO562)-ROW())/12+5):INDIRECT("AF"&amp;(ROW()+12*(($AN562-1)*3+$AO562)-ROW())/12+5),AS562)</f>
        <v>0</v>
      </c>
      <c r="AU562" s="58">
        <f ca="1">IF(AND(AQ562+AS562&gt;0,AR562+AT562&gt;0),COUNTIF(AU$6:AU561,"&gt;0")+1,0)</f>
        <v>0</v>
      </c>
    </row>
    <row r="563" spans="40:47">
      <c r="AN563" s="58">
        <v>16</v>
      </c>
      <c r="AO563" s="58">
        <v>2</v>
      </c>
      <c r="AP563" s="58">
        <v>6</v>
      </c>
      <c r="AQ563" s="60">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58">
        <f ca="1">COUNTIF(INDIRECT("H"&amp;(ROW()+12*(($AN563-1)*3+$AO563)-ROW())/12+5):INDIRECT("S"&amp;(ROW()+12*(($AN563-1)*3+$AO563)-ROW())/12+5),AQ563)</f>
        <v>0</v>
      </c>
      <c r="AS563" s="60">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58">
        <f ca="1">COUNTIF(INDIRECT("U"&amp;(ROW()+12*(($AN563-1)*3+$AO563)-ROW())/12+5):INDIRECT("AF"&amp;(ROW()+12*(($AN563-1)*3+$AO563)-ROW())/12+5),AS563)</f>
        <v>0</v>
      </c>
      <c r="AU563" s="58">
        <f ca="1">IF(AND(AQ563+AS563&gt;0,AR563+AT563&gt;0),COUNTIF(AU$6:AU562,"&gt;0")+1,0)</f>
        <v>0</v>
      </c>
    </row>
    <row r="564" spans="40:47">
      <c r="AN564" s="58">
        <v>16</v>
      </c>
      <c r="AO564" s="58">
        <v>2</v>
      </c>
      <c r="AP564" s="58">
        <v>7</v>
      </c>
      <c r="AQ564" s="60">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58">
        <f ca="1">COUNTIF(INDIRECT("H"&amp;(ROW()+12*(($AN564-1)*3+$AO564)-ROW())/12+5):INDIRECT("S"&amp;(ROW()+12*(($AN564-1)*3+$AO564)-ROW())/12+5),AQ564)</f>
        <v>0</v>
      </c>
      <c r="AS564" s="60">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58">
        <f ca="1">COUNTIF(INDIRECT("U"&amp;(ROW()+12*(($AN564-1)*3+$AO564)-ROW())/12+5):INDIRECT("AF"&amp;(ROW()+12*(($AN564-1)*3+$AO564)-ROW())/12+5),AS564)</f>
        <v>0</v>
      </c>
      <c r="AU564" s="58">
        <f ca="1">IF(AND(AQ564+AS564&gt;0,AR564+AT564&gt;0),COUNTIF(AU$6:AU563,"&gt;0")+1,0)</f>
        <v>0</v>
      </c>
    </row>
    <row r="565" spans="40:47">
      <c r="AN565" s="58">
        <v>16</v>
      </c>
      <c r="AO565" s="58">
        <v>2</v>
      </c>
      <c r="AP565" s="58">
        <v>8</v>
      </c>
      <c r="AQ565" s="60">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58">
        <f ca="1">COUNTIF(INDIRECT("H"&amp;(ROW()+12*(($AN565-1)*3+$AO565)-ROW())/12+5):INDIRECT("S"&amp;(ROW()+12*(($AN565-1)*3+$AO565)-ROW())/12+5),AQ565)</f>
        <v>0</v>
      </c>
      <c r="AS565" s="60">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58">
        <f ca="1">COUNTIF(INDIRECT("U"&amp;(ROW()+12*(($AN565-1)*3+$AO565)-ROW())/12+5):INDIRECT("AF"&amp;(ROW()+12*(($AN565-1)*3+$AO565)-ROW())/12+5),AS565)</f>
        <v>0</v>
      </c>
      <c r="AU565" s="58">
        <f ca="1">IF(AND(AQ565+AS565&gt;0,AR565+AT565&gt;0),COUNTIF(AU$6:AU564,"&gt;0")+1,0)</f>
        <v>0</v>
      </c>
    </row>
    <row r="566" spans="40:47">
      <c r="AN566" s="58">
        <v>16</v>
      </c>
      <c r="AO566" s="58">
        <v>2</v>
      </c>
      <c r="AP566" s="58">
        <v>9</v>
      </c>
      <c r="AQ566" s="60">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58">
        <f ca="1">COUNTIF(INDIRECT("H"&amp;(ROW()+12*(($AN566-1)*3+$AO566)-ROW())/12+5):INDIRECT("S"&amp;(ROW()+12*(($AN566-1)*3+$AO566)-ROW())/12+5),AQ566)</f>
        <v>0</v>
      </c>
      <c r="AS566" s="60">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58">
        <f ca="1">COUNTIF(INDIRECT("U"&amp;(ROW()+12*(($AN566-1)*3+$AO566)-ROW())/12+5):INDIRECT("AF"&amp;(ROW()+12*(($AN566-1)*3+$AO566)-ROW())/12+5),AS566)</f>
        <v>0</v>
      </c>
      <c r="AU566" s="58">
        <f ca="1">IF(AND(AQ566+AS566&gt;0,AR566+AT566&gt;0),COUNTIF(AU$6:AU565,"&gt;0")+1,0)</f>
        <v>0</v>
      </c>
    </row>
    <row r="567" spans="40:47">
      <c r="AN567" s="58">
        <v>16</v>
      </c>
      <c r="AO567" s="58">
        <v>2</v>
      </c>
      <c r="AP567" s="58">
        <v>10</v>
      </c>
      <c r="AQ567" s="60">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58">
        <f ca="1">COUNTIF(INDIRECT("H"&amp;(ROW()+12*(($AN567-1)*3+$AO567)-ROW())/12+5):INDIRECT("S"&amp;(ROW()+12*(($AN567-1)*3+$AO567)-ROW())/12+5),AQ567)</f>
        <v>0</v>
      </c>
      <c r="AS567" s="60">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58">
        <f ca="1">COUNTIF(INDIRECT("U"&amp;(ROW()+12*(($AN567-1)*3+$AO567)-ROW())/12+5):INDIRECT("AF"&amp;(ROW()+12*(($AN567-1)*3+$AO567)-ROW())/12+5),AS567)</f>
        <v>0</v>
      </c>
      <c r="AU567" s="58">
        <f ca="1">IF(AND(AQ567+AS567&gt;0,AR567+AT567&gt;0),COUNTIF(AU$6:AU566,"&gt;0")+1,0)</f>
        <v>0</v>
      </c>
    </row>
    <row r="568" spans="40:47">
      <c r="AN568" s="58">
        <v>16</v>
      </c>
      <c r="AO568" s="58">
        <v>2</v>
      </c>
      <c r="AP568" s="58">
        <v>11</v>
      </c>
      <c r="AQ568" s="60">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58">
        <f ca="1">COUNTIF(INDIRECT("H"&amp;(ROW()+12*(($AN568-1)*3+$AO568)-ROW())/12+5):INDIRECT("S"&amp;(ROW()+12*(($AN568-1)*3+$AO568)-ROW())/12+5),AQ568)</f>
        <v>0</v>
      </c>
      <c r="AS568" s="60">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58">
        <f ca="1">COUNTIF(INDIRECT("U"&amp;(ROW()+12*(($AN568-1)*3+$AO568)-ROW())/12+5):INDIRECT("AF"&amp;(ROW()+12*(($AN568-1)*3+$AO568)-ROW())/12+5),AS568)</f>
        <v>0</v>
      </c>
      <c r="AU568" s="58">
        <f ca="1">IF(AND(AQ568+AS568&gt;0,AR568+AT568&gt;0),COUNTIF(AU$6:AU567,"&gt;0")+1,0)</f>
        <v>0</v>
      </c>
    </row>
    <row r="569" spans="40:47">
      <c r="AN569" s="58">
        <v>16</v>
      </c>
      <c r="AO569" s="58">
        <v>2</v>
      </c>
      <c r="AP569" s="58">
        <v>12</v>
      </c>
      <c r="AQ569" s="60">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58">
        <f ca="1">COUNTIF(INDIRECT("H"&amp;(ROW()+12*(($AN569-1)*3+$AO569)-ROW())/12+5):INDIRECT("S"&amp;(ROW()+12*(($AN569-1)*3+$AO569)-ROW())/12+5),AQ569)</f>
        <v>0</v>
      </c>
      <c r="AS569" s="60">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58">
        <f ca="1">COUNTIF(INDIRECT("U"&amp;(ROW()+12*(($AN569-1)*3+$AO569)-ROW())/12+5):INDIRECT("AF"&amp;(ROW()+12*(($AN569-1)*3+$AO569)-ROW())/12+5),AS569)</f>
        <v>0</v>
      </c>
      <c r="AU569" s="58">
        <f ca="1">IF(AND(AQ569+AS569&gt;0,AR569+AT569&gt;0),COUNTIF(AU$6:AU568,"&gt;0")+1,0)</f>
        <v>0</v>
      </c>
    </row>
    <row r="570" spans="40:47">
      <c r="AN570" s="58">
        <v>16</v>
      </c>
      <c r="AO570" s="58">
        <v>3</v>
      </c>
      <c r="AP570" s="58">
        <v>1</v>
      </c>
      <c r="AQ570" s="60">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58">
        <f ca="1">COUNTIF(INDIRECT("H"&amp;(ROW()+12*(($AN570-1)*3+$AO570)-ROW())/12+5):INDIRECT("S"&amp;(ROW()+12*(($AN570-1)*3+$AO570)-ROW())/12+5),AQ570)</f>
        <v>0</v>
      </c>
      <c r="AS570" s="60">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58">
        <f ca="1">COUNTIF(INDIRECT("U"&amp;(ROW()+12*(($AN570-1)*3+$AO570)-ROW())/12+5):INDIRECT("AF"&amp;(ROW()+12*(($AN570-1)*3+$AO570)-ROW())/12+5),AS570)</f>
        <v>0</v>
      </c>
      <c r="AU570" s="58">
        <f ca="1">IF(AND(AQ570+AS570&gt;0,AR570+AT570&gt;0),COUNTIF(AU$6:AU569,"&gt;0")+1,0)</f>
        <v>0</v>
      </c>
    </row>
    <row r="571" spans="40:47">
      <c r="AN571" s="58">
        <v>16</v>
      </c>
      <c r="AO571" s="58">
        <v>3</v>
      </c>
      <c r="AP571" s="58">
        <v>2</v>
      </c>
      <c r="AQ571" s="60">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58">
        <f ca="1">COUNTIF(INDIRECT("H"&amp;(ROW()+12*(($AN571-1)*3+$AO571)-ROW())/12+5):INDIRECT("S"&amp;(ROW()+12*(($AN571-1)*3+$AO571)-ROW())/12+5),AQ571)</f>
        <v>0</v>
      </c>
      <c r="AS571" s="60">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58">
        <f ca="1">COUNTIF(INDIRECT("U"&amp;(ROW()+12*(($AN571-1)*3+$AO571)-ROW())/12+5):INDIRECT("AF"&amp;(ROW()+12*(($AN571-1)*3+$AO571)-ROW())/12+5),AS571)</f>
        <v>0</v>
      </c>
      <c r="AU571" s="58">
        <f ca="1">IF(AND(AQ571+AS571&gt;0,AR571+AT571&gt;0),COUNTIF(AU$6:AU570,"&gt;0")+1,0)</f>
        <v>0</v>
      </c>
    </row>
    <row r="572" spans="40:47">
      <c r="AN572" s="58">
        <v>16</v>
      </c>
      <c r="AO572" s="58">
        <v>3</v>
      </c>
      <c r="AP572" s="58">
        <v>3</v>
      </c>
      <c r="AQ572" s="60">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58">
        <f ca="1">COUNTIF(INDIRECT("H"&amp;(ROW()+12*(($AN572-1)*3+$AO572)-ROW())/12+5):INDIRECT("S"&amp;(ROW()+12*(($AN572-1)*3+$AO572)-ROW())/12+5),AQ572)</f>
        <v>0</v>
      </c>
      <c r="AS572" s="60">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58">
        <f ca="1">COUNTIF(INDIRECT("U"&amp;(ROW()+12*(($AN572-1)*3+$AO572)-ROW())/12+5):INDIRECT("AF"&amp;(ROW()+12*(($AN572-1)*3+$AO572)-ROW())/12+5),AS572)</f>
        <v>0</v>
      </c>
      <c r="AU572" s="58">
        <f ca="1">IF(AND(AQ572+AS572&gt;0,AR572+AT572&gt;0),COUNTIF(AU$6:AU571,"&gt;0")+1,0)</f>
        <v>0</v>
      </c>
    </row>
    <row r="573" spans="40:47">
      <c r="AN573" s="58">
        <v>16</v>
      </c>
      <c r="AO573" s="58">
        <v>3</v>
      </c>
      <c r="AP573" s="58">
        <v>4</v>
      </c>
      <c r="AQ573" s="60">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58">
        <f ca="1">COUNTIF(INDIRECT("H"&amp;(ROW()+12*(($AN573-1)*3+$AO573)-ROW())/12+5):INDIRECT("S"&amp;(ROW()+12*(($AN573-1)*3+$AO573)-ROW())/12+5),AQ573)</f>
        <v>0</v>
      </c>
      <c r="AS573" s="60">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58">
        <f ca="1">COUNTIF(INDIRECT("U"&amp;(ROW()+12*(($AN573-1)*3+$AO573)-ROW())/12+5):INDIRECT("AF"&amp;(ROW()+12*(($AN573-1)*3+$AO573)-ROW())/12+5),AS573)</f>
        <v>0</v>
      </c>
      <c r="AU573" s="58">
        <f ca="1">IF(AND(AQ573+AS573&gt;0,AR573+AT573&gt;0),COUNTIF(AU$6:AU572,"&gt;0")+1,0)</f>
        <v>0</v>
      </c>
    </row>
    <row r="574" spans="40:47">
      <c r="AN574" s="58">
        <v>16</v>
      </c>
      <c r="AO574" s="58">
        <v>3</v>
      </c>
      <c r="AP574" s="58">
        <v>5</v>
      </c>
      <c r="AQ574" s="60">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58">
        <f ca="1">COUNTIF(INDIRECT("H"&amp;(ROW()+12*(($AN574-1)*3+$AO574)-ROW())/12+5):INDIRECT("S"&amp;(ROW()+12*(($AN574-1)*3+$AO574)-ROW())/12+5),AQ574)</f>
        <v>0</v>
      </c>
      <c r="AS574" s="60">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58">
        <f ca="1">COUNTIF(INDIRECT("U"&amp;(ROW()+12*(($AN574-1)*3+$AO574)-ROW())/12+5):INDIRECT("AF"&amp;(ROW()+12*(($AN574-1)*3+$AO574)-ROW())/12+5),AS574)</f>
        <v>0</v>
      </c>
      <c r="AU574" s="58">
        <f ca="1">IF(AND(AQ574+AS574&gt;0,AR574+AT574&gt;0),COUNTIF(AU$6:AU573,"&gt;0")+1,0)</f>
        <v>0</v>
      </c>
    </row>
    <row r="575" spans="40:47">
      <c r="AN575" s="58">
        <v>16</v>
      </c>
      <c r="AO575" s="58">
        <v>3</v>
      </c>
      <c r="AP575" s="58">
        <v>6</v>
      </c>
      <c r="AQ575" s="60">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58">
        <f ca="1">COUNTIF(INDIRECT("H"&amp;(ROW()+12*(($AN575-1)*3+$AO575)-ROW())/12+5):INDIRECT("S"&amp;(ROW()+12*(($AN575-1)*3+$AO575)-ROW())/12+5),AQ575)</f>
        <v>0</v>
      </c>
      <c r="AS575" s="60">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58">
        <f ca="1">COUNTIF(INDIRECT("U"&amp;(ROW()+12*(($AN575-1)*3+$AO575)-ROW())/12+5):INDIRECT("AF"&amp;(ROW()+12*(($AN575-1)*3+$AO575)-ROW())/12+5),AS575)</f>
        <v>0</v>
      </c>
      <c r="AU575" s="58">
        <f ca="1">IF(AND(AQ575+AS575&gt;0,AR575+AT575&gt;0),COUNTIF(AU$6:AU574,"&gt;0")+1,0)</f>
        <v>0</v>
      </c>
    </row>
    <row r="576" spans="40:47">
      <c r="AN576" s="58">
        <v>16</v>
      </c>
      <c r="AO576" s="58">
        <v>3</v>
      </c>
      <c r="AP576" s="58">
        <v>7</v>
      </c>
      <c r="AQ576" s="60">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58">
        <f ca="1">COUNTIF(INDIRECT("H"&amp;(ROW()+12*(($AN576-1)*3+$AO576)-ROW())/12+5):INDIRECT("S"&amp;(ROW()+12*(($AN576-1)*3+$AO576)-ROW())/12+5),AQ576)</f>
        <v>0</v>
      </c>
      <c r="AS576" s="60">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58">
        <f ca="1">COUNTIF(INDIRECT("U"&amp;(ROW()+12*(($AN576-1)*3+$AO576)-ROW())/12+5):INDIRECT("AF"&amp;(ROW()+12*(($AN576-1)*3+$AO576)-ROW())/12+5),AS576)</f>
        <v>0</v>
      </c>
      <c r="AU576" s="58">
        <f ca="1">IF(AND(AQ576+AS576&gt;0,AR576+AT576&gt;0),COUNTIF(AU$6:AU575,"&gt;0")+1,0)</f>
        <v>0</v>
      </c>
    </row>
    <row r="577" spans="40:47">
      <c r="AN577" s="58">
        <v>16</v>
      </c>
      <c r="AO577" s="58">
        <v>3</v>
      </c>
      <c r="AP577" s="58">
        <v>8</v>
      </c>
      <c r="AQ577" s="60">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58">
        <f ca="1">COUNTIF(INDIRECT("H"&amp;(ROW()+12*(($AN577-1)*3+$AO577)-ROW())/12+5):INDIRECT("S"&amp;(ROW()+12*(($AN577-1)*3+$AO577)-ROW())/12+5),AQ577)</f>
        <v>0</v>
      </c>
      <c r="AS577" s="60">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58">
        <f ca="1">COUNTIF(INDIRECT("U"&amp;(ROW()+12*(($AN577-1)*3+$AO577)-ROW())/12+5):INDIRECT("AF"&amp;(ROW()+12*(($AN577-1)*3+$AO577)-ROW())/12+5),AS577)</f>
        <v>0</v>
      </c>
      <c r="AU577" s="58">
        <f ca="1">IF(AND(AQ577+AS577&gt;0,AR577+AT577&gt;0),COUNTIF(AU$6:AU576,"&gt;0")+1,0)</f>
        <v>0</v>
      </c>
    </row>
    <row r="578" spans="40:47">
      <c r="AN578" s="58">
        <v>16</v>
      </c>
      <c r="AO578" s="58">
        <v>3</v>
      </c>
      <c r="AP578" s="58">
        <v>9</v>
      </c>
      <c r="AQ578" s="60">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58">
        <f ca="1">COUNTIF(INDIRECT("H"&amp;(ROW()+12*(($AN578-1)*3+$AO578)-ROW())/12+5):INDIRECT("S"&amp;(ROW()+12*(($AN578-1)*3+$AO578)-ROW())/12+5),AQ578)</f>
        <v>0</v>
      </c>
      <c r="AS578" s="60">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58">
        <f ca="1">COUNTIF(INDIRECT("U"&amp;(ROW()+12*(($AN578-1)*3+$AO578)-ROW())/12+5):INDIRECT("AF"&amp;(ROW()+12*(($AN578-1)*3+$AO578)-ROW())/12+5),AS578)</f>
        <v>0</v>
      </c>
      <c r="AU578" s="58">
        <f ca="1">IF(AND(AQ578+AS578&gt;0,AR578+AT578&gt;0),COUNTIF(AU$6:AU577,"&gt;0")+1,0)</f>
        <v>0</v>
      </c>
    </row>
    <row r="579" spans="40:47">
      <c r="AN579" s="58">
        <v>16</v>
      </c>
      <c r="AO579" s="58">
        <v>3</v>
      </c>
      <c r="AP579" s="58">
        <v>10</v>
      </c>
      <c r="AQ579" s="60">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58">
        <f ca="1">COUNTIF(INDIRECT("H"&amp;(ROW()+12*(($AN579-1)*3+$AO579)-ROW())/12+5):INDIRECT("S"&amp;(ROW()+12*(($AN579-1)*3+$AO579)-ROW())/12+5),AQ579)</f>
        <v>0</v>
      </c>
      <c r="AS579" s="60">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58">
        <f ca="1">COUNTIF(INDIRECT("U"&amp;(ROW()+12*(($AN579-1)*3+$AO579)-ROW())/12+5):INDIRECT("AF"&amp;(ROW()+12*(($AN579-1)*3+$AO579)-ROW())/12+5),AS579)</f>
        <v>0</v>
      </c>
      <c r="AU579" s="58">
        <f ca="1">IF(AND(AQ579+AS579&gt;0,AR579+AT579&gt;0),COUNTIF(AU$6:AU578,"&gt;0")+1,0)</f>
        <v>0</v>
      </c>
    </row>
    <row r="580" spans="40:47">
      <c r="AN580" s="58">
        <v>16</v>
      </c>
      <c r="AO580" s="58">
        <v>3</v>
      </c>
      <c r="AP580" s="58">
        <v>11</v>
      </c>
      <c r="AQ580" s="60">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58">
        <f ca="1">COUNTIF(INDIRECT("H"&amp;(ROW()+12*(($AN580-1)*3+$AO580)-ROW())/12+5):INDIRECT("S"&amp;(ROW()+12*(($AN580-1)*3+$AO580)-ROW())/12+5),AQ580)</f>
        <v>0</v>
      </c>
      <c r="AS580" s="60">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58">
        <f ca="1">COUNTIF(INDIRECT("U"&amp;(ROW()+12*(($AN580-1)*3+$AO580)-ROW())/12+5):INDIRECT("AF"&amp;(ROW()+12*(($AN580-1)*3+$AO580)-ROW())/12+5),AS580)</f>
        <v>0</v>
      </c>
      <c r="AU580" s="58">
        <f ca="1">IF(AND(AQ580+AS580&gt;0,AR580+AT580&gt;0),COUNTIF(AU$6:AU579,"&gt;0")+1,0)</f>
        <v>0</v>
      </c>
    </row>
    <row r="581" spans="40:47">
      <c r="AN581" s="243">
        <v>16</v>
      </c>
      <c r="AO581" s="243">
        <v>3</v>
      </c>
      <c r="AP581" s="243">
        <v>12</v>
      </c>
      <c r="AQ581" s="244">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243">
        <f ca="1">COUNTIF(INDIRECT("H"&amp;(ROW()+12*(($AN581-1)*3+$AO581)-ROW())/12+5):INDIRECT("S"&amp;(ROW()+12*(($AN581-1)*3+$AO581)-ROW())/12+5),AQ581)</f>
        <v>0</v>
      </c>
      <c r="AS581" s="244">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243">
        <f ca="1">COUNTIF(INDIRECT("U"&amp;(ROW()+12*(($AN581-1)*3+$AO581)-ROW())/12+5):INDIRECT("AF"&amp;(ROW()+12*(($AN581-1)*3+$AO581)-ROW())/12+5),AS581)</f>
        <v>0</v>
      </c>
      <c r="AU581" s="58">
        <f ca="1">IF(AND(AQ581+AS581&gt;0,AR581+AT581&gt;0),COUNTIF(AU$6:AU580,"&gt;0")+1,0)</f>
        <v>0</v>
      </c>
    </row>
    <row r="582" spans="40:47">
      <c r="AN582" s="58">
        <v>17</v>
      </c>
      <c r="AO582" s="58">
        <v>1</v>
      </c>
      <c r="AP582" s="58">
        <v>1</v>
      </c>
      <c r="AQ582" s="60">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58">
        <f ca="1">COUNTIF(INDIRECT("H"&amp;(ROW()+12*(($AN582-1)*3+$AO582)-ROW())/12+5):INDIRECT("S"&amp;(ROW()+12*(($AN582-1)*3+$AO582)-ROW())/12+5),AQ582)</f>
        <v>0</v>
      </c>
      <c r="AS582" s="60">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58">
        <f ca="1">COUNTIF(INDIRECT("U"&amp;(ROW()+12*(($AN582-1)*3+$AO582)-ROW())/12+5):INDIRECT("AF"&amp;(ROW()+12*(($AN582-1)*3+$AO582)-ROW())/12+5),AS582)</f>
        <v>0</v>
      </c>
      <c r="AU582" s="58">
        <f ca="1">IF(AND(AQ582+AS582&gt;0,AR582+AT582&gt;0),COUNTIF(AU$6:AU581,"&gt;0")+1,0)</f>
        <v>0</v>
      </c>
    </row>
    <row r="583" spans="40:47">
      <c r="AN583" s="58">
        <v>17</v>
      </c>
      <c r="AO583" s="58">
        <v>1</v>
      </c>
      <c r="AP583" s="58">
        <v>2</v>
      </c>
      <c r="AQ583" s="60">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58">
        <f ca="1">COUNTIF(INDIRECT("H"&amp;(ROW()+12*(($AN583-1)*3+$AO583)-ROW())/12+5):INDIRECT("S"&amp;(ROW()+12*(($AN583-1)*3+$AO583)-ROW())/12+5),AQ583)</f>
        <v>0</v>
      </c>
      <c r="AS583" s="60">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58">
        <f ca="1">COUNTIF(INDIRECT("U"&amp;(ROW()+12*(($AN583-1)*3+$AO583)-ROW())/12+5):INDIRECT("AF"&amp;(ROW()+12*(($AN583-1)*3+$AO583)-ROW())/12+5),AS583)</f>
        <v>0</v>
      </c>
      <c r="AU583" s="58">
        <f ca="1">IF(AND(AQ583+AS583&gt;0,AR583+AT583&gt;0),COUNTIF(AU$6:AU582,"&gt;0")+1,0)</f>
        <v>0</v>
      </c>
    </row>
    <row r="584" spans="40:47">
      <c r="AN584" s="58">
        <v>17</v>
      </c>
      <c r="AO584" s="58">
        <v>1</v>
      </c>
      <c r="AP584" s="58">
        <v>3</v>
      </c>
      <c r="AQ584" s="60">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58">
        <f ca="1">COUNTIF(INDIRECT("H"&amp;(ROW()+12*(($AN584-1)*3+$AO584)-ROW())/12+5):INDIRECT("S"&amp;(ROW()+12*(($AN584-1)*3+$AO584)-ROW())/12+5),AQ584)</f>
        <v>0</v>
      </c>
      <c r="AS584" s="60">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58">
        <f ca="1">COUNTIF(INDIRECT("U"&amp;(ROW()+12*(($AN584-1)*3+$AO584)-ROW())/12+5):INDIRECT("AF"&amp;(ROW()+12*(($AN584-1)*3+$AO584)-ROW())/12+5),AS584)</f>
        <v>0</v>
      </c>
      <c r="AU584" s="58">
        <f ca="1">IF(AND(AQ584+AS584&gt;0,AR584+AT584&gt;0),COUNTIF(AU$6:AU583,"&gt;0")+1,0)</f>
        <v>0</v>
      </c>
    </row>
    <row r="585" spans="40:47">
      <c r="AN585" s="58">
        <v>17</v>
      </c>
      <c r="AO585" s="58">
        <v>1</v>
      </c>
      <c r="AP585" s="58">
        <v>4</v>
      </c>
      <c r="AQ585" s="60">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58">
        <f ca="1">COUNTIF(INDIRECT("H"&amp;(ROW()+12*(($AN585-1)*3+$AO585)-ROW())/12+5):INDIRECT("S"&amp;(ROW()+12*(($AN585-1)*3+$AO585)-ROW())/12+5),AQ585)</f>
        <v>0</v>
      </c>
      <c r="AS585" s="60">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58">
        <f ca="1">COUNTIF(INDIRECT("U"&amp;(ROW()+12*(($AN585-1)*3+$AO585)-ROW())/12+5):INDIRECT("AF"&amp;(ROW()+12*(($AN585-1)*3+$AO585)-ROW())/12+5),AS585)</f>
        <v>0</v>
      </c>
      <c r="AU585" s="58">
        <f ca="1">IF(AND(AQ585+AS585&gt;0,AR585+AT585&gt;0),COUNTIF(AU$6:AU584,"&gt;0")+1,0)</f>
        <v>0</v>
      </c>
    </row>
    <row r="586" spans="40:47">
      <c r="AN586" s="58">
        <v>17</v>
      </c>
      <c r="AO586" s="58">
        <v>1</v>
      </c>
      <c r="AP586" s="58">
        <v>5</v>
      </c>
      <c r="AQ586" s="60">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58">
        <f ca="1">COUNTIF(INDIRECT("H"&amp;(ROW()+12*(($AN586-1)*3+$AO586)-ROW())/12+5):INDIRECT("S"&amp;(ROW()+12*(($AN586-1)*3+$AO586)-ROW())/12+5),AQ586)</f>
        <v>0</v>
      </c>
      <c r="AS586" s="60">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58">
        <f ca="1">COUNTIF(INDIRECT("U"&amp;(ROW()+12*(($AN586-1)*3+$AO586)-ROW())/12+5):INDIRECT("AF"&amp;(ROW()+12*(($AN586-1)*3+$AO586)-ROW())/12+5),AS586)</f>
        <v>0</v>
      </c>
      <c r="AU586" s="58">
        <f ca="1">IF(AND(AQ586+AS586&gt;0,AR586+AT586&gt;0),COUNTIF(AU$6:AU585,"&gt;0")+1,0)</f>
        <v>0</v>
      </c>
    </row>
    <row r="587" spans="40:47">
      <c r="AN587" s="58">
        <v>17</v>
      </c>
      <c r="AO587" s="58">
        <v>1</v>
      </c>
      <c r="AP587" s="58">
        <v>6</v>
      </c>
      <c r="AQ587" s="60">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58">
        <f ca="1">COUNTIF(INDIRECT("H"&amp;(ROW()+12*(($AN587-1)*3+$AO587)-ROW())/12+5):INDIRECT("S"&amp;(ROW()+12*(($AN587-1)*3+$AO587)-ROW())/12+5),AQ587)</f>
        <v>0</v>
      </c>
      <c r="AS587" s="60">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58">
        <f ca="1">COUNTIF(INDIRECT("U"&amp;(ROW()+12*(($AN587-1)*3+$AO587)-ROW())/12+5):INDIRECT("AF"&amp;(ROW()+12*(($AN587-1)*3+$AO587)-ROW())/12+5),AS587)</f>
        <v>0</v>
      </c>
      <c r="AU587" s="58">
        <f ca="1">IF(AND(AQ587+AS587&gt;0,AR587+AT587&gt;0),COUNTIF(AU$6:AU586,"&gt;0")+1,0)</f>
        <v>0</v>
      </c>
    </row>
    <row r="588" spans="40:47">
      <c r="AN588" s="58">
        <v>17</v>
      </c>
      <c r="AO588" s="58">
        <v>1</v>
      </c>
      <c r="AP588" s="58">
        <v>7</v>
      </c>
      <c r="AQ588" s="60">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58">
        <f ca="1">COUNTIF(INDIRECT("H"&amp;(ROW()+12*(($AN588-1)*3+$AO588)-ROW())/12+5):INDIRECT("S"&amp;(ROW()+12*(($AN588-1)*3+$AO588)-ROW())/12+5),AQ588)</f>
        <v>0</v>
      </c>
      <c r="AS588" s="60">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58">
        <f ca="1">COUNTIF(INDIRECT("U"&amp;(ROW()+12*(($AN588-1)*3+$AO588)-ROW())/12+5):INDIRECT("AF"&amp;(ROW()+12*(($AN588-1)*3+$AO588)-ROW())/12+5),AS588)</f>
        <v>0</v>
      </c>
      <c r="AU588" s="58">
        <f ca="1">IF(AND(AQ588+AS588&gt;0,AR588+AT588&gt;0),COUNTIF(AU$6:AU587,"&gt;0")+1,0)</f>
        <v>0</v>
      </c>
    </row>
    <row r="589" spans="40:47">
      <c r="AN589" s="58">
        <v>17</v>
      </c>
      <c r="AO589" s="58">
        <v>1</v>
      </c>
      <c r="AP589" s="58">
        <v>8</v>
      </c>
      <c r="AQ589" s="60">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58">
        <f ca="1">COUNTIF(INDIRECT("H"&amp;(ROW()+12*(($AN589-1)*3+$AO589)-ROW())/12+5):INDIRECT("S"&amp;(ROW()+12*(($AN589-1)*3+$AO589)-ROW())/12+5),AQ589)</f>
        <v>0</v>
      </c>
      <c r="AS589" s="60">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58">
        <f ca="1">COUNTIF(INDIRECT("U"&amp;(ROW()+12*(($AN589-1)*3+$AO589)-ROW())/12+5):INDIRECT("AF"&amp;(ROW()+12*(($AN589-1)*3+$AO589)-ROW())/12+5),AS589)</f>
        <v>0</v>
      </c>
      <c r="AU589" s="58">
        <f ca="1">IF(AND(AQ589+AS589&gt;0,AR589+AT589&gt;0),COUNTIF(AU$6:AU588,"&gt;0")+1,0)</f>
        <v>0</v>
      </c>
    </row>
    <row r="590" spans="40:47">
      <c r="AN590" s="58">
        <v>17</v>
      </c>
      <c r="AO590" s="58">
        <v>1</v>
      </c>
      <c r="AP590" s="58">
        <v>9</v>
      </c>
      <c r="AQ590" s="60">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58">
        <f ca="1">COUNTIF(INDIRECT("H"&amp;(ROW()+12*(($AN590-1)*3+$AO590)-ROW())/12+5):INDIRECT("S"&amp;(ROW()+12*(($AN590-1)*3+$AO590)-ROW())/12+5),AQ590)</f>
        <v>0</v>
      </c>
      <c r="AS590" s="60">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58">
        <f ca="1">COUNTIF(INDIRECT("U"&amp;(ROW()+12*(($AN590-1)*3+$AO590)-ROW())/12+5):INDIRECT("AF"&amp;(ROW()+12*(($AN590-1)*3+$AO590)-ROW())/12+5),AS590)</f>
        <v>0</v>
      </c>
      <c r="AU590" s="58">
        <f ca="1">IF(AND(AQ590+AS590&gt;0,AR590+AT590&gt;0),COUNTIF(AU$6:AU589,"&gt;0")+1,0)</f>
        <v>0</v>
      </c>
    </row>
    <row r="591" spans="40:47">
      <c r="AN591" s="58">
        <v>17</v>
      </c>
      <c r="AO591" s="58">
        <v>1</v>
      </c>
      <c r="AP591" s="58">
        <v>10</v>
      </c>
      <c r="AQ591" s="60">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58">
        <f ca="1">COUNTIF(INDIRECT("H"&amp;(ROW()+12*(($AN591-1)*3+$AO591)-ROW())/12+5):INDIRECT("S"&amp;(ROW()+12*(($AN591-1)*3+$AO591)-ROW())/12+5),AQ591)</f>
        <v>0</v>
      </c>
      <c r="AS591" s="60">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58">
        <f ca="1">COUNTIF(INDIRECT("U"&amp;(ROW()+12*(($AN591-1)*3+$AO591)-ROW())/12+5):INDIRECT("AF"&amp;(ROW()+12*(($AN591-1)*3+$AO591)-ROW())/12+5),AS591)</f>
        <v>0</v>
      </c>
      <c r="AU591" s="58">
        <f ca="1">IF(AND(AQ591+AS591&gt;0,AR591+AT591&gt;0),COUNTIF(AU$6:AU590,"&gt;0")+1,0)</f>
        <v>0</v>
      </c>
    </row>
    <row r="592" spans="40:47">
      <c r="AN592" s="58">
        <v>17</v>
      </c>
      <c r="AO592" s="58">
        <v>1</v>
      </c>
      <c r="AP592" s="58">
        <v>11</v>
      </c>
      <c r="AQ592" s="60">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58">
        <f ca="1">COUNTIF(INDIRECT("H"&amp;(ROW()+12*(($AN592-1)*3+$AO592)-ROW())/12+5):INDIRECT("S"&amp;(ROW()+12*(($AN592-1)*3+$AO592)-ROW())/12+5),AQ592)</f>
        <v>0</v>
      </c>
      <c r="AS592" s="60">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58">
        <f ca="1">COUNTIF(INDIRECT("U"&amp;(ROW()+12*(($AN592-1)*3+$AO592)-ROW())/12+5):INDIRECT("AF"&amp;(ROW()+12*(($AN592-1)*3+$AO592)-ROW())/12+5),AS592)</f>
        <v>0</v>
      </c>
      <c r="AU592" s="58">
        <f ca="1">IF(AND(AQ592+AS592&gt;0,AR592+AT592&gt;0),COUNTIF(AU$6:AU591,"&gt;0")+1,0)</f>
        <v>0</v>
      </c>
    </row>
    <row r="593" spans="40:47">
      <c r="AN593" s="58">
        <v>17</v>
      </c>
      <c r="AO593" s="58">
        <v>1</v>
      </c>
      <c r="AP593" s="58">
        <v>12</v>
      </c>
      <c r="AQ593" s="60">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58">
        <f ca="1">COUNTIF(INDIRECT("H"&amp;(ROW()+12*(($AN593-1)*3+$AO593)-ROW())/12+5):INDIRECT("S"&amp;(ROW()+12*(($AN593-1)*3+$AO593)-ROW())/12+5),AQ593)</f>
        <v>0</v>
      </c>
      <c r="AS593" s="60">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58">
        <f ca="1">COUNTIF(INDIRECT("U"&amp;(ROW()+12*(($AN593-1)*3+$AO593)-ROW())/12+5):INDIRECT("AF"&amp;(ROW()+12*(($AN593-1)*3+$AO593)-ROW())/12+5),AS593)</f>
        <v>0</v>
      </c>
      <c r="AU593" s="58">
        <f ca="1">IF(AND(AQ593+AS593&gt;0,AR593+AT593&gt;0),COUNTIF(AU$6:AU592,"&gt;0")+1,0)</f>
        <v>0</v>
      </c>
    </row>
    <row r="594" spans="40:47">
      <c r="AN594" s="58">
        <v>17</v>
      </c>
      <c r="AO594" s="58">
        <v>2</v>
      </c>
      <c r="AP594" s="58">
        <v>1</v>
      </c>
      <c r="AQ594" s="60">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58">
        <f ca="1">COUNTIF(INDIRECT("H"&amp;(ROW()+12*(($AN594-1)*3+$AO594)-ROW())/12+5):INDIRECT("S"&amp;(ROW()+12*(($AN594-1)*3+$AO594)-ROW())/12+5),AQ594)</f>
        <v>0</v>
      </c>
      <c r="AS594" s="60">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58">
        <f ca="1">COUNTIF(INDIRECT("U"&amp;(ROW()+12*(($AN594-1)*3+$AO594)-ROW())/12+5):INDIRECT("AF"&amp;(ROW()+12*(($AN594-1)*3+$AO594)-ROW())/12+5),AS594)</f>
        <v>0</v>
      </c>
      <c r="AU594" s="58">
        <f ca="1">IF(AND(AQ594+AS594&gt;0,AR594+AT594&gt;0),COUNTIF(AU$6:AU593,"&gt;0")+1,0)</f>
        <v>0</v>
      </c>
    </row>
    <row r="595" spans="40:47">
      <c r="AN595" s="58">
        <v>17</v>
      </c>
      <c r="AO595" s="58">
        <v>2</v>
      </c>
      <c r="AP595" s="58">
        <v>2</v>
      </c>
      <c r="AQ595" s="60">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58">
        <f ca="1">COUNTIF(INDIRECT("H"&amp;(ROW()+12*(($AN595-1)*3+$AO595)-ROW())/12+5):INDIRECT("S"&amp;(ROW()+12*(($AN595-1)*3+$AO595)-ROW())/12+5),AQ595)</f>
        <v>0</v>
      </c>
      <c r="AS595" s="60">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58">
        <f ca="1">COUNTIF(INDIRECT("U"&amp;(ROW()+12*(($AN595-1)*3+$AO595)-ROW())/12+5):INDIRECT("AF"&amp;(ROW()+12*(($AN595-1)*3+$AO595)-ROW())/12+5),AS595)</f>
        <v>0</v>
      </c>
      <c r="AU595" s="58">
        <f ca="1">IF(AND(AQ595+AS595&gt;0,AR595+AT595&gt;0),COUNTIF(AU$6:AU594,"&gt;0")+1,0)</f>
        <v>0</v>
      </c>
    </row>
    <row r="596" spans="40:47">
      <c r="AN596" s="58">
        <v>17</v>
      </c>
      <c r="AO596" s="58">
        <v>2</v>
      </c>
      <c r="AP596" s="58">
        <v>3</v>
      </c>
      <c r="AQ596" s="60">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58">
        <f ca="1">COUNTIF(INDIRECT("H"&amp;(ROW()+12*(($AN596-1)*3+$AO596)-ROW())/12+5):INDIRECT("S"&amp;(ROW()+12*(($AN596-1)*3+$AO596)-ROW())/12+5),AQ596)</f>
        <v>0</v>
      </c>
      <c r="AS596" s="60">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58">
        <f ca="1">COUNTIF(INDIRECT("U"&amp;(ROW()+12*(($AN596-1)*3+$AO596)-ROW())/12+5):INDIRECT("AF"&amp;(ROW()+12*(($AN596-1)*3+$AO596)-ROW())/12+5),AS596)</f>
        <v>0</v>
      </c>
      <c r="AU596" s="58">
        <f ca="1">IF(AND(AQ596+AS596&gt;0,AR596+AT596&gt;0),COUNTIF(AU$6:AU595,"&gt;0")+1,0)</f>
        <v>0</v>
      </c>
    </row>
    <row r="597" spans="40:47">
      <c r="AN597" s="58">
        <v>17</v>
      </c>
      <c r="AO597" s="58">
        <v>2</v>
      </c>
      <c r="AP597" s="58">
        <v>4</v>
      </c>
      <c r="AQ597" s="60">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58">
        <f ca="1">COUNTIF(INDIRECT("H"&amp;(ROW()+12*(($AN597-1)*3+$AO597)-ROW())/12+5):INDIRECT("S"&amp;(ROW()+12*(($AN597-1)*3+$AO597)-ROW())/12+5),AQ597)</f>
        <v>0</v>
      </c>
      <c r="AS597" s="60">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58">
        <f ca="1">COUNTIF(INDIRECT("U"&amp;(ROW()+12*(($AN597-1)*3+$AO597)-ROW())/12+5):INDIRECT("AF"&amp;(ROW()+12*(($AN597-1)*3+$AO597)-ROW())/12+5),AS597)</f>
        <v>0</v>
      </c>
      <c r="AU597" s="58">
        <f ca="1">IF(AND(AQ597+AS597&gt;0,AR597+AT597&gt;0),COUNTIF(AU$6:AU596,"&gt;0")+1,0)</f>
        <v>0</v>
      </c>
    </row>
    <row r="598" spans="40:47">
      <c r="AN598" s="58">
        <v>17</v>
      </c>
      <c r="AO598" s="58">
        <v>2</v>
      </c>
      <c r="AP598" s="58">
        <v>5</v>
      </c>
      <c r="AQ598" s="60">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58">
        <f ca="1">COUNTIF(INDIRECT("H"&amp;(ROW()+12*(($AN598-1)*3+$AO598)-ROW())/12+5):INDIRECT("S"&amp;(ROW()+12*(($AN598-1)*3+$AO598)-ROW())/12+5),AQ598)</f>
        <v>0</v>
      </c>
      <c r="AS598" s="60">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58">
        <f ca="1">COUNTIF(INDIRECT("U"&amp;(ROW()+12*(($AN598-1)*3+$AO598)-ROW())/12+5):INDIRECT("AF"&amp;(ROW()+12*(($AN598-1)*3+$AO598)-ROW())/12+5),AS598)</f>
        <v>0</v>
      </c>
      <c r="AU598" s="58">
        <f ca="1">IF(AND(AQ598+AS598&gt;0,AR598+AT598&gt;0),COUNTIF(AU$6:AU597,"&gt;0")+1,0)</f>
        <v>0</v>
      </c>
    </row>
    <row r="599" spans="40:47">
      <c r="AN599" s="58">
        <v>17</v>
      </c>
      <c r="AO599" s="58">
        <v>2</v>
      </c>
      <c r="AP599" s="58">
        <v>6</v>
      </c>
      <c r="AQ599" s="60">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58">
        <f ca="1">COUNTIF(INDIRECT("H"&amp;(ROW()+12*(($AN599-1)*3+$AO599)-ROW())/12+5):INDIRECT("S"&amp;(ROW()+12*(($AN599-1)*3+$AO599)-ROW())/12+5),AQ599)</f>
        <v>0</v>
      </c>
      <c r="AS599" s="60">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58">
        <f ca="1">COUNTIF(INDIRECT("U"&amp;(ROW()+12*(($AN599-1)*3+$AO599)-ROW())/12+5):INDIRECT("AF"&amp;(ROW()+12*(($AN599-1)*3+$AO599)-ROW())/12+5),AS599)</f>
        <v>0</v>
      </c>
      <c r="AU599" s="58">
        <f ca="1">IF(AND(AQ599+AS599&gt;0,AR599+AT599&gt;0),COUNTIF(AU$6:AU598,"&gt;0")+1,0)</f>
        <v>0</v>
      </c>
    </row>
    <row r="600" spans="40:47">
      <c r="AN600" s="58">
        <v>17</v>
      </c>
      <c r="AO600" s="58">
        <v>2</v>
      </c>
      <c r="AP600" s="58">
        <v>7</v>
      </c>
      <c r="AQ600" s="60">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58">
        <f ca="1">COUNTIF(INDIRECT("H"&amp;(ROW()+12*(($AN600-1)*3+$AO600)-ROW())/12+5):INDIRECT("S"&amp;(ROW()+12*(($AN600-1)*3+$AO600)-ROW())/12+5),AQ600)</f>
        <v>0</v>
      </c>
      <c r="AS600" s="60">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58">
        <f ca="1">COUNTIF(INDIRECT("U"&amp;(ROW()+12*(($AN600-1)*3+$AO600)-ROW())/12+5):INDIRECT("AF"&amp;(ROW()+12*(($AN600-1)*3+$AO600)-ROW())/12+5),AS600)</f>
        <v>0</v>
      </c>
      <c r="AU600" s="58">
        <f ca="1">IF(AND(AQ600+AS600&gt;0,AR600+AT600&gt;0),COUNTIF(AU$6:AU599,"&gt;0")+1,0)</f>
        <v>0</v>
      </c>
    </row>
    <row r="601" spans="40:47">
      <c r="AN601" s="58">
        <v>17</v>
      </c>
      <c r="AO601" s="58">
        <v>2</v>
      </c>
      <c r="AP601" s="58">
        <v>8</v>
      </c>
      <c r="AQ601" s="60">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58">
        <f ca="1">COUNTIF(INDIRECT("H"&amp;(ROW()+12*(($AN601-1)*3+$AO601)-ROW())/12+5):INDIRECT("S"&amp;(ROW()+12*(($AN601-1)*3+$AO601)-ROW())/12+5),AQ601)</f>
        <v>0</v>
      </c>
      <c r="AS601" s="60">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58">
        <f ca="1">COUNTIF(INDIRECT("U"&amp;(ROW()+12*(($AN601-1)*3+$AO601)-ROW())/12+5):INDIRECT("AF"&amp;(ROW()+12*(($AN601-1)*3+$AO601)-ROW())/12+5),AS601)</f>
        <v>0</v>
      </c>
      <c r="AU601" s="58">
        <f ca="1">IF(AND(AQ601+AS601&gt;0,AR601+AT601&gt;0),COUNTIF(AU$6:AU600,"&gt;0")+1,0)</f>
        <v>0</v>
      </c>
    </row>
    <row r="602" spans="40:47">
      <c r="AN602" s="58">
        <v>17</v>
      </c>
      <c r="AO602" s="58">
        <v>2</v>
      </c>
      <c r="AP602" s="58">
        <v>9</v>
      </c>
      <c r="AQ602" s="60">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58">
        <f ca="1">COUNTIF(INDIRECT("H"&amp;(ROW()+12*(($AN602-1)*3+$AO602)-ROW())/12+5):INDIRECT("S"&amp;(ROW()+12*(($AN602-1)*3+$AO602)-ROW())/12+5),AQ602)</f>
        <v>0</v>
      </c>
      <c r="AS602" s="60">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58">
        <f ca="1">COUNTIF(INDIRECT("U"&amp;(ROW()+12*(($AN602-1)*3+$AO602)-ROW())/12+5):INDIRECT("AF"&amp;(ROW()+12*(($AN602-1)*3+$AO602)-ROW())/12+5),AS602)</f>
        <v>0</v>
      </c>
      <c r="AU602" s="58">
        <f ca="1">IF(AND(AQ602+AS602&gt;0,AR602+AT602&gt;0),COUNTIF(AU$6:AU601,"&gt;0")+1,0)</f>
        <v>0</v>
      </c>
    </row>
    <row r="603" spans="40:47">
      <c r="AN603" s="58">
        <v>17</v>
      </c>
      <c r="AO603" s="58">
        <v>2</v>
      </c>
      <c r="AP603" s="58">
        <v>10</v>
      </c>
      <c r="AQ603" s="60">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58">
        <f ca="1">COUNTIF(INDIRECT("H"&amp;(ROW()+12*(($AN603-1)*3+$AO603)-ROW())/12+5):INDIRECT("S"&amp;(ROW()+12*(($AN603-1)*3+$AO603)-ROW())/12+5),AQ603)</f>
        <v>0</v>
      </c>
      <c r="AS603" s="60">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58">
        <f ca="1">COUNTIF(INDIRECT("U"&amp;(ROW()+12*(($AN603-1)*3+$AO603)-ROW())/12+5):INDIRECT("AF"&amp;(ROW()+12*(($AN603-1)*3+$AO603)-ROW())/12+5),AS603)</f>
        <v>0</v>
      </c>
      <c r="AU603" s="58">
        <f ca="1">IF(AND(AQ603+AS603&gt;0,AR603+AT603&gt;0),COUNTIF(AU$6:AU602,"&gt;0")+1,0)</f>
        <v>0</v>
      </c>
    </row>
    <row r="604" spans="40:47">
      <c r="AN604" s="58">
        <v>17</v>
      </c>
      <c r="AO604" s="58">
        <v>2</v>
      </c>
      <c r="AP604" s="58">
        <v>11</v>
      </c>
      <c r="AQ604" s="60">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58">
        <f ca="1">COUNTIF(INDIRECT("H"&amp;(ROW()+12*(($AN604-1)*3+$AO604)-ROW())/12+5):INDIRECT("S"&amp;(ROW()+12*(($AN604-1)*3+$AO604)-ROW())/12+5),AQ604)</f>
        <v>0</v>
      </c>
      <c r="AS604" s="60">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58">
        <f ca="1">COUNTIF(INDIRECT("U"&amp;(ROW()+12*(($AN604-1)*3+$AO604)-ROW())/12+5):INDIRECT("AF"&amp;(ROW()+12*(($AN604-1)*3+$AO604)-ROW())/12+5),AS604)</f>
        <v>0</v>
      </c>
      <c r="AU604" s="58">
        <f ca="1">IF(AND(AQ604+AS604&gt;0,AR604+AT604&gt;0),COUNTIF(AU$6:AU603,"&gt;0")+1,0)</f>
        <v>0</v>
      </c>
    </row>
    <row r="605" spans="40:47">
      <c r="AN605" s="58">
        <v>17</v>
      </c>
      <c r="AO605" s="58">
        <v>2</v>
      </c>
      <c r="AP605" s="58">
        <v>12</v>
      </c>
      <c r="AQ605" s="60">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58">
        <f ca="1">COUNTIF(INDIRECT("H"&amp;(ROW()+12*(($AN605-1)*3+$AO605)-ROW())/12+5):INDIRECT("S"&amp;(ROW()+12*(($AN605-1)*3+$AO605)-ROW())/12+5),AQ605)</f>
        <v>0</v>
      </c>
      <c r="AS605" s="60">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58">
        <f ca="1">COUNTIF(INDIRECT("U"&amp;(ROW()+12*(($AN605-1)*3+$AO605)-ROW())/12+5):INDIRECT("AF"&amp;(ROW()+12*(($AN605-1)*3+$AO605)-ROW())/12+5),AS605)</f>
        <v>0</v>
      </c>
      <c r="AU605" s="58">
        <f ca="1">IF(AND(AQ605+AS605&gt;0,AR605+AT605&gt;0),COUNTIF(AU$6:AU604,"&gt;0")+1,0)</f>
        <v>0</v>
      </c>
    </row>
    <row r="606" spans="40:47">
      <c r="AN606" s="58">
        <v>17</v>
      </c>
      <c r="AO606" s="58">
        <v>3</v>
      </c>
      <c r="AP606" s="58">
        <v>1</v>
      </c>
      <c r="AQ606" s="60">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58">
        <f ca="1">COUNTIF(INDIRECT("H"&amp;(ROW()+12*(($AN606-1)*3+$AO606)-ROW())/12+5):INDIRECT("S"&amp;(ROW()+12*(($AN606-1)*3+$AO606)-ROW())/12+5),AQ606)</f>
        <v>0</v>
      </c>
      <c r="AS606" s="60">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58">
        <f ca="1">COUNTIF(INDIRECT("U"&amp;(ROW()+12*(($AN606-1)*3+$AO606)-ROW())/12+5):INDIRECT("AF"&amp;(ROW()+12*(($AN606-1)*3+$AO606)-ROW())/12+5),AS606)</f>
        <v>0</v>
      </c>
      <c r="AU606" s="58">
        <f ca="1">IF(AND(AQ606+AS606&gt;0,AR606+AT606&gt;0),COUNTIF(AU$6:AU605,"&gt;0")+1,0)</f>
        <v>0</v>
      </c>
    </row>
    <row r="607" spans="40:47">
      <c r="AN607" s="58">
        <v>17</v>
      </c>
      <c r="AO607" s="58">
        <v>3</v>
      </c>
      <c r="AP607" s="58">
        <v>2</v>
      </c>
      <c r="AQ607" s="60">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58">
        <f ca="1">COUNTIF(INDIRECT("H"&amp;(ROW()+12*(($AN607-1)*3+$AO607)-ROW())/12+5):INDIRECT("S"&amp;(ROW()+12*(($AN607-1)*3+$AO607)-ROW())/12+5),AQ607)</f>
        <v>0</v>
      </c>
      <c r="AS607" s="60">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58">
        <f ca="1">COUNTIF(INDIRECT("U"&amp;(ROW()+12*(($AN607-1)*3+$AO607)-ROW())/12+5):INDIRECT("AF"&amp;(ROW()+12*(($AN607-1)*3+$AO607)-ROW())/12+5),AS607)</f>
        <v>0</v>
      </c>
      <c r="AU607" s="58">
        <f ca="1">IF(AND(AQ607+AS607&gt;0,AR607+AT607&gt;0),COUNTIF(AU$6:AU606,"&gt;0")+1,0)</f>
        <v>0</v>
      </c>
    </row>
    <row r="608" spans="40:47">
      <c r="AN608" s="58">
        <v>17</v>
      </c>
      <c r="AO608" s="58">
        <v>3</v>
      </c>
      <c r="AP608" s="58">
        <v>3</v>
      </c>
      <c r="AQ608" s="60">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58">
        <f ca="1">COUNTIF(INDIRECT("H"&amp;(ROW()+12*(($AN608-1)*3+$AO608)-ROW())/12+5):INDIRECT("S"&amp;(ROW()+12*(($AN608-1)*3+$AO608)-ROW())/12+5),AQ608)</f>
        <v>0</v>
      </c>
      <c r="AS608" s="60">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58">
        <f ca="1">COUNTIF(INDIRECT("U"&amp;(ROW()+12*(($AN608-1)*3+$AO608)-ROW())/12+5):INDIRECT("AF"&amp;(ROW()+12*(($AN608-1)*3+$AO608)-ROW())/12+5),AS608)</f>
        <v>0</v>
      </c>
      <c r="AU608" s="58">
        <f ca="1">IF(AND(AQ608+AS608&gt;0,AR608+AT608&gt;0),COUNTIF(AU$6:AU607,"&gt;0")+1,0)</f>
        <v>0</v>
      </c>
    </row>
    <row r="609" spans="40:47">
      <c r="AN609" s="58">
        <v>17</v>
      </c>
      <c r="AO609" s="58">
        <v>3</v>
      </c>
      <c r="AP609" s="58">
        <v>4</v>
      </c>
      <c r="AQ609" s="60">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58">
        <f ca="1">COUNTIF(INDIRECT("H"&amp;(ROW()+12*(($AN609-1)*3+$AO609)-ROW())/12+5):INDIRECT("S"&amp;(ROW()+12*(($AN609-1)*3+$AO609)-ROW())/12+5),AQ609)</f>
        <v>0</v>
      </c>
      <c r="AS609" s="60">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58">
        <f ca="1">COUNTIF(INDIRECT("U"&amp;(ROW()+12*(($AN609-1)*3+$AO609)-ROW())/12+5):INDIRECT("AF"&amp;(ROW()+12*(($AN609-1)*3+$AO609)-ROW())/12+5),AS609)</f>
        <v>0</v>
      </c>
      <c r="AU609" s="58">
        <f ca="1">IF(AND(AQ609+AS609&gt;0,AR609+AT609&gt;0),COUNTIF(AU$6:AU608,"&gt;0")+1,0)</f>
        <v>0</v>
      </c>
    </row>
    <row r="610" spans="40:47">
      <c r="AN610" s="58">
        <v>17</v>
      </c>
      <c r="AO610" s="58">
        <v>3</v>
      </c>
      <c r="AP610" s="58">
        <v>5</v>
      </c>
      <c r="AQ610" s="60">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58">
        <f ca="1">COUNTIF(INDIRECT("H"&amp;(ROW()+12*(($AN610-1)*3+$AO610)-ROW())/12+5):INDIRECT("S"&amp;(ROW()+12*(($AN610-1)*3+$AO610)-ROW())/12+5),AQ610)</f>
        <v>0</v>
      </c>
      <c r="AS610" s="60">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58">
        <f ca="1">COUNTIF(INDIRECT("U"&amp;(ROW()+12*(($AN610-1)*3+$AO610)-ROW())/12+5):INDIRECT("AF"&amp;(ROW()+12*(($AN610-1)*3+$AO610)-ROW())/12+5),AS610)</f>
        <v>0</v>
      </c>
      <c r="AU610" s="58">
        <f ca="1">IF(AND(AQ610+AS610&gt;0,AR610+AT610&gt;0),COUNTIF(AU$6:AU609,"&gt;0")+1,0)</f>
        <v>0</v>
      </c>
    </row>
    <row r="611" spans="40:47">
      <c r="AN611" s="58">
        <v>17</v>
      </c>
      <c r="AO611" s="58">
        <v>3</v>
      </c>
      <c r="AP611" s="58">
        <v>6</v>
      </c>
      <c r="AQ611" s="60">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58">
        <f ca="1">COUNTIF(INDIRECT("H"&amp;(ROW()+12*(($AN611-1)*3+$AO611)-ROW())/12+5):INDIRECT("S"&amp;(ROW()+12*(($AN611-1)*3+$AO611)-ROW())/12+5),AQ611)</f>
        <v>0</v>
      </c>
      <c r="AS611" s="60">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58">
        <f ca="1">COUNTIF(INDIRECT("U"&amp;(ROW()+12*(($AN611-1)*3+$AO611)-ROW())/12+5):INDIRECT("AF"&amp;(ROW()+12*(($AN611-1)*3+$AO611)-ROW())/12+5),AS611)</f>
        <v>0</v>
      </c>
      <c r="AU611" s="58">
        <f ca="1">IF(AND(AQ611+AS611&gt;0,AR611+AT611&gt;0),COUNTIF(AU$6:AU610,"&gt;0")+1,0)</f>
        <v>0</v>
      </c>
    </row>
    <row r="612" spans="40:47">
      <c r="AN612" s="58">
        <v>17</v>
      </c>
      <c r="AO612" s="58">
        <v>3</v>
      </c>
      <c r="AP612" s="58">
        <v>7</v>
      </c>
      <c r="AQ612" s="60">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58">
        <f ca="1">COUNTIF(INDIRECT("H"&amp;(ROW()+12*(($AN612-1)*3+$AO612)-ROW())/12+5):INDIRECT("S"&amp;(ROW()+12*(($AN612-1)*3+$AO612)-ROW())/12+5),AQ612)</f>
        <v>0</v>
      </c>
      <c r="AS612" s="60">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58">
        <f ca="1">COUNTIF(INDIRECT("U"&amp;(ROW()+12*(($AN612-1)*3+$AO612)-ROW())/12+5):INDIRECT("AF"&amp;(ROW()+12*(($AN612-1)*3+$AO612)-ROW())/12+5),AS612)</f>
        <v>0</v>
      </c>
      <c r="AU612" s="58">
        <f ca="1">IF(AND(AQ612+AS612&gt;0,AR612+AT612&gt;0),COUNTIF(AU$6:AU611,"&gt;0")+1,0)</f>
        <v>0</v>
      </c>
    </row>
    <row r="613" spans="40:47">
      <c r="AN613" s="58">
        <v>17</v>
      </c>
      <c r="AO613" s="58">
        <v>3</v>
      </c>
      <c r="AP613" s="58">
        <v>8</v>
      </c>
      <c r="AQ613" s="60">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58">
        <f ca="1">COUNTIF(INDIRECT("H"&amp;(ROW()+12*(($AN613-1)*3+$AO613)-ROW())/12+5):INDIRECT("S"&amp;(ROW()+12*(($AN613-1)*3+$AO613)-ROW())/12+5),AQ613)</f>
        <v>0</v>
      </c>
      <c r="AS613" s="60">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58">
        <f ca="1">COUNTIF(INDIRECT("U"&amp;(ROW()+12*(($AN613-1)*3+$AO613)-ROW())/12+5):INDIRECT("AF"&amp;(ROW()+12*(($AN613-1)*3+$AO613)-ROW())/12+5),AS613)</f>
        <v>0</v>
      </c>
      <c r="AU613" s="58">
        <f ca="1">IF(AND(AQ613+AS613&gt;0,AR613+AT613&gt;0),COUNTIF(AU$6:AU612,"&gt;0")+1,0)</f>
        <v>0</v>
      </c>
    </row>
    <row r="614" spans="40:47">
      <c r="AN614" s="58">
        <v>17</v>
      </c>
      <c r="AO614" s="58">
        <v>3</v>
      </c>
      <c r="AP614" s="58">
        <v>9</v>
      </c>
      <c r="AQ614" s="60">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58">
        <f ca="1">COUNTIF(INDIRECT("H"&amp;(ROW()+12*(($AN614-1)*3+$AO614)-ROW())/12+5):INDIRECT("S"&amp;(ROW()+12*(($AN614-1)*3+$AO614)-ROW())/12+5),AQ614)</f>
        <v>0</v>
      </c>
      <c r="AS614" s="60">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58">
        <f ca="1">COUNTIF(INDIRECT("U"&amp;(ROW()+12*(($AN614-1)*3+$AO614)-ROW())/12+5):INDIRECT("AF"&amp;(ROW()+12*(($AN614-1)*3+$AO614)-ROW())/12+5),AS614)</f>
        <v>0</v>
      </c>
      <c r="AU614" s="58">
        <f ca="1">IF(AND(AQ614+AS614&gt;0,AR614+AT614&gt;0),COUNTIF(AU$6:AU613,"&gt;0")+1,0)</f>
        <v>0</v>
      </c>
    </row>
    <row r="615" spans="40:47">
      <c r="AN615" s="58">
        <v>17</v>
      </c>
      <c r="AO615" s="58">
        <v>3</v>
      </c>
      <c r="AP615" s="58">
        <v>10</v>
      </c>
      <c r="AQ615" s="60">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58">
        <f ca="1">COUNTIF(INDIRECT("H"&amp;(ROW()+12*(($AN615-1)*3+$AO615)-ROW())/12+5):INDIRECT("S"&amp;(ROW()+12*(($AN615-1)*3+$AO615)-ROW())/12+5),AQ615)</f>
        <v>0</v>
      </c>
      <c r="AS615" s="60">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58">
        <f ca="1">COUNTIF(INDIRECT("U"&amp;(ROW()+12*(($AN615-1)*3+$AO615)-ROW())/12+5):INDIRECT("AF"&amp;(ROW()+12*(($AN615-1)*3+$AO615)-ROW())/12+5),AS615)</f>
        <v>0</v>
      </c>
      <c r="AU615" s="58">
        <f ca="1">IF(AND(AQ615+AS615&gt;0,AR615+AT615&gt;0),COUNTIF(AU$6:AU614,"&gt;0")+1,0)</f>
        <v>0</v>
      </c>
    </row>
    <row r="616" spans="40:47">
      <c r="AN616" s="58">
        <v>17</v>
      </c>
      <c r="AO616" s="58">
        <v>3</v>
      </c>
      <c r="AP616" s="58">
        <v>11</v>
      </c>
      <c r="AQ616" s="60">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58">
        <f ca="1">COUNTIF(INDIRECT("H"&amp;(ROW()+12*(($AN616-1)*3+$AO616)-ROW())/12+5):INDIRECT("S"&amp;(ROW()+12*(($AN616-1)*3+$AO616)-ROW())/12+5),AQ616)</f>
        <v>0</v>
      </c>
      <c r="AS616" s="60">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58">
        <f ca="1">COUNTIF(INDIRECT("U"&amp;(ROW()+12*(($AN616-1)*3+$AO616)-ROW())/12+5):INDIRECT("AF"&amp;(ROW()+12*(($AN616-1)*3+$AO616)-ROW())/12+5),AS616)</f>
        <v>0</v>
      </c>
      <c r="AU616" s="58">
        <f ca="1">IF(AND(AQ616+AS616&gt;0,AR616+AT616&gt;0),COUNTIF(AU$6:AU615,"&gt;0")+1,0)</f>
        <v>0</v>
      </c>
    </row>
    <row r="617" spans="40:47">
      <c r="AN617" s="243">
        <v>17</v>
      </c>
      <c r="AO617" s="243">
        <v>3</v>
      </c>
      <c r="AP617" s="243">
        <v>12</v>
      </c>
      <c r="AQ617" s="244">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243">
        <f ca="1">COUNTIF(INDIRECT("H"&amp;(ROW()+12*(($AN617-1)*3+$AO617)-ROW())/12+5):INDIRECT("S"&amp;(ROW()+12*(($AN617-1)*3+$AO617)-ROW())/12+5),AQ617)</f>
        <v>0</v>
      </c>
      <c r="AS617" s="244">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243">
        <f ca="1">COUNTIF(INDIRECT("U"&amp;(ROW()+12*(($AN617-1)*3+$AO617)-ROW())/12+5):INDIRECT("AF"&amp;(ROW()+12*(($AN617-1)*3+$AO617)-ROW())/12+5),AS617)</f>
        <v>0</v>
      </c>
      <c r="AU617" s="58">
        <f ca="1">IF(AND(AQ617+AS617&gt;0,AR617+AT617&gt;0),COUNTIF(AU$6:AU616,"&gt;0")+1,0)</f>
        <v>0</v>
      </c>
    </row>
    <row r="618" spans="40:47">
      <c r="AN618" s="58">
        <v>18</v>
      </c>
      <c r="AO618" s="58">
        <v>1</v>
      </c>
      <c r="AP618" s="58">
        <v>1</v>
      </c>
      <c r="AQ618" s="60">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58">
        <f ca="1">COUNTIF(INDIRECT("H"&amp;(ROW()+12*(($AN618-1)*3+$AO618)-ROW())/12+5):INDIRECT("S"&amp;(ROW()+12*(($AN618-1)*3+$AO618)-ROW())/12+5),AQ618)</f>
        <v>0</v>
      </c>
      <c r="AS618" s="60">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58">
        <f ca="1">COUNTIF(INDIRECT("U"&amp;(ROW()+12*(($AN618-1)*3+$AO618)-ROW())/12+5):INDIRECT("AF"&amp;(ROW()+12*(($AN618-1)*3+$AO618)-ROW())/12+5),AS618)</f>
        <v>0</v>
      </c>
      <c r="AU618" s="58">
        <f ca="1">IF(AND(AQ618+AS618&gt;0,AR618+AT618&gt;0),COUNTIF(AU$6:AU617,"&gt;0")+1,0)</f>
        <v>0</v>
      </c>
    </row>
    <row r="619" spans="40:47">
      <c r="AN619" s="58">
        <v>18</v>
      </c>
      <c r="AO619" s="58">
        <v>1</v>
      </c>
      <c r="AP619" s="58">
        <v>2</v>
      </c>
      <c r="AQ619" s="60">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58">
        <f ca="1">COUNTIF(INDIRECT("H"&amp;(ROW()+12*(($AN619-1)*3+$AO619)-ROW())/12+5):INDIRECT("S"&amp;(ROW()+12*(($AN619-1)*3+$AO619)-ROW())/12+5),AQ619)</f>
        <v>0</v>
      </c>
      <c r="AS619" s="60">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58">
        <f ca="1">COUNTIF(INDIRECT("U"&amp;(ROW()+12*(($AN619-1)*3+$AO619)-ROW())/12+5):INDIRECT("AF"&amp;(ROW()+12*(($AN619-1)*3+$AO619)-ROW())/12+5),AS619)</f>
        <v>0</v>
      </c>
      <c r="AU619" s="58">
        <f ca="1">IF(AND(AQ619+AS619&gt;0,AR619+AT619&gt;0),COUNTIF(AU$6:AU618,"&gt;0")+1,0)</f>
        <v>0</v>
      </c>
    </row>
    <row r="620" spans="40:47">
      <c r="AN620" s="58">
        <v>18</v>
      </c>
      <c r="AO620" s="58">
        <v>1</v>
      </c>
      <c r="AP620" s="58">
        <v>3</v>
      </c>
      <c r="AQ620" s="60">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58">
        <f ca="1">COUNTIF(INDIRECT("H"&amp;(ROW()+12*(($AN620-1)*3+$AO620)-ROW())/12+5):INDIRECT("S"&amp;(ROW()+12*(($AN620-1)*3+$AO620)-ROW())/12+5),AQ620)</f>
        <v>0</v>
      </c>
      <c r="AS620" s="60">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58">
        <f ca="1">COUNTIF(INDIRECT("U"&amp;(ROW()+12*(($AN620-1)*3+$AO620)-ROW())/12+5):INDIRECT("AF"&amp;(ROW()+12*(($AN620-1)*3+$AO620)-ROW())/12+5),AS620)</f>
        <v>0</v>
      </c>
      <c r="AU620" s="58">
        <f ca="1">IF(AND(AQ620+AS620&gt;0,AR620+AT620&gt;0),COUNTIF(AU$6:AU619,"&gt;0")+1,0)</f>
        <v>0</v>
      </c>
    </row>
    <row r="621" spans="40:47">
      <c r="AN621" s="58">
        <v>18</v>
      </c>
      <c r="AO621" s="58">
        <v>1</v>
      </c>
      <c r="AP621" s="58">
        <v>4</v>
      </c>
      <c r="AQ621" s="60">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58">
        <f ca="1">COUNTIF(INDIRECT("H"&amp;(ROW()+12*(($AN621-1)*3+$AO621)-ROW())/12+5):INDIRECT("S"&amp;(ROW()+12*(($AN621-1)*3+$AO621)-ROW())/12+5),AQ621)</f>
        <v>0</v>
      </c>
      <c r="AS621" s="60">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58">
        <f ca="1">COUNTIF(INDIRECT("U"&amp;(ROW()+12*(($AN621-1)*3+$AO621)-ROW())/12+5):INDIRECT("AF"&amp;(ROW()+12*(($AN621-1)*3+$AO621)-ROW())/12+5),AS621)</f>
        <v>0</v>
      </c>
      <c r="AU621" s="58">
        <f ca="1">IF(AND(AQ621+AS621&gt;0,AR621+AT621&gt;0),COUNTIF(AU$6:AU620,"&gt;0")+1,0)</f>
        <v>0</v>
      </c>
    </row>
    <row r="622" spans="40:47">
      <c r="AN622" s="58">
        <v>18</v>
      </c>
      <c r="AO622" s="58">
        <v>1</v>
      </c>
      <c r="AP622" s="58">
        <v>5</v>
      </c>
      <c r="AQ622" s="60">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58">
        <f ca="1">COUNTIF(INDIRECT("H"&amp;(ROW()+12*(($AN622-1)*3+$AO622)-ROW())/12+5):INDIRECT("S"&amp;(ROW()+12*(($AN622-1)*3+$AO622)-ROW())/12+5),AQ622)</f>
        <v>0</v>
      </c>
      <c r="AS622" s="60">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58">
        <f ca="1">COUNTIF(INDIRECT("U"&amp;(ROW()+12*(($AN622-1)*3+$AO622)-ROW())/12+5):INDIRECT("AF"&amp;(ROW()+12*(($AN622-1)*3+$AO622)-ROW())/12+5),AS622)</f>
        <v>0</v>
      </c>
      <c r="AU622" s="58">
        <f ca="1">IF(AND(AQ622+AS622&gt;0,AR622+AT622&gt;0),COUNTIF(AU$6:AU621,"&gt;0")+1,0)</f>
        <v>0</v>
      </c>
    </row>
    <row r="623" spans="40:47">
      <c r="AN623" s="58">
        <v>18</v>
      </c>
      <c r="AO623" s="58">
        <v>1</v>
      </c>
      <c r="AP623" s="58">
        <v>6</v>
      </c>
      <c r="AQ623" s="60">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58">
        <f ca="1">COUNTIF(INDIRECT("H"&amp;(ROW()+12*(($AN623-1)*3+$AO623)-ROW())/12+5):INDIRECT("S"&amp;(ROW()+12*(($AN623-1)*3+$AO623)-ROW())/12+5),AQ623)</f>
        <v>0</v>
      </c>
      <c r="AS623" s="60">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58">
        <f ca="1">COUNTIF(INDIRECT("U"&amp;(ROW()+12*(($AN623-1)*3+$AO623)-ROW())/12+5):INDIRECT("AF"&amp;(ROW()+12*(($AN623-1)*3+$AO623)-ROW())/12+5),AS623)</f>
        <v>0</v>
      </c>
      <c r="AU623" s="58">
        <f ca="1">IF(AND(AQ623+AS623&gt;0,AR623+AT623&gt;0),COUNTIF(AU$6:AU622,"&gt;0")+1,0)</f>
        <v>0</v>
      </c>
    </row>
    <row r="624" spans="40:47">
      <c r="AN624" s="58">
        <v>18</v>
      </c>
      <c r="AO624" s="58">
        <v>1</v>
      </c>
      <c r="AP624" s="58">
        <v>7</v>
      </c>
      <c r="AQ624" s="60">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58">
        <f ca="1">COUNTIF(INDIRECT("H"&amp;(ROW()+12*(($AN624-1)*3+$AO624)-ROW())/12+5):INDIRECT("S"&amp;(ROW()+12*(($AN624-1)*3+$AO624)-ROW())/12+5),AQ624)</f>
        <v>0</v>
      </c>
      <c r="AS624" s="60">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58">
        <f ca="1">COUNTIF(INDIRECT("U"&amp;(ROW()+12*(($AN624-1)*3+$AO624)-ROW())/12+5):INDIRECT("AF"&amp;(ROW()+12*(($AN624-1)*3+$AO624)-ROW())/12+5),AS624)</f>
        <v>0</v>
      </c>
      <c r="AU624" s="58">
        <f ca="1">IF(AND(AQ624+AS624&gt;0,AR624+AT624&gt;0),COUNTIF(AU$6:AU623,"&gt;0")+1,0)</f>
        <v>0</v>
      </c>
    </row>
    <row r="625" spans="40:47">
      <c r="AN625" s="58">
        <v>18</v>
      </c>
      <c r="AO625" s="58">
        <v>1</v>
      </c>
      <c r="AP625" s="58">
        <v>8</v>
      </c>
      <c r="AQ625" s="60">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58">
        <f ca="1">COUNTIF(INDIRECT("H"&amp;(ROW()+12*(($AN625-1)*3+$AO625)-ROW())/12+5):INDIRECT("S"&amp;(ROW()+12*(($AN625-1)*3+$AO625)-ROW())/12+5),AQ625)</f>
        <v>0</v>
      </c>
      <c r="AS625" s="60">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58">
        <f ca="1">COUNTIF(INDIRECT("U"&amp;(ROW()+12*(($AN625-1)*3+$AO625)-ROW())/12+5):INDIRECT("AF"&amp;(ROW()+12*(($AN625-1)*3+$AO625)-ROW())/12+5),AS625)</f>
        <v>0</v>
      </c>
      <c r="AU625" s="58">
        <f ca="1">IF(AND(AQ625+AS625&gt;0,AR625+AT625&gt;0),COUNTIF(AU$6:AU624,"&gt;0")+1,0)</f>
        <v>0</v>
      </c>
    </row>
    <row r="626" spans="40:47">
      <c r="AN626" s="58">
        <v>18</v>
      </c>
      <c r="AO626" s="58">
        <v>1</v>
      </c>
      <c r="AP626" s="58">
        <v>9</v>
      </c>
      <c r="AQ626" s="60">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58">
        <f ca="1">COUNTIF(INDIRECT("H"&amp;(ROW()+12*(($AN626-1)*3+$AO626)-ROW())/12+5):INDIRECT("S"&amp;(ROW()+12*(($AN626-1)*3+$AO626)-ROW())/12+5),AQ626)</f>
        <v>0</v>
      </c>
      <c r="AS626" s="60">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58">
        <f ca="1">COUNTIF(INDIRECT("U"&amp;(ROW()+12*(($AN626-1)*3+$AO626)-ROW())/12+5):INDIRECT("AF"&amp;(ROW()+12*(($AN626-1)*3+$AO626)-ROW())/12+5),AS626)</f>
        <v>0</v>
      </c>
      <c r="AU626" s="58">
        <f ca="1">IF(AND(AQ626+AS626&gt;0,AR626+AT626&gt;0),COUNTIF(AU$6:AU625,"&gt;0")+1,0)</f>
        <v>0</v>
      </c>
    </row>
    <row r="627" spans="40:47">
      <c r="AN627" s="58">
        <v>18</v>
      </c>
      <c r="AO627" s="58">
        <v>1</v>
      </c>
      <c r="AP627" s="58">
        <v>10</v>
      </c>
      <c r="AQ627" s="60">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58">
        <f ca="1">COUNTIF(INDIRECT("H"&amp;(ROW()+12*(($AN627-1)*3+$AO627)-ROW())/12+5):INDIRECT("S"&amp;(ROW()+12*(($AN627-1)*3+$AO627)-ROW())/12+5),AQ627)</f>
        <v>0</v>
      </c>
      <c r="AS627" s="60">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58">
        <f ca="1">COUNTIF(INDIRECT("U"&amp;(ROW()+12*(($AN627-1)*3+$AO627)-ROW())/12+5):INDIRECT("AF"&amp;(ROW()+12*(($AN627-1)*3+$AO627)-ROW())/12+5),AS627)</f>
        <v>0</v>
      </c>
      <c r="AU627" s="58">
        <f ca="1">IF(AND(AQ627+AS627&gt;0,AR627+AT627&gt;0),COUNTIF(AU$6:AU626,"&gt;0")+1,0)</f>
        <v>0</v>
      </c>
    </row>
    <row r="628" spans="40:47">
      <c r="AN628" s="58">
        <v>18</v>
      </c>
      <c r="AO628" s="58">
        <v>1</v>
      </c>
      <c r="AP628" s="58">
        <v>11</v>
      </c>
      <c r="AQ628" s="60">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58">
        <f ca="1">COUNTIF(INDIRECT("H"&amp;(ROW()+12*(($AN628-1)*3+$AO628)-ROW())/12+5):INDIRECT("S"&amp;(ROW()+12*(($AN628-1)*3+$AO628)-ROW())/12+5),AQ628)</f>
        <v>0</v>
      </c>
      <c r="AS628" s="60">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58">
        <f ca="1">COUNTIF(INDIRECT("U"&amp;(ROW()+12*(($AN628-1)*3+$AO628)-ROW())/12+5):INDIRECT("AF"&amp;(ROW()+12*(($AN628-1)*3+$AO628)-ROW())/12+5),AS628)</f>
        <v>0</v>
      </c>
      <c r="AU628" s="58">
        <f ca="1">IF(AND(AQ628+AS628&gt;0,AR628+AT628&gt;0),COUNTIF(AU$6:AU627,"&gt;0")+1,0)</f>
        <v>0</v>
      </c>
    </row>
    <row r="629" spans="40:47">
      <c r="AN629" s="58">
        <v>18</v>
      </c>
      <c r="AO629" s="58">
        <v>1</v>
      </c>
      <c r="AP629" s="58">
        <v>12</v>
      </c>
      <c r="AQ629" s="60">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58">
        <f ca="1">COUNTIF(INDIRECT("H"&amp;(ROW()+12*(($AN629-1)*3+$AO629)-ROW())/12+5):INDIRECT("S"&amp;(ROW()+12*(($AN629-1)*3+$AO629)-ROW())/12+5),AQ629)</f>
        <v>0</v>
      </c>
      <c r="AS629" s="60">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58">
        <f ca="1">COUNTIF(INDIRECT("U"&amp;(ROW()+12*(($AN629-1)*3+$AO629)-ROW())/12+5):INDIRECT("AF"&amp;(ROW()+12*(($AN629-1)*3+$AO629)-ROW())/12+5),AS629)</f>
        <v>0</v>
      </c>
      <c r="AU629" s="58">
        <f ca="1">IF(AND(AQ629+AS629&gt;0,AR629+AT629&gt;0),COUNTIF(AU$6:AU628,"&gt;0")+1,0)</f>
        <v>0</v>
      </c>
    </row>
    <row r="630" spans="40:47">
      <c r="AN630" s="58">
        <v>18</v>
      </c>
      <c r="AO630" s="58">
        <v>2</v>
      </c>
      <c r="AP630" s="58">
        <v>1</v>
      </c>
      <c r="AQ630" s="60">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58">
        <f ca="1">COUNTIF(INDIRECT("H"&amp;(ROW()+12*(($AN630-1)*3+$AO630)-ROW())/12+5):INDIRECT("S"&amp;(ROW()+12*(($AN630-1)*3+$AO630)-ROW())/12+5),AQ630)</f>
        <v>0</v>
      </c>
      <c r="AS630" s="60">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58">
        <f ca="1">COUNTIF(INDIRECT("U"&amp;(ROW()+12*(($AN630-1)*3+$AO630)-ROW())/12+5):INDIRECT("AF"&amp;(ROW()+12*(($AN630-1)*3+$AO630)-ROW())/12+5),AS630)</f>
        <v>0</v>
      </c>
      <c r="AU630" s="58">
        <f ca="1">IF(AND(AQ630+AS630&gt;0,AR630+AT630&gt;0),COUNTIF(AU$6:AU629,"&gt;0")+1,0)</f>
        <v>0</v>
      </c>
    </row>
    <row r="631" spans="40:47">
      <c r="AN631" s="58">
        <v>18</v>
      </c>
      <c r="AO631" s="58">
        <v>2</v>
      </c>
      <c r="AP631" s="58">
        <v>2</v>
      </c>
      <c r="AQ631" s="60">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58">
        <f ca="1">COUNTIF(INDIRECT("H"&amp;(ROW()+12*(($AN631-1)*3+$AO631)-ROW())/12+5):INDIRECT("S"&amp;(ROW()+12*(($AN631-1)*3+$AO631)-ROW())/12+5),AQ631)</f>
        <v>0</v>
      </c>
      <c r="AS631" s="60">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58">
        <f ca="1">COUNTIF(INDIRECT("U"&amp;(ROW()+12*(($AN631-1)*3+$AO631)-ROW())/12+5):INDIRECT("AF"&amp;(ROW()+12*(($AN631-1)*3+$AO631)-ROW())/12+5),AS631)</f>
        <v>0</v>
      </c>
      <c r="AU631" s="58">
        <f ca="1">IF(AND(AQ631+AS631&gt;0,AR631+AT631&gt;0),COUNTIF(AU$6:AU630,"&gt;0")+1,0)</f>
        <v>0</v>
      </c>
    </row>
    <row r="632" spans="40:47">
      <c r="AN632" s="58">
        <v>18</v>
      </c>
      <c r="AO632" s="58">
        <v>2</v>
      </c>
      <c r="AP632" s="58">
        <v>3</v>
      </c>
      <c r="AQ632" s="60">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58">
        <f ca="1">COUNTIF(INDIRECT("H"&amp;(ROW()+12*(($AN632-1)*3+$AO632)-ROW())/12+5):INDIRECT("S"&amp;(ROW()+12*(($AN632-1)*3+$AO632)-ROW())/12+5),AQ632)</f>
        <v>0</v>
      </c>
      <c r="AS632" s="60">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58">
        <f ca="1">COUNTIF(INDIRECT("U"&amp;(ROW()+12*(($AN632-1)*3+$AO632)-ROW())/12+5):INDIRECT("AF"&amp;(ROW()+12*(($AN632-1)*3+$AO632)-ROW())/12+5),AS632)</f>
        <v>0</v>
      </c>
      <c r="AU632" s="58">
        <f ca="1">IF(AND(AQ632+AS632&gt;0,AR632+AT632&gt;0),COUNTIF(AU$6:AU631,"&gt;0")+1,0)</f>
        <v>0</v>
      </c>
    </row>
    <row r="633" spans="40:47">
      <c r="AN633" s="58">
        <v>18</v>
      </c>
      <c r="AO633" s="58">
        <v>2</v>
      </c>
      <c r="AP633" s="58">
        <v>4</v>
      </c>
      <c r="AQ633" s="60">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58">
        <f ca="1">COUNTIF(INDIRECT("H"&amp;(ROW()+12*(($AN633-1)*3+$AO633)-ROW())/12+5):INDIRECT("S"&amp;(ROW()+12*(($AN633-1)*3+$AO633)-ROW())/12+5),AQ633)</f>
        <v>0</v>
      </c>
      <c r="AS633" s="60">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58">
        <f ca="1">COUNTIF(INDIRECT("U"&amp;(ROW()+12*(($AN633-1)*3+$AO633)-ROW())/12+5):INDIRECT("AF"&amp;(ROW()+12*(($AN633-1)*3+$AO633)-ROW())/12+5),AS633)</f>
        <v>0</v>
      </c>
      <c r="AU633" s="58">
        <f ca="1">IF(AND(AQ633+AS633&gt;0,AR633+AT633&gt;0),COUNTIF(AU$6:AU632,"&gt;0")+1,0)</f>
        <v>0</v>
      </c>
    </row>
    <row r="634" spans="40:47">
      <c r="AN634" s="58">
        <v>18</v>
      </c>
      <c r="AO634" s="58">
        <v>2</v>
      </c>
      <c r="AP634" s="58">
        <v>5</v>
      </c>
      <c r="AQ634" s="60">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58">
        <f ca="1">COUNTIF(INDIRECT("H"&amp;(ROW()+12*(($AN634-1)*3+$AO634)-ROW())/12+5):INDIRECT("S"&amp;(ROW()+12*(($AN634-1)*3+$AO634)-ROW())/12+5),AQ634)</f>
        <v>0</v>
      </c>
      <c r="AS634" s="60">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58">
        <f ca="1">COUNTIF(INDIRECT("U"&amp;(ROW()+12*(($AN634-1)*3+$AO634)-ROW())/12+5):INDIRECT("AF"&amp;(ROW()+12*(($AN634-1)*3+$AO634)-ROW())/12+5),AS634)</f>
        <v>0</v>
      </c>
      <c r="AU634" s="58">
        <f ca="1">IF(AND(AQ634+AS634&gt;0,AR634+AT634&gt;0),COUNTIF(AU$6:AU633,"&gt;0")+1,0)</f>
        <v>0</v>
      </c>
    </row>
    <row r="635" spans="40:47">
      <c r="AN635" s="58">
        <v>18</v>
      </c>
      <c r="AO635" s="58">
        <v>2</v>
      </c>
      <c r="AP635" s="58">
        <v>6</v>
      </c>
      <c r="AQ635" s="60">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58">
        <f ca="1">COUNTIF(INDIRECT("H"&amp;(ROW()+12*(($AN635-1)*3+$AO635)-ROW())/12+5):INDIRECT("S"&amp;(ROW()+12*(($AN635-1)*3+$AO635)-ROW())/12+5),AQ635)</f>
        <v>0</v>
      </c>
      <c r="AS635" s="60">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58">
        <f ca="1">COUNTIF(INDIRECT("U"&amp;(ROW()+12*(($AN635-1)*3+$AO635)-ROW())/12+5):INDIRECT("AF"&amp;(ROW()+12*(($AN635-1)*3+$AO635)-ROW())/12+5),AS635)</f>
        <v>0</v>
      </c>
      <c r="AU635" s="58">
        <f ca="1">IF(AND(AQ635+AS635&gt;0,AR635+AT635&gt;0),COUNTIF(AU$6:AU634,"&gt;0")+1,0)</f>
        <v>0</v>
      </c>
    </row>
    <row r="636" spans="40:47">
      <c r="AN636" s="58">
        <v>18</v>
      </c>
      <c r="AO636" s="58">
        <v>2</v>
      </c>
      <c r="AP636" s="58">
        <v>7</v>
      </c>
      <c r="AQ636" s="60">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58">
        <f ca="1">COUNTIF(INDIRECT("H"&amp;(ROW()+12*(($AN636-1)*3+$AO636)-ROW())/12+5):INDIRECT("S"&amp;(ROW()+12*(($AN636-1)*3+$AO636)-ROW())/12+5),AQ636)</f>
        <v>0</v>
      </c>
      <c r="AS636" s="60">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58">
        <f ca="1">COUNTIF(INDIRECT("U"&amp;(ROW()+12*(($AN636-1)*3+$AO636)-ROW())/12+5):INDIRECT("AF"&amp;(ROW()+12*(($AN636-1)*3+$AO636)-ROW())/12+5),AS636)</f>
        <v>0</v>
      </c>
      <c r="AU636" s="58">
        <f ca="1">IF(AND(AQ636+AS636&gt;0,AR636+AT636&gt;0),COUNTIF(AU$6:AU635,"&gt;0")+1,0)</f>
        <v>0</v>
      </c>
    </row>
    <row r="637" spans="40:47">
      <c r="AN637" s="58">
        <v>18</v>
      </c>
      <c r="AO637" s="58">
        <v>2</v>
      </c>
      <c r="AP637" s="58">
        <v>8</v>
      </c>
      <c r="AQ637" s="60">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58">
        <f ca="1">COUNTIF(INDIRECT("H"&amp;(ROW()+12*(($AN637-1)*3+$AO637)-ROW())/12+5):INDIRECT("S"&amp;(ROW()+12*(($AN637-1)*3+$AO637)-ROW())/12+5),AQ637)</f>
        <v>0</v>
      </c>
      <c r="AS637" s="60">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58">
        <f ca="1">COUNTIF(INDIRECT("U"&amp;(ROW()+12*(($AN637-1)*3+$AO637)-ROW())/12+5):INDIRECT("AF"&amp;(ROW()+12*(($AN637-1)*3+$AO637)-ROW())/12+5),AS637)</f>
        <v>0</v>
      </c>
      <c r="AU637" s="58">
        <f ca="1">IF(AND(AQ637+AS637&gt;0,AR637+AT637&gt;0),COUNTIF(AU$6:AU636,"&gt;0")+1,0)</f>
        <v>0</v>
      </c>
    </row>
    <row r="638" spans="40:47">
      <c r="AN638" s="58">
        <v>18</v>
      </c>
      <c r="AO638" s="58">
        <v>2</v>
      </c>
      <c r="AP638" s="58">
        <v>9</v>
      </c>
      <c r="AQ638" s="60">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58">
        <f ca="1">COUNTIF(INDIRECT("H"&amp;(ROW()+12*(($AN638-1)*3+$AO638)-ROW())/12+5):INDIRECT("S"&amp;(ROW()+12*(($AN638-1)*3+$AO638)-ROW())/12+5),AQ638)</f>
        <v>0</v>
      </c>
      <c r="AS638" s="60">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58">
        <f ca="1">COUNTIF(INDIRECT("U"&amp;(ROW()+12*(($AN638-1)*3+$AO638)-ROW())/12+5):INDIRECT("AF"&amp;(ROW()+12*(($AN638-1)*3+$AO638)-ROW())/12+5),AS638)</f>
        <v>0</v>
      </c>
      <c r="AU638" s="58">
        <f ca="1">IF(AND(AQ638+AS638&gt;0,AR638+AT638&gt;0),COUNTIF(AU$6:AU637,"&gt;0")+1,0)</f>
        <v>0</v>
      </c>
    </row>
    <row r="639" spans="40:47">
      <c r="AN639" s="58">
        <v>18</v>
      </c>
      <c r="AO639" s="58">
        <v>2</v>
      </c>
      <c r="AP639" s="58">
        <v>10</v>
      </c>
      <c r="AQ639" s="60">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58">
        <f ca="1">COUNTIF(INDIRECT("H"&amp;(ROW()+12*(($AN639-1)*3+$AO639)-ROW())/12+5):INDIRECT("S"&amp;(ROW()+12*(($AN639-1)*3+$AO639)-ROW())/12+5),AQ639)</f>
        <v>0</v>
      </c>
      <c r="AS639" s="60">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58">
        <f ca="1">COUNTIF(INDIRECT("U"&amp;(ROW()+12*(($AN639-1)*3+$AO639)-ROW())/12+5):INDIRECT("AF"&amp;(ROW()+12*(($AN639-1)*3+$AO639)-ROW())/12+5),AS639)</f>
        <v>0</v>
      </c>
      <c r="AU639" s="58">
        <f ca="1">IF(AND(AQ639+AS639&gt;0,AR639+AT639&gt;0),COUNTIF(AU$6:AU638,"&gt;0")+1,0)</f>
        <v>0</v>
      </c>
    </row>
    <row r="640" spans="40:47">
      <c r="AN640" s="58">
        <v>18</v>
      </c>
      <c r="AO640" s="58">
        <v>2</v>
      </c>
      <c r="AP640" s="58">
        <v>11</v>
      </c>
      <c r="AQ640" s="60">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58">
        <f ca="1">COUNTIF(INDIRECT("H"&amp;(ROW()+12*(($AN640-1)*3+$AO640)-ROW())/12+5):INDIRECT("S"&amp;(ROW()+12*(($AN640-1)*3+$AO640)-ROW())/12+5),AQ640)</f>
        <v>0</v>
      </c>
      <c r="AS640" s="60">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58">
        <f ca="1">COUNTIF(INDIRECT("U"&amp;(ROW()+12*(($AN640-1)*3+$AO640)-ROW())/12+5):INDIRECT("AF"&amp;(ROW()+12*(($AN640-1)*3+$AO640)-ROW())/12+5),AS640)</f>
        <v>0</v>
      </c>
      <c r="AU640" s="58">
        <f ca="1">IF(AND(AQ640+AS640&gt;0,AR640+AT640&gt;0),COUNTIF(AU$6:AU639,"&gt;0")+1,0)</f>
        <v>0</v>
      </c>
    </row>
    <row r="641" spans="40:47">
      <c r="AN641" s="58">
        <v>18</v>
      </c>
      <c r="AO641" s="58">
        <v>2</v>
      </c>
      <c r="AP641" s="58">
        <v>12</v>
      </c>
      <c r="AQ641" s="60">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58">
        <f ca="1">COUNTIF(INDIRECT("H"&amp;(ROW()+12*(($AN641-1)*3+$AO641)-ROW())/12+5):INDIRECT("S"&amp;(ROW()+12*(($AN641-1)*3+$AO641)-ROW())/12+5),AQ641)</f>
        <v>0</v>
      </c>
      <c r="AS641" s="60">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58">
        <f ca="1">COUNTIF(INDIRECT("U"&amp;(ROW()+12*(($AN641-1)*3+$AO641)-ROW())/12+5):INDIRECT("AF"&amp;(ROW()+12*(($AN641-1)*3+$AO641)-ROW())/12+5),AS641)</f>
        <v>0</v>
      </c>
      <c r="AU641" s="58">
        <f ca="1">IF(AND(AQ641+AS641&gt;0,AR641+AT641&gt;0),COUNTIF(AU$6:AU640,"&gt;0")+1,0)</f>
        <v>0</v>
      </c>
    </row>
    <row r="642" spans="40:47">
      <c r="AN642" s="58">
        <v>18</v>
      </c>
      <c r="AO642" s="58">
        <v>3</v>
      </c>
      <c r="AP642" s="58">
        <v>1</v>
      </c>
      <c r="AQ642" s="60">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58">
        <f ca="1">COUNTIF(INDIRECT("H"&amp;(ROW()+12*(($AN642-1)*3+$AO642)-ROW())/12+5):INDIRECT("S"&amp;(ROW()+12*(($AN642-1)*3+$AO642)-ROW())/12+5),AQ642)</f>
        <v>0</v>
      </c>
      <c r="AS642" s="60">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58">
        <f ca="1">COUNTIF(INDIRECT("U"&amp;(ROW()+12*(($AN642-1)*3+$AO642)-ROW())/12+5):INDIRECT("AF"&amp;(ROW()+12*(($AN642-1)*3+$AO642)-ROW())/12+5),AS642)</f>
        <v>0</v>
      </c>
      <c r="AU642" s="58">
        <f ca="1">IF(AND(AQ642+AS642&gt;0,AR642+AT642&gt;0),COUNTIF(AU$6:AU641,"&gt;0")+1,0)</f>
        <v>0</v>
      </c>
    </row>
    <row r="643" spans="40:47">
      <c r="AN643" s="58">
        <v>18</v>
      </c>
      <c r="AO643" s="58">
        <v>3</v>
      </c>
      <c r="AP643" s="58">
        <v>2</v>
      </c>
      <c r="AQ643" s="60">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58">
        <f ca="1">COUNTIF(INDIRECT("H"&amp;(ROW()+12*(($AN643-1)*3+$AO643)-ROW())/12+5):INDIRECT("S"&amp;(ROW()+12*(($AN643-1)*3+$AO643)-ROW())/12+5),AQ643)</f>
        <v>0</v>
      </c>
      <c r="AS643" s="60">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58">
        <f ca="1">COUNTIF(INDIRECT("U"&amp;(ROW()+12*(($AN643-1)*3+$AO643)-ROW())/12+5):INDIRECT("AF"&amp;(ROW()+12*(($AN643-1)*3+$AO643)-ROW())/12+5),AS643)</f>
        <v>0</v>
      </c>
      <c r="AU643" s="58">
        <f ca="1">IF(AND(AQ643+AS643&gt;0,AR643+AT643&gt;0),COUNTIF(AU$6:AU642,"&gt;0")+1,0)</f>
        <v>0</v>
      </c>
    </row>
    <row r="644" spans="40:47">
      <c r="AN644" s="58">
        <v>18</v>
      </c>
      <c r="AO644" s="58">
        <v>3</v>
      </c>
      <c r="AP644" s="58">
        <v>3</v>
      </c>
      <c r="AQ644" s="60">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58">
        <f ca="1">COUNTIF(INDIRECT("H"&amp;(ROW()+12*(($AN644-1)*3+$AO644)-ROW())/12+5):INDIRECT("S"&amp;(ROW()+12*(($AN644-1)*3+$AO644)-ROW())/12+5),AQ644)</f>
        <v>0</v>
      </c>
      <c r="AS644" s="60">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58">
        <f ca="1">COUNTIF(INDIRECT("U"&amp;(ROW()+12*(($AN644-1)*3+$AO644)-ROW())/12+5):INDIRECT("AF"&amp;(ROW()+12*(($AN644-1)*3+$AO644)-ROW())/12+5),AS644)</f>
        <v>0</v>
      </c>
      <c r="AU644" s="58">
        <f ca="1">IF(AND(AQ644+AS644&gt;0,AR644+AT644&gt;0),COUNTIF(AU$6:AU643,"&gt;0")+1,0)</f>
        <v>0</v>
      </c>
    </row>
    <row r="645" spans="40:47">
      <c r="AN645" s="58">
        <v>18</v>
      </c>
      <c r="AO645" s="58">
        <v>3</v>
      </c>
      <c r="AP645" s="58">
        <v>4</v>
      </c>
      <c r="AQ645" s="60">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58">
        <f ca="1">COUNTIF(INDIRECT("H"&amp;(ROW()+12*(($AN645-1)*3+$AO645)-ROW())/12+5):INDIRECT("S"&amp;(ROW()+12*(($AN645-1)*3+$AO645)-ROW())/12+5),AQ645)</f>
        <v>0</v>
      </c>
      <c r="AS645" s="60">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58">
        <f ca="1">COUNTIF(INDIRECT("U"&amp;(ROW()+12*(($AN645-1)*3+$AO645)-ROW())/12+5):INDIRECT("AF"&amp;(ROW()+12*(($AN645-1)*3+$AO645)-ROW())/12+5),AS645)</f>
        <v>0</v>
      </c>
      <c r="AU645" s="58">
        <f ca="1">IF(AND(AQ645+AS645&gt;0,AR645+AT645&gt;0),COUNTIF(AU$6:AU644,"&gt;0")+1,0)</f>
        <v>0</v>
      </c>
    </row>
    <row r="646" spans="40:47">
      <c r="AN646" s="58">
        <v>18</v>
      </c>
      <c r="AO646" s="58">
        <v>3</v>
      </c>
      <c r="AP646" s="58">
        <v>5</v>
      </c>
      <c r="AQ646" s="60">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58">
        <f ca="1">COUNTIF(INDIRECT("H"&amp;(ROW()+12*(($AN646-1)*3+$AO646)-ROW())/12+5):INDIRECT("S"&amp;(ROW()+12*(($AN646-1)*3+$AO646)-ROW())/12+5),AQ646)</f>
        <v>0</v>
      </c>
      <c r="AS646" s="60">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58">
        <f ca="1">COUNTIF(INDIRECT("U"&amp;(ROW()+12*(($AN646-1)*3+$AO646)-ROW())/12+5):INDIRECT("AF"&amp;(ROW()+12*(($AN646-1)*3+$AO646)-ROW())/12+5),AS646)</f>
        <v>0</v>
      </c>
      <c r="AU646" s="58">
        <f ca="1">IF(AND(AQ646+AS646&gt;0,AR646+AT646&gt;0),COUNTIF(AU$6:AU645,"&gt;0")+1,0)</f>
        <v>0</v>
      </c>
    </row>
    <row r="647" spans="40:47">
      <c r="AN647" s="58">
        <v>18</v>
      </c>
      <c r="AO647" s="58">
        <v>3</v>
      </c>
      <c r="AP647" s="58">
        <v>6</v>
      </c>
      <c r="AQ647" s="60">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58">
        <f ca="1">COUNTIF(INDIRECT("H"&amp;(ROW()+12*(($AN647-1)*3+$AO647)-ROW())/12+5):INDIRECT("S"&amp;(ROW()+12*(($AN647-1)*3+$AO647)-ROW())/12+5),AQ647)</f>
        <v>0</v>
      </c>
      <c r="AS647" s="60">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58">
        <f ca="1">COUNTIF(INDIRECT("U"&amp;(ROW()+12*(($AN647-1)*3+$AO647)-ROW())/12+5):INDIRECT("AF"&amp;(ROW()+12*(($AN647-1)*3+$AO647)-ROW())/12+5),AS647)</f>
        <v>0</v>
      </c>
      <c r="AU647" s="58">
        <f ca="1">IF(AND(AQ647+AS647&gt;0,AR647+AT647&gt;0),COUNTIF(AU$6:AU646,"&gt;0")+1,0)</f>
        <v>0</v>
      </c>
    </row>
    <row r="648" spans="40:47">
      <c r="AN648" s="58">
        <v>18</v>
      </c>
      <c r="AO648" s="58">
        <v>3</v>
      </c>
      <c r="AP648" s="58">
        <v>7</v>
      </c>
      <c r="AQ648" s="60">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58">
        <f ca="1">COUNTIF(INDIRECT("H"&amp;(ROW()+12*(($AN648-1)*3+$AO648)-ROW())/12+5):INDIRECT("S"&amp;(ROW()+12*(($AN648-1)*3+$AO648)-ROW())/12+5),AQ648)</f>
        <v>0</v>
      </c>
      <c r="AS648" s="60">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58">
        <f ca="1">COUNTIF(INDIRECT("U"&amp;(ROW()+12*(($AN648-1)*3+$AO648)-ROW())/12+5):INDIRECT("AF"&amp;(ROW()+12*(($AN648-1)*3+$AO648)-ROW())/12+5),AS648)</f>
        <v>0</v>
      </c>
      <c r="AU648" s="58">
        <f ca="1">IF(AND(AQ648+AS648&gt;0,AR648+AT648&gt;0),COUNTIF(AU$6:AU647,"&gt;0")+1,0)</f>
        <v>0</v>
      </c>
    </row>
    <row r="649" spans="40:47">
      <c r="AN649" s="58">
        <v>18</v>
      </c>
      <c r="AO649" s="58">
        <v>3</v>
      </c>
      <c r="AP649" s="58">
        <v>8</v>
      </c>
      <c r="AQ649" s="60">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58">
        <f ca="1">COUNTIF(INDIRECT("H"&amp;(ROW()+12*(($AN649-1)*3+$AO649)-ROW())/12+5):INDIRECT("S"&amp;(ROW()+12*(($AN649-1)*3+$AO649)-ROW())/12+5),AQ649)</f>
        <v>0</v>
      </c>
      <c r="AS649" s="60">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58">
        <f ca="1">COUNTIF(INDIRECT("U"&amp;(ROW()+12*(($AN649-1)*3+$AO649)-ROW())/12+5):INDIRECT("AF"&amp;(ROW()+12*(($AN649-1)*3+$AO649)-ROW())/12+5),AS649)</f>
        <v>0</v>
      </c>
      <c r="AU649" s="58">
        <f ca="1">IF(AND(AQ649+AS649&gt;0,AR649+AT649&gt;0),COUNTIF(AU$6:AU648,"&gt;0")+1,0)</f>
        <v>0</v>
      </c>
    </row>
    <row r="650" spans="40:47">
      <c r="AN650" s="58">
        <v>18</v>
      </c>
      <c r="AO650" s="58">
        <v>3</v>
      </c>
      <c r="AP650" s="58">
        <v>9</v>
      </c>
      <c r="AQ650" s="60">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58">
        <f ca="1">COUNTIF(INDIRECT("H"&amp;(ROW()+12*(($AN650-1)*3+$AO650)-ROW())/12+5):INDIRECT("S"&amp;(ROW()+12*(($AN650-1)*3+$AO650)-ROW())/12+5),AQ650)</f>
        <v>0</v>
      </c>
      <c r="AS650" s="60">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58">
        <f ca="1">COUNTIF(INDIRECT("U"&amp;(ROW()+12*(($AN650-1)*3+$AO650)-ROW())/12+5):INDIRECT("AF"&amp;(ROW()+12*(($AN650-1)*3+$AO650)-ROW())/12+5),AS650)</f>
        <v>0</v>
      </c>
      <c r="AU650" s="58">
        <f ca="1">IF(AND(AQ650+AS650&gt;0,AR650+AT650&gt;0),COUNTIF(AU$6:AU649,"&gt;0")+1,0)</f>
        <v>0</v>
      </c>
    </row>
    <row r="651" spans="40:47">
      <c r="AN651" s="58">
        <v>18</v>
      </c>
      <c r="AO651" s="58">
        <v>3</v>
      </c>
      <c r="AP651" s="58">
        <v>10</v>
      </c>
      <c r="AQ651" s="60">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58">
        <f ca="1">COUNTIF(INDIRECT("H"&amp;(ROW()+12*(($AN651-1)*3+$AO651)-ROW())/12+5):INDIRECT("S"&amp;(ROW()+12*(($AN651-1)*3+$AO651)-ROW())/12+5),AQ651)</f>
        <v>0</v>
      </c>
      <c r="AS651" s="60">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58">
        <f ca="1">COUNTIF(INDIRECT("U"&amp;(ROW()+12*(($AN651-1)*3+$AO651)-ROW())/12+5):INDIRECT("AF"&amp;(ROW()+12*(($AN651-1)*3+$AO651)-ROW())/12+5),AS651)</f>
        <v>0</v>
      </c>
      <c r="AU651" s="58">
        <f ca="1">IF(AND(AQ651+AS651&gt;0,AR651+AT651&gt;0),COUNTIF(AU$6:AU650,"&gt;0")+1,0)</f>
        <v>0</v>
      </c>
    </row>
    <row r="652" spans="40:47">
      <c r="AN652" s="58">
        <v>18</v>
      </c>
      <c r="AO652" s="58">
        <v>3</v>
      </c>
      <c r="AP652" s="58">
        <v>11</v>
      </c>
      <c r="AQ652" s="60">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58">
        <f ca="1">COUNTIF(INDIRECT("H"&amp;(ROW()+12*(($AN652-1)*3+$AO652)-ROW())/12+5):INDIRECT("S"&amp;(ROW()+12*(($AN652-1)*3+$AO652)-ROW())/12+5),AQ652)</f>
        <v>0</v>
      </c>
      <c r="AS652" s="60">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58">
        <f ca="1">COUNTIF(INDIRECT("U"&amp;(ROW()+12*(($AN652-1)*3+$AO652)-ROW())/12+5):INDIRECT("AF"&amp;(ROW()+12*(($AN652-1)*3+$AO652)-ROW())/12+5),AS652)</f>
        <v>0</v>
      </c>
      <c r="AU652" s="58">
        <f ca="1">IF(AND(AQ652+AS652&gt;0,AR652+AT652&gt;0),COUNTIF(AU$6:AU651,"&gt;0")+1,0)</f>
        <v>0</v>
      </c>
    </row>
    <row r="653" spans="40:47">
      <c r="AN653" s="243">
        <v>18</v>
      </c>
      <c r="AO653" s="243">
        <v>3</v>
      </c>
      <c r="AP653" s="243">
        <v>12</v>
      </c>
      <c r="AQ653" s="244">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243">
        <f ca="1">COUNTIF(INDIRECT("H"&amp;(ROW()+12*(($AN653-1)*3+$AO653)-ROW())/12+5):INDIRECT("S"&amp;(ROW()+12*(($AN653-1)*3+$AO653)-ROW())/12+5),AQ653)</f>
        <v>0</v>
      </c>
      <c r="AS653" s="244">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243">
        <f ca="1">COUNTIF(INDIRECT("U"&amp;(ROW()+12*(($AN653-1)*3+$AO653)-ROW())/12+5):INDIRECT("AF"&amp;(ROW()+12*(($AN653-1)*3+$AO653)-ROW())/12+5),AS653)</f>
        <v>0</v>
      </c>
      <c r="AU653" s="58">
        <f ca="1">IF(AND(AQ653+AS653&gt;0,AR653+AT653&gt;0),COUNTIF(AU$6:AU652,"&gt;0")+1,0)</f>
        <v>0</v>
      </c>
    </row>
    <row r="654" spans="40:47">
      <c r="AN654" s="58">
        <v>19</v>
      </c>
      <c r="AO654" s="58">
        <v>1</v>
      </c>
      <c r="AP654" s="58">
        <v>1</v>
      </c>
      <c r="AQ654" s="60">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58">
        <f ca="1">COUNTIF(INDIRECT("H"&amp;(ROW()+12*(($AN654-1)*3+$AO654)-ROW())/12+5):INDIRECT("S"&amp;(ROW()+12*(($AN654-1)*3+$AO654)-ROW())/12+5),AQ654)</f>
        <v>0</v>
      </c>
      <c r="AS654" s="60">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58">
        <f ca="1">COUNTIF(INDIRECT("U"&amp;(ROW()+12*(($AN654-1)*3+$AO654)-ROW())/12+5):INDIRECT("AF"&amp;(ROW()+12*(($AN654-1)*3+$AO654)-ROW())/12+5),AS654)</f>
        <v>0</v>
      </c>
      <c r="AU654" s="58">
        <f ca="1">IF(AND(AQ654+AS654&gt;0,AR654+AT654&gt;0),COUNTIF(AU$6:AU653,"&gt;0")+1,0)</f>
        <v>0</v>
      </c>
    </row>
    <row r="655" spans="40:47">
      <c r="AN655" s="58">
        <v>19</v>
      </c>
      <c r="AO655" s="58">
        <v>1</v>
      </c>
      <c r="AP655" s="58">
        <v>2</v>
      </c>
      <c r="AQ655" s="60">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58">
        <f ca="1">COUNTIF(INDIRECT("H"&amp;(ROW()+12*(($AN655-1)*3+$AO655)-ROW())/12+5):INDIRECT("S"&amp;(ROW()+12*(($AN655-1)*3+$AO655)-ROW())/12+5),AQ655)</f>
        <v>0</v>
      </c>
      <c r="AS655" s="60">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58">
        <f ca="1">COUNTIF(INDIRECT("U"&amp;(ROW()+12*(($AN655-1)*3+$AO655)-ROW())/12+5):INDIRECT("AF"&amp;(ROW()+12*(($AN655-1)*3+$AO655)-ROW())/12+5),AS655)</f>
        <v>0</v>
      </c>
      <c r="AU655" s="58">
        <f ca="1">IF(AND(AQ655+AS655&gt;0,AR655+AT655&gt;0),COUNTIF(AU$6:AU654,"&gt;0")+1,0)</f>
        <v>0</v>
      </c>
    </row>
    <row r="656" spans="40:47">
      <c r="AN656" s="58">
        <v>19</v>
      </c>
      <c r="AO656" s="58">
        <v>1</v>
      </c>
      <c r="AP656" s="58">
        <v>3</v>
      </c>
      <c r="AQ656" s="60">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58">
        <f ca="1">COUNTIF(INDIRECT("H"&amp;(ROW()+12*(($AN656-1)*3+$AO656)-ROW())/12+5):INDIRECT("S"&amp;(ROW()+12*(($AN656-1)*3+$AO656)-ROW())/12+5),AQ656)</f>
        <v>0</v>
      </c>
      <c r="AS656" s="60">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58">
        <f ca="1">COUNTIF(INDIRECT("U"&amp;(ROW()+12*(($AN656-1)*3+$AO656)-ROW())/12+5):INDIRECT("AF"&amp;(ROW()+12*(($AN656-1)*3+$AO656)-ROW())/12+5),AS656)</f>
        <v>0</v>
      </c>
      <c r="AU656" s="58">
        <f ca="1">IF(AND(AQ656+AS656&gt;0,AR656+AT656&gt;0),COUNTIF(AU$6:AU655,"&gt;0")+1,0)</f>
        <v>0</v>
      </c>
    </row>
    <row r="657" spans="40:47">
      <c r="AN657" s="58">
        <v>19</v>
      </c>
      <c r="AO657" s="58">
        <v>1</v>
      </c>
      <c r="AP657" s="58">
        <v>4</v>
      </c>
      <c r="AQ657" s="60">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58">
        <f ca="1">COUNTIF(INDIRECT("H"&amp;(ROW()+12*(($AN657-1)*3+$AO657)-ROW())/12+5):INDIRECT("S"&amp;(ROW()+12*(($AN657-1)*3+$AO657)-ROW())/12+5),AQ657)</f>
        <v>0</v>
      </c>
      <c r="AS657" s="60">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58">
        <f ca="1">COUNTIF(INDIRECT("U"&amp;(ROW()+12*(($AN657-1)*3+$AO657)-ROW())/12+5):INDIRECT("AF"&amp;(ROW()+12*(($AN657-1)*3+$AO657)-ROW())/12+5),AS657)</f>
        <v>0</v>
      </c>
      <c r="AU657" s="58">
        <f ca="1">IF(AND(AQ657+AS657&gt;0,AR657+AT657&gt;0),COUNTIF(AU$6:AU656,"&gt;0")+1,0)</f>
        <v>0</v>
      </c>
    </row>
    <row r="658" spans="40:47">
      <c r="AN658" s="58">
        <v>19</v>
      </c>
      <c r="AO658" s="58">
        <v>1</v>
      </c>
      <c r="AP658" s="58">
        <v>5</v>
      </c>
      <c r="AQ658" s="60">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58">
        <f ca="1">COUNTIF(INDIRECT("H"&amp;(ROW()+12*(($AN658-1)*3+$AO658)-ROW())/12+5):INDIRECT("S"&amp;(ROW()+12*(($AN658-1)*3+$AO658)-ROW())/12+5),AQ658)</f>
        <v>0</v>
      </c>
      <c r="AS658" s="60">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58">
        <f ca="1">COUNTIF(INDIRECT("U"&amp;(ROW()+12*(($AN658-1)*3+$AO658)-ROW())/12+5):INDIRECT("AF"&amp;(ROW()+12*(($AN658-1)*3+$AO658)-ROW())/12+5),AS658)</f>
        <v>0</v>
      </c>
      <c r="AU658" s="58">
        <f ca="1">IF(AND(AQ658+AS658&gt;0,AR658+AT658&gt;0),COUNTIF(AU$6:AU657,"&gt;0")+1,0)</f>
        <v>0</v>
      </c>
    </row>
    <row r="659" spans="40:47">
      <c r="AN659" s="58">
        <v>19</v>
      </c>
      <c r="AO659" s="58">
        <v>1</v>
      </c>
      <c r="AP659" s="58">
        <v>6</v>
      </c>
      <c r="AQ659" s="60">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58">
        <f ca="1">COUNTIF(INDIRECT("H"&amp;(ROW()+12*(($AN659-1)*3+$AO659)-ROW())/12+5):INDIRECT("S"&amp;(ROW()+12*(($AN659-1)*3+$AO659)-ROW())/12+5),AQ659)</f>
        <v>0</v>
      </c>
      <c r="AS659" s="60">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58">
        <f ca="1">COUNTIF(INDIRECT("U"&amp;(ROW()+12*(($AN659-1)*3+$AO659)-ROW())/12+5):INDIRECT("AF"&amp;(ROW()+12*(($AN659-1)*3+$AO659)-ROW())/12+5),AS659)</f>
        <v>0</v>
      </c>
      <c r="AU659" s="58">
        <f ca="1">IF(AND(AQ659+AS659&gt;0,AR659+AT659&gt;0),COUNTIF(AU$6:AU658,"&gt;0")+1,0)</f>
        <v>0</v>
      </c>
    </row>
    <row r="660" spans="40:47">
      <c r="AN660" s="58">
        <v>19</v>
      </c>
      <c r="AO660" s="58">
        <v>1</v>
      </c>
      <c r="AP660" s="58">
        <v>7</v>
      </c>
      <c r="AQ660" s="60">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58">
        <f ca="1">COUNTIF(INDIRECT("H"&amp;(ROW()+12*(($AN660-1)*3+$AO660)-ROW())/12+5):INDIRECT("S"&amp;(ROW()+12*(($AN660-1)*3+$AO660)-ROW())/12+5),AQ660)</f>
        <v>0</v>
      </c>
      <c r="AS660" s="60">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58">
        <f ca="1">COUNTIF(INDIRECT("U"&amp;(ROW()+12*(($AN660-1)*3+$AO660)-ROW())/12+5):INDIRECT("AF"&amp;(ROW()+12*(($AN660-1)*3+$AO660)-ROW())/12+5),AS660)</f>
        <v>0</v>
      </c>
      <c r="AU660" s="58">
        <f ca="1">IF(AND(AQ660+AS660&gt;0,AR660+AT660&gt;0),COUNTIF(AU$6:AU659,"&gt;0")+1,0)</f>
        <v>0</v>
      </c>
    </row>
    <row r="661" spans="40:47">
      <c r="AN661" s="58">
        <v>19</v>
      </c>
      <c r="AO661" s="58">
        <v>1</v>
      </c>
      <c r="AP661" s="58">
        <v>8</v>
      </c>
      <c r="AQ661" s="60">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58">
        <f ca="1">COUNTIF(INDIRECT("H"&amp;(ROW()+12*(($AN661-1)*3+$AO661)-ROW())/12+5):INDIRECT("S"&amp;(ROW()+12*(($AN661-1)*3+$AO661)-ROW())/12+5),AQ661)</f>
        <v>0</v>
      </c>
      <c r="AS661" s="60">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58">
        <f ca="1">COUNTIF(INDIRECT("U"&amp;(ROW()+12*(($AN661-1)*3+$AO661)-ROW())/12+5):INDIRECT("AF"&amp;(ROW()+12*(($AN661-1)*3+$AO661)-ROW())/12+5),AS661)</f>
        <v>0</v>
      </c>
      <c r="AU661" s="58">
        <f ca="1">IF(AND(AQ661+AS661&gt;0,AR661+AT661&gt;0),COUNTIF(AU$6:AU660,"&gt;0")+1,0)</f>
        <v>0</v>
      </c>
    </row>
    <row r="662" spans="40:47">
      <c r="AN662" s="58">
        <v>19</v>
      </c>
      <c r="AO662" s="58">
        <v>1</v>
      </c>
      <c r="AP662" s="58">
        <v>9</v>
      </c>
      <c r="AQ662" s="60">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58">
        <f ca="1">COUNTIF(INDIRECT("H"&amp;(ROW()+12*(($AN662-1)*3+$AO662)-ROW())/12+5):INDIRECT("S"&amp;(ROW()+12*(($AN662-1)*3+$AO662)-ROW())/12+5),AQ662)</f>
        <v>0</v>
      </c>
      <c r="AS662" s="60">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58">
        <f ca="1">COUNTIF(INDIRECT("U"&amp;(ROW()+12*(($AN662-1)*3+$AO662)-ROW())/12+5):INDIRECT("AF"&amp;(ROW()+12*(($AN662-1)*3+$AO662)-ROW())/12+5),AS662)</f>
        <v>0</v>
      </c>
      <c r="AU662" s="58">
        <f ca="1">IF(AND(AQ662+AS662&gt;0,AR662+AT662&gt;0),COUNTIF(AU$6:AU661,"&gt;0")+1,0)</f>
        <v>0</v>
      </c>
    </row>
    <row r="663" spans="40:47">
      <c r="AN663" s="58">
        <v>19</v>
      </c>
      <c r="AO663" s="58">
        <v>1</v>
      </c>
      <c r="AP663" s="58">
        <v>10</v>
      </c>
      <c r="AQ663" s="60">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58">
        <f ca="1">COUNTIF(INDIRECT("H"&amp;(ROW()+12*(($AN663-1)*3+$AO663)-ROW())/12+5):INDIRECT("S"&amp;(ROW()+12*(($AN663-1)*3+$AO663)-ROW())/12+5),AQ663)</f>
        <v>0</v>
      </c>
      <c r="AS663" s="60">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58">
        <f ca="1">COUNTIF(INDIRECT("U"&amp;(ROW()+12*(($AN663-1)*3+$AO663)-ROW())/12+5):INDIRECT("AF"&amp;(ROW()+12*(($AN663-1)*3+$AO663)-ROW())/12+5),AS663)</f>
        <v>0</v>
      </c>
      <c r="AU663" s="58">
        <f ca="1">IF(AND(AQ663+AS663&gt;0,AR663+AT663&gt;0),COUNTIF(AU$6:AU662,"&gt;0")+1,0)</f>
        <v>0</v>
      </c>
    </row>
    <row r="664" spans="40:47">
      <c r="AN664" s="58">
        <v>19</v>
      </c>
      <c r="AO664" s="58">
        <v>1</v>
      </c>
      <c r="AP664" s="58">
        <v>11</v>
      </c>
      <c r="AQ664" s="60">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58">
        <f ca="1">COUNTIF(INDIRECT("H"&amp;(ROW()+12*(($AN664-1)*3+$AO664)-ROW())/12+5):INDIRECT("S"&amp;(ROW()+12*(($AN664-1)*3+$AO664)-ROW())/12+5),AQ664)</f>
        <v>0</v>
      </c>
      <c r="AS664" s="60">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58">
        <f ca="1">COUNTIF(INDIRECT("U"&amp;(ROW()+12*(($AN664-1)*3+$AO664)-ROW())/12+5):INDIRECT("AF"&amp;(ROW()+12*(($AN664-1)*3+$AO664)-ROW())/12+5),AS664)</f>
        <v>0</v>
      </c>
      <c r="AU664" s="58">
        <f ca="1">IF(AND(AQ664+AS664&gt;0,AR664+AT664&gt;0),COUNTIF(AU$6:AU663,"&gt;0")+1,0)</f>
        <v>0</v>
      </c>
    </row>
    <row r="665" spans="40:47">
      <c r="AN665" s="58">
        <v>19</v>
      </c>
      <c r="AO665" s="58">
        <v>1</v>
      </c>
      <c r="AP665" s="58">
        <v>12</v>
      </c>
      <c r="AQ665" s="60">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58">
        <f ca="1">COUNTIF(INDIRECT("H"&amp;(ROW()+12*(($AN665-1)*3+$AO665)-ROW())/12+5):INDIRECT("S"&amp;(ROW()+12*(($AN665-1)*3+$AO665)-ROW())/12+5),AQ665)</f>
        <v>0</v>
      </c>
      <c r="AS665" s="60">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58">
        <f ca="1">COUNTIF(INDIRECT("U"&amp;(ROW()+12*(($AN665-1)*3+$AO665)-ROW())/12+5):INDIRECT("AF"&amp;(ROW()+12*(($AN665-1)*3+$AO665)-ROW())/12+5),AS665)</f>
        <v>0</v>
      </c>
      <c r="AU665" s="58">
        <f ca="1">IF(AND(AQ665+AS665&gt;0,AR665+AT665&gt;0),COUNTIF(AU$6:AU664,"&gt;0")+1,0)</f>
        <v>0</v>
      </c>
    </row>
    <row r="666" spans="40:47">
      <c r="AN666" s="58">
        <v>19</v>
      </c>
      <c r="AO666" s="58">
        <v>2</v>
      </c>
      <c r="AP666" s="58">
        <v>1</v>
      </c>
      <c r="AQ666" s="60">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58">
        <f ca="1">COUNTIF(INDIRECT("H"&amp;(ROW()+12*(($AN666-1)*3+$AO666)-ROW())/12+5):INDIRECT("S"&amp;(ROW()+12*(($AN666-1)*3+$AO666)-ROW())/12+5),AQ666)</f>
        <v>0</v>
      </c>
      <c r="AS666" s="60">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58">
        <f ca="1">COUNTIF(INDIRECT("U"&amp;(ROW()+12*(($AN666-1)*3+$AO666)-ROW())/12+5):INDIRECT("AF"&amp;(ROW()+12*(($AN666-1)*3+$AO666)-ROW())/12+5),AS666)</f>
        <v>0</v>
      </c>
      <c r="AU666" s="58">
        <f ca="1">IF(AND(AQ666+AS666&gt;0,AR666+AT666&gt;0),COUNTIF(AU$6:AU665,"&gt;0")+1,0)</f>
        <v>0</v>
      </c>
    </row>
    <row r="667" spans="40:47">
      <c r="AN667" s="58">
        <v>19</v>
      </c>
      <c r="AO667" s="58">
        <v>2</v>
      </c>
      <c r="AP667" s="58">
        <v>2</v>
      </c>
      <c r="AQ667" s="60">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58">
        <f ca="1">COUNTIF(INDIRECT("H"&amp;(ROW()+12*(($AN667-1)*3+$AO667)-ROW())/12+5):INDIRECT("S"&amp;(ROW()+12*(($AN667-1)*3+$AO667)-ROW())/12+5),AQ667)</f>
        <v>0</v>
      </c>
      <c r="AS667" s="60">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58">
        <f ca="1">COUNTIF(INDIRECT("U"&amp;(ROW()+12*(($AN667-1)*3+$AO667)-ROW())/12+5):INDIRECT("AF"&amp;(ROW()+12*(($AN667-1)*3+$AO667)-ROW())/12+5),AS667)</f>
        <v>0</v>
      </c>
      <c r="AU667" s="58">
        <f ca="1">IF(AND(AQ667+AS667&gt;0,AR667+AT667&gt;0),COUNTIF(AU$6:AU666,"&gt;0")+1,0)</f>
        <v>0</v>
      </c>
    </row>
    <row r="668" spans="40:47">
      <c r="AN668" s="58">
        <v>19</v>
      </c>
      <c r="AO668" s="58">
        <v>2</v>
      </c>
      <c r="AP668" s="58">
        <v>3</v>
      </c>
      <c r="AQ668" s="60">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58">
        <f ca="1">COUNTIF(INDIRECT("H"&amp;(ROW()+12*(($AN668-1)*3+$AO668)-ROW())/12+5):INDIRECT("S"&amp;(ROW()+12*(($AN668-1)*3+$AO668)-ROW())/12+5),AQ668)</f>
        <v>0</v>
      </c>
      <c r="AS668" s="60">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58">
        <f ca="1">COUNTIF(INDIRECT("U"&amp;(ROW()+12*(($AN668-1)*3+$AO668)-ROW())/12+5):INDIRECT("AF"&amp;(ROW()+12*(($AN668-1)*3+$AO668)-ROW())/12+5),AS668)</f>
        <v>0</v>
      </c>
      <c r="AU668" s="58">
        <f ca="1">IF(AND(AQ668+AS668&gt;0,AR668+AT668&gt;0),COUNTIF(AU$6:AU667,"&gt;0")+1,0)</f>
        <v>0</v>
      </c>
    </row>
    <row r="669" spans="40:47">
      <c r="AN669" s="58">
        <v>19</v>
      </c>
      <c r="AO669" s="58">
        <v>2</v>
      </c>
      <c r="AP669" s="58">
        <v>4</v>
      </c>
      <c r="AQ669" s="60">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58">
        <f ca="1">COUNTIF(INDIRECT("H"&amp;(ROW()+12*(($AN669-1)*3+$AO669)-ROW())/12+5):INDIRECT("S"&amp;(ROW()+12*(($AN669-1)*3+$AO669)-ROW())/12+5),AQ669)</f>
        <v>0</v>
      </c>
      <c r="AS669" s="60">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58">
        <f ca="1">COUNTIF(INDIRECT("U"&amp;(ROW()+12*(($AN669-1)*3+$AO669)-ROW())/12+5):INDIRECT("AF"&amp;(ROW()+12*(($AN669-1)*3+$AO669)-ROW())/12+5),AS669)</f>
        <v>0</v>
      </c>
      <c r="AU669" s="58">
        <f ca="1">IF(AND(AQ669+AS669&gt;0,AR669+AT669&gt;0),COUNTIF(AU$6:AU668,"&gt;0")+1,0)</f>
        <v>0</v>
      </c>
    </row>
    <row r="670" spans="40:47">
      <c r="AN670" s="58">
        <v>19</v>
      </c>
      <c r="AO670" s="58">
        <v>2</v>
      </c>
      <c r="AP670" s="58">
        <v>5</v>
      </c>
      <c r="AQ670" s="60">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58">
        <f ca="1">COUNTIF(INDIRECT("H"&amp;(ROW()+12*(($AN670-1)*3+$AO670)-ROW())/12+5):INDIRECT("S"&amp;(ROW()+12*(($AN670-1)*3+$AO670)-ROW())/12+5),AQ670)</f>
        <v>0</v>
      </c>
      <c r="AS670" s="60">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58">
        <f ca="1">COUNTIF(INDIRECT("U"&amp;(ROW()+12*(($AN670-1)*3+$AO670)-ROW())/12+5):INDIRECT("AF"&amp;(ROW()+12*(($AN670-1)*3+$AO670)-ROW())/12+5),AS670)</f>
        <v>0</v>
      </c>
      <c r="AU670" s="58">
        <f ca="1">IF(AND(AQ670+AS670&gt;0,AR670+AT670&gt;0),COUNTIF(AU$6:AU669,"&gt;0")+1,0)</f>
        <v>0</v>
      </c>
    </row>
    <row r="671" spans="40:47">
      <c r="AN671" s="58">
        <v>19</v>
      </c>
      <c r="AO671" s="58">
        <v>2</v>
      </c>
      <c r="AP671" s="58">
        <v>6</v>
      </c>
      <c r="AQ671" s="60">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58">
        <f ca="1">COUNTIF(INDIRECT("H"&amp;(ROW()+12*(($AN671-1)*3+$AO671)-ROW())/12+5):INDIRECT("S"&amp;(ROW()+12*(($AN671-1)*3+$AO671)-ROW())/12+5),AQ671)</f>
        <v>0</v>
      </c>
      <c r="AS671" s="60">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58">
        <f ca="1">COUNTIF(INDIRECT("U"&amp;(ROW()+12*(($AN671-1)*3+$AO671)-ROW())/12+5):INDIRECT("AF"&amp;(ROW()+12*(($AN671-1)*3+$AO671)-ROW())/12+5),AS671)</f>
        <v>0</v>
      </c>
      <c r="AU671" s="58">
        <f ca="1">IF(AND(AQ671+AS671&gt;0,AR671+AT671&gt;0),COUNTIF(AU$6:AU670,"&gt;0")+1,0)</f>
        <v>0</v>
      </c>
    </row>
    <row r="672" spans="40:47">
      <c r="AN672" s="58">
        <v>19</v>
      </c>
      <c r="AO672" s="58">
        <v>2</v>
      </c>
      <c r="AP672" s="58">
        <v>7</v>
      </c>
      <c r="AQ672" s="60">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58">
        <f ca="1">COUNTIF(INDIRECT("H"&amp;(ROW()+12*(($AN672-1)*3+$AO672)-ROW())/12+5):INDIRECT("S"&amp;(ROW()+12*(($AN672-1)*3+$AO672)-ROW())/12+5),AQ672)</f>
        <v>0</v>
      </c>
      <c r="AS672" s="60">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58">
        <f ca="1">COUNTIF(INDIRECT("U"&amp;(ROW()+12*(($AN672-1)*3+$AO672)-ROW())/12+5):INDIRECT("AF"&amp;(ROW()+12*(($AN672-1)*3+$AO672)-ROW())/12+5),AS672)</f>
        <v>0</v>
      </c>
      <c r="AU672" s="58">
        <f ca="1">IF(AND(AQ672+AS672&gt;0,AR672+AT672&gt;0),COUNTIF(AU$6:AU671,"&gt;0")+1,0)</f>
        <v>0</v>
      </c>
    </row>
    <row r="673" spans="40:47">
      <c r="AN673" s="58">
        <v>19</v>
      </c>
      <c r="AO673" s="58">
        <v>2</v>
      </c>
      <c r="AP673" s="58">
        <v>8</v>
      </c>
      <c r="AQ673" s="60">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58">
        <f ca="1">COUNTIF(INDIRECT("H"&amp;(ROW()+12*(($AN673-1)*3+$AO673)-ROW())/12+5):INDIRECT("S"&amp;(ROW()+12*(($AN673-1)*3+$AO673)-ROW())/12+5),AQ673)</f>
        <v>0</v>
      </c>
      <c r="AS673" s="60">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58">
        <f ca="1">COUNTIF(INDIRECT("U"&amp;(ROW()+12*(($AN673-1)*3+$AO673)-ROW())/12+5):INDIRECT("AF"&amp;(ROW()+12*(($AN673-1)*3+$AO673)-ROW())/12+5),AS673)</f>
        <v>0</v>
      </c>
      <c r="AU673" s="58">
        <f ca="1">IF(AND(AQ673+AS673&gt;0,AR673+AT673&gt;0),COUNTIF(AU$6:AU672,"&gt;0")+1,0)</f>
        <v>0</v>
      </c>
    </row>
    <row r="674" spans="40:47">
      <c r="AN674" s="58">
        <v>19</v>
      </c>
      <c r="AO674" s="58">
        <v>2</v>
      </c>
      <c r="AP674" s="58">
        <v>9</v>
      </c>
      <c r="AQ674" s="60">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58">
        <f ca="1">COUNTIF(INDIRECT("H"&amp;(ROW()+12*(($AN674-1)*3+$AO674)-ROW())/12+5):INDIRECT("S"&amp;(ROW()+12*(($AN674-1)*3+$AO674)-ROW())/12+5),AQ674)</f>
        <v>0</v>
      </c>
      <c r="AS674" s="60">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58">
        <f ca="1">COUNTIF(INDIRECT("U"&amp;(ROW()+12*(($AN674-1)*3+$AO674)-ROW())/12+5):INDIRECT("AF"&amp;(ROW()+12*(($AN674-1)*3+$AO674)-ROW())/12+5),AS674)</f>
        <v>0</v>
      </c>
      <c r="AU674" s="58">
        <f ca="1">IF(AND(AQ674+AS674&gt;0,AR674+AT674&gt;0),COUNTIF(AU$6:AU673,"&gt;0")+1,0)</f>
        <v>0</v>
      </c>
    </row>
    <row r="675" spans="40:47">
      <c r="AN675" s="58">
        <v>19</v>
      </c>
      <c r="AO675" s="58">
        <v>2</v>
      </c>
      <c r="AP675" s="58">
        <v>10</v>
      </c>
      <c r="AQ675" s="60">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58">
        <f ca="1">COUNTIF(INDIRECT("H"&amp;(ROW()+12*(($AN675-1)*3+$AO675)-ROW())/12+5):INDIRECT("S"&amp;(ROW()+12*(($AN675-1)*3+$AO675)-ROW())/12+5),AQ675)</f>
        <v>0</v>
      </c>
      <c r="AS675" s="60">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58">
        <f ca="1">COUNTIF(INDIRECT("U"&amp;(ROW()+12*(($AN675-1)*3+$AO675)-ROW())/12+5):INDIRECT("AF"&amp;(ROW()+12*(($AN675-1)*3+$AO675)-ROW())/12+5),AS675)</f>
        <v>0</v>
      </c>
      <c r="AU675" s="58">
        <f ca="1">IF(AND(AQ675+AS675&gt;0,AR675+AT675&gt;0),COUNTIF(AU$6:AU674,"&gt;0")+1,0)</f>
        <v>0</v>
      </c>
    </row>
    <row r="676" spans="40:47">
      <c r="AN676" s="58">
        <v>19</v>
      </c>
      <c r="AO676" s="58">
        <v>2</v>
      </c>
      <c r="AP676" s="58">
        <v>11</v>
      </c>
      <c r="AQ676" s="60">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58">
        <f ca="1">COUNTIF(INDIRECT("H"&amp;(ROW()+12*(($AN676-1)*3+$AO676)-ROW())/12+5):INDIRECT("S"&amp;(ROW()+12*(($AN676-1)*3+$AO676)-ROW())/12+5),AQ676)</f>
        <v>0</v>
      </c>
      <c r="AS676" s="60">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58">
        <f ca="1">COUNTIF(INDIRECT("U"&amp;(ROW()+12*(($AN676-1)*3+$AO676)-ROW())/12+5):INDIRECT("AF"&amp;(ROW()+12*(($AN676-1)*3+$AO676)-ROW())/12+5),AS676)</f>
        <v>0</v>
      </c>
      <c r="AU676" s="58">
        <f ca="1">IF(AND(AQ676+AS676&gt;0,AR676+AT676&gt;0),COUNTIF(AU$6:AU675,"&gt;0")+1,0)</f>
        <v>0</v>
      </c>
    </row>
    <row r="677" spans="40:47">
      <c r="AN677" s="58">
        <v>19</v>
      </c>
      <c r="AO677" s="58">
        <v>2</v>
      </c>
      <c r="AP677" s="58">
        <v>12</v>
      </c>
      <c r="AQ677" s="60">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58">
        <f ca="1">COUNTIF(INDIRECT("H"&amp;(ROW()+12*(($AN677-1)*3+$AO677)-ROW())/12+5):INDIRECT("S"&amp;(ROW()+12*(($AN677-1)*3+$AO677)-ROW())/12+5),AQ677)</f>
        <v>0</v>
      </c>
      <c r="AS677" s="60">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58">
        <f ca="1">COUNTIF(INDIRECT("U"&amp;(ROW()+12*(($AN677-1)*3+$AO677)-ROW())/12+5):INDIRECT("AF"&amp;(ROW()+12*(($AN677-1)*3+$AO677)-ROW())/12+5),AS677)</f>
        <v>0</v>
      </c>
      <c r="AU677" s="58">
        <f ca="1">IF(AND(AQ677+AS677&gt;0,AR677+AT677&gt;0),COUNTIF(AU$6:AU676,"&gt;0")+1,0)</f>
        <v>0</v>
      </c>
    </row>
    <row r="678" spans="40:47">
      <c r="AN678" s="58">
        <v>19</v>
      </c>
      <c r="AO678" s="58">
        <v>3</v>
      </c>
      <c r="AP678" s="58">
        <v>1</v>
      </c>
      <c r="AQ678" s="60">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58">
        <f ca="1">COUNTIF(INDIRECT("H"&amp;(ROW()+12*(($AN678-1)*3+$AO678)-ROW())/12+5):INDIRECT("S"&amp;(ROW()+12*(($AN678-1)*3+$AO678)-ROW())/12+5),AQ678)</f>
        <v>0</v>
      </c>
      <c r="AS678" s="60">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58">
        <f ca="1">COUNTIF(INDIRECT("U"&amp;(ROW()+12*(($AN678-1)*3+$AO678)-ROW())/12+5):INDIRECT("AF"&amp;(ROW()+12*(($AN678-1)*3+$AO678)-ROW())/12+5),AS678)</f>
        <v>0</v>
      </c>
      <c r="AU678" s="58">
        <f ca="1">IF(AND(AQ678+AS678&gt;0,AR678+AT678&gt;0),COUNTIF(AU$6:AU677,"&gt;0")+1,0)</f>
        <v>0</v>
      </c>
    </row>
    <row r="679" spans="40:47">
      <c r="AN679" s="58">
        <v>19</v>
      </c>
      <c r="AO679" s="58">
        <v>3</v>
      </c>
      <c r="AP679" s="58">
        <v>2</v>
      </c>
      <c r="AQ679" s="60">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58">
        <f ca="1">COUNTIF(INDIRECT("H"&amp;(ROW()+12*(($AN679-1)*3+$AO679)-ROW())/12+5):INDIRECT("S"&amp;(ROW()+12*(($AN679-1)*3+$AO679)-ROW())/12+5),AQ679)</f>
        <v>0</v>
      </c>
      <c r="AS679" s="60">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58">
        <f ca="1">COUNTIF(INDIRECT("U"&amp;(ROW()+12*(($AN679-1)*3+$AO679)-ROW())/12+5):INDIRECT("AF"&amp;(ROW()+12*(($AN679-1)*3+$AO679)-ROW())/12+5),AS679)</f>
        <v>0</v>
      </c>
      <c r="AU679" s="58">
        <f ca="1">IF(AND(AQ679+AS679&gt;0,AR679+AT679&gt;0),COUNTIF(AU$6:AU678,"&gt;0")+1,0)</f>
        <v>0</v>
      </c>
    </row>
    <row r="680" spans="40:47">
      <c r="AN680" s="58">
        <v>19</v>
      </c>
      <c r="AO680" s="58">
        <v>3</v>
      </c>
      <c r="AP680" s="58">
        <v>3</v>
      </c>
      <c r="AQ680" s="60">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58">
        <f ca="1">COUNTIF(INDIRECT("H"&amp;(ROW()+12*(($AN680-1)*3+$AO680)-ROW())/12+5):INDIRECT("S"&amp;(ROW()+12*(($AN680-1)*3+$AO680)-ROW())/12+5),AQ680)</f>
        <v>0</v>
      </c>
      <c r="AS680" s="60">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58">
        <f ca="1">COUNTIF(INDIRECT("U"&amp;(ROW()+12*(($AN680-1)*3+$AO680)-ROW())/12+5):INDIRECT("AF"&amp;(ROW()+12*(($AN680-1)*3+$AO680)-ROW())/12+5),AS680)</f>
        <v>0</v>
      </c>
      <c r="AU680" s="58">
        <f ca="1">IF(AND(AQ680+AS680&gt;0,AR680+AT680&gt;0),COUNTIF(AU$6:AU679,"&gt;0")+1,0)</f>
        <v>0</v>
      </c>
    </row>
    <row r="681" spans="40:47">
      <c r="AN681" s="58">
        <v>19</v>
      </c>
      <c r="AO681" s="58">
        <v>3</v>
      </c>
      <c r="AP681" s="58">
        <v>4</v>
      </c>
      <c r="AQ681" s="60">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58">
        <f ca="1">COUNTIF(INDIRECT("H"&amp;(ROW()+12*(($AN681-1)*3+$AO681)-ROW())/12+5):INDIRECT("S"&amp;(ROW()+12*(($AN681-1)*3+$AO681)-ROW())/12+5),AQ681)</f>
        <v>0</v>
      </c>
      <c r="AS681" s="60">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58">
        <f ca="1">COUNTIF(INDIRECT("U"&amp;(ROW()+12*(($AN681-1)*3+$AO681)-ROW())/12+5):INDIRECT("AF"&amp;(ROW()+12*(($AN681-1)*3+$AO681)-ROW())/12+5),AS681)</f>
        <v>0</v>
      </c>
      <c r="AU681" s="58">
        <f ca="1">IF(AND(AQ681+AS681&gt;0,AR681+AT681&gt;0),COUNTIF(AU$6:AU680,"&gt;0")+1,0)</f>
        <v>0</v>
      </c>
    </row>
    <row r="682" spans="40:47">
      <c r="AN682" s="58">
        <v>19</v>
      </c>
      <c r="AO682" s="58">
        <v>3</v>
      </c>
      <c r="AP682" s="58">
        <v>5</v>
      </c>
      <c r="AQ682" s="60">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58">
        <f ca="1">COUNTIF(INDIRECT("H"&amp;(ROW()+12*(($AN682-1)*3+$AO682)-ROW())/12+5):INDIRECT("S"&amp;(ROW()+12*(($AN682-1)*3+$AO682)-ROW())/12+5),AQ682)</f>
        <v>0</v>
      </c>
      <c r="AS682" s="60">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58">
        <f ca="1">COUNTIF(INDIRECT("U"&amp;(ROW()+12*(($AN682-1)*3+$AO682)-ROW())/12+5):INDIRECT("AF"&amp;(ROW()+12*(($AN682-1)*3+$AO682)-ROW())/12+5),AS682)</f>
        <v>0</v>
      </c>
      <c r="AU682" s="58">
        <f ca="1">IF(AND(AQ682+AS682&gt;0,AR682+AT682&gt;0),COUNTIF(AU$6:AU681,"&gt;0")+1,0)</f>
        <v>0</v>
      </c>
    </row>
    <row r="683" spans="40:47">
      <c r="AN683" s="58">
        <v>19</v>
      </c>
      <c r="AO683" s="58">
        <v>3</v>
      </c>
      <c r="AP683" s="58">
        <v>6</v>
      </c>
      <c r="AQ683" s="60">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58">
        <f ca="1">COUNTIF(INDIRECT("H"&amp;(ROW()+12*(($AN683-1)*3+$AO683)-ROW())/12+5):INDIRECT("S"&amp;(ROW()+12*(($AN683-1)*3+$AO683)-ROW())/12+5),AQ683)</f>
        <v>0</v>
      </c>
      <c r="AS683" s="60">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58">
        <f ca="1">COUNTIF(INDIRECT("U"&amp;(ROW()+12*(($AN683-1)*3+$AO683)-ROW())/12+5):INDIRECT("AF"&amp;(ROW()+12*(($AN683-1)*3+$AO683)-ROW())/12+5),AS683)</f>
        <v>0</v>
      </c>
      <c r="AU683" s="58">
        <f ca="1">IF(AND(AQ683+AS683&gt;0,AR683+AT683&gt;0),COUNTIF(AU$6:AU682,"&gt;0")+1,0)</f>
        <v>0</v>
      </c>
    </row>
    <row r="684" spans="40:47">
      <c r="AN684" s="58">
        <v>19</v>
      </c>
      <c r="AO684" s="58">
        <v>3</v>
      </c>
      <c r="AP684" s="58">
        <v>7</v>
      </c>
      <c r="AQ684" s="60">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58">
        <f ca="1">COUNTIF(INDIRECT("H"&amp;(ROW()+12*(($AN684-1)*3+$AO684)-ROW())/12+5):INDIRECT("S"&amp;(ROW()+12*(($AN684-1)*3+$AO684)-ROW())/12+5),AQ684)</f>
        <v>0</v>
      </c>
      <c r="AS684" s="60">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58">
        <f ca="1">COUNTIF(INDIRECT("U"&amp;(ROW()+12*(($AN684-1)*3+$AO684)-ROW())/12+5):INDIRECT("AF"&amp;(ROW()+12*(($AN684-1)*3+$AO684)-ROW())/12+5),AS684)</f>
        <v>0</v>
      </c>
      <c r="AU684" s="58">
        <f ca="1">IF(AND(AQ684+AS684&gt;0,AR684+AT684&gt;0),COUNTIF(AU$6:AU683,"&gt;0")+1,0)</f>
        <v>0</v>
      </c>
    </row>
    <row r="685" spans="40:47">
      <c r="AN685" s="58">
        <v>19</v>
      </c>
      <c r="AO685" s="58">
        <v>3</v>
      </c>
      <c r="AP685" s="58">
        <v>8</v>
      </c>
      <c r="AQ685" s="60">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58">
        <f ca="1">COUNTIF(INDIRECT("H"&amp;(ROW()+12*(($AN685-1)*3+$AO685)-ROW())/12+5):INDIRECT("S"&amp;(ROW()+12*(($AN685-1)*3+$AO685)-ROW())/12+5),AQ685)</f>
        <v>0</v>
      </c>
      <c r="AS685" s="60">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58">
        <f ca="1">COUNTIF(INDIRECT("U"&amp;(ROW()+12*(($AN685-1)*3+$AO685)-ROW())/12+5):INDIRECT("AF"&amp;(ROW()+12*(($AN685-1)*3+$AO685)-ROW())/12+5),AS685)</f>
        <v>0</v>
      </c>
      <c r="AU685" s="58">
        <f ca="1">IF(AND(AQ685+AS685&gt;0,AR685+AT685&gt;0),COUNTIF(AU$6:AU684,"&gt;0")+1,0)</f>
        <v>0</v>
      </c>
    </row>
    <row r="686" spans="40:47">
      <c r="AN686" s="58">
        <v>19</v>
      </c>
      <c r="AO686" s="58">
        <v>3</v>
      </c>
      <c r="AP686" s="58">
        <v>9</v>
      </c>
      <c r="AQ686" s="60">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58">
        <f ca="1">COUNTIF(INDIRECT("H"&amp;(ROW()+12*(($AN686-1)*3+$AO686)-ROW())/12+5):INDIRECT("S"&amp;(ROW()+12*(($AN686-1)*3+$AO686)-ROW())/12+5),AQ686)</f>
        <v>0</v>
      </c>
      <c r="AS686" s="60">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58">
        <f ca="1">COUNTIF(INDIRECT("U"&amp;(ROW()+12*(($AN686-1)*3+$AO686)-ROW())/12+5):INDIRECT("AF"&amp;(ROW()+12*(($AN686-1)*3+$AO686)-ROW())/12+5),AS686)</f>
        <v>0</v>
      </c>
      <c r="AU686" s="58">
        <f ca="1">IF(AND(AQ686+AS686&gt;0,AR686+AT686&gt;0),COUNTIF(AU$6:AU685,"&gt;0")+1,0)</f>
        <v>0</v>
      </c>
    </row>
    <row r="687" spans="40:47">
      <c r="AN687" s="58">
        <v>19</v>
      </c>
      <c r="AO687" s="58">
        <v>3</v>
      </c>
      <c r="AP687" s="58">
        <v>10</v>
      </c>
      <c r="AQ687" s="60">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58">
        <f ca="1">COUNTIF(INDIRECT("H"&amp;(ROW()+12*(($AN687-1)*3+$AO687)-ROW())/12+5):INDIRECT("S"&amp;(ROW()+12*(($AN687-1)*3+$AO687)-ROW())/12+5),AQ687)</f>
        <v>0</v>
      </c>
      <c r="AS687" s="60">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58">
        <f ca="1">COUNTIF(INDIRECT("U"&amp;(ROW()+12*(($AN687-1)*3+$AO687)-ROW())/12+5):INDIRECT("AF"&amp;(ROW()+12*(($AN687-1)*3+$AO687)-ROW())/12+5),AS687)</f>
        <v>0</v>
      </c>
      <c r="AU687" s="58">
        <f ca="1">IF(AND(AQ687+AS687&gt;0,AR687+AT687&gt;0),COUNTIF(AU$6:AU686,"&gt;0")+1,0)</f>
        <v>0</v>
      </c>
    </row>
    <row r="688" spans="40:47">
      <c r="AN688" s="58">
        <v>19</v>
      </c>
      <c r="AO688" s="58">
        <v>3</v>
      </c>
      <c r="AP688" s="58">
        <v>11</v>
      </c>
      <c r="AQ688" s="60">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58">
        <f ca="1">COUNTIF(INDIRECT("H"&amp;(ROW()+12*(($AN688-1)*3+$AO688)-ROW())/12+5):INDIRECT("S"&amp;(ROW()+12*(($AN688-1)*3+$AO688)-ROW())/12+5),AQ688)</f>
        <v>0</v>
      </c>
      <c r="AS688" s="60">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58">
        <f ca="1">COUNTIF(INDIRECT("U"&amp;(ROW()+12*(($AN688-1)*3+$AO688)-ROW())/12+5):INDIRECT("AF"&amp;(ROW()+12*(($AN688-1)*3+$AO688)-ROW())/12+5),AS688)</f>
        <v>0</v>
      </c>
      <c r="AU688" s="58">
        <f ca="1">IF(AND(AQ688+AS688&gt;0,AR688+AT688&gt;0),COUNTIF(AU$6:AU687,"&gt;0")+1,0)</f>
        <v>0</v>
      </c>
    </row>
    <row r="689" spans="40:47">
      <c r="AN689" s="243">
        <v>19</v>
      </c>
      <c r="AO689" s="243">
        <v>3</v>
      </c>
      <c r="AP689" s="243">
        <v>12</v>
      </c>
      <c r="AQ689" s="244">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243">
        <f ca="1">COUNTIF(INDIRECT("H"&amp;(ROW()+12*(($AN689-1)*3+$AO689)-ROW())/12+5):INDIRECT("S"&amp;(ROW()+12*(($AN689-1)*3+$AO689)-ROW())/12+5),AQ689)</f>
        <v>0</v>
      </c>
      <c r="AS689" s="244">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243">
        <f ca="1">COUNTIF(INDIRECT("U"&amp;(ROW()+12*(($AN689-1)*3+$AO689)-ROW())/12+5):INDIRECT("AF"&amp;(ROW()+12*(($AN689-1)*3+$AO689)-ROW())/12+5),AS689)</f>
        <v>0</v>
      </c>
      <c r="AU689" s="58">
        <f ca="1">IF(AND(AQ689+AS689&gt;0,AR689+AT689&gt;0),COUNTIF(AU$6:AU688,"&gt;0")+1,0)</f>
        <v>0</v>
      </c>
    </row>
    <row r="690" spans="40:47">
      <c r="AN690" s="58">
        <v>20</v>
      </c>
      <c r="AO690" s="58">
        <v>1</v>
      </c>
      <c r="AP690" s="58">
        <v>1</v>
      </c>
      <c r="AQ690" s="60">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58">
        <f ca="1">COUNTIF(INDIRECT("H"&amp;(ROW()+12*(($AN690-1)*3+$AO690)-ROW())/12+5):INDIRECT("S"&amp;(ROW()+12*(($AN690-1)*3+$AO690)-ROW())/12+5),AQ690)</f>
        <v>0</v>
      </c>
      <c r="AS690" s="60">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58">
        <f ca="1">COUNTIF(INDIRECT("U"&amp;(ROW()+12*(($AN690-1)*3+$AO690)-ROW())/12+5):INDIRECT("AF"&amp;(ROW()+12*(($AN690-1)*3+$AO690)-ROW())/12+5),AS690)</f>
        <v>0</v>
      </c>
      <c r="AU690" s="58">
        <f ca="1">IF(AND(AQ690+AS690&gt;0,AR690+AT690&gt;0),COUNTIF(AU$6:AU689,"&gt;0")+1,0)</f>
        <v>0</v>
      </c>
    </row>
    <row r="691" spans="40:47">
      <c r="AN691" s="58">
        <v>20</v>
      </c>
      <c r="AO691" s="58">
        <v>1</v>
      </c>
      <c r="AP691" s="58">
        <v>2</v>
      </c>
      <c r="AQ691" s="60">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58">
        <f ca="1">COUNTIF(INDIRECT("H"&amp;(ROW()+12*(($AN691-1)*3+$AO691)-ROW())/12+5):INDIRECT("S"&amp;(ROW()+12*(($AN691-1)*3+$AO691)-ROW())/12+5),AQ691)</f>
        <v>0</v>
      </c>
      <c r="AS691" s="60">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58">
        <f ca="1">COUNTIF(INDIRECT("U"&amp;(ROW()+12*(($AN691-1)*3+$AO691)-ROW())/12+5):INDIRECT("AF"&amp;(ROW()+12*(($AN691-1)*3+$AO691)-ROW())/12+5),AS691)</f>
        <v>0</v>
      </c>
      <c r="AU691" s="58">
        <f ca="1">IF(AND(AQ691+AS691&gt;0,AR691+AT691&gt;0),COUNTIF(AU$6:AU690,"&gt;0")+1,0)</f>
        <v>0</v>
      </c>
    </row>
    <row r="692" spans="40:47">
      <c r="AN692" s="58">
        <v>20</v>
      </c>
      <c r="AO692" s="58">
        <v>1</v>
      </c>
      <c r="AP692" s="58">
        <v>3</v>
      </c>
      <c r="AQ692" s="60">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58">
        <f ca="1">COUNTIF(INDIRECT("H"&amp;(ROW()+12*(($AN692-1)*3+$AO692)-ROW())/12+5):INDIRECT("S"&amp;(ROW()+12*(($AN692-1)*3+$AO692)-ROW())/12+5),AQ692)</f>
        <v>0</v>
      </c>
      <c r="AS692" s="60">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58">
        <f ca="1">COUNTIF(INDIRECT("U"&amp;(ROW()+12*(($AN692-1)*3+$AO692)-ROW())/12+5):INDIRECT("AF"&amp;(ROW()+12*(($AN692-1)*3+$AO692)-ROW())/12+5),AS692)</f>
        <v>0</v>
      </c>
      <c r="AU692" s="58">
        <f ca="1">IF(AND(AQ692+AS692&gt;0,AR692+AT692&gt;0),COUNTIF(AU$6:AU691,"&gt;0")+1,0)</f>
        <v>0</v>
      </c>
    </row>
    <row r="693" spans="40:47">
      <c r="AN693" s="58">
        <v>20</v>
      </c>
      <c r="AO693" s="58">
        <v>1</v>
      </c>
      <c r="AP693" s="58">
        <v>4</v>
      </c>
      <c r="AQ693" s="60">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58">
        <f ca="1">COUNTIF(INDIRECT("H"&amp;(ROW()+12*(($AN693-1)*3+$AO693)-ROW())/12+5):INDIRECT("S"&amp;(ROW()+12*(($AN693-1)*3+$AO693)-ROW())/12+5),AQ693)</f>
        <v>0</v>
      </c>
      <c r="AS693" s="60">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58">
        <f ca="1">COUNTIF(INDIRECT("U"&amp;(ROW()+12*(($AN693-1)*3+$AO693)-ROW())/12+5):INDIRECT("AF"&amp;(ROW()+12*(($AN693-1)*3+$AO693)-ROW())/12+5),AS693)</f>
        <v>0</v>
      </c>
      <c r="AU693" s="58">
        <f ca="1">IF(AND(AQ693+AS693&gt;0,AR693+AT693&gt;0),COUNTIF(AU$6:AU692,"&gt;0")+1,0)</f>
        <v>0</v>
      </c>
    </row>
    <row r="694" spans="40:47">
      <c r="AN694" s="58">
        <v>20</v>
      </c>
      <c r="AO694" s="58">
        <v>1</v>
      </c>
      <c r="AP694" s="58">
        <v>5</v>
      </c>
      <c r="AQ694" s="60">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58">
        <f ca="1">COUNTIF(INDIRECT("H"&amp;(ROW()+12*(($AN694-1)*3+$AO694)-ROW())/12+5):INDIRECT("S"&amp;(ROW()+12*(($AN694-1)*3+$AO694)-ROW())/12+5),AQ694)</f>
        <v>0</v>
      </c>
      <c r="AS694" s="60">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58">
        <f ca="1">COUNTIF(INDIRECT("U"&amp;(ROW()+12*(($AN694-1)*3+$AO694)-ROW())/12+5):INDIRECT("AF"&amp;(ROW()+12*(($AN694-1)*3+$AO694)-ROW())/12+5),AS694)</f>
        <v>0</v>
      </c>
      <c r="AU694" s="58">
        <f ca="1">IF(AND(AQ694+AS694&gt;0,AR694+AT694&gt;0),COUNTIF(AU$6:AU693,"&gt;0")+1,0)</f>
        <v>0</v>
      </c>
    </row>
    <row r="695" spans="40:47">
      <c r="AN695" s="58">
        <v>20</v>
      </c>
      <c r="AO695" s="58">
        <v>1</v>
      </c>
      <c r="AP695" s="58">
        <v>6</v>
      </c>
      <c r="AQ695" s="60">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58">
        <f ca="1">COUNTIF(INDIRECT("H"&amp;(ROW()+12*(($AN695-1)*3+$AO695)-ROW())/12+5):INDIRECT("S"&amp;(ROW()+12*(($AN695-1)*3+$AO695)-ROW())/12+5),AQ695)</f>
        <v>0</v>
      </c>
      <c r="AS695" s="60">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58">
        <f ca="1">COUNTIF(INDIRECT("U"&amp;(ROW()+12*(($AN695-1)*3+$AO695)-ROW())/12+5):INDIRECT("AF"&amp;(ROW()+12*(($AN695-1)*3+$AO695)-ROW())/12+5),AS695)</f>
        <v>0</v>
      </c>
      <c r="AU695" s="58">
        <f ca="1">IF(AND(AQ695+AS695&gt;0,AR695+AT695&gt;0),COUNTIF(AU$6:AU694,"&gt;0")+1,0)</f>
        <v>0</v>
      </c>
    </row>
    <row r="696" spans="40:47">
      <c r="AN696" s="58">
        <v>20</v>
      </c>
      <c r="AO696" s="58">
        <v>1</v>
      </c>
      <c r="AP696" s="58">
        <v>7</v>
      </c>
      <c r="AQ696" s="60">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58">
        <f ca="1">COUNTIF(INDIRECT("H"&amp;(ROW()+12*(($AN696-1)*3+$AO696)-ROW())/12+5):INDIRECT("S"&amp;(ROW()+12*(($AN696-1)*3+$AO696)-ROW())/12+5),AQ696)</f>
        <v>0</v>
      </c>
      <c r="AS696" s="60">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58">
        <f ca="1">COUNTIF(INDIRECT("U"&amp;(ROW()+12*(($AN696-1)*3+$AO696)-ROW())/12+5):INDIRECT("AF"&amp;(ROW()+12*(($AN696-1)*3+$AO696)-ROW())/12+5),AS696)</f>
        <v>0</v>
      </c>
      <c r="AU696" s="58">
        <f ca="1">IF(AND(AQ696+AS696&gt;0,AR696+AT696&gt;0),COUNTIF(AU$6:AU695,"&gt;0")+1,0)</f>
        <v>0</v>
      </c>
    </row>
    <row r="697" spans="40:47">
      <c r="AN697" s="58">
        <v>20</v>
      </c>
      <c r="AO697" s="58">
        <v>1</v>
      </c>
      <c r="AP697" s="58">
        <v>8</v>
      </c>
      <c r="AQ697" s="60">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58">
        <f ca="1">COUNTIF(INDIRECT("H"&amp;(ROW()+12*(($AN697-1)*3+$AO697)-ROW())/12+5):INDIRECT("S"&amp;(ROW()+12*(($AN697-1)*3+$AO697)-ROW())/12+5),AQ697)</f>
        <v>0</v>
      </c>
      <c r="AS697" s="60">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58">
        <f ca="1">COUNTIF(INDIRECT("U"&amp;(ROW()+12*(($AN697-1)*3+$AO697)-ROW())/12+5):INDIRECT("AF"&amp;(ROW()+12*(($AN697-1)*3+$AO697)-ROW())/12+5),AS697)</f>
        <v>0</v>
      </c>
      <c r="AU697" s="58">
        <f ca="1">IF(AND(AQ697+AS697&gt;0,AR697+AT697&gt;0),COUNTIF(AU$6:AU696,"&gt;0")+1,0)</f>
        <v>0</v>
      </c>
    </row>
    <row r="698" spans="40:47">
      <c r="AN698" s="58">
        <v>20</v>
      </c>
      <c r="AO698" s="58">
        <v>1</v>
      </c>
      <c r="AP698" s="58">
        <v>9</v>
      </c>
      <c r="AQ698" s="60">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58">
        <f ca="1">COUNTIF(INDIRECT("H"&amp;(ROW()+12*(($AN698-1)*3+$AO698)-ROW())/12+5):INDIRECT("S"&amp;(ROW()+12*(($AN698-1)*3+$AO698)-ROW())/12+5),AQ698)</f>
        <v>0</v>
      </c>
      <c r="AS698" s="60">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58">
        <f ca="1">COUNTIF(INDIRECT("U"&amp;(ROW()+12*(($AN698-1)*3+$AO698)-ROW())/12+5):INDIRECT("AF"&amp;(ROW()+12*(($AN698-1)*3+$AO698)-ROW())/12+5),AS698)</f>
        <v>0</v>
      </c>
      <c r="AU698" s="58">
        <f ca="1">IF(AND(AQ698+AS698&gt;0,AR698+AT698&gt;0),COUNTIF(AU$6:AU697,"&gt;0")+1,0)</f>
        <v>0</v>
      </c>
    </row>
    <row r="699" spans="40:47">
      <c r="AN699" s="58">
        <v>20</v>
      </c>
      <c r="AO699" s="58">
        <v>1</v>
      </c>
      <c r="AP699" s="58">
        <v>10</v>
      </c>
      <c r="AQ699" s="60">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58">
        <f ca="1">COUNTIF(INDIRECT("H"&amp;(ROW()+12*(($AN699-1)*3+$AO699)-ROW())/12+5):INDIRECT("S"&amp;(ROW()+12*(($AN699-1)*3+$AO699)-ROW())/12+5),AQ699)</f>
        <v>0</v>
      </c>
      <c r="AS699" s="60">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58">
        <f ca="1">COUNTIF(INDIRECT("U"&amp;(ROW()+12*(($AN699-1)*3+$AO699)-ROW())/12+5):INDIRECT("AF"&amp;(ROW()+12*(($AN699-1)*3+$AO699)-ROW())/12+5),AS699)</f>
        <v>0</v>
      </c>
      <c r="AU699" s="58">
        <f ca="1">IF(AND(AQ699+AS699&gt;0,AR699+AT699&gt;0),COUNTIF(AU$6:AU698,"&gt;0")+1,0)</f>
        <v>0</v>
      </c>
    </row>
    <row r="700" spans="40:47">
      <c r="AN700" s="58">
        <v>20</v>
      </c>
      <c r="AO700" s="58">
        <v>1</v>
      </c>
      <c r="AP700" s="58">
        <v>11</v>
      </c>
      <c r="AQ700" s="60">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58">
        <f ca="1">COUNTIF(INDIRECT("H"&amp;(ROW()+12*(($AN700-1)*3+$AO700)-ROW())/12+5):INDIRECT("S"&amp;(ROW()+12*(($AN700-1)*3+$AO700)-ROW())/12+5),AQ700)</f>
        <v>0</v>
      </c>
      <c r="AS700" s="60">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58">
        <f ca="1">COUNTIF(INDIRECT("U"&amp;(ROW()+12*(($AN700-1)*3+$AO700)-ROW())/12+5):INDIRECT("AF"&amp;(ROW()+12*(($AN700-1)*3+$AO700)-ROW())/12+5),AS700)</f>
        <v>0</v>
      </c>
      <c r="AU700" s="58">
        <f ca="1">IF(AND(AQ700+AS700&gt;0,AR700+AT700&gt;0),COUNTIF(AU$6:AU699,"&gt;0")+1,0)</f>
        <v>0</v>
      </c>
    </row>
    <row r="701" spans="40:47">
      <c r="AN701" s="58">
        <v>20</v>
      </c>
      <c r="AO701" s="58">
        <v>1</v>
      </c>
      <c r="AP701" s="58">
        <v>12</v>
      </c>
      <c r="AQ701" s="60">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58">
        <f ca="1">COUNTIF(INDIRECT("H"&amp;(ROW()+12*(($AN701-1)*3+$AO701)-ROW())/12+5):INDIRECT("S"&amp;(ROW()+12*(($AN701-1)*3+$AO701)-ROW())/12+5),AQ701)</f>
        <v>0</v>
      </c>
      <c r="AS701" s="60">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58">
        <f ca="1">COUNTIF(INDIRECT("U"&amp;(ROW()+12*(($AN701-1)*3+$AO701)-ROW())/12+5):INDIRECT("AF"&amp;(ROW()+12*(($AN701-1)*3+$AO701)-ROW())/12+5),AS701)</f>
        <v>0</v>
      </c>
      <c r="AU701" s="58">
        <f ca="1">IF(AND(AQ701+AS701&gt;0,AR701+AT701&gt;0),COUNTIF(AU$6:AU700,"&gt;0")+1,0)</f>
        <v>0</v>
      </c>
    </row>
    <row r="702" spans="40:47">
      <c r="AN702" s="58">
        <v>20</v>
      </c>
      <c r="AO702" s="58">
        <v>2</v>
      </c>
      <c r="AP702" s="58">
        <v>1</v>
      </c>
      <c r="AQ702" s="60">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58">
        <f ca="1">COUNTIF(INDIRECT("H"&amp;(ROW()+12*(($AN702-1)*3+$AO702)-ROW())/12+5):INDIRECT("S"&amp;(ROW()+12*(($AN702-1)*3+$AO702)-ROW())/12+5),AQ702)</f>
        <v>0</v>
      </c>
      <c r="AS702" s="60">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58">
        <f ca="1">COUNTIF(INDIRECT("U"&amp;(ROW()+12*(($AN702-1)*3+$AO702)-ROW())/12+5):INDIRECT("AF"&amp;(ROW()+12*(($AN702-1)*3+$AO702)-ROW())/12+5),AS702)</f>
        <v>0</v>
      </c>
      <c r="AU702" s="58">
        <f ca="1">IF(AND(AQ702+AS702&gt;0,AR702+AT702&gt;0),COUNTIF(AU$6:AU701,"&gt;0")+1,0)</f>
        <v>0</v>
      </c>
    </row>
    <row r="703" spans="40:47">
      <c r="AN703" s="58">
        <v>20</v>
      </c>
      <c r="AO703" s="58">
        <v>2</v>
      </c>
      <c r="AP703" s="58">
        <v>2</v>
      </c>
      <c r="AQ703" s="60">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58">
        <f ca="1">COUNTIF(INDIRECT("H"&amp;(ROW()+12*(($AN703-1)*3+$AO703)-ROW())/12+5):INDIRECT("S"&amp;(ROW()+12*(($AN703-1)*3+$AO703)-ROW())/12+5),AQ703)</f>
        <v>0</v>
      </c>
      <c r="AS703" s="60">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58">
        <f ca="1">COUNTIF(INDIRECT("U"&amp;(ROW()+12*(($AN703-1)*3+$AO703)-ROW())/12+5):INDIRECT("AF"&amp;(ROW()+12*(($AN703-1)*3+$AO703)-ROW())/12+5),AS703)</f>
        <v>0</v>
      </c>
      <c r="AU703" s="58">
        <f ca="1">IF(AND(AQ703+AS703&gt;0,AR703+AT703&gt;0),COUNTIF(AU$6:AU702,"&gt;0")+1,0)</f>
        <v>0</v>
      </c>
    </row>
    <row r="704" spans="40:47">
      <c r="AN704" s="58">
        <v>20</v>
      </c>
      <c r="AO704" s="58">
        <v>2</v>
      </c>
      <c r="AP704" s="58">
        <v>3</v>
      </c>
      <c r="AQ704" s="60">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58">
        <f ca="1">COUNTIF(INDIRECT("H"&amp;(ROW()+12*(($AN704-1)*3+$AO704)-ROW())/12+5):INDIRECT("S"&amp;(ROW()+12*(($AN704-1)*3+$AO704)-ROW())/12+5),AQ704)</f>
        <v>0</v>
      </c>
      <c r="AS704" s="60">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58">
        <f ca="1">COUNTIF(INDIRECT("U"&amp;(ROW()+12*(($AN704-1)*3+$AO704)-ROW())/12+5):INDIRECT("AF"&amp;(ROW()+12*(($AN704-1)*3+$AO704)-ROW())/12+5),AS704)</f>
        <v>0</v>
      </c>
      <c r="AU704" s="58">
        <f ca="1">IF(AND(AQ704+AS704&gt;0,AR704+AT704&gt;0),COUNTIF(AU$6:AU703,"&gt;0")+1,0)</f>
        <v>0</v>
      </c>
    </row>
    <row r="705" spans="40:47">
      <c r="AN705" s="58">
        <v>20</v>
      </c>
      <c r="AO705" s="58">
        <v>2</v>
      </c>
      <c r="AP705" s="58">
        <v>4</v>
      </c>
      <c r="AQ705" s="60">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58">
        <f ca="1">COUNTIF(INDIRECT("H"&amp;(ROW()+12*(($AN705-1)*3+$AO705)-ROW())/12+5):INDIRECT("S"&amp;(ROW()+12*(($AN705-1)*3+$AO705)-ROW())/12+5),AQ705)</f>
        <v>0</v>
      </c>
      <c r="AS705" s="60">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58">
        <f ca="1">COUNTIF(INDIRECT("U"&amp;(ROW()+12*(($AN705-1)*3+$AO705)-ROW())/12+5):INDIRECT("AF"&amp;(ROW()+12*(($AN705-1)*3+$AO705)-ROW())/12+5),AS705)</f>
        <v>0</v>
      </c>
      <c r="AU705" s="58">
        <f ca="1">IF(AND(AQ705+AS705&gt;0,AR705+AT705&gt;0),COUNTIF(AU$6:AU704,"&gt;0")+1,0)</f>
        <v>0</v>
      </c>
    </row>
    <row r="706" spans="40:47">
      <c r="AN706" s="58">
        <v>20</v>
      </c>
      <c r="AO706" s="58">
        <v>2</v>
      </c>
      <c r="AP706" s="58">
        <v>5</v>
      </c>
      <c r="AQ706" s="60">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58">
        <f ca="1">COUNTIF(INDIRECT("H"&amp;(ROW()+12*(($AN706-1)*3+$AO706)-ROW())/12+5):INDIRECT("S"&amp;(ROW()+12*(($AN706-1)*3+$AO706)-ROW())/12+5),AQ706)</f>
        <v>0</v>
      </c>
      <c r="AS706" s="60">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58">
        <f ca="1">COUNTIF(INDIRECT("U"&amp;(ROW()+12*(($AN706-1)*3+$AO706)-ROW())/12+5):INDIRECT("AF"&amp;(ROW()+12*(($AN706-1)*3+$AO706)-ROW())/12+5),AS706)</f>
        <v>0</v>
      </c>
      <c r="AU706" s="58">
        <f ca="1">IF(AND(AQ706+AS706&gt;0,AR706+AT706&gt;0),COUNTIF(AU$6:AU705,"&gt;0")+1,0)</f>
        <v>0</v>
      </c>
    </row>
    <row r="707" spans="40:47">
      <c r="AN707" s="58">
        <v>20</v>
      </c>
      <c r="AO707" s="58">
        <v>2</v>
      </c>
      <c r="AP707" s="58">
        <v>6</v>
      </c>
      <c r="AQ707" s="60">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58">
        <f ca="1">COUNTIF(INDIRECT("H"&amp;(ROW()+12*(($AN707-1)*3+$AO707)-ROW())/12+5):INDIRECT("S"&amp;(ROW()+12*(($AN707-1)*3+$AO707)-ROW())/12+5),AQ707)</f>
        <v>0</v>
      </c>
      <c r="AS707" s="60">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58">
        <f ca="1">COUNTIF(INDIRECT("U"&amp;(ROW()+12*(($AN707-1)*3+$AO707)-ROW())/12+5):INDIRECT("AF"&amp;(ROW()+12*(($AN707-1)*3+$AO707)-ROW())/12+5),AS707)</f>
        <v>0</v>
      </c>
      <c r="AU707" s="58">
        <f ca="1">IF(AND(AQ707+AS707&gt;0,AR707+AT707&gt;0),COUNTIF(AU$6:AU706,"&gt;0")+1,0)</f>
        <v>0</v>
      </c>
    </row>
    <row r="708" spans="40:47">
      <c r="AN708" s="58">
        <v>20</v>
      </c>
      <c r="AO708" s="58">
        <v>2</v>
      </c>
      <c r="AP708" s="58">
        <v>7</v>
      </c>
      <c r="AQ708" s="60">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58">
        <f ca="1">COUNTIF(INDIRECT("H"&amp;(ROW()+12*(($AN708-1)*3+$AO708)-ROW())/12+5):INDIRECT("S"&amp;(ROW()+12*(($AN708-1)*3+$AO708)-ROW())/12+5),AQ708)</f>
        <v>0</v>
      </c>
      <c r="AS708" s="60">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58">
        <f ca="1">COUNTIF(INDIRECT("U"&amp;(ROW()+12*(($AN708-1)*3+$AO708)-ROW())/12+5):INDIRECT("AF"&amp;(ROW()+12*(($AN708-1)*3+$AO708)-ROW())/12+5),AS708)</f>
        <v>0</v>
      </c>
      <c r="AU708" s="58">
        <f ca="1">IF(AND(AQ708+AS708&gt;0,AR708+AT708&gt;0),COUNTIF(AU$6:AU707,"&gt;0")+1,0)</f>
        <v>0</v>
      </c>
    </row>
    <row r="709" spans="40:47">
      <c r="AN709" s="58">
        <v>20</v>
      </c>
      <c r="AO709" s="58">
        <v>2</v>
      </c>
      <c r="AP709" s="58">
        <v>8</v>
      </c>
      <c r="AQ709" s="60">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58">
        <f ca="1">COUNTIF(INDIRECT("H"&amp;(ROW()+12*(($AN709-1)*3+$AO709)-ROW())/12+5):INDIRECT("S"&amp;(ROW()+12*(($AN709-1)*3+$AO709)-ROW())/12+5),AQ709)</f>
        <v>0</v>
      </c>
      <c r="AS709" s="60">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58">
        <f ca="1">COUNTIF(INDIRECT("U"&amp;(ROW()+12*(($AN709-1)*3+$AO709)-ROW())/12+5):INDIRECT("AF"&amp;(ROW()+12*(($AN709-1)*3+$AO709)-ROW())/12+5),AS709)</f>
        <v>0</v>
      </c>
      <c r="AU709" s="58">
        <f ca="1">IF(AND(AQ709+AS709&gt;0,AR709+AT709&gt;0),COUNTIF(AU$6:AU708,"&gt;0")+1,0)</f>
        <v>0</v>
      </c>
    </row>
    <row r="710" spans="40:47">
      <c r="AN710" s="58">
        <v>20</v>
      </c>
      <c r="AO710" s="58">
        <v>2</v>
      </c>
      <c r="AP710" s="58">
        <v>9</v>
      </c>
      <c r="AQ710" s="60">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58">
        <f ca="1">COUNTIF(INDIRECT("H"&amp;(ROW()+12*(($AN710-1)*3+$AO710)-ROW())/12+5):INDIRECT("S"&amp;(ROW()+12*(($AN710-1)*3+$AO710)-ROW())/12+5),AQ710)</f>
        <v>0</v>
      </c>
      <c r="AS710" s="60">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58">
        <f ca="1">COUNTIF(INDIRECT("U"&amp;(ROW()+12*(($AN710-1)*3+$AO710)-ROW())/12+5):INDIRECT("AF"&amp;(ROW()+12*(($AN710-1)*3+$AO710)-ROW())/12+5),AS710)</f>
        <v>0</v>
      </c>
      <c r="AU710" s="58">
        <f ca="1">IF(AND(AQ710+AS710&gt;0,AR710+AT710&gt;0),COUNTIF(AU$6:AU709,"&gt;0")+1,0)</f>
        <v>0</v>
      </c>
    </row>
    <row r="711" spans="40:47">
      <c r="AN711" s="58">
        <v>20</v>
      </c>
      <c r="AO711" s="58">
        <v>2</v>
      </c>
      <c r="AP711" s="58">
        <v>10</v>
      </c>
      <c r="AQ711" s="60">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58">
        <f ca="1">COUNTIF(INDIRECT("H"&amp;(ROW()+12*(($AN711-1)*3+$AO711)-ROW())/12+5):INDIRECT("S"&amp;(ROW()+12*(($AN711-1)*3+$AO711)-ROW())/12+5),AQ711)</f>
        <v>0</v>
      </c>
      <c r="AS711" s="60">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58">
        <f ca="1">COUNTIF(INDIRECT("U"&amp;(ROW()+12*(($AN711-1)*3+$AO711)-ROW())/12+5):INDIRECT("AF"&amp;(ROW()+12*(($AN711-1)*3+$AO711)-ROW())/12+5),AS711)</f>
        <v>0</v>
      </c>
      <c r="AU711" s="58">
        <f ca="1">IF(AND(AQ711+AS711&gt;0,AR711+AT711&gt;0),COUNTIF(AU$6:AU710,"&gt;0")+1,0)</f>
        <v>0</v>
      </c>
    </row>
    <row r="712" spans="40:47">
      <c r="AN712" s="58">
        <v>20</v>
      </c>
      <c r="AO712" s="58">
        <v>2</v>
      </c>
      <c r="AP712" s="58">
        <v>11</v>
      </c>
      <c r="AQ712" s="60">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58">
        <f ca="1">COUNTIF(INDIRECT("H"&amp;(ROW()+12*(($AN712-1)*3+$AO712)-ROW())/12+5):INDIRECT("S"&amp;(ROW()+12*(($AN712-1)*3+$AO712)-ROW())/12+5),AQ712)</f>
        <v>0</v>
      </c>
      <c r="AS712" s="60">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58">
        <f ca="1">COUNTIF(INDIRECT("U"&amp;(ROW()+12*(($AN712-1)*3+$AO712)-ROW())/12+5):INDIRECT("AF"&amp;(ROW()+12*(($AN712-1)*3+$AO712)-ROW())/12+5),AS712)</f>
        <v>0</v>
      </c>
      <c r="AU712" s="58">
        <f ca="1">IF(AND(AQ712+AS712&gt;0,AR712+AT712&gt;0),COUNTIF(AU$6:AU711,"&gt;0")+1,0)</f>
        <v>0</v>
      </c>
    </row>
    <row r="713" spans="40:47">
      <c r="AN713" s="58">
        <v>20</v>
      </c>
      <c r="AO713" s="58">
        <v>2</v>
      </c>
      <c r="AP713" s="58">
        <v>12</v>
      </c>
      <c r="AQ713" s="60">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58">
        <f ca="1">COUNTIF(INDIRECT("H"&amp;(ROW()+12*(($AN713-1)*3+$AO713)-ROW())/12+5):INDIRECT("S"&amp;(ROW()+12*(($AN713-1)*3+$AO713)-ROW())/12+5),AQ713)</f>
        <v>0</v>
      </c>
      <c r="AS713" s="60">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58">
        <f ca="1">COUNTIF(INDIRECT("U"&amp;(ROW()+12*(($AN713-1)*3+$AO713)-ROW())/12+5):INDIRECT("AF"&amp;(ROW()+12*(($AN713-1)*3+$AO713)-ROW())/12+5),AS713)</f>
        <v>0</v>
      </c>
      <c r="AU713" s="58">
        <f ca="1">IF(AND(AQ713+AS713&gt;0,AR713+AT713&gt;0),COUNTIF(AU$6:AU712,"&gt;0")+1,0)</f>
        <v>0</v>
      </c>
    </row>
    <row r="714" spans="40:47">
      <c r="AN714" s="58">
        <v>20</v>
      </c>
      <c r="AO714" s="58">
        <v>3</v>
      </c>
      <c r="AP714" s="58">
        <v>1</v>
      </c>
      <c r="AQ714" s="60">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58">
        <f ca="1">COUNTIF(INDIRECT("H"&amp;(ROW()+12*(($AN714-1)*3+$AO714)-ROW())/12+5):INDIRECT("S"&amp;(ROW()+12*(($AN714-1)*3+$AO714)-ROW())/12+5),AQ714)</f>
        <v>0</v>
      </c>
      <c r="AS714" s="60">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58">
        <f ca="1">COUNTIF(INDIRECT("U"&amp;(ROW()+12*(($AN714-1)*3+$AO714)-ROW())/12+5):INDIRECT("AF"&amp;(ROW()+12*(($AN714-1)*3+$AO714)-ROW())/12+5),AS714)</f>
        <v>0</v>
      </c>
      <c r="AU714" s="58">
        <f ca="1">IF(AND(AQ714+AS714&gt;0,AR714+AT714&gt;0),COUNTIF(AU$6:AU713,"&gt;0")+1,0)</f>
        <v>0</v>
      </c>
    </row>
    <row r="715" spans="40:47">
      <c r="AN715" s="58">
        <v>20</v>
      </c>
      <c r="AO715" s="58">
        <v>3</v>
      </c>
      <c r="AP715" s="58">
        <v>2</v>
      </c>
      <c r="AQ715" s="60">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58">
        <f ca="1">COUNTIF(INDIRECT("H"&amp;(ROW()+12*(($AN715-1)*3+$AO715)-ROW())/12+5):INDIRECT("S"&amp;(ROW()+12*(($AN715-1)*3+$AO715)-ROW())/12+5),AQ715)</f>
        <v>0</v>
      </c>
      <c r="AS715" s="60">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58">
        <f ca="1">COUNTIF(INDIRECT("U"&amp;(ROW()+12*(($AN715-1)*3+$AO715)-ROW())/12+5):INDIRECT("AF"&amp;(ROW()+12*(($AN715-1)*3+$AO715)-ROW())/12+5),AS715)</f>
        <v>0</v>
      </c>
      <c r="AU715" s="58">
        <f ca="1">IF(AND(AQ715+AS715&gt;0,AR715+AT715&gt;0),COUNTIF(AU$6:AU714,"&gt;0")+1,0)</f>
        <v>0</v>
      </c>
    </row>
    <row r="716" spans="40:47">
      <c r="AN716" s="58">
        <v>20</v>
      </c>
      <c r="AO716" s="58">
        <v>3</v>
      </c>
      <c r="AP716" s="58">
        <v>3</v>
      </c>
      <c r="AQ716" s="60">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58">
        <f ca="1">COUNTIF(INDIRECT("H"&amp;(ROW()+12*(($AN716-1)*3+$AO716)-ROW())/12+5):INDIRECT("S"&amp;(ROW()+12*(($AN716-1)*3+$AO716)-ROW())/12+5),AQ716)</f>
        <v>0</v>
      </c>
      <c r="AS716" s="60">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58">
        <f ca="1">COUNTIF(INDIRECT("U"&amp;(ROW()+12*(($AN716-1)*3+$AO716)-ROW())/12+5):INDIRECT("AF"&amp;(ROW()+12*(($AN716-1)*3+$AO716)-ROW())/12+5),AS716)</f>
        <v>0</v>
      </c>
      <c r="AU716" s="58">
        <f ca="1">IF(AND(AQ716+AS716&gt;0,AR716+AT716&gt;0),COUNTIF(AU$6:AU715,"&gt;0")+1,0)</f>
        <v>0</v>
      </c>
    </row>
    <row r="717" spans="40:47">
      <c r="AN717" s="58">
        <v>20</v>
      </c>
      <c r="AO717" s="58">
        <v>3</v>
      </c>
      <c r="AP717" s="58">
        <v>4</v>
      </c>
      <c r="AQ717" s="60">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58">
        <f ca="1">COUNTIF(INDIRECT("H"&amp;(ROW()+12*(($AN717-1)*3+$AO717)-ROW())/12+5):INDIRECT("S"&amp;(ROW()+12*(($AN717-1)*3+$AO717)-ROW())/12+5),AQ717)</f>
        <v>0</v>
      </c>
      <c r="AS717" s="60">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58">
        <f ca="1">COUNTIF(INDIRECT("U"&amp;(ROW()+12*(($AN717-1)*3+$AO717)-ROW())/12+5):INDIRECT("AF"&amp;(ROW()+12*(($AN717-1)*3+$AO717)-ROW())/12+5),AS717)</f>
        <v>0</v>
      </c>
      <c r="AU717" s="58">
        <f ca="1">IF(AND(AQ717+AS717&gt;0,AR717+AT717&gt;0),COUNTIF(AU$6:AU716,"&gt;0")+1,0)</f>
        <v>0</v>
      </c>
    </row>
    <row r="718" spans="40:47">
      <c r="AN718" s="58">
        <v>20</v>
      </c>
      <c r="AO718" s="58">
        <v>3</v>
      </c>
      <c r="AP718" s="58">
        <v>5</v>
      </c>
      <c r="AQ718" s="60">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58">
        <f ca="1">COUNTIF(INDIRECT("H"&amp;(ROW()+12*(($AN718-1)*3+$AO718)-ROW())/12+5):INDIRECT("S"&amp;(ROW()+12*(($AN718-1)*3+$AO718)-ROW())/12+5),AQ718)</f>
        <v>0</v>
      </c>
      <c r="AS718" s="60">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58">
        <f ca="1">COUNTIF(INDIRECT("U"&amp;(ROW()+12*(($AN718-1)*3+$AO718)-ROW())/12+5):INDIRECT("AF"&amp;(ROW()+12*(($AN718-1)*3+$AO718)-ROW())/12+5),AS718)</f>
        <v>0</v>
      </c>
      <c r="AU718" s="58">
        <f ca="1">IF(AND(AQ718+AS718&gt;0,AR718+AT718&gt;0),COUNTIF(AU$6:AU717,"&gt;0")+1,0)</f>
        <v>0</v>
      </c>
    </row>
    <row r="719" spans="40:47">
      <c r="AN719" s="58">
        <v>20</v>
      </c>
      <c r="AO719" s="58">
        <v>3</v>
      </c>
      <c r="AP719" s="58">
        <v>6</v>
      </c>
      <c r="AQ719" s="60">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58">
        <f ca="1">COUNTIF(INDIRECT("H"&amp;(ROW()+12*(($AN719-1)*3+$AO719)-ROW())/12+5):INDIRECT("S"&amp;(ROW()+12*(($AN719-1)*3+$AO719)-ROW())/12+5),AQ719)</f>
        <v>0</v>
      </c>
      <c r="AS719" s="60">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58">
        <f ca="1">COUNTIF(INDIRECT("U"&amp;(ROW()+12*(($AN719-1)*3+$AO719)-ROW())/12+5):INDIRECT("AF"&amp;(ROW()+12*(($AN719-1)*3+$AO719)-ROW())/12+5),AS719)</f>
        <v>0</v>
      </c>
      <c r="AU719" s="58">
        <f ca="1">IF(AND(AQ719+AS719&gt;0,AR719+AT719&gt;0),COUNTIF(AU$6:AU718,"&gt;0")+1,0)</f>
        <v>0</v>
      </c>
    </row>
    <row r="720" spans="40:47">
      <c r="AN720" s="58">
        <v>20</v>
      </c>
      <c r="AO720" s="58">
        <v>3</v>
      </c>
      <c r="AP720" s="58">
        <v>7</v>
      </c>
      <c r="AQ720" s="60">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58">
        <f ca="1">COUNTIF(INDIRECT("H"&amp;(ROW()+12*(($AN720-1)*3+$AO720)-ROW())/12+5):INDIRECT("S"&amp;(ROW()+12*(($AN720-1)*3+$AO720)-ROW())/12+5),AQ720)</f>
        <v>0</v>
      </c>
      <c r="AS720" s="60">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58">
        <f ca="1">COUNTIF(INDIRECT("U"&amp;(ROW()+12*(($AN720-1)*3+$AO720)-ROW())/12+5):INDIRECT("AF"&amp;(ROW()+12*(($AN720-1)*3+$AO720)-ROW())/12+5),AS720)</f>
        <v>0</v>
      </c>
      <c r="AU720" s="58">
        <f ca="1">IF(AND(AQ720+AS720&gt;0,AR720+AT720&gt;0),COUNTIF(AU$6:AU719,"&gt;0")+1,0)</f>
        <v>0</v>
      </c>
    </row>
    <row r="721" spans="40:47">
      <c r="AN721" s="58">
        <v>20</v>
      </c>
      <c r="AO721" s="58">
        <v>3</v>
      </c>
      <c r="AP721" s="58">
        <v>8</v>
      </c>
      <c r="AQ721" s="60">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58">
        <f ca="1">COUNTIF(INDIRECT("H"&amp;(ROW()+12*(($AN721-1)*3+$AO721)-ROW())/12+5):INDIRECT("S"&amp;(ROW()+12*(($AN721-1)*3+$AO721)-ROW())/12+5),AQ721)</f>
        <v>0</v>
      </c>
      <c r="AS721" s="60">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58">
        <f ca="1">COUNTIF(INDIRECT("U"&amp;(ROW()+12*(($AN721-1)*3+$AO721)-ROW())/12+5):INDIRECT("AF"&amp;(ROW()+12*(($AN721-1)*3+$AO721)-ROW())/12+5),AS721)</f>
        <v>0</v>
      </c>
      <c r="AU721" s="58">
        <f ca="1">IF(AND(AQ721+AS721&gt;0,AR721+AT721&gt;0),COUNTIF(AU$6:AU720,"&gt;0")+1,0)</f>
        <v>0</v>
      </c>
    </row>
    <row r="722" spans="40:47">
      <c r="AN722" s="58">
        <v>20</v>
      </c>
      <c r="AO722" s="58">
        <v>3</v>
      </c>
      <c r="AP722" s="58">
        <v>9</v>
      </c>
      <c r="AQ722" s="60">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58">
        <f ca="1">COUNTIF(INDIRECT("H"&amp;(ROW()+12*(($AN722-1)*3+$AO722)-ROW())/12+5):INDIRECT("S"&amp;(ROW()+12*(($AN722-1)*3+$AO722)-ROW())/12+5),AQ722)</f>
        <v>0</v>
      </c>
      <c r="AS722" s="60">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58">
        <f ca="1">COUNTIF(INDIRECT("U"&amp;(ROW()+12*(($AN722-1)*3+$AO722)-ROW())/12+5):INDIRECT("AF"&amp;(ROW()+12*(($AN722-1)*3+$AO722)-ROW())/12+5),AS722)</f>
        <v>0</v>
      </c>
      <c r="AU722" s="58">
        <f ca="1">IF(AND(AQ722+AS722&gt;0,AR722+AT722&gt;0),COUNTIF(AU$6:AU721,"&gt;0")+1,0)</f>
        <v>0</v>
      </c>
    </row>
    <row r="723" spans="40:47">
      <c r="AN723" s="58">
        <v>20</v>
      </c>
      <c r="AO723" s="58">
        <v>3</v>
      </c>
      <c r="AP723" s="58">
        <v>10</v>
      </c>
      <c r="AQ723" s="60">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58">
        <f ca="1">COUNTIF(INDIRECT("H"&amp;(ROW()+12*(($AN723-1)*3+$AO723)-ROW())/12+5):INDIRECT("S"&amp;(ROW()+12*(($AN723-1)*3+$AO723)-ROW())/12+5),AQ723)</f>
        <v>0</v>
      </c>
      <c r="AS723" s="60">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58">
        <f ca="1">COUNTIF(INDIRECT("U"&amp;(ROW()+12*(($AN723-1)*3+$AO723)-ROW())/12+5):INDIRECT("AF"&amp;(ROW()+12*(($AN723-1)*3+$AO723)-ROW())/12+5),AS723)</f>
        <v>0</v>
      </c>
      <c r="AU723" s="58">
        <f ca="1">IF(AND(AQ723+AS723&gt;0,AR723+AT723&gt;0),COUNTIF(AU$6:AU722,"&gt;0")+1,0)</f>
        <v>0</v>
      </c>
    </row>
    <row r="724" spans="40:47">
      <c r="AN724" s="58">
        <v>20</v>
      </c>
      <c r="AO724" s="58">
        <v>3</v>
      </c>
      <c r="AP724" s="58">
        <v>11</v>
      </c>
      <c r="AQ724" s="60">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58">
        <f ca="1">COUNTIF(INDIRECT("H"&amp;(ROW()+12*(($AN724-1)*3+$AO724)-ROW())/12+5):INDIRECT("S"&amp;(ROW()+12*(($AN724-1)*3+$AO724)-ROW())/12+5),AQ724)</f>
        <v>0</v>
      </c>
      <c r="AS724" s="60">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58">
        <f ca="1">COUNTIF(INDIRECT("U"&amp;(ROW()+12*(($AN724-1)*3+$AO724)-ROW())/12+5):INDIRECT("AF"&amp;(ROW()+12*(($AN724-1)*3+$AO724)-ROW())/12+5),AS724)</f>
        <v>0</v>
      </c>
      <c r="AU724" s="58">
        <f ca="1">IF(AND(AQ724+AS724&gt;0,AR724+AT724&gt;0),COUNTIF(AU$6:AU723,"&gt;0")+1,0)</f>
        <v>0</v>
      </c>
    </row>
    <row r="725" spans="40:47">
      <c r="AN725" s="243">
        <v>20</v>
      </c>
      <c r="AO725" s="243">
        <v>3</v>
      </c>
      <c r="AP725" s="243">
        <v>12</v>
      </c>
      <c r="AQ725" s="244">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243">
        <f ca="1">COUNTIF(INDIRECT("H"&amp;(ROW()+12*(($AN725-1)*3+$AO725)-ROW())/12+5):INDIRECT("S"&amp;(ROW()+12*(($AN725-1)*3+$AO725)-ROW())/12+5),AQ725)</f>
        <v>0</v>
      </c>
      <c r="AS725" s="244">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243">
        <f ca="1">COUNTIF(INDIRECT("U"&amp;(ROW()+12*(($AN725-1)*3+$AO725)-ROW())/12+5):INDIRECT("AF"&amp;(ROW()+12*(($AN725-1)*3+$AO725)-ROW())/12+5),AS725)</f>
        <v>0</v>
      </c>
      <c r="AU725" s="58">
        <f ca="1">IF(AND(AQ725+AS725&gt;0,AR725+AT725&gt;0),COUNTIF(AU$6:AU724,"&gt;0")+1,0)</f>
        <v>0</v>
      </c>
    </row>
    <row r="726" spans="40:47">
      <c r="AN726" s="58">
        <v>21</v>
      </c>
      <c r="AO726" s="58">
        <v>1</v>
      </c>
      <c r="AP726" s="58">
        <v>1</v>
      </c>
      <c r="AQ726" s="60">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58">
        <f ca="1">COUNTIF(INDIRECT("H"&amp;(ROW()+12*(($AN726-1)*3+$AO726)-ROW())/12+5):INDIRECT("S"&amp;(ROW()+12*(($AN726-1)*3+$AO726)-ROW())/12+5),AQ726)</f>
        <v>0</v>
      </c>
      <c r="AS726" s="60">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58">
        <f ca="1">COUNTIF(INDIRECT("U"&amp;(ROW()+12*(($AN726-1)*3+$AO726)-ROW())/12+5):INDIRECT("AF"&amp;(ROW()+12*(($AN726-1)*3+$AO726)-ROW())/12+5),AS726)</f>
        <v>0</v>
      </c>
      <c r="AU726" s="58">
        <f ca="1">IF(AND(AQ726+AS726&gt;0,AR726+AT726&gt;0),COUNTIF(AU$6:AU725,"&gt;0")+1,0)</f>
        <v>0</v>
      </c>
    </row>
    <row r="727" spans="40:47">
      <c r="AN727" s="58">
        <v>21</v>
      </c>
      <c r="AO727" s="58">
        <v>1</v>
      </c>
      <c r="AP727" s="58">
        <v>2</v>
      </c>
      <c r="AQ727" s="60">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58">
        <f ca="1">COUNTIF(INDIRECT("H"&amp;(ROW()+12*(($AN727-1)*3+$AO727)-ROW())/12+5):INDIRECT("S"&amp;(ROW()+12*(($AN727-1)*3+$AO727)-ROW())/12+5),AQ727)</f>
        <v>0</v>
      </c>
      <c r="AS727" s="60">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58">
        <f ca="1">COUNTIF(INDIRECT("U"&amp;(ROW()+12*(($AN727-1)*3+$AO727)-ROW())/12+5):INDIRECT("AF"&amp;(ROW()+12*(($AN727-1)*3+$AO727)-ROW())/12+5),AS727)</f>
        <v>0</v>
      </c>
      <c r="AU727" s="58">
        <f ca="1">IF(AND(AQ727+AS727&gt;0,AR727+AT727&gt;0),COUNTIF(AU$6:AU726,"&gt;0")+1,0)</f>
        <v>0</v>
      </c>
    </row>
    <row r="728" spans="40:47">
      <c r="AN728" s="58">
        <v>21</v>
      </c>
      <c r="AO728" s="58">
        <v>1</v>
      </c>
      <c r="AP728" s="58">
        <v>3</v>
      </c>
      <c r="AQ728" s="60">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58">
        <f ca="1">COUNTIF(INDIRECT("H"&amp;(ROW()+12*(($AN728-1)*3+$AO728)-ROW())/12+5):INDIRECT("S"&amp;(ROW()+12*(($AN728-1)*3+$AO728)-ROW())/12+5),AQ728)</f>
        <v>0</v>
      </c>
      <c r="AS728" s="60">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58">
        <f ca="1">COUNTIF(INDIRECT("U"&amp;(ROW()+12*(($AN728-1)*3+$AO728)-ROW())/12+5):INDIRECT("AF"&amp;(ROW()+12*(($AN728-1)*3+$AO728)-ROW())/12+5),AS728)</f>
        <v>0</v>
      </c>
      <c r="AU728" s="58">
        <f ca="1">IF(AND(AQ728+AS728&gt;0,AR728+AT728&gt;0),COUNTIF(AU$6:AU727,"&gt;0")+1,0)</f>
        <v>0</v>
      </c>
    </row>
    <row r="729" spans="40:47">
      <c r="AN729" s="58">
        <v>21</v>
      </c>
      <c r="AO729" s="58">
        <v>1</v>
      </c>
      <c r="AP729" s="58">
        <v>4</v>
      </c>
      <c r="AQ729" s="60">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58">
        <f ca="1">COUNTIF(INDIRECT("H"&amp;(ROW()+12*(($AN729-1)*3+$AO729)-ROW())/12+5):INDIRECT("S"&amp;(ROW()+12*(($AN729-1)*3+$AO729)-ROW())/12+5),AQ729)</f>
        <v>0</v>
      </c>
      <c r="AS729" s="60">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58">
        <f ca="1">COUNTIF(INDIRECT("U"&amp;(ROW()+12*(($AN729-1)*3+$AO729)-ROW())/12+5):INDIRECT("AF"&amp;(ROW()+12*(($AN729-1)*3+$AO729)-ROW())/12+5),AS729)</f>
        <v>0</v>
      </c>
      <c r="AU729" s="58">
        <f ca="1">IF(AND(AQ729+AS729&gt;0,AR729+AT729&gt;0),COUNTIF(AU$6:AU728,"&gt;0")+1,0)</f>
        <v>0</v>
      </c>
    </row>
    <row r="730" spans="40:47">
      <c r="AN730" s="58">
        <v>21</v>
      </c>
      <c r="AO730" s="58">
        <v>1</v>
      </c>
      <c r="AP730" s="58">
        <v>5</v>
      </c>
      <c r="AQ730" s="60">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58">
        <f ca="1">COUNTIF(INDIRECT("H"&amp;(ROW()+12*(($AN730-1)*3+$AO730)-ROW())/12+5):INDIRECT("S"&amp;(ROW()+12*(($AN730-1)*3+$AO730)-ROW())/12+5),AQ730)</f>
        <v>0</v>
      </c>
      <c r="AS730" s="60">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58">
        <f ca="1">COUNTIF(INDIRECT("U"&amp;(ROW()+12*(($AN730-1)*3+$AO730)-ROW())/12+5):INDIRECT("AF"&amp;(ROW()+12*(($AN730-1)*3+$AO730)-ROW())/12+5),AS730)</f>
        <v>0</v>
      </c>
      <c r="AU730" s="58">
        <f ca="1">IF(AND(AQ730+AS730&gt;0,AR730+AT730&gt;0),COUNTIF(AU$6:AU729,"&gt;0")+1,0)</f>
        <v>0</v>
      </c>
    </row>
    <row r="731" spans="40:47">
      <c r="AN731" s="58">
        <v>21</v>
      </c>
      <c r="AO731" s="58">
        <v>1</v>
      </c>
      <c r="AP731" s="58">
        <v>6</v>
      </c>
      <c r="AQ731" s="60">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58">
        <f ca="1">COUNTIF(INDIRECT("H"&amp;(ROW()+12*(($AN731-1)*3+$AO731)-ROW())/12+5):INDIRECT("S"&amp;(ROW()+12*(($AN731-1)*3+$AO731)-ROW())/12+5),AQ731)</f>
        <v>0</v>
      </c>
      <c r="AS731" s="60">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58">
        <f ca="1">COUNTIF(INDIRECT("U"&amp;(ROW()+12*(($AN731-1)*3+$AO731)-ROW())/12+5):INDIRECT("AF"&amp;(ROW()+12*(($AN731-1)*3+$AO731)-ROW())/12+5),AS731)</f>
        <v>0</v>
      </c>
      <c r="AU731" s="58">
        <f ca="1">IF(AND(AQ731+AS731&gt;0,AR731+AT731&gt;0),COUNTIF(AU$6:AU730,"&gt;0")+1,0)</f>
        <v>0</v>
      </c>
    </row>
    <row r="732" spans="40:47">
      <c r="AN732" s="58">
        <v>21</v>
      </c>
      <c r="AO732" s="58">
        <v>1</v>
      </c>
      <c r="AP732" s="58">
        <v>7</v>
      </c>
      <c r="AQ732" s="60">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58">
        <f ca="1">COUNTIF(INDIRECT("H"&amp;(ROW()+12*(($AN732-1)*3+$AO732)-ROW())/12+5):INDIRECT("S"&amp;(ROW()+12*(($AN732-1)*3+$AO732)-ROW())/12+5),AQ732)</f>
        <v>0</v>
      </c>
      <c r="AS732" s="60">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58">
        <f ca="1">COUNTIF(INDIRECT("U"&amp;(ROW()+12*(($AN732-1)*3+$AO732)-ROW())/12+5):INDIRECT("AF"&amp;(ROW()+12*(($AN732-1)*3+$AO732)-ROW())/12+5),AS732)</f>
        <v>0</v>
      </c>
      <c r="AU732" s="58">
        <f ca="1">IF(AND(AQ732+AS732&gt;0,AR732+AT732&gt;0),COUNTIF(AU$6:AU731,"&gt;0")+1,0)</f>
        <v>0</v>
      </c>
    </row>
    <row r="733" spans="40:47">
      <c r="AN733" s="58">
        <v>21</v>
      </c>
      <c r="AO733" s="58">
        <v>1</v>
      </c>
      <c r="AP733" s="58">
        <v>8</v>
      </c>
      <c r="AQ733" s="60">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58">
        <f ca="1">COUNTIF(INDIRECT("H"&amp;(ROW()+12*(($AN733-1)*3+$AO733)-ROW())/12+5):INDIRECT("S"&amp;(ROW()+12*(($AN733-1)*3+$AO733)-ROW())/12+5),AQ733)</f>
        <v>0</v>
      </c>
      <c r="AS733" s="60">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58">
        <f ca="1">COUNTIF(INDIRECT("U"&amp;(ROW()+12*(($AN733-1)*3+$AO733)-ROW())/12+5):INDIRECT("AF"&amp;(ROW()+12*(($AN733-1)*3+$AO733)-ROW())/12+5),AS733)</f>
        <v>0</v>
      </c>
      <c r="AU733" s="58">
        <f ca="1">IF(AND(AQ733+AS733&gt;0,AR733+AT733&gt;0),COUNTIF(AU$6:AU732,"&gt;0")+1,0)</f>
        <v>0</v>
      </c>
    </row>
    <row r="734" spans="40:47">
      <c r="AN734" s="58">
        <v>21</v>
      </c>
      <c r="AO734" s="58">
        <v>1</v>
      </c>
      <c r="AP734" s="58">
        <v>9</v>
      </c>
      <c r="AQ734" s="60">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58">
        <f ca="1">COUNTIF(INDIRECT("H"&amp;(ROW()+12*(($AN734-1)*3+$AO734)-ROW())/12+5):INDIRECT("S"&amp;(ROW()+12*(($AN734-1)*3+$AO734)-ROW())/12+5),AQ734)</f>
        <v>0</v>
      </c>
      <c r="AS734" s="60">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58">
        <f ca="1">COUNTIF(INDIRECT("U"&amp;(ROW()+12*(($AN734-1)*3+$AO734)-ROW())/12+5):INDIRECT("AF"&amp;(ROW()+12*(($AN734-1)*3+$AO734)-ROW())/12+5),AS734)</f>
        <v>0</v>
      </c>
      <c r="AU734" s="58">
        <f ca="1">IF(AND(AQ734+AS734&gt;0,AR734+AT734&gt;0),COUNTIF(AU$6:AU733,"&gt;0")+1,0)</f>
        <v>0</v>
      </c>
    </row>
    <row r="735" spans="40:47">
      <c r="AN735" s="58">
        <v>21</v>
      </c>
      <c r="AO735" s="58">
        <v>1</v>
      </c>
      <c r="AP735" s="58">
        <v>10</v>
      </c>
      <c r="AQ735" s="60">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58">
        <f ca="1">COUNTIF(INDIRECT("H"&amp;(ROW()+12*(($AN735-1)*3+$AO735)-ROW())/12+5):INDIRECT("S"&amp;(ROW()+12*(($AN735-1)*3+$AO735)-ROW())/12+5),AQ735)</f>
        <v>0</v>
      </c>
      <c r="AS735" s="60">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58">
        <f ca="1">COUNTIF(INDIRECT("U"&amp;(ROW()+12*(($AN735-1)*3+$AO735)-ROW())/12+5):INDIRECT("AF"&amp;(ROW()+12*(($AN735-1)*3+$AO735)-ROW())/12+5),AS735)</f>
        <v>0</v>
      </c>
      <c r="AU735" s="58">
        <f ca="1">IF(AND(AQ735+AS735&gt;0,AR735+AT735&gt;0),COUNTIF(AU$6:AU734,"&gt;0")+1,0)</f>
        <v>0</v>
      </c>
    </row>
    <row r="736" spans="40:47">
      <c r="AN736" s="58">
        <v>21</v>
      </c>
      <c r="AO736" s="58">
        <v>1</v>
      </c>
      <c r="AP736" s="58">
        <v>11</v>
      </c>
      <c r="AQ736" s="60">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58">
        <f ca="1">COUNTIF(INDIRECT("H"&amp;(ROW()+12*(($AN736-1)*3+$AO736)-ROW())/12+5):INDIRECT("S"&amp;(ROW()+12*(($AN736-1)*3+$AO736)-ROW())/12+5),AQ736)</f>
        <v>0</v>
      </c>
      <c r="AS736" s="60">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58">
        <f ca="1">COUNTIF(INDIRECT("U"&amp;(ROW()+12*(($AN736-1)*3+$AO736)-ROW())/12+5):INDIRECT("AF"&amp;(ROW()+12*(($AN736-1)*3+$AO736)-ROW())/12+5),AS736)</f>
        <v>0</v>
      </c>
      <c r="AU736" s="58">
        <f ca="1">IF(AND(AQ736+AS736&gt;0,AR736+AT736&gt;0),COUNTIF(AU$6:AU735,"&gt;0")+1,0)</f>
        <v>0</v>
      </c>
    </row>
    <row r="737" spans="40:47">
      <c r="AN737" s="58">
        <v>21</v>
      </c>
      <c r="AO737" s="58">
        <v>1</v>
      </c>
      <c r="AP737" s="58">
        <v>12</v>
      </c>
      <c r="AQ737" s="60">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58">
        <f ca="1">COUNTIF(INDIRECT("H"&amp;(ROW()+12*(($AN737-1)*3+$AO737)-ROW())/12+5):INDIRECT("S"&amp;(ROW()+12*(($AN737-1)*3+$AO737)-ROW())/12+5),AQ737)</f>
        <v>0</v>
      </c>
      <c r="AS737" s="60">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58">
        <f ca="1">COUNTIF(INDIRECT("U"&amp;(ROW()+12*(($AN737-1)*3+$AO737)-ROW())/12+5):INDIRECT("AF"&amp;(ROW()+12*(($AN737-1)*3+$AO737)-ROW())/12+5),AS737)</f>
        <v>0</v>
      </c>
      <c r="AU737" s="58">
        <f ca="1">IF(AND(AQ737+AS737&gt;0,AR737+AT737&gt;0),COUNTIF(AU$6:AU736,"&gt;0")+1,0)</f>
        <v>0</v>
      </c>
    </row>
    <row r="738" spans="40:47">
      <c r="AN738" s="58">
        <v>21</v>
      </c>
      <c r="AO738" s="58">
        <v>2</v>
      </c>
      <c r="AP738" s="58">
        <v>1</v>
      </c>
      <c r="AQ738" s="60">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58">
        <f ca="1">COUNTIF(INDIRECT("H"&amp;(ROW()+12*(($AN738-1)*3+$AO738)-ROW())/12+5):INDIRECT("S"&amp;(ROW()+12*(($AN738-1)*3+$AO738)-ROW())/12+5),AQ738)</f>
        <v>0</v>
      </c>
      <c r="AS738" s="60">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58">
        <f ca="1">COUNTIF(INDIRECT("U"&amp;(ROW()+12*(($AN738-1)*3+$AO738)-ROW())/12+5):INDIRECT("AF"&amp;(ROW()+12*(($AN738-1)*3+$AO738)-ROW())/12+5),AS738)</f>
        <v>0</v>
      </c>
      <c r="AU738" s="58">
        <f ca="1">IF(AND(AQ738+AS738&gt;0,AR738+AT738&gt;0),COUNTIF(AU$6:AU737,"&gt;0")+1,0)</f>
        <v>0</v>
      </c>
    </row>
    <row r="739" spans="40:47">
      <c r="AN739" s="58">
        <v>21</v>
      </c>
      <c r="AO739" s="58">
        <v>2</v>
      </c>
      <c r="AP739" s="58">
        <v>2</v>
      </c>
      <c r="AQ739" s="60">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58">
        <f ca="1">COUNTIF(INDIRECT("H"&amp;(ROW()+12*(($AN739-1)*3+$AO739)-ROW())/12+5):INDIRECT("S"&amp;(ROW()+12*(($AN739-1)*3+$AO739)-ROW())/12+5),AQ739)</f>
        <v>0</v>
      </c>
      <c r="AS739" s="60">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58">
        <f ca="1">COUNTIF(INDIRECT("U"&amp;(ROW()+12*(($AN739-1)*3+$AO739)-ROW())/12+5):INDIRECT("AF"&amp;(ROW()+12*(($AN739-1)*3+$AO739)-ROW())/12+5),AS739)</f>
        <v>0</v>
      </c>
      <c r="AU739" s="58">
        <f ca="1">IF(AND(AQ739+AS739&gt;0,AR739+AT739&gt;0),COUNTIF(AU$6:AU738,"&gt;0")+1,0)</f>
        <v>0</v>
      </c>
    </row>
    <row r="740" spans="40:47">
      <c r="AN740" s="58">
        <v>21</v>
      </c>
      <c r="AO740" s="58">
        <v>2</v>
      </c>
      <c r="AP740" s="58">
        <v>3</v>
      </c>
      <c r="AQ740" s="60">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58">
        <f ca="1">COUNTIF(INDIRECT("H"&amp;(ROW()+12*(($AN740-1)*3+$AO740)-ROW())/12+5):INDIRECT("S"&amp;(ROW()+12*(($AN740-1)*3+$AO740)-ROW())/12+5),AQ740)</f>
        <v>0</v>
      </c>
      <c r="AS740" s="60">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58">
        <f ca="1">COUNTIF(INDIRECT("U"&amp;(ROW()+12*(($AN740-1)*3+$AO740)-ROW())/12+5):INDIRECT("AF"&amp;(ROW()+12*(($AN740-1)*3+$AO740)-ROW())/12+5),AS740)</f>
        <v>0</v>
      </c>
      <c r="AU740" s="58">
        <f ca="1">IF(AND(AQ740+AS740&gt;0,AR740+AT740&gt;0),COUNTIF(AU$6:AU739,"&gt;0")+1,0)</f>
        <v>0</v>
      </c>
    </row>
    <row r="741" spans="40:47">
      <c r="AN741" s="58">
        <v>21</v>
      </c>
      <c r="AO741" s="58">
        <v>2</v>
      </c>
      <c r="AP741" s="58">
        <v>4</v>
      </c>
      <c r="AQ741" s="60">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58">
        <f ca="1">COUNTIF(INDIRECT("H"&amp;(ROW()+12*(($AN741-1)*3+$AO741)-ROW())/12+5):INDIRECT("S"&amp;(ROW()+12*(($AN741-1)*3+$AO741)-ROW())/12+5),AQ741)</f>
        <v>0</v>
      </c>
      <c r="AS741" s="60">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58">
        <f ca="1">COUNTIF(INDIRECT("U"&amp;(ROW()+12*(($AN741-1)*3+$AO741)-ROW())/12+5):INDIRECT("AF"&amp;(ROW()+12*(($AN741-1)*3+$AO741)-ROW())/12+5),AS741)</f>
        <v>0</v>
      </c>
      <c r="AU741" s="58">
        <f ca="1">IF(AND(AQ741+AS741&gt;0,AR741+AT741&gt;0),COUNTIF(AU$6:AU740,"&gt;0")+1,0)</f>
        <v>0</v>
      </c>
    </row>
    <row r="742" spans="40:47">
      <c r="AN742" s="58">
        <v>21</v>
      </c>
      <c r="AO742" s="58">
        <v>2</v>
      </c>
      <c r="AP742" s="58">
        <v>5</v>
      </c>
      <c r="AQ742" s="60">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58">
        <f ca="1">COUNTIF(INDIRECT("H"&amp;(ROW()+12*(($AN742-1)*3+$AO742)-ROW())/12+5):INDIRECT("S"&amp;(ROW()+12*(($AN742-1)*3+$AO742)-ROW())/12+5),AQ742)</f>
        <v>0</v>
      </c>
      <c r="AS742" s="60">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58">
        <f ca="1">COUNTIF(INDIRECT("U"&amp;(ROW()+12*(($AN742-1)*3+$AO742)-ROW())/12+5):INDIRECT("AF"&amp;(ROW()+12*(($AN742-1)*3+$AO742)-ROW())/12+5),AS742)</f>
        <v>0</v>
      </c>
      <c r="AU742" s="58">
        <f ca="1">IF(AND(AQ742+AS742&gt;0,AR742+AT742&gt;0),COUNTIF(AU$6:AU741,"&gt;0")+1,0)</f>
        <v>0</v>
      </c>
    </row>
    <row r="743" spans="40:47">
      <c r="AN743" s="58">
        <v>21</v>
      </c>
      <c r="AO743" s="58">
        <v>2</v>
      </c>
      <c r="AP743" s="58">
        <v>6</v>
      </c>
      <c r="AQ743" s="60">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58">
        <f ca="1">COUNTIF(INDIRECT("H"&amp;(ROW()+12*(($AN743-1)*3+$AO743)-ROW())/12+5):INDIRECT("S"&amp;(ROW()+12*(($AN743-1)*3+$AO743)-ROW())/12+5),AQ743)</f>
        <v>0</v>
      </c>
      <c r="AS743" s="60">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58">
        <f ca="1">COUNTIF(INDIRECT("U"&amp;(ROW()+12*(($AN743-1)*3+$AO743)-ROW())/12+5):INDIRECT("AF"&amp;(ROW()+12*(($AN743-1)*3+$AO743)-ROW())/12+5),AS743)</f>
        <v>0</v>
      </c>
      <c r="AU743" s="58">
        <f ca="1">IF(AND(AQ743+AS743&gt;0,AR743+AT743&gt;0),COUNTIF(AU$6:AU742,"&gt;0")+1,0)</f>
        <v>0</v>
      </c>
    </row>
    <row r="744" spans="40:47">
      <c r="AN744" s="58">
        <v>21</v>
      </c>
      <c r="AO744" s="58">
        <v>2</v>
      </c>
      <c r="AP744" s="58">
        <v>7</v>
      </c>
      <c r="AQ744" s="60">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58">
        <f ca="1">COUNTIF(INDIRECT("H"&amp;(ROW()+12*(($AN744-1)*3+$AO744)-ROW())/12+5):INDIRECT("S"&amp;(ROW()+12*(($AN744-1)*3+$AO744)-ROW())/12+5),AQ744)</f>
        <v>0</v>
      </c>
      <c r="AS744" s="60">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58">
        <f ca="1">COUNTIF(INDIRECT("U"&amp;(ROW()+12*(($AN744-1)*3+$AO744)-ROW())/12+5):INDIRECT("AF"&amp;(ROW()+12*(($AN744-1)*3+$AO744)-ROW())/12+5),AS744)</f>
        <v>0</v>
      </c>
      <c r="AU744" s="58">
        <f ca="1">IF(AND(AQ744+AS744&gt;0,AR744+AT744&gt;0),COUNTIF(AU$6:AU743,"&gt;0")+1,0)</f>
        <v>0</v>
      </c>
    </row>
    <row r="745" spans="40:47">
      <c r="AN745" s="58">
        <v>21</v>
      </c>
      <c r="AO745" s="58">
        <v>2</v>
      </c>
      <c r="AP745" s="58">
        <v>8</v>
      </c>
      <c r="AQ745" s="60">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58">
        <f ca="1">COUNTIF(INDIRECT("H"&amp;(ROW()+12*(($AN745-1)*3+$AO745)-ROW())/12+5):INDIRECT("S"&amp;(ROW()+12*(($AN745-1)*3+$AO745)-ROW())/12+5),AQ745)</f>
        <v>0</v>
      </c>
      <c r="AS745" s="60">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58">
        <f ca="1">COUNTIF(INDIRECT("U"&amp;(ROW()+12*(($AN745-1)*3+$AO745)-ROW())/12+5):INDIRECT("AF"&amp;(ROW()+12*(($AN745-1)*3+$AO745)-ROW())/12+5),AS745)</f>
        <v>0</v>
      </c>
      <c r="AU745" s="58">
        <f ca="1">IF(AND(AQ745+AS745&gt;0,AR745+AT745&gt;0),COUNTIF(AU$6:AU744,"&gt;0")+1,0)</f>
        <v>0</v>
      </c>
    </row>
    <row r="746" spans="40:47">
      <c r="AN746" s="58">
        <v>21</v>
      </c>
      <c r="AO746" s="58">
        <v>2</v>
      </c>
      <c r="AP746" s="58">
        <v>9</v>
      </c>
      <c r="AQ746" s="60">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58">
        <f ca="1">COUNTIF(INDIRECT("H"&amp;(ROW()+12*(($AN746-1)*3+$AO746)-ROW())/12+5):INDIRECT("S"&amp;(ROW()+12*(($AN746-1)*3+$AO746)-ROW())/12+5),AQ746)</f>
        <v>0</v>
      </c>
      <c r="AS746" s="60">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58">
        <f ca="1">COUNTIF(INDIRECT("U"&amp;(ROW()+12*(($AN746-1)*3+$AO746)-ROW())/12+5):INDIRECT("AF"&amp;(ROW()+12*(($AN746-1)*3+$AO746)-ROW())/12+5),AS746)</f>
        <v>0</v>
      </c>
      <c r="AU746" s="58">
        <f ca="1">IF(AND(AQ746+AS746&gt;0,AR746+AT746&gt;0),COUNTIF(AU$6:AU745,"&gt;0")+1,0)</f>
        <v>0</v>
      </c>
    </row>
    <row r="747" spans="40:47">
      <c r="AN747" s="58">
        <v>21</v>
      </c>
      <c r="AO747" s="58">
        <v>2</v>
      </c>
      <c r="AP747" s="58">
        <v>10</v>
      </c>
      <c r="AQ747" s="60">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58">
        <f ca="1">COUNTIF(INDIRECT("H"&amp;(ROW()+12*(($AN747-1)*3+$AO747)-ROW())/12+5):INDIRECT("S"&amp;(ROW()+12*(($AN747-1)*3+$AO747)-ROW())/12+5),AQ747)</f>
        <v>0</v>
      </c>
      <c r="AS747" s="60">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58">
        <f ca="1">COUNTIF(INDIRECT("U"&amp;(ROW()+12*(($AN747-1)*3+$AO747)-ROW())/12+5):INDIRECT("AF"&amp;(ROW()+12*(($AN747-1)*3+$AO747)-ROW())/12+5),AS747)</f>
        <v>0</v>
      </c>
      <c r="AU747" s="58">
        <f ca="1">IF(AND(AQ747+AS747&gt;0,AR747+AT747&gt;0),COUNTIF(AU$6:AU746,"&gt;0")+1,0)</f>
        <v>0</v>
      </c>
    </row>
    <row r="748" spans="40:47">
      <c r="AN748" s="58">
        <v>21</v>
      </c>
      <c r="AO748" s="58">
        <v>2</v>
      </c>
      <c r="AP748" s="58">
        <v>11</v>
      </c>
      <c r="AQ748" s="60">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58">
        <f ca="1">COUNTIF(INDIRECT("H"&amp;(ROW()+12*(($AN748-1)*3+$AO748)-ROW())/12+5):INDIRECT("S"&amp;(ROW()+12*(($AN748-1)*3+$AO748)-ROW())/12+5),AQ748)</f>
        <v>0</v>
      </c>
      <c r="AS748" s="60">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58">
        <f ca="1">COUNTIF(INDIRECT("U"&amp;(ROW()+12*(($AN748-1)*3+$AO748)-ROW())/12+5):INDIRECT("AF"&amp;(ROW()+12*(($AN748-1)*3+$AO748)-ROW())/12+5),AS748)</f>
        <v>0</v>
      </c>
      <c r="AU748" s="58">
        <f ca="1">IF(AND(AQ748+AS748&gt;0,AR748+AT748&gt;0),COUNTIF(AU$6:AU747,"&gt;0")+1,0)</f>
        <v>0</v>
      </c>
    </row>
    <row r="749" spans="40:47">
      <c r="AN749" s="58">
        <v>21</v>
      </c>
      <c r="AO749" s="58">
        <v>2</v>
      </c>
      <c r="AP749" s="58">
        <v>12</v>
      </c>
      <c r="AQ749" s="60">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58">
        <f ca="1">COUNTIF(INDIRECT("H"&amp;(ROW()+12*(($AN749-1)*3+$AO749)-ROW())/12+5):INDIRECT("S"&amp;(ROW()+12*(($AN749-1)*3+$AO749)-ROW())/12+5),AQ749)</f>
        <v>0</v>
      </c>
      <c r="AS749" s="60">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58">
        <f ca="1">COUNTIF(INDIRECT("U"&amp;(ROW()+12*(($AN749-1)*3+$AO749)-ROW())/12+5):INDIRECT("AF"&amp;(ROW()+12*(($AN749-1)*3+$AO749)-ROW())/12+5),AS749)</f>
        <v>0</v>
      </c>
      <c r="AU749" s="58">
        <f ca="1">IF(AND(AQ749+AS749&gt;0,AR749+AT749&gt;0),COUNTIF(AU$6:AU748,"&gt;0")+1,0)</f>
        <v>0</v>
      </c>
    </row>
    <row r="750" spans="40:47">
      <c r="AN750" s="58">
        <v>21</v>
      </c>
      <c r="AO750" s="58">
        <v>3</v>
      </c>
      <c r="AP750" s="58">
        <v>1</v>
      </c>
      <c r="AQ750" s="60">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58">
        <f ca="1">COUNTIF(INDIRECT("H"&amp;(ROW()+12*(($AN750-1)*3+$AO750)-ROW())/12+5):INDIRECT("S"&amp;(ROW()+12*(($AN750-1)*3+$AO750)-ROW())/12+5),AQ750)</f>
        <v>0</v>
      </c>
      <c r="AS750" s="60">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58">
        <f ca="1">COUNTIF(INDIRECT("U"&amp;(ROW()+12*(($AN750-1)*3+$AO750)-ROW())/12+5):INDIRECT("AF"&amp;(ROW()+12*(($AN750-1)*3+$AO750)-ROW())/12+5),AS750)</f>
        <v>0</v>
      </c>
      <c r="AU750" s="58">
        <f ca="1">IF(AND(AQ750+AS750&gt;0,AR750+AT750&gt;0),COUNTIF(AU$6:AU749,"&gt;0")+1,0)</f>
        <v>0</v>
      </c>
    </row>
    <row r="751" spans="40:47">
      <c r="AN751" s="58">
        <v>21</v>
      </c>
      <c r="AO751" s="58">
        <v>3</v>
      </c>
      <c r="AP751" s="58">
        <v>2</v>
      </c>
      <c r="AQ751" s="60">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58">
        <f ca="1">COUNTIF(INDIRECT("H"&amp;(ROW()+12*(($AN751-1)*3+$AO751)-ROW())/12+5):INDIRECT("S"&amp;(ROW()+12*(($AN751-1)*3+$AO751)-ROW())/12+5),AQ751)</f>
        <v>0</v>
      </c>
      <c r="AS751" s="60">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58">
        <f ca="1">COUNTIF(INDIRECT("U"&amp;(ROW()+12*(($AN751-1)*3+$AO751)-ROW())/12+5):INDIRECT("AF"&amp;(ROW()+12*(($AN751-1)*3+$AO751)-ROW())/12+5),AS751)</f>
        <v>0</v>
      </c>
      <c r="AU751" s="58">
        <f ca="1">IF(AND(AQ751+AS751&gt;0,AR751+AT751&gt;0),COUNTIF(AU$6:AU750,"&gt;0")+1,0)</f>
        <v>0</v>
      </c>
    </row>
    <row r="752" spans="40:47">
      <c r="AN752" s="58">
        <v>21</v>
      </c>
      <c r="AO752" s="58">
        <v>3</v>
      </c>
      <c r="AP752" s="58">
        <v>3</v>
      </c>
      <c r="AQ752" s="60">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58">
        <f ca="1">COUNTIF(INDIRECT("H"&amp;(ROW()+12*(($AN752-1)*3+$AO752)-ROW())/12+5):INDIRECT("S"&amp;(ROW()+12*(($AN752-1)*3+$AO752)-ROW())/12+5),AQ752)</f>
        <v>0</v>
      </c>
      <c r="AS752" s="60">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58">
        <f ca="1">COUNTIF(INDIRECT("U"&amp;(ROW()+12*(($AN752-1)*3+$AO752)-ROW())/12+5):INDIRECT("AF"&amp;(ROW()+12*(($AN752-1)*3+$AO752)-ROW())/12+5),AS752)</f>
        <v>0</v>
      </c>
      <c r="AU752" s="58">
        <f ca="1">IF(AND(AQ752+AS752&gt;0,AR752+AT752&gt;0),COUNTIF(AU$6:AU751,"&gt;0")+1,0)</f>
        <v>0</v>
      </c>
    </row>
    <row r="753" spans="40:47">
      <c r="AN753" s="58">
        <v>21</v>
      </c>
      <c r="AO753" s="58">
        <v>3</v>
      </c>
      <c r="AP753" s="58">
        <v>4</v>
      </c>
      <c r="AQ753" s="60">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58">
        <f ca="1">COUNTIF(INDIRECT("H"&amp;(ROW()+12*(($AN753-1)*3+$AO753)-ROW())/12+5):INDIRECT("S"&amp;(ROW()+12*(($AN753-1)*3+$AO753)-ROW())/12+5),AQ753)</f>
        <v>0</v>
      </c>
      <c r="AS753" s="60">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58">
        <f ca="1">COUNTIF(INDIRECT("U"&amp;(ROW()+12*(($AN753-1)*3+$AO753)-ROW())/12+5):INDIRECT("AF"&amp;(ROW()+12*(($AN753-1)*3+$AO753)-ROW())/12+5),AS753)</f>
        <v>0</v>
      </c>
      <c r="AU753" s="58">
        <f ca="1">IF(AND(AQ753+AS753&gt;0,AR753+AT753&gt;0),COUNTIF(AU$6:AU752,"&gt;0")+1,0)</f>
        <v>0</v>
      </c>
    </row>
    <row r="754" spans="40:47">
      <c r="AN754" s="58">
        <v>21</v>
      </c>
      <c r="AO754" s="58">
        <v>3</v>
      </c>
      <c r="AP754" s="58">
        <v>5</v>
      </c>
      <c r="AQ754" s="60">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58">
        <f ca="1">COUNTIF(INDIRECT("H"&amp;(ROW()+12*(($AN754-1)*3+$AO754)-ROW())/12+5):INDIRECT("S"&amp;(ROW()+12*(($AN754-1)*3+$AO754)-ROW())/12+5),AQ754)</f>
        <v>0</v>
      </c>
      <c r="AS754" s="60">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58">
        <f ca="1">COUNTIF(INDIRECT("U"&amp;(ROW()+12*(($AN754-1)*3+$AO754)-ROW())/12+5):INDIRECT("AF"&amp;(ROW()+12*(($AN754-1)*3+$AO754)-ROW())/12+5),AS754)</f>
        <v>0</v>
      </c>
      <c r="AU754" s="58">
        <f ca="1">IF(AND(AQ754+AS754&gt;0,AR754+AT754&gt;0),COUNTIF(AU$6:AU753,"&gt;0")+1,0)</f>
        <v>0</v>
      </c>
    </row>
    <row r="755" spans="40:47">
      <c r="AN755" s="58">
        <v>21</v>
      </c>
      <c r="AO755" s="58">
        <v>3</v>
      </c>
      <c r="AP755" s="58">
        <v>6</v>
      </c>
      <c r="AQ755" s="60">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58">
        <f ca="1">COUNTIF(INDIRECT("H"&amp;(ROW()+12*(($AN755-1)*3+$AO755)-ROW())/12+5):INDIRECT("S"&amp;(ROW()+12*(($AN755-1)*3+$AO755)-ROW())/12+5),AQ755)</f>
        <v>0</v>
      </c>
      <c r="AS755" s="60">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58">
        <f ca="1">COUNTIF(INDIRECT("U"&amp;(ROW()+12*(($AN755-1)*3+$AO755)-ROW())/12+5):INDIRECT("AF"&amp;(ROW()+12*(($AN755-1)*3+$AO755)-ROW())/12+5),AS755)</f>
        <v>0</v>
      </c>
      <c r="AU755" s="58">
        <f ca="1">IF(AND(AQ755+AS755&gt;0,AR755+AT755&gt;0),COUNTIF(AU$6:AU754,"&gt;0")+1,0)</f>
        <v>0</v>
      </c>
    </row>
    <row r="756" spans="40:47">
      <c r="AN756" s="58">
        <v>21</v>
      </c>
      <c r="AO756" s="58">
        <v>3</v>
      </c>
      <c r="AP756" s="58">
        <v>7</v>
      </c>
      <c r="AQ756" s="60">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58">
        <f ca="1">COUNTIF(INDIRECT("H"&amp;(ROW()+12*(($AN756-1)*3+$AO756)-ROW())/12+5):INDIRECT("S"&amp;(ROW()+12*(($AN756-1)*3+$AO756)-ROW())/12+5),AQ756)</f>
        <v>0</v>
      </c>
      <c r="AS756" s="60">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58">
        <f ca="1">COUNTIF(INDIRECT("U"&amp;(ROW()+12*(($AN756-1)*3+$AO756)-ROW())/12+5):INDIRECT("AF"&amp;(ROW()+12*(($AN756-1)*3+$AO756)-ROW())/12+5),AS756)</f>
        <v>0</v>
      </c>
      <c r="AU756" s="58">
        <f ca="1">IF(AND(AQ756+AS756&gt;0,AR756+AT756&gt;0),COUNTIF(AU$6:AU755,"&gt;0")+1,0)</f>
        <v>0</v>
      </c>
    </row>
    <row r="757" spans="40:47">
      <c r="AN757" s="58">
        <v>21</v>
      </c>
      <c r="AO757" s="58">
        <v>3</v>
      </c>
      <c r="AP757" s="58">
        <v>8</v>
      </c>
      <c r="AQ757" s="60">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58">
        <f ca="1">COUNTIF(INDIRECT("H"&amp;(ROW()+12*(($AN757-1)*3+$AO757)-ROW())/12+5):INDIRECT("S"&amp;(ROW()+12*(($AN757-1)*3+$AO757)-ROW())/12+5),AQ757)</f>
        <v>0</v>
      </c>
      <c r="AS757" s="60">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58">
        <f ca="1">COUNTIF(INDIRECT("U"&amp;(ROW()+12*(($AN757-1)*3+$AO757)-ROW())/12+5):INDIRECT("AF"&amp;(ROW()+12*(($AN757-1)*3+$AO757)-ROW())/12+5),AS757)</f>
        <v>0</v>
      </c>
      <c r="AU757" s="58">
        <f ca="1">IF(AND(AQ757+AS757&gt;0,AR757+AT757&gt;0),COUNTIF(AU$6:AU756,"&gt;0")+1,0)</f>
        <v>0</v>
      </c>
    </row>
    <row r="758" spans="40:47">
      <c r="AN758" s="58">
        <v>21</v>
      </c>
      <c r="AO758" s="58">
        <v>3</v>
      </c>
      <c r="AP758" s="58">
        <v>9</v>
      </c>
      <c r="AQ758" s="60">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58">
        <f ca="1">COUNTIF(INDIRECT("H"&amp;(ROW()+12*(($AN758-1)*3+$AO758)-ROW())/12+5):INDIRECT("S"&amp;(ROW()+12*(($AN758-1)*3+$AO758)-ROW())/12+5),AQ758)</f>
        <v>0</v>
      </c>
      <c r="AS758" s="60">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58">
        <f ca="1">COUNTIF(INDIRECT("U"&amp;(ROW()+12*(($AN758-1)*3+$AO758)-ROW())/12+5):INDIRECT("AF"&amp;(ROW()+12*(($AN758-1)*3+$AO758)-ROW())/12+5),AS758)</f>
        <v>0</v>
      </c>
      <c r="AU758" s="58">
        <f ca="1">IF(AND(AQ758+AS758&gt;0,AR758+AT758&gt;0),COUNTIF(AU$6:AU757,"&gt;0")+1,0)</f>
        <v>0</v>
      </c>
    </row>
    <row r="759" spans="40:47">
      <c r="AN759" s="58">
        <v>21</v>
      </c>
      <c r="AO759" s="58">
        <v>3</v>
      </c>
      <c r="AP759" s="58">
        <v>10</v>
      </c>
      <c r="AQ759" s="60">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58">
        <f ca="1">COUNTIF(INDIRECT("H"&amp;(ROW()+12*(($AN759-1)*3+$AO759)-ROW())/12+5):INDIRECT("S"&amp;(ROW()+12*(($AN759-1)*3+$AO759)-ROW())/12+5),AQ759)</f>
        <v>0</v>
      </c>
      <c r="AS759" s="60">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58">
        <f ca="1">COUNTIF(INDIRECT("U"&amp;(ROW()+12*(($AN759-1)*3+$AO759)-ROW())/12+5):INDIRECT("AF"&amp;(ROW()+12*(($AN759-1)*3+$AO759)-ROW())/12+5),AS759)</f>
        <v>0</v>
      </c>
      <c r="AU759" s="58">
        <f ca="1">IF(AND(AQ759+AS759&gt;0,AR759+AT759&gt;0),COUNTIF(AU$6:AU758,"&gt;0")+1,0)</f>
        <v>0</v>
      </c>
    </row>
    <row r="760" spans="40:47">
      <c r="AN760" s="58">
        <v>21</v>
      </c>
      <c r="AO760" s="58">
        <v>3</v>
      </c>
      <c r="AP760" s="58">
        <v>11</v>
      </c>
      <c r="AQ760" s="60">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58">
        <f ca="1">COUNTIF(INDIRECT("H"&amp;(ROW()+12*(($AN760-1)*3+$AO760)-ROW())/12+5):INDIRECT("S"&amp;(ROW()+12*(($AN760-1)*3+$AO760)-ROW())/12+5),AQ760)</f>
        <v>0</v>
      </c>
      <c r="AS760" s="60">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58">
        <f ca="1">COUNTIF(INDIRECT("U"&amp;(ROW()+12*(($AN760-1)*3+$AO760)-ROW())/12+5):INDIRECT("AF"&amp;(ROW()+12*(($AN760-1)*3+$AO760)-ROW())/12+5),AS760)</f>
        <v>0</v>
      </c>
      <c r="AU760" s="58">
        <f ca="1">IF(AND(AQ760+AS760&gt;0,AR760+AT760&gt;0),COUNTIF(AU$6:AU759,"&gt;0")+1,0)</f>
        <v>0</v>
      </c>
    </row>
    <row r="761" spans="40:47">
      <c r="AN761" s="243">
        <v>21</v>
      </c>
      <c r="AO761" s="243">
        <v>3</v>
      </c>
      <c r="AP761" s="243">
        <v>12</v>
      </c>
      <c r="AQ761" s="244">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243">
        <f ca="1">COUNTIF(INDIRECT("H"&amp;(ROW()+12*(($AN761-1)*3+$AO761)-ROW())/12+5):INDIRECT("S"&amp;(ROW()+12*(($AN761-1)*3+$AO761)-ROW())/12+5),AQ761)</f>
        <v>0</v>
      </c>
      <c r="AS761" s="244">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243">
        <f ca="1">COUNTIF(INDIRECT("U"&amp;(ROW()+12*(($AN761-1)*3+$AO761)-ROW())/12+5):INDIRECT("AF"&amp;(ROW()+12*(($AN761-1)*3+$AO761)-ROW())/12+5),AS761)</f>
        <v>0</v>
      </c>
      <c r="AU761" s="58">
        <f ca="1">IF(AND(AQ761+AS761&gt;0,AR761+AT761&gt;0),COUNTIF(AU$6:AU760,"&gt;0")+1,0)</f>
        <v>0</v>
      </c>
    </row>
    <row r="762" spans="40:47">
      <c r="AN762" s="58">
        <v>22</v>
      </c>
      <c r="AO762" s="58">
        <v>1</v>
      </c>
      <c r="AP762" s="58">
        <v>1</v>
      </c>
      <c r="AQ762" s="60">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58">
        <f ca="1">COUNTIF(INDIRECT("H"&amp;(ROW()+12*(($AN762-1)*3+$AO762)-ROW())/12+5):INDIRECT("S"&amp;(ROW()+12*(($AN762-1)*3+$AO762)-ROW())/12+5),AQ762)</f>
        <v>0</v>
      </c>
      <c r="AS762" s="60">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58">
        <f ca="1">COUNTIF(INDIRECT("U"&amp;(ROW()+12*(($AN762-1)*3+$AO762)-ROW())/12+5):INDIRECT("AF"&amp;(ROW()+12*(($AN762-1)*3+$AO762)-ROW())/12+5),AS762)</f>
        <v>0</v>
      </c>
      <c r="AU762" s="58">
        <f ca="1">IF(AND(AQ762+AS762&gt;0,AR762+AT762&gt;0),COUNTIF(AU$6:AU761,"&gt;0")+1,0)</f>
        <v>0</v>
      </c>
    </row>
    <row r="763" spans="40:47">
      <c r="AN763" s="58">
        <v>22</v>
      </c>
      <c r="AO763" s="58">
        <v>1</v>
      </c>
      <c r="AP763" s="58">
        <v>2</v>
      </c>
      <c r="AQ763" s="60">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58">
        <f ca="1">COUNTIF(INDIRECT("H"&amp;(ROW()+12*(($AN763-1)*3+$AO763)-ROW())/12+5):INDIRECT("S"&amp;(ROW()+12*(($AN763-1)*3+$AO763)-ROW())/12+5),AQ763)</f>
        <v>0</v>
      </c>
      <c r="AS763" s="60">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58">
        <f ca="1">COUNTIF(INDIRECT("U"&amp;(ROW()+12*(($AN763-1)*3+$AO763)-ROW())/12+5):INDIRECT("AF"&amp;(ROW()+12*(($AN763-1)*3+$AO763)-ROW())/12+5),AS763)</f>
        <v>0</v>
      </c>
      <c r="AU763" s="58">
        <f ca="1">IF(AND(AQ763+AS763&gt;0,AR763+AT763&gt;0),COUNTIF(AU$6:AU762,"&gt;0")+1,0)</f>
        <v>0</v>
      </c>
    </row>
    <row r="764" spans="40:47">
      <c r="AN764" s="58">
        <v>22</v>
      </c>
      <c r="AO764" s="58">
        <v>1</v>
      </c>
      <c r="AP764" s="58">
        <v>3</v>
      </c>
      <c r="AQ764" s="60">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58">
        <f ca="1">COUNTIF(INDIRECT("H"&amp;(ROW()+12*(($AN764-1)*3+$AO764)-ROW())/12+5):INDIRECT("S"&amp;(ROW()+12*(($AN764-1)*3+$AO764)-ROW())/12+5),AQ764)</f>
        <v>0</v>
      </c>
      <c r="AS764" s="60">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58">
        <f ca="1">COUNTIF(INDIRECT("U"&amp;(ROW()+12*(($AN764-1)*3+$AO764)-ROW())/12+5):INDIRECT("AF"&amp;(ROW()+12*(($AN764-1)*3+$AO764)-ROW())/12+5),AS764)</f>
        <v>0</v>
      </c>
      <c r="AU764" s="58">
        <f ca="1">IF(AND(AQ764+AS764&gt;0,AR764+AT764&gt;0),COUNTIF(AU$6:AU763,"&gt;0")+1,0)</f>
        <v>0</v>
      </c>
    </row>
    <row r="765" spans="40:47">
      <c r="AN765" s="58">
        <v>22</v>
      </c>
      <c r="AO765" s="58">
        <v>1</v>
      </c>
      <c r="AP765" s="58">
        <v>4</v>
      </c>
      <c r="AQ765" s="60">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58">
        <f ca="1">COUNTIF(INDIRECT("H"&amp;(ROW()+12*(($AN765-1)*3+$AO765)-ROW())/12+5):INDIRECT("S"&amp;(ROW()+12*(($AN765-1)*3+$AO765)-ROW())/12+5),AQ765)</f>
        <v>0</v>
      </c>
      <c r="AS765" s="60">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58">
        <f ca="1">COUNTIF(INDIRECT("U"&amp;(ROW()+12*(($AN765-1)*3+$AO765)-ROW())/12+5):INDIRECT("AF"&amp;(ROW()+12*(($AN765-1)*3+$AO765)-ROW())/12+5),AS765)</f>
        <v>0</v>
      </c>
      <c r="AU765" s="58">
        <f ca="1">IF(AND(AQ765+AS765&gt;0,AR765+AT765&gt;0),COUNTIF(AU$6:AU764,"&gt;0")+1,0)</f>
        <v>0</v>
      </c>
    </row>
    <row r="766" spans="40:47">
      <c r="AN766" s="58">
        <v>22</v>
      </c>
      <c r="AO766" s="58">
        <v>1</v>
      </c>
      <c r="AP766" s="58">
        <v>5</v>
      </c>
      <c r="AQ766" s="60">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58">
        <f ca="1">COUNTIF(INDIRECT("H"&amp;(ROW()+12*(($AN766-1)*3+$AO766)-ROW())/12+5):INDIRECT("S"&amp;(ROW()+12*(($AN766-1)*3+$AO766)-ROW())/12+5),AQ766)</f>
        <v>0</v>
      </c>
      <c r="AS766" s="60">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58">
        <f ca="1">COUNTIF(INDIRECT("U"&amp;(ROW()+12*(($AN766-1)*3+$AO766)-ROW())/12+5):INDIRECT("AF"&amp;(ROW()+12*(($AN766-1)*3+$AO766)-ROW())/12+5),AS766)</f>
        <v>0</v>
      </c>
      <c r="AU766" s="58">
        <f ca="1">IF(AND(AQ766+AS766&gt;0,AR766+AT766&gt;0),COUNTIF(AU$6:AU765,"&gt;0")+1,0)</f>
        <v>0</v>
      </c>
    </row>
    <row r="767" spans="40:47">
      <c r="AN767" s="58">
        <v>22</v>
      </c>
      <c r="AO767" s="58">
        <v>1</v>
      </c>
      <c r="AP767" s="58">
        <v>6</v>
      </c>
      <c r="AQ767" s="60">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58">
        <f ca="1">COUNTIF(INDIRECT("H"&amp;(ROW()+12*(($AN767-1)*3+$AO767)-ROW())/12+5):INDIRECT("S"&amp;(ROW()+12*(($AN767-1)*3+$AO767)-ROW())/12+5),AQ767)</f>
        <v>0</v>
      </c>
      <c r="AS767" s="60">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58">
        <f ca="1">COUNTIF(INDIRECT("U"&amp;(ROW()+12*(($AN767-1)*3+$AO767)-ROW())/12+5):INDIRECT("AF"&amp;(ROW()+12*(($AN767-1)*3+$AO767)-ROW())/12+5),AS767)</f>
        <v>0</v>
      </c>
      <c r="AU767" s="58">
        <f ca="1">IF(AND(AQ767+AS767&gt;0,AR767+AT767&gt;0),COUNTIF(AU$6:AU766,"&gt;0")+1,0)</f>
        <v>0</v>
      </c>
    </row>
    <row r="768" spans="40:47">
      <c r="AN768" s="58">
        <v>22</v>
      </c>
      <c r="AO768" s="58">
        <v>1</v>
      </c>
      <c r="AP768" s="58">
        <v>7</v>
      </c>
      <c r="AQ768" s="60">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58">
        <f ca="1">COUNTIF(INDIRECT("H"&amp;(ROW()+12*(($AN768-1)*3+$AO768)-ROW())/12+5):INDIRECT("S"&amp;(ROW()+12*(($AN768-1)*3+$AO768)-ROW())/12+5),AQ768)</f>
        <v>0</v>
      </c>
      <c r="AS768" s="60">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58">
        <f ca="1">COUNTIF(INDIRECT("U"&amp;(ROW()+12*(($AN768-1)*3+$AO768)-ROW())/12+5):INDIRECT("AF"&amp;(ROW()+12*(($AN768-1)*3+$AO768)-ROW())/12+5),AS768)</f>
        <v>0</v>
      </c>
      <c r="AU768" s="58">
        <f ca="1">IF(AND(AQ768+AS768&gt;0,AR768+AT768&gt;0),COUNTIF(AU$6:AU767,"&gt;0")+1,0)</f>
        <v>0</v>
      </c>
    </row>
    <row r="769" spans="40:47">
      <c r="AN769" s="58">
        <v>22</v>
      </c>
      <c r="AO769" s="58">
        <v>1</v>
      </c>
      <c r="AP769" s="58">
        <v>8</v>
      </c>
      <c r="AQ769" s="60">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58">
        <f ca="1">COUNTIF(INDIRECT("H"&amp;(ROW()+12*(($AN769-1)*3+$AO769)-ROW())/12+5):INDIRECT("S"&amp;(ROW()+12*(($AN769-1)*3+$AO769)-ROW())/12+5),AQ769)</f>
        <v>0</v>
      </c>
      <c r="AS769" s="60">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58">
        <f ca="1">COUNTIF(INDIRECT("U"&amp;(ROW()+12*(($AN769-1)*3+$AO769)-ROW())/12+5):INDIRECT("AF"&amp;(ROW()+12*(($AN769-1)*3+$AO769)-ROW())/12+5),AS769)</f>
        <v>0</v>
      </c>
      <c r="AU769" s="58">
        <f ca="1">IF(AND(AQ769+AS769&gt;0,AR769+AT769&gt;0),COUNTIF(AU$6:AU768,"&gt;0")+1,0)</f>
        <v>0</v>
      </c>
    </row>
    <row r="770" spans="40:47">
      <c r="AN770" s="58">
        <v>22</v>
      </c>
      <c r="AO770" s="58">
        <v>1</v>
      </c>
      <c r="AP770" s="58">
        <v>9</v>
      </c>
      <c r="AQ770" s="60">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58">
        <f ca="1">COUNTIF(INDIRECT("H"&amp;(ROW()+12*(($AN770-1)*3+$AO770)-ROW())/12+5):INDIRECT("S"&amp;(ROW()+12*(($AN770-1)*3+$AO770)-ROW())/12+5),AQ770)</f>
        <v>0</v>
      </c>
      <c r="AS770" s="60">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58">
        <f ca="1">COUNTIF(INDIRECT("U"&amp;(ROW()+12*(($AN770-1)*3+$AO770)-ROW())/12+5):INDIRECT("AF"&amp;(ROW()+12*(($AN770-1)*3+$AO770)-ROW())/12+5),AS770)</f>
        <v>0</v>
      </c>
      <c r="AU770" s="58">
        <f ca="1">IF(AND(AQ770+AS770&gt;0,AR770+AT770&gt;0),COUNTIF(AU$6:AU769,"&gt;0")+1,0)</f>
        <v>0</v>
      </c>
    </row>
    <row r="771" spans="40:47">
      <c r="AN771" s="58">
        <v>22</v>
      </c>
      <c r="AO771" s="58">
        <v>1</v>
      </c>
      <c r="AP771" s="58">
        <v>10</v>
      </c>
      <c r="AQ771" s="60">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58">
        <f ca="1">COUNTIF(INDIRECT("H"&amp;(ROW()+12*(($AN771-1)*3+$AO771)-ROW())/12+5):INDIRECT("S"&amp;(ROW()+12*(($AN771-1)*3+$AO771)-ROW())/12+5),AQ771)</f>
        <v>0</v>
      </c>
      <c r="AS771" s="60">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58">
        <f ca="1">COUNTIF(INDIRECT("U"&amp;(ROW()+12*(($AN771-1)*3+$AO771)-ROW())/12+5):INDIRECT("AF"&amp;(ROW()+12*(($AN771-1)*3+$AO771)-ROW())/12+5),AS771)</f>
        <v>0</v>
      </c>
      <c r="AU771" s="58">
        <f ca="1">IF(AND(AQ771+AS771&gt;0,AR771+AT771&gt;0),COUNTIF(AU$6:AU770,"&gt;0")+1,0)</f>
        <v>0</v>
      </c>
    </row>
    <row r="772" spans="40:47">
      <c r="AN772" s="58">
        <v>22</v>
      </c>
      <c r="AO772" s="58">
        <v>1</v>
      </c>
      <c r="AP772" s="58">
        <v>11</v>
      </c>
      <c r="AQ772" s="60">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58">
        <f ca="1">COUNTIF(INDIRECT("H"&amp;(ROW()+12*(($AN772-1)*3+$AO772)-ROW())/12+5):INDIRECT("S"&amp;(ROW()+12*(($AN772-1)*3+$AO772)-ROW())/12+5),AQ772)</f>
        <v>0</v>
      </c>
      <c r="AS772" s="60">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58">
        <f ca="1">COUNTIF(INDIRECT("U"&amp;(ROW()+12*(($AN772-1)*3+$AO772)-ROW())/12+5):INDIRECT("AF"&amp;(ROW()+12*(($AN772-1)*3+$AO772)-ROW())/12+5),AS772)</f>
        <v>0</v>
      </c>
      <c r="AU772" s="58">
        <f ca="1">IF(AND(AQ772+AS772&gt;0,AR772+AT772&gt;0),COUNTIF(AU$6:AU771,"&gt;0")+1,0)</f>
        <v>0</v>
      </c>
    </row>
    <row r="773" spans="40:47">
      <c r="AN773" s="58">
        <v>22</v>
      </c>
      <c r="AO773" s="58">
        <v>1</v>
      </c>
      <c r="AP773" s="58">
        <v>12</v>
      </c>
      <c r="AQ773" s="60">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58">
        <f ca="1">COUNTIF(INDIRECT("H"&amp;(ROW()+12*(($AN773-1)*3+$AO773)-ROW())/12+5):INDIRECT("S"&amp;(ROW()+12*(($AN773-1)*3+$AO773)-ROW())/12+5),AQ773)</f>
        <v>0</v>
      </c>
      <c r="AS773" s="60">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58">
        <f ca="1">COUNTIF(INDIRECT("U"&amp;(ROW()+12*(($AN773-1)*3+$AO773)-ROW())/12+5):INDIRECT("AF"&amp;(ROW()+12*(($AN773-1)*3+$AO773)-ROW())/12+5),AS773)</f>
        <v>0</v>
      </c>
      <c r="AU773" s="58">
        <f ca="1">IF(AND(AQ773+AS773&gt;0,AR773+AT773&gt;0),COUNTIF(AU$6:AU772,"&gt;0")+1,0)</f>
        <v>0</v>
      </c>
    </row>
    <row r="774" spans="40:47">
      <c r="AN774" s="58">
        <v>22</v>
      </c>
      <c r="AO774" s="58">
        <v>2</v>
      </c>
      <c r="AP774" s="58">
        <v>1</v>
      </c>
      <c r="AQ774" s="60">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58">
        <f ca="1">COUNTIF(INDIRECT("H"&amp;(ROW()+12*(($AN774-1)*3+$AO774)-ROW())/12+5):INDIRECT("S"&amp;(ROW()+12*(($AN774-1)*3+$AO774)-ROW())/12+5),AQ774)</f>
        <v>0</v>
      </c>
      <c r="AS774" s="60">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58">
        <f ca="1">COUNTIF(INDIRECT("U"&amp;(ROW()+12*(($AN774-1)*3+$AO774)-ROW())/12+5):INDIRECT("AF"&amp;(ROW()+12*(($AN774-1)*3+$AO774)-ROW())/12+5),AS774)</f>
        <v>0</v>
      </c>
      <c r="AU774" s="58">
        <f ca="1">IF(AND(AQ774+AS774&gt;0,AR774+AT774&gt;0),COUNTIF(AU$6:AU773,"&gt;0")+1,0)</f>
        <v>0</v>
      </c>
    </row>
    <row r="775" spans="40:47">
      <c r="AN775" s="58">
        <v>22</v>
      </c>
      <c r="AO775" s="58">
        <v>2</v>
      </c>
      <c r="AP775" s="58">
        <v>2</v>
      </c>
      <c r="AQ775" s="60">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58">
        <f ca="1">COUNTIF(INDIRECT("H"&amp;(ROW()+12*(($AN775-1)*3+$AO775)-ROW())/12+5):INDIRECT("S"&amp;(ROW()+12*(($AN775-1)*3+$AO775)-ROW())/12+5),AQ775)</f>
        <v>0</v>
      </c>
      <c r="AS775" s="60">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58">
        <f ca="1">COUNTIF(INDIRECT("U"&amp;(ROW()+12*(($AN775-1)*3+$AO775)-ROW())/12+5):INDIRECT("AF"&amp;(ROW()+12*(($AN775-1)*3+$AO775)-ROW())/12+5),AS775)</f>
        <v>0</v>
      </c>
      <c r="AU775" s="58">
        <f ca="1">IF(AND(AQ775+AS775&gt;0,AR775+AT775&gt;0),COUNTIF(AU$6:AU774,"&gt;0")+1,0)</f>
        <v>0</v>
      </c>
    </row>
    <row r="776" spans="40:47">
      <c r="AN776" s="58">
        <v>22</v>
      </c>
      <c r="AO776" s="58">
        <v>2</v>
      </c>
      <c r="AP776" s="58">
        <v>3</v>
      </c>
      <c r="AQ776" s="60">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58">
        <f ca="1">COUNTIF(INDIRECT("H"&amp;(ROW()+12*(($AN776-1)*3+$AO776)-ROW())/12+5):INDIRECT("S"&amp;(ROW()+12*(($AN776-1)*3+$AO776)-ROW())/12+5),AQ776)</f>
        <v>0</v>
      </c>
      <c r="AS776" s="60">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58">
        <f ca="1">COUNTIF(INDIRECT("U"&amp;(ROW()+12*(($AN776-1)*3+$AO776)-ROW())/12+5):INDIRECT("AF"&amp;(ROW()+12*(($AN776-1)*3+$AO776)-ROW())/12+5),AS776)</f>
        <v>0</v>
      </c>
      <c r="AU776" s="58">
        <f ca="1">IF(AND(AQ776+AS776&gt;0,AR776+AT776&gt;0),COUNTIF(AU$6:AU775,"&gt;0")+1,0)</f>
        <v>0</v>
      </c>
    </row>
    <row r="777" spans="40:47">
      <c r="AN777" s="58">
        <v>22</v>
      </c>
      <c r="AO777" s="58">
        <v>2</v>
      </c>
      <c r="AP777" s="58">
        <v>4</v>
      </c>
      <c r="AQ777" s="60">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58">
        <f ca="1">COUNTIF(INDIRECT("H"&amp;(ROW()+12*(($AN777-1)*3+$AO777)-ROW())/12+5):INDIRECT("S"&amp;(ROW()+12*(($AN777-1)*3+$AO777)-ROW())/12+5),AQ777)</f>
        <v>0</v>
      </c>
      <c r="AS777" s="60">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58">
        <f ca="1">COUNTIF(INDIRECT("U"&amp;(ROW()+12*(($AN777-1)*3+$AO777)-ROW())/12+5):INDIRECT("AF"&amp;(ROW()+12*(($AN777-1)*3+$AO777)-ROW())/12+5),AS777)</f>
        <v>0</v>
      </c>
      <c r="AU777" s="58">
        <f ca="1">IF(AND(AQ777+AS777&gt;0,AR777+AT777&gt;0),COUNTIF(AU$6:AU776,"&gt;0")+1,0)</f>
        <v>0</v>
      </c>
    </row>
    <row r="778" spans="40:47">
      <c r="AN778" s="58">
        <v>22</v>
      </c>
      <c r="AO778" s="58">
        <v>2</v>
      </c>
      <c r="AP778" s="58">
        <v>5</v>
      </c>
      <c r="AQ778" s="60">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58">
        <f ca="1">COUNTIF(INDIRECT("H"&amp;(ROW()+12*(($AN778-1)*3+$AO778)-ROW())/12+5):INDIRECT("S"&amp;(ROW()+12*(($AN778-1)*3+$AO778)-ROW())/12+5),AQ778)</f>
        <v>0</v>
      </c>
      <c r="AS778" s="60">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58">
        <f ca="1">COUNTIF(INDIRECT("U"&amp;(ROW()+12*(($AN778-1)*3+$AO778)-ROW())/12+5):INDIRECT("AF"&amp;(ROW()+12*(($AN778-1)*3+$AO778)-ROW())/12+5),AS778)</f>
        <v>0</v>
      </c>
      <c r="AU778" s="58">
        <f ca="1">IF(AND(AQ778+AS778&gt;0,AR778+AT778&gt;0),COUNTIF(AU$6:AU777,"&gt;0")+1,0)</f>
        <v>0</v>
      </c>
    </row>
    <row r="779" spans="40:47">
      <c r="AN779" s="58">
        <v>22</v>
      </c>
      <c r="AO779" s="58">
        <v>2</v>
      </c>
      <c r="AP779" s="58">
        <v>6</v>
      </c>
      <c r="AQ779" s="60">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58">
        <f ca="1">COUNTIF(INDIRECT("H"&amp;(ROW()+12*(($AN779-1)*3+$AO779)-ROW())/12+5):INDIRECT("S"&amp;(ROW()+12*(($AN779-1)*3+$AO779)-ROW())/12+5),AQ779)</f>
        <v>0</v>
      </c>
      <c r="AS779" s="60">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58">
        <f ca="1">COUNTIF(INDIRECT("U"&amp;(ROW()+12*(($AN779-1)*3+$AO779)-ROW())/12+5):INDIRECT("AF"&amp;(ROW()+12*(($AN779-1)*3+$AO779)-ROW())/12+5),AS779)</f>
        <v>0</v>
      </c>
      <c r="AU779" s="58">
        <f ca="1">IF(AND(AQ779+AS779&gt;0,AR779+AT779&gt;0),COUNTIF(AU$6:AU778,"&gt;0")+1,0)</f>
        <v>0</v>
      </c>
    </row>
    <row r="780" spans="40:47">
      <c r="AN780" s="58">
        <v>22</v>
      </c>
      <c r="AO780" s="58">
        <v>2</v>
      </c>
      <c r="AP780" s="58">
        <v>7</v>
      </c>
      <c r="AQ780" s="60">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58">
        <f ca="1">COUNTIF(INDIRECT("H"&amp;(ROW()+12*(($AN780-1)*3+$AO780)-ROW())/12+5):INDIRECT("S"&amp;(ROW()+12*(($AN780-1)*3+$AO780)-ROW())/12+5),AQ780)</f>
        <v>0</v>
      </c>
      <c r="AS780" s="60">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58">
        <f ca="1">COUNTIF(INDIRECT("U"&amp;(ROW()+12*(($AN780-1)*3+$AO780)-ROW())/12+5):INDIRECT("AF"&amp;(ROW()+12*(($AN780-1)*3+$AO780)-ROW())/12+5),AS780)</f>
        <v>0</v>
      </c>
      <c r="AU780" s="58">
        <f ca="1">IF(AND(AQ780+AS780&gt;0,AR780+AT780&gt;0),COUNTIF(AU$6:AU779,"&gt;0")+1,0)</f>
        <v>0</v>
      </c>
    </row>
    <row r="781" spans="40:47">
      <c r="AN781" s="58">
        <v>22</v>
      </c>
      <c r="AO781" s="58">
        <v>2</v>
      </c>
      <c r="AP781" s="58">
        <v>8</v>
      </c>
      <c r="AQ781" s="60">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58">
        <f ca="1">COUNTIF(INDIRECT("H"&amp;(ROW()+12*(($AN781-1)*3+$AO781)-ROW())/12+5):INDIRECT("S"&amp;(ROW()+12*(($AN781-1)*3+$AO781)-ROW())/12+5),AQ781)</f>
        <v>0</v>
      </c>
      <c r="AS781" s="60">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58">
        <f ca="1">COUNTIF(INDIRECT("U"&amp;(ROW()+12*(($AN781-1)*3+$AO781)-ROW())/12+5):INDIRECT("AF"&amp;(ROW()+12*(($AN781-1)*3+$AO781)-ROW())/12+5),AS781)</f>
        <v>0</v>
      </c>
      <c r="AU781" s="58">
        <f ca="1">IF(AND(AQ781+AS781&gt;0,AR781+AT781&gt;0),COUNTIF(AU$6:AU780,"&gt;0")+1,0)</f>
        <v>0</v>
      </c>
    </row>
    <row r="782" spans="40:47">
      <c r="AN782" s="58">
        <v>22</v>
      </c>
      <c r="AO782" s="58">
        <v>2</v>
      </c>
      <c r="AP782" s="58">
        <v>9</v>
      </c>
      <c r="AQ782" s="60">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58">
        <f ca="1">COUNTIF(INDIRECT("H"&amp;(ROW()+12*(($AN782-1)*3+$AO782)-ROW())/12+5):INDIRECT("S"&amp;(ROW()+12*(($AN782-1)*3+$AO782)-ROW())/12+5),AQ782)</f>
        <v>0</v>
      </c>
      <c r="AS782" s="60">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58">
        <f ca="1">COUNTIF(INDIRECT("U"&amp;(ROW()+12*(($AN782-1)*3+$AO782)-ROW())/12+5):INDIRECT("AF"&amp;(ROW()+12*(($AN782-1)*3+$AO782)-ROW())/12+5),AS782)</f>
        <v>0</v>
      </c>
      <c r="AU782" s="58">
        <f ca="1">IF(AND(AQ782+AS782&gt;0,AR782+AT782&gt;0),COUNTIF(AU$6:AU781,"&gt;0")+1,0)</f>
        <v>0</v>
      </c>
    </row>
    <row r="783" spans="40:47">
      <c r="AN783" s="58">
        <v>22</v>
      </c>
      <c r="AO783" s="58">
        <v>2</v>
      </c>
      <c r="AP783" s="58">
        <v>10</v>
      </c>
      <c r="AQ783" s="60">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58">
        <f ca="1">COUNTIF(INDIRECT("H"&amp;(ROW()+12*(($AN783-1)*3+$AO783)-ROW())/12+5):INDIRECT("S"&amp;(ROW()+12*(($AN783-1)*3+$AO783)-ROW())/12+5),AQ783)</f>
        <v>0</v>
      </c>
      <c r="AS783" s="60">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58">
        <f ca="1">COUNTIF(INDIRECT("U"&amp;(ROW()+12*(($AN783-1)*3+$AO783)-ROW())/12+5):INDIRECT("AF"&amp;(ROW()+12*(($AN783-1)*3+$AO783)-ROW())/12+5),AS783)</f>
        <v>0</v>
      </c>
      <c r="AU783" s="58">
        <f ca="1">IF(AND(AQ783+AS783&gt;0,AR783+AT783&gt;0),COUNTIF(AU$6:AU782,"&gt;0")+1,0)</f>
        <v>0</v>
      </c>
    </row>
    <row r="784" spans="40:47">
      <c r="AN784" s="58">
        <v>22</v>
      </c>
      <c r="AO784" s="58">
        <v>2</v>
      </c>
      <c r="AP784" s="58">
        <v>11</v>
      </c>
      <c r="AQ784" s="60">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58">
        <f ca="1">COUNTIF(INDIRECT("H"&amp;(ROW()+12*(($AN784-1)*3+$AO784)-ROW())/12+5):INDIRECT("S"&amp;(ROW()+12*(($AN784-1)*3+$AO784)-ROW())/12+5),AQ784)</f>
        <v>0</v>
      </c>
      <c r="AS784" s="60">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58">
        <f ca="1">COUNTIF(INDIRECT("U"&amp;(ROW()+12*(($AN784-1)*3+$AO784)-ROW())/12+5):INDIRECT("AF"&amp;(ROW()+12*(($AN784-1)*3+$AO784)-ROW())/12+5),AS784)</f>
        <v>0</v>
      </c>
      <c r="AU784" s="58">
        <f ca="1">IF(AND(AQ784+AS784&gt;0,AR784+AT784&gt;0),COUNTIF(AU$6:AU783,"&gt;0")+1,0)</f>
        <v>0</v>
      </c>
    </row>
    <row r="785" spans="40:47">
      <c r="AN785" s="58">
        <v>22</v>
      </c>
      <c r="AO785" s="58">
        <v>2</v>
      </c>
      <c r="AP785" s="58">
        <v>12</v>
      </c>
      <c r="AQ785" s="60">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58">
        <f ca="1">COUNTIF(INDIRECT("H"&amp;(ROW()+12*(($AN785-1)*3+$AO785)-ROW())/12+5):INDIRECT("S"&amp;(ROW()+12*(($AN785-1)*3+$AO785)-ROW())/12+5),AQ785)</f>
        <v>0</v>
      </c>
      <c r="AS785" s="60">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58">
        <f ca="1">COUNTIF(INDIRECT("U"&amp;(ROW()+12*(($AN785-1)*3+$AO785)-ROW())/12+5):INDIRECT("AF"&amp;(ROW()+12*(($AN785-1)*3+$AO785)-ROW())/12+5),AS785)</f>
        <v>0</v>
      </c>
      <c r="AU785" s="58">
        <f ca="1">IF(AND(AQ785+AS785&gt;0,AR785+AT785&gt;0),COUNTIF(AU$6:AU784,"&gt;0")+1,0)</f>
        <v>0</v>
      </c>
    </row>
    <row r="786" spans="40:47">
      <c r="AN786" s="58">
        <v>22</v>
      </c>
      <c r="AO786" s="58">
        <v>3</v>
      </c>
      <c r="AP786" s="58">
        <v>1</v>
      </c>
      <c r="AQ786" s="60">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58">
        <f ca="1">COUNTIF(INDIRECT("H"&amp;(ROW()+12*(($AN786-1)*3+$AO786)-ROW())/12+5):INDIRECT("S"&amp;(ROW()+12*(($AN786-1)*3+$AO786)-ROW())/12+5),AQ786)</f>
        <v>0</v>
      </c>
      <c r="AS786" s="60">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58">
        <f ca="1">COUNTIF(INDIRECT("U"&amp;(ROW()+12*(($AN786-1)*3+$AO786)-ROW())/12+5):INDIRECT("AF"&amp;(ROW()+12*(($AN786-1)*3+$AO786)-ROW())/12+5),AS786)</f>
        <v>0</v>
      </c>
      <c r="AU786" s="58">
        <f ca="1">IF(AND(AQ786+AS786&gt;0,AR786+AT786&gt;0),COUNTIF(AU$6:AU785,"&gt;0")+1,0)</f>
        <v>0</v>
      </c>
    </row>
    <row r="787" spans="40:47">
      <c r="AN787" s="58">
        <v>22</v>
      </c>
      <c r="AO787" s="58">
        <v>3</v>
      </c>
      <c r="AP787" s="58">
        <v>2</v>
      </c>
      <c r="AQ787" s="60">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58">
        <f ca="1">COUNTIF(INDIRECT("H"&amp;(ROW()+12*(($AN787-1)*3+$AO787)-ROW())/12+5):INDIRECT("S"&amp;(ROW()+12*(($AN787-1)*3+$AO787)-ROW())/12+5),AQ787)</f>
        <v>0</v>
      </c>
      <c r="AS787" s="60">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58">
        <f ca="1">COUNTIF(INDIRECT("U"&amp;(ROW()+12*(($AN787-1)*3+$AO787)-ROW())/12+5):INDIRECT("AF"&amp;(ROW()+12*(($AN787-1)*3+$AO787)-ROW())/12+5),AS787)</f>
        <v>0</v>
      </c>
      <c r="AU787" s="58">
        <f ca="1">IF(AND(AQ787+AS787&gt;0,AR787+AT787&gt;0),COUNTIF(AU$6:AU786,"&gt;0")+1,0)</f>
        <v>0</v>
      </c>
    </row>
    <row r="788" spans="40:47">
      <c r="AN788" s="58">
        <v>22</v>
      </c>
      <c r="AO788" s="58">
        <v>3</v>
      </c>
      <c r="AP788" s="58">
        <v>3</v>
      </c>
      <c r="AQ788" s="60">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58">
        <f ca="1">COUNTIF(INDIRECT("H"&amp;(ROW()+12*(($AN788-1)*3+$AO788)-ROW())/12+5):INDIRECT("S"&amp;(ROW()+12*(($AN788-1)*3+$AO788)-ROW())/12+5),AQ788)</f>
        <v>0</v>
      </c>
      <c r="AS788" s="60">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58">
        <f ca="1">COUNTIF(INDIRECT("U"&amp;(ROW()+12*(($AN788-1)*3+$AO788)-ROW())/12+5):INDIRECT("AF"&amp;(ROW()+12*(($AN788-1)*3+$AO788)-ROW())/12+5),AS788)</f>
        <v>0</v>
      </c>
      <c r="AU788" s="58">
        <f ca="1">IF(AND(AQ788+AS788&gt;0,AR788+AT788&gt;0),COUNTIF(AU$6:AU787,"&gt;0")+1,0)</f>
        <v>0</v>
      </c>
    </row>
    <row r="789" spans="40:47">
      <c r="AN789" s="58">
        <v>22</v>
      </c>
      <c r="AO789" s="58">
        <v>3</v>
      </c>
      <c r="AP789" s="58">
        <v>4</v>
      </c>
      <c r="AQ789" s="60">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58">
        <f ca="1">COUNTIF(INDIRECT("H"&amp;(ROW()+12*(($AN789-1)*3+$AO789)-ROW())/12+5):INDIRECT("S"&amp;(ROW()+12*(($AN789-1)*3+$AO789)-ROW())/12+5),AQ789)</f>
        <v>0</v>
      </c>
      <c r="AS789" s="60">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58">
        <f ca="1">COUNTIF(INDIRECT("U"&amp;(ROW()+12*(($AN789-1)*3+$AO789)-ROW())/12+5):INDIRECT("AF"&amp;(ROW()+12*(($AN789-1)*3+$AO789)-ROW())/12+5),AS789)</f>
        <v>0</v>
      </c>
      <c r="AU789" s="58">
        <f ca="1">IF(AND(AQ789+AS789&gt;0,AR789+AT789&gt;0),COUNTIF(AU$6:AU788,"&gt;0")+1,0)</f>
        <v>0</v>
      </c>
    </row>
    <row r="790" spans="40:47">
      <c r="AN790" s="58">
        <v>22</v>
      </c>
      <c r="AO790" s="58">
        <v>3</v>
      </c>
      <c r="AP790" s="58">
        <v>5</v>
      </c>
      <c r="AQ790" s="60">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58">
        <f ca="1">COUNTIF(INDIRECT("H"&amp;(ROW()+12*(($AN790-1)*3+$AO790)-ROW())/12+5):INDIRECT("S"&amp;(ROW()+12*(($AN790-1)*3+$AO790)-ROW())/12+5),AQ790)</f>
        <v>0</v>
      </c>
      <c r="AS790" s="60">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58">
        <f ca="1">COUNTIF(INDIRECT("U"&amp;(ROW()+12*(($AN790-1)*3+$AO790)-ROW())/12+5):INDIRECT("AF"&amp;(ROW()+12*(($AN790-1)*3+$AO790)-ROW())/12+5),AS790)</f>
        <v>0</v>
      </c>
      <c r="AU790" s="58">
        <f ca="1">IF(AND(AQ790+AS790&gt;0,AR790+AT790&gt;0),COUNTIF(AU$6:AU789,"&gt;0")+1,0)</f>
        <v>0</v>
      </c>
    </row>
    <row r="791" spans="40:47">
      <c r="AN791" s="58">
        <v>22</v>
      </c>
      <c r="AO791" s="58">
        <v>3</v>
      </c>
      <c r="AP791" s="58">
        <v>6</v>
      </c>
      <c r="AQ791" s="60">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58">
        <f ca="1">COUNTIF(INDIRECT("H"&amp;(ROW()+12*(($AN791-1)*3+$AO791)-ROW())/12+5):INDIRECT("S"&amp;(ROW()+12*(($AN791-1)*3+$AO791)-ROW())/12+5),AQ791)</f>
        <v>0</v>
      </c>
      <c r="AS791" s="60">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58">
        <f ca="1">COUNTIF(INDIRECT("U"&amp;(ROW()+12*(($AN791-1)*3+$AO791)-ROW())/12+5):INDIRECT("AF"&amp;(ROW()+12*(($AN791-1)*3+$AO791)-ROW())/12+5),AS791)</f>
        <v>0</v>
      </c>
      <c r="AU791" s="58">
        <f ca="1">IF(AND(AQ791+AS791&gt;0,AR791+AT791&gt;0),COUNTIF(AU$6:AU790,"&gt;0")+1,0)</f>
        <v>0</v>
      </c>
    </row>
    <row r="792" spans="40:47">
      <c r="AN792" s="58">
        <v>22</v>
      </c>
      <c r="AO792" s="58">
        <v>3</v>
      </c>
      <c r="AP792" s="58">
        <v>7</v>
      </c>
      <c r="AQ792" s="60">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58">
        <f ca="1">COUNTIF(INDIRECT("H"&amp;(ROW()+12*(($AN792-1)*3+$AO792)-ROW())/12+5):INDIRECT("S"&amp;(ROW()+12*(($AN792-1)*3+$AO792)-ROW())/12+5),AQ792)</f>
        <v>0</v>
      </c>
      <c r="AS792" s="60">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58">
        <f ca="1">COUNTIF(INDIRECT("U"&amp;(ROW()+12*(($AN792-1)*3+$AO792)-ROW())/12+5):INDIRECT("AF"&amp;(ROW()+12*(($AN792-1)*3+$AO792)-ROW())/12+5),AS792)</f>
        <v>0</v>
      </c>
      <c r="AU792" s="58">
        <f ca="1">IF(AND(AQ792+AS792&gt;0,AR792+AT792&gt;0),COUNTIF(AU$6:AU791,"&gt;0")+1,0)</f>
        <v>0</v>
      </c>
    </row>
    <row r="793" spans="40:47">
      <c r="AN793" s="58">
        <v>22</v>
      </c>
      <c r="AO793" s="58">
        <v>3</v>
      </c>
      <c r="AP793" s="58">
        <v>8</v>
      </c>
      <c r="AQ793" s="60">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58">
        <f ca="1">COUNTIF(INDIRECT("H"&amp;(ROW()+12*(($AN793-1)*3+$AO793)-ROW())/12+5):INDIRECT("S"&amp;(ROW()+12*(($AN793-1)*3+$AO793)-ROW())/12+5),AQ793)</f>
        <v>0</v>
      </c>
      <c r="AS793" s="60">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58">
        <f ca="1">COUNTIF(INDIRECT("U"&amp;(ROW()+12*(($AN793-1)*3+$AO793)-ROW())/12+5):INDIRECT("AF"&amp;(ROW()+12*(($AN793-1)*3+$AO793)-ROW())/12+5),AS793)</f>
        <v>0</v>
      </c>
      <c r="AU793" s="58">
        <f ca="1">IF(AND(AQ793+AS793&gt;0,AR793+AT793&gt;0),COUNTIF(AU$6:AU792,"&gt;0")+1,0)</f>
        <v>0</v>
      </c>
    </row>
    <row r="794" spans="40:47">
      <c r="AN794" s="58">
        <v>22</v>
      </c>
      <c r="AO794" s="58">
        <v>3</v>
      </c>
      <c r="AP794" s="58">
        <v>9</v>
      </c>
      <c r="AQ794" s="60">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58">
        <f ca="1">COUNTIF(INDIRECT("H"&amp;(ROW()+12*(($AN794-1)*3+$AO794)-ROW())/12+5):INDIRECT("S"&amp;(ROW()+12*(($AN794-1)*3+$AO794)-ROW())/12+5),AQ794)</f>
        <v>0</v>
      </c>
      <c r="AS794" s="60">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58">
        <f ca="1">COUNTIF(INDIRECT("U"&amp;(ROW()+12*(($AN794-1)*3+$AO794)-ROW())/12+5):INDIRECT("AF"&amp;(ROW()+12*(($AN794-1)*3+$AO794)-ROW())/12+5),AS794)</f>
        <v>0</v>
      </c>
      <c r="AU794" s="58">
        <f ca="1">IF(AND(AQ794+AS794&gt;0,AR794+AT794&gt;0),COUNTIF(AU$6:AU793,"&gt;0")+1,0)</f>
        <v>0</v>
      </c>
    </row>
    <row r="795" spans="40:47">
      <c r="AN795" s="58">
        <v>22</v>
      </c>
      <c r="AO795" s="58">
        <v>3</v>
      </c>
      <c r="AP795" s="58">
        <v>10</v>
      </c>
      <c r="AQ795" s="60">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58">
        <f ca="1">COUNTIF(INDIRECT("H"&amp;(ROW()+12*(($AN795-1)*3+$AO795)-ROW())/12+5):INDIRECT("S"&amp;(ROW()+12*(($AN795-1)*3+$AO795)-ROW())/12+5),AQ795)</f>
        <v>0</v>
      </c>
      <c r="AS795" s="60">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58">
        <f ca="1">COUNTIF(INDIRECT("U"&amp;(ROW()+12*(($AN795-1)*3+$AO795)-ROW())/12+5):INDIRECT("AF"&amp;(ROW()+12*(($AN795-1)*3+$AO795)-ROW())/12+5),AS795)</f>
        <v>0</v>
      </c>
      <c r="AU795" s="58">
        <f ca="1">IF(AND(AQ795+AS795&gt;0,AR795+AT795&gt;0),COUNTIF(AU$6:AU794,"&gt;0")+1,0)</f>
        <v>0</v>
      </c>
    </row>
    <row r="796" spans="40:47">
      <c r="AN796" s="58">
        <v>22</v>
      </c>
      <c r="AO796" s="58">
        <v>3</v>
      </c>
      <c r="AP796" s="58">
        <v>11</v>
      </c>
      <c r="AQ796" s="60">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58">
        <f ca="1">COUNTIF(INDIRECT("H"&amp;(ROW()+12*(($AN796-1)*3+$AO796)-ROW())/12+5):INDIRECT("S"&amp;(ROW()+12*(($AN796-1)*3+$AO796)-ROW())/12+5),AQ796)</f>
        <v>0</v>
      </c>
      <c r="AS796" s="60">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58">
        <f ca="1">COUNTIF(INDIRECT("U"&amp;(ROW()+12*(($AN796-1)*3+$AO796)-ROW())/12+5):INDIRECT("AF"&amp;(ROW()+12*(($AN796-1)*3+$AO796)-ROW())/12+5),AS796)</f>
        <v>0</v>
      </c>
      <c r="AU796" s="58">
        <f ca="1">IF(AND(AQ796+AS796&gt;0,AR796+AT796&gt;0),COUNTIF(AU$6:AU795,"&gt;0")+1,0)</f>
        <v>0</v>
      </c>
    </row>
    <row r="797" spans="40:47">
      <c r="AN797" s="243">
        <v>22</v>
      </c>
      <c r="AO797" s="243">
        <v>3</v>
      </c>
      <c r="AP797" s="243">
        <v>12</v>
      </c>
      <c r="AQ797" s="244">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243">
        <f ca="1">COUNTIF(INDIRECT("H"&amp;(ROW()+12*(($AN797-1)*3+$AO797)-ROW())/12+5):INDIRECT("S"&amp;(ROW()+12*(($AN797-1)*3+$AO797)-ROW())/12+5),AQ797)</f>
        <v>0</v>
      </c>
      <c r="AS797" s="244">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243">
        <f ca="1">COUNTIF(INDIRECT("U"&amp;(ROW()+12*(($AN797-1)*3+$AO797)-ROW())/12+5):INDIRECT("AF"&amp;(ROW()+12*(($AN797-1)*3+$AO797)-ROW())/12+5),AS797)</f>
        <v>0</v>
      </c>
      <c r="AU797" s="58">
        <f ca="1">IF(AND(AQ797+AS797&gt;0,AR797+AT797&gt;0),COUNTIF(AU$6:AU796,"&gt;0")+1,0)</f>
        <v>0</v>
      </c>
    </row>
    <row r="798" spans="40:47">
      <c r="AN798" s="58">
        <v>23</v>
      </c>
      <c r="AO798" s="58">
        <v>1</v>
      </c>
      <c r="AP798" s="58">
        <v>1</v>
      </c>
      <c r="AQ798" s="60">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58">
        <f ca="1">COUNTIF(INDIRECT("H"&amp;(ROW()+12*(($AN798-1)*3+$AO798)-ROW())/12+5):INDIRECT("S"&amp;(ROW()+12*(($AN798-1)*3+$AO798)-ROW())/12+5),AQ798)</f>
        <v>0</v>
      </c>
      <c r="AS798" s="60">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58">
        <f ca="1">COUNTIF(INDIRECT("U"&amp;(ROW()+12*(($AN798-1)*3+$AO798)-ROW())/12+5):INDIRECT("AF"&amp;(ROW()+12*(($AN798-1)*3+$AO798)-ROW())/12+5),AS798)</f>
        <v>0</v>
      </c>
      <c r="AU798" s="58">
        <f ca="1">IF(AND(AQ798+AS798&gt;0,AR798+AT798&gt;0),COUNTIF(AU$6:AU797,"&gt;0")+1,0)</f>
        <v>0</v>
      </c>
    </row>
    <row r="799" spans="40:47">
      <c r="AN799" s="58">
        <v>23</v>
      </c>
      <c r="AO799" s="58">
        <v>1</v>
      </c>
      <c r="AP799" s="58">
        <v>2</v>
      </c>
      <c r="AQ799" s="60">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58">
        <f ca="1">COUNTIF(INDIRECT("H"&amp;(ROW()+12*(($AN799-1)*3+$AO799)-ROW())/12+5):INDIRECT("S"&amp;(ROW()+12*(($AN799-1)*3+$AO799)-ROW())/12+5),AQ799)</f>
        <v>0</v>
      </c>
      <c r="AS799" s="60">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58">
        <f ca="1">COUNTIF(INDIRECT("U"&amp;(ROW()+12*(($AN799-1)*3+$AO799)-ROW())/12+5):INDIRECT("AF"&amp;(ROW()+12*(($AN799-1)*3+$AO799)-ROW())/12+5),AS799)</f>
        <v>0</v>
      </c>
      <c r="AU799" s="58">
        <f ca="1">IF(AND(AQ799+AS799&gt;0,AR799+AT799&gt;0),COUNTIF(AU$6:AU798,"&gt;0")+1,0)</f>
        <v>0</v>
      </c>
    </row>
    <row r="800" spans="40:47">
      <c r="AN800" s="58">
        <v>23</v>
      </c>
      <c r="AO800" s="58">
        <v>1</v>
      </c>
      <c r="AP800" s="58">
        <v>3</v>
      </c>
      <c r="AQ800" s="60">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58">
        <f ca="1">COUNTIF(INDIRECT("H"&amp;(ROW()+12*(($AN800-1)*3+$AO800)-ROW())/12+5):INDIRECT("S"&amp;(ROW()+12*(($AN800-1)*3+$AO800)-ROW())/12+5),AQ800)</f>
        <v>0</v>
      </c>
      <c r="AS800" s="60">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58">
        <f ca="1">COUNTIF(INDIRECT("U"&amp;(ROW()+12*(($AN800-1)*3+$AO800)-ROW())/12+5):INDIRECT("AF"&amp;(ROW()+12*(($AN800-1)*3+$AO800)-ROW())/12+5),AS800)</f>
        <v>0</v>
      </c>
      <c r="AU800" s="58">
        <f ca="1">IF(AND(AQ800+AS800&gt;0,AR800+AT800&gt;0),COUNTIF(AU$6:AU799,"&gt;0")+1,0)</f>
        <v>0</v>
      </c>
    </row>
    <row r="801" spans="40:47">
      <c r="AN801" s="58">
        <v>23</v>
      </c>
      <c r="AO801" s="58">
        <v>1</v>
      </c>
      <c r="AP801" s="58">
        <v>4</v>
      </c>
      <c r="AQ801" s="60">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58">
        <f ca="1">COUNTIF(INDIRECT("H"&amp;(ROW()+12*(($AN801-1)*3+$AO801)-ROW())/12+5):INDIRECT("S"&amp;(ROW()+12*(($AN801-1)*3+$AO801)-ROW())/12+5),AQ801)</f>
        <v>0</v>
      </c>
      <c r="AS801" s="60">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58">
        <f ca="1">COUNTIF(INDIRECT("U"&amp;(ROW()+12*(($AN801-1)*3+$AO801)-ROW())/12+5):INDIRECT("AF"&amp;(ROW()+12*(($AN801-1)*3+$AO801)-ROW())/12+5),AS801)</f>
        <v>0</v>
      </c>
      <c r="AU801" s="58">
        <f ca="1">IF(AND(AQ801+AS801&gt;0,AR801+AT801&gt;0),COUNTIF(AU$6:AU800,"&gt;0")+1,0)</f>
        <v>0</v>
      </c>
    </row>
    <row r="802" spans="40:47">
      <c r="AN802" s="58">
        <v>23</v>
      </c>
      <c r="AO802" s="58">
        <v>1</v>
      </c>
      <c r="AP802" s="58">
        <v>5</v>
      </c>
      <c r="AQ802" s="60">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58">
        <f ca="1">COUNTIF(INDIRECT("H"&amp;(ROW()+12*(($AN802-1)*3+$AO802)-ROW())/12+5):INDIRECT("S"&amp;(ROW()+12*(($AN802-1)*3+$AO802)-ROW())/12+5),AQ802)</f>
        <v>0</v>
      </c>
      <c r="AS802" s="60">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58">
        <f ca="1">COUNTIF(INDIRECT("U"&amp;(ROW()+12*(($AN802-1)*3+$AO802)-ROW())/12+5):INDIRECT("AF"&amp;(ROW()+12*(($AN802-1)*3+$AO802)-ROW())/12+5),AS802)</f>
        <v>0</v>
      </c>
      <c r="AU802" s="58">
        <f ca="1">IF(AND(AQ802+AS802&gt;0,AR802+AT802&gt;0),COUNTIF(AU$6:AU801,"&gt;0")+1,0)</f>
        <v>0</v>
      </c>
    </row>
    <row r="803" spans="40:47">
      <c r="AN803" s="58">
        <v>23</v>
      </c>
      <c r="AO803" s="58">
        <v>1</v>
      </c>
      <c r="AP803" s="58">
        <v>6</v>
      </c>
      <c r="AQ803" s="60">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58">
        <f ca="1">COUNTIF(INDIRECT("H"&amp;(ROW()+12*(($AN803-1)*3+$AO803)-ROW())/12+5):INDIRECT("S"&amp;(ROW()+12*(($AN803-1)*3+$AO803)-ROW())/12+5),AQ803)</f>
        <v>0</v>
      </c>
      <c r="AS803" s="60">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58">
        <f ca="1">COUNTIF(INDIRECT("U"&amp;(ROW()+12*(($AN803-1)*3+$AO803)-ROW())/12+5):INDIRECT("AF"&amp;(ROW()+12*(($AN803-1)*3+$AO803)-ROW())/12+5),AS803)</f>
        <v>0</v>
      </c>
      <c r="AU803" s="58">
        <f ca="1">IF(AND(AQ803+AS803&gt;0,AR803+AT803&gt;0),COUNTIF(AU$6:AU802,"&gt;0")+1,0)</f>
        <v>0</v>
      </c>
    </row>
    <row r="804" spans="40:47">
      <c r="AN804" s="58">
        <v>23</v>
      </c>
      <c r="AO804" s="58">
        <v>1</v>
      </c>
      <c r="AP804" s="58">
        <v>7</v>
      </c>
      <c r="AQ804" s="60">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58">
        <f ca="1">COUNTIF(INDIRECT("H"&amp;(ROW()+12*(($AN804-1)*3+$AO804)-ROW())/12+5):INDIRECT("S"&amp;(ROW()+12*(($AN804-1)*3+$AO804)-ROW())/12+5),AQ804)</f>
        <v>0</v>
      </c>
      <c r="AS804" s="60">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58">
        <f ca="1">COUNTIF(INDIRECT("U"&amp;(ROW()+12*(($AN804-1)*3+$AO804)-ROW())/12+5):INDIRECT("AF"&amp;(ROW()+12*(($AN804-1)*3+$AO804)-ROW())/12+5),AS804)</f>
        <v>0</v>
      </c>
      <c r="AU804" s="58">
        <f ca="1">IF(AND(AQ804+AS804&gt;0,AR804+AT804&gt;0),COUNTIF(AU$6:AU803,"&gt;0")+1,0)</f>
        <v>0</v>
      </c>
    </row>
    <row r="805" spans="40:47">
      <c r="AN805" s="58">
        <v>23</v>
      </c>
      <c r="AO805" s="58">
        <v>1</v>
      </c>
      <c r="AP805" s="58">
        <v>8</v>
      </c>
      <c r="AQ805" s="60">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58">
        <f ca="1">COUNTIF(INDIRECT("H"&amp;(ROW()+12*(($AN805-1)*3+$AO805)-ROW())/12+5):INDIRECT("S"&amp;(ROW()+12*(($AN805-1)*3+$AO805)-ROW())/12+5),AQ805)</f>
        <v>0</v>
      </c>
      <c r="AS805" s="60">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58">
        <f ca="1">COUNTIF(INDIRECT("U"&amp;(ROW()+12*(($AN805-1)*3+$AO805)-ROW())/12+5):INDIRECT("AF"&amp;(ROW()+12*(($AN805-1)*3+$AO805)-ROW())/12+5),AS805)</f>
        <v>0</v>
      </c>
      <c r="AU805" s="58">
        <f ca="1">IF(AND(AQ805+AS805&gt;0,AR805+AT805&gt;0),COUNTIF(AU$6:AU804,"&gt;0")+1,0)</f>
        <v>0</v>
      </c>
    </row>
    <row r="806" spans="40:47">
      <c r="AN806" s="58">
        <v>23</v>
      </c>
      <c r="AO806" s="58">
        <v>1</v>
      </c>
      <c r="AP806" s="58">
        <v>9</v>
      </c>
      <c r="AQ806" s="60">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58">
        <f ca="1">COUNTIF(INDIRECT("H"&amp;(ROW()+12*(($AN806-1)*3+$AO806)-ROW())/12+5):INDIRECT("S"&amp;(ROW()+12*(($AN806-1)*3+$AO806)-ROW())/12+5),AQ806)</f>
        <v>0</v>
      </c>
      <c r="AS806" s="60">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58">
        <f ca="1">COUNTIF(INDIRECT("U"&amp;(ROW()+12*(($AN806-1)*3+$AO806)-ROW())/12+5):INDIRECT("AF"&amp;(ROW()+12*(($AN806-1)*3+$AO806)-ROW())/12+5),AS806)</f>
        <v>0</v>
      </c>
      <c r="AU806" s="58">
        <f ca="1">IF(AND(AQ806+AS806&gt;0,AR806+AT806&gt;0),COUNTIF(AU$6:AU805,"&gt;0")+1,0)</f>
        <v>0</v>
      </c>
    </row>
    <row r="807" spans="40:47">
      <c r="AN807" s="58">
        <v>23</v>
      </c>
      <c r="AO807" s="58">
        <v>1</v>
      </c>
      <c r="AP807" s="58">
        <v>10</v>
      </c>
      <c r="AQ807" s="60">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58">
        <f ca="1">COUNTIF(INDIRECT("H"&amp;(ROW()+12*(($AN807-1)*3+$AO807)-ROW())/12+5):INDIRECT("S"&amp;(ROW()+12*(($AN807-1)*3+$AO807)-ROW())/12+5),AQ807)</f>
        <v>0</v>
      </c>
      <c r="AS807" s="60">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58">
        <f ca="1">COUNTIF(INDIRECT("U"&amp;(ROW()+12*(($AN807-1)*3+$AO807)-ROW())/12+5):INDIRECT("AF"&amp;(ROW()+12*(($AN807-1)*3+$AO807)-ROW())/12+5),AS807)</f>
        <v>0</v>
      </c>
      <c r="AU807" s="58">
        <f ca="1">IF(AND(AQ807+AS807&gt;0,AR807+AT807&gt;0),COUNTIF(AU$6:AU806,"&gt;0")+1,0)</f>
        <v>0</v>
      </c>
    </row>
    <row r="808" spans="40:47">
      <c r="AN808" s="58">
        <v>23</v>
      </c>
      <c r="AO808" s="58">
        <v>1</v>
      </c>
      <c r="AP808" s="58">
        <v>11</v>
      </c>
      <c r="AQ808" s="60">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58">
        <f ca="1">COUNTIF(INDIRECT("H"&amp;(ROW()+12*(($AN808-1)*3+$AO808)-ROW())/12+5):INDIRECT("S"&amp;(ROW()+12*(($AN808-1)*3+$AO808)-ROW())/12+5),AQ808)</f>
        <v>0</v>
      </c>
      <c r="AS808" s="60">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58">
        <f ca="1">COUNTIF(INDIRECT("U"&amp;(ROW()+12*(($AN808-1)*3+$AO808)-ROW())/12+5):INDIRECT("AF"&amp;(ROW()+12*(($AN808-1)*3+$AO808)-ROW())/12+5),AS808)</f>
        <v>0</v>
      </c>
      <c r="AU808" s="58">
        <f ca="1">IF(AND(AQ808+AS808&gt;0,AR808+AT808&gt;0),COUNTIF(AU$6:AU807,"&gt;0")+1,0)</f>
        <v>0</v>
      </c>
    </row>
    <row r="809" spans="40:47">
      <c r="AN809" s="58">
        <v>23</v>
      </c>
      <c r="AO809" s="58">
        <v>1</v>
      </c>
      <c r="AP809" s="58">
        <v>12</v>
      </c>
      <c r="AQ809" s="60">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58">
        <f ca="1">COUNTIF(INDIRECT("H"&amp;(ROW()+12*(($AN809-1)*3+$AO809)-ROW())/12+5):INDIRECT("S"&amp;(ROW()+12*(($AN809-1)*3+$AO809)-ROW())/12+5),AQ809)</f>
        <v>0</v>
      </c>
      <c r="AS809" s="60">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58">
        <f ca="1">COUNTIF(INDIRECT("U"&amp;(ROW()+12*(($AN809-1)*3+$AO809)-ROW())/12+5):INDIRECT("AF"&amp;(ROW()+12*(($AN809-1)*3+$AO809)-ROW())/12+5),AS809)</f>
        <v>0</v>
      </c>
      <c r="AU809" s="58">
        <f ca="1">IF(AND(AQ809+AS809&gt;0,AR809+AT809&gt;0),COUNTIF(AU$6:AU808,"&gt;0")+1,0)</f>
        <v>0</v>
      </c>
    </row>
    <row r="810" spans="40:47">
      <c r="AN810" s="58">
        <v>23</v>
      </c>
      <c r="AO810" s="58">
        <v>2</v>
      </c>
      <c r="AP810" s="58">
        <v>1</v>
      </c>
      <c r="AQ810" s="60">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58">
        <f ca="1">COUNTIF(INDIRECT("H"&amp;(ROW()+12*(($AN810-1)*3+$AO810)-ROW())/12+5):INDIRECT("S"&amp;(ROW()+12*(($AN810-1)*3+$AO810)-ROW())/12+5),AQ810)</f>
        <v>0</v>
      </c>
      <c r="AS810" s="60">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58">
        <f ca="1">COUNTIF(INDIRECT("U"&amp;(ROW()+12*(($AN810-1)*3+$AO810)-ROW())/12+5):INDIRECT("AF"&amp;(ROW()+12*(($AN810-1)*3+$AO810)-ROW())/12+5),AS810)</f>
        <v>0</v>
      </c>
      <c r="AU810" s="58">
        <f ca="1">IF(AND(AQ810+AS810&gt;0,AR810+AT810&gt;0),COUNTIF(AU$6:AU809,"&gt;0")+1,0)</f>
        <v>0</v>
      </c>
    </row>
    <row r="811" spans="40:47">
      <c r="AN811" s="58">
        <v>23</v>
      </c>
      <c r="AO811" s="58">
        <v>2</v>
      </c>
      <c r="AP811" s="58">
        <v>2</v>
      </c>
      <c r="AQ811" s="60">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58">
        <f ca="1">COUNTIF(INDIRECT("H"&amp;(ROW()+12*(($AN811-1)*3+$AO811)-ROW())/12+5):INDIRECT("S"&amp;(ROW()+12*(($AN811-1)*3+$AO811)-ROW())/12+5),AQ811)</f>
        <v>0</v>
      </c>
      <c r="AS811" s="60">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58">
        <f ca="1">COUNTIF(INDIRECT("U"&amp;(ROW()+12*(($AN811-1)*3+$AO811)-ROW())/12+5):INDIRECT("AF"&amp;(ROW()+12*(($AN811-1)*3+$AO811)-ROW())/12+5),AS811)</f>
        <v>0</v>
      </c>
      <c r="AU811" s="58">
        <f ca="1">IF(AND(AQ811+AS811&gt;0,AR811+AT811&gt;0),COUNTIF(AU$6:AU810,"&gt;0")+1,0)</f>
        <v>0</v>
      </c>
    </row>
    <row r="812" spans="40:47">
      <c r="AN812" s="58">
        <v>23</v>
      </c>
      <c r="AO812" s="58">
        <v>2</v>
      </c>
      <c r="AP812" s="58">
        <v>3</v>
      </c>
      <c r="AQ812" s="60">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58">
        <f ca="1">COUNTIF(INDIRECT("H"&amp;(ROW()+12*(($AN812-1)*3+$AO812)-ROW())/12+5):INDIRECT("S"&amp;(ROW()+12*(($AN812-1)*3+$AO812)-ROW())/12+5),AQ812)</f>
        <v>0</v>
      </c>
      <c r="AS812" s="60">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58">
        <f ca="1">COUNTIF(INDIRECT("U"&amp;(ROW()+12*(($AN812-1)*3+$AO812)-ROW())/12+5):INDIRECT("AF"&amp;(ROW()+12*(($AN812-1)*3+$AO812)-ROW())/12+5),AS812)</f>
        <v>0</v>
      </c>
      <c r="AU812" s="58">
        <f ca="1">IF(AND(AQ812+AS812&gt;0,AR812+AT812&gt;0),COUNTIF(AU$6:AU811,"&gt;0")+1,0)</f>
        <v>0</v>
      </c>
    </row>
    <row r="813" spans="40:47">
      <c r="AN813" s="58">
        <v>23</v>
      </c>
      <c r="AO813" s="58">
        <v>2</v>
      </c>
      <c r="AP813" s="58">
        <v>4</v>
      </c>
      <c r="AQ813" s="60">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58">
        <f ca="1">COUNTIF(INDIRECT("H"&amp;(ROW()+12*(($AN813-1)*3+$AO813)-ROW())/12+5):INDIRECT("S"&amp;(ROW()+12*(($AN813-1)*3+$AO813)-ROW())/12+5),AQ813)</f>
        <v>0</v>
      </c>
      <c r="AS813" s="60">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58">
        <f ca="1">COUNTIF(INDIRECT("U"&amp;(ROW()+12*(($AN813-1)*3+$AO813)-ROW())/12+5):INDIRECT("AF"&amp;(ROW()+12*(($AN813-1)*3+$AO813)-ROW())/12+5),AS813)</f>
        <v>0</v>
      </c>
      <c r="AU813" s="58">
        <f ca="1">IF(AND(AQ813+AS813&gt;0,AR813+AT813&gt;0),COUNTIF(AU$6:AU812,"&gt;0")+1,0)</f>
        <v>0</v>
      </c>
    </row>
    <row r="814" spans="40:47">
      <c r="AN814" s="58">
        <v>23</v>
      </c>
      <c r="AO814" s="58">
        <v>2</v>
      </c>
      <c r="AP814" s="58">
        <v>5</v>
      </c>
      <c r="AQ814" s="60">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58">
        <f ca="1">COUNTIF(INDIRECT("H"&amp;(ROW()+12*(($AN814-1)*3+$AO814)-ROW())/12+5):INDIRECT("S"&amp;(ROW()+12*(($AN814-1)*3+$AO814)-ROW())/12+5),AQ814)</f>
        <v>0</v>
      </c>
      <c r="AS814" s="60">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58">
        <f ca="1">COUNTIF(INDIRECT("U"&amp;(ROW()+12*(($AN814-1)*3+$AO814)-ROW())/12+5):INDIRECT("AF"&amp;(ROW()+12*(($AN814-1)*3+$AO814)-ROW())/12+5),AS814)</f>
        <v>0</v>
      </c>
      <c r="AU814" s="58">
        <f ca="1">IF(AND(AQ814+AS814&gt;0,AR814+AT814&gt;0),COUNTIF(AU$6:AU813,"&gt;0")+1,0)</f>
        <v>0</v>
      </c>
    </row>
    <row r="815" spans="40:47">
      <c r="AN815" s="58">
        <v>23</v>
      </c>
      <c r="AO815" s="58">
        <v>2</v>
      </c>
      <c r="AP815" s="58">
        <v>6</v>
      </c>
      <c r="AQ815" s="60">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58">
        <f ca="1">COUNTIF(INDIRECT("H"&amp;(ROW()+12*(($AN815-1)*3+$AO815)-ROW())/12+5):INDIRECT("S"&amp;(ROW()+12*(($AN815-1)*3+$AO815)-ROW())/12+5),AQ815)</f>
        <v>0</v>
      </c>
      <c r="AS815" s="60">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58">
        <f ca="1">COUNTIF(INDIRECT("U"&amp;(ROW()+12*(($AN815-1)*3+$AO815)-ROW())/12+5):INDIRECT("AF"&amp;(ROW()+12*(($AN815-1)*3+$AO815)-ROW())/12+5),AS815)</f>
        <v>0</v>
      </c>
      <c r="AU815" s="58">
        <f ca="1">IF(AND(AQ815+AS815&gt;0,AR815+AT815&gt;0),COUNTIF(AU$6:AU814,"&gt;0")+1,0)</f>
        <v>0</v>
      </c>
    </row>
    <row r="816" spans="40:47">
      <c r="AN816" s="58">
        <v>23</v>
      </c>
      <c r="AO816" s="58">
        <v>2</v>
      </c>
      <c r="AP816" s="58">
        <v>7</v>
      </c>
      <c r="AQ816" s="60">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58">
        <f ca="1">COUNTIF(INDIRECT("H"&amp;(ROW()+12*(($AN816-1)*3+$AO816)-ROW())/12+5):INDIRECT("S"&amp;(ROW()+12*(($AN816-1)*3+$AO816)-ROW())/12+5),AQ816)</f>
        <v>0</v>
      </c>
      <c r="AS816" s="60">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58">
        <f ca="1">COUNTIF(INDIRECT("U"&amp;(ROW()+12*(($AN816-1)*3+$AO816)-ROW())/12+5):INDIRECT("AF"&amp;(ROW()+12*(($AN816-1)*3+$AO816)-ROW())/12+5),AS816)</f>
        <v>0</v>
      </c>
      <c r="AU816" s="58">
        <f ca="1">IF(AND(AQ816+AS816&gt;0,AR816+AT816&gt;0),COUNTIF(AU$6:AU815,"&gt;0")+1,0)</f>
        <v>0</v>
      </c>
    </row>
    <row r="817" spans="40:47">
      <c r="AN817" s="58">
        <v>23</v>
      </c>
      <c r="AO817" s="58">
        <v>2</v>
      </c>
      <c r="AP817" s="58">
        <v>8</v>
      </c>
      <c r="AQ817" s="60">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58">
        <f ca="1">COUNTIF(INDIRECT("H"&amp;(ROW()+12*(($AN817-1)*3+$AO817)-ROW())/12+5):INDIRECT("S"&amp;(ROW()+12*(($AN817-1)*3+$AO817)-ROW())/12+5),AQ817)</f>
        <v>0</v>
      </c>
      <c r="AS817" s="60">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58">
        <f ca="1">COUNTIF(INDIRECT("U"&amp;(ROW()+12*(($AN817-1)*3+$AO817)-ROW())/12+5):INDIRECT("AF"&amp;(ROW()+12*(($AN817-1)*3+$AO817)-ROW())/12+5),AS817)</f>
        <v>0</v>
      </c>
      <c r="AU817" s="58">
        <f ca="1">IF(AND(AQ817+AS817&gt;0,AR817+AT817&gt;0),COUNTIF(AU$6:AU816,"&gt;0")+1,0)</f>
        <v>0</v>
      </c>
    </row>
    <row r="818" spans="40:47">
      <c r="AN818" s="58">
        <v>23</v>
      </c>
      <c r="AO818" s="58">
        <v>2</v>
      </c>
      <c r="AP818" s="58">
        <v>9</v>
      </c>
      <c r="AQ818" s="60">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58">
        <f ca="1">COUNTIF(INDIRECT("H"&amp;(ROW()+12*(($AN818-1)*3+$AO818)-ROW())/12+5):INDIRECT("S"&amp;(ROW()+12*(($AN818-1)*3+$AO818)-ROW())/12+5),AQ818)</f>
        <v>0</v>
      </c>
      <c r="AS818" s="60">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58">
        <f ca="1">COUNTIF(INDIRECT("U"&amp;(ROW()+12*(($AN818-1)*3+$AO818)-ROW())/12+5):INDIRECT("AF"&amp;(ROW()+12*(($AN818-1)*3+$AO818)-ROW())/12+5),AS818)</f>
        <v>0</v>
      </c>
      <c r="AU818" s="58">
        <f ca="1">IF(AND(AQ818+AS818&gt;0,AR818+AT818&gt;0),COUNTIF(AU$6:AU817,"&gt;0")+1,0)</f>
        <v>0</v>
      </c>
    </row>
    <row r="819" spans="40:47">
      <c r="AN819" s="58">
        <v>23</v>
      </c>
      <c r="AO819" s="58">
        <v>2</v>
      </c>
      <c r="AP819" s="58">
        <v>10</v>
      </c>
      <c r="AQ819" s="60">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58">
        <f ca="1">COUNTIF(INDIRECT("H"&amp;(ROW()+12*(($AN819-1)*3+$AO819)-ROW())/12+5):INDIRECT("S"&amp;(ROW()+12*(($AN819-1)*3+$AO819)-ROW())/12+5),AQ819)</f>
        <v>0</v>
      </c>
      <c r="AS819" s="60">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58">
        <f ca="1">COUNTIF(INDIRECT("U"&amp;(ROW()+12*(($AN819-1)*3+$AO819)-ROW())/12+5):INDIRECT("AF"&amp;(ROW()+12*(($AN819-1)*3+$AO819)-ROW())/12+5),AS819)</f>
        <v>0</v>
      </c>
      <c r="AU819" s="58">
        <f ca="1">IF(AND(AQ819+AS819&gt;0,AR819+AT819&gt;0),COUNTIF(AU$6:AU818,"&gt;0")+1,0)</f>
        <v>0</v>
      </c>
    </row>
    <row r="820" spans="40:47">
      <c r="AN820" s="58">
        <v>23</v>
      </c>
      <c r="AO820" s="58">
        <v>2</v>
      </c>
      <c r="AP820" s="58">
        <v>11</v>
      </c>
      <c r="AQ820" s="60">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58">
        <f ca="1">COUNTIF(INDIRECT("H"&amp;(ROW()+12*(($AN820-1)*3+$AO820)-ROW())/12+5):INDIRECT("S"&amp;(ROW()+12*(($AN820-1)*3+$AO820)-ROW())/12+5),AQ820)</f>
        <v>0</v>
      </c>
      <c r="AS820" s="60">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58">
        <f ca="1">COUNTIF(INDIRECT("U"&amp;(ROW()+12*(($AN820-1)*3+$AO820)-ROW())/12+5):INDIRECT("AF"&amp;(ROW()+12*(($AN820-1)*3+$AO820)-ROW())/12+5),AS820)</f>
        <v>0</v>
      </c>
      <c r="AU820" s="58">
        <f ca="1">IF(AND(AQ820+AS820&gt;0,AR820+AT820&gt;0),COUNTIF(AU$6:AU819,"&gt;0")+1,0)</f>
        <v>0</v>
      </c>
    </row>
    <row r="821" spans="40:47">
      <c r="AN821" s="58">
        <v>23</v>
      </c>
      <c r="AO821" s="58">
        <v>2</v>
      </c>
      <c r="AP821" s="58">
        <v>12</v>
      </c>
      <c r="AQ821" s="60">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58">
        <f ca="1">COUNTIF(INDIRECT("H"&amp;(ROW()+12*(($AN821-1)*3+$AO821)-ROW())/12+5):INDIRECT("S"&amp;(ROW()+12*(($AN821-1)*3+$AO821)-ROW())/12+5),AQ821)</f>
        <v>0</v>
      </c>
      <c r="AS821" s="60">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58">
        <f ca="1">COUNTIF(INDIRECT("U"&amp;(ROW()+12*(($AN821-1)*3+$AO821)-ROW())/12+5):INDIRECT("AF"&amp;(ROW()+12*(($AN821-1)*3+$AO821)-ROW())/12+5),AS821)</f>
        <v>0</v>
      </c>
      <c r="AU821" s="58">
        <f ca="1">IF(AND(AQ821+AS821&gt;0,AR821+AT821&gt;0),COUNTIF(AU$6:AU820,"&gt;0")+1,0)</f>
        <v>0</v>
      </c>
    </row>
    <row r="822" spans="40:47">
      <c r="AN822" s="58">
        <v>23</v>
      </c>
      <c r="AO822" s="58">
        <v>3</v>
      </c>
      <c r="AP822" s="58">
        <v>1</v>
      </c>
      <c r="AQ822" s="60">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58">
        <f ca="1">COUNTIF(INDIRECT("H"&amp;(ROW()+12*(($AN822-1)*3+$AO822)-ROW())/12+5):INDIRECT("S"&amp;(ROW()+12*(($AN822-1)*3+$AO822)-ROW())/12+5),AQ822)</f>
        <v>0</v>
      </c>
      <c r="AS822" s="60">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58">
        <f ca="1">COUNTIF(INDIRECT("U"&amp;(ROW()+12*(($AN822-1)*3+$AO822)-ROW())/12+5):INDIRECT("AF"&amp;(ROW()+12*(($AN822-1)*3+$AO822)-ROW())/12+5),AS822)</f>
        <v>0</v>
      </c>
      <c r="AU822" s="58">
        <f ca="1">IF(AND(AQ822+AS822&gt;0,AR822+AT822&gt;0),COUNTIF(AU$6:AU821,"&gt;0")+1,0)</f>
        <v>0</v>
      </c>
    </row>
    <row r="823" spans="40:47">
      <c r="AN823" s="58">
        <v>23</v>
      </c>
      <c r="AO823" s="58">
        <v>3</v>
      </c>
      <c r="AP823" s="58">
        <v>2</v>
      </c>
      <c r="AQ823" s="60">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58">
        <f ca="1">COUNTIF(INDIRECT("H"&amp;(ROW()+12*(($AN823-1)*3+$AO823)-ROW())/12+5):INDIRECT("S"&amp;(ROW()+12*(($AN823-1)*3+$AO823)-ROW())/12+5),AQ823)</f>
        <v>0</v>
      </c>
      <c r="AS823" s="60">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58">
        <f ca="1">COUNTIF(INDIRECT("U"&amp;(ROW()+12*(($AN823-1)*3+$AO823)-ROW())/12+5):INDIRECT("AF"&amp;(ROW()+12*(($AN823-1)*3+$AO823)-ROW())/12+5),AS823)</f>
        <v>0</v>
      </c>
      <c r="AU823" s="58">
        <f ca="1">IF(AND(AQ823+AS823&gt;0,AR823+AT823&gt;0),COUNTIF(AU$6:AU822,"&gt;0")+1,0)</f>
        <v>0</v>
      </c>
    </row>
    <row r="824" spans="40:47">
      <c r="AN824" s="58">
        <v>23</v>
      </c>
      <c r="AO824" s="58">
        <v>3</v>
      </c>
      <c r="AP824" s="58">
        <v>3</v>
      </c>
      <c r="AQ824" s="60">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58">
        <f ca="1">COUNTIF(INDIRECT("H"&amp;(ROW()+12*(($AN824-1)*3+$AO824)-ROW())/12+5):INDIRECT("S"&amp;(ROW()+12*(($AN824-1)*3+$AO824)-ROW())/12+5),AQ824)</f>
        <v>0</v>
      </c>
      <c r="AS824" s="60">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58">
        <f ca="1">COUNTIF(INDIRECT("U"&amp;(ROW()+12*(($AN824-1)*3+$AO824)-ROW())/12+5):INDIRECT("AF"&amp;(ROW()+12*(($AN824-1)*3+$AO824)-ROW())/12+5),AS824)</f>
        <v>0</v>
      </c>
      <c r="AU824" s="58">
        <f ca="1">IF(AND(AQ824+AS824&gt;0,AR824+AT824&gt;0),COUNTIF(AU$6:AU823,"&gt;0")+1,0)</f>
        <v>0</v>
      </c>
    </row>
    <row r="825" spans="40:47">
      <c r="AN825" s="58">
        <v>23</v>
      </c>
      <c r="AO825" s="58">
        <v>3</v>
      </c>
      <c r="AP825" s="58">
        <v>4</v>
      </c>
      <c r="AQ825" s="60">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58">
        <f ca="1">COUNTIF(INDIRECT("H"&amp;(ROW()+12*(($AN825-1)*3+$AO825)-ROW())/12+5):INDIRECT("S"&amp;(ROW()+12*(($AN825-1)*3+$AO825)-ROW())/12+5),AQ825)</f>
        <v>0</v>
      </c>
      <c r="AS825" s="60">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58">
        <f ca="1">COUNTIF(INDIRECT("U"&amp;(ROW()+12*(($AN825-1)*3+$AO825)-ROW())/12+5):INDIRECT("AF"&amp;(ROW()+12*(($AN825-1)*3+$AO825)-ROW())/12+5),AS825)</f>
        <v>0</v>
      </c>
      <c r="AU825" s="58">
        <f ca="1">IF(AND(AQ825+AS825&gt;0,AR825+AT825&gt;0),COUNTIF(AU$6:AU824,"&gt;0")+1,0)</f>
        <v>0</v>
      </c>
    </row>
    <row r="826" spans="40:47">
      <c r="AN826" s="58">
        <v>23</v>
      </c>
      <c r="AO826" s="58">
        <v>3</v>
      </c>
      <c r="AP826" s="58">
        <v>5</v>
      </c>
      <c r="AQ826" s="60">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58">
        <f ca="1">COUNTIF(INDIRECT("H"&amp;(ROW()+12*(($AN826-1)*3+$AO826)-ROW())/12+5):INDIRECT("S"&amp;(ROW()+12*(($AN826-1)*3+$AO826)-ROW())/12+5),AQ826)</f>
        <v>0</v>
      </c>
      <c r="AS826" s="60">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58">
        <f ca="1">COUNTIF(INDIRECT("U"&amp;(ROW()+12*(($AN826-1)*3+$AO826)-ROW())/12+5):INDIRECT("AF"&amp;(ROW()+12*(($AN826-1)*3+$AO826)-ROW())/12+5),AS826)</f>
        <v>0</v>
      </c>
      <c r="AU826" s="58">
        <f ca="1">IF(AND(AQ826+AS826&gt;0,AR826+AT826&gt;0),COUNTIF(AU$6:AU825,"&gt;0")+1,0)</f>
        <v>0</v>
      </c>
    </row>
    <row r="827" spans="40:47">
      <c r="AN827" s="58">
        <v>23</v>
      </c>
      <c r="AO827" s="58">
        <v>3</v>
      </c>
      <c r="AP827" s="58">
        <v>6</v>
      </c>
      <c r="AQ827" s="60">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58">
        <f ca="1">COUNTIF(INDIRECT("H"&amp;(ROW()+12*(($AN827-1)*3+$AO827)-ROW())/12+5):INDIRECT("S"&amp;(ROW()+12*(($AN827-1)*3+$AO827)-ROW())/12+5),AQ827)</f>
        <v>0</v>
      </c>
      <c r="AS827" s="60">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58">
        <f ca="1">COUNTIF(INDIRECT("U"&amp;(ROW()+12*(($AN827-1)*3+$AO827)-ROW())/12+5):INDIRECT("AF"&amp;(ROW()+12*(($AN827-1)*3+$AO827)-ROW())/12+5),AS827)</f>
        <v>0</v>
      </c>
      <c r="AU827" s="58">
        <f ca="1">IF(AND(AQ827+AS827&gt;0,AR827+AT827&gt;0),COUNTIF(AU$6:AU826,"&gt;0")+1,0)</f>
        <v>0</v>
      </c>
    </row>
    <row r="828" spans="40:47">
      <c r="AN828" s="58">
        <v>23</v>
      </c>
      <c r="AO828" s="58">
        <v>3</v>
      </c>
      <c r="AP828" s="58">
        <v>7</v>
      </c>
      <c r="AQ828" s="60">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58">
        <f ca="1">COUNTIF(INDIRECT("H"&amp;(ROW()+12*(($AN828-1)*3+$AO828)-ROW())/12+5):INDIRECT("S"&amp;(ROW()+12*(($AN828-1)*3+$AO828)-ROW())/12+5),AQ828)</f>
        <v>0</v>
      </c>
      <c r="AS828" s="60">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58">
        <f ca="1">COUNTIF(INDIRECT("U"&amp;(ROW()+12*(($AN828-1)*3+$AO828)-ROW())/12+5):INDIRECT("AF"&amp;(ROW()+12*(($AN828-1)*3+$AO828)-ROW())/12+5),AS828)</f>
        <v>0</v>
      </c>
      <c r="AU828" s="58">
        <f ca="1">IF(AND(AQ828+AS828&gt;0,AR828+AT828&gt;0),COUNTIF(AU$6:AU827,"&gt;0")+1,0)</f>
        <v>0</v>
      </c>
    </row>
    <row r="829" spans="40:47">
      <c r="AN829" s="58">
        <v>23</v>
      </c>
      <c r="AO829" s="58">
        <v>3</v>
      </c>
      <c r="AP829" s="58">
        <v>8</v>
      </c>
      <c r="AQ829" s="60">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58">
        <f ca="1">COUNTIF(INDIRECT("H"&amp;(ROW()+12*(($AN829-1)*3+$AO829)-ROW())/12+5):INDIRECT("S"&amp;(ROW()+12*(($AN829-1)*3+$AO829)-ROW())/12+5),AQ829)</f>
        <v>0</v>
      </c>
      <c r="AS829" s="60">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58">
        <f ca="1">COUNTIF(INDIRECT("U"&amp;(ROW()+12*(($AN829-1)*3+$AO829)-ROW())/12+5):INDIRECT("AF"&amp;(ROW()+12*(($AN829-1)*3+$AO829)-ROW())/12+5),AS829)</f>
        <v>0</v>
      </c>
      <c r="AU829" s="58">
        <f ca="1">IF(AND(AQ829+AS829&gt;0,AR829+AT829&gt;0),COUNTIF(AU$6:AU828,"&gt;0")+1,0)</f>
        <v>0</v>
      </c>
    </row>
    <row r="830" spans="40:47">
      <c r="AN830" s="58">
        <v>23</v>
      </c>
      <c r="AO830" s="58">
        <v>3</v>
      </c>
      <c r="AP830" s="58">
        <v>9</v>
      </c>
      <c r="AQ830" s="60">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58">
        <f ca="1">COUNTIF(INDIRECT("H"&amp;(ROW()+12*(($AN830-1)*3+$AO830)-ROW())/12+5):INDIRECT("S"&amp;(ROW()+12*(($AN830-1)*3+$AO830)-ROW())/12+5),AQ830)</f>
        <v>0</v>
      </c>
      <c r="AS830" s="60">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58">
        <f ca="1">COUNTIF(INDIRECT("U"&amp;(ROW()+12*(($AN830-1)*3+$AO830)-ROW())/12+5):INDIRECT("AF"&amp;(ROW()+12*(($AN830-1)*3+$AO830)-ROW())/12+5),AS830)</f>
        <v>0</v>
      </c>
      <c r="AU830" s="58">
        <f ca="1">IF(AND(AQ830+AS830&gt;0,AR830+AT830&gt;0),COUNTIF(AU$6:AU829,"&gt;0")+1,0)</f>
        <v>0</v>
      </c>
    </row>
    <row r="831" spans="40:47">
      <c r="AN831" s="58">
        <v>23</v>
      </c>
      <c r="AO831" s="58">
        <v>3</v>
      </c>
      <c r="AP831" s="58">
        <v>10</v>
      </c>
      <c r="AQ831" s="60">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58">
        <f ca="1">COUNTIF(INDIRECT("H"&amp;(ROW()+12*(($AN831-1)*3+$AO831)-ROW())/12+5):INDIRECT("S"&amp;(ROW()+12*(($AN831-1)*3+$AO831)-ROW())/12+5),AQ831)</f>
        <v>0</v>
      </c>
      <c r="AS831" s="60">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58">
        <f ca="1">COUNTIF(INDIRECT("U"&amp;(ROW()+12*(($AN831-1)*3+$AO831)-ROW())/12+5):INDIRECT("AF"&amp;(ROW()+12*(($AN831-1)*3+$AO831)-ROW())/12+5),AS831)</f>
        <v>0</v>
      </c>
      <c r="AU831" s="58">
        <f ca="1">IF(AND(AQ831+AS831&gt;0,AR831+AT831&gt;0),COUNTIF(AU$6:AU830,"&gt;0")+1,0)</f>
        <v>0</v>
      </c>
    </row>
    <row r="832" spans="40:47">
      <c r="AN832" s="58">
        <v>23</v>
      </c>
      <c r="AO832" s="58">
        <v>3</v>
      </c>
      <c r="AP832" s="58">
        <v>11</v>
      </c>
      <c r="AQ832" s="60">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58">
        <f ca="1">COUNTIF(INDIRECT("H"&amp;(ROW()+12*(($AN832-1)*3+$AO832)-ROW())/12+5):INDIRECT("S"&amp;(ROW()+12*(($AN832-1)*3+$AO832)-ROW())/12+5),AQ832)</f>
        <v>0</v>
      </c>
      <c r="AS832" s="60">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58">
        <f ca="1">COUNTIF(INDIRECT("U"&amp;(ROW()+12*(($AN832-1)*3+$AO832)-ROW())/12+5):INDIRECT("AF"&amp;(ROW()+12*(($AN832-1)*3+$AO832)-ROW())/12+5),AS832)</f>
        <v>0</v>
      </c>
      <c r="AU832" s="58">
        <f ca="1">IF(AND(AQ832+AS832&gt;0,AR832+AT832&gt;0),COUNTIF(AU$6:AU831,"&gt;0")+1,0)</f>
        <v>0</v>
      </c>
    </row>
    <row r="833" spans="40:47">
      <c r="AN833" s="243">
        <v>23</v>
      </c>
      <c r="AO833" s="243">
        <v>3</v>
      </c>
      <c r="AP833" s="243">
        <v>12</v>
      </c>
      <c r="AQ833" s="244">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243">
        <f ca="1">COUNTIF(INDIRECT("H"&amp;(ROW()+12*(($AN833-1)*3+$AO833)-ROW())/12+5):INDIRECT("S"&amp;(ROW()+12*(($AN833-1)*3+$AO833)-ROW())/12+5),AQ833)</f>
        <v>0</v>
      </c>
      <c r="AS833" s="244">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243">
        <f ca="1">COUNTIF(INDIRECT("U"&amp;(ROW()+12*(($AN833-1)*3+$AO833)-ROW())/12+5):INDIRECT("AF"&amp;(ROW()+12*(($AN833-1)*3+$AO833)-ROW())/12+5),AS833)</f>
        <v>0</v>
      </c>
      <c r="AU833" s="58">
        <f ca="1">IF(AND(AQ833+AS833&gt;0,AR833+AT833&gt;0),COUNTIF(AU$6:AU832,"&gt;0")+1,0)</f>
        <v>0</v>
      </c>
    </row>
    <row r="834" spans="40:47">
      <c r="AN834" s="58">
        <v>24</v>
      </c>
      <c r="AO834" s="58">
        <v>1</v>
      </c>
      <c r="AP834" s="58">
        <v>1</v>
      </c>
      <c r="AQ834" s="60">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58">
        <f ca="1">COUNTIF(INDIRECT("H"&amp;(ROW()+12*(($AN834-1)*3+$AO834)-ROW())/12+5):INDIRECT("S"&amp;(ROW()+12*(($AN834-1)*3+$AO834)-ROW())/12+5),AQ834)</f>
        <v>0</v>
      </c>
      <c r="AS834" s="60">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58">
        <f ca="1">COUNTIF(INDIRECT("U"&amp;(ROW()+12*(($AN834-1)*3+$AO834)-ROW())/12+5):INDIRECT("AF"&amp;(ROW()+12*(($AN834-1)*3+$AO834)-ROW())/12+5),AS834)</f>
        <v>0</v>
      </c>
      <c r="AU834" s="58">
        <f ca="1">IF(AND(AQ834+AS834&gt;0,AR834+AT834&gt;0),COUNTIF(AU$6:AU833,"&gt;0")+1,0)</f>
        <v>0</v>
      </c>
    </row>
    <row r="835" spans="40:47">
      <c r="AN835" s="58">
        <v>24</v>
      </c>
      <c r="AO835" s="58">
        <v>1</v>
      </c>
      <c r="AP835" s="58">
        <v>2</v>
      </c>
      <c r="AQ835" s="60">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58">
        <f ca="1">COUNTIF(INDIRECT("H"&amp;(ROW()+12*(($AN835-1)*3+$AO835)-ROW())/12+5):INDIRECT("S"&amp;(ROW()+12*(($AN835-1)*3+$AO835)-ROW())/12+5),AQ835)</f>
        <v>0</v>
      </c>
      <c r="AS835" s="60">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58">
        <f ca="1">COUNTIF(INDIRECT("U"&amp;(ROW()+12*(($AN835-1)*3+$AO835)-ROW())/12+5):INDIRECT("AF"&amp;(ROW()+12*(($AN835-1)*3+$AO835)-ROW())/12+5),AS835)</f>
        <v>0</v>
      </c>
      <c r="AU835" s="58">
        <f ca="1">IF(AND(AQ835+AS835&gt;0,AR835+AT835&gt;0),COUNTIF(AU$6:AU834,"&gt;0")+1,0)</f>
        <v>0</v>
      </c>
    </row>
    <row r="836" spans="40:47">
      <c r="AN836" s="58">
        <v>24</v>
      </c>
      <c r="AO836" s="58">
        <v>1</v>
      </c>
      <c r="AP836" s="58">
        <v>3</v>
      </c>
      <c r="AQ836" s="60">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58">
        <f ca="1">COUNTIF(INDIRECT("H"&amp;(ROW()+12*(($AN836-1)*3+$AO836)-ROW())/12+5):INDIRECT("S"&amp;(ROW()+12*(($AN836-1)*3+$AO836)-ROW())/12+5),AQ836)</f>
        <v>0</v>
      </c>
      <c r="AS836" s="60">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58">
        <f ca="1">COUNTIF(INDIRECT("U"&amp;(ROW()+12*(($AN836-1)*3+$AO836)-ROW())/12+5):INDIRECT("AF"&amp;(ROW()+12*(($AN836-1)*3+$AO836)-ROW())/12+5),AS836)</f>
        <v>0</v>
      </c>
      <c r="AU836" s="58">
        <f ca="1">IF(AND(AQ836+AS836&gt;0,AR836+AT836&gt;0),COUNTIF(AU$6:AU835,"&gt;0")+1,0)</f>
        <v>0</v>
      </c>
    </row>
    <row r="837" spans="40:47">
      <c r="AN837" s="58">
        <v>24</v>
      </c>
      <c r="AO837" s="58">
        <v>1</v>
      </c>
      <c r="AP837" s="58">
        <v>4</v>
      </c>
      <c r="AQ837" s="60">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58">
        <f ca="1">COUNTIF(INDIRECT("H"&amp;(ROW()+12*(($AN837-1)*3+$AO837)-ROW())/12+5):INDIRECT("S"&amp;(ROW()+12*(($AN837-1)*3+$AO837)-ROW())/12+5),AQ837)</f>
        <v>0</v>
      </c>
      <c r="AS837" s="60">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58">
        <f ca="1">COUNTIF(INDIRECT("U"&amp;(ROW()+12*(($AN837-1)*3+$AO837)-ROW())/12+5):INDIRECT("AF"&amp;(ROW()+12*(($AN837-1)*3+$AO837)-ROW())/12+5),AS837)</f>
        <v>0</v>
      </c>
      <c r="AU837" s="58">
        <f ca="1">IF(AND(AQ837+AS837&gt;0,AR837+AT837&gt;0),COUNTIF(AU$6:AU836,"&gt;0")+1,0)</f>
        <v>0</v>
      </c>
    </row>
    <row r="838" spans="40:47">
      <c r="AN838" s="58">
        <v>24</v>
      </c>
      <c r="AO838" s="58">
        <v>1</v>
      </c>
      <c r="AP838" s="58">
        <v>5</v>
      </c>
      <c r="AQ838" s="60">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58">
        <f ca="1">COUNTIF(INDIRECT("H"&amp;(ROW()+12*(($AN838-1)*3+$AO838)-ROW())/12+5):INDIRECT("S"&amp;(ROW()+12*(($AN838-1)*3+$AO838)-ROW())/12+5),AQ838)</f>
        <v>0</v>
      </c>
      <c r="AS838" s="60">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58">
        <f ca="1">COUNTIF(INDIRECT("U"&amp;(ROW()+12*(($AN838-1)*3+$AO838)-ROW())/12+5):INDIRECT("AF"&amp;(ROW()+12*(($AN838-1)*3+$AO838)-ROW())/12+5),AS838)</f>
        <v>0</v>
      </c>
      <c r="AU838" s="58">
        <f ca="1">IF(AND(AQ838+AS838&gt;0,AR838+AT838&gt;0),COUNTIF(AU$6:AU837,"&gt;0")+1,0)</f>
        <v>0</v>
      </c>
    </row>
    <row r="839" spans="40:47">
      <c r="AN839" s="58">
        <v>24</v>
      </c>
      <c r="AO839" s="58">
        <v>1</v>
      </c>
      <c r="AP839" s="58">
        <v>6</v>
      </c>
      <c r="AQ839" s="60">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58">
        <f ca="1">COUNTIF(INDIRECT("H"&amp;(ROW()+12*(($AN839-1)*3+$AO839)-ROW())/12+5):INDIRECT("S"&amp;(ROW()+12*(($AN839-1)*3+$AO839)-ROW())/12+5),AQ839)</f>
        <v>0</v>
      </c>
      <c r="AS839" s="60">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58">
        <f ca="1">COUNTIF(INDIRECT("U"&amp;(ROW()+12*(($AN839-1)*3+$AO839)-ROW())/12+5):INDIRECT("AF"&amp;(ROW()+12*(($AN839-1)*3+$AO839)-ROW())/12+5),AS839)</f>
        <v>0</v>
      </c>
      <c r="AU839" s="58">
        <f ca="1">IF(AND(AQ839+AS839&gt;0,AR839+AT839&gt;0),COUNTIF(AU$6:AU838,"&gt;0")+1,0)</f>
        <v>0</v>
      </c>
    </row>
    <row r="840" spans="40:47">
      <c r="AN840" s="58">
        <v>24</v>
      </c>
      <c r="AO840" s="58">
        <v>1</v>
      </c>
      <c r="AP840" s="58">
        <v>7</v>
      </c>
      <c r="AQ840" s="60">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58">
        <f ca="1">COUNTIF(INDIRECT("H"&amp;(ROW()+12*(($AN840-1)*3+$AO840)-ROW())/12+5):INDIRECT("S"&amp;(ROW()+12*(($AN840-1)*3+$AO840)-ROW())/12+5),AQ840)</f>
        <v>0</v>
      </c>
      <c r="AS840" s="60">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58">
        <f ca="1">COUNTIF(INDIRECT("U"&amp;(ROW()+12*(($AN840-1)*3+$AO840)-ROW())/12+5):INDIRECT("AF"&amp;(ROW()+12*(($AN840-1)*3+$AO840)-ROW())/12+5),AS840)</f>
        <v>0</v>
      </c>
      <c r="AU840" s="58">
        <f ca="1">IF(AND(AQ840+AS840&gt;0,AR840+AT840&gt;0),COUNTIF(AU$6:AU839,"&gt;0")+1,0)</f>
        <v>0</v>
      </c>
    </row>
    <row r="841" spans="40:47">
      <c r="AN841" s="58">
        <v>24</v>
      </c>
      <c r="AO841" s="58">
        <v>1</v>
      </c>
      <c r="AP841" s="58">
        <v>8</v>
      </c>
      <c r="AQ841" s="60">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58">
        <f ca="1">COUNTIF(INDIRECT("H"&amp;(ROW()+12*(($AN841-1)*3+$AO841)-ROW())/12+5):INDIRECT("S"&amp;(ROW()+12*(($AN841-1)*3+$AO841)-ROW())/12+5),AQ841)</f>
        <v>0</v>
      </c>
      <c r="AS841" s="60">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58">
        <f ca="1">COUNTIF(INDIRECT("U"&amp;(ROW()+12*(($AN841-1)*3+$AO841)-ROW())/12+5):INDIRECT("AF"&amp;(ROW()+12*(($AN841-1)*3+$AO841)-ROW())/12+5),AS841)</f>
        <v>0</v>
      </c>
      <c r="AU841" s="58">
        <f ca="1">IF(AND(AQ841+AS841&gt;0,AR841+AT841&gt;0),COUNTIF(AU$6:AU840,"&gt;0")+1,0)</f>
        <v>0</v>
      </c>
    </row>
    <row r="842" spans="40:47">
      <c r="AN842" s="58">
        <v>24</v>
      </c>
      <c r="AO842" s="58">
        <v>1</v>
      </c>
      <c r="AP842" s="58">
        <v>9</v>
      </c>
      <c r="AQ842" s="60">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58">
        <f ca="1">COUNTIF(INDIRECT("H"&amp;(ROW()+12*(($AN842-1)*3+$AO842)-ROW())/12+5):INDIRECT("S"&amp;(ROW()+12*(($AN842-1)*3+$AO842)-ROW())/12+5),AQ842)</f>
        <v>0</v>
      </c>
      <c r="AS842" s="60">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58">
        <f ca="1">COUNTIF(INDIRECT("U"&amp;(ROW()+12*(($AN842-1)*3+$AO842)-ROW())/12+5):INDIRECT("AF"&amp;(ROW()+12*(($AN842-1)*3+$AO842)-ROW())/12+5),AS842)</f>
        <v>0</v>
      </c>
      <c r="AU842" s="58">
        <f ca="1">IF(AND(AQ842+AS842&gt;0,AR842+AT842&gt;0),COUNTIF(AU$6:AU841,"&gt;0")+1,0)</f>
        <v>0</v>
      </c>
    </row>
    <row r="843" spans="40:47">
      <c r="AN843" s="58">
        <v>24</v>
      </c>
      <c r="AO843" s="58">
        <v>1</v>
      </c>
      <c r="AP843" s="58">
        <v>10</v>
      </c>
      <c r="AQ843" s="60">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58">
        <f ca="1">COUNTIF(INDIRECT("H"&amp;(ROW()+12*(($AN843-1)*3+$AO843)-ROW())/12+5):INDIRECT("S"&amp;(ROW()+12*(($AN843-1)*3+$AO843)-ROW())/12+5),AQ843)</f>
        <v>0</v>
      </c>
      <c r="AS843" s="60">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58">
        <f ca="1">COUNTIF(INDIRECT("U"&amp;(ROW()+12*(($AN843-1)*3+$AO843)-ROW())/12+5):INDIRECT("AF"&amp;(ROW()+12*(($AN843-1)*3+$AO843)-ROW())/12+5),AS843)</f>
        <v>0</v>
      </c>
      <c r="AU843" s="58">
        <f ca="1">IF(AND(AQ843+AS843&gt;0,AR843+AT843&gt;0),COUNTIF(AU$6:AU842,"&gt;0")+1,0)</f>
        <v>0</v>
      </c>
    </row>
    <row r="844" spans="40:47">
      <c r="AN844" s="58">
        <v>24</v>
      </c>
      <c r="AO844" s="58">
        <v>1</v>
      </c>
      <c r="AP844" s="58">
        <v>11</v>
      </c>
      <c r="AQ844" s="60">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58">
        <f ca="1">COUNTIF(INDIRECT("H"&amp;(ROW()+12*(($AN844-1)*3+$AO844)-ROW())/12+5):INDIRECT("S"&amp;(ROW()+12*(($AN844-1)*3+$AO844)-ROW())/12+5),AQ844)</f>
        <v>0</v>
      </c>
      <c r="AS844" s="60">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58">
        <f ca="1">COUNTIF(INDIRECT("U"&amp;(ROW()+12*(($AN844-1)*3+$AO844)-ROW())/12+5):INDIRECT("AF"&amp;(ROW()+12*(($AN844-1)*3+$AO844)-ROW())/12+5),AS844)</f>
        <v>0</v>
      </c>
      <c r="AU844" s="58">
        <f ca="1">IF(AND(AQ844+AS844&gt;0,AR844+AT844&gt;0),COUNTIF(AU$6:AU843,"&gt;0")+1,0)</f>
        <v>0</v>
      </c>
    </row>
    <row r="845" spans="40:47">
      <c r="AN845" s="58">
        <v>24</v>
      </c>
      <c r="AO845" s="58">
        <v>1</v>
      </c>
      <c r="AP845" s="58">
        <v>12</v>
      </c>
      <c r="AQ845" s="60">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58">
        <f ca="1">COUNTIF(INDIRECT("H"&amp;(ROW()+12*(($AN845-1)*3+$AO845)-ROW())/12+5):INDIRECT("S"&amp;(ROW()+12*(($AN845-1)*3+$AO845)-ROW())/12+5),AQ845)</f>
        <v>0</v>
      </c>
      <c r="AS845" s="60">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58">
        <f ca="1">COUNTIF(INDIRECT("U"&amp;(ROW()+12*(($AN845-1)*3+$AO845)-ROW())/12+5):INDIRECT("AF"&amp;(ROW()+12*(($AN845-1)*3+$AO845)-ROW())/12+5),AS845)</f>
        <v>0</v>
      </c>
      <c r="AU845" s="58">
        <f ca="1">IF(AND(AQ845+AS845&gt;0,AR845+AT845&gt;0),COUNTIF(AU$6:AU844,"&gt;0")+1,0)</f>
        <v>0</v>
      </c>
    </row>
    <row r="846" spans="40:47">
      <c r="AN846" s="58">
        <v>24</v>
      </c>
      <c r="AO846" s="58">
        <v>2</v>
      </c>
      <c r="AP846" s="58">
        <v>1</v>
      </c>
      <c r="AQ846" s="60">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58">
        <f ca="1">COUNTIF(INDIRECT("H"&amp;(ROW()+12*(($AN846-1)*3+$AO846)-ROW())/12+5):INDIRECT("S"&amp;(ROW()+12*(($AN846-1)*3+$AO846)-ROW())/12+5),AQ846)</f>
        <v>0</v>
      </c>
      <c r="AS846" s="60">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58">
        <f ca="1">COUNTIF(INDIRECT("U"&amp;(ROW()+12*(($AN846-1)*3+$AO846)-ROW())/12+5):INDIRECT("AF"&amp;(ROW()+12*(($AN846-1)*3+$AO846)-ROW())/12+5),AS846)</f>
        <v>0</v>
      </c>
      <c r="AU846" s="58">
        <f ca="1">IF(AND(AQ846+AS846&gt;0,AR846+AT846&gt;0),COUNTIF(AU$6:AU845,"&gt;0")+1,0)</f>
        <v>0</v>
      </c>
    </row>
    <row r="847" spans="40:47">
      <c r="AN847" s="58">
        <v>24</v>
      </c>
      <c r="AO847" s="58">
        <v>2</v>
      </c>
      <c r="AP847" s="58">
        <v>2</v>
      </c>
      <c r="AQ847" s="60">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58">
        <f ca="1">COUNTIF(INDIRECT("H"&amp;(ROW()+12*(($AN847-1)*3+$AO847)-ROW())/12+5):INDIRECT("S"&amp;(ROW()+12*(($AN847-1)*3+$AO847)-ROW())/12+5),AQ847)</f>
        <v>0</v>
      </c>
      <c r="AS847" s="60">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58">
        <f ca="1">COUNTIF(INDIRECT("U"&amp;(ROW()+12*(($AN847-1)*3+$AO847)-ROW())/12+5):INDIRECT("AF"&amp;(ROW()+12*(($AN847-1)*3+$AO847)-ROW())/12+5),AS847)</f>
        <v>0</v>
      </c>
      <c r="AU847" s="58">
        <f ca="1">IF(AND(AQ847+AS847&gt;0,AR847+AT847&gt;0),COUNTIF(AU$6:AU846,"&gt;0")+1,0)</f>
        <v>0</v>
      </c>
    </row>
    <row r="848" spans="40:47">
      <c r="AN848" s="58">
        <v>24</v>
      </c>
      <c r="AO848" s="58">
        <v>2</v>
      </c>
      <c r="AP848" s="58">
        <v>3</v>
      </c>
      <c r="AQ848" s="60">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58">
        <f ca="1">COUNTIF(INDIRECT("H"&amp;(ROW()+12*(($AN848-1)*3+$AO848)-ROW())/12+5):INDIRECT("S"&amp;(ROW()+12*(($AN848-1)*3+$AO848)-ROW())/12+5),AQ848)</f>
        <v>0</v>
      </c>
      <c r="AS848" s="60">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58">
        <f ca="1">COUNTIF(INDIRECT("U"&amp;(ROW()+12*(($AN848-1)*3+$AO848)-ROW())/12+5):INDIRECT("AF"&amp;(ROW()+12*(($AN848-1)*3+$AO848)-ROW())/12+5),AS848)</f>
        <v>0</v>
      </c>
      <c r="AU848" s="58">
        <f ca="1">IF(AND(AQ848+AS848&gt;0,AR848+AT848&gt;0),COUNTIF(AU$6:AU847,"&gt;0")+1,0)</f>
        <v>0</v>
      </c>
    </row>
    <row r="849" spans="40:47">
      <c r="AN849" s="58">
        <v>24</v>
      </c>
      <c r="AO849" s="58">
        <v>2</v>
      </c>
      <c r="AP849" s="58">
        <v>4</v>
      </c>
      <c r="AQ849" s="60">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58">
        <f ca="1">COUNTIF(INDIRECT("H"&amp;(ROW()+12*(($AN849-1)*3+$AO849)-ROW())/12+5):INDIRECT("S"&amp;(ROW()+12*(($AN849-1)*3+$AO849)-ROW())/12+5),AQ849)</f>
        <v>0</v>
      </c>
      <c r="AS849" s="60">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58">
        <f ca="1">COUNTIF(INDIRECT("U"&amp;(ROW()+12*(($AN849-1)*3+$AO849)-ROW())/12+5):INDIRECT("AF"&amp;(ROW()+12*(($AN849-1)*3+$AO849)-ROW())/12+5),AS849)</f>
        <v>0</v>
      </c>
      <c r="AU849" s="58">
        <f ca="1">IF(AND(AQ849+AS849&gt;0,AR849+AT849&gt;0),COUNTIF(AU$6:AU848,"&gt;0")+1,0)</f>
        <v>0</v>
      </c>
    </row>
    <row r="850" spans="40:47">
      <c r="AN850" s="58">
        <v>24</v>
      </c>
      <c r="AO850" s="58">
        <v>2</v>
      </c>
      <c r="AP850" s="58">
        <v>5</v>
      </c>
      <c r="AQ850" s="60">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58">
        <f ca="1">COUNTIF(INDIRECT("H"&amp;(ROW()+12*(($AN850-1)*3+$AO850)-ROW())/12+5):INDIRECT("S"&amp;(ROW()+12*(($AN850-1)*3+$AO850)-ROW())/12+5),AQ850)</f>
        <v>0</v>
      </c>
      <c r="AS850" s="60">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58">
        <f ca="1">COUNTIF(INDIRECT("U"&amp;(ROW()+12*(($AN850-1)*3+$AO850)-ROW())/12+5):INDIRECT("AF"&amp;(ROW()+12*(($AN850-1)*3+$AO850)-ROW())/12+5),AS850)</f>
        <v>0</v>
      </c>
      <c r="AU850" s="58">
        <f ca="1">IF(AND(AQ850+AS850&gt;0,AR850+AT850&gt;0),COUNTIF(AU$6:AU849,"&gt;0")+1,0)</f>
        <v>0</v>
      </c>
    </row>
    <row r="851" spans="40:47">
      <c r="AN851" s="58">
        <v>24</v>
      </c>
      <c r="AO851" s="58">
        <v>2</v>
      </c>
      <c r="AP851" s="58">
        <v>6</v>
      </c>
      <c r="AQ851" s="60">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58">
        <f ca="1">COUNTIF(INDIRECT("H"&amp;(ROW()+12*(($AN851-1)*3+$AO851)-ROW())/12+5):INDIRECT("S"&amp;(ROW()+12*(($AN851-1)*3+$AO851)-ROW())/12+5),AQ851)</f>
        <v>0</v>
      </c>
      <c r="AS851" s="60">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58">
        <f ca="1">COUNTIF(INDIRECT("U"&amp;(ROW()+12*(($AN851-1)*3+$AO851)-ROW())/12+5):INDIRECT("AF"&amp;(ROW()+12*(($AN851-1)*3+$AO851)-ROW())/12+5),AS851)</f>
        <v>0</v>
      </c>
      <c r="AU851" s="58">
        <f ca="1">IF(AND(AQ851+AS851&gt;0,AR851+AT851&gt;0),COUNTIF(AU$6:AU850,"&gt;0")+1,0)</f>
        <v>0</v>
      </c>
    </row>
    <row r="852" spans="40:47">
      <c r="AN852" s="58">
        <v>24</v>
      </c>
      <c r="AO852" s="58">
        <v>2</v>
      </c>
      <c r="AP852" s="58">
        <v>7</v>
      </c>
      <c r="AQ852" s="60">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58">
        <f ca="1">COUNTIF(INDIRECT("H"&amp;(ROW()+12*(($AN852-1)*3+$AO852)-ROW())/12+5):INDIRECT("S"&amp;(ROW()+12*(($AN852-1)*3+$AO852)-ROW())/12+5),AQ852)</f>
        <v>0</v>
      </c>
      <c r="AS852" s="60">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58">
        <f ca="1">COUNTIF(INDIRECT("U"&amp;(ROW()+12*(($AN852-1)*3+$AO852)-ROW())/12+5):INDIRECT("AF"&amp;(ROW()+12*(($AN852-1)*3+$AO852)-ROW())/12+5),AS852)</f>
        <v>0</v>
      </c>
      <c r="AU852" s="58">
        <f ca="1">IF(AND(AQ852+AS852&gt;0,AR852+AT852&gt;0),COUNTIF(AU$6:AU851,"&gt;0")+1,0)</f>
        <v>0</v>
      </c>
    </row>
    <row r="853" spans="40:47">
      <c r="AN853" s="58">
        <v>24</v>
      </c>
      <c r="AO853" s="58">
        <v>2</v>
      </c>
      <c r="AP853" s="58">
        <v>8</v>
      </c>
      <c r="AQ853" s="60">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58">
        <f ca="1">COUNTIF(INDIRECT("H"&amp;(ROW()+12*(($AN853-1)*3+$AO853)-ROW())/12+5):INDIRECT("S"&amp;(ROW()+12*(($AN853-1)*3+$AO853)-ROW())/12+5),AQ853)</f>
        <v>0</v>
      </c>
      <c r="AS853" s="60">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58">
        <f ca="1">COUNTIF(INDIRECT("U"&amp;(ROW()+12*(($AN853-1)*3+$AO853)-ROW())/12+5):INDIRECT("AF"&amp;(ROW()+12*(($AN853-1)*3+$AO853)-ROW())/12+5),AS853)</f>
        <v>0</v>
      </c>
      <c r="AU853" s="58">
        <f ca="1">IF(AND(AQ853+AS853&gt;0,AR853+AT853&gt;0),COUNTIF(AU$6:AU852,"&gt;0")+1,0)</f>
        <v>0</v>
      </c>
    </row>
    <row r="854" spans="40:47">
      <c r="AN854" s="58">
        <v>24</v>
      </c>
      <c r="AO854" s="58">
        <v>2</v>
      </c>
      <c r="AP854" s="58">
        <v>9</v>
      </c>
      <c r="AQ854" s="60">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58">
        <f ca="1">COUNTIF(INDIRECT("H"&amp;(ROW()+12*(($AN854-1)*3+$AO854)-ROW())/12+5):INDIRECT("S"&amp;(ROW()+12*(($AN854-1)*3+$AO854)-ROW())/12+5),AQ854)</f>
        <v>0</v>
      </c>
      <c r="AS854" s="60">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58">
        <f ca="1">COUNTIF(INDIRECT("U"&amp;(ROW()+12*(($AN854-1)*3+$AO854)-ROW())/12+5):INDIRECT("AF"&amp;(ROW()+12*(($AN854-1)*3+$AO854)-ROW())/12+5),AS854)</f>
        <v>0</v>
      </c>
      <c r="AU854" s="58">
        <f ca="1">IF(AND(AQ854+AS854&gt;0,AR854+AT854&gt;0),COUNTIF(AU$6:AU853,"&gt;0")+1,0)</f>
        <v>0</v>
      </c>
    </row>
    <row r="855" spans="40:47">
      <c r="AN855" s="58">
        <v>24</v>
      </c>
      <c r="AO855" s="58">
        <v>2</v>
      </c>
      <c r="AP855" s="58">
        <v>10</v>
      </c>
      <c r="AQ855" s="60">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58">
        <f ca="1">COUNTIF(INDIRECT("H"&amp;(ROW()+12*(($AN855-1)*3+$AO855)-ROW())/12+5):INDIRECT("S"&amp;(ROW()+12*(($AN855-1)*3+$AO855)-ROW())/12+5),AQ855)</f>
        <v>0</v>
      </c>
      <c r="AS855" s="60">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58">
        <f ca="1">COUNTIF(INDIRECT("U"&amp;(ROW()+12*(($AN855-1)*3+$AO855)-ROW())/12+5):INDIRECT("AF"&amp;(ROW()+12*(($AN855-1)*3+$AO855)-ROW())/12+5),AS855)</f>
        <v>0</v>
      </c>
      <c r="AU855" s="58">
        <f ca="1">IF(AND(AQ855+AS855&gt;0,AR855+AT855&gt;0),COUNTIF(AU$6:AU854,"&gt;0")+1,0)</f>
        <v>0</v>
      </c>
    </row>
    <row r="856" spans="40:47">
      <c r="AN856" s="58">
        <v>24</v>
      </c>
      <c r="AO856" s="58">
        <v>2</v>
      </c>
      <c r="AP856" s="58">
        <v>11</v>
      </c>
      <c r="AQ856" s="60">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58">
        <f ca="1">COUNTIF(INDIRECT("H"&amp;(ROW()+12*(($AN856-1)*3+$AO856)-ROW())/12+5):INDIRECT("S"&amp;(ROW()+12*(($AN856-1)*3+$AO856)-ROW())/12+5),AQ856)</f>
        <v>0</v>
      </c>
      <c r="AS856" s="60">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58">
        <f ca="1">COUNTIF(INDIRECT("U"&amp;(ROW()+12*(($AN856-1)*3+$AO856)-ROW())/12+5):INDIRECT("AF"&amp;(ROW()+12*(($AN856-1)*3+$AO856)-ROW())/12+5),AS856)</f>
        <v>0</v>
      </c>
      <c r="AU856" s="58">
        <f ca="1">IF(AND(AQ856+AS856&gt;0,AR856+AT856&gt;0),COUNTIF(AU$6:AU855,"&gt;0")+1,0)</f>
        <v>0</v>
      </c>
    </row>
    <row r="857" spans="40:47">
      <c r="AN857" s="58">
        <v>24</v>
      </c>
      <c r="AO857" s="58">
        <v>2</v>
      </c>
      <c r="AP857" s="58">
        <v>12</v>
      </c>
      <c r="AQ857" s="60">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58">
        <f ca="1">COUNTIF(INDIRECT("H"&amp;(ROW()+12*(($AN857-1)*3+$AO857)-ROW())/12+5):INDIRECT("S"&amp;(ROW()+12*(($AN857-1)*3+$AO857)-ROW())/12+5),AQ857)</f>
        <v>0</v>
      </c>
      <c r="AS857" s="60">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58">
        <f ca="1">COUNTIF(INDIRECT("U"&amp;(ROW()+12*(($AN857-1)*3+$AO857)-ROW())/12+5):INDIRECT("AF"&amp;(ROW()+12*(($AN857-1)*3+$AO857)-ROW())/12+5),AS857)</f>
        <v>0</v>
      </c>
      <c r="AU857" s="58">
        <f ca="1">IF(AND(AQ857+AS857&gt;0,AR857+AT857&gt;0),COUNTIF(AU$6:AU856,"&gt;0")+1,0)</f>
        <v>0</v>
      </c>
    </row>
    <row r="858" spans="40:47">
      <c r="AN858" s="58">
        <v>24</v>
      </c>
      <c r="AO858" s="58">
        <v>3</v>
      </c>
      <c r="AP858" s="58">
        <v>1</v>
      </c>
      <c r="AQ858" s="60">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58">
        <f ca="1">COUNTIF(INDIRECT("H"&amp;(ROW()+12*(($AN858-1)*3+$AO858)-ROW())/12+5):INDIRECT("S"&amp;(ROW()+12*(($AN858-1)*3+$AO858)-ROW())/12+5),AQ858)</f>
        <v>0</v>
      </c>
      <c r="AS858" s="60">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58">
        <f ca="1">COUNTIF(INDIRECT("U"&amp;(ROW()+12*(($AN858-1)*3+$AO858)-ROW())/12+5):INDIRECT("AF"&amp;(ROW()+12*(($AN858-1)*3+$AO858)-ROW())/12+5),AS858)</f>
        <v>0</v>
      </c>
      <c r="AU858" s="58">
        <f ca="1">IF(AND(AQ858+AS858&gt;0,AR858+AT858&gt;0),COUNTIF(AU$6:AU857,"&gt;0")+1,0)</f>
        <v>0</v>
      </c>
    </row>
    <row r="859" spans="40:47">
      <c r="AN859" s="58">
        <v>24</v>
      </c>
      <c r="AO859" s="58">
        <v>3</v>
      </c>
      <c r="AP859" s="58">
        <v>2</v>
      </c>
      <c r="AQ859" s="60">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58">
        <f ca="1">COUNTIF(INDIRECT("H"&amp;(ROW()+12*(($AN859-1)*3+$AO859)-ROW())/12+5):INDIRECT("S"&amp;(ROW()+12*(($AN859-1)*3+$AO859)-ROW())/12+5),AQ859)</f>
        <v>0</v>
      </c>
      <c r="AS859" s="60">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58">
        <f ca="1">COUNTIF(INDIRECT("U"&amp;(ROW()+12*(($AN859-1)*3+$AO859)-ROW())/12+5):INDIRECT("AF"&amp;(ROW()+12*(($AN859-1)*3+$AO859)-ROW())/12+5),AS859)</f>
        <v>0</v>
      </c>
      <c r="AU859" s="58">
        <f ca="1">IF(AND(AQ859+AS859&gt;0,AR859+AT859&gt;0),COUNTIF(AU$6:AU858,"&gt;0")+1,0)</f>
        <v>0</v>
      </c>
    </row>
    <row r="860" spans="40:47">
      <c r="AN860" s="58">
        <v>24</v>
      </c>
      <c r="AO860" s="58">
        <v>3</v>
      </c>
      <c r="AP860" s="58">
        <v>3</v>
      </c>
      <c r="AQ860" s="60">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58">
        <f ca="1">COUNTIF(INDIRECT("H"&amp;(ROW()+12*(($AN860-1)*3+$AO860)-ROW())/12+5):INDIRECT("S"&amp;(ROW()+12*(($AN860-1)*3+$AO860)-ROW())/12+5),AQ860)</f>
        <v>0</v>
      </c>
      <c r="AS860" s="60">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58">
        <f ca="1">COUNTIF(INDIRECT("U"&amp;(ROW()+12*(($AN860-1)*3+$AO860)-ROW())/12+5):INDIRECT("AF"&amp;(ROW()+12*(($AN860-1)*3+$AO860)-ROW())/12+5),AS860)</f>
        <v>0</v>
      </c>
      <c r="AU860" s="58">
        <f ca="1">IF(AND(AQ860+AS860&gt;0,AR860+AT860&gt;0),COUNTIF(AU$6:AU859,"&gt;0")+1,0)</f>
        <v>0</v>
      </c>
    </row>
    <row r="861" spans="40:47">
      <c r="AN861" s="58">
        <v>24</v>
      </c>
      <c r="AO861" s="58">
        <v>3</v>
      </c>
      <c r="AP861" s="58">
        <v>4</v>
      </c>
      <c r="AQ861" s="60">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58">
        <f ca="1">COUNTIF(INDIRECT("H"&amp;(ROW()+12*(($AN861-1)*3+$AO861)-ROW())/12+5):INDIRECT("S"&amp;(ROW()+12*(($AN861-1)*3+$AO861)-ROW())/12+5),AQ861)</f>
        <v>0</v>
      </c>
      <c r="AS861" s="60">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58">
        <f ca="1">COUNTIF(INDIRECT("U"&amp;(ROW()+12*(($AN861-1)*3+$AO861)-ROW())/12+5):INDIRECT("AF"&amp;(ROW()+12*(($AN861-1)*3+$AO861)-ROW())/12+5),AS861)</f>
        <v>0</v>
      </c>
      <c r="AU861" s="58">
        <f ca="1">IF(AND(AQ861+AS861&gt;0,AR861+AT861&gt;0),COUNTIF(AU$6:AU860,"&gt;0")+1,0)</f>
        <v>0</v>
      </c>
    </row>
    <row r="862" spans="40:47">
      <c r="AN862" s="58">
        <v>24</v>
      </c>
      <c r="AO862" s="58">
        <v>3</v>
      </c>
      <c r="AP862" s="58">
        <v>5</v>
      </c>
      <c r="AQ862" s="60">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58">
        <f ca="1">COUNTIF(INDIRECT("H"&amp;(ROW()+12*(($AN862-1)*3+$AO862)-ROW())/12+5):INDIRECT("S"&amp;(ROW()+12*(($AN862-1)*3+$AO862)-ROW())/12+5),AQ862)</f>
        <v>0</v>
      </c>
      <c r="AS862" s="60">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58">
        <f ca="1">COUNTIF(INDIRECT("U"&amp;(ROW()+12*(($AN862-1)*3+$AO862)-ROW())/12+5):INDIRECT("AF"&amp;(ROW()+12*(($AN862-1)*3+$AO862)-ROW())/12+5),AS862)</f>
        <v>0</v>
      </c>
      <c r="AU862" s="58">
        <f ca="1">IF(AND(AQ862+AS862&gt;0,AR862+AT862&gt;0),COUNTIF(AU$6:AU861,"&gt;0")+1,0)</f>
        <v>0</v>
      </c>
    </row>
    <row r="863" spans="40:47">
      <c r="AN863" s="58">
        <v>24</v>
      </c>
      <c r="AO863" s="58">
        <v>3</v>
      </c>
      <c r="AP863" s="58">
        <v>6</v>
      </c>
      <c r="AQ863" s="60">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58">
        <f ca="1">COUNTIF(INDIRECT("H"&amp;(ROW()+12*(($AN863-1)*3+$AO863)-ROW())/12+5):INDIRECT("S"&amp;(ROW()+12*(($AN863-1)*3+$AO863)-ROW())/12+5),AQ863)</f>
        <v>0</v>
      </c>
      <c r="AS863" s="60">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58">
        <f ca="1">COUNTIF(INDIRECT("U"&amp;(ROW()+12*(($AN863-1)*3+$AO863)-ROW())/12+5):INDIRECT("AF"&amp;(ROW()+12*(($AN863-1)*3+$AO863)-ROW())/12+5),AS863)</f>
        <v>0</v>
      </c>
      <c r="AU863" s="58">
        <f ca="1">IF(AND(AQ863+AS863&gt;0,AR863+AT863&gt;0),COUNTIF(AU$6:AU862,"&gt;0")+1,0)</f>
        <v>0</v>
      </c>
    </row>
    <row r="864" spans="40:47">
      <c r="AN864" s="58">
        <v>24</v>
      </c>
      <c r="AO864" s="58">
        <v>3</v>
      </c>
      <c r="AP864" s="58">
        <v>7</v>
      </c>
      <c r="AQ864" s="60">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58">
        <f ca="1">COUNTIF(INDIRECT("H"&amp;(ROW()+12*(($AN864-1)*3+$AO864)-ROW())/12+5):INDIRECT("S"&amp;(ROW()+12*(($AN864-1)*3+$AO864)-ROW())/12+5),AQ864)</f>
        <v>0</v>
      </c>
      <c r="AS864" s="60">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58">
        <f ca="1">COUNTIF(INDIRECT("U"&amp;(ROW()+12*(($AN864-1)*3+$AO864)-ROW())/12+5):INDIRECT("AF"&amp;(ROW()+12*(($AN864-1)*3+$AO864)-ROW())/12+5),AS864)</f>
        <v>0</v>
      </c>
      <c r="AU864" s="58">
        <f ca="1">IF(AND(AQ864+AS864&gt;0,AR864+AT864&gt;0),COUNTIF(AU$6:AU863,"&gt;0")+1,0)</f>
        <v>0</v>
      </c>
    </row>
    <row r="865" spans="40:47">
      <c r="AN865" s="58">
        <v>24</v>
      </c>
      <c r="AO865" s="58">
        <v>3</v>
      </c>
      <c r="AP865" s="58">
        <v>8</v>
      </c>
      <c r="AQ865" s="60">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58">
        <f ca="1">COUNTIF(INDIRECT("H"&amp;(ROW()+12*(($AN865-1)*3+$AO865)-ROW())/12+5):INDIRECT("S"&amp;(ROW()+12*(($AN865-1)*3+$AO865)-ROW())/12+5),AQ865)</f>
        <v>0</v>
      </c>
      <c r="AS865" s="60">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58">
        <f ca="1">COUNTIF(INDIRECT("U"&amp;(ROW()+12*(($AN865-1)*3+$AO865)-ROW())/12+5):INDIRECT("AF"&amp;(ROW()+12*(($AN865-1)*3+$AO865)-ROW())/12+5),AS865)</f>
        <v>0</v>
      </c>
      <c r="AU865" s="58">
        <f ca="1">IF(AND(AQ865+AS865&gt;0,AR865+AT865&gt;0),COUNTIF(AU$6:AU864,"&gt;0")+1,0)</f>
        <v>0</v>
      </c>
    </row>
    <row r="866" spans="40:47">
      <c r="AN866" s="58">
        <v>24</v>
      </c>
      <c r="AO866" s="58">
        <v>3</v>
      </c>
      <c r="AP866" s="58">
        <v>9</v>
      </c>
      <c r="AQ866" s="60">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58">
        <f ca="1">COUNTIF(INDIRECT("H"&amp;(ROW()+12*(($AN866-1)*3+$AO866)-ROW())/12+5):INDIRECT("S"&amp;(ROW()+12*(($AN866-1)*3+$AO866)-ROW())/12+5),AQ866)</f>
        <v>0</v>
      </c>
      <c r="AS866" s="60">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58">
        <f ca="1">COUNTIF(INDIRECT("U"&amp;(ROW()+12*(($AN866-1)*3+$AO866)-ROW())/12+5):INDIRECT("AF"&amp;(ROW()+12*(($AN866-1)*3+$AO866)-ROW())/12+5),AS866)</f>
        <v>0</v>
      </c>
      <c r="AU866" s="58">
        <f ca="1">IF(AND(AQ866+AS866&gt;0,AR866+AT866&gt;0),COUNTIF(AU$6:AU865,"&gt;0")+1,0)</f>
        <v>0</v>
      </c>
    </row>
    <row r="867" spans="40:47">
      <c r="AN867" s="58">
        <v>24</v>
      </c>
      <c r="AO867" s="58">
        <v>3</v>
      </c>
      <c r="AP867" s="58">
        <v>10</v>
      </c>
      <c r="AQ867" s="60">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58">
        <f ca="1">COUNTIF(INDIRECT("H"&amp;(ROW()+12*(($AN867-1)*3+$AO867)-ROW())/12+5):INDIRECT("S"&amp;(ROW()+12*(($AN867-1)*3+$AO867)-ROW())/12+5),AQ867)</f>
        <v>0</v>
      </c>
      <c r="AS867" s="60">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58">
        <f ca="1">COUNTIF(INDIRECT("U"&amp;(ROW()+12*(($AN867-1)*3+$AO867)-ROW())/12+5):INDIRECT("AF"&amp;(ROW()+12*(($AN867-1)*3+$AO867)-ROW())/12+5),AS867)</f>
        <v>0</v>
      </c>
      <c r="AU867" s="58">
        <f ca="1">IF(AND(AQ867+AS867&gt;0,AR867+AT867&gt;0),COUNTIF(AU$6:AU866,"&gt;0")+1,0)</f>
        <v>0</v>
      </c>
    </row>
    <row r="868" spans="40:47">
      <c r="AN868" s="58">
        <v>24</v>
      </c>
      <c r="AO868" s="58">
        <v>3</v>
      </c>
      <c r="AP868" s="58">
        <v>11</v>
      </c>
      <c r="AQ868" s="60">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58">
        <f ca="1">COUNTIF(INDIRECT("H"&amp;(ROW()+12*(($AN868-1)*3+$AO868)-ROW())/12+5):INDIRECT("S"&amp;(ROW()+12*(($AN868-1)*3+$AO868)-ROW())/12+5),AQ868)</f>
        <v>0</v>
      </c>
      <c r="AS868" s="60">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58">
        <f ca="1">COUNTIF(INDIRECT("U"&amp;(ROW()+12*(($AN868-1)*3+$AO868)-ROW())/12+5):INDIRECT("AF"&amp;(ROW()+12*(($AN868-1)*3+$AO868)-ROW())/12+5),AS868)</f>
        <v>0</v>
      </c>
      <c r="AU868" s="58">
        <f ca="1">IF(AND(AQ868+AS868&gt;0,AR868+AT868&gt;0),COUNTIF(AU$6:AU867,"&gt;0")+1,0)</f>
        <v>0</v>
      </c>
    </row>
    <row r="869" spans="40:47">
      <c r="AN869" s="243">
        <v>24</v>
      </c>
      <c r="AO869" s="243">
        <v>3</v>
      </c>
      <c r="AP869" s="243">
        <v>12</v>
      </c>
      <c r="AQ869" s="244">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243">
        <f ca="1">COUNTIF(INDIRECT("H"&amp;(ROW()+12*(($AN869-1)*3+$AO869)-ROW())/12+5):INDIRECT("S"&amp;(ROW()+12*(($AN869-1)*3+$AO869)-ROW())/12+5),AQ869)</f>
        <v>0</v>
      </c>
      <c r="AS869" s="244">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243">
        <f ca="1">COUNTIF(INDIRECT("U"&amp;(ROW()+12*(($AN869-1)*3+$AO869)-ROW())/12+5):INDIRECT("AF"&amp;(ROW()+12*(($AN869-1)*3+$AO869)-ROW())/12+5),AS869)</f>
        <v>0</v>
      </c>
      <c r="AU869" s="58">
        <f ca="1">IF(AND(AQ869+AS869&gt;0,AR869+AT869&gt;0),COUNTIF(AU$6:AU868,"&gt;0")+1,0)</f>
        <v>0</v>
      </c>
    </row>
    <row r="870" spans="40:47">
      <c r="AN870" s="58">
        <v>25</v>
      </c>
      <c r="AO870" s="58">
        <v>1</v>
      </c>
      <c r="AP870" s="58">
        <v>1</v>
      </c>
      <c r="AQ870" s="60">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58">
        <f ca="1">COUNTIF(INDIRECT("H"&amp;(ROW()+12*(($AN870-1)*3+$AO870)-ROW())/12+5):INDIRECT("S"&amp;(ROW()+12*(($AN870-1)*3+$AO870)-ROW())/12+5),AQ870)</f>
        <v>0</v>
      </c>
      <c r="AS870" s="60">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58">
        <f ca="1">COUNTIF(INDIRECT("U"&amp;(ROW()+12*(($AN870-1)*3+$AO870)-ROW())/12+5):INDIRECT("AF"&amp;(ROW()+12*(($AN870-1)*3+$AO870)-ROW())/12+5),AS870)</f>
        <v>0</v>
      </c>
      <c r="AU870" s="58">
        <f ca="1">IF(AND(AQ870+AS870&gt;0,AR870+AT870&gt;0),COUNTIF(AU$6:AU869,"&gt;0")+1,0)</f>
        <v>0</v>
      </c>
    </row>
    <row r="871" spans="40:47">
      <c r="AN871" s="58">
        <v>25</v>
      </c>
      <c r="AO871" s="58">
        <v>1</v>
      </c>
      <c r="AP871" s="58">
        <v>2</v>
      </c>
      <c r="AQ871" s="60">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58">
        <f ca="1">COUNTIF(INDIRECT("H"&amp;(ROW()+12*(($AN871-1)*3+$AO871)-ROW())/12+5):INDIRECT("S"&amp;(ROW()+12*(($AN871-1)*3+$AO871)-ROW())/12+5),AQ871)</f>
        <v>0</v>
      </c>
      <c r="AS871" s="60">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58">
        <f ca="1">COUNTIF(INDIRECT("U"&amp;(ROW()+12*(($AN871-1)*3+$AO871)-ROW())/12+5):INDIRECT("AF"&amp;(ROW()+12*(($AN871-1)*3+$AO871)-ROW())/12+5),AS871)</f>
        <v>0</v>
      </c>
      <c r="AU871" s="58">
        <f ca="1">IF(AND(AQ871+AS871&gt;0,AR871+AT871&gt;0),COUNTIF(AU$6:AU870,"&gt;0")+1,0)</f>
        <v>0</v>
      </c>
    </row>
    <row r="872" spans="40:47">
      <c r="AN872" s="58">
        <v>25</v>
      </c>
      <c r="AO872" s="58">
        <v>1</v>
      </c>
      <c r="AP872" s="58">
        <v>3</v>
      </c>
      <c r="AQ872" s="60">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58">
        <f ca="1">COUNTIF(INDIRECT("H"&amp;(ROW()+12*(($AN872-1)*3+$AO872)-ROW())/12+5):INDIRECT("S"&amp;(ROW()+12*(($AN872-1)*3+$AO872)-ROW())/12+5),AQ872)</f>
        <v>0</v>
      </c>
      <c r="AS872" s="60">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58">
        <f ca="1">COUNTIF(INDIRECT("U"&amp;(ROW()+12*(($AN872-1)*3+$AO872)-ROW())/12+5):INDIRECT("AF"&amp;(ROW()+12*(($AN872-1)*3+$AO872)-ROW())/12+5),AS872)</f>
        <v>0</v>
      </c>
      <c r="AU872" s="58">
        <f ca="1">IF(AND(AQ872+AS872&gt;0,AR872+AT872&gt;0),COUNTIF(AU$6:AU871,"&gt;0")+1,0)</f>
        <v>0</v>
      </c>
    </row>
    <row r="873" spans="40:47">
      <c r="AN873" s="58">
        <v>25</v>
      </c>
      <c r="AO873" s="58">
        <v>1</v>
      </c>
      <c r="AP873" s="58">
        <v>4</v>
      </c>
      <c r="AQ873" s="60">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58">
        <f ca="1">COUNTIF(INDIRECT("H"&amp;(ROW()+12*(($AN873-1)*3+$AO873)-ROW())/12+5):INDIRECT("S"&amp;(ROW()+12*(($AN873-1)*3+$AO873)-ROW())/12+5),AQ873)</f>
        <v>0</v>
      </c>
      <c r="AS873" s="60">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58">
        <f ca="1">COUNTIF(INDIRECT("U"&amp;(ROW()+12*(($AN873-1)*3+$AO873)-ROW())/12+5):INDIRECT("AF"&amp;(ROW()+12*(($AN873-1)*3+$AO873)-ROW())/12+5),AS873)</f>
        <v>0</v>
      </c>
      <c r="AU873" s="58">
        <f ca="1">IF(AND(AQ873+AS873&gt;0,AR873+AT873&gt;0),COUNTIF(AU$6:AU872,"&gt;0")+1,0)</f>
        <v>0</v>
      </c>
    </row>
    <row r="874" spans="40:47">
      <c r="AN874" s="58">
        <v>25</v>
      </c>
      <c r="AO874" s="58">
        <v>1</v>
      </c>
      <c r="AP874" s="58">
        <v>5</v>
      </c>
      <c r="AQ874" s="60">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58">
        <f ca="1">COUNTIF(INDIRECT("H"&amp;(ROW()+12*(($AN874-1)*3+$AO874)-ROW())/12+5):INDIRECT("S"&amp;(ROW()+12*(($AN874-1)*3+$AO874)-ROW())/12+5),AQ874)</f>
        <v>0</v>
      </c>
      <c r="AS874" s="60">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58">
        <f ca="1">COUNTIF(INDIRECT("U"&amp;(ROW()+12*(($AN874-1)*3+$AO874)-ROW())/12+5):INDIRECT("AF"&amp;(ROW()+12*(($AN874-1)*3+$AO874)-ROW())/12+5),AS874)</f>
        <v>0</v>
      </c>
      <c r="AU874" s="58">
        <f ca="1">IF(AND(AQ874+AS874&gt;0,AR874+AT874&gt;0),COUNTIF(AU$6:AU873,"&gt;0")+1,0)</f>
        <v>0</v>
      </c>
    </row>
    <row r="875" spans="40:47">
      <c r="AN875" s="58">
        <v>25</v>
      </c>
      <c r="AO875" s="58">
        <v>1</v>
      </c>
      <c r="AP875" s="58">
        <v>6</v>
      </c>
      <c r="AQ875" s="60">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58">
        <f ca="1">COUNTIF(INDIRECT("H"&amp;(ROW()+12*(($AN875-1)*3+$AO875)-ROW())/12+5):INDIRECT("S"&amp;(ROW()+12*(($AN875-1)*3+$AO875)-ROW())/12+5),AQ875)</f>
        <v>0</v>
      </c>
      <c r="AS875" s="60">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58">
        <f ca="1">COUNTIF(INDIRECT("U"&amp;(ROW()+12*(($AN875-1)*3+$AO875)-ROW())/12+5):INDIRECT("AF"&amp;(ROW()+12*(($AN875-1)*3+$AO875)-ROW())/12+5),AS875)</f>
        <v>0</v>
      </c>
      <c r="AU875" s="58">
        <f ca="1">IF(AND(AQ875+AS875&gt;0,AR875+AT875&gt;0),COUNTIF(AU$6:AU874,"&gt;0")+1,0)</f>
        <v>0</v>
      </c>
    </row>
    <row r="876" spans="40:47">
      <c r="AN876" s="58">
        <v>25</v>
      </c>
      <c r="AO876" s="58">
        <v>1</v>
      </c>
      <c r="AP876" s="58">
        <v>7</v>
      </c>
      <c r="AQ876" s="60">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58">
        <f ca="1">COUNTIF(INDIRECT("H"&amp;(ROW()+12*(($AN876-1)*3+$AO876)-ROW())/12+5):INDIRECT("S"&amp;(ROW()+12*(($AN876-1)*3+$AO876)-ROW())/12+5),AQ876)</f>
        <v>0</v>
      </c>
      <c r="AS876" s="60">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58">
        <f ca="1">COUNTIF(INDIRECT("U"&amp;(ROW()+12*(($AN876-1)*3+$AO876)-ROW())/12+5):INDIRECT("AF"&amp;(ROW()+12*(($AN876-1)*3+$AO876)-ROW())/12+5),AS876)</f>
        <v>0</v>
      </c>
      <c r="AU876" s="58">
        <f ca="1">IF(AND(AQ876+AS876&gt;0,AR876+AT876&gt;0),COUNTIF(AU$6:AU875,"&gt;0")+1,0)</f>
        <v>0</v>
      </c>
    </row>
    <row r="877" spans="40:47">
      <c r="AN877" s="58">
        <v>25</v>
      </c>
      <c r="AO877" s="58">
        <v>1</v>
      </c>
      <c r="AP877" s="58">
        <v>8</v>
      </c>
      <c r="AQ877" s="60">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58">
        <f ca="1">COUNTIF(INDIRECT("H"&amp;(ROW()+12*(($AN877-1)*3+$AO877)-ROW())/12+5):INDIRECT("S"&amp;(ROW()+12*(($AN877-1)*3+$AO877)-ROW())/12+5),AQ877)</f>
        <v>0</v>
      </c>
      <c r="AS877" s="60">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58">
        <f ca="1">COUNTIF(INDIRECT("U"&amp;(ROW()+12*(($AN877-1)*3+$AO877)-ROW())/12+5):INDIRECT("AF"&amp;(ROW()+12*(($AN877-1)*3+$AO877)-ROW())/12+5),AS877)</f>
        <v>0</v>
      </c>
      <c r="AU877" s="58">
        <f ca="1">IF(AND(AQ877+AS877&gt;0,AR877+AT877&gt;0),COUNTIF(AU$6:AU876,"&gt;0")+1,0)</f>
        <v>0</v>
      </c>
    </row>
    <row r="878" spans="40:47">
      <c r="AN878" s="58">
        <v>25</v>
      </c>
      <c r="AO878" s="58">
        <v>1</v>
      </c>
      <c r="AP878" s="58">
        <v>9</v>
      </c>
      <c r="AQ878" s="60">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58">
        <f ca="1">COUNTIF(INDIRECT("H"&amp;(ROW()+12*(($AN878-1)*3+$AO878)-ROW())/12+5):INDIRECT("S"&amp;(ROW()+12*(($AN878-1)*3+$AO878)-ROW())/12+5),AQ878)</f>
        <v>0</v>
      </c>
      <c r="AS878" s="60">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58">
        <f ca="1">COUNTIF(INDIRECT("U"&amp;(ROW()+12*(($AN878-1)*3+$AO878)-ROW())/12+5):INDIRECT("AF"&amp;(ROW()+12*(($AN878-1)*3+$AO878)-ROW())/12+5),AS878)</f>
        <v>0</v>
      </c>
      <c r="AU878" s="58">
        <f ca="1">IF(AND(AQ878+AS878&gt;0,AR878+AT878&gt;0),COUNTIF(AU$6:AU877,"&gt;0")+1,0)</f>
        <v>0</v>
      </c>
    </row>
    <row r="879" spans="40:47">
      <c r="AN879" s="58">
        <v>25</v>
      </c>
      <c r="AO879" s="58">
        <v>1</v>
      </c>
      <c r="AP879" s="58">
        <v>10</v>
      </c>
      <c r="AQ879" s="60">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58">
        <f ca="1">COUNTIF(INDIRECT("H"&amp;(ROW()+12*(($AN879-1)*3+$AO879)-ROW())/12+5):INDIRECT("S"&amp;(ROW()+12*(($AN879-1)*3+$AO879)-ROW())/12+5),AQ879)</f>
        <v>0</v>
      </c>
      <c r="AS879" s="60">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58">
        <f ca="1">COUNTIF(INDIRECT("U"&amp;(ROW()+12*(($AN879-1)*3+$AO879)-ROW())/12+5):INDIRECT("AF"&amp;(ROW()+12*(($AN879-1)*3+$AO879)-ROW())/12+5),AS879)</f>
        <v>0</v>
      </c>
      <c r="AU879" s="58">
        <f ca="1">IF(AND(AQ879+AS879&gt;0,AR879+AT879&gt;0),COUNTIF(AU$6:AU878,"&gt;0")+1,0)</f>
        <v>0</v>
      </c>
    </row>
    <row r="880" spans="40:47">
      <c r="AN880" s="58">
        <v>25</v>
      </c>
      <c r="AO880" s="58">
        <v>1</v>
      </c>
      <c r="AP880" s="58">
        <v>11</v>
      </c>
      <c r="AQ880" s="60">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58">
        <f ca="1">COUNTIF(INDIRECT("H"&amp;(ROW()+12*(($AN880-1)*3+$AO880)-ROW())/12+5):INDIRECT("S"&amp;(ROW()+12*(($AN880-1)*3+$AO880)-ROW())/12+5),AQ880)</f>
        <v>0</v>
      </c>
      <c r="AS880" s="60">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58">
        <f ca="1">COUNTIF(INDIRECT("U"&amp;(ROW()+12*(($AN880-1)*3+$AO880)-ROW())/12+5):INDIRECT("AF"&amp;(ROW()+12*(($AN880-1)*3+$AO880)-ROW())/12+5),AS880)</f>
        <v>0</v>
      </c>
      <c r="AU880" s="58">
        <f ca="1">IF(AND(AQ880+AS880&gt;0,AR880+AT880&gt;0),COUNTIF(AU$6:AU879,"&gt;0")+1,0)</f>
        <v>0</v>
      </c>
    </row>
    <row r="881" spans="40:47">
      <c r="AN881" s="58">
        <v>25</v>
      </c>
      <c r="AO881" s="58">
        <v>1</v>
      </c>
      <c r="AP881" s="58">
        <v>12</v>
      </c>
      <c r="AQ881" s="60">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58">
        <f ca="1">COUNTIF(INDIRECT("H"&amp;(ROW()+12*(($AN881-1)*3+$AO881)-ROW())/12+5):INDIRECT("S"&amp;(ROW()+12*(($AN881-1)*3+$AO881)-ROW())/12+5),AQ881)</f>
        <v>0</v>
      </c>
      <c r="AS881" s="60">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58">
        <f ca="1">COUNTIF(INDIRECT("U"&amp;(ROW()+12*(($AN881-1)*3+$AO881)-ROW())/12+5):INDIRECT("AF"&amp;(ROW()+12*(($AN881-1)*3+$AO881)-ROW())/12+5),AS881)</f>
        <v>0</v>
      </c>
      <c r="AU881" s="58">
        <f ca="1">IF(AND(AQ881+AS881&gt;0,AR881+AT881&gt;0),COUNTIF(AU$6:AU880,"&gt;0")+1,0)</f>
        <v>0</v>
      </c>
    </row>
    <row r="882" spans="40:47">
      <c r="AN882" s="58">
        <v>25</v>
      </c>
      <c r="AO882" s="58">
        <v>2</v>
      </c>
      <c r="AP882" s="58">
        <v>1</v>
      </c>
      <c r="AQ882" s="60">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58">
        <f ca="1">COUNTIF(INDIRECT("H"&amp;(ROW()+12*(($AN882-1)*3+$AO882)-ROW())/12+5):INDIRECT("S"&amp;(ROW()+12*(($AN882-1)*3+$AO882)-ROW())/12+5),AQ882)</f>
        <v>0</v>
      </c>
      <c r="AS882" s="60">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58">
        <f ca="1">COUNTIF(INDIRECT("U"&amp;(ROW()+12*(($AN882-1)*3+$AO882)-ROW())/12+5):INDIRECT("AF"&amp;(ROW()+12*(($AN882-1)*3+$AO882)-ROW())/12+5),AS882)</f>
        <v>0</v>
      </c>
      <c r="AU882" s="58">
        <f ca="1">IF(AND(AQ882+AS882&gt;0,AR882+AT882&gt;0),COUNTIF(AU$6:AU881,"&gt;0")+1,0)</f>
        <v>0</v>
      </c>
    </row>
    <row r="883" spans="40:47">
      <c r="AN883" s="58">
        <v>25</v>
      </c>
      <c r="AO883" s="58">
        <v>2</v>
      </c>
      <c r="AP883" s="58">
        <v>2</v>
      </c>
      <c r="AQ883" s="60">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58">
        <f ca="1">COUNTIF(INDIRECT("H"&amp;(ROW()+12*(($AN883-1)*3+$AO883)-ROW())/12+5):INDIRECT("S"&amp;(ROW()+12*(($AN883-1)*3+$AO883)-ROW())/12+5),AQ883)</f>
        <v>0</v>
      </c>
      <c r="AS883" s="60">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58">
        <f ca="1">COUNTIF(INDIRECT("U"&amp;(ROW()+12*(($AN883-1)*3+$AO883)-ROW())/12+5):INDIRECT("AF"&amp;(ROW()+12*(($AN883-1)*3+$AO883)-ROW())/12+5),AS883)</f>
        <v>0</v>
      </c>
      <c r="AU883" s="58">
        <f ca="1">IF(AND(AQ883+AS883&gt;0,AR883+AT883&gt;0),COUNTIF(AU$6:AU882,"&gt;0")+1,0)</f>
        <v>0</v>
      </c>
    </row>
    <row r="884" spans="40:47">
      <c r="AN884" s="58">
        <v>25</v>
      </c>
      <c r="AO884" s="58">
        <v>2</v>
      </c>
      <c r="AP884" s="58">
        <v>3</v>
      </c>
      <c r="AQ884" s="60">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58">
        <f ca="1">COUNTIF(INDIRECT("H"&amp;(ROW()+12*(($AN884-1)*3+$AO884)-ROW())/12+5):INDIRECT("S"&amp;(ROW()+12*(($AN884-1)*3+$AO884)-ROW())/12+5),AQ884)</f>
        <v>0</v>
      </c>
      <c r="AS884" s="60">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58">
        <f ca="1">COUNTIF(INDIRECT("U"&amp;(ROW()+12*(($AN884-1)*3+$AO884)-ROW())/12+5):INDIRECT("AF"&amp;(ROW()+12*(($AN884-1)*3+$AO884)-ROW())/12+5),AS884)</f>
        <v>0</v>
      </c>
      <c r="AU884" s="58">
        <f ca="1">IF(AND(AQ884+AS884&gt;0,AR884+AT884&gt;0),COUNTIF(AU$6:AU883,"&gt;0")+1,0)</f>
        <v>0</v>
      </c>
    </row>
    <row r="885" spans="40:47">
      <c r="AN885" s="58">
        <v>25</v>
      </c>
      <c r="AO885" s="58">
        <v>2</v>
      </c>
      <c r="AP885" s="58">
        <v>4</v>
      </c>
      <c r="AQ885" s="60">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58">
        <f ca="1">COUNTIF(INDIRECT("H"&amp;(ROW()+12*(($AN885-1)*3+$AO885)-ROW())/12+5):INDIRECT("S"&amp;(ROW()+12*(($AN885-1)*3+$AO885)-ROW())/12+5),AQ885)</f>
        <v>0</v>
      </c>
      <c r="AS885" s="60">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58">
        <f ca="1">COUNTIF(INDIRECT("U"&amp;(ROW()+12*(($AN885-1)*3+$AO885)-ROW())/12+5):INDIRECT("AF"&amp;(ROW()+12*(($AN885-1)*3+$AO885)-ROW())/12+5),AS885)</f>
        <v>0</v>
      </c>
      <c r="AU885" s="58">
        <f ca="1">IF(AND(AQ885+AS885&gt;0,AR885+AT885&gt;0),COUNTIF(AU$6:AU884,"&gt;0")+1,0)</f>
        <v>0</v>
      </c>
    </row>
    <row r="886" spans="40:47">
      <c r="AN886" s="58">
        <v>25</v>
      </c>
      <c r="AO886" s="58">
        <v>2</v>
      </c>
      <c r="AP886" s="58">
        <v>5</v>
      </c>
      <c r="AQ886" s="60">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58">
        <f ca="1">COUNTIF(INDIRECT("H"&amp;(ROW()+12*(($AN886-1)*3+$AO886)-ROW())/12+5):INDIRECT("S"&amp;(ROW()+12*(($AN886-1)*3+$AO886)-ROW())/12+5),AQ886)</f>
        <v>0</v>
      </c>
      <c r="AS886" s="60">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58">
        <f ca="1">COUNTIF(INDIRECT("U"&amp;(ROW()+12*(($AN886-1)*3+$AO886)-ROW())/12+5):INDIRECT("AF"&amp;(ROW()+12*(($AN886-1)*3+$AO886)-ROW())/12+5),AS886)</f>
        <v>0</v>
      </c>
      <c r="AU886" s="58">
        <f ca="1">IF(AND(AQ886+AS886&gt;0,AR886+AT886&gt;0),COUNTIF(AU$6:AU885,"&gt;0")+1,0)</f>
        <v>0</v>
      </c>
    </row>
    <row r="887" spans="40:47">
      <c r="AN887" s="58">
        <v>25</v>
      </c>
      <c r="AO887" s="58">
        <v>2</v>
      </c>
      <c r="AP887" s="58">
        <v>6</v>
      </c>
      <c r="AQ887" s="60">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58">
        <f ca="1">COUNTIF(INDIRECT("H"&amp;(ROW()+12*(($AN887-1)*3+$AO887)-ROW())/12+5):INDIRECT("S"&amp;(ROW()+12*(($AN887-1)*3+$AO887)-ROW())/12+5),AQ887)</f>
        <v>0</v>
      </c>
      <c r="AS887" s="60">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58">
        <f ca="1">COUNTIF(INDIRECT("U"&amp;(ROW()+12*(($AN887-1)*3+$AO887)-ROW())/12+5):INDIRECT("AF"&amp;(ROW()+12*(($AN887-1)*3+$AO887)-ROW())/12+5),AS887)</f>
        <v>0</v>
      </c>
      <c r="AU887" s="58">
        <f ca="1">IF(AND(AQ887+AS887&gt;0,AR887+AT887&gt;0),COUNTIF(AU$6:AU886,"&gt;0")+1,0)</f>
        <v>0</v>
      </c>
    </row>
    <row r="888" spans="40:47">
      <c r="AN888" s="58">
        <v>25</v>
      </c>
      <c r="AO888" s="58">
        <v>2</v>
      </c>
      <c r="AP888" s="58">
        <v>7</v>
      </c>
      <c r="AQ888" s="60">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58">
        <f ca="1">COUNTIF(INDIRECT("H"&amp;(ROW()+12*(($AN888-1)*3+$AO888)-ROW())/12+5):INDIRECT("S"&amp;(ROW()+12*(($AN888-1)*3+$AO888)-ROW())/12+5),AQ888)</f>
        <v>0</v>
      </c>
      <c r="AS888" s="60">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58">
        <f ca="1">COUNTIF(INDIRECT("U"&amp;(ROW()+12*(($AN888-1)*3+$AO888)-ROW())/12+5):INDIRECT("AF"&amp;(ROW()+12*(($AN888-1)*3+$AO888)-ROW())/12+5),AS888)</f>
        <v>0</v>
      </c>
      <c r="AU888" s="58">
        <f ca="1">IF(AND(AQ888+AS888&gt;0,AR888+AT888&gt;0),COUNTIF(AU$6:AU887,"&gt;0")+1,0)</f>
        <v>0</v>
      </c>
    </row>
    <row r="889" spans="40:47">
      <c r="AN889" s="58">
        <v>25</v>
      </c>
      <c r="AO889" s="58">
        <v>2</v>
      </c>
      <c r="AP889" s="58">
        <v>8</v>
      </c>
      <c r="AQ889" s="60">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58">
        <f ca="1">COUNTIF(INDIRECT("H"&amp;(ROW()+12*(($AN889-1)*3+$AO889)-ROW())/12+5):INDIRECT("S"&amp;(ROW()+12*(($AN889-1)*3+$AO889)-ROW())/12+5),AQ889)</f>
        <v>0</v>
      </c>
      <c r="AS889" s="60">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58">
        <f ca="1">COUNTIF(INDIRECT("U"&amp;(ROW()+12*(($AN889-1)*3+$AO889)-ROW())/12+5):INDIRECT("AF"&amp;(ROW()+12*(($AN889-1)*3+$AO889)-ROW())/12+5),AS889)</f>
        <v>0</v>
      </c>
      <c r="AU889" s="58">
        <f ca="1">IF(AND(AQ889+AS889&gt;0,AR889+AT889&gt;0),COUNTIF(AU$6:AU888,"&gt;0")+1,0)</f>
        <v>0</v>
      </c>
    </row>
    <row r="890" spans="40:47">
      <c r="AN890" s="58">
        <v>25</v>
      </c>
      <c r="AO890" s="58">
        <v>2</v>
      </c>
      <c r="AP890" s="58">
        <v>9</v>
      </c>
      <c r="AQ890" s="60">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58">
        <f ca="1">COUNTIF(INDIRECT("H"&amp;(ROW()+12*(($AN890-1)*3+$AO890)-ROW())/12+5):INDIRECT("S"&amp;(ROW()+12*(($AN890-1)*3+$AO890)-ROW())/12+5),AQ890)</f>
        <v>0</v>
      </c>
      <c r="AS890" s="60">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58">
        <f ca="1">COUNTIF(INDIRECT("U"&amp;(ROW()+12*(($AN890-1)*3+$AO890)-ROW())/12+5):INDIRECT("AF"&amp;(ROW()+12*(($AN890-1)*3+$AO890)-ROW())/12+5),AS890)</f>
        <v>0</v>
      </c>
      <c r="AU890" s="58">
        <f ca="1">IF(AND(AQ890+AS890&gt;0,AR890+AT890&gt;0),COUNTIF(AU$6:AU889,"&gt;0")+1,0)</f>
        <v>0</v>
      </c>
    </row>
    <row r="891" spans="40:47">
      <c r="AN891" s="58">
        <v>25</v>
      </c>
      <c r="AO891" s="58">
        <v>2</v>
      </c>
      <c r="AP891" s="58">
        <v>10</v>
      </c>
      <c r="AQ891" s="60">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58">
        <f ca="1">COUNTIF(INDIRECT("H"&amp;(ROW()+12*(($AN891-1)*3+$AO891)-ROW())/12+5):INDIRECT("S"&amp;(ROW()+12*(($AN891-1)*3+$AO891)-ROW())/12+5),AQ891)</f>
        <v>0</v>
      </c>
      <c r="AS891" s="60">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58">
        <f ca="1">COUNTIF(INDIRECT("U"&amp;(ROW()+12*(($AN891-1)*3+$AO891)-ROW())/12+5):INDIRECT("AF"&amp;(ROW()+12*(($AN891-1)*3+$AO891)-ROW())/12+5),AS891)</f>
        <v>0</v>
      </c>
      <c r="AU891" s="58">
        <f ca="1">IF(AND(AQ891+AS891&gt;0,AR891+AT891&gt;0),COUNTIF(AU$6:AU890,"&gt;0")+1,0)</f>
        <v>0</v>
      </c>
    </row>
    <row r="892" spans="40:47">
      <c r="AN892" s="58">
        <v>25</v>
      </c>
      <c r="AO892" s="58">
        <v>2</v>
      </c>
      <c r="AP892" s="58">
        <v>11</v>
      </c>
      <c r="AQ892" s="60">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58">
        <f ca="1">COUNTIF(INDIRECT("H"&amp;(ROW()+12*(($AN892-1)*3+$AO892)-ROW())/12+5):INDIRECT("S"&amp;(ROW()+12*(($AN892-1)*3+$AO892)-ROW())/12+5),AQ892)</f>
        <v>0</v>
      </c>
      <c r="AS892" s="60">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58">
        <f ca="1">COUNTIF(INDIRECT("U"&amp;(ROW()+12*(($AN892-1)*3+$AO892)-ROW())/12+5):INDIRECT("AF"&amp;(ROW()+12*(($AN892-1)*3+$AO892)-ROW())/12+5),AS892)</f>
        <v>0</v>
      </c>
      <c r="AU892" s="58">
        <f ca="1">IF(AND(AQ892+AS892&gt;0,AR892+AT892&gt;0),COUNTIF(AU$6:AU891,"&gt;0")+1,0)</f>
        <v>0</v>
      </c>
    </row>
    <row r="893" spans="40:47">
      <c r="AN893" s="58">
        <v>25</v>
      </c>
      <c r="AO893" s="58">
        <v>2</v>
      </c>
      <c r="AP893" s="58">
        <v>12</v>
      </c>
      <c r="AQ893" s="60">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58">
        <f ca="1">COUNTIF(INDIRECT("H"&amp;(ROW()+12*(($AN893-1)*3+$AO893)-ROW())/12+5):INDIRECT("S"&amp;(ROW()+12*(($AN893-1)*3+$AO893)-ROW())/12+5),AQ893)</f>
        <v>0</v>
      </c>
      <c r="AS893" s="60">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58">
        <f ca="1">COUNTIF(INDIRECT("U"&amp;(ROW()+12*(($AN893-1)*3+$AO893)-ROW())/12+5):INDIRECT("AF"&amp;(ROW()+12*(($AN893-1)*3+$AO893)-ROW())/12+5),AS893)</f>
        <v>0</v>
      </c>
      <c r="AU893" s="58">
        <f ca="1">IF(AND(AQ893+AS893&gt;0,AR893+AT893&gt;0),COUNTIF(AU$6:AU892,"&gt;0")+1,0)</f>
        <v>0</v>
      </c>
    </row>
    <row r="894" spans="40:47">
      <c r="AN894" s="58">
        <v>25</v>
      </c>
      <c r="AO894" s="58">
        <v>3</v>
      </c>
      <c r="AP894" s="58">
        <v>1</v>
      </c>
      <c r="AQ894" s="60">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58">
        <f ca="1">COUNTIF(INDIRECT("H"&amp;(ROW()+12*(($AN894-1)*3+$AO894)-ROW())/12+5):INDIRECT("S"&amp;(ROW()+12*(($AN894-1)*3+$AO894)-ROW())/12+5),AQ894)</f>
        <v>0</v>
      </c>
      <c r="AS894" s="60">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58">
        <f ca="1">COUNTIF(INDIRECT("U"&amp;(ROW()+12*(($AN894-1)*3+$AO894)-ROW())/12+5):INDIRECT("AF"&amp;(ROW()+12*(($AN894-1)*3+$AO894)-ROW())/12+5),AS894)</f>
        <v>0</v>
      </c>
      <c r="AU894" s="58">
        <f ca="1">IF(AND(AQ894+AS894&gt;0,AR894+AT894&gt;0),COUNTIF(AU$6:AU893,"&gt;0")+1,0)</f>
        <v>0</v>
      </c>
    </row>
    <row r="895" spans="40:47">
      <c r="AN895" s="58">
        <v>25</v>
      </c>
      <c r="AO895" s="58">
        <v>3</v>
      </c>
      <c r="AP895" s="58">
        <v>2</v>
      </c>
      <c r="AQ895" s="60">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58">
        <f ca="1">COUNTIF(INDIRECT("H"&amp;(ROW()+12*(($AN895-1)*3+$AO895)-ROW())/12+5):INDIRECT("S"&amp;(ROW()+12*(($AN895-1)*3+$AO895)-ROW())/12+5),AQ895)</f>
        <v>0</v>
      </c>
      <c r="AS895" s="60">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58">
        <f ca="1">COUNTIF(INDIRECT("U"&amp;(ROW()+12*(($AN895-1)*3+$AO895)-ROW())/12+5):INDIRECT("AF"&amp;(ROW()+12*(($AN895-1)*3+$AO895)-ROW())/12+5),AS895)</f>
        <v>0</v>
      </c>
      <c r="AU895" s="58">
        <f ca="1">IF(AND(AQ895+AS895&gt;0,AR895+AT895&gt;0),COUNTIF(AU$6:AU894,"&gt;0")+1,0)</f>
        <v>0</v>
      </c>
    </row>
    <row r="896" spans="40:47">
      <c r="AN896" s="58">
        <v>25</v>
      </c>
      <c r="AO896" s="58">
        <v>3</v>
      </c>
      <c r="AP896" s="58">
        <v>3</v>
      </c>
      <c r="AQ896" s="60">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58">
        <f ca="1">COUNTIF(INDIRECT("H"&amp;(ROW()+12*(($AN896-1)*3+$AO896)-ROW())/12+5):INDIRECT("S"&amp;(ROW()+12*(($AN896-1)*3+$AO896)-ROW())/12+5),AQ896)</f>
        <v>0</v>
      </c>
      <c r="AS896" s="60">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58">
        <f ca="1">COUNTIF(INDIRECT("U"&amp;(ROW()+12*(($AN896-1)*3+$AO896)-ROW())/12+5):INDIRECT("AF"&amp;(ROW()+12*(($AN896-1)*3+$AO896)-ROW())/12+5),AS896)</f>
        <v>0</v>
      </c>
      <c r="AU896" s="58">
        <f ca="1">IF(AND(AQ896+AS896&gt;0,AR896+AT896&gt;0),COUNTIF(AU$6:AU895,"&gt;0")+1,0)</f>
        <v>0</v>
      </c>
    </row>
    <row r="897" spans="40:47">
      <c r="AN897" s="58">
        <v>25</v>
      </c>
      <c r="AO897" s="58">
        <v>3</v>
      </c>
      <c r="AP897" s="58">
        <v>4</v>
      </c>
      <c r="AQ897" s="60">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58">
        <f ca="1">COUNTIF(INDIRECT("H"&amp;(ROW()+12*(($AN897-1)*3+$AO897)-ROW())/12+5):INDIRECT("S"&amp;(ROW()+12*(($AN897-1)*3+$AO897)-ROW())/12+5),AQ897)</f>
        <v>0</v>
      </c>
      <c r="AS897" s="60">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58">
        <f ca="1">COUNTIF(INDIRECT("U"&amp;(ROW()+12*(($AN897-1)*3+$AO897)-ROW())/12+5):INDIRECT("AF"&amp;(ROW()+12*(($AN897-1)*3+$AO897)-ROW())/12+5),AS897)</f>
        <v>0</v>
      </c>
      <c r="AU897" s="58">
        <f ca="1">IF(AND(AQ897+AS897&gt;0,AR897+AT897&gt;0),COUNTIF(AU$6:AU896,"&gt;0")+1,0)</f>
        <v>0</v>
      </c>
    </row>
    <row r="898" spans="40:47">
      <c r="AN898" s="58">
        <v>25</v>
      </c>
      <c r="AO898" s="58">
        <v>3</v>
      </c>
      <c r="AP898" s="58">
        <v>5</v>
      </c>
      <c r="AQ898" s="60">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58">
        <f ca="1">COUNTIF(INDIRECT("H"&amp;(ROW()+12*(($AN898-1)*3+$AO898)-ROW())/12+5):INDIRECT("S"&amp;(ROW()+12*(($AN898-1)*3+$AO898)-ROW())/12+5),AQ898)</f>
        <v>0</v>
      </c>
      <c r="AS898" s="60">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58">
        <f ca="1">COUNTIF(INDIRECT("U"&amp;(ROW()+12*(($AN898-1)*3+$AO898)-ROW())/12+5):INDIRECT("AF"&amp;(ROW()+12*(($AN898-1)*3+$AO898)-ROW())/12+5),AS898)</f>
        <v>0</v>
      </c>
      <c r="AU898" s="58">
        <f ca="1">IF(AND(AQ898+AS898&gt;0,AR898+AT898&gt;0),COUNTIF(AU$6:AU897,"&gt;0")+1,0)</f>
        <v>0</v>
      </c>
    </row>
    <row r="899" spans="40:47">
      <c r="AN899" s="58">
        <v>25</v>
      </c>
      <c r="AO899" s="58">
        <v>3</v>
      </c>
      <c r="AP899" s="58">
        <v>6</v>
      </c>
      <c r="AQ899" s="60">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58">
        <f ca="1">COUNTIF(INDIRECT("H"&amp;(ROW()+12*(($AN899-1)*3+$AO899)-ROW())/12+5):INDIRECT("S"&amp;(ROW()+12*(($AN899-1)*3+$AO899)-ROW())/12+5),AQ899)</f>
        <v>0</v>
      </c>
      <c r="AS899" s="60">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58">
        <f ca="1">COUNTIF(INDIRECT("U"&amp;(ROW()+12*(($AN899-1)*3+$AO899)-ROW())/12+5):INDIRECT("AF"&amp;(ROW()+12*(($AN899-1)*3+$AO899)-ROW())/12+5),AS899)</f>
        <v>0</v>
      </c>
      <c r="AU899" s="58">
        <f ca="1">IF(AND(AQ899+AS899&gt;0,AR899+AT899&gt;0),COUNTIF(AU$6:AU898,"&gt;0")+1,0)</f>
        <v>0</v>
      </c>
    </row>
    <row r="900" spans="40:47">
      <c r="AN900" s="58">
        <v>25</v>
      </c>
      <c r="AO900" s="58">
        <v>3</v>
      </c>
      <c r="AP900" s="58">
        <v>7</v>
      </c>
      <c r="AQ900" s="60">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58">
        <f ca="1">COUNTIF(INDIRECT("H"&amp;(ROW()+12*(($AN900-1)*3+$AO900)-ROW())/12+5):INDIRECT("S"&amp;(ROW()+12*(($AN900-1)*3+$AO900)-ROW())/12+5),AQ900)</f>
        <v>0</v>
      </c>
      <c r="AS900" s="60">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58">
        <f ca="1">COUNTIF(INDIRECT("U"&amp;(ROW()+12*(($AN900-1)*3+$AO900)-ROW())/12+5):INDIRECT("AF"&amp;(ROW()+12*(($AN900-1)*3+$AO900)-ROW())/12+5),AS900)</f>
        <v>0</v>
      </c>
      <c r="AU900" s="58">
        <f ca="1">IF(AND(AQ900+AS900&gt;0,AR900+AT900&gt;0),COUNTIF(AU$6:AU899,"&gt;0")+1,0)</f>
        <v>0</v>
      </c>
    </row>
    <row r="901" spans="40:47">
      <c r="AN901" s="58">
        <v>25</v>
      </c>
      <c r="AO901" s="58">
        <v>3</v>
      </c>
      <c r="AP901" s="58">
        <v>8</v>
      </c>
      <c r="AQ901" s="60">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58">
        <f ca="1">COUNTIF(INDIRECT("H"&amp;(ROW()+12*(($AN901-1)*3+$AO901)-ROW())/12+5):INDIRECT("S"&amp;(ROW()+12*(($AN901-1)*3+$AO901)-ROW())/12+5),AQ901)</f>
        <v>0</v>
      </c>
      <c r="AS901" s="60">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58">
        <f ca="1">COUNTIF(INDIRECT("U"&amp;(ROW()+12*(($AN901-1)*3+$AO901)-ROW())/12+5):INDIRECT("AF"&amp;(ROW()+12*(($AN901-1)*3+$AO901)-ROW())/12+5),AS901)</f>
        <v>0</v>
      </c>
      <c r="AU901" s="58">
        <f ca="1">IF(AND(AQ901+AS901&gt;0,AR901+AT901&gt;0),COUNTIF(AU$6:AU900,"&gt;0")+1,0)</f>
        <v>0</v>
      </c>
    </row>
    <row r="902" spans="40:47">
      <c r="AN902" s="58">
        <v>25</v>
      </c>
      <c r="AO902" s="58">
        <v>3</v>
      </c>
      <c r="AP902" s="58">
        <v>9</v>
      </c>
      <c r="AQ902" s="60">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58">
        <f ca="1">COUNTIF(INDIRECT("H"&amp;(ROW()+12*(($AN902-1)*3+$AO902)-ROW())/12+5):INDIRECT("S"&amp;(ROW()+12*(($AN902-1)*3+$AO902)-ROW())/12+5),AQ902)</f>
        <v>0</v>
      </c>
      <c r="AS902" s="60">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58">
        <f ca="1">COUNTIF(INDIRECT("U"&amp;(ROW()+12*(($AN902-1)*3+$AO902)-ROW())/12+5):INDIRECT("AF"&amp;(ROW()+12*(($AN902-1)*3+$AO902)-ROW())/12+5),AS902)</f>
        <v>0</v>
      </c>
      <c r="AU902" s="58">
        <f ca="1">IF(AND(AQ902+AS902&gt;0,AR902+AT902&gt;0),COUNTIF(AU$6:AU901,"&gt;0")+1,0)</f>
        <v>0</v>
      </c>
    </row>
    <row r="903" spans="40:47">
      <c r="AN903" s="58">
        <v>25</v>
      </c>
      <c r="AO903" s="58">
        <v>3</v>
      </c>
      <c r="AP903" s="58">
        <v>10</v>
      </c>
      <c r="AQ903" s="60">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58">
        <f ca="1">COUNTIF(INDIRECT("H"&amp;(ROW()+12*(($AN903-1)*3+$AO903)-ROW())/12+5):INDIRECT("S"&amp;(ROW()+12*(($AN903-1)*3+$AO903)-ROW())/12+5),AQ903)</f>
        <v>0</v>
      </c>
      <c r="AS903" s="60">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58">
        <f ca="1">COUNTIF(INDIRECT("U"&amp;(ROW()+12*(($AN903-1)*3+$AO903)-ROW())/12+5):INDIRECT("AF"&amp;(ROW()+12*(($AN903-1)*3+$AO903)-ROW())/12+5),AS903)</f>
        <v>0</v>
      </c>
      <c r="AU903" s="58">
        <f ca="1">IF(AND(AQ903+AS903&gt;0,AR903+AT903&gt;0),COUNTIF(AU$6:AU902,"&gt;0")+1,0)</f>
        <v>0</v>
      </c>
    </row>
    <row r="904" spans="40:47">
      <c r="AN904" s="58">
        <v>25</v>
      </c>
      <c r="AO904" s="58">
        <v>3</v>
      </c>
      <c r="AP904" s="58">
        <v>11</v>
      </c>
      <c r="AQ904" s="60">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58">
        <f ca="1">COUNTIF(INDIRECT("H"&amp;(ROW()+12*(($AN904-1)*3+$AO904)-ROW())/12+5):INDIRECT("S"&amp;(ROW()+12*(($AN904-1)*3+$AO904)-ROW())/12+5),AQ904)</f>
        <v>0</v>
      </c>
      <c r="AS904" s="60">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58">
        <f ca="1">COUNTIF(INDIRECT("U"&amp;(ROW()+12*(($AN904-1)*3+$AO904)-ROW())/12+5):INDIRECT("AF"&amp;(ROW()+12*(($AN904-1)*3+$AO904)-ROW())/12+5),AS904)</f>
        <v>0</v>
      </c>
      <c r="AU904" s="58">
        <f ca="1">IF(AND(AQ904+AS904&gt;0,AR904+AT904&gt;0),COUNTIF(AU$6:AU903,"&gt;0")+1,0)</f>
        <v>0</v>
      </c>
    </row>
    <row r="905" spans="40:47">
      <c r="AN905" s="243">
        <v>25</v>
      </c>
      <c r="AO905" s="243">
        <v>3</v>
      </c>
      <c r="AP905" s="243">
        <v>12</v>
      </c>
      <c r="AQ905" s="244">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243">
        <f ca="1">COUNTIF(INDIRECT("H"&amp;(ROW()+12*(($AN905-1)*3+$AO905)-ROW())/12+5):INDIRECT("S"&amp;(ROW()+12*(($AN905-1)*3+$AO905)-ROW())/12+5),AQ905)</f>
        <v>0</v>
      </c>
      <c r="AS905" s="244">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243">
        <f ca="1">COUNTIF(INDIRECT("U"&amp;(ROW()+12*(($AN905-1)*3+$AO905)-ROW())/12+5):INDIRECT("AF"&amp;(ROW()+12*(($AN905-1)*3+$AO905)-ROW())/12+5),AS905)</f>
        <v>0</v>
      </c>
      <c r="AU905" s="58">
        <f ca="1">IF(AND(AQ905+AS905&gt;0,AR905+AT905&gt;0),COUNTIF(AU$6:AU904,"&gt;0")+1,0)</f>
        <v>0</v>
      </c>
    </row>
    <row r="906" spans="40:47">
      <c r="AN906" s="58">
        <v>26</v>
      </c>
      <c r="AO906" s="58">
        <v>1</v>
      </c>
      <c r="AP906" s="58">
        <v>1</v>
      </c>
      <c r="AQ906" s="60">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58">
        <f ca="1">COUNTIF(INDIRECT("H"&amp;(ROW()+12*(($AN906-1)*3+$AO906)-ROW())/12+5):INDIRECT("S"&amp;(ROW()+12*(($AN906-1)*3+$AO906)-ROW())/12+5),AQ906)</f>
        <v>0</v>
      </c>
      <c r="AS906" s="60">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58">
        <f ca="1">COUNTIF(INDIRECT("U"&amp;(ROW()+12*(($AN906-1)*3+$AO906)-ROW())/12+5):INDIRECT("AF"&amp;(ROW()+12*(($AN906-1)*3+$AO906)-ROW())/12+5),AS906)</f>
        <v>0</v>
      </c>
      <c r="AU906" s="58">
        <f ca="1">IF(AND(AQ906+AS906&gt;0,AR906+AT906&gt;0),COUNTIF(AU$6:AU905,"&gt;0")+1,0)</f>
        <v>0</v>
      </c>
    </row>
    <row r="907" spans="40:47">
      <c r="AN907" s="58">
        <v>26</v>
      </c>
      <c r="AO907" s="58">
        <v>1</v>
      </c>
      <c r="AP907" s="58">
        <v>2</v>
      </c>
      <c r="AQ907" s="60">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58">
        <f ca="1">COUNTIF(INDIRECT("H"&amp;(ROW()+12*(($AN907-1)*3+$AO907)-ROW())/12+5):INDIRECT("S"&amp;(ROW()+12*(($AN907-1)*3+$AO907)-ROW())/12+5),AQ907)</f>
        <v>0</v>
      </c>
      <c r="AS907" s="60">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58">
        <f ca="1">COUNTIF(INDIRECT("U"&amp;(ROW()+12*(($AN907-1)*3+$AO907)-ROW())/12+5):INDIRECT("AF"&amp;(ROW()+12*(($AN907-1)*3+$AO907)-ROW())/12+5),AS907)</f>
        <v>0</v>
      </c>
      <c r="AU907" s="58">
        <f ca="1">IF(AND(AQ907+AS907&gt;0,AR907+AT907&gt;0),COUNTIF(AU$6:AU906,"&gt;0")+1,0)</f>
        <v>0</v>
      </c>
    </row>
    <row r="908" spans="40:47">
      <c r="AN908" s="58">
        <v>26</v>
      </c>
      <c r="AO908" s="58">
        <v>1</v>
      </c>
      <c r="AP908" s="58">
        <v>3</v>
      </c>
      <c r="AQ908" s="60">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58">
        <f ca="1">COUNTIF(INDIRECT("H"&amp;(ROW()+12*(($AN908-1)*3+$AO908)-ROW())/12+5):INDIRECT("S"&amp;(ROW()+12*(($AN908-1)*3+$AO908)-ROW())/12+5),AQ908)</f>
        <v>0</v>
      </c>
      <c r="AS908" s="60">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58">
        <f ca="1">COUNTIF(INDIRECT("U"&amp;(ROW()+12*(($AN908-1)*3+$AO908)-ROW())/12+5):INDIRECT("AF"&amp;(ROW()+12*(($AN908-1)*3+$AO908)-ROW())/12+5),AS908)</f>
        <v>0</v>
      </c>
      <c r="AU908" s="58">
        <f ca="1">IF(AND(AQ908+AS908&gt;0,AR908+AT908&gt;0),COUNTIF(AU$6:AU907,"&gt;0")+1,0)</f>
        <v>0</v>
      </c>
    </row>
    <row r="909" spans="40:47">
      <c r="AN909" s="58">
        <v>26</v>
      </c>
      <c r="AO909" s="58">
        <v>1</v>
      </c>
      <c r="AP909" s="58">
        <v>4</v>
      </c>
      <c r="AQ909" s="60">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58">
        <f ca="1">COUNTIF(INDIRECT("H"&amp;(ROW()+12*(($AN909-1)*3+$AO909)-ROW())/12+5):INDIRECT("S"&amp;(ROW()+12*(($AN909-1)*3+$AO909)-ROW())/12+5),AQ909)</f>
        <v>0</v>
      </c>
      <c r="AS909" s="60">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58">
        <f ca="1">COUNTIF(INDIRECT("U"&amp;(ROW()+12*(($AN909-1)*3+$AO909)-ROW())/12+5):INDIRECT("AF"&amp;(ROW()+12*(($AN909-1)*3+$AO909)-ROW())/12+5),AS909)</f>
        <v>0</v>
      </c>
      <c r="AU909" s="58">
        <f ca="1">IF(AND(AQ909+AS909&gt;0,AR909+AT909&gt;0),COUNTIF(AU$6:AU908,"&gt;0")+1,0)</f>
        <v>0</v>
      </c>
    </row>
    <row r="910" spans="40:47">
      <c r="AN910" s="58">
        <v>26</v>
      </c>
      <c r="AO910" s="58">
        <v>1</v>
      </c>
      <c r="AP910" s="58">
        <v>5</v>
      </c>
      <c r="AQ910" s="60">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58">
        <f ca="1">COUNTIF(INDIRECT("H"&amp;(ROW()+12*(($AN910-1)*3+$AO910)-ROW())/12+5):INDIRECT("S"&amp;(ROW()+12*(($AN910-1)*3+$AO910)-ROW())/12+5),AQ910)</f>
        <v>0</v>
      </c>
      <c r="AS910" s="60">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58">
        <f ca="1">COUNTIF(INDIRECT("U"&amp;(ROW()+12*(($AN910-1)*3+$AO910)-ROW())/12+5):INDIRECT("AF"&amp;(ROW()+12*(($AN910-1)*3+$AO910)-ROW())/12+5),AS910)</f>
        <v>0</v>
      </c>
      <c r="AU910" s="58">
        <f ca="1">IF(AND(AQ910+AS910&gt;0,AR910+AT910&gt;0),COUNTIF(AU$6:AU909,"&gt;0")+1,0)</f>
        <v>0</v>
      </c>
    </row>
    <row r="911" spans="40:47">
      <c r="AN911" s="58">
        <v>26</v>
      </c>
      <c r="AO911" s="58">
        <v>1</v>
      </c>
      <c r="AP911" s="58">
        <v>6</v>
      </c>
      <c r="AQ911" s="60">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58">
        <f ca="1">COUNTIF(INDIRECT("H"&amp;(ROW()+12*(($AN911-1)*3+$AO911)-ROW())/12+5):INDIRECT("S"&amp;(ROW()+12*(($AN911-1)*3+$AO911)-ROW())/12+5),AQ911)</f>
        <v>0</v>
      </c>
      <c r="AS911" s="60">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58">
        <f ca="1">COUNTIF(INDIRECT("U"&amp;(ROW()+12*(($AN911-1)*3+$AO911)-ROW())/12+5):INDIRECT("AF"&amp;(ROW()+12*(($AN911-1)*3+$AO911)-ROW())/12+5),AS911)</f>
        <v>0</v>
      </c>
      <c r="AU911" s="58">
        <f ca="1">IF(AND(AQ911+AS911&gt;0,AR911+AT911&gt;0),COUNTIF(AU$6:AU910,"&gt;0")+1,0)</f>
        <v>0</v>
      </c>
    </row>
    <row r="912" spans="40:47">
      <c r="AN912" s="58">
        <v>26</v>
      </c>
      <c r="AO912" s="58">
        <v>1</v>
      </c>
      <c r="AP912" s="58">
        <v>7</v>
      </c>
      <c r="AQ912" s="60">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58">
        <f ca="1">COUNTIF(INDIRECT("H"&amp;(ROW()+12*(($AN912-1)*3+$AO912)-ROW())/12+5):INDIRECT("S"&amp;(ROW()+12*(($AN912-1)*3+$AO912)-ROW())/12+5),AQ912)</f>
        <v>0</v>
      </c>
      <c r="AS912" s="60">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58">
        <f ca="1">COUNTIF(INDIRECT("U"&amp;(ROW()+12*(($AN912-1)*3+$AO912)-ROW())/12+5):INDIRECT("AF"&amp;(ROW()+12*(($AN912-1)*3+$AO912)-ROW())/12+5),AS912)</f>
        <v>0</v>
      </c>
      <c r="AU912" s="58">
        <f ca="1">IF(AND(AQ912+AS912&gt;0,AR912+AT912&gt;0),COUNTIF(AU$6:AU911,"&gt;0")+1,0)</f>
        <v>0</v>
      </c>
    </row>
    <row r="913" spans="40:47">
      <c r="AN913" s="58">
        <v>26</v>
      </c>
      <c r="AO913" s="58">
        <v>1</v>
      </c>
      <c r="AP913" s="58">
        <v>8</v>
      </c>
      <c r="AQ913" s="60">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58">
        <f ca="1">COUNTIF(INDIRECT("H"&amp;(ROW()+12*(($AN913-1)*3+$AO913)-ROW())/12+5):INDIRECT("S"&amp;(ROW()+12*(($AN913-1)*3+$AO913)-ROW())/12+5),AQ913)</f>
        <v>0</v>
      </c>
      <c r="AS913" s="60">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58">
        <f ca="1">COUNTIF(INDIRECT("U"&amp;(ROW()+12*(($AN913-1)*3+$AO913)-ROW())/12+5):INDIRECT("AF"&amp;(ROW()+12*(($AN913-1)*3+$AO913)-ROW())/12+5),AS913)</f>
        <v>0</v>
      </c>
      <c r="AU913" s="58">
        <f ca="1">IF(AND(AQ913+AS913&gt;0,AR913+AT913&gt;0),COUNTIF(AU$6:AU912,"&gt;0")+1,0)</f>
        <v>0</v>
      </c>
    </row>
    <row r="914" spans="40:47">
      <c r="AN914" s="58">
        <v>26</v>
      </c>
      <c r="AO914" s="58">
        <v>1</v>
      </c>
      <c r="AP914" s="58">
        <v>9</v>
      </c>
      <c r="AQ914" s="60">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58">
        <f ca="1">COUNTIF(INDIRECT("H"&amp;(ROW()+12*(($AN914-1)*3+$AO914)-ROW())/12+5):INDIRECT("S"&amp;(ROW()+12*(($AN914-1)*3+$AO914)-ROW())/12+5),AQ914)</f>
        <v>0</v>
      </c>
      <c r="AS914" s="60">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58">
        <f ca="1">COUNTIF(INDIRECT("U"&amp;(ROW()+12*(($AN914-1)*3+$AO914)-ROW())/12+5):INDIRECT("AF"&amp;(ROW()+12*(($AN914-1)*3+$AO914)-ROW())/12+5),AS914)</f>
        <v>0</v>
      </c>
      <c r="AU914" s="58">
        <f ca="1">IF(AND(AQ914+AS914&gt;0,AR914+AT914&gt;0),COUNTIF(AU$6:AU913,"&gt;0")+1,0)</f>
        <v>0</v>
      </c>
    </row>
    <row r="915" spans="40:47">
      <c r="AN915" s="58">
        <v>26</v>
      </c>
      <c r="AO915" s="58">
        <v>1</v>
      </c>
      <c r="AP915" s="58">
        <v>10</v>
      </c>
      <c r="AQ915" s="60">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58">
        <f ca="1">COUNTIF(INDIRECT("H"&amp;(ROW()+12*(($AN915-1)*3+$AO915)-ROW())/12+5):INDIRECT("S"&amp;(ROW()+12*(($AN915-1)*3+$AO915)-ROW())/12+5),AQ915)</f>
        <v>0</v>
      </c>
      <c r="AS915" s="60">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58">
        <f ca="1">COUNTIF(INDIRECT("U"&amp;(ROW()+12*(($AN915-1)*3+$AO915)-ROW())/12+5):INDIRECT("AF"&amp;(ROW()+12*(($AN915-1)*3+$AO915)-ROW())/12+5),AS915)</f>
        <v>0</v>
      </c>
      <c r="AU915" s="58">
        <f ca="1">IF(AND(AQ915+AS915&gt;0,AR915+AT915&gt;0),COUNTIF(AU$6:AU914,"&gt;0")+1,0)</f>
        <v>0</v>
      </c>
    </row>
    <row r="916" spans="40:47">
      <c r="AN916" s="58">
        <v>26</v>
      </c>
      <c r="AO916" s="58">
        <v>1</v>
      </c>
      <c r="AP916" s="58">
        <v>11</v>
      </c>
      <c r="AQ916" s="60">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58">
        <f ca="1">COUNTIF(INDIRECT("H"&amp;(ROW()+12*(($AN916-1)*3+$AO916)-ROW())/12+5):INDIRECT("S"&amp;(ROW()+12*(($AN916-1)*3+$AO916)-ROW())/12+5),AQ916)</f>
        <v>0</v>
      </c>
      <c r="AS916" s="60">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58">
        <f ca="1">COUNTIF(INDIRECT("U"&amp;(ROW()+12*(($AN916-1)*3+$AO916)-ROW())/12+5):INDIRECT("AF"&amp;(ROW()+12*(($AN916-1)*3+$AO916)-ROW())/12+5),AS916)</f>
        <v>0</v>
      </c>
      <c r="AU916" s="58">
        <f ca="1">IF(AND(AQ916+AS916&gt;0,AR916+AT916&gt;0),COUNTIF(AU$6:AU915,"&gt;0")+1,0)</f>
        <v>0</v>
      </c>
    </row>
    <row r="917" spans="40:47">
      <c r="AN917" s="58">
        <v>26</v>
      </c>
      <c r="AO917" s="58">
        <v>1</v>
      </c>
      <c r="AP917" s="58">
        <v>12</v>
      </c>
      <c r="AQ917" s="60">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58">
        <f ca="1">COUNTIF(INDIRECT("H"&amp;(ROW()+12*(($AN917-1)*3+$AO917)-ROW())/12+5):INDIRECT("S"&amp;(ROW()+12*(($AN917-1)*3+$AO917)-ROW())/12+5),AQ917)</f>
        <v>0</v>
      </c>
      <c r="AS917" s="60">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58">
        <f ca="1">COUNTIF(INDIRECT("U"&amp;(ROW()+12*(($AN917-1)*3+$AO917)-ROW())/12+5):INDIRECT("AF"&amp;(ROW()+12*(($AN917-1)*3+$AO917)-ROW())/12+5),AS917)</f>
        <v>0</v>
      </c>
      <c r="AU917" s="58">
        <f ca="1">IF(AND(AQ917+AS917&gt;0,AR917+AT917&gt;0),COUNTIF(AU$6:AU916,"&gt;0")+1,0)</f>
        <v>0</v>
      </c>
    </row>
    <row r="918" spans="40:47">
      <c r="AN918" s="58">
        <v>26</v>
      </c>
      <c r="AO918" s="58">
        <v>2</v>
      </c>
      <c r="AP918" s="58">
        <v>1</v>
      </c>
      <c r="AQ918" s="60">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58">
        <f ca="1">COUNTIF(INDIRECT("H"&amp;(ROW()+12*(($AN918-1)*3+$AO918)-ROW())/12+5):INDIRECT("S"&amp;(ROW()+12*(($AN918-1)*3+$AO918)-ROW())/12+5),AQ918)</f>
        <v>0</v>
      </c>
      <c r="AS918" s="60">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58">
        <f ca="1">COUNTIF(INDIRECT("U"&amp;(ROW()+12*(($AN918-1)*3+$AO918)-ROW())/12+5):INDIRECT("AF"&amp;(ROW()+12*(($AN918-1)*3+$AO918)-ROW())/12+5),AS918)</f>
        <v>0</v>
      </c>
      <c r="AU918" s="58">
        <f ca="1">IF(AND(AQ918+AS918&gt;0,AR918+AT918&gt;0),COUNTIF(AU$6:AU917,"&gt;0")+1,0)</f>
        <v>0</v>
      </c>
    </row>
    <row r="919" spans="40:47">
      <c r="AN919" s="58">
        <v>26</v>
      </c>
      <c r="AO919" s="58">
        <v>2</v>
      </c>
      <c r="AP919" s="58">
        <v>2</v>
      </c>
      <c r="AQ919" s="60">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58">
        <f ca="1">COUNTIF(INDIRECT("H"&amp;(ROW()+12*(($AN919-1)*3+$AO919)-ROW())/12+5):INDIRECT("S"&amp;(ROW()+12*(($AN919-1)*3+$AO919)-ROW())/12+5),AQ919)</f>
        <v>0</v>
      </c>
      <c r="AS919" s="60">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58">
        <f ca="1">COUNTIF(INDIRECT("U"&amp;(ROW()+12*(($AN919-1)*3+$AO919)-ROW())/12+5):INDIRECT("AF"&amp;(ROW()+12*(($AN919-1)*3+$AO919)-ROW())/12+5),AS919)</f>
        <v>0</v>
      </c>
      <c r="AU919" s="58">
        <f ca="1">IF(AND(AQ919+AS919&gt;0,AR919+AT919&gt;0),COUNTIF(AU$6:AU918,"&gt;0")+1,0)</f>
        <v>0</v>
      </c>
    </row>
    <row r="920" spans="40:47">
      <c r="AN920" s="58">
        <v>26</v>
      </c>
      <c r="AO920" s="58">
        <v>2</v>
      </c>
      <c r="AP920" s="58">
        <v>3</v>
      </c>
      <c r="AQ920" s="60">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58">
        <f ca="1">COUNTIF(INDIRECT("H"&amp;(ROW()+12*(($AN920-1)*3+$AO920)-ROW())/12+5):INDIRECT("S"&amp;(ROW()+12*(($AN920-1)*3+$AO920)-ROW())/12+5),AQ920)</f>
        <v>0</v>
      </c>
      <c r="AS920" s="60">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58">
        <f ca="1">COUNTIF(INDIRECT("U"&amp;(ROW()+12*(($AN920-1)*3+$AO920)-ROW())/12+5):INDIRECT("AF"&amp;(ROW()+12*(($AN920-1)*3+$AO920)-ROW())/12+5),AS920)</f>
        <v>0</v>
      </c>
      <c r="AU920" s="58">
        <f ca="1">IF(AND(AQ920+AS920&gt;0,AR920+AT920&gt;0),COUNTIF(AU$6:AU919,"&gt;0")+1,0)</f>
        <v>0</v>
      </c>
    </row>
    <row r="921" spans="40:47">
      <c r="AN921" s="58">
        <v>26</v>
      </c>
      <c r="AO921" s="58">
        <v>2</v>
      </c>
      <c r="AP921" s="58">
        <v>4</v>
      </c>
      <c r="AQ921" s="60">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58">
        <f ca="1">COUNTIF(INDIRECT("H"&amp;(ROW()+12*(($AN921-1)*3+$AO921)-ROW())/12+5):INDIRECT("S"&amp;(ROW()+12*(($AN921-1)*3+$AO921)-ROW())/12+5),AQ921)</f>
        <v>0</v>
      </c>
      <c r="AS921" s="60">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58">
        <f ca="1">COUNTIF(INDIRECT("U"&amp;(ROW()+12*(($AN921-1)*3+$AO921)-ROW())/12+5):INDIRECT("AF"&amp;(ROW()+12*(($AN921-1)*3+$AO921)-ROW())/12+5),AS921)</f>
        <v>0</v>
      </c>
      <c r="AU921" s="58">
        <f ca="1">IF(AND(AQ921+AS921&gt;0,AR921+AT921&gt;0),COUNTIF(AU$6:AU920,"&gt;0")+1,0)</f>
        <v>0</v>
      </c>
    </row>
    <row r="922" spans="40:47">
      <c r="AN922" s="58">
        <v>26</v>
      </c>
      <c r="AO922" s="58">
        <v>2</v>
      </c>
      <c r="AP922" s="58">
        <v>5</v>
      </c>
      <c r="AQ922" s="60">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58">
        <f ca="1">COUNTIF(INDIRECT("H"&amp;(ROW()+12*(($AN922-1)*3+$AO922)-ROW())/12+5):INDIRECT("S"&amp;(ROW()+12*(($AN922-1)*3+$AO922)-ROW())/12+5),AQ922)</f>
        <v>0</v>
      </c>
      <c r="AS922" s="60">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58">
        <f ca="1">COUNTIF(INDIRECT("U"&amp;(ROW()+12*(($AN922-1)*3+$AO922)-ROW())/12+5):INDIRECT("AF"&amp;(ROW()+12*(($AN922-1)*3+$AO922)-ROW())/12+5),AS922)</f>
        <v>0</v>
      </c>
      <c r="AU922" s="58">
        <f ca="1">IF(AND(AQ922+AS922&gt;0,AR922+AT922&gt;0),COUNTIF(AU$6:AU921,"&gt;0")+1,0)</f>
        <v>0</v>
      </c>
    </row>
    <row r="923" spans="40:47">
      <c r="AN923" s="58">
        <v>26</v>
      </c>
      <c r="AO923" s="58">
        <v>2</v>
      </c>
      <c r="AP923" s="58">
        <v>6</v>
      </c>
      <c r="AQ923" s="60">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58">
        <f ca="1">COUNTIF(INDIRECT("H"&amp;(ROW()+12*(($AN923-1)*3+$AO923)-ROW())/12+5):INDIRECT("S"&amp;(ROW()+12*(($AN923-1)*3+$AO923)-ROW())/12+5),AQ923)</f>
        <v>0</v>
      </c>
      <c r="AS923" s="60">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58">
        <f ca="1">COUNTIF(INDIRECT("U"&amp;(ROW()+12*(($AN923-1)*3+$AO923)-ROW())/12+5):INDIRECT("AF"&amp;(ROW()+12*(($AN923-1)*3+$AO923)-ROW())/12+5),AS923)</f>
        <v>0</v>
      </c>
      <c r="AU923" s="58">
        <f ca="1">IF(AND(AQ923+AS923&gt;0,AR923+AT923&gt;0),COUNTIF(AU$6:AU922,"&gt;0")+1,0)</f>
        <v>0</v>
      </c>
    </row>
    <row r="924" spans="40:47">
      <c r="AN924" s="58">
        <v>26</v>
      </c>
      <c r="AO924" s="58">
        <v>2</v>
      </c>
      <c r="AP924" s="58">
        <v>7</v>
      </c>
      <c r="AQ924" s="60">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58">
        <f ca="1">COUNTIF(INDIRECT("H"&amp;(ROW()+12*(($AN924-1)*3+$AO924)-ROW())/12+5):INDIRECT("S"&amp;(ROW()+12*(($AN924-1)*3+$AO924)-ROW())/12+5),AQ924)</f>
        <v>0</v>
      </c>
      <c r="AS924" s="60">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58">
        <f ca="1">COUNTIF(INDIRECT("U"&amp;(ROW()+12*(($AN924-1)*3+$AO924)-ROW())/12+5):INDIRECT("AF"&amp;(ROW()+12*(($AN924-1)*3+$AO924)-ROW())/12+5),AS924)</f>
        <v>0</v>
      </c>
      <c r="AU924" s="58">
        <f ca="1">IF(AND(AQ924+AS924&gt;0,AR924+AT924&gt;0),COUNTIF(AU$6:AU923,"&gt;0")+1,0)</f>
        <v>0</v>
      </c>
    </row>
    <row r="925" spans="40:47">
      <c r="AN925" s="58">
        <v>26</v>
      </c>
      <c r="AO925" s="58">
        <v>2</v>
      </c>
      <c r="AP925" s="58">
        <v>8</v>
      </c>
      <c r="AQ925" s="60">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58">
        <f ca="1">COUNTIF(INDIRECT("H"&amp;(ROW()+12*(($AN925-1)*3+$AO925)-ROW())/12+5):INDIRECT("S"&amp;(ROW()+12*(($AN925-1)*3+$AO925)-ROW())/12+5),AQ925)</f>
        <v>0</v>
      </c>
      <c r="AS925" s="60">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58">
        <f ca="1">COUNTIF(INDIRECT("U"&amp;(ROW()+12*(($AN925-1)*3+$AO925)-ROW())/12+5):INDIRECT("AF"&amp;(ROW()+12*(($AN925-1)*3+$AO925)-ROW())/12+5),AS925)</f>
        <v>0</v>
      </c>
      <c r="AU925" s="58">
        <f ca="1">IF(AND(AQ925+AS925&gt;0,AR925+AT925&gt;0),COUNTIF(AU$6:AU924,"&gt;0")+1,0)</f>
        <v>0</v>
      </c>
    </row>
    <row r="926" spans="40:47">
      <c r="AN926" s="58">
        <v>26</v>
      </c>
      <c r="AO926" s="58">
        <v>2</v>
      </c>
      <c r="AP926" s="58">
        <v>9</v>
      </c>
      <c r="AQ926" s="60">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58">
        <f ca="1">COUNTIF(INDIRECT("H"&amp;(ROW()+12*(($AN926-1)*3+$AO926)-ROW())/12+5):INDIRECT("S"&amp;(ROW()+12*(($AN926-1)*3+$AO926)-ROW())/12+5),AQ926)</f>
        <v>0</v>
      </c>
      <c r="AS926" s="60">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58">
        <f ca="1">COUNTIF(INDIRECT("U"&amp;(ROW()+12*(($AN926-1)*3+$AO926)-ROW())/12+5):INDIRECT("AF"&amp;(ROW()+12*(($AN926-1)*3+$AO926)-ROW())/12+5),AS926)</f>
        <v>0</v>
      </c>
      <c r="AU926" s="58">
        <f ca="1">IF(AND(AQ926+AS926&gt;0,AR926+AT926&gt;0),COUNTIF(AU$6:AU925,"&gt;0")+1,0)</f>
        <v>0</v>
      </c>
    </row>
    <row r="927" spans="40:47">
      <c r="AN927" s="58">
        <v>26</v>
      </c>
      <c r="AO927" s="58">
        <v>2</v>
      </c>
      <c r="AP927" s="58">
        <v>10</v>
      </c>
      <c r="AQ927" s="60">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58">
        <f ca="1">COUNTIF(INDIRECT("H"&amp;(ROW()+12*(($AN927-1)*3+$AO927)-ROW())/12+5):INDIRECT("S"&amp;(ROW()+12*(($AN927-1)*3+$AO927)-ROW())/12+5),AQ927)</f>
        <v>0</v>
      </c>
      <c r="AS927" s="60">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58">
        <f ca="1">COUNTIF(INDIRECT("U"&amp;(ROW()+12*(($AN927-1)*3+$AO927)-ROW())/12+5):INDIRECT("AF"&amp;(ROW()+12*(($AN927-1)*3+$AO927)-ROW())/12+5),AS927)</f>
        <v>0</v>
      </c>
      <c r="AU927" s="58">
        <f ca="1">IF(AND(AQ927+AS927&gt;0,AR927+AT927&gt;0),COUNTIF(AU$6:AU926,"&gt;0")+1,0)</f>
        <v>0</v>
      </c>
    </row>
    <row r="928" spans="40:47">
      <c r="AN928" s="58">
        <v>26</v>
      </c>
      <c r="AO928" s="58">
        <v>2</v>
      </c>
      <c r="AP928" s="58">
        <v>11</v>
      </c>
      <c r="AQ928" s="60">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58">
        <f ca="1">COUNTIF(INDIRECT("H"&amp;(ROW()+12*(($AN928-1)*3+$AO928)-ROW())/12+5):INDIRECT("S"&amp;(ROW()+12*(($AN928-1)*3+$AO928)-ROW())/12+5),AQ928)</f>
        <v>0</v>
      </c>
      <c r="AS928" s="60">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58">
        <f ca="1">COUNTIF(INDIRECT("U"&amp;(ROW()+12*(($AN928-1)*3+$AO928)-ROW())/12+5):INDIRECT("AF"&amp;(ROW()+12*(($AN928-1)*3+$AO928)-ROW())/12+5),AS928)</f>
        <v>0</v>
      </c>
      <c r="AU928" s="58">
        <f ca="1">IF(AND(AQ928+AS928&gt;0,AR928+AT928&gt;0),COUNTIF(AU$6:AU927,"&gt;0")+1,0)</f>
        <v>0</v>
      </c>
    </row>
    <row r="929" spans="40:47">
      <c r="AN929" s="58">
        <v>26</v>
      </c>
      <c r="AO929" s="58">
        <v>2</v>
      </c>
      <c r="AP929" s="58">
        <v>12</v>
      </c>
      <c r="AQ929" s="60">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58">
        <f ca="1">COUNTIF(INDIRECT("H"&amp;(ROW()+12*(($AN929-1)*3+$AO929)-ROW())/12+5):INDIRECT("S"&amp;(ROW()+12*(($AN929-1)*3+$AO929)-ROW())/12+5),AQ929)</f>
        <v>0</v>
      </c>
      <c r="AS929" s="60">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58">
        <f ca="1">COUNTIF(INDIRECT("U"&amp;(ROW()+12*(($AN929-1)*3+$AO929)-ROW())/12+5):INDIRECT("AF"&amp;(ROW()+12*(($AN929-1)*3+$AO929)-ROW())/12+5),AS929)</f>
        <v>0</v>
      </c>
      <c r="AU929" s="58">
        <f ca="1">IF(AND(AQ929+AS929&gt;0,AR929+AT929&gt;0),COUNTIF(AU$6:AU928,"&gt;0")+1,0)</f>
        <v>0</v>
      </c>
    </row>
    <row r="930" spans="40:47">
      <c r="AN930" s="58">
        <v>26</v>
      </c>
      <c r="AO930" s="58">
        <v>3</v>
      </c>
      <c r="AP930" s="58">
        <v>1</v>
      </c>
      <c r="AQ930" s="60">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58">
        <f ca="1">COUNTIF(INDIRECT("H"&amp;(ROW()+12*(($AN930-1)*3+$AO930)-ROW())/12+5):INDIRECT("S"&amp;(ROW()+12*(($AN930-1)*3+$AO930)-ROW())/12+5),AQ930)</f>
        <v>0</v>
      </c>
      <c r="AS930" s="60">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58">
        <f ca="1">COUNTIF(INDIRECT("U"&amp;(ROW()+12*(($AN930-1)*3+$AO930)-ROW())/12+5):INDIRECT("AF"&amp;(ROW()+12*(($AN930-1)*3+$AO930)-ROW())/12+5),AS930)</f>
        <v>0</v>
      </c>
      <c r="AU930" s="58">
        <f ca="1">IF(AND(AQ930+AS930&gt;0,AR930+AT930&gt;0),COUNTIF(AU$6:AU929,"&gt;0")+1,0)</f>
        <v>0</v>
      </c>
    </row>
    <row r="931" spans="40:47">
      <c r="AN931" s="58">
        <v>26</v>
      </c>
      <c r="AO931" s="58">
        <v>3</v>
      </c>
      <c r="AP931" s="58">
        <v>2</v>
      </c>
      <c r="AQ931" s="60">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58">
        <f ca="1">COUNTIF(INDIRECT("H"&amp;(ROW()+12*(($AN931-1)*3+$AO931)-ROW())/12+5):INDIRECT("S"&amp;(ROW()+12*(($AN931-1)*3+$AO931)-ROW())/12+5),AQ931)</f>
        <v>0</v>
      </c>
      <c r="AS931" s="60">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58">
        <f ca="1">COUNTIF(INDIRECT("U"&amp;(ROW()+12*(($AN931-1)*3+$AO931)-ROW())/12+5):INDIRECT("AF"&amp;(ROW()+12*(($AN931-1)*3+$AO931)-ROW())/12+5),AS931)</f>
        <v>0</v>
      </c>
      <c r="AU931" s="58">
        <f ca="1">IF(AND(AQ931+AS931&gt;0,AR931+AT931&gt;0),COUNTIF(AU$6:AU930,"&gt;0")+1,0)</f>
        <v>0</v>
      </c>
    </row>
    <row r="932" spans="40:47">
      <c r="AN932" s="58">
        <v>26</v>
      </c>
      <c r="AO932" s="58">
        <v>3</v>
      </c>
      <c r="AP932" s="58">
        <v>3</v>
      </c>
      <c r="AQ932" s="60">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58">
        <f ca="1">COUNTIF(INDIRECT("H"&amp;(ROW()+12*(($AN932-1)*3+$AO932)-ROW())/12+5):INDIRECT("S"&amp;(ROW()+12*(($AN932-1)*3+$AO932)-ROW())/12+5),AQ932)</f>
        <v>0</v>
      </c>
      <c r="AS932" s="60">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58">
        <f ca="1">COUNTIF(INDIRECT("U"&amp;(ROW()+12*(($AN932-1)*3+$AO932)-ROW())/12+5):INDIRECT("AF"&amp;(ROW()+12*(($AN932-1)*3+$AO932)-ROW())/12+5),AS932)</f>
        <v>0</v>
      </c>
      <c r="AU932" s="58">
        <f ca="1">IF(AND(AQ932+AS932&gt;0,AR932+AT932&gt;0),COUNTIF(AU$6:AU931,"&gt;0")+1,0)</f>
        <v>0</v>
      </c>
    </row>
    <row r="933" spans="40:47">
      <c r="AN933" s="58">
        <v>26</v>
      </c>
      <c r="AO933" s="58">
        <v>3</v>
      </c>
      <c r="AP933" s="58">
        <v>4</v>
      </c>
      <c r="AQ933" s="60">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58">
        <f ca="1">COUNTIF(INDIRECT("H"&amp;(ROW()+12*(($AN933-1)*3+$AO933)-ROW())/12+5):INDIRECT("S"&amp;(ROW()+12*(($AN933-1)*3+$AO933)-ROW())/12+5),AQ933)</f>
        <v>0</v>
      </c>
      <c r="AS933" s="60">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58">
        <f ca="1">COUNTIF(INDIRECT("U"&amp;(ROW()+12*(($AN933-1)*3+$AO933)-ROW())/12+5):INDIRECT("AF"&amp;(ROW()+12*(($AN933-1)*3+$AO933)-ROW())/12+5),AS933)</f>
        <v>0</v>
      </c>
      <c r="AU933" s="58">
        <f ca="1">IF(AND(AQ933+AS933&gt;0,AR933+AT933&gt;0),COUNTIF(AU$6:AU932,"&gt;0")+1,0)</f>
        <v>0</v>
      </c>
    </row>
    <row r="934" spans="40:47">
      <c r="AN934" s="58">
        <v>26</v>
      </c>
      <c r="AO934" s="58">
        <v>3</v>
      </c>
      <c r="AP934" s="58">
        <v>5</v>
      </c>
      <c r="AQ934" s="60">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58">
        <f ca="1">COUNTIF(INDIRECT("H"&amp;(ROW()+12*(($AN934-1)*3+$AO934)-ROW())/12+5):INDIRECT("S"&amp;(ROW()+12*(($AN934-1)*3+$AO934)-ROW())/12+5),AQ934)</f>
        <v>0</v>
      </c>
      <c r="AS934" s="60">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58">
        <f ca="1">COUNTIF(INDIRECT("U"&amp;(ROW()+12*(($AN934-1)*3+$AO934)-ROW())/12+5):INDIRECT("AF"&amp;(ROW()+12*(($AN934-1)*3+$AO934)-ROW())/12+5),AS934)</f>
        <v>0</v>
      </c>
      <c r="AU934" s="58">
        <f ca="1">IF(AND(AQ934+AS934&gt;0,AR934+AT934&gt;0),COUNTIF(AU$6:AU933,"&gt;0")+1,0)</f>
        <v>0</v>
      </c>
    </row>
    <row r="935" spans="40:47">
      <c r="AN935" s="58">
        <v>26</v>
      </c>
      <c r="AO935" s="58">
        <v>3</v>
      </c>
      <c r="AP935" s="58">
        <v>6</v>
      </c>
      <c r="AQ935" s="60">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58">
        <f ca="1">COUNTIF(INDIRECT("H"&amp;(ROW()+12*(($AN935-1)*3+$AO935)-ROW())/12+5):INDIRECT("S"&amp;(ROW()+12*(($AN935-1)*3+$AO935)-ROW())/12+5),AQ935)</f>
        <v>0</v>
      </c>
      <c r="AS935" s="60">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58">
        <f ca="1">COUNTIF(INDIRECT("U"&amp;(ROW()+12*(($AN935-1)*3+$AO935)-ROW())/12+5):INDIRECT("AF"&amp;(ROW()+12*(($AN935-1)*3+$AO935)-ROW())/12+5),AS935)</f>
        <v>0</v>
      </c>
      <c r="AU935" s="58">
        <f ca="1">IF(AND(AQ935+AS935&gt;0,AR935+AT935&gt;0),COUNTIF(AU$6:AU934,"&gt;0")+1,0)</f>
        <v>0</v>
      </c>
    </row>
    <row r="936" spans="40:47">
      <c r="AN936" s="58">
        <v>26</v>
      </c>
      <c r="AO936" s="58">
        <v>3</v>
      </c>
      <c r="AP936" s="58">
        <v>7</v>
      </c>
      <c r="AQ936" s="60">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58">
        <f ca="1">COUNTIF(INDIRECT("H"&amp;(ROW()+12*(($AN936-1)*3+$AO936)-ROW())/12+5):INDIRECT("S"&amp;(ROW()+12*(($AN936-1)*3+$AO936)-ROW())/12+5),AQ936)</f>
        <v>0</v>
      </c>
      <c r="AS936" s="60">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58">
        <f ca="1">COUNTIF(INDIRECT("U"&amp;(ROW()+12*(($AN936-1)*3+$AO936)-ROW())/12+5):INDIRECT("AF"&amp;(ROW()+12*(($AN936-1)*3+$AO936)-ROW())/12+5),AS936)</f>
        <v>0</v>
      </c>
      <c r="AU936" s="58">
        <f ca="1">IF(AND(AQ936+AS936&gt;0,AR936+AT936&gt;0),COUNTIF(AU$6:AU935,"&gt;0")+1,0)</f>
        <v>0</v>
      </c>
    </row>
    <row r="937" spans="40:47">
      <c r="AN937" s="58">
        <v>26</v>
      </c>
      <c r="AO937" s="58">
        <v>3</v>
      </c>
      <c r="AP937" s="58">
        <v>8</v>
      </c>
      <c r="AQ937" s="60">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58">
        <f ca="1">COUNTIF(INDIRECT("H"&amp;(ROW()+12*(($AN937-1)*3+$AO937)-ROW())/12+5):INDIRECT("S"&amp;(ROW()+12*(($AN937-1)*3+$AO937)-ROW())/12+5),AQ937)</f>
        <v>0</v>
      </c>
      <c r="AS937" s="60">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58">
        <f ca="1">COUNTIF(INDIRECT("U"&amp;(ROW()+12*(($AN937-1)*3+$AO937)-ROW())/12+5):INDIRECT("AF"&amp;(ROW()+12*(($AN937-1)*3+$AO937)-ROW())/12+5),AS937)</f>
        <v>0</v>
      </c>
      <c r="AU937" s="58">
        <f ca="1">IF(AND(AQ937+AS937&gt;0,AR937+AT937&gt;0),COUNTIF(AU$6:AU936,"&gt;0")+1,0)</f>
        <v>0</v>
      </c>
    </row>
    <row r="938" spans="40:47">
      <c r="AN938" s="58">
        <v>26</v>
      </c>
      <c r="AO938" s="58">
        <v>3</v>
      </c>
      <c r="AP938" s="58">
        <v>9</v>
      </c>
      <c r="AQ938" s="60">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58">
        <f ca="1">COUNTIF(INDIRECT("H"&amp;(ROW()+12*(($AN938-1)*3+$AO938)-ROW())/12+5):INDIRECT("S"&amp;(ROW()+12*(($AN938-1)*3+$AO938)-ROW())/12+5),AQ938)</f>
        <v>0</v>
      </c>
      <c r="AS938" s="60">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58">
        <f ca="1">COUNTIF(INDIRECT("U"&amp;(ROW()+12*(($AN938-1)*3+$AO938)-ROW())/12+5):INDIRECT("AF"&amp;(ROW()+12*(($AN938-1)*3+$AO938)-ROW())/12+5),AS938)</f>
        <v>0</v>
      </c>
      <c r="AU938" s="58">
        <f ca="1">IF(AND(AQ938+AS938&gt;0,AR938+AT938&gt;0),COUNTIF(AU$6:AU937,"&gt;0")+1,0)</f>
        <v>0</v>
      </c>
    </row>
    <row r="939" spans="40:47">
      <c r="AN939" s="58">
        <v>26</v>
      </c>
      <c r="AO939" s="58">
        <v>3</v>
      </c>
      <c r="AP939" s="58">
        <v>10</v>
      </c>
      <c r="AQ939" s="60">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58">
        <f ca="1">COUNTIF(INDIRECT("H"&amp;(ROW()+12*(($AN939-1)*3+$AO939)-ROW())/12+5):INDIRECT("S"&amp;(ROW()+12*(($AN939-1)*3+$AO939)-ROW())/12+5),AQ939)</f>
        <v>0</v>
      </c>
      <c r="AS939" s="60">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58">
        <f ca="1">COUNTIF(INDIRECT("U"&amp;(ROW()+12*(($AN939-1)*3+$AO939)-ROW())/12+5):INDIRECT("AF"&amp;(ROW()+12*(($AN939-1)*3+$AO939)-ROW())/12+5),AS939)</f>
        <v>0</v>
      </c>
      <c r="AU939" s="58">
        <f ca="1">IF(AND(AQ939+AS939&gt;0,AR939+AT939&gt;0),COUNTIF(AU$6:AU938,"&gt;0")+1,0)</f>
        <v>0</v>
      </c>
    </row>
    <row r="940" spans="40:47">
      <c r="AN940" s="58">
        <v>26</v>
      </c>
      <c r="AO940" s="58">
        <v>3</v>
      </c>
      <c r="AP940" s="58">
        <v>11</v>
      </c>
      <c r="AQ940" s="60">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58">
        <f ca="1">COUNTIF(INDIRECT("H"&amp;(ROW()+12*(($AN940-1)*3+$AO940)-ROW())/12+5):INDIRECT("S"&amp;(ROW()+12*(($AN940-1)*3+$AO940)-ROW())/12+5),AQ940)</f>
        <v>0</v>
      </c>
      <c r="AS940" s="60">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58">
        <f ca="1">COUNTIF(INDIRECT("U"&amp;(ROW()+12*(($AN940-1)*3+$AO940)-ROW())/12+5):INDIRECT("AF"&amp;(ROW()+12*(($AN940-1)*3+$AO940)-ROW())/12+5),AS940)</f>
        <v>0</v>
      </c>
      <c r="AU940" s="58">
        <f ca="1">IF(AND(AQ940+AS940&gt;0,AR940+AT940&gt;0),COUNTIF(AU$6:AU939,"&gt;0")+1,0)</f>
        <v>0</v>
      </c>
    </row>
    <row r="941" spans="40:47">
      <c r="AN941" s="243">
        <v>26</v>
      </c>
      <c r="AO941" s="243">
        <v>3</v>
      </c>
      <c r="AP941" s="243">
        <v>12</v>
      </c>
      <c r="AQ941" s="244">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243">
        <f ca="1">COUNTIF(INDIRECT("H"&amp;(ROW()+12*(($AN941-1)*3+$AO941)-ROW())/12+5):INDIRECT("S"&amp;(ROW()+12*(($AN941-1)*3+$AO941)-ROW())/12+5),AQ941)</f>
        <v>0</v>
      </c>
      <c r="AS941" s="244">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243">
        <f ca="1">COUNTIF(INDIRECT("U"&amp;(ROW()+12*(($AN941-1)*3+$AO941)-ROW())/12+5):INDIRECT("AF"&amp;(ROW()+12*(($AN941-1)*3+$AO941)-ROW())/12+5),AS941)</f>
        <v>0</v>
      </c>
      <c r="AU941" s="58">
        <f ca="1">IF(AND(AQ941+AS941&gt;0,AR941+AT941&gt;0),COUNTIF(AU$6:AU940,"&gt;0")+1,0)</f>
        <v>0</v>
      </c>
    </row>
    <row r="942" spans="40:47">
      <c r="AN942" s="58">
        <v>27</v>
      </c>
      <c r="AO942" s="58">
        <v>1</v>
      </c>
      <c r="AP942" s="58">
        <v>1</v>
      </c>
      <c r="AQ942" s="60">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58">
        <f ca="1">COUNTIF(INDIRECT("H"&amp;(ROW()+12*(($AN942-1)*3+$AO942)-ROW())/12+5):INDIRECT("S"&amp;(ROW()+12*(($AN942-1)*3+$AO942)-ROW())/12+5),AQ942)</f>
        <v>0</v>
      </c>
      <c r="AS942" s="60">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58">
        <f ca="1">COUNTIF(INDIRECT("U"&amp;(ROW()+12*(($AN942-1)*3+$AO942)-ROW())/12+5):INDIRECT("AF"&amp;(ROW()+12*(($AN942-1)*3+$AO942)-ROW())/12+5),AS942)</f>
        <v>0</v>
      </c>
      <c r="AU942" s="58">
        <f ca="1">IF(AND(AQ942+AS942&gt;0,AR942+AT942&gt;0),COUNTIF(AU$6:AU941,"&gt;0")+1,0)</f>
        <v>0</v>
      </c>
    </row>
    <row r="943" spans="40:47">
      <c r="AN943" s="58">
        <v>27</v>
      </c>
      <c r="AO943" s="58">
        <v>1</v>
      </c>
      <c r="AP943" s="58">
        <v>2</v>
      </c>
      <c r="AQ943" s="60">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58">
        <f ca="1">COUNTIF(INDIRECT("H"&amp;(ROW()+12*(($AN943-1)*3+$AO943)-ROW())/12+5):INDIRECT("S"&amp;(ROW()+12*(($AN943-1)*3+$AO943)-ROW())/12+5),AQ943)</f>
        <v>0</v>
      </c>
      <c r="AS943" s="60">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58">
        <f ca="1">COUNTIF(INDIRECT("U"&amp;(ROW()+12*(($AN943-1)*3+$AO943)-ROW())/12+5):INDIRECT("AF"&amp;(ROW()+12*(($AN943-1)*3+$AO943)-ROW())/12+5),AS943)</f>
        <v>0</v>
      </c>
      <c r="AU943" s="58">
        <f ca="1">IF(AND(AQ943+AS943&gt;0,AR943+AT943&gt;0),COUNTIF(AU$6:AU942,"&gt;0")+1,0)</f>
        <v>0</v>
      </c>
    </row>
    <row r="944" spans="40:47">
      <c r="AN944" s="58">
        <v>27</v>
      </c>
      <c r="AO944" s="58">
        <v>1</v>
      </c>
      <c r="AP944" s="58">
        <v>3</v>
      </c>
      <c r="AQ944" s="60">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58">
        <f ca="1">COUNTIF(INDIRECT("H"&amp;(ROW()+12*(($AN944-1)*3+$AO944)-ROW())/12+5):INDIRECT("S"&amp;(ROW()+12*(($AN944-1)*3+$AO944)-ROW())/12+5),AQ944)</f>
        <v>0</v>
      </c>
      <c r="AS944" s="60">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58">
        <f ca="1">COUNTIF(INDIRECT("U"&amp;(ROW()+12*(($AN944-1)*3+$AO944)-ROW())/12+5):INDIRECT("AF"&amp;(ROW()+12*(($AN944-1)*3+$AO944)-ROW())/12+5),AS944)</f>
        <v>0</v>
      </c>
      <c r="AU944" s="58">
        <f ca="1">IF(AND(AQ944+AS944&gt;0,AR944+AT944&gt;0),COUNTIF(AU$6:AU943,"&gt;0")+1,0)</f>
        <v>0</v>
      </c>
    </row>
    <row r="945" spans="40:47">
      <c r="AN945" s="58">
        <v>27</v>
      </c>
      <c r="AO945" s="58">
        <v>1</v>
      </c>
      <c r="AP945" s="58">
        <v>4</v>
      </c>
      <c r="AQ945" s="60">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58">
        <f ca="1">COUNTIF(INDIRECT("H"&amp;(ROW()+12*(($AN945-1)*3+$AO945)-ROW())/12+5):INDIRECT("S"&amp;(ROW()+12*(($AN945-1)*3+$AO945)-ROW())/12+5),AQ945)</f>
        <v>0</v>
      </c>
      <c r="AS945" s="60">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58">
        <f ca="1">COUNTIF(INDIRECT("U"&amp;(ROW()+12*(($AN945-1)*3+$AO945)-ROW())/12+5):INDIRECT("AF"&amp;(ROW()+12*(($AN945-1)*3+$AO945)-ROW())/12+5),AS945)</f>
        <v>0</v>
      </c>
      <c r="AU945" s="58">
        <f ca="1">IF(AND(AQ945+AS945&gt;0,AR945+AT945&gt;0),COUNTIF(AU$6:AU944,"&gt;0")+1,0)</f>
        <v>0</v>
      </c>
    </row>
    <row r="946" spans="40:47">
      <c r="AN946" s="58">
        <v>27</v>
      </c>
      <c r="AO946" s="58">
        <v>1</v>
      </c>
      <c r="AP946" s="58">
        <v>5</v>
      </c>
      <c r="AQ946" s="60">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58">
        <f ca="1">COUNTIF(INDIRECT("H"&amp;(ROW()+12*(($AN946-1)*3+$AO946)-ROW())/12+5):INDIRECT("S"&amp;(ROW()+12*(($AN946-1)*3+$AO946)-ROW())/12+5),AQ946)</f>
        <v>0</v>
      </c>
      <c r="AS946" s="60">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58">
        <f ca="1">COUNTIF(INDIRECT("U"&amp;(ROW()+12*(($AN946-1)*3+$AO946)-ROW())/12+5):INDIRECT("AF"&amp;(ROW()+12*(($AN946-1)*3+$AO946)-ROW())/12+5),AS946)</f>
        <v>0</v>
      </c>
      <c r="AU946" s="58">
        <f ca="1">IF(AND(AQ946+AS946&gt;0,AR946+AT946&gt;0),COUNTIF(AU$6:AU945,"&gt;0")+1,0)</f>
        <v>0</v>
      </c>
    </row>
    <row r="947" spans="40:47">
      <c r="AN947" s="58">
        <v>27</v>
      </c>
      <c r="AO947" s="58">
        <v>1</v>
      </c>
      <c r="AP947" s="58">
        <v>6</v>
      </c>
      <c r="AQ947" s="60">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58">
        <f ca="1">COUNTIF(INDIRECT("H"&amp;(ROW()+12*(($AN947-1)*3+$AO947)-ROW())/12+5):INDIRECT("S"&amp;(ROW()+12*(($AN947-1)*3+$AO947)-ROW())/12+5),AQ947)</f>
        <v>0</v>
      </c>
      <c r="AS947" s="60">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58">
        <f ca="1">COUNTIF(INDIRECT("U"&amp;(ROW()+12*(($AN947-1)*3+$AO947)-ROW())/12+5):INDIRECT("AF"&amp;(ROW()+12*(($AN947-1)*3+$AO947)-ROW())/12+5),AS947)</f>
        <v>0</v>
      </c>
      <c r="AU947" s="58">
        <f ca="1">IF(AND(AQ947+AS947&gt;0,AR947+AT947&gt;0),COUNTIF(AU$6:AU946,"&gt;0")+1,0)</f>
        <v>0</v>
      </c>
    </row>
    <row r="948" spans="40:47">
      <c r="AN948" s="58">
        <v>27</v>
      </c>
      <c r="AO948" s="58">
        <v>1</v>
      </c>
      <c r="AP948" s="58">
        <v>7</v>
      </c>
      <c r="AQ948" s="60">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58">
        <f ca="1">COUNTIF(INDIRECT("H"&amp;(ROW()+12*(($AN948-1)*3+$AO948)-ROW())/12+5):INDIRECT("S"&amp;(ROW()+12*(($AN948-1)*3+$AO948)-ROW())/12+5),AQ948)</f>
        <v>0</v>
      </c>
      <c r="AS948" s="60">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58">
        <f ca="1">COUNTIF(INDIRECT("U"&amp;(ROW()+12*(($AN948-1)*3+$AO948)-ROW())/12+5):INDIRECT("AF"&amp;(ROW()+12*(($AN948-1)*3+$AO948)-ROW())/12+5),AS948)</f>
        <v>0</v>
      </c>
      <c r="AU948" s="58">
        <f ca="1">IF(AND(AQ948+AS948&gt;0,AR948+AT948&gt;0),COUNTIF(AU$6:AU947,"&gt;0")+1,0)</f>
        <v>0</v>
      </c>
    </row>
    <row r="949" spans="40:47">
      <c r="AN949" s="58">
        <v>27</v>
      </c>
      <c r="AO949" s="58">
        <v>1</v>
      </c>
      <c r="AP949" s="58">
        <v>8</v>
      </c>
      <c r="AQ949" s="60">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58">
        <f ca="1">COUNTIF(INDIRECT("H"&amp;(ROW()+12*(($AN949-1)*3+$AO949)-ROW())/12+5):INDIRECT("S"&amp;(ROW()+12*(($AN949-1)*3+$AO949)-ROW())/12+5),AQ949)</f>
        <v>0</v>
      </c>
      <c r="AS949" s="60">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58">
        <f ca="1">COUNTIF(INDIRECT("U"&amp;(ROW()+12*(($AN949-1)*3+$AO949)-ROW())/12+5):INDIRECT("AF"&amp;(ROW()+12*(($AN949-1)*3+$AO949)-ROW())/12+5),AS949)</f>
        <v>0</v>
      </c>
      <c r="AU949" s="58">
        <f ca="1">IF(AND(AQ949+AS949&gt;0,AR949+AT949&gt;0),COUNTIF(AU$6:AU948,"&gt;0")+1,0)</f>
        <v>0</v>
      </c>
    </row>
    <row r="950" spans="40:47">
      <c r="AN950" s="58">
        <v>27</v>
      </c>
      <c r="AO950" s="58">
        <v>1</v>
      </c>
      <c r="AP950" s="58">
        <v>9</v>
      </c>
      <c r="AQ950" s="60">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58">
        <f ca="1">COUNTIF(INDIRECT("H"&amp;(ROW()+12*(($AN950-1)*3+$AO950)-ROW())/12+5):INDIRECT("S"&amp;(ROW()+12*(($AN950-1)*3+$AO950)-ROW())/12+5),AQ950)</f>
        <v>0</v>
      </c>
      <c r="AS950" s="60">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58">
        <f ca="1">COUNTIF(INDIRECT("U"&amp;(ROW()+12*(($AN950-1)*3+$AO950)-ROW())/12+5):INDIRECT("AF"&amp;(ROW()+12*(($AN950-1)*3+$AO950)-ROW())/12+5),AS950)</f>
        <v>0</v>
      </c>
      <c r="AU950" s="58">
        <f ca="1">IF(AND(AQ950+AS950&gt;0,AR950+AT950&gt;0),COUNTIF(AU$6:AU949,"&gt;0")+1,0)</f>
        <v>0</v>
      </c>
    </row>
    <row r="951" spans="40:47">
      <c r="AN951" s="58">
        <v>27</v>
      </c>
      <c r="AO951" s="58">
        <v>1</v>
      </c>
      <c r="AP951" s="58">
        <v>10</v>
      </c>
      <c r="AQ951" s="60">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58">
        <f ca="1">COUNTIF(INDIRECT("H"&amp;(ROW()+12*(($AN951-1)*3+$AO951)-ROW())/12+5):INDIRECT("S"&amp;(ROW()+12*(($AN951-1)*3+$AO951)-ROW())/12+5),AQ951)</f>
        <v>0</v>
      </c>
      <c r="AS951" s="60">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58">
        <f ca="1">COUNTIF(INDIRECT("U"&amp;(ROW()+12*(($AN951-1)*3+$AO951)-ROW())/12+5):INDIRECT("AF"&amp;(ROW()+12*(($AN951-1)*3+$AO951)-ROW())/12+5),AS951)</f>
        <v>0</v>
      </c>
      <c r="AU951" s="58">
        <f ca="1">IF(AND(AQ951+AS951&gt;0,AR951+AT951&gt;0),COUNTIF(AU$6:AU950,"&gt;0")+1,0)</f>
        <v>0</v>
      </c>
    </row>
    <row r="952" spans="40:47">
      <c r="AN952" s="58">
        <v>27</v>
      </c>
      <c r="AO952" s="58">
        <v>1</v>
      </c>
      <c r="AP952" s="58">
        <v>11</v>
      </c>
      <c r="AQ952" s="60">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58">
        <f ca="1">COUNTIF(INDIRECT("H"&amp;(ROW()+12*(($AN952-1)*3+$AO952)-ROW())/12+5):INDIRECT("S"&amp;(ROW()+12*(($AN952-1)*3+$AO952)-ROW())/12+5),AQ952)</f>
        <v>0</v>
      </c>
      <c r="AS952" s="60">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58">
        <f ca="1">COUNTIF(INDIRECT("U"&amp;(ROW()+12*(($AN952-1)*3+$AO952)-ROW())/12+5):INDIRECT("AF"&amp;(ROW()+12*(($AN952-1)*3+$AO952)-ROW())/12+5),AS952)</f>
        <v>0</v>
      </c>
      <c r="AU952" s="58">
        <f ca="1">IF(AND(AQ952+AS952&gt;0,AR952+AT952&gt;0),COUNTIF(AU$6:AU951,"&gt;0")+1,0)</f>
        <v>0</v>
      </c>
    </row>
    <row r="953" spans="40:47">
      <c r="AN953" s="58">
        <v>27</v>
      </c>
      <c r="AO953" s="58">
        <v>1</v>
      </c>
      <c r="AP953" s="58">
        <v>12</v>
      </c>
      <c r="AQ953" s="60">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58">
        <f ca="1">COUNTIF(INDIRECT("H"&amp;(ROW()+12*(($AN953-1)*3+$AO953)-ROW())/12+5):INDIRECT("S"&amp;(ROW()+12*(($AN953-1)*3+$AO953)-ROW())/12+5),AQ953)</f>
        <v>0</v>
      </c>
      <c r="AS953" s="60">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58">
        <f ca="1">COUNTIF(INDIRECT("U"&amp;(ROW()+12*(($AN953-1)*3+$AO953)-ROW())/12+5):INDIRECT("AF"&amp;(ROW()+12*(($AN953-1)*3+$AO953)-ROW())/12+5),AS953)</f>
        <v>0</v>
      </c>
      <c r="AU953" s="58">
        <f ca="1">IF(AND(AQ953+AS953&gt;0,AR953+AT953&gt;0),COUNTIF(AU$6:AU952,"&gt;0")+1,0)</f>
        <v>0</v>
      </c>
    </row>
    <row r="954" spans="40:47">
      <c r="AN954" s="58">
        <v>27</v>
      </c>
      <c r="AO954" s="58">
        <v>2</v>
      </c>
      <c r="AP954" s="58">
        <v>1</v>
      </c>
      <c r="AQ954" s="60">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58">
        <f ca="1">COUNTIF(INDIRECT("H"&amp;(ROW()+12*(($AN954-1)*3+$AO954)-ROW())/12+5):INDIRECT("S"&amp;(ROW()+12*(($AN954-1)*3+$AO954)-ROW())/12+5),AQ954)</f>
        <v>0</v>
      </c>
      <c r="AS954" s="60">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58">
        <f ca="1">COUNTIF(INDIRECT("U"&amp;(ROW()+12*(($AN954-1)*3+$AO954)-ROW())/12+5):INDIRECT("AF"&amp;(ROW()+12*(($AN954-1)*3+$AO954)-ROW())/12+5),AS954)</f>
        <v>0</v>
      </c>
      <c r="AU954" s="58">
        <f ca="1">IF(AND(AQ954+AS954&gt;0,AR954+AT954&gt;0),COUNTIF(AU$6:AU953,"&gt;0")+1,0)</f>
        <v>0</v>
      </c>
    </row>
    <row r="955" spans="40:47">
      <c r="AN955" s="58">
        <v>27</v>
      </c>
      <c r="AO955" s="58">
        <v>2</v>
      </c>
      <c r="AP955" s="58">
        <v>2</v>
      </c>
      <c r="AQ955" s="60">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58">
        <f ca="1">COUNTIF(INDIRECT("H"&amp;(ROW()+12*(($AN955-1)*3+$AO955)-ROW())/12+5):INDIRECT("S"&amp;(ROW()+12*(($AN955-1)*3+$AO955)-ROW())/12+5),AQ955)</f>
        <v>0</v>
      </c>
      <c r="AS955" s="60">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58">
        <f ca="1">COUNTIF(INDIRECT("U"&amp;(ROW()+12*(($AN955-1)*3+$AO955)-ROW())/12+5):INDIRECT("AF"&amp;(ROW()+12*(($AN955-1)*3+$AO955)-ROW())/12+5),AS955)</f>
        <v>0</v>
      </c>
      <c r="AU955" s="58">
        <f ca="1">IF(AND(AQ955+AS955&gt;0,AR955+AT955&gt;0),COUNTIF(AU$6:AU954,"&gt;0")+1,0)</f>
        <v>0</v>
      </c>
    </row>
    <row r="956" spans="40:47">
      <c r="AN956" s="58">
        <v>27</v>
      </c>
      <c r="AO956" s="58">
        <v>2</v>
      </c>
      <c r="AP956" s="58">
        <v>3</v>
      </c>
      <c r="AQ956" s="60">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58">
        <f ca="1">COUNTIF(INDIRECT("H"&amp;(ROW()+12*(($AN956-1)*3+$AO956)-ROW())/12+5):INDIRECT("S"&amp;(ROW()+12*(($AN956-1)*3+$AO956)-ROW())/12+5),AQ956)</f>
        <v>0</v>
      </c>
      <c r="AS956" s="60">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58">
        <f ca="1">COUNTIF(INDIRECT("U"&amp;(ROW()+12*(($AN956-1)*3+$AO956)-ROW())/12+5):INDIRECT("AF"&amp;(ROW()+12*(($AN956-1)*3+$AO956)-ROW())/12+5),AS956)</f>
        <v>0</v>
      </c>
      <c r="AU956" s="58">
        <f ca="1">IF(AND(AQ956+AS956&gt;0,AR956+AT956&gt;0),COUNTIF(AU$6:AU955,"&gt;0")+1,0)</f>
        <v>0</v>
      </c>
    </row>
    <row r="957" spans="40:47">
      <c r="AN957" s="58">
        <v>27</v>
      </c>
      <c r="AO957" s="58">
        <v>2</v>
      </c>
      <c r="AP957" s="58">
        <v>4</v>
      </c>
      <c r="AQ957" s="60">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58">
        <f ca="1">COUNTIF(INDIRECT("H"&amp;(ROW()+12*(($AN957-1)*3+$AO957)-ROW())/12+5):INDIRECT("S"&amp;(ROW()+12*(($AN957-1)*3+$AO957)-ROW())/12+5),AQ957)</f>
        <v>0</v>
      </c>
      <c r="AS957" s="60">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58">
        <f ca="1">COUNTIF(INDIRECT("U"&amp;(ROW()+12*(($AN957-1)*3+$AO957)-ROW())/12+5):INDIRECT("AF"&amp;(ROW()+12*(($AN957-1)*3+$AO957)-ROW())/12+5),AS957)</f>
        <v>0</v>
      </c>
      <c r="AU957" s="58">
        <f ca="1">IF(AND(AQ957+AS957&gt;0,AR957+AT957&gt;0),COUNTIF(AU$6:AU956,"&gt;0")+1,0)</f>
        <v>0</v>
      </c>
    </row>
    <row r="958" spans="40:47">
      <c r="AN958" s="58">
        <v>27</v>
      </c>
      <c r="AO958" s="58">
        <v>2</v>
      </c>
      <c r="AP958" s="58">
        <v>5</v>
      </c>
      <c r="AQ958" s="60">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58">
        <f ca="1">COUNTIF(INDIRECT("H"&amp;(ROW()+12*(($AN958-1)*3+$AO958)-ROW())/12+5):INDIRECT("S"&amp;(ROW()+12*(($AN958-1)*3+$AO958)-ROW())/12+5),AQ958)</f>
        <v>0</v>
      </c>
      <c r="AS958" s="60">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58">
        <f ca="1">COUNTIF(INDIRECT("U"&amp;(ROW()+12*(($AN958-1)*3+$AO958)-ROW())/12+5):INDIRECT("AF"&amp;(ROW()+12*(($AN958-1)*3+$AO958)-ROW())/12+5),AS958)</f>
        <v>0</v>
      </c>
      <c r="AU958" s="58">
        <f ca="1">IF(AND(AQ958+AS958&gt;0,AR958+AT958&gt;0),COUNTIF(AU$6:AU957,"&gt;0")+1,0)</f>
        <v>0</v>
      </c>
    </row>
    <row r="959" spans="40:47">
      <c r="AN959" s="58">
        <v>27</v>
      </c>
      <c r="AO959" s="58">
        <v>2</v>
      </c>
      <c r="AP959" s="58">
        <v>6</v>
      </c>
      <c r="AQ959" s="60">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58">
        <f ca="1">COUNTIF(INDIRECT("H"&amp;(ROW()+12*(($AN959-1)*3+$AO959)-ROW())/12+5):INDIRECT("S"&amp;(ROW()+12*(($AN959-1)*3+$AO959)-ROW())/12+5),AQ959)</f>
        <v>0</v>
      </c>
      <c r="AS959" s="60">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58">
        <f ca="1">COUNTIF(INDIRECT("U"&amp;(ROW()+12*(($AN959-1)*3+$AO959)-ROW())/12+5):INDIRECT("AF"&amp;(ROW()+12*(($AN959-1)*3+$AO959)-ROW())/12+5),AS959)</f>
        <v>0</v>
      </c>
      <c r="AU959" s="58">
        <f ca="1">IF(AND(AQ959+AS959&gt;0,AR959+AT959&gt;0),COUNTIF(AU$6:AU958,"&gt;0")+1,0)</f>
        <v>0</v>
      </c>
    </row>
    <row r="960" spans="40:47">
      <c r="AN960" s="58">
        <v>27</v>
      </c>
      <c r="AO960" s="58">
        <v>2</v>
      </c>
      <c r="AP960" s="58">
        <v>7</v>
      </c>
      <c r="AQ960" s="60">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58">
        <f ca="1">COUNTIF(INDIRECT("H"&amp;(ROW()+12*(($AN960-1)*3+$AO960)-ROW())/12+5):INDIRECT("S"&amp;(ROW()+12*(($AN960-1)*3+$AO960)-ROW())/12+5),AQ960)</f>
        <v>0</v>
      </c>
      <c r="AS960" s="60">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58">
        <f ca="1">COUNTIF(INDIRECT("U"&amp;(ROW()+12*(($AN960-1)*3+$AO960)-ROW())/12+5):INDIRECT("AF"&amp;(ROW()+12*(($AN960-1)*3+$AO960)-ROW())/12+5),AS960)</f>
        <v>0</v>
      </c>
      <c r="AU960" s="58">
        <f ca="1">IF(AND(AQ960+AS960&gt;0,AR960+AT960&gt;0),COUNTIF(AU$6:AU959,"&gt;0")+1,0)</f>
        <v>0</v>
      </c>
    </row>
    <row r="961" spans="40:47">
      <c r="AN961" s="58">
        <v>27</v>
      </c>
      <c r="AO961" s="58">
        <v>2</v>
      </c>
      <c r="AP961" s="58">
        <v>8</v>
      </c>
      <c r="AQ961" s="60">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58">
        <f ca="1">COUNTIF(INDIRECT("H"&amp;(ROW()+12*(($AN961-1)*3+$AO961)-ROW())/12+5):INDIRECT("S"&amp;(ROW()+12*(($AN961-1)*3+$AO961)-ROW())/12+5),AQ961)</f>
        <v>0</v>
      </c>
      <c r="AS961" s="60">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58">
        <f ca="1">COUNTIF(INDIRECT("U"&amp;(ROW()+12*(($AN961-1)*3+$AO961)-ROW())/12+5):INDIRECT("AF"&amp;(ROW()+12*(($AN961-1)*3+$AO961)-ROW())/12+5),AS961)</f>
        <v>0</v>
      </c>
      <c r="AU961" s="58">
        <f ca="1">IF(AND(AQ961+AS961&gt;0,AR961+AT961&gt;0),COUNTIF(AU$6:AU960,"&gt;0")+1,0)</f>
        <v>0</v>
      </c>
    </row>
    <row r="962" spans="40:47">
      <c r="AN962" s="58">
        <v>27</v>
      </c>
      <c r="AO962" s="58">
        <v>2</v>
      </c>
      <c r="AP962" s="58">
        <v>9</v>
      </c>
      <c r="AQ962" s="60">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58">
        <f ca="1">COUNTIF(INDIRECT("H"&amp;(ROW()+12*(($AN962-1)*3+$AO962)-ROW())/12+5):INDIRECT("S"&amp;(ROW()+12*(($AN962-1)*3+$AO962)-ROW())/12+5),AQ962)</f>
        <v>0</v>
      </c>
      <c r="AS962" s="60">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58">
        <f ca="1">COUNTIF(INDIRECT("U"&amp;(ROW()+12*(($AN962-1)*3+$AO962)-ROW())/12+5):INDIRECT("AF"&amp;(ROW()+12*(($AN962-1)*3+$AO962)-ROW())/12+5),AS962)</f>
        <v>0</v>
      </c>
      <c r="AU962" s="58">
        <f ca="1">IF(AND(AQ962+AS962&gt;0,AR962+AT962&gt;0),COUNTIF(AU$6:AU961,"&gt;0")+1,0)</f>
        <v>0</v>
      </c>
    </row>
    <row r="963" spans="40:47">
      <c r="AN963" s="58">
        <v>27</v>
      </c>
      <c r="AO963" s="58">
        <v>2</v>
      </c>
      <c r="AP963" s="58">
        <v>10</v>
      </c>
      <c r="AQ963" s="60">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58">
        <f ca="1">COUNTIF(INDIRECT("H"&amp;(ROW()+12*(($AN963-1)*3+$AO963)-ROW())/12+5):INDIRECT("S"&amp;(ROW()+12*(($AN963-1)*3+$AO963)-ROW())/12+5),AQ963)</f>
        <v>0</v>
      </c>
      <c r="AS963" s="60">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58">
        <f ca="1">COUNTIF(INDIRECT("U"&amp;(ROW()+12*(($AN963-1)*3+$AO963)-ROW())/12+5):INDIRECT("AF"&amp;(ROW()+12*(($AN963-1)*3+$AO963)-ROW())/12+5),AS963)</f>
        <v>0</v>
      </c>
      <c r="AU963" s="58">
        <f ca="1">IF(AND(AQ963+AS963&gt;0,AR963+AT963&gt;0),COUNTIF(AU$6:AU962,"&gt;0")+1,0)</f>
        <v>0</v>
      </c>
    </row>
    <row r="964" spans="40:47">
      <c r="AN964" s="58">
        <v>27</v>
      </c>
      <c r="AO964" s="58">
        <v>2</v>
      </c>
      <c r="AP964" s="58">
        <v>11</v>
      </c>
      <c r="AQ964" s="60">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58">
        <f ca="1">COUNTIF(INDIRECT("H"&amp;(ROW()+12*(($AN964-1)*3+$AO964)-ROW())/12+5):INDIRECT("S"&amp;(ROW()+12*(($AN964-1)*3+$AO964)-ROW())/12+5),AQ964)</f>
        <v>0</v>
      </c>
      <c r="AS964" s="60">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58">
        <f ca="1">COUNTIF(INDIRECT("U"&amp;(ROW()+12*(($AN964-1)*3+$AO964)-ROW())/12+5):INDIRECT("AF"&amp;(ROW()+12*(($AN964-1)*3+$AO964)-ROW())/12+5),AS964)</f>
        <v>0</v>
      </c>
      <c r="AU964" s="58">
        <f ca="1">IF(AND(AQ964+AS964&gt;0,AR964+AT964&gt;0),COUNTIF(AU$6:AU963,"&gt;0")+1,0)</f>
        <v>0</v>
      </c>
    </row>
    <row r="965" spans="40:47">
      <c r="AN965" s="58">
        <v>27</v>
      </c>
      <c r="AO965" s="58">
        <v>2</v>
      </c>
      <c r="AP965" s="58">
        <v>12</v>
      </c>
      <c r="AQ965" s="60">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58">
        <f ca="1">COUNTIF(INDIRECT("H"&amp;(ROW()+12*(($AN965-1)*3+$AO965)-ROW())/12+5):INDIRECT("S"&amp;(ROW()+12*(($AN965-1)*3+$AO965)-ROW())/12+5),AQ965)</f>
        <v>0</v>
      </c>
      <c r="AS965" s="60">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58">
        <f ca="1">COUNTIF(INDIRECT("U"&amp;(ROW()+12*(($AN965-1)*3+$AO965)-ROW())/12+5):INDIRECT("AF"&amp;(ROW()+12*(($AN965-1)*3+$AO965)-ROW())/12+5),AS965)</f>
        <v>0</v>
      </c>
      <c r="AU965" s="58">
        <f ca="1">IF(AND(AQ965+AS965&gt;0,AR965+AT965&gt;0),COUNTIF(AU$6:AU964,"&gt;0")+1,0)</f>
        <v>0</v>
      </c>
    </row>
    <row r="966" spans="40:47">
      <c r="AN966" s="58">
        <v>27</v>
      </c>
      <c r="AO966" s="58">
        <v>3</v>
      </c>
      <c r="AP966" s="58">
        <v>1</v>
      </c>
      <c r="AQ966" s="60">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58">
        <f ca="1">COUNTIF(INDIRECT("H"&amp;(ROW()+12*(($AN966-1)*3+$AO966)-ROW())/12+5):INDIRECT("S"&amp;(ROW()+12*(($AN966-1)*3+$AO966)-ROW())/12+5),AQ966)</f>
        <v>0</v>
      </c>
      <c r="AS966" s="60">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58">
        <f ca="1">COUNTIF(INDIRECT("U"&amp;(ROW()+12*(($AN966-1)*3+$AO966)-ROW())/12+5):INDIRECT("AF"&amp;(ROW()+12*(($AN966-1)*3+$AO966)-ROW())/12+5),AS966)</f>
        <v>0</v>
      </c>
      <c r="AU966" s="58">
        <f ca="1">IF(AND(AQ966+AS966&gt;0,AR966+AT966&gt;0),COUNTIF(AU$6:AU965,"&gt;0")+1,0)</f>
        <v>0</v>
      </c>
    </row>
    <row r="967" spans="40:47">
      <c r="AN967" s="58">
        <v>27</v>
      </c>
      <c r="AO967" s="58">
        <v>3</v>
      </c>
      <c r="AP967" s="58">
        <v>2</v>
      </c>
      <c r="AQ967" s="60">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58">
        <f ca="1">COUNTIF(INDIRECT("H"&amp;(ROW()+12*(($AN967-1)*3+$AO967)-ROW())/12+5):INDIRECT("S"&amp;(ROW()+12*(($AN967-1)*3+$AO967)-ROW())/12+5),AQ967)</f>
        <v>0</v>
      </c>
      <c r="AS967" s="60">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58">
        <f ca="1">COUNTIF(INDIRECT("U"&amp;(ROW()+12*(($AN967-1)*3+$AO967)-ROW())/12+5):INDIRECT("AF"&amp;(ROW()+12*(($AN967-1)*3+$AO967)-ROW())/12+5),AS967)</f>
        <v>0</v>
      </c>
      <c r="AU967" s="58">
        <f ca="1">IF(AND(AQ967+AS967&gt;0,AR967+AT967&gt;0),COUNTIF(AU$6:AU966,"&gt;0")+1,0)</f>
        <v>0</v>
      </c>
    </row>
    <row r="968" spans="40:47">
      <c r="AN968" s="58">
        <v>27</v>
      </c>
      <c r="AO968" s="58">
        <v>3</v>
      </c>
      <c r="AP968" s="58">
        <v>3</v>
      </c>
      <c r="AQ968" s="60">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58">
        <f ca="1">COUNTIF(INDIRECT("H"&amp;(ROW()+12*(($AN968-1)*3+$AO968)-ROW())/12+5):INDIRECT("S"&amp;(ROW()+12*(($AN968-1)*3+$AO968)-ROW())/12+5),AQ968)</f>
        <v>0</v>
      </c>
      <c r="AS968" s="60">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58">
        <f ca="1">COUNTIF(INDIRECT("U"&amp;(ROW()+12*(($AN968-1)*3+$AO968)-ROW())/12+5):INDIRECT("AF"&amp;(ROW()+12*(($AN968-1)*3+$AO968)-ROW())/12+5),AS968)</f>
        <v>0</v>
      </c>
      <c r="AU968" s="58">
        <f ca="1">IF(AND(AQ968+AS968&gt;0,AR968+AT968&gt;0),COUNTIF(AU$6:AU967,"&gt;0")+1,0)</f>
        <v>0</v>
      </c>
    </row>
    <row r="969" spans="40:47">
      <c r="AN969" s="58">
        <v>27</v>
      </c>
      <c r="AO969" s="58">
        <v>3</v>
      </c>
      <c r="AP969" s="58">
        <v>4</v>
      </c>
      <c r="AQ969" s="60">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58">
        <f ca="1">COUNTIF(INDIRECT("H"&amp;(ROW()+12*(($AN969-1)*3+$AO969)-ROW())/12+5):INDIRECT("S"&amp;(ROW()+12*(($AN969-1)*3+$AO969)-ROW())/12+5),AQ969)</f>
        <v>0</v>
      </c>
      <c r="AS969" s="60">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58">
        <f ca="1">COUNTIF(INDIRECT("U"&amp;(ROW()+12*(($AN969-1)*3+$AO969)-ROW())/12+5):INDIRECT("AF"&amp;(ROW()+12*(($AN969-1)*3+$AO969)-ROW())/12+5),AS969)</f>
        <v>0</v>
      </c>
      <c r="AU969" s="58">
        <f ca="1">IF(AND(AQ969+AS969&gt;0,AR969+AT969&gt;0),COUNTIF(AU$6:AU968,"&gt;0")+1,0)</f>
        <v>0</v>
      </c>
    </row>
    <row r="970" spans="40:47">
      <c r="AN970" s="58">
        <v>27</v>
      </c>
      <c r="AO970" s="58">
        <v>3</v>
      </c>
      <c r="AP970" s="58">
        <v>5</v>
      </c>
      <c r="AQ970" s="60">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58">
        <f ca="1">COUNTIF(INDIRECT("H"&amp;(ROW()+12*(($AN970-1)*3+$AO970)-ROW())/12+5):INDIRECT("S"&amp;(ROW()+12*(($AN970-1)*3+$AO970)-ROW())/12+5),AQ970)</f>
        <v>0</v>
      </c>
      <c r="AS970" s="60">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58">
        <f ca="1">COUNTIF(INDIRECT("U"&amp;(ROW()+12*(($AN970-1)*3+$AO970)-ROW())/12+5):INDIRECT("AF"&amp;(ROW()+12*(($AN970-1)*3+$AO970)-ROW())/12+5),AS970)</f>
        <v>0</v>
      </c>
      <c r="AU970" s="58">
        <f ca="1">IF(AND(AQ970+AS970&gt;0,AR970+AT970&gt;0),COUNTIF(AU$6:AU969,"&gt;0")+1,0)</f>
        <v>0</v>
      </c>
    </row>
    <row r="971" spans="40:47">
      <c r="AN971" s="58">
        <v>27</v>
      </c>
      <c r="AO971" s="58">
        <v>3</v>
      </c>
      <c r="AP971" s="58">
        <v>6</v>
      </c>
      <c r="AQ971" s="60">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58">
        <f ca="1">COUNTIF(INDIRECT("H"&amp;(ROW()+12*(($AN971-1)*3+$AO971)-ROW())/12+5):INDIRECT("S"&amp;(ROW()+12*(($AN971-1)*3+$AO971)-ROW())/12+5),AQ971)</f>
        <v>0</v>
      </c>
      <c r="AS971" s="60">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58">
        <f ca="1">COUNTIF(INDIRECT("U"&amp;(ROW()+12*(($AN971-1)*3+$AO971)-ROW())/12+5):INDIRECT("AF"&amp;(ROW()+12*(($AN971-1)*3+$AO971)-ROW())/12+5),AS971)</f>
        <v>0</v>
      </c>
      <c r="AU971" s="58">
        <f ca="1">IF(AND(AQ971+AS971&gt;0,AR971+AT971&gt;0),COUNTIF(AU$6:AU970,"&gt;0")+1,0)</f>
        <v>0</v>
      </c>
    </row>
    <row r="972" spans="40:47">
      <c r="AN972" s="58">
        <v>27</v>
      </c>
      <c r="AO972" s="58">
        <v>3</v>
      </c>
      <c r="AP972" s="58">
        <v>7</v>
      </c>
      <c r="AQ972" s="60">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58">
        <f ca="1">COUNTIF(INDIRECT("H"&amp;(ROW()+12*(($AN972-1)*3+$AO972)-ROW())/12+5):INDIRECT("S"&amp;(ROW()+12*(($AN972-1)*3+$AO972)-ROW())/12+5),AQ972)</f>
        <v>0</v>
      </c>
      <c r="AS972" s="60">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58">
        <f ca="1">COUNTIF(INDIRECT("U"&amp;(ROW()+12*(($AN972-1)*3+$AO972)-ROW())/12+5):INDIRECT("AF"&amp;(ROW()+12*(($AN972-1)*3+$AO972)-ROW())/12+5),AS972)</f>
        <v>0</v>
      </c>
      <c r="AU972" s="58">
        <f ca="1">IF(AND(AQ972+AS972&gt;0,AR972+AT972&gt;0),COUNTIF(AU$6:AU971,"&gt;0")+1,0)</f>
        <v>0</v>
      </c>
    </row>
    <row r="973" spans="40:47">
      <c r="AN973" s="58">
        <v>27</v>
      </c>
      <c r="AO973" s="58">
        <v>3</v>
      </c>
      <c r="AP973" s="58">
        <v>8</v>
      </c>
      <c r="AQ973" s="60">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58">
        <f ca="1">COUNTIF(INDIRECT("H"&amp;(ROW()+12*(($AN973-1)*3+$AO973)-ROW())/12+5):INDIRECT("S"&amp;(ROW()+12*(($AN973-1)*3+$AO973)-ROW())/12+5),AQ973)</f>
        <v>0</v>
      </c>
      <c r="AS973" s="60">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58">
        <f ca="1">COUNTIF(INDIRECT("U"&amp;(ROW()+12*(($AN973-1)*3+$AO973)-ROW())/12+5):INDIRECT("AF"&amp;(ROW()+12*(($AN973-1)*3+$AO973)-ROW())/12+5),AS973)</f>
        <v>0</v>
      </c>
      <c r="AU973" s="58">
        <f ca="1">IF(AND(AQ973+AS973&gt;0,AR973+AT973&gt;0),COUNTIF(AU$6:AU972,"&gt;0")+1,0)</f>
        <v>0</v>
      </c>
    </row>
    <row r="974" spans="40:47">
      <c r="AN974" s="58">
        <v>27</v>
      </c>
      <c r="AO974" s="58">
        <v>3</v>
      </c>
      <c r="AP974" s="58">
        <v>9</v>
      </c>
      <c r="AQ974" s="60">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58">
        <f ca="1">COUNTIF(INDIRECT("H"&amp;(ROW()+12*(($AN974-1)*3+$AO974)-ROW())/12+5):INDIRECT("S"&amp;(ROW()+12*(($AN974-1)*3+$AO974)-ROW())/12+5),AQ974)</f>
        <v>0</v>
      </c>
      <c r="AS974" s="60">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58">
        <f ca="1">COUNTIF(INDIRECT("U"&amp;(ROW()+12*(($AN974-1)*3+$AO974)-ROW())/12+5):INDIRECT("AF"&amp;(ROW()+12*(($AN974-1)*3+$AO974)-ROW())/12+5),AS974)</f>
        <v>0</v>
      </c>
      <c r="AU974" s="58">
        <f ca="1">IF(AND(AQ974+AS974&gt;0,AR974+AT974&gt;0),COUNTIF(AU$6:AU973,"&gt;0")+1,0)</f>
        <v>0</v>
      </c>
    </row>
    <row r="975" spans="40:47">
      <c r="AN975" s="58">
        <v>27</v>
      </c>
      <c r="AO975" s="58">
        <v>3</v>
      </c>
      <c r="AP975" s="58">
        <v>10</v>
      </c>
      <c r="AQ975" s="60">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58">
        <f ca="1">COUNTIF(INDIRECT("H"&amp;(ROW()+12*(($AN975-1)*3+$AO975)-ROW())/12+5):INDIRECT("S"&amp;(ROW()+12*(($AN975-1)*3+$AO975)-ROW())/12+5),AQ975)</f>
        <v>0</v>
      </c>
      <c r="AS975" s="60">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58">
        <f ca="1">COUNTIF(INDIRECT("U"&amp;(ROW()+12*(($AN975-1)*3+$AO975)-ROW())/12+5):INDIRECT("AF"&amp;(ROW()+12*(($AN975-1)*3+$AO975)-ROW())/12+5),AS975)</f>
        <v>0</v>
      </c>
      <c r="AU975" s="58">
        <f ca="1">IF(AND(AQ975+AS975&gt;0,AR975+AT975&gt;0),COUNTIF(AU$6:AU974,"&gt;0")+1,0)</f>
        <v>0</v>
      </c>
    </row>
    <row r="976" spans="40:47">
      <c r="AN976" s="58">
        <v>27</v>
      </c>
      <c r="AO976" s="58">
        <v>3</v>
      </c>
      <c r="AP976" s="58">
        <v>11</v>
      </c>
      <c r="AQ976" s="60">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58">
        <f ca="1">COUNTIF(INDIRECT("H"&amp;(ROW()+12*(($AN976-1)*3+$AO976)-ROW())/12+5):INDIRECT("S"&amp;(ROW()+12*(($AN976-1)*3+$AO976)-ROW())/12+5),AQ976)</f>
        <v>0</v>
      </c>
      <c r="AS976" s="60">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58">
        <f ca="1">COUNTIF(INDIRECT("U"&amp;(ROW()+12*(($AN976-1)*3+$AO976)-ROW())/12+5):INDIRECT("AF"&amp;(ROW()+12*(($AN976-1)*3+$AO976)-ROW())/12+5),AS976)</f>
        <v>0</v>
      </c>
      <c r="AU976" s="58">
        <f ca="1">IF(AND(AQ976+AS976&gt;0,AR976+AT976&gt;0),COUNTIF(AU$6:AU975,"&gt;0")+1,0)</f>
        <v>0</v>
      </c>
    </row>
    <row r="977" spans="40:47">
      <c r="AN977" s="243">
        <v>27</v>
      </c>
      <c r="AO977" s="243">
        <v>3</v>
      </c>
      <c r="AP977" s="243">
        <v>12</v>
      </c>
      <c r="AQ977" s="244">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243">
        <f ca="1">COUNTIF(INDIRECT("H"&amp;(ROW()+12*(($AN977-1)*3+$AO977)-ROW())/12+5):INDIRECT("S"&amp;(ROW()+12*(($AN977-1)*3+$AO977)-ROW())/12+5),AQ977)</f>
        <v>0</v>
      </c>
      <c r="AS977" s="244">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243">
        <f ca="1">COUNTIF(INDIRECT("U"&amp;(ROW()+12*(($AN977-1)*3+$AO977)-ROW())/12+5):INDIRECT("AF"&amp;(ROW()+12*(($AN977-1)*3+$AO977)-ROW())/12+5),AS977)</f>
        <v>0</v>
      </c>
      <c r="AU977" s="58">
        <f ca="1">IF(AND(AQ977+AS977&gt;0,AR977+AT977&gt;0),COUNTIF(AU$6:AU976,"&gt;0")+1,0)</f>
        <v>0</v>
      </c>
    </row>
    <row r="978" spans="40:47">
      <c r="AN978" s="58">
        <v>28</v>
      </c>
      <c r="AO978" s="58">
        <v>1</v>
      </c>
      <c r="AP978" s="58">
        <v>1</v>
      </c>
      <c r="AQ978" s="60">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58">
        <f ca="1">COUNTIF(INDIRECT("H"&amp;(ROW()+12*(($AN978-1)*3+$AO978)-ROW())/12+5):INDIRECT("S"&amp;(ROW()+12*(($AN978-1)*3+$AO978)-ROW())/12+5),AQ978)</f>
        <v>0</v>
      </c>
      <c r="AS978" s="60">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58">
        <f ca="1">COUNTIF(INDIRECT("U"&amp;(ROW()+12*(($AN978-1)*3+$AO978)-ROW())/12+5):INDIRECT("AF"&amp;(ROW()+12*(($AN978-1)*3+$AO978)-ROW())/12+5),AS978)</f>
        <v>0</v>
      </c>
      <c r="AU978" s="58">
        <f ca="1">IF(AND(AQ978+AS978&gt;0,AR978+AT978&gt;0),COUNTIF(AU$6:AU977,"&gt;0")+1,0)</f>
        <v>0</v>
      </c>
    </row>
    <row r="979" spans="40:47">
      <c r="AN979" s="58">
        <v>28</v>
      </c>
      <c r="AO979" s="58">
        <v>1</v>
      </c>
      <c r="AP979" s="58">
        <v>2</v>
      </c>
      <c r="AQ979" s="60">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58">
        <f ca="1">COUNTIF(INDIRECT("H"&amp;(ROW()+12*(($AN979-1)*3+$AO979)-ROW())/12+5):INDIRECT("S"&amp;(ROW()+12*(($AN979-1)*3+$AO979)-ROW())/12+5),AQ979)</f>
        <v>0</v>
      </c>
      <c r="AS979" s="60">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58">
        <f ca="1">COUNTIF(INDIRECT("U"&amp;(ROW()+12*(($AN979-1)*3+$AO979)-ROW())/12+5):INDIRECT("AF"&amp;(ROW()+12*(($AN979-1)*3+$AO979)-ROW())/12+5),AS979)</f>
        <v>0</v>
      </c>
      <c r="AU979" s="58">
        <f ca="1">IF(AND(AQ979+AS979&gt;0,AR979+AT979&gt;0),COUNTIF(AU$6:AU978,"&gt;0")+1,0)</f>
        <v>0</v>
      </c>
    </row>
    <row r="980" spans="40:47">
      <c r="AN980" s="58">
        <v>28</v>
      </c>
      <c r="AO980" s="58">
        <v>1</v>
      </c>
      <c r="AP980" s="58">
        <v>3</v>
      </c>
      <c r="AQ980" s="60">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58">
        <f ca="1">COUNTIF(INDIRECT("H"&amp;(ROW()+12*(($AN980-1)*3+$AO980)-ROW())/12+5):INDIRECT("S"&amp;(ROW()+12*(($AN980-1)*3+$AO980)-ROW())/12+5),AQ980)</f>
        <v>0</v>
      </c>
      <c r="AS980" s="60">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58">
        <f ca="1">COUNTIF(INDIRECT("U"&amp;(ROW()+12*(($AN980-1)*3+$AO980)-ROW())/12+5):INDIRECT("AF"&amp;(ROW()+12*(($AN980-1)*3+$AO980)-ROW())/12+5),AS980)</f>
        <v>0</v>
      </c>
      <c r="AU980" s="58">
        <f ca="1">IF(AND(AQ980+AS980&gt;0,AR980+AT980&gt;0),COUNTIF(AU$6:AU979,"&gt;0")+1,0)</f>
        <v>0</v>
      </c>
    </row>
    <row r="981" spans="40:47">
      <c r="AN981" s="58">
        <v>28</v>
      </c>
      <c r="AO981" s="58">
        <v>1</v>
      </c>
      <c r="AP981" s="58">
        <v>4</v>
      </c>
      <c r="AQ981" s="60">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58">
        <f ca="1">COUNTIF(INDIRECT("H"&amp;(ROW()+12*(($AN981-1)*3+$AO981)-ROW())/12+5):INDIRECT("S"&amp;(ROW()+12*(($AN981-1)*3+$AO981)-ROW())/12+5),AQ981)</f>
        <v>0</v>
      </c>
      <c r="AS981" s="60">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58">
        <f ca="1">COUNTIF(INDIRECT("U"&amp;(ROW()+12*(($AN981-1)*3+$AO981)-ROW())/12+5):INDIRECT("AF"&amp;(ROW()+12*(($AN981-1)*3+$AO981)-ROW())/12+5),AS981)</f>
        <v>0</v>
      </c>
      <c r="AU981" s="58">
        <f ca="1">IF(AND(AQ981+AS981&gt;0,AR981+AT981&gt;0),COUNTIF(AU$6:AU980,"&gt;0")+1,0)</f>
        <v>0</v>
      </c>
    </row>
    <row r="982" spans="40:47">
      <c r="AN982" s="58">
        <v>28</v>
      </c>
      <c r="AO982" s="58">
        <v>1</v>
      </c>
      <c r="AP982" s="58">
        <v>5</v>
      </c>
      <c r="AQ982" s="60">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58">
        <f ca="1">COUNTIF(INDIRECT("H"&amp;(ROW()+12*(($AN982-1)*3+$AO982)-ROW())/12+5):INDIRECT("S"&amp;(ROW()+12*(($AN982-1)*3+$AO982)-ROW())/12+5),AQ982)</f>
        <v>0</v>
      </c>
      <c r="AS982" s="60">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58">
        <f ca="1">COUNTIF(INDIRECT("U"&amp;(ROW()+12*(($AN982-1)*3+$AO982)-ROW())/12+5):INDIRECT("AF"&amp;(ROW()+12*(($AN982-1)*3+$AO982)-ROW())/12+5),AS982)</f>
        <v>0</v>
      </c>
      <c r="AU982" s="58">
        <f ca="1">IF(AND(AQ982+AS982&gt;0,AR982+AT982&gt;0),COUNTIF(AU$6:AU981,"&gt;0")+1,0)</f>
        <v>0</v>
      </c>
    </row>
    <row r="983" spans="40:47">
      <c r="AN983" s="58">
        <v>28</v>
      </c>
      <c r="AO983" s="58">
        <v>1</v>
      </c>
      <c r="AP983" s="58">
        <v>6</v>
      </c>
      <c r="AQ983" s="60">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58">
        <f ca="1">COUNTIF(INDIRECT("H"&amp;(ROW()+12*(($AN983-1)*3+$AO983)-ROW())/12+5):INDIRECT("S"&amp;(ROW()+12*(($AN983-1)*3+$AO983)-ROW())/12+5),AQ983)</f>
        <v>0</v>
      </c>
      <c r="AS983" s="60">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58">
        <f ca="1">COUNTIF(INDIRECT("U"&amp;(ROW()+12*(($AN983-1)*3+$AO983)-ROW())/12+5):INDIRECT("AF"&amp;(ROW()+12*(($AN983-1)*3+$AO983)-ROW())/12+5),AS983)</f>
        <v>0</v>
      </c>
      <c r="AU983" s="58">
        <f ca="1">IF(AND(AQ983+AS983&gt;0,AR983+AT983&gt;0),COUNTIF(AU$6:AU982,"&gt;0")+1,0)</f>
        <v>0</v>
      </c>
    </row>
    <row r="984" spans="40:47">
      <c r="AN984" s="58">
        <v>28</v>
      </c>
      <c r="AO984" s="58">
        <v>1</v>
      </c>
      <c r="AP984" s="58">
        <v>7</v>
      </c>
      <c r="AQ984" s="60">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58">
        <f ca="1">COUNTIF(INDIRECT("H"&amp;(ROW()+12*(($AN984-1)*3+$AO984)-ROW())/12+5):INDIRECT("S"&amp;(ROW()+12*(($AN984-1)*3+$AO984)-ROW())/12+5),AQ984)</f>
        <v>0</v>
      </c>
      <c r="AS984" s="60">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58">
        <f ca="1">COUNTIF(INDIRECT("U"&amp;(ROW()+12*(($AN984-1)*3+$AO984)-ROW())/12+5):INDIRECT("AF"&amp;(ROW()+12*(($AN984-1)*3+$AO984)-ROW())/12+5),AS984)</f>
        <v>0</v>
      </c>
      <c r="AU984" s="58">
        <f ca="1">IF(AND(AQ984+AS984&gt;0,AR984+AT984&gt;0),COUNTIF(AU$6:AU983,"&gt;0")+1,0)</f>
        <v>0</v>
      </c>
    </row>
    <row r="985" spans="40:47">
      <c r="AN985" s="58">
        <v>28</v>
      </c>
      <c r="AO985" s="58">
        <v>1</v>
      </c>
      <c r="AP985" s="58">
        <v>8</v>
      </c>
      <c r="AQ985" s="60">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58">
        <f ca="1">COUNTIF(INDIRECT("H"&amp;(ROW()+12*(($AN985-1)*3+$AO985)-ROW())/12+5):INDIRECT("S"&amp;(ROW()+12*(($AN985-1)*3+$AO985)-ROW())/12+5),AQ985)</f>
        <v>0</v>
      </c>
      <c r="AS985" s="60">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58">
        <f ca="1">COUNTIF(INDIRECT("U"&amp;(ROW()+12*(($AN985-1)*3+$AO985)-ROW())/12+5):INDIRECT("AF"&amp;(ROW()+12*(($AN985-1)*3+$AO985)-ROW())/12+5),AS985)</f>
        <v>0</v>
      </c>
      <c r="AU985" s="58">
        <f ca="1">IF(AND(AQ985+AS985&gt;0,AR985+AT985&gt;0),COUNTIF(AU$6:AU984,"&gt;0")+1,0)</f>
        <v>0</v>
      </c>
    </row>
    <row r="986" spans="40:47">
      <c r="AN986" s="58">
        <v>28</v>
      </c>
      <c r="AO986" s="58">
        <v>1</v>
      </c>
      <c r="AP986" s="58">
        <v>9</v>
      </c>
      <c r="AQ986" s="60">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58">
        <f ca="1">COUNTIF(INDIRECT("H"&amp;(ROW()+12*(($AN986-1)*3+$AO986)-ROW())/12+5):INDIRECT("S"&amp;(ROW()+12*(($AN986-1)*3+$AO986)-ROW())/12+5),AQ986)</f>
        <v>0</v>
      </c>
      <c r="AS986" s="60">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58">
        <f ca="1">COUNTIF(INDIRECT("U"&amp;(ROW()+12*(($AN986-1)*3+$AO986)-ROW())/12+5):INDIRECT("AF"&amp;(ROW()+12*(($AN986-1)*3+$AO986)-ROW())/12+5),AS986)</f>
        <v>0</v>
      </c>
      <c r="AU986" s="58">
        <f ca="1">IF(AND(AQ986+AS986&gt;0,AR986+AT986&gt;0),COUNTIF(AU$6:AU985,"&gt;0")+1,0)</f>
        <v>0</v>
      </c>
    </row>
    <row r="987" spans="40:47">
      <c r="AN987" s="58">
        <v>28</v>
      </c>
      <c r="AO987" s="58">
        <v>1</v>
      </c>
      <c r="AP987" s="58">
        <v>10</v>
      </c>
      <c r="AQ987" s="60">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58">
        <f ca="1">COUNTIF(INDIRECT("H"&amp;(ROW()+12*(($AN987-1)*3+$AO987)-ROW())/12+5):INDIRECT("S"&amp;(ROW()+12*(($AN987-1)*3+$AO987)-ROW())/12+5),AQ987)</f>
        <v>0</v>
      </c>
      <c r="AS987" s="60">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58">
        <f ca="1">COUNTIF(INDIRECT("U"&amp;(ROW()+12*(($AN987-1)*3+$AO987)-ROW())/12+5):INDIRECT("AF"&amp;(ROW()+12*(($AN987-1)*3+$AO987)-ROW())/12+5),AS987)</f>
        <v>0</v>
      </c>
      <c r="AU987" s="58">
        <f ca="1">IF(AND(AQ987+AS987&gt;0,AR987+AT987&gt;0),COUNTIF(AU$6:AU986,"&gt;0")+1,0)</f>
        <v>0</v>
      </c>
    </row>
    <row r="988" spans="40:47">
      <c r="AN988" s="58">
        <v>28</v>
      </c>
      <c r="AO988" s="58">
        <v>1</v>
      </c>
      <c r="AP988" s="58">
        <v>11</v>
      </c>
      <c r="AQ988" s="60">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58">
        <f ca="1">COUNTIF(INDIRECT("H"&amp;(ROW()+12*(($AN988-1)*3+$AO988)-ROW())/12+5):INDIRECT("S"&amp;(ROW()+12*(($AN988-1)*3+$AO988)-ROW())/12+5),AQ988)</f>
        <v>0</v>
      </c>
      <c r="AS988" s="60">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58">
        <f ca="1">COUNTIF(INDIRECT("U"&amp;(ROW()+12*(($AN988-1)*3+$AO988)-ROW())/12+5):INDIRECT("AF"&amp;(ROW()+12*(($AN988-1)*3+$AO988)-ROW())/12+5),AS988)</f>
        <v>0</v>
      </c>
      <c r="AU988" s="58">
        <f ca="1">IF(AND(AQ988+AS988&gt;0,AR988+AT988&gt;0),COUNTIF(AU$6:AU987,"&gt;0")+1,0)</f>
        <v>0</v>
      </c>
    </row>
    <row r="989" spans="40:47">
      <c r="AN989" s="58">
        <v>28</v>
      </c>
      <c r="AO989" s="58">
        <v>1</v>
      </c>
      <c r="AP989" s="58">
        <v>12</v>
      </c>
      <c r="AQ989" s="60">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58">
        <f ca="1">COUNTIF(INDIRECT("H"&amp;(ROW()+12*(($AN989-1)*3+$AO989)-ROW())/12+5):INDIRECT("S"&amp;(ROW()+12*(($AN989-1)*3+$AO989)-ROW())/12+5),AQ989)</f>
        <v>0</v>
      </c>
      <c r="AS989" s="60">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58">
        <f ca="1">COUNTIF(INDIRECT("U"&amp;(ROW()+12*(($AN989-1)*3+$AO989)-ROW())/12+5):INDIRECT("AF"&amp;(ROW()+12*(($AN989-1)*3+$AO989)-ROW())/12+5),AS989)</f>
        <v>0</v>
      </c>
      <c r="AU989" s="58">
        <f ca="1">IF(AND(AQ989+AS989&gt;0,AR989+AT989&gt;0),COUNTIF(AU$6:AU988,"&gt;0")+1,0)</f>
        <v>0</v>
      </c>
    </row>
    <row r="990" spans="40:47">
      <c r="AN990" s="58">
        <v>28</v>
      </c>
      <c r="AO990" s="58">
        <v>2</v>
      </c>
      <c r="AP990" s="58">
        <v>1</v>
      </c>
      <c r="AQ990" s="60">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58">
        <f ca="1">COUNTIF(INDIRECT("H"&amp;(ROW()+12*(($AN990-1)*3+$AO990)-ROW())/12+5):INDIRECT("S"&amp;(ROW()+12*(($AN990-1)*3+$AO990)-ROW())/12+5),AQ990)</f>
        <v>0</v>
      </c>
      <c r="AS990" s="60">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58">
        <f ca="1">COUNTIF(INDIRECT("U"&amp;(ROW()+12*(($AN990-1)*3+$AO990)-ROW())/12+5):INDIRECT("AF"&amp;(ROW()+12*(($AN990-1)*3+$AO990)-ROW())/12+5),AS990)</f>
        <v>0</v>
      </c>
      <c r="AU990" s="58">
        <f ca="1">IF(AND(AQ990+AS990&gt;0,AR990+AT990&gt;0),COUNTIF(AU$6:AU989,"&gt;0")+1,0)</f>
        <v>0</v>
      </c>
    </row>
    <row r="991" spans="40:47">
      <c r="AN991" s="58">
        <v>28</v>
      </c>
      <c r="AO991" s="58">
        <v>2</v>
      </c>
      <c r="AP991" s="58">
        <v>2</v>
      </c>
      <c r="AQ991" s="60">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58">
        <f ca="1">COUNTIF(INDIRECT("H"&amp;(ROW()+12*(($AN991-1)*3+$AO991)-ROW())/12+5):INDIRECT("S"&amp;(ROW()+12*(($AN991-1)*3+$AO991)-ROW())/12+5),AQ991)</f>
        <v>0</v>
      </c>
      <c r="AS991" s="60">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58">
        <f ca="1">COUNTIF(INDIRECT("U"&amp;(ROW()+12*(($AN991-1)*3+$AO991)-ROW())/12+5):INDIRECT("AF"&amp;(ROW()+12*(($AN991-1)*3+$AO991)-ROW())/12+5),AS991)</f>
        <v>0</v>
      </c>
      <c r="AU991" s="58">
        <f ca="1">IF(AND(AQ991+AS991&gt;0,AR991+AT991&gt;0),COUNTIF(AU$6:AU990,"&gt;0")+1,0)</f>
        <v>0</v>
      </c>
    </row>
    <row r="992" spans="40:47">
      <c r="AN992" s="58">
        <v>28</v>
      </c>
      <c r="AO992" s="58">
        <v>2</v>
      </c>
      <c r="AP992" s="58">
        <v>3</v>
      </c>
      <c r="AQ992" s="60">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58">
        <f ca="1">COUNTIF(INDIRECT("H"&amp;(ROW()+12*(($AN992-1)*3+$AO992)-ROW())/12+5):INDIRECT("S"&amp;(ROW()+12*(($AN992-1)*3+$AO992)-ROW())/12+5),AQ992)</f>
        <v>0</v>
      </c>
      <c r="AS992" s="60">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58">
        <f ca="1">COUNTIF(INDIRECT("U"&amp;(ROW()+12*(($AN992-1)*3+$AO992)-ROW())/12+5):INDIRECT("AF"&amp;(ROW()+12*(($AN992-1)*3+$AO992)-ROW())/12+5),AS992)</f>
        <v>0</v>
      </c>
      <c r="AU992" s="58">
        <f ca="1">IF(AND(AQ992+AS992&gt;0,AR992+AT992&gt;0),COUNTIF(AU$6:AU991,"&gt;0")+1,0)</f>
        <v>0</v>
      </c>
    </row>
    <row r="993" spans="40:47">
      <c r="AN993" s="58">
        <v>28</v>
      </c>
      <c r="AO993" s="58">
        <v>2</v>
      </c>
      <c r="AP993" s="58">
        <v>4</v>
      </c>
      <c r="AQ993" s="60">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58">
        <f ca="1">COUNTIF(INDIRECT("H"&amp;(ROW()+12*(($AN993-1)*3+$AO993)-ROW())/12+5):INDIRECT("S"&amp;(ROW()+12*(($AN993-1)*3+$AO993)-ROW())/12+5),AQ993)</f>
        <v>0</v>
      </c>
      <c r="AS993" s="60">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58">
        <f ca="1">COUNTIF(INDIRECT("U"&amp;(ROW()+12*(($AN993-1)*3+$AO993)-ROW())/12+5):INDIRECT("AF"&amp;(ROW()+12*(($AN993-1)*3+$AO993)-ROW())/12+5),AS993)</f>
        <v>0</v>
      </c>
      <c r="AU993" s="58">
        <f ca="1">IF(AND(AQ993+AS993&gt;0,AR993+AT993&gt;0),COUNTIF(AU$6:AU992,"&gt;0")+1,0)</f>
        <v>0</v>
      </c>
    </row>
    <row r="994" spans="40:47">
      <c r="AN994" s="58">
        <v>28</v>
      </c>
      <c r="AO994" s="58">
        <v>2</v>
      </c>
      <c r="AP994" s="58">
        <v>5</v>
      </c>
      <c r="AQ994" s="60">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58">
        <f ca="1">COUNTIF(INDIRECT("H"&amp;(ROW()+12*(($AN994-1)*3+$AO994)-ROW())/12+5):INDIRECT("S"&amp;(ROW()+12*(($AN994-1)*3+$AO994)-ROW())/12+5),AQ994)</f>
        <v>0</v>
      </c>
      <c r="AS994" s="60">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58">
        <f ca="1">COUNTIF(INDIRECT("U"&amp;(ROW()+12*(($AN994-1)*3+$AO994)-ROW())/12+5):INDIRECT("AF"&amp;(ROW()+12*(($AN994-1)*3+$AO994)-ROW())/12+5),AS994)</f>
        <v>0</v>
      </c>
      <c r="AU994" s="58">
        <f ca="1">IF(AND(AQ994+AS994&gt;0,AR994+AT994&gt;0),COUNTIF(AU$6:AU993,"&gt;0")+1,0)</f>
        <v>0</v>
      </c>
    </row>
    <row r="995" spans="40:47">
      <c r="AN995" s="58">
        <v>28</v>
      </c>
      <c r="AO995" s="58">
        <v>2</v>
      </c>
      <c r="AP995" s="58">
        <v>6</v>
      </c>
      <c r="AQ995" s="60">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58">
        <f ca="1">COUNTIF(INDIRECT("H"&amp;(ROW()+12*(($AN995-1)*3+$AO995)-ROW())/12+5):INDIRECT("S"&amp;(ROW()+12*(($AN995-1)*3+$AO995)-ROW())/12+5),AQ995)</f>
        <v>0</v>
      </c>
      <c r="AS995" s="60">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58">
        <f ca="1">COUNTIF(INDIRECT("U"&amp;(ROW()+12*(($AN995-1)*3+$AO995)-ROW())/12+5):INDIRECT("AF"&amp;(ROW()+12*(($AN995-1)*3+$AO995)-ROW())/12+5),AS995)</f>
        <v>0</v>
      </c>
      <c r="AU995" s="58">
        <f ca="1">IF(AND(AQ995+AS995&gt;0,AR995+AT995&gt;0),COUNTIF(AU$6:AU994,"&gt;0")+1,0)</f>
        <v>0</v>
      </c>
    </row>
    <row r="996" spans="40:47">
      <c r="AN996" s="58">
        <v>28</v>
      </c>
      <c r="AO996" s="58">
        <v>2</v>
      </c>
      <c r="AP996" s="58">
        <v>7</v>
      </c>
      <c r="AQ996" s="60">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58">
        <f ca="1">COUNTIF(INDIRECT("H"&amp;(ROW()+12*(($AN996-1)*3+$AO996)-ROW())/12+5):INDIRECT("S"&amp;(ROW()+12*(($AN996-1)*3+$AO996)-ROW())/12+5),AQ996)</f>
        <v>0</v>
      </c>
      <c r="AS996" s="60">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58">
        <f ca="1">COUNTIF(INDIRECT("U"&amp;(ROW()+12*(($AN996-1)*3+$AO996)-ROW())/12+5):INDIRECT("AF"&amp;(ROW()+12*(($AN996-1)*3+$AO996)-ROW())/12+5),AS996)</f>
        <v>0</v>
      </c>
      <c r="AU996" s="58">
        <f ca="1">IF(AND(AQ996+AS996&gt;0,AR996+AT996&gt;0),COUNTIF(AU$6:AU995,"&gt;0")+1,0)</f>
        <v>0</v>
      </c>
    </row>
    <row r="997" spans="40:47">
      <c r="AN997" s="58">
        <v>28</v>
      </c>
      <c r="AO997" s="58">
        <v>2</v>
      </c>
      <c r="AP997" s="58">
        <v>8</v>
      </c>
      <c r="AQ997" s="60">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58">
        <f ca="1">COUNTIF(INDIRECT("H"&amp;(ROW()+12*(($AN997-1)*3+$AO997)-ROW())/12+5):INDIRECT("S"&amp;(ROW()+12*(($AN997-1)*3+$AO997)-ROW())/12+5),AQ997)</f>
        <v>0</v>
      </c>
      <c r="AS997" s="60">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58">
        <f ca="1">COUNTIF(INDIRECT("U"&amp;(ROW()+12*(($AN997-1)*3+$AO997)-ROW())/12+5):INDIRECT("AF"&amp;(ROW()+12*(($AN997-1)*3+$AO997)-ROW())/12+5),AS997)</f>
        <v>0</v>
      </c>
      <c r="AU997" s="58">
        <f ca="1">IF(AND(AQ997+AS997&gt;0,AR997+AT997&gt;0),COUNTIF(AU$6:AU996,"&gt;0")+1,0)</f>
        <v>0</v>
      </c>
    </row>
    <row r="998" spans="40:47">
      <c r="AN998" s="58">
        <v>28</v>
      </c>
      <c r="AO998" s="58">
        <v>2</v>
      </c>
      <c r="AP998" s="58">
        <v>9</v>
      </c>
      <c r="AQ998" s="60">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58">
        <f ca="1">COUNTIF(INDIRECT("H"&amp;(ROW()+12*(($AN998-1)*3+$AO998)-ROW())/12+5):INDIRECT("S"&amp;(ROW()+12*(($AN998-1)*3+$AO998)-ROW())/12+5),AQ998)</f>
        <v>0</v>
      </c>
      <c r="AS998" s="60">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58">
        <f ca="1">COUNTIF(INDIRECT("U"&amp;(ROW()+12*(($AN998-1)*3+$AO998)-ROW())/12+5):INDIRECT("AF"&amp;(ROW()+12*(($AN998-1)*3+$AO998)-ROW())/12+5),AS998)</f>
        <v>0</v>
      </c>
      <c r="AU998" s="58">
        <f ca="1">IF(AND(AQ998+AS998&gt;0,AR998+AT998&gt;0),COUNTIF(AU$6:AU997,"&gt;0")+1,0)</f>
        <v>0</v>
      </c>
    </row>
    <row r="999" spans="40:47">
      <c r="AN999" s="58">
        <v>28</v>
      </c>
      <c r="AO999" s="58">
        <v>2</v>
      </c>
      <c r="AP999" s="58">
        <v>10</v>
      </c>
      <c r="AQ999" s="60">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58">
        <f ca="1">COUNTIF(INDIRECT("H"&amp;(ROW()+12*(($AN999-1)*3+$AO999)-ROW())/12+5):INDIRECT("S"&amp;(ROW()+12*(($AN999-1)*3+$AO999)-ROW())/12+5),AQ999)</f>
        <v>0</v>
      </c>
      <c r="AS999" s="60">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58">
        <f ca="1">COUNTIF(INDIRECT("U"&amp;(ROW()+12*(($AN999-1)*3+$AO999)-ROW())/12+5):INDIRECT("AF"&amp;(ROW()+12*(($AN999-1)*3+$AO999)-ROW())/12+5),AS999)</f>
        <v>0</v>
      </c>
      <c r="AU999" s="58">
        <f ca="1">IF(AND(AQ999+AS999&gt;0,AR999+AT999&gt;0),COUNTIF(AU$6:AU998,"&gt;0")+1,0)</f>
        <v>0</v>
      </c>
    </row>
    <row r="1000" spans="40:47">
      <c r="AN1000" s="58">
        <v>28</v>
      </c>
      <c r="AO1000" s="58">
        <v>2</v>
      </c>
      <c r="AP1000" s="58">
        <v>11</v>
      </c>
      <c r="AQ1000" s="60">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58">
        <f ca="1">COUNTIF(INDIRECT("H"&amp;(ROW()+12*(($AN1000-1)*3+$AO1000)-ROW())/12+5):INDIRECT("S"&amp;(ROW()+12*(($AN1000-1)*3+$AO1000)-ROW())/12+5),AQ1000)</f>
        <v>0</v>
      </c>
      <c r="AS1000" s="60">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58">
        <f ca="1">COUNTIF(INDIRECT("U"&amp;(ROW()+12*(($AN1000-1)*3+$AO1000)-ROW())/12+5):INDIRECT("AF"&amp;(ROW()+12*(($AN1000-1)*3+$AO1000)-ROW())/12+5),AS1000)</f>
        <v>0</v>
      </c>
      <c r="AU1000" s="58">
        <f ca="1">IF(AND(AQ1000+AS1000&gt;0,AR1000+AT1000&gt;0),COUNTIF(AU$6:AU999,"&gt;0")+1,0)</f>
        <v>0</v>
      </c>
    </row>
    <row r="1001" spans="40:47">
      <c r="AN1001" s="58">
        <v>28</v>
      </c>
      <c r="AO1001" s="58">
        <v>2</v>
      </c>
      <c r="AP1001" s="58">
        <v>12</v>
      </c>
      <c r="AQ1001" s="60">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58">
        <f ca="1">COUNTIF(INDIRECT("H"&amp;(ROW()+12*(($AN1001-1)*3+$AO1001)-ROW())/12+5):INDIRECT("S"&amp;(ROW()+12*(($AN1001-1)*3+$AO1001)-ROW())/12+5),AQ1001)</f>
        <v>0</v>
      </c>
      <c r="AS1001" s="60">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58">
        <f ca="1">COUNTIF(INDIRECT("U"&amp;(ROW()+12*(($AN1001-1)*3+$AO1001)-ROW())/12+5):INDIRECT("AF"&amp;(ROW()+12*(($AN1001-1)*3+$AO1001)-ROW())/12+5),AS1001)</f>
        <v>0</v>
      </c>
      <c r="AU1001" s="58">
        <f ca="1">IF(AND(AQ1001+AS1001&gt;0,AR1001+AT1001&gt;0),COUNTIF(AU$6:AU1000,"&gt;0")+1,0)</f>
        <v>0</v>
      </c>
    </row>
    <row r="1002" spans="40:47">
      <c r="AN1002" s="58">
        <v>28</v>
      </c>
      <c r="AO1002" s="58">
        <v>3</v>
      </c>
      <c r="AP1002" s="58">
        <v>1</v>
      </c>
      <c r="AQ1002" s="60">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58">
        <f ca="1">COUNTIF(INDIRECT("H"&amp;(ROW()+12*(($AN1002-1)*3+$AO1002)-ROW())/12+5):INDIRECT("S"&amp;(ROW()+12*(($AN1002-1)*3+$AO1002)-ROW())/12+5),AQ1002)</f>
        <v>0</v>
      </c>
      <c r="AS1002" s="60">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58">
        <f ca="1">COUNTIF(INDIRECT("U"&amp;(ROW()+12*(($AN1002-1)*3+$AO1002)-ROW())/12+5):INDIRECT("AF"&amp;(ROW()+12*(($AN1002-1)*3+$AO1002)-ROW())/12+5),AS1002)</f>
        <v>0</v>
      </c>
      <c r="AU1002" s="58">
        <f ca="1">IF(AND(AQ1002+AS1002&gt;0,AR1002+AT1002&gt;0),COUNTIF(AU$6:AU1001,"&gt;0")+1,0)</f>
        <v>0</v>
      </c>
    </row>
    <row r="1003" spans="40:47">
      <c r="AN1003" s="58">
        <v>28</v>
      </c>
      <c r="AO1003" s="58">
        <v>3</v>
      </c>
      <c r="AP1003" s="58">
        <v>2</v>
      </c>
      <c r="AQ1003" s="60">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58">
        <f ca="1">COUNTIF(INDIRECT("H"&amp;(ROW()+12*(($AN1003-1)*3+$AO1003)-ROW())/12+5):INDIRECT("S"&amp;(ROW()+12*(($AN1003-1)*3+$AO1003)-ROW())/12+5),AQ1003)</f>
        <v>0</v>
      </c>
      <c r="AS1003" s="60">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58">
        <f ca="1">COUNTIF(INDIRECT("U"&amp;(ROW()+12*(($AN1003-1)*3+$AO1003)-ROW())/12+5):INDIRECT("AF"&amp;(ROW()+12*(($AN1003-1)*3+$AO1003)-ROW())/12+5),AS1003)</f>
        <v>0</v>
      </c>
      <c r="AU1003" s="58">
        <f ca="1">IF(AND(AQ1003+AS1003&gt;0,AR1003+AT1003&gt;0),COUNTIF(AU$6:AU1002,"&gt;0")+1,0)</f>
        <v>0</v>
      </c>
    </row>
    <row r="1004" spans="40:47">
      <c r="AN1004" s="58">
        <v>28</v>
      </c>
      <c r="AO1004" s="58">
        <v>3</v>
      </c>
      <c r="AP1004" s="58">
        <v>3</v>
      </c>
      <c r="AQ1004" s="60">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58">
        <f ca="1">COUNTIF(INDIRECT("H"&amp;(ROW()+12*(($AN1004-1)*3+$AO1004)-ROW())/12+5):INDIRECT("S"&amp;(ROW()+12*(($AN1004-1)*3+$AO1004)-ROW())/12+5),AQ1004)</f>
        <v>0</v>
      </c>
      <c r="AS1004" s="60">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58">
        <f ca="1">COUNTIF(INDIRECT("U"&amp;(ROW()+12*(($AN1004-1)*3+$AO1004)-ROW())/12+5):INDIRECT("AF"&amp;(ROW()+12*(($AN1004-1)*3+$AO1004)-ROW())/12+5),AS1004)</f>
        <v>0</v>
      </c>
      <c r="AU1004" s="58">
        <f ca="1">IF(AND(AQ1004+AS1004&gt;0,AR1004+AT1004&gt;0),COUNTIF(AU$6:AU1003,"&gt;0")+1,0)</f>
        <v>0</v>
      </c>
    </row>
    <row r="1005" spans="40:47">
      <c r="AN1005" s="58">
        <v>28</v>
      </c>
      <c r="AO1005" s="58">
        <v>3</v>
      </c>
      <c r="AP1005" s="58">
        <v>4</v>
      </c>
      <c r="AQ1005" s="60">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58">
        <f ca="1">COUNTIF(INDIRECT("H"&amp;(ROW()+12*(($AN1005-1)*3+$AO1005)-ROW())/12+5):INDIRECT("S"&amp;(ROW()+12*(($AN1005-1)*3+$AO1005)-ROW())/12+5),AQ1005)</f>
        <v>0</v>
      </c>
      <c r="AS1005" s="60">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58">
        <f ca="1">COUNTIF(INDIRECT("U"&amp;(ROW()+12*(($AN1005-1)*3+$AO1005)-ROW())/12+5):INDIRECT("AF"&amp;(ROW()+12*(($AN1005-1)*3+$AO1005)-ROW())/12+5),AS1005)</f>
        <v>0</v>
      </c>
      <c r="AU1005" s="58">
        <f ca="1">IF(AND(AQ1005+AS1005&gt;0,AR1005+AT1005&gt;0),COUNTIF(AU$6:AU1004,"&gt;0")+1,0)</f>
        <v>0</v>
      </c>
    </row>
    <row r="1006" spans="40:47">
      <c r="AN1006" s="58">
        <v>28</v>
      </c>
      <c r="AO1006" s="58">
        <v>3</v>
      </c>
      <c r="AP1006" s="58">
        <v>5</v>
      </c>
      <c r="AQ1006" s="60">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58">
        <f ca="1">COUNTIF(INDIRECT("H"&amp;(ROW()+12*(($AN1006-1)*3+$AO1006)-ROW())/12+5):INDIRECT("S"&amp;(ROW()+12*(($AN1006-1)*3+$AO1006)-ROW())/12+5),AQ1006)</f>
        <v>0</v>
      </c>
      <c r="AS1006" s="60">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58">
        <f ca="1">COUNTIF(INDIRECT("U"&amp;(ROW()+12*(($AN1006-1)*3+$AO1006)-ROW())/12+5):INDIRECT("AF"&amp;(ROW()+12*(($AN1006-1)*3+$AO1006)-ROW())/12+5),AS1006)</f>
        <v>0</v>
      </c>
      <c r="AU1006" s="58">
        <f ca="1">IF(AND(AQ1006+AS1006&gt;0,AR1006+AT1006&gt;0),COUNTIF(AU$6:AU1005,"&gt;0")+1,0)</f>
        <v>0</v>
      </c>
    </row>
    <row r="1007" spans="40:47">
      <c r="AN1007" s="58">
        <v>28</v>
      </c>
      <c r="AO1007" s="58">
        <v>3</v>
      </c>
      <c r="AP1007" s="58">
        <v>6</v>
      </c>
      <c r="AQ1007" s="60">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58">
        <f ca="1">COUNTIF(INDIRECT("H"&amp;(ROW()+12*(($AN1007-1)*3+$AO1007)-ROW())/12+5):INDIRECT("S"&amp;(ROW()+12*(($AN1007-1)*3+$AO1007)-ROW())/12+5),AQ1007)</f>
        <v>0</v>
      </c>
      <c r="AS1007" s="60">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58">
        <f ca="1">COUNTIF(INDIRECT("U"&amp;(ROW()+12*(($AN1007-1)*3+$AO1007)-ROW())/12+5):INDIRECT("AF"&amp;(ROW()+12*(($AN1007-1)*3+$AO1007)-ROW())/12+5),AS1007)</f>
        <v>0</v>
      </c>
      <c r="AU1007" s="58">
        <f ca="1">IF(AND(AQ1007+AS1007&gt;0,AR1007+AT1007&gt;0),COUNTIF(AU$6:AU1006,"&gt;0")+1,0)</f>
        <v>0</v>
      </c>
    </row>
    <row r="1008" spans="40:47">
      <c r="AN1008" s="58">
        <v>28</v>
      </c>
      <c r="AO1008" s="58">
        <v>3</v>
      </c>
      <c r="AP1008" s="58">
        <v>7</v>
      </c>
      <c r="AQ1008" s="60">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58">
        <f ca="1">COUNTIF(INDIRECT("H"&amp;(ROW()+12*(($AN1008-1)*3+$AO1008)-ROW())/12+5):INDIRECT("S"&amp;(ROW()+12*(($AN1008-1)*3+$AO1008)-ROW())/12+5),AQ1008)</f>
        <v>0</v>
      </c>
      <c r="AS1008" s="60">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58">
        <f ca="1">COUNTIF(INDIRECT("U"&amp;(ROW()+12*(($AN1008-1)*3+$AO1008)-ROW())/12+5):INDIRECT("AF"&amp;(ROW()+12*(($AN1008-1)*3+$AO1008)-ROW())/12+5),AS1008)</f>
        <v>0</v>
      </c>
      <c r="AU1008" s="58">
        <f ca="1">IF(AND(AQ1008+AS1008&gt;0,AR1008+AT1008&gt;0),COUNTIF(AU$6:AU1007,"&gt;0")+1,0)</f>
        <v>0</v>
      </c>
    </row>
    <row r="1009" spans="40:47">
      <c r="AN1009" s="58">
        <v>28</v>
      </c>
      <c r="AO1009" s="58">
        <v>3</v>
      </c>
      <c r="AP1009" s="58">
        <v>8</v>
      </c>
      <c r="AQ1009" s="60">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58">
        <f ca="1">COUNTIF(INDIRECT("H"&amp;(ROW()+12*(($AN1009-1)*3+$AO1009)-ROW())/12+5):INDIRECT("S"&amp;(ROW()+12*(($AN1009-1)*3+$AO1009)-ROW())/12+5),AQ1009)</f>
        <v>0</v>
      </c>
      <c r="AS1009" s="60">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58">
        <f ca="1">COUNTIF(INDIRECT("U"&amp;(ROW()+12*(($AN1009-1)*3+$AO1009)-ROW())/12+5):INDIRECT("AF"&amp;(ROW()+12*(($AN1009-1)*3+$AO1009)-ROW())/12+5),AS1009)</f>
        <v>0</v>
      </c>
      <c r="AU1009" s="58">
        <f ca="1">IF(AND(AQ1009+AS1009&gt;0,AR1009+AT1009&gt;0),COUNTIF(AU$6:AU1008,"&gt;0")+1,0)</f>
        <v>0</v>
      </c>
    </row>
    <row r="1010" spans="40:47">
      <c r="AN1010" s="58">
        <v>28</v>
      </c>
      <c r="AO1010" s="58">
        <v>3</v>
      </c>
      <c r="AP1010" s="58">
        <v>9</v>
      </c>
      <c r="AQ1010" s="60">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58">
        <f ca="1">COUNTIF(INDIRECT("H"&amp;(ROW()+12*(($AN1010-1)*3+$AO1010)-ROW())/12+5):INDIRECT("S"&amp;(ROW()+12*(($AN1010-1)*3+$AO1010)-ROW())/12+5),AQ1010)</f>
        <v>0</v>
      </c>
      <c r="AS1010" s="60">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58">
        <f ca="1">COUNTIF(INDIRECT("U"&amp;(ROW()+12*(($AN1010-1)*3+$AO1010)-ROW())/12+5):INDIRECT("AF"&amp;(ROW()+12*(($AN1010-1)*3+$AO1010)-ROW())/12+5),AS1010)</f>
        <v>0</v>
      </c>
      <c r="AU1010" s="58">
        <f ca="1">IF(AND(AQ1010+AS1010&gt;0,AR1010+AT1010&gt;0),COUNTIF(AU$6:AU1009,"&gt;0")+1,0)</f>
        <v>0</v>
      </c>
    </row>
    <row r="1011" spans="40:47">
      <c r="AN1011" s="58">
        <v>28</v>
      </c>
      <c r="AO1011" s="58">
        <v>3</v>
      </c>
      <c r="AP1011" s="58">
        <v>10</v>
      </c>
      <c r="AQ1011" s="60">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58">
        <f ca="1">COUNTIF(INDIRECT("H"&amp;(ROW()+12*(($AN1011-1)*3+$AO1011)-ROW())/12+5):INDIRECT("S"&amp;(ROW()+12*(($AN1011-1)*3+$AO1011)-ROW())/12+5),AQ1011)</f>
        <v>0</v>
      </c>
      <c r="AS1011" s="60">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58">
        <f ca="1">COUNTIF(INDIRECT("U"&amp;(ROW()+12*(($AN1011-1)*3+$AO1011)-ROW())/12+5):INDIRECT("AF"&amp;(ROW()+12*(($AN1011-1)*3+$AO1011)-ROW())/12+5),AS1011)</f>
        <v>0</v>
      </c>
      <c r="AU1011" s="58">
        <f ca="1">IF(AND(AQ1011+AS1011&gt;0,AR1011+AT1011&gt;0),COUNTIF(AU$6:AU1010,"&gt;0")+1,0)</f>
        <v>0</v>
      </c>
    </row>
    <row r="1012" spans="40:47">
      <c r="AN1012" s="58">
        <v>28</v>
      </c>
      <c r="AO1012" s="58">
        <v>3</v>
      </c>
      <c r="AP1012" s="58">
        <v>11</v>
      </c>
      <c r="AQ1012" s="60">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58">
        <f ca="1">COUNTIF(INDIRECT("H"&amp;(ROW()+12*(($AN1012-1)*3+$AO1012)-ROW())/12+5):INDIRECT("S"&amp;(ROW()+12*(($AN1012-1)*3+$AO1012)-ROW())/12+5),AQ1012)</f>
        <v>0</v>
      </c>
      <c r="AS1012" s="60">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58">
        <f ca="1">COUNTIF(INDIRECT("U"&amp;(ROW()+12*(($AN1012-1)*3+$AO1012)-ROW())/12+5):INDIRECT("AF"&amp;(ROW()+12*(($AN1012-1)*3+$AO1012)-ROW())/12+5),AS1012)</f>
        <v>0</v>
      </c>
      <c r="AU1012" s="58">
        <f ca="1">IF(AND(AQ1012+AS1012&gt;0,AR1012+AT1012&gt;0),COUNTIF(AU$6:AU1011,"&gt;0")+1,0)</f>
        <v>0</v>
      </c>
    </row>
    <row r="1013" spans="40:47">
      <c r="AN1013" s="243">
        <v>28</v>
      </c>
      <c r="AO1013" s="243">
        <v>3</v>
      </c>
      <c r="AP1013" s="243">
        <v>12</v>
      </c>
      <c r="AQ1013" s="244">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243">
        <f ca="1">COUNTIF(INDIRECT("H"&amp;(ROW()+12*(($AN1013-1)*3+$AO1013)-ROW())/12+5):INDIRECT("S"&amp;(ROW()+12*(($AN1013-1)*3+$AO1013)-ROW())/12+5),AQ1013)</f>
        <v>0</v>
      </c>
      <c r="AS1013" s="244">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243">
        <f ca="1">COUNTIF(INDIRECT("U"&amp;(ROW()+12*(($AN1013-1)*3+$AO1013)-ROW())/12+5):INDIRECT("AF"&amp;(ROW()+12*(($AN1013-1)*3+$AO1013)-ROW())/12+5),AS1013)</f>
        <v>0</v>
      </c>
      <c r="AU1013" s="58">
        <f ca="1">IF(AND(AQ1013+AS1013&gt;0,AR1013+AT1013&gt;0),COUNTIF(AU$6:AU1012,"&gt;0")+1,0)</f>
        <v>0</v>
      </c>
    </row>
    <row r="1014" spans="40:47">
      <c r="AN1014" s="58">
        <v>29</v>
      </c>
      <c r="AO1014" s="58">
        <v>1</v>
      </c>
      <c r="AP1014" s="58">
        <v>1</v>
      </c>
      <c r="AQ1014" s="60">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58">
        <f ca="1">COUNTIF(INDIRECT("H"&amp;(ROW()+12*(($AN1014-1)*3+$AO1014)-ROW())/12+5):INDIRECT("S"&amp;(ROW()+12*(($AN1014-1)*3+$AO1014)-ROW())/12+5),AQ1014)</f>
        <v>0</v>
      </c>
      <c r="AS1014" s="60">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58">
        <f ca="1">COUNTIF(INDIRECT("U"&amp;(ROW()+12*(($AN1014-1)*3+$AO1014)-ROW())/12+5):INDIRECT("AF"&amp;(ROW()+12*(($AN1014-1)*3+$AO1014)-ROW())/12+5),AS1014)</f>
        <v>0</v>
      </c>
      <c r="AU1014" s="58">
        <f ca="1">IF(AND(AQ1014+AS1014&gt;0,AR1014+AT1014&gt;0),COUNTIF(AU$6:AU1013,"&gt;0")+1,0)</f>
        <v>0</v>
      </c>
    </row>
    <row r="1015" spans="40:47">
      <c r="AN1015" s="58">
        <v>29</v>
      </c>
      <c r="AO1015" s="58">
        <v>1</v>
      </c>
      <c r="AP1015" s="58">
        <v>2</v>
      </c>
      <c r="AQ1015" s="60">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58">
        <f ca="1">COUNTIF(INDIRECT("H"&amp;(ROW()+12*(($AN1015-1)*3+$AO1015)-ROW())/12+5):INDIRECT("S"&amp;(ROW()+12*(($AN1015-1)*3+$AO1015)-ROW())/12+5),AQ1015)</f>
        <v>0</v>
      </c>
      <c r="AS1015" s="60">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58">
        <f ca="1">COUNTIF(INDIRECT("U"&amp;(ROW()+12*(($AN1015-1)*3+$AO1015)-ROW())/12+5):INDIRECT("AF"&amp;(ROW()+12*(($AN1015-1)*3+$AO1015)-ROW())/12+5),AS1015)</f>
        <v>0</v>
      </c>
      <c r="AU1015" s="58">
        <f ca="1">IF(AND(AQ1015+AS1015&gt;0,AR1015+AT1015&gt;0),COUNTIF(AU$6:AU1014,"&gt;0")+1,0)</f>
        <v>0</v>
      </c>
    </row>
    <row r="1016" spans="40:47">
      <c r="AN1016" s="58">
        <v>29</v>
      </c>
      <c r="AO1016" s="58">
        <v>1</v>
      </c>
      <c r="AP1016" s="58">
        <v>3</v>
      </c>
      <c r="AQ1016" s="60">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58">
        <f ca="1">COUNTIF(INDIRECT("H"&amp;(ROW()+12*(($AN1016-1)*3+$AO1016)-ROW())/12+5):INDIRECT("S"&amp;(ROW()+12*(($AN1016-1)*3+$AO1016)-ROW())/12+5),AQ1016)</f>
        <v>0</v>
      </c>
      <c r="AS1016" s="60">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58">
        <f ca="1">COUNTIF(INDIRECT("U"&amp;(ROW()+12*(($AN1016-1)*3+$AO1016)-ROW())/12+5):INDIRECT("AF"&amp;(ROW()+12*(($AN1016-1)*3+$AO1016)-ROW())/12+5),AS1016)</f>
        <v>0</v>
      </c>
      <c r="AU1016" s="58">
        <f ca="1">IF(AND(AQ1016+AS1016&gt;0,AR1016+AT1016&gt;0),COUNTIF(AU$6:AU1015,"&gt;0")+1,0)</f>
        <v>0</v>
      </c>
    </row>
    <row r="1017" spans="40:47">
      <c r="AN1017" s="58">
        <v>29</v>
      </c>
      <c r="AO1017" s="58">
        <v>1</v>
      </c>
      <c r="AP1017" s="58">
        <v>4</v>
      </c>
      <c r="AQ1017" s="60">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58">
        <f ca="1">COUNTIF(INDIRECT("H"&amp;(ROW()+12*(($AN1017-1)*3+$AO1017)-ROW())/12+5):INDIRECT("S"&amp;(ROW()+12*(($AN1017-1)*3+$AO1017)-ROW())/12+5),AQ1017)</f>
        <v>0</v>
      </c>
      <c r="AS1017" s="60">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58">
        <f ca="1">COUNTIF(INDIRECT("U"&amp;(ROW()+12*(($AN1017-1)*3+$AO1017)-ROW())/12+5):INDIRECT("AF"&amp;(ROW()+12*(($AN1017-1)*3+$AO1017)-ROW())/12+5),AS1017)</f>
        <v>0</v>
      </c>
      <c r="AU1017" s="58">
        <f ca="1">IF(AND(AQ1017+AS1017&gt;0,AR1017+AT1017&gt;0),COUNTIF(AU$6:AU1016,"&gt;0")+1,0)</f>
        <v>0</v>
      </c>
    </row>
    <row r="1018" spans="40:47">
      <c r="AN1018" s="58">
        <v>29</v>
      </c>
      <c r="AO1018" s="58">
        <v>1</v>
      </c>
      <c r="AP1018" s="58">
        <v>5</v>
      </c>
      <c r="AQ1018" s="60">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58">
        <f ca="1">COUNTIF(INDIRECT("H"&amp;(ROW()+12*(($AN1018-1)*3+$AO1018)-ROW())/12+5):INDIRECT("S"&amp;(ROW()+12*(($AN1018-1)*3+$AO1018)-ROW())/12+5),AQ1018)</f>
        <v>0</v>
      </c>
      <c r="AS1018" s="60">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58">
        <f ca="1">COUNTIF(INDIRECT("U"&amp;(ROW()+12*(($AN1018-1)*3+$AO1018)-ROW())/12+5):INDIRECT("AF"&amp;(ROW()+12*(($AN1018-1)*3+$AO1018)-ROW())/12+5),AS1018)</f>
        <v>0</v>
      </c>
      <c r="AU1018" s="58">
        <f ca="1">IF(AND(AQ1018+AS1018&gt;0,AR1018+AT1018&gt;0),COUNTIF(AU$6:AU1017,"&gt;0")+1,0)</f>
        <v>0</v>
      </c>
    </row>
    <row r="1019" spans="40:47">
      <c r="AN1019" s="58">
        <v>29</v>
      </c>
      <c r="AO1019" s="58">
        <v>1</v>
      </c>
      <c r="AP1019" s="58">
        <v>6</v>
      </c>
      <c r="AQ1019" s="60">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58">
        <f ca="1">COUNTIF(INDIRECT("H"&amp;(ROW()+12*(($AN1019-1)*3+$AO1019)-ROW())/12+5):INDIRECT("S"&amp;(ROW()+12*(($AN1019-1)*3+$AO1019)-ROW())/12+5),AQ1019)</f>
        <v>0</v>
      </c>
      <c r="AS1019" s="60">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58">
        <f ca="1">COUNTIF(INDIRECT("U"&amp;(ROW()+12*(($AN1019-1)*3+$AO1019)-ROW())/12+5):INDIRECT("AF"&amp;(ROW()+12*(($AN1019-1)*3+$AO1019)-ROW())/12+5),AS1019)</f>
        <v>0</v>
      </c>
      <c r="AU1019" s="58">
        <f ca="1">IF(AND(AQ1019+AS1019&gt;0,AR1019+AT1019&gt;0),COUNTIF(AU$6:AU1018,"&gt;0")+1,0)</f>
        <v>0</v>
      </c>
    </row>
    <row r="1020" spans="40:47">
      <c r="AN1020" s="58">
        <v>29</v>
      </c>
      <c r="AO1020" s="58">
        <v>1</v>
      </c>
      <c r="AP1020" s="58">
        <v>7</v>
      </c>
      <c r="AQ1020" s="60">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58">
        <f ca="1">COUNTIF(INDIRECT("H"&amp;(ROW()+12*(($AN1020-1)*3+$AO1020)-ROW())/12+5):INDIRECT("S"&amp;(ROW()+12*(($AN1020-1)*3+$AO1020)-ROW())/12+5),AQ1020)</f>
        <v>0</v>
      </c>
      <c r="AS1020" s="60">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58">
        <f ca="1">COUNTIF(INDIRECT("U"&amp;(ROW()+12*(($AN1020-1)*3+$AO1020)-ROW())/12+5):INDIRECT("AF"&amp;(ROW()+12*(($AN1020-1)*3+$AO1020)-ROW())/12+5),AS1020)</f>
        <v>0</v>
      </c>
      <c r="AU1020" s="58">
        <f ca="1">IF(AND(AQ1020+AS1020&gt;0,AR1020+AT1020&gt;0),COUNTIF(AU$6:AU1019,"&gt;0")+1,0)</f>
        <v>0</v>
      </c>
    </row>
    <row r="1021" spans="40:47">
      <c r="AN1021" s="58">
        <v>29</v>
      </c>
      <c r="AO1021" s="58">
        <v>1</v>
      </c>
      <c r="AP1021" s="58">
        <v>8</v>
      </c>
      <c r="AQ1021" s="60">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58">
        <f ca="1">COUNTIF(INDIRECT("H"&amp;(ROW()+12*(($AN1021-1)*3+$AO1021)-ROW())/12+5):INDIRECT("S"&amp;(ROW()+12*(($AN1021-1)*3+$AO1021)-ROW())/12+5),AQ1021)</f>
        <v>0</v>
      </c>
      <c r="AS1021" s="60">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58">
        <f ca="1">COUNTIF(INDIRECT("U"&amp;(ROW()+12*(($AN1021-1)*3+$AO1021)-ROW())/12+5):INDIRECT("AF"&amp;(ROW()+12*(($AN1021-1)*3+$AO1021)-ROW())/12+5),AS1021)</f>
        <v>0</v>
      </c>
      <c r="AU1021" s="58">
        <f ca="1">IF(AND(AQ1021+AS1021&gt;0,AR1021+AT1021&gt;0),COUNTIF(AU$6:AU1020,"&gt;0")+1,0)</f>
        <v>0</v>
      </c>
    </row>
    <row r="1022" spans="40:47">
      <c r="AN1022" s="58">
        <v>29</v>
      </c>
      <c r="AO1022" s="58">
        <v>1</v>
      </c>
      <c r="AP1022" s="58">
        <v>9</v>
      </c>
      <c r="AQ1022" s="60">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58">
        <f ca="1">COUNTIF(INDIRECT("H"&amp;(ROW()+12*(($AN1022-1)*3+$AO1022)-ROW())/12+5):INDIRECT("S"&amp;(ROW()+12*(($AN1022-1)*3+$AO1022)-ROW())/12+5),AQ1022)</f>
        <v>0</v>
      </c>
      <c r="AS1022" s="60">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58">
        <f ca="1">COUNTIF(INDIRECT("U"&amp;(ROW()+12*(($AN1022-1)*3+$AO1022)-ROW())/12+5):INDIRECT("AF"&amp;(ROW()+12*(($AN1022-1)*3+$AO1022)-ROW())/12+5),AS1022)</f>
        <v>0</v>
      </c>
      <c r="AU1022" s="58">
        <f ca="1">IF(AND(AQ1022+AS1022&gt;0,AR1022+AT1022&gt;0),COUNTIF(AU$6:AU1021,"&gt;0")+1,0)</f>
        <v>0</v>
      </c>
    </row>
    <row r="1023" spans="40:47">
      <c r="AN1023" s="58">
        <v>29</v>
      </c>
      <c r="AO1023" s="58">
        <v>1</v>
      </c>
      <c r="AP1023" s="58">
        <v>10</v>
      </c>
      <c r="AQ1023" s="60">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58">
        <f ca="1">COUNTIF(INDIRECT("H"&amp;(ROW()+12*(($AN1023-1)*3+$AO1023)-ROW())/12+5):INDIRECT("S"&amp;(ROW()+12*(($AN1023-1)*3+$AO1023)-ROW())/12+5),AQ1023)</f>
        <v>0</v>
      </c>
      <c r="AS1023" s="60">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58">
        <f ca="1">COUNTIF(INDIRECT("U"&amp;(ROW()+12*(($AN1023-1)*3+$AO1023)-ROW())/12+5):INDIRECT("AF"&amp;(ROW()+12*(($AN1023-1)*3+$AO1023)-ROW())/12+5),AS1023)</f>
        <v>0</v>
      </c>
      <c r="AU1023" s="58">
        <f ca="1">IF(AND(AQ1023+AS1023&gt;0,AR1023+AT1023&gt;0),COUNTIF(AU$6:AU1022,"&gt;0")+1,0)</f>
        <v>0</v>
      </c>
    </row>
    <row r="1024" spans="40:47">
      <c r="AN1024" s="58">
        <v>29</v>
      </c>
      <c r="AO1024" s="58">
        <v>1</v>
      </c>
      <c r="AP1024" s="58">
        <v>11</v>
      </c>
      <c r="AQ1024" s="60">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58">
        <f ca="1">COUNTIF(INDIRECT("H"&amp;(ROW()+12*(($AN1024-1)*3+$AO1024)-ROW())/12+5):INDIRECT("S"&amp;(ROW()+12*(($AN1024-1)*3+$AO1024)-ROW())/12+5),AQ1024)</f>
        <v>0</v>
      </c>
      <c r="AS1024" s="60">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58">
        <f ca="1">COUNTIF(INDIRECT("U"&amp;(ROW()+12*(($AN1024-1)*3+$AO1024)-ROW())/12+5):INDIRECT("AF"&amp;(ROW()+12*(($AN1024-1)*3+$AO1024)-ROW())/12+5),AS1024)</f>
        <v>0</v>
      </c>
      <c r="AU1024" s="58">
        <f ca="1">IF(AND(AQ1024+AS1024&gt;0,AR1024+AT1024&gt;0),COUNTIF(AU$6:AU1023,"&gt;0")+1,0)</f>
        <v>0</v>
      </c>
    </row>
    <row r="1025" spans="40:47">
      <c r="AN1025" s="58">
        <v>29</v>
      </c>
      <c r="AO1025" s="58">
        <v>1</v>
      </c>
      <c r="AP1025" s="58">
        <v>12</v>
      </c>
      <c r="AQ1025" s="60">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58">
        <f ca="1">COUNTIF(INDIRECT("H"&amp;(ROW()+12*(($AN1025-1)*3+$AO1025)-ROW())/12+5):INDIRECT("S"&amp;(ROW()+12*(($AN1025-1)*3+$AO1025)-ROW())/12+5),AQ1025)</f>
        <v>0</v>
      </c>
      <c r="AS1025" s="60">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58">
        <f ca="1">COUNTIF(INDIRECT("U"&amp;(ROW()+12*(($AN1025-1)*3+$AO1025)-ROW())/12+5):INDIRECT("AF"&amp;(ROW()+12*(($AN1025-1)*3+$AO1025)-ROW())/12+5),AS1025)</f>
        <v>0</v>
      </c>
      <c r="AU1025" s="58">
        <f ca="1">IF(AND(AQ1025+AS1025&gt;0,AR1025+AT1025&gt;0),COUNTIF(AU$6:AU1024,"&gt;0")+1,0)</f>
        <v>0</v>
      </c>
    </row>
    <row r="1026" spans="40:47">
      <c r="AN1026" s="58">
        <v>29</v>
      </c>
      <c r="AO1026" s="58">
        <v>2</v>
      </c>
      <c r="AP1026" s="58">
        <v>1</v>
      </c>
      <c r="AQ1026" s="60">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58">
        <f ca="1">COUNTIF(INDIRECT("H"&amp;(ROW()+12*(($AN1026-1)*3+$AO1026)-ROW())/12+5):INDIRECT("S"&amp;(ROW()+12*(($AN1026-1)*3+$AO1026)-ROW())/12+5),AQ1026)</f>
        <v>0</v>
      </c>
      <c r="AS1026" s="60">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58">
        <f ca="1">COUNTIF(INDIRECT("U"&amp;(ROW()+12*(($AN1026-1)*3+$AO1026)-ROW())/12+5):INDIRECT("AF"&amp;(ROW()+12*(($AN1026-1)*3+$AO1026)-ROW())/12+5),AS1026)</f>
        <v>0</v>
      </c>
      <c r="AU1026" s="58">
        <f ca="1">IF(AND(AQ1026+AS1026&gt;0,AR1026+AT1026&gt;0),COUNTIF(AU$6:AU1025,"&gt;0")+1,0)</f>
        <v>0</v>
      </c>
    </row>
    <row r="1027" spans="40:47">
      <c r="AN1027" s="58">
        <v>29</v>
      </c>
      <c r="AO1027" s="58">
        <v>2</v>
      </c>
      <c r="AP1027" s="58">
        <v>2</v>
      </c>
      <c r="AQ1027" s="60">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58">
        <f ca="1">COUNTIF(INDIRECT("H"&amp;(ROW()+12*(($AN1027-1)*3+$AO1027)-ROW())/12+5):INDIRECT("S"&amp;(ROW()+12*(($AN1027-1)*3+$AO1027)-ROW())/12+5),AQ1027)</f>
        <v>0</v>
      </c>
      <c r="AS1027" s="60">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58">
        <f ca="1">COUNTIF(INDIRECT("U"&amp;(ROW()+12*(($AN1027-1)*3+$AO1027)-ROW())/12+5):INDIRECT("AF"&amp;(ROW()+12*(($AN1027-1)*3+$AO1027)-ROW())/12+5),AS1027)</f>
        <v>0</v>
      </c>
      <c r="AU1027" s="58">
        <f ca="1">IF(AND(AQ1027+AS1027&gt;0,AR1027+AT1027&gt;0),COUNTIF(AU$6:AU1026,"&gt;0")+1,0)</f>
        <v>0</v>
      </c>
    </row>
    <row r="1028" spans="40:47">
      <c r="AN1028" s="58">
        <v>29</v>
      </c>
      <c r="AO1028" s="58">
        <v>2</v>
      </c>
      <c r="AP1028" s="58">
        <v>3</v>
      </c>
      <c r="AQ1028" s="60">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58">
        <f ca="1">COUNTIF(INDIRECT("H"&amp;(ROW()+12*(($AN1028-1)*3+$AO1028)-ROW())/12+5):INDIRECT("S"&amp;(ROW()+12*(($AN1028-1)*3+$AO1028)-ROW())/12+5),AQ1028)</f>
        <v>0</v>
      </c>
      <c r="AS1028" s="60">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58">
        <f ca="1">COUNTIF(INDIRECT("U"&amp;(ROW()+12*(($AN1028-1)*3+$AO1028)-ROW())/12+5):INDIRECT("AF"&amp;(ROW()+12*(($AN1028-1)*3+$AO1028)-ROW())/12+5),AS1028)</f>
        <v>0</v>
      </c>
      <c r="AU1028" s="58">
        <f ca="1">IF(AND(AQ1028+AS1028&gt;0,AR1028+AT1028&gt;0),COUNTIF(AU$6:AU1027,"&gt;0")+1,0)</f>
        <v>0</v>
      </c>
    </row>
    <row r="1029" spans="40:47">
      <c r="AN1029" s="58">
        <v>29</v>
      </c>
      <c r="AO1029" s="58">
        <v>2</v>
      </c>
      <c r="AP1029" s="58">
        <v>4</v>
      </c>
      <c r="AQ1029" s="60">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58">
        <f ca="1">COUNTIF(INDIRECT("H"&amp;(ROW()+12*(($AN1029-1)*3+$AO1029)-ROW())/12+5):INDIRECT("S"&amp;(ROW()+12*(($AN1029-1)*3+$AO1029)-ROW())/12+5),AQ1029)</f>
        <v>0</v>
      </c>
      <c r="AS1029" s="60">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58">
        <f ca="1">COUNTIF(INDIRECT("U"&amp;(ROW()+12*(($AN1029-1)*3+$AO1029)-ROW())/12+5):INDIRECT("AF"&amp;(ROW()+12*(($AN1029-1)*3+$AO1029)-ROW())/12+5),AS1029)</f>
        <v>0</v>
      </c>
      <c r="AU1029" s="58">
        <f ca="1">IF(AND(AQ1029+AS1029&gt;0,AR1029+AT1029&gt;0),COUNTIF(AU$6:AU1028,"&gt;0")+1,0)</f>
        <v>0</v>
      </c>
    </row>
    <row r="1030" spans="40:47">
      <c r="AN1030" s="58">
        <v>29</v>
      </c>
      <c r="AO1030" s="58">
        <v>2</v>
      </c>
      <c r="AP1030" s="58">
        <v>5</v>
      </c>
      <c r="AQ1030" s="60">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58">
        <f ca="1">COUNTIF(INDIRECT("H"&amp;(ROW()+12*(($AN1030-1)*3+$AO1030)-ROW())/12+5):INDIRECT("S"&amp;(ROW()+12*(($AN1030-1)*3+$AO1030)-ROW())/12+5),AQ1030)</f>
        <v>0</v>
      </c>
      <c r="AS1030" s="60">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58">
        <f ca="1">COUNTIF(INDIRECT("U"&amp;(ROW()+12*(($AN1030-1)*3+$AO1030)-ROW())/12+5):INDIRECT("AF"&amp;(ROW()+12*(($AN1030-1)*3+$AO1030)-ROW())/12+5),AS1030)</f>
        <v>0</v>
      </c>
      <c r="AU1030" s="58">
        <f ca="1">IF(AND(AQ1030+AS1030&gt;0,AR1030+AT1030&gt;0),COUNTIF(AU$6:AU1029,"&gt;0")+1,0)</f>
        <v>0</v>
      </c>
    </row>
    <row r="1031" spans="40:47">
      <c r="AN1031" s="58">
        <v>29</v>
      </c>
      <c r="AO1031" s="58">
        <v>2</v>
      </c>
      <c r="AP1031" s="58">
        <v>6</v>
      </c>
      <c r="AQ1031" s="60">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58">
        <f ca="1">COUNTIF(INDIRECT("H"&amp;(ROW()+12*(($AN1031-1)*3+$AO1031)-ROW())/12+5):INDIRECT("S"&amp;(ROW()+12*(($AN1031-1)*3+$AO1031)-ROW())/12+5),AQ1031)</f>
        <v>0</v>
      </c>
      <c r="AS1031" s="60">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58">
        <f ca="1">COUNTIF(INDIRECT("U"&amp;(ROW()+12*(($AN1031-1)*3+$AO1031)-ROW())/12+5):INDIRECT("AF"&amp;(ROW()+12*(($AN1031-1)*3+$AO1031)-ROW())/12+5),AS1031)</f>
        <v>0</v>
      </c>
      <c r="AU1031" s="58">
        <f ca="1">IF(AND(AQ1031+AS1031&gt;0,AR1031+AT1031&gt;0),COUNTIF(AU$6:AU1030,"&gt;0")+1,0)</f>
        <v>0</v>
      </c>
    </row>
    <row r="1032" spans="40:47">
      <c r="AN1032" s="58">
        <v>29</v>
      </c>
      <c r="AO1032" s="58">
        <v>2</v>
      </c>
      <c r="AP1032" s="58">
        <v>7</v>
      </c>
      <c r="AQ1032" s="60">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58">
        <f ca="1">COUNTIF(INDIRECT("H"&amp;(ROW()+12*(($AN1032-1)*3+$AO1032)-ROW())/12+5):INDIRECT("S"&amp;(ROW()+12*(($AN1032-1)*3+$AO1032)-ROW())/12+5),AQ1032)</f>
        <v>0</v>
      </c>
      <c r="AS1032" s="60">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58">
        <f ca="1">COUNTIF(INDIRECT("U"&amp;(ROW()+12*(($AN1032-1)*3+$AO1032)-ROW())/12+5):INDIRECT("AF"&amp;(ROW()+12*(($AN1032-1)*3+$AO1032)-ROW())/12+5),AS1032)</f>
        <v>0</v>
      </c>
      <c r="AU1032" s="58">
        <f ca="1">IF(AND(AQ1032+AS1032&gt;0,AR1032+AT1032&gt;0),COUNTIF(AU$6:AU1031,"&gt;0")+1,0)</f>
        <v>0</v>
      </c>
    </row>
    <row r="1033" spans="40:47">
      <c r="AN1033" s="58">
        <v>29</v>
      </c>
      <c r="AO1033" s="58">
        <v>2</v>
      </c>
      <c r="AP1033" s="58">
        <v>8</v>
      </c>
      <c r="AQ1033" s="60">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58">
        <f ca="1">COUNTIF(INDIRECT("H"&amp;(ROW()+12*(($AN1033-1)*3+$AO1033)-ROW())/12+5):INDIRECT("S"&amp;(ROW()+12*(($AN1033-1)*3+$AO1033)-ROW())/12+5),AQ1033)</f>
        <v>0</v>
      </c>
      <c r="AS1033" s="60">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58">
        <f ca="1">COUNTIF(INDIRECT("U"&amp;(ROW()+12*(($AN1033-1)*3+$AO1033)-ROW())/12+5):INDIRECT("AF"&amp;(ROW()+12*(($AN1033-1)*3+$AO1033)-ROW())/12+5),AS1033)</f>
        <v>0</v>
      </c>
      <c r="AU1033" s="58">
        <f ca="1">IF(AND(AQ1033+AS1033&gt;0,AR1033+AT1033&gt;0),COUNTIF(AU$6:AU1032,"&gt;0")+1,0)</f>
        <v>0</v>
      </c>
    </row>
    <row r="1034" spans="40:47">
      <c r="AN1034" s="58">
        <v>29</v>
      </c>
      <c r="AO1034" s="58">
        <v>2</v>
      </c>
      <c r="AP1034" s="58">
        <v>9</v>
      </c>
      <c r="AQ1034" s="60">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58">
        <f ca="1">COUNTIF(INDIRECT("H"&amp;(ROW()+12*(($AN1034-1)*3+$AO1034)-ROW())/12+5):INDIRECT("S"&amp;(ROW()+12*(($AN1034-1)*3+$AO1034)-ROW())/12+5),AQ1034)</f>
        <v>0</v>
      </c>
      <c r="AS1034" s="60">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58">
        <f ca="1">COUNTIF(INDIRECT("U"&amp;(ROW()+12*(($AN1034-1)*3+$AO1034)-ROW())/12+5):INDIRECT("AF"&amp;(ROW()+12*(($AN1034-1)*3+$AO1034)-ROW())/12+5),AS1034)</f>
        <v>0</v>
      </c>
      <c r="AU1034" s="58">
        <f ca="1">IF(AND(AQ1034+AS1034&gt;0,AR1034+AT1034&gt;0),COUNTIF(AU$6:AU1033,"&gt;0")+1,0)</f>
        <v>0</v>
      </c>
    </row>
    <row r="1035" spans="40:47">
      <c r="AN1035" s="58">
        <v>29</v>
      </c>
      <c r="AO1035" s="58">
        <v>2</v>
      </c>
      <c r="AP1035" s="58">
        <v>10</v>
      </c>
      <c r="AQ1035" s="60">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58">
        <f ca="1">COUNTIF(INDIRECT("H"&amp;(ROW()+12*(($AN1035-1)*3+$AO1035)-ROW())/12+5):INDIRECT("S"&amp;(ROW()+12*(($AN1035-1)*3+$AO1035)-ROW())/12+5),AQ1035)</f>
        <v>0</v>
      </c>
      <c r="AS1035" s="60">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58">
        <f ca="1">COUNTIF(INDIRECT("U"&amp;(ROW()+12*(($AN1035-1)*3+$AO1035)-ROW())/12+5):INDIRECT("AF"&amp;(ROW()+12*(($AN1035-1)*3+$AO1035)-ROW())/12+5),AS1035)</f>
        <v>0</v>
      </c>
      <c r="AU1035" s="58">
        <f ca="1">IF(AND(AQ1035+AS1035&gt;0,AR1035+AT1035&gt;0),COUNTIF(AU$6:AU1034,"&gt;0")+1,0)</f>
        <v>0</v>
      </c>
    </row>
    <row r="1036" spans="40:47">
      <c r="AN1036" s="58">
        <v>29</v>
      </c>
      <c r="AO1036" s="58">
        <v>2</v>
      </c>
      <c r="AP1036" s="58">
        <v>11</v>
      </c>
      <c r="AQ1036" s="60">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58">
        <f ca="1">COUNTIF(INDIRECT("H"&amp;(ROW()+12*(($AN1036-1)*3+$AO1036)-ROW())/12+5):INDIRECT("S"&amp;(ROW()+12*(($AN1036-1)*3+$AO1036)-ROW())/12+5),AQ1036)</f>
        <v>0</v>
      </c>
      <c r="AS1036" s="60">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58">
        <f ca="1">COUNTIF(INDIRECT("U"&amp;(ROW()+12*(($AN1036-1)*3+$AO1036)-ROW())/12+5):INDIRECT("AF"&amp;(ROW()+12*(($AN1036-1)*3+$AO1036)-ROW())/12+5),AS1036)</f>
        <v>0</v>
      </c>
      <c r="AU1036" s="58">
        <f ca="1">IF(AND(AQ1036+AS1036&gt;0,AR1036+AT1036&gt;0),COUNTIF(AU$6:AU1035,"&gt;0")+1,0)</f>
        <v>0</v>
      </c>
    </row>
    <row r="1037" spans="40:47">
      <c r="AN1037" s="58">
        <v>29</v>
      </c>
      <c r="AO1037" s="58">
        <v>2</v>
      </c>
      <c r="AP1037" s="58">
        <v>12</v>
      </c>
      <c r="AQ1037" s="60">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58">
        <f ca="1">COUNTIF(INDIRECT("H"&amp;(ROW()+12*(($AN1037-1)*3+$AO1037)-ROW())/12+5):INDIRECT("S"&amp;(ROW()+12*(($AN1037-1)*3+$AO1037)-ROW())/12+5),AQ1037)</f>
        <v>0</v>
      </c>
      <c r="AS1037" s="60">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58">
        <f ca="1">COUNTIF(INDIRECT("U"&amp;(ROW()+12*(($AN1037-1)*3+$AO1037)-ROW())/12+5):INDIRECT("AF"&amp;(ROW()+12*(($AN1037-1)*3+$AO1037)-ROW())/12+5),AS1037)</f>
        <v>0</v>
      </c>
      <c r="AU1037" s="58">
        <f ca="1">IF(AND(AQ1037+AS1037&gt;0,AR1037+AT1037&gt;0),COUNTIF(AU$6:AU1036,"&gt;0")+1,0)</f>
        <v>0</v>
      </c>
    </row>
    <row r="1038" spans="40:47">
      <c r="AN1038" s="58">
        <v>29</v>
      </c>
      <c r="AO1038" s="58">
        <v>3</v>
      </c>
      <c r="AP1038" s="58">
        <v>1</v>
      </c>
      <c r="AQ1038" s="60">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58">
        <f ca="1">COUNTIF(INDIRECT("H"&amp;(ROW()+12*(($AN1038-1)*3+$AO1038)-ROW())/12+5):INDIRECT("S"&amp;(ROW()+12*(($AN1038-1)*3+$AO1038)-ROW())/12+5),AQ1038)</f>
        <v>0</v>
      </c>
      <c r="AS1038" s="60">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58">
        <f ca="1">COUNTIF(INDIRECT("U"&amp;(ROW()+12*(($AN1038-1)*3+$AO1038)-ROW())/12+5):INDIRECT("AF"&amp;(ROW()+12*(($AN1038-1)*3+$AO1038)-ROW())/12+5),AS1038)</f>
        <v>0</v>
      </c>
      <c r="AU1038" s="58">
        <f ca="1">IF(AND(AQ1038+AS1038&gt;0,AR1038+AT1038&gt;0),COUNTIF(AU$6:AU1037,"&gt;0")+1,0)</f>
        <v>0</v>
      </c>
    </row>
    <row r="1039" spans="40:47">
      <c r="AN1039" s="58">
        <v>29</v>
      </c>
      <c r="AO1039" s="58">
        <v>3</v>
      </c>
      <c r="AP1039" s="58">
        <v>2</v>
      </c>
      <c r="AQ1039" s="60">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58">
        <f ca="1">COUNTIF(INDIRECT("H"&amp;(ROW()+12*(($AN1039-1)*3+$AO1039)-ROW())/12+5):INDIRECT("S"&amp;(ROW()+12*(($AN1039-1)*3+$AO1039)-ROW())/12+5),AQ1039)</f>
        <v>0</v>
      </c>
      <c r="AS1039" s="60">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58">
        <f ca="1">COUNTIF(INDIRECT("U"&amp;(ROW()+12*(($AN1039-1)*3+$AO1039)-ROW())/12+5):INDIRECT("AF"&amp;(ROW()+12*(($AN1039-1)*3+$AO1039)-ROW())/12+5),AS1039)</f>
        <v>0</v>
      </c>
      <c r="AU1039" s="58">
        <f ca="1">IF(AND(AQ1039+AS1039&gt;0,AR1039+AT1039&gt;0),COUNTIF(AU$6:AU1038,"&gt;0")+1,0)</f>
        <v>0</v>
      </c>
    </row>
    <row r="1040" spans="40:47">
      <c r="AN1040" s="58">
        <v>29</v>
      </c>
      <c r="AO1040" s="58">
        <v>3</v>
      </c>
      <c r="AP1040" s="58">
        <v>3</v>
      </c>
      <c r="AQ1040" s="60">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58">
        <f ca="1">COUNTIF(INDIRECT("H"&amp;(ROW()+12*(($AN1040-1)*3+$AO1040)-ROW())/12+5):INDIRECT("S"&amp;(ROW()+12*(($AN1040-1)*3+$AO1040)-ROW())/12+5),AQ1040)</f>
        <v>0</v>
      </c>
      <c r="AS1040" s="60">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58">
        <f ca="1">COUNTIF(INDIRECT("U"&amp;(ROW()+12*(($AN1040-1)*3+$AO1040)-ROW())/12+5):INDIRECT("AF"&amp;(ROW()+12*(($AN1040-1)*3+$AO1040)-ROW())/12+5),AS1040)</f>
        <v>0</v>
      </c>
      <c r="AU1040" s="58">
        <f ca="1">IF(AND(AQ1040+AS1040&gt;0,AR1040+AT1040&gt;0),COUNTIF(AU$6:AU1039,"&gt;0")+1,0)</f>
        <v>0</v>
      </c>
    </row>
    <row r="1041" spans="40:47">
      <c r="AN1041" s="58">
        <v>29</v>
      </c>
      <c r="AO1041" s="58">
        <v>3</v>
      </c>
      <c r="AP1041" s="58">
        <v>4</v>
      </c>
      <c r="AQ1041" s="60">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58">
        <f ca="1">COUNTIF(INDIRECT("H"&amp;(ROW()+12*(($AN1041-1)*3+$AO1041)-ROW())/12+5):INDIRECT("S"&amp;(ROW()+12*(($AN1041-1)*3+$AO1041)-ROW())/12+5),AQ1041)</f>
        <v>0</v>
      </c>
      <c r="AS1041" s="60">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58">
        <f ca="1">COUNTIF(INDIRECT("U"&amp;(ROW()+12*(($AN1041-1)*3+$AO1041)-ROW())/12+5):INDIRECT("AF"&amp;(ROW()+12*(($AN1041-1)*3+$AO1041)-ROW())/12+5),AS1041)</f>
        <v>0</v>
      </c>
      <c r="AU1041" s="58">
        <f ca="1">IF(AND(AQ1041+AS1041&gt;0,AR1041+AT1041&gt;0),COUNTIF(AU$6:AU1040,"&gt;0")+1,0)</f>
        <v>0</v>
      </c>
    </row>
    <row r="1042" spans="40:47">
      <c r="AN1042" s="58">
        <v>29</v>
      </c>
      <c r="AO1042" s="58">
        <v>3</v>
      </c>
      <c r="AP1042" s="58">
        <v>5</v>
      </c>
      <c r="AQ1042" s="60">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58">
        <f ca="1">COUNTIF(INDIRECT("H"&amp;(ROW()+12*(($AN1042-1)*3+$AO1042)-ROW())/12+5):INDIRECT("S"&amp;(ROW()+12*(($AN1042-1)*3+$AO1042)-ROW())/12+5),AQ1042)</f>
        <v>0</v>
      </c>
      <c r="AS1042" s="60">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58">
        <f ca="1">COUNTIF(INDIRECT("U"&amp;(ROW()+12*(($AN1042-1)*3+$AO1042)-ROW())/12+5):INDIRECT("AF"&amp;(ROW()+12*(($AN1042-1)*3+$AO1042)-ROW())/12+5),AS1042)</f>
        <v>0</v>
      </c>
      <c r="AU1042" s="58">
        <f ca="1">IF(AND(AQ1042+AS1042&gt;0,AR1042+AT1042&gt;0),COUNTIF(AU$6:AU1041,"&gt;0")+1,0)</f>
        <v>0</v>
      </c>
    </row>
    <row r="1043" spans="40:47">
      <c r="AN1043" s="58">
        <v>29</v>
      </c>
      <c r="AO1043" s="58">
        <v>3</v>
      </c>
      <c r="AP1043" s="58">
        <v>6</v>
      </c>
      <c r="AQ1043" s="60">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58">
        <f ca="1">COUNTIF(INDIRECT("H"&amp;(ROW()+12*(($AN1043-1)*3+$AO1043)-ROW())/12+5):INDIRECT("S"&amp;(ROW()+12*(($AN1043-1)*3+$AO1043)-ROW())/12+5),AQ1043)</f>
        <v>0</v>
      </c>
      <c r="AS1043" s="60">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58">
        <f ca="1">COUNTIF(INDIRECT("U"&amp;(ROW()+12*(($AN1043-1)*3+$AO1043)-ROW())/12+5):INDIRECT("AF"&amp;(ROW()+12*(($AN1043-1)*3+$AO1043)-ROW())/12+5),AS1043)</f>
        <v>0</v>
      </c>
      <c r="AU1043" s="58">
        <f ca="1">IF(AND(AQ1043+AS1043&gt;0,AR1043+AT1043&gt;0),COUNTIF(AU$6:AU1042,"&gt;0")+1,0)</f>
        <v>0</v>
      </c>
    </row>
    <row r="1044" spans="40:47">
      <c r="AN1044" s="58">
        <v>29</v>
      </c>
      <c r="AO1044" s="58">
        <v>3</v>
      </c>
      <c r="AP1044" s="58">
        <v>7</v>
      </c>
      <c r="AQ1044" s="60">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58">
        <f ca="1">COUNTIF(INDIRECT("H"&amp;(ROW()+12*(($AN1044-1)*3+$AO1044)-ROW())/12+5):INDIRECT("S"&amp;(ROW()+12*(($AN1044-1)*3+$AO1044)-ROW())/12+5),AQ1044)</f>
        <v>0</v>
      </c>
      <c r="AS1044" s="60">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58">
        <f ca="1">COUNTIF(INDIRECT("U"&amp;(ROW()+12*(($AN1044-1)*3+$AO1044)-ROW())/12+5):INDIRECT("AF"&amp;(ROW()+12*(($AN1044-1)*3+$AO1044)-ROW())/12+5),AS1044)</f>
        <v>0</v>
      </c>
      <c r="AU1044" s="58">
        <f ca="1">IF(AND(AQ1044+AS1044&gt;0,AR1044+AT1044&gt;0),COUNTIF(AU$6:AU1043,"&gt;0")+1,0)</f>
        <v>0</v>
      </c>
    </row>
    <row r="1045" spans="40:47">
      <c r="AN1045" s="58">
        <v>29</v>
      </c>
      <c r="AO1045" s="58">
        <v>3</v>
      </c>
      <c r="AP1045" s="58">
        <v>8</v>
      </c>
      <c r="AQ1045" s="60">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58">
        <f ca="1">COUNTIF(INDIRECT("H"&amp;(ROW()+12*(($AN1045-1)*3+$AO1045)-ROW())/12+5):INDIRECT("S"&amp;(ROW()+12*(($AN1045-1)*3+$AO1045)-ROW())/12+5),AQ1045)</f>
        <v>0</v>
      </c>
      <c r="AS1045" s="60">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58">
        <f ca="1">COUNTIF(INDIRECT("U"&amp;(ROW()+12*(($AN1045-1)*3+$AO1045)-ROW())/12+5):INDIRECT("AF"&amp;(ROW()+12*(($AN1045-1)*3+$AO1045)-ROW())/12+5),AS1045)</f>
        <v>0</v>
      </c>
      <c r="AU1045" s="58">
        <f ca="1">IF(AND(AQ1045+AS1045&gt;0,AR1045+AT1045&gt;0),COUNTIF(AU$6:AU1044,"&gt;0")+1,0)</f>
        <v>0</v>
      </c>
    </row>
    <row r="1046" spans="40:47">
      <c r="AN1046" s="58">
        <v>29</v>
      </c>
      <c r="AO1046" s="58">
        <v>3</v>
      </c>
      <c r="AP1046" s="58">
        <v>9</v>
      </c>
      <c r="AQ1046" s="60">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58">
        <f ca="1">COUNTIF(INDIRECT("H"&amp;(ROW()+12*(($AN1046-1)*3+$AO1046)-ROW())/12+5):INDIRECT("S"&amp;(ROW()+12*(($AN1046-1)*3+$AO1046)-ROW())/12+5),AQ1046)</f>
        <v>0</v>
      </c>
      <c r="AS1046" s="60">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58">
        <f ca="1">COUNTIF(INDIRECT("U"&amp;(ROW()+12*(($AN1046-1)*3+$AO1046)-ROW())/12+5):INDIRECT("AF"&amp;(ROW()+12*(($AN1046-1)*3+$AO1046)-ROW())/12+5),AS1046)</f>
        <v>0</v>
      </c>
      <c r="AU1046" s="58">
        <f ca="1">IF(AND(AQ1046+AS1046&gt;0,AR1046+AT1046&gt;0),COUNTIF(AU$6:AU1045,"&gt;0")+1,0)</f>
        <v>0</v>
      </c>
    </row>
    <row r="1047" spans="40:47">
      <c r="AN1047" s="58">
        <v>29</v>
      </c>
      <c r="AO1047" s="58">
        <v>3</v>
      </c>
      <c r="AP1047" s="58">
        <v>10</v>
      </c>
      <c r="AQ1047" s="60">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58">
        <f ca="1">COUNTIF(INDIRECT("H"&amp;(ROW()+12*(($AN1047-1)*3+$AO1047)-ROW())/12+5):INDIRECT("S"&amp;(ROW()+12*(($AN1047-1)*3+$AO1047)-ROW())/12+5),AQ1047)</f>
        <v>0</v>
      </c>
      <c r="AS1047" s="60">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58">
        <f ca="1">COUNTIF(INDIRECT("U"&amp;(ROW()+12*(($AN1047-1)*3+$AO1047)-ROW())/12+5):INDIRECT("AF"&amp;(ROW()+12*(($AN1047-1)*3+$AO1047)-ROW())/12+5),AS1047)</f>
        <v>0</v>
      </c>
      <c r="AU1047" s="58">
        <f ca="1">IF(AND(AQ1047+AS1047&gt;0,AR1047+AT1047&gt;0),COUNTIF(AU$6:AU1046,"&gt;0")+1,0)</f>
        <v>0</v>
      </c>
    </row>
    <row r="1048" spans="40:47">
      <c r="AN1048" s="58">
        <v>29</v>
      </c>
      <c r="AO1048" s="58">
        <v>3</v>
      </c>
      <c r="AP1048" s="58">
        <v>11</v>
      </c>
      <c r="AQ1048" s="60">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58">
        <f ca="1">COUNTIF(INDIRECT("H"&amp;(ROW()+12*(($AN1048-1)*3+$AO1048)-ROW())/12+5):INDIRECT("S"&amp;(ROW()+12*(($AN1048-1)*3+$AO1048)-ROW())/12+5),AQ1048)</f>
        <v>0</v>
      </c>
      <c r="AS1048" s="60">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58">
        <f ca="1">COUNTIF(INDIRECT("U"&amp;(ROW()+12*(($AN1048-1)*3+$AO1048)-ROW())/12+5):INDIRECT("AF"&amp;(ROW()+12*(($AN1048-1)*3+$AO1048)-ROW())/12+5),AS1048)</f>
        <v>0</v>
      </c>
      <c r="AU1048" s="58">
        <f ca="1">IF(AND(AQ1048+AS1048&gt;0,AR1048+AT1048&gt;0),COUNTIF(AU$6:AU1047,"&gt;0")+1,0)</f>
        <v>0</v>
      </c>
    </row>
    <row r="1049" spans="40:47">
      <c r="AN1049" s="243">
        <v>29</v>
      </c>
      <c r="AO1049" s="243">
        <v>3</v>
      </c>
      <c r="AP1049" s="243">
        <v>12</v>
      </c>
      <c r="AQ1049" s="244">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243">
        <f ca="1">COUNTIF(INDIRECT("H"&amp;(ROW()+12*(($AN1049-1)*3+$AO1049)-ROW())/12+5):INDIRECT("S"&amp;(ROW()+12*(($AN1049-1)*3+$AO1049)-ROW())/12+5),AQ1049)</f>
        <v>0</v>
      </c>
      <c r="AS1049" s="244">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243">
        <f ca="1">COUNTIF(INDIRECT("U"&amp;(ROW()+12*(($AN1049-1)*3+$AO1049)-ROW())/12+5):INDIRECT("AF"&amp;(ROW()+12*(($AN1049-1)*3+$AO1049)-ROW())/12+5),AS1049)</f>
        <v>0</v>
      </c>
      <c r="AU1049" s="58">
        <f ca="1">IF(AND(AQ1049+AS1049&gt;0,AR1049+AT1049&gt;0),COUNTIF(AU$6:AU1048,"&gt;0")+1,0)</f>
        <v>0</v>
      </c>
    </row>
    <row r="1050" spans="40:47">
      <c r="AN1050" s="58">
        <v>30</v>
      </c>
      <c r="AO1050" s="58">
        <v>1</v>
      </c>
      <c r="AP1050" s="58">
        <v>1</v>
      </c>
      <c r="AQ1050" s="60">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58">
        <f ca="1">COUNTIF(INDIRECT("H"&amp;(ROW()+12*(($AN1050-1)*3+$AO1050)-ROW())/12+5):INDIRECT("S"&amp;(ROW()+12*(($AN1050-1)*3+$AO1050)-ROW())/12+5),AQ1050)</f>
        <v>0</v>
      </c>
      <c r="AS1050" s="60">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58">
        <f ca="1">COUNTIF(INDIRECT("U"&amp;(ROW()+12*(($AN1050-1)*3+$AO1050)-ROW())/12+5):INDIRECT("AF"&amp;(ROW()+12*(($AN1050-1)*3+$AO1050)-ROW())/12+5),AS1050)</f>
        <v>0</v>
      </c>
      <c r="AU1050" s="58">
        <f ca="1">IF(AND(AQ1050+AS1050&gt;0,AR1050+AT1050&gt;0),COUNTIF(AU$6:AU1049,"&gt;0")+1,0)</f>
        <v>0</v>
      </c>
    </row>
    <row r="1051" spans="40:47">
      <c r="AN1051" s="58">
        <v>30</v>
      </c>
      <c r="AO1051" s="58">
        <v>1</v>
      </c>
      <c r="AP1051" s="58">
        <v>2</v>
      </c>
      <c r="AQ1051" s="60">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58">
        <f ca="1">COUNTIF(INDIRECT("H"&amp;(ROW()+12*(($AN1051-1)*3+$AO1051)-ROW())/12+5):INDIRECT("S"&amp;(ROW()+12*(($AN1051-1)*3+$AO1051)-ROW())/12+5),AQ1051)</f>
        <v>0</v>
      </c>
      <c r="AS1051" s="60">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58">
        <f ca="1">COUNTIF(INDIRECT("U"&amp;(ROW()+12*(($AN1051-1)*3+$AO1051)-ROW())/12+5):INDIRECT("AF"&amp;(ROW()+12*(($AN1051-1)*3+$AO1051)-ROW())/12+5),AS1051)</f>
        <v>0</v>
      </c>
      <c r="AU1051" s="58">
        <f ca="1">IF(AND(AQ1051+AS1051&gt;0,AR1051+AT1051&gt;0),COUNTIF(AU$6:AU1050,"&gt;0")+1,0)</f>
        <v>0</v>
      </c>
    </row>
    <row r="1052" spans="40:47">
      <c r="AN1052" s="58">
        <v>30</v>
      </c>
      <c r="AO1052" s="58">
        <v>1</v>
      </c>
      <c r="AP1052" s="58">
        <v>3</v>
      </c>
      <c r="AQ1052" s="60">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58">
        <f ca="1">COUNTIF(INDIRECT("H"&amp;(ROW()+12*(($AN1052-1)*3+$AO1052)-ROW())/12+5):INDIRECT("S"&amp;(ROW()+12*(($AN1052-1)*3+$AO1052)-ROW())/12+5),AQ1052)</f>
        <v>0</v>
      </c>
      <c r="AS1052" s="60">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58">
        <f ca="1">COUNTIF(INDIRECT("U"&amp;(ROW()+12*(($AN1052-1)*3+$AO1052)-ROW())/12+5):INDIRECT("AF"&amp;(ROW()+12*(($AN1052-1)*3+$AO1052)-ROW())/12+5),AS1052)</f>
        <v>0</v>
      </c>
      <c r="AU1052" s="58">
        <f ca="1">IF(AND(AQ1052+AS1052&gt;0,AR1052+AT1052&gt;0),COUNTIF(AU$6:AU1051,"&gt;0")+1,0)</f>
        <v>0</v>
      </c>
    </row>
    <row r="1053" spans="40:47">
      <c r="AN1053" s="58">
        <v>30</v>
      </c>
      <c r="AO1053" s="58">
        <v>1</v>
      </c>
      <c r="AP1053" s="58">
        <v>4</v>
      </c>
      <c r="AQ1053" s="60">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58">
        <f ca="1">COUNTIF(INDIRECT("H"&amp;(ROW()+12*(($AN1053-1)*3+$AO1053)-ROW())/12+5):INDIRECT("S"&amp;(ROW()+12*(($AN1053-1)*3+$AO1053)-ROW())/12+5),AQ1053)</f>
        <v>0</v>
      </c>
      <c r="AS1053" s="60">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58">
        <f ca="1">COUNTIF(INDIRECT("U"&amp;(ROW()+12*(($AN1053-1)*3+$AO1053)-ROW())/12+5):INDIRECT("AF"&amp;(ROW()+12*(($AN1053-1)*3+$AO1053)-ROW())/12+5),AS1053)</f>
        <v>0</v>
      </c>
      <c r="AU1053" s="58">
        <f ca="1">IF(AND(AQ1053+AS1053&gt;0,AR1053+AT1053&gt;0),COUNTIF(AU$6:AU1052,"&gt;0")+1,0)</f>
        <v>0</v>
      </c>
    </row>
    <row r="1054" spans="40:47">
      <c r="AN1054" s="58">
        <v>30</v>
      </c>
      <c r="AO1054" s="58">
        <v>1</v>
      </c>
      <c r="AP1054" s="58">
        <v>5</v>
      </c>
      <c r="AQ1054" s="60">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58">
        <f ca="1">COUNTIF(INDIRECT("H"&amp;(ROW()+12*(($AN1054-1)*3+$AO1054)-ROW())/12+5):INDIRECT("S"&amp;(ROW()+12*(($AN1054-1)*3+$AO1054)-ROW())/12+5),AQ1054)</f>
        <v>0</v>
      </c>
      <c r="AS1054" s="60">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58">
        <f ca="1">COUNTIF(INDIRECT("U"&amp;(ROW()+12*(($AN1054-1)*3+$AO1054)-ROW())/12+5):INDIRECT("AF"&amp;(ROW()+12*(($AN1054-1)*3+$AO1054)-ROW())/12+5),AS1054)</f>
        <v>0</v>
      </c>
      <c r="AU1054" s="58">
        <f ca="1">IF(AND(AQ1054+AS1054&gt;0,AR1054+AT1054&gt;0),COUNTIF(AU$6:AU1053,"&gt;0")+1,0)</f>
        <v>0</v>
      </c>
    </row>
    <row r="1055" spans="40:47">
      <c r="AN1055" s="58">
        <v>30</v>
      </c>
      <c r="AO1055" s="58">
        <v>1</v>
      </c>
      <c r="AP1055" s="58">
        <v>6</v>
      </c>
      <c r="AQ1055" s="60">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58">
        <f ca="1">COUNTIF(INDIRECT("H"&amp;(ROW()+12*(($AN1055-1)*3+$AO1055)-ROW())/12+5):INDIRECT("S"&amp;(ROW()+12*(($AN1055-1)*3+$AO1055)-ROW())/12+5),AQ1055)</f>
        <v>0</v>
      </c>
      <c r="AS1055" s="60">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58">
        <f ca="1">COUNTIF(INDIRECT("U"&amp;(ROW()+12*(($AN1055-1)*3+$AO1055)-ROW())/12+5):INDIRECT("AF"&amp;(ROW()+12*(($AN1055-1)*3+$AO1055)-ROW())/12+5),AS1055)</f>
        <v>0</v>
      </c>
      <c r="AU1055" s="58">
        <f ca="1">IF(AND(AQ1055+AS1055&gt;0,AR1055+AT1055&gt;0),COUNTIF(AU$6:AU1054,"&gt;0")+1,0)</f>
        <v>0</v>
      </c>
    </row>
    <row r="1056" spans="40:47">
      <c r="AN1056" s="58">
        <v>30</v>
      </c>
      <c r="AO1056" s="58">
        <v>1</v>
      </c>
      <c r="AP1056" s="58">
        <v>7</v>
      </c>
      <c r="AQ1056" s="60">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58">
        <f ca="1">COUNTIF(INDIRECT("H"&amp;(ROW()+12*(($AN1056-1)*3+$AO1056)-ROW())/12+5):INDIRECT("S"&amp;(ROW()+12*(($AN1056-1)*3+$AO1056)-ROW())/12+5),AQ1056)</f>
        <v>0</v>
      </c>
      <c r="AS1056" s="60">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58">
        <f ca="1">COUNTIF(INDIRECT("U"&amp;(ROW()+12*(($AN1056-1)*3+$AO1056)-ROW())/12+5):INDIRECT("AF"&amp;(ROW()+12*(($AN1056-1)*3+$AO1056)-ROW())/12+5),AS1056)</f>
        <v>0</v>
      </c>
      <c r="AU1056" s="58">
        <f ca="1">IF(AND(AQ1056+AS1056&gt;0,AR1056+AT1056&gt;0),COUNTIF(AU$6:AU1055,"&gt;0")+1,0)</f>
        <v>0</v>
      </c>
    </row>
    <row r="1057" spans="40:47">
      <c r="AN1057" s="58">
        <v>30</v>
      </c>
      <c r="AO1057" s="58">
        <v>1</v>
      </c>
      <c r="AP1057" s="58">
        <v>8</v>
      </c>
      <c r="AQ1057" s="60">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58">
        <f ca="1">COUNTIF(INDIRECT("H"&amp;(ROW()+12*(($AN1057-1)*3+$AO1057)-ROW())/12+5):INDIRECT("S"&amp;(ROW()+12*(($AN1057-1)*3+$AO1057)-ROW())/12+5),AQ1057)</f>
        <v>0</v>
      </c>
      <c r="AS1057" s="60">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58">
        <f ca="1">COUNTIF(INDIRECT("U"&amp;(ROW()+12*(($AN1057-1)*3+$AO1057)-ROW())/12+5):INDIRECT("AF"&amp;(ROW()+12*(($AN1057-1)*3+$AO1057)-ROW())/12+5),AS1057)</f>
        <v>0</v>
      </c>
      <c r="AU1057" s="58">
        <f ca="1">IF(AND(AQ1057+AS1057&gt;0,AR1057+AT1057&gt;0),COUNTIF(AU$6:AU1056,"&gt;0")+1,0)</f>
        <v>0</v>
      </c>
    </row>
    <row r="1058" spans="40:47">
      <c r="AN1058" s="58">
        <v>30</v>
      </c>
      <c r="AO1058" s="58">
        <v>1</v>
      </c>
      <c r="AP1058" s="58">
        <v>9</v>
      </c>
      <c r="AQ1058" s="60">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58">
        <f ca="1">COUNTIF(INDIRECT("H"&amp;(ROW()+12*(($AN1058-1)*3+$AO1058)-ROW())/12+5):INDIRECT("S"&amp;(ROW()+12*(($AN1058-1)*3+$AO1058)-ROW())/12+5),AQ1058)</f>
        <v>0</v>
      </c>
      <c r="AS1058" s="60">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58">
        <f ca="1">COUNTIF(INDIRECT("U"&amp;(ROW()+12*(($AN1058-1)*3+$AO1058)-ROW())/12+5):INDIRECT("AF"&amp;(ROW()+12*(($AN1058-1)*3+$AO1058)-ROW())/12+5),AS1058)</f>
        <v>0</v>
      </c>
      <c r="AU1058" s="58">
        <f ca="1">IF(AND(AQ1058+AS1058&gt;0,AR1058+AT1058&gt;0),COUNTIF(AU$6:AU1057,"&gt;0")+1,0)</f>
        <v>0</v>
      </c>
    </row>
    <row r="1059" spans="40:47">
      <c r="AN1059" s="58">
        <v>30</v>
      </c>
      <c r="AO1059" s="58">
        <v>1</v>
      </c>
      <c r="AP1059" s="58">
        <v>10</v>
      </c>
      <c r="AQ1059" s="60">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58">
        <f ca="1">COUNTIF(INDIRECT("H"&amp;(ROW()+12*(($AN1059-1)*3+$AO1059)-ROW())/12+5):INDIRECT("S"&amp;(ROW()+12*(($AN1059-1)*3+$AO1059)-ROW())/12+5),AQ1059)</f>
        <v>0</v>
      </c>
      <c r="AS1059" s="60">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58">
        <f ca="1">COUNTIF(INDIRECT("U"&amp;(ROW()+12*(($AN1059-1)*3+$AO1059)-ROW())/12+5):INDIRECT("AF"&amp;(ROW()+12*(($AN1059-1)*3+$AO1059)-ROW())/12+5),AS1059)</f>
        <v>0</v>
      </c>
      <c r="AU1059" s="58">
        <f ca="1">IF(AND(AQ1059+AS1059&gt;0,AR1059+AT1059&gt;0),COUNTIF(AU$6:AU1058,"&gt;0")+1,0)</f>
        <v>0</v>
      </c>
    </row>
    <row r="1060" spans="40:47">
      <c r="AN1060" s="58">
        <v>30</v>
      </c>
      <c r="AO1060" s="58">
        <v>1</v>
      </c>
      <c r="AP1060" s="58">
        <v>11</v>
      </c>
      <c r="AQ1060" s="60">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58">
        <f ca="1">COUNTIF(INDIRECT("H"&amp;(ROW()+12*(($AN1060-1)*3+$AO1060)-ROW())/12+5):INDIRECT("S"&amp;(ROW()+12*(($AN1060-1)*3+$AO1060)-ROW())/12+5),AQ1060)</f>
        <v>0</v>
      </c>
      <c r="AS1060" s="60">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58">
        <f ca="1">COUNTIF(INDIRECT("U"&amp;(ROW()+12*(($AN1060-1)*3+$AO1060)-ROW())/12+5):INDIRECT("AF"&amp;(ROW()+12*(($AN1060-1)*3+$AO1060)-ROW())/12+5),AS1060)</f>
        <v>0</v>
      </c>
      <c r="AU1060" s="58">
        <f ca="1">IF(AND(AQ1060+AS1060&gt;0,AR1060+AT1060&gt;0),COUNTIF(AU$6:AU1059,"&gt;0")+1,0)</f>
        <v>0</v>
      </c>
    </row>
    <row r="1061" spans="40:47">
      <c r="AN1061" s="58">
        <v>30</v>
      </c>
      <c r="AO1061" s="58">
        <v>1</v>
      </c>
      <c r="AP1061" s="58">
        <v>12</v>
      </c>
      <c r="AQ1061" s="60">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58">
        <f ca="1">COUNTIF(INDIRECT("H"&amp;(ROW()+12*(($AN1061-1)*3+$AO1061)-ROW())/12+5):INDIRECT("S"&amp;(ROW()+12*(($AN1061-1)*3+$AO1061)-ROW())/12+5),AQ1061)</f>
        <v>0</v>
      </c>
      <c r="AS1061" s="60">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58">
        <f ca="1">COUNTIF(INDIRECT("U"&amp;(ROW()+12*(($AN1061-1)*3+$AO1061)-ROW())/12+5):INDIRECT("AF"&amp;(ROW()+12*(($AN1061-1)*3+$AO1061)-ROW())/12+5),AS1061)</f>
        <v>0</v>
      </c>
      <c r="AU1061" s="58">
        <f ca="1">IF(AND(AQ1061+AS1061&gt;0,AR1061+AT1061&gt;0),COUNTIF(AU$6:AU1060,"&gt;0")+1,0)</f>
        <v>0</v>
      </c>
    </row>
    <row r="1062" spans="40:47">
      <c r="AN1062" s="58">
        <v>30</v>
      </c>
      <c r="AO1062" s="58">
        <v>2</v>
      </c>
      <c r="AP1062" s="58">
        <v>1</v>
      </c>
      <c r="AQ1062" s="60">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58">
        <f ca="1">COUNTIF(INDIRECT("H"&amp;(ROW()+12*(($AN1062-1)*3+$AO1062)-ROW())/12+5):INDIRECT("S"&amp;(ROW()+12*(($AN1062-1)*3+$AO1062)-ROW())/12+5),AQ1062)</f>
        <v>0</v>
      </c>
      <c r="AS1062" s="60">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58">
        <f ca="1">COUNTIF(INDIRECT("U"&amp;(ROW()+12*(($AN1062-1)*3+$AO1062)-ROW())/12+5):INDIRECT("AF"&amp;(ROW()+12*(($AN1062-1)*3+$AO1062)-ROW())/12+5),AS1062)</f>
        <v>0</v>
      </c>
      <c r="AU1062" s="58">
        <f ca="1">IF(AND(AQ1062+AS1062&gt;0,AR1062+AT1062&gt;0),COUNTIF(AU$6:AU1061,"&gt;0")+1,0)</f>
        <v>0</v>
      </c>
    </row>
    <row r="1063" spans="40:47">
      <c r="AN1063" s="58">
        <v>30</v>
      </c>
      <c r="AO1063" s="58">
        <v>2</v>
      </c>
      <c r="AP1063" s="58">
        <v>2</v>
      </c>
      <c r="AQ1063" s="60">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58">
        <f ca="1">COUNTIF(INDIRECT("H"&amp;(ROW()+12*(($AN1063-1)*3+$AO1063)-ROW())/12+5):INDIRECT("S"&amp;(ROW()+12*(($AN1063-1)*3+$AO1063)-ROW())/12+5),AQ1063)</f>
        <v>0</v>
      </c>
      <c r="AS1063" s="60">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58">
        <f ca="1">COUNTIF(INDIRECT("U"&amp;(ROW()+12*(($AN1063-1)*3+$AO1063)-ROW())/12+5):INDIRECT("AF"&amp;(ROW()+12*(($AN1063-1)*3+$AO1063)-ROW())/12+5),AS1063)</f>
        <v>0</v>
      </c>
      <c r="AU1063" s="58">
        <f ca="1">IF(AND(AQ1063+AS1063&gt;0,AR1063+AT1063&gt;0),COUNTIF(AU$6:AU1062,"&gt;0")+1,0)</f>
        <v>0</v>
      </c>
    </row>
    <row r="1064" spans="40:47">
      <c r="AN1064" s="58">
        <v>30</v>
      </c>
      <c r="AO1064" s="58">
        <v>2</v>
      </c>
      <c r="AP1064" s="58">
        <v>3</v>
      </c>
      <c r="AQ1064" s="60">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58">
        <f ca="1">COUNTIF(INDIRECT("H"&amp;(ROW()+12*(($AN1064-1)*3+$AO1064)-ROW())/12+5):INDIRECT("S"&amp;(ROW()+12*(($AN1064-1)*3+$AO1064)-ROW())/12+5),AQ1064)</f>
        <v>0</v>
      </c>
      <c r="AS1064" s="60">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58">
        <f ca="1">COUNTIF(INDIRECT("U"&amp;(ROW()+12*(($AN1064-1)*3+$AO1064)-ROW())/12+5):INDIRECT("AF"&amp;(ROW()+12*(($AN1064-1)*3+$AO1064)-ROW())/12+5),AS1064)</f>
        <v>0</v>
      </c>
      <c r="AU1064" s="58">
        <f ca="1">IF(AND(AQ1064+AS1064&gt;0,AR1064+AT1064&gt;0),COUNTIF(AU$6:AU1063,"&gt;0")+1,0)</f>
        <v>0</v>
      </c>
    </row>
    <row r="1065" spans="40:47">
      <c r="AN1065" s="58">
        <v>30</v>
      </c>
      <c r="AO1065" s="58">
        <v>2</v>
      </c>
      <c r="AP1065" s="58">
        <v>4</v>
      </c>
      <c r="AQ1065" s="60">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58">
        <f ca="1">COUNTIF(INDIRECT("H"&amp;(ROW()+12*(($AN1065-1)*3+$AO1065)-ROW())/12+5):INDIRECT("S"&amp;(ROW()+12*(($AN1065-1)*3+$AO1065)-ROW())/12+5),AQ1065)</f>
        <v>0</v>
      </c>
      <c r="AS1065" s="60">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58">
        <f ca="1">COUNTIF(INDIRECT("U"&amp;(ROW()+12*(($AN1065-1)*3+$AO1065)-ROW())/12+5):INDIRECT("AF"&amp;(ROW()+12*(($AN1065-1)*3+$AO1065)-ROW())/12+5),AS1065)</f>
        <v>0</v>
      </c>
      <c r="AU1065" s="58">
        <f ca="1">IF(AND(AQ1065+AS1065&gt;0,AR1065+AT1065&gt;0),COUNTIF(AU$6:AU1064,"&gt;0")+1,0)</f>
        <v>0</v>
      </c>
    </row>
    <row r="1066" spans="40:47">
      <c r="AN1066" s="58">
        <v>30</v>
      </c>
      <c r="AO1066" s="58">
        <v>2</v>
      </c>
      <c r="AP1066" s="58">
        <v>5</v>
      </c>
      <c r="AQ1066" s="60">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58">
        <f ca="1">COUNTIF(INDIRECT("H"&amp;(ROW()+12*(($AN1066-1)*3+$AO1066)-ROW())/12+5):INDIRECT("S"&amp;(ROW()+12*(($AN1066-1)*3+$AO1066)-ROW())/12+5),AQ1066)</f>
        <v>0</v>
      </c>
      <c r="AS1066" s="60">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58">
        <f ca="1">COUNTIF(INDIRECT("U"&amp;(ROW()+12*(($AN1066-1)*3+$AO1066)-ROW())/12+5):INDIRECT("AF"&amp;(ROW()+12*(($AN1066-1)*3+$AO1066)-ROW())/12+5),AS1066)</f>
        <v>0</v>
      </c>
      <c r="AU1066" s="58">
        <f ca="1">IF(AND(AQ1066+AS1066&gt;0,AR1066+AT1066&gt;0),COUNTIF(AU$6:AU1065,"&gt;0")+1,0)</f>
        <v>0</v>
      </c>
    </row>
    <row r="1067" spans="40:47">
      <c r="AN1067" s="58">
        <v>30</v>
      </c>
      <c r="AO1067" s="58">
        <v>2</v>
      </c>
      <c r="AP1067" s="58">
        <v>6</v>
      </c>
      <c r="AQ1067" s="60">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58">
        <f ca="1">COUNTIF(INDIRECT("H"&amp;(ROW()+12*(($AN1067-1)*3+$AO1067)-ROW())/12+5):INDIRECT("S"&amp;(ROW()+12*(($AN1067-1)*3+$AO1067)-ROW())/12+5),AQ1067)</f>
        <v>0</v>
      </c>
      <c r="AS1067" s="60">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58">
        <f ca="1">COUNTIF(INDIRECT("U"&amp;(ROW()+12*(($AN1067-1)*3+$AO1067)-ROW())/12+5):INDIRECT("AF"&amp;(ROW()+12*(($AN1067-1)*3+$AO1067)-ROW())/12+5),AS1067)</f>
        <v>0</v>
      </c>
      <c r="AU1067" s="58">
        <f ca="1">IF(AND(AQ1067+AS1067&gt;0,AR1067+AT1067&gt;0),COUNTIF(AU$6:AU1066,"&gt;0")+1,0)</f>
        <v>0</v>
      </c>
    </row>
    <row r="1068" spans="40:47">
      <c r="AN1068" s="58">
        <v>30</v>
      </c>
      <c r="AO1068" s="58">
        <v>2</v>
      </c>
      <c r="AP1068" s="58">
        <v>7</v>
      </c>
      <c r="AQ1068" s="60">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58">
        <f ca="1">COUNTIF(INDIRECT("H"&amp;(ROW()+12*(($AN1068-1)*3+$AO1068)-ROW())/12+5):INDIRECT("S"&amp;(ROW()+12*(($AN1068-1)*3+$AO1068)-ROW())/12+5),AQ1068)</f>
        <v>0</v>
      </c>
      <c r="AS1068" s="60">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58">
        <f ca="1">COUNTIF(INDIRECT("U"&amp;(ROW()+12*(($AN1068-1)*3+$AO1068)-ROW())/12+5):INDIRECT("AF"&amp;(ROW()+12*(($AN1068-1)*3+$AO1068)-ROW())/12+5),AS1068)</f>
        <v>0</v>
      </c>
      <c r="AU1068" s="58">
        <f ca="1">IF(AND(AQ1068+AS1068&gt;0,AR1068+AT1068&gt;0),COUNTIF(AU$6:AU1067,"&gt;0")+1,0)</f>
        <v>0</v>
      </c>
    </row>
    <row r="1069" spans="40:47">
      <c r="AN1069" s="58">
        <v>30</v>
      </c>
      <c r="AO1069" s="58">
        <v>2</v>
      </c>
      <c r="AP1069" s="58">
        <v>8</v>
      </c>
      <c r="AQ1069" s="60">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58">
        <f ca="1">COUNTIF(INDIRECT("H"&amp;(ROW()+12*(($AN1069-1)*3+$AO1069)-ROW())/12+5):INDIRECT("S"&amp;(ROW()+12*(($AN1069-1)*3+$AO1069)-ROW())/12+5),AQ1069)</f>
        <v>0</v>
      </c>
      <c r="AS1069" s="60">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58">
        <f ca="1">COUNTIF(INDIRECT("U"&amp;(ROW()+12*(($AN1069-1)*3+$AO1069)-ROW())/12+5):INDIRECT("AF"&amp;(ROW()+12*(($AN1069-1)*3+$AO1069)-ROW())/12+5),AS1069)</f>
        <v>0</v>
      </c>
      <c r="AU1069" s="58">
        <f ca="1">IF(AND(AQ1069+AS1069&gt;0,AR1069+AT1069&gt;0),COUNTIF(AU$6:AU1068,"&gt;0")+1,0)</f>
        <v>0</v>
      </c>
    </row>
    <row r="1070" spans="40:47">
      <c r="AN1070" s="58">
        <v>30</v>
      </c>
      <c r="AO1070" s="58">
        <v>2</v>
      </c>
      <c r="AP1070" s="58">
        <v>9</v>
      </c>
      <c r="AQ1070" s="60">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58">
        <f ca="1">COUNTIF(INDIRECT("H"&amp;(ROW()+12*(($AN1070-1)*3+$AO1070)-ROW())/12+5):INDIRECT("S"&amp;(ROW()+12*(($AN1070-1)*3+$AO1070)-ROW())/12+5),AQ1070)</f>
        <v>0</v>
      </c>
      <c r="AS1070" s="60">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58">
        <f ca="1">COUNTIF(INDIRECT("U"&amp;(ROW()+12*(($AN1070-1)*3+$AO1070)-ROW())/12+5):INDIRECT("AF"&amp;(ROW()+12*(($AN1070-1)*3+$AO1070)-ROW())/12+5),AS1070)</f>
        <v>0</v>
      </c>
      <c r="AU1070" s="58">
        <f ca="1">IF(AND(AQ1070+AS1070&gt;0,AR1070+AT1070&gt;0),COUNTIF(AU$6:AU1069,"&gt;0")+1,0)</f>
        <v>0</v>
      </c>
    </row>
    <row r="1071" spans="40:47">
      <c r="AN1071" s="58">
        <v>30</v>
      </c>
      <c r="AO1071" s="58">
        <v>2</v>
      </c>
      <c r="AP1071" s="58">
        <v>10</v>
      </c>
      <c r="AQ1071" s="60">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58">
        <f ca="1">COUNTIF(INDIRECT("H"&amp;(ROW()+12*(($AN1071-1)*3+$AO1071)-ROW())/12+5):INDIRECT("S"&amp;(ROW()+12*(($AN1071-1)*3+$AO1071)-ROW())/12+5),AQ1071)</f>
        <v>0</v>
      </c>
      <c r="AS1071" s="60">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58">
        <f ca="1">COUNTIF(INDIRECT("U"&amp;(ROW()+12*(($AN1071-1)*3+$AO1071)-ROW())/12+5):INDIRECT("AF"&amp;(ROW()+12*(($AN1071-1)*3+$AO1071)-ROW())/12+5),AS1071)</f>
        <v>0</v>
      </c>
      <c r="AU1071" s="58">
        <f ca="1">IF(AND(AQ1071+AS1071&gt;0,AR1071+AT1071&gt;0),COUNTIF(AU$6:AU1070,"&gt;0")+1,0)</f>
        <v>0</v>
      </c>
    </row>
    <row r="1072" spans="40:47">
      <c r="AN1072" s="58">
        <v>30</v>
      </c>
      <c r="AO1072" s="58">
        <v>2</v>
      </c>
      <c r="AP1072" s="58">
        <v>11</v>
      </c>
      <c r="AQ1072" s="60">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58">
        <f ca="1">COUNTIF(INDIRECT("H"&amp;(ROW()+12*(($AN1072-1)*3+$AO1072)-ROW())/12+5):INDIRECT("S"&amp;(ROW()+12*(($AN1072-1)*3+$AO1072)-ROW())/12+5),AQ1072)</f>
        <v>0</v>
      </c>
      <c r="AS1072" s="60">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58">
        <f ca="1">COUNTIF(INDIRECT("U"&amp;(ROW()+12*(($AN1072-1)*3+$AO1072)-ROW())/12+5):INDIRECT("AF"&amp;(ROW()+12*(($AN1072-1)*3+$AO1072)-ROW())/12+5),AS1072)</f>
        <v>0</v>
      </c>
      <c r="AU1072" s="58">
        <f ca="1">IF(AND(AQ1072+AS1072&gt;0,AR1072+AT1072&gt;0),COUNTIF(AU$6:AU1071,"&gt;0")+1,0)</f>
        <v>0</v>
      </c>
    </row>
    <row r="1073" spans="40:47">
      <c r="AN1073" s="58">
        <v>30</v>
      </c>
      <c r="AO1073" s="58">
        <v>2</v>
      </c>
      <c r="AP1073" s="58">
        <v>12</v>
      </c>
      <c r="AQ1073" s="60">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58">
        <f ca="1">COUNTIF(INDIRECT("H"&amp;(ROW()+12*(($AN1073-1)*3+$AO1073)-ROW())/12+5):INDIRECT("S"&amp;(ROW()+12*(($AN1073-1)*3+$AO1073)-ROW())/12+5),AQ1073)</f>
        <v>0</v>
      </c>
      <c r="AS1073" s="60">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58">
        <f ca="1">COUNTIF(INDIRECT("U"&amp;(ROW()+12*(($AN1073-1)*3+$AO1073)-ROW())/12+5):INDIRECT("AF"&amp;(ROW()+12*(($AN1073-1)*3+$AO1073)-ROW())/12+5),AS1073)</f>
        <v>0</v>
      </c>
      <c r="AU1073" s="58">
        <f ca="1">IF(AND(AQ1073+AS1073&gt;0,AR1073+AT1073&gt;0),COUNTIF(AU$6:AU1072,"&gt;0")+1,0)</f>
        <v>0</v>
      </c>
    </row>
    <row r="1074" spans="40:47">
      <c r="AN1074" s="58">
        <v>30</v>
      </c>
      <c r="AO1074" s="58">
        <v>3</v>
      </c>
      <c r="AP1074" s="58">
        <v>1</v>
      </c>
      <c r="AQ1074" s="60">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58">
        <f ca="1">COUNTIF(INDIRECT("H"&amp;(ROW()+12*(($AN1074-1)*3+$AO1074)-ROW())/12+5):INDIRECT("S"&amp;(ROW()+12*(($AN1074-1)*3+$AO1074)-ROW())/12+5),AQ1074)</f>
        <v>0</v>
      </c>
      <c r="AS1074" s="60">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58">
        <f ca="1">COUNTIF(INDIRECT("U"&amp;(ROW()+12*(($AN1074-1)*3+$AO1074)-ROW())/12+5):INDIRECT("AF"&amp;(ROW()+12*(($AN1074-1)*3+$AO1074)-ROW())/12+5),AS1074)</f>
        <v>0</v>
      </c>
      <c r="AU1074" s="58">
        <f ca="1">IF(AND(AQ1074+AS1074&gt;0,AR1074+AT1074&gt;0),COUNTIF(AU$6:AU1073,"&gt;0")+1,0)</f>
        <v>0</v>
      </c>
    </row>
    <row r="1075" spans="40:47">
      <c r="AN1075" s="58">
        <v>30</v>
      </c>
      <c r="AO1075" s="58">
        <v>3</v>
      </c>
      <c r="AP1075" s="58">
        <v>2</v>
      </c>
      <c r="AQ1075" s="60">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58">
        <f ca="1">COUNTIF(INDIRECT("H"&amp;(ROW()+12*(($AN1075-1)*3+$AO1075)-ROW())/12+5):INDIRECT("S"&amp;(ROW()+12*(($AN1075-1)*3+$AO1075)-ROW())/12+5),AQ1075)</f>
        <v>0</v>
      </c>
      <c r="AS1075" s="60">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58">
        <f ca="1">COUNTIF(INDIRECT("U"&amp;(ROW()+12*(($AN1075-1)*3+$AO1075)-ROW())/12+5):INDIRECT("AF"&amp;(ROW()+12*(($AN1075-1)*3+$AO1075)-ROW())/12+5),AS1075)</f>
        <v>0</v>
      </c>
      <c r="AU1075" s="58">
        <f ca="1">IF(AND(AQ1075+AS1075&gt;0,AR1075+AT1075&gt;0),COUNTIF(AU$6:AU1074,"&gt;0")+1,0)</f>
        <v>0</v>
      </c>
    </row>
    <row r="1076" spans="40:47">
      <c r="AN1076" s="58">
        <v>30</v>
      </c>
      <c r="AO1076" s="58">
        <v>3</v>
      </c>
      <c r="AP1076" s="58">
        <v>3</v>
      </c>
      <c r="AQ1076" s="60">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58">
        <f ca="1">COUNTIF(INDIRECT("H"&amp;(ROW()+12*(($AN1076-1)*3+$AO1076)-ROW())/12+5):INDIRECT("S"&amp;(ROW()+12*(($AN1076-1)*3+$AO1076)-ROW())/12+5),AQ1076)</f>
        <v>0</v>
      </c>
      <c r="AS1076" s="60">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58">
        <f ca="1">COUNTIF(INDIRECT("U"&amp;(ROW()+12*(($AN1076-1)*3+$AO1076)-ROW())/12+5):INDIRECT("AF"&amp;(ROW()+12*(($AN1076-1)*3+$AO1076)-ROW())/12+5),AS1076)</f>
        <v>0</v>
      </c>
      <c r="AU1076" s="58">
        <f ca="1">IF(AND(AQ1076+AS1076&gt;0,AR1076+AT1076&gt;0),COUNTIF(AU$6:AU1075,"&gt;0")+1,0)</f>
        <v>0</v>
      </c>
    </row>
    <row r="1077" spans="40:47">
      <c r="AN1077" s="58">
        <v>30</v>
      </c>
      <c r="AO1077" s="58">
        <v>3</v>
      </c>
      <c r="AP1077" s="58">
        <v>4</v>
      </c>
      <c r="AQ1077" s="60">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58">
        <f ca="1">COUNTIF(INDIRECT("H"&amp;(ROW()+12*(($AN1077-1)*3+$AO1077)-ROW())/12+5):INDIRECT("S"&amp;(ROW()+12*(($AN1077-1)*3+$AO1077)-ROW())/12+5),AQ1077)</f>
        <v>0</v>
      </c>
      <c r="AS1077" s="60">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58">
        <f ca="1">COUNTIF(INDIRECT("U"&amp;(ROW()+12*(($AN1077-1)*3+$AO1077)-ROW())/12+5):INDIRECT("AF"&amp;(ROW()+12*(($AN1077-1)*3+$AO1077)-ROW())/12+5),AS1077)</f>
        <v>0</v>
      </c>
      <c r="AU1077" s="58">
        <f ca="1">IF(AND(AQ1077+AS1077&gt;0,AR1077+AT1077&gt;0),COUNTIF(AU$6:AU1076,"&gt;0")+1,0)</f>
        <v>0</v>
      </c>
    </row>
    <row r="1078" spans="40:47">
      <c r="AN1078" s="58">
        <v>30</v>
      </c>
      <c r="AO1078" s="58">
        <v>3</v>
      </c>
      <c r="AP1078" s="58">
        <v>5</v>
      </c>
      <c r="AQ1078" s="60">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58">
        <f ca="1">COUNTIF(INDIRECT("H"&amp;(ROW()+12*(($AN1078-1)*3+$AO1078)-ROW())/12+5):INDIRECT("S"&amp;(ROW()+12*(($AN1078-1)*3+$AO1078)-ROW())/12+5),AQ1078)</f>
        <v>0</v>
      </c>
      <c r="AS1078" s="60">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58">
        <f ca="1">COUNTIF(INDIRECT("U"&amp;(ROW()+12*(($AN1078-1)*3+$AO1078)-ROW())/12+5):INDIRECT("AF"&amp;(ROW()+12*(($AN1078-1)*3+$AO1078)-ROW())/12+5),AS1078)</f>
        <v>0</v>
      </c>
      <c r="AU1078" s="58">
        <f ca="1">IF(AND(AQ1078+AS1078&gt;0,AR1078+AT1078&gt;0),COUNTIF(AU$6:AU1077,"&gt;0")+1,0)</f>
        <v>0</v>
      </c>
    </row>
    <row r="1079" spans="40:47">
      <c r="AN1079" s="58">
        <v>30</v>
      </c>
      <c r="AO1079" s="58">
        <v>3</v>
      </c>
      <c r="AP1079" s="58">
        <v>6</v>
      </c>
      <c r="AQ1079" s="60">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58">
        <f ca="1">COUNTIF(INDIRECT("H"&amp;(ROW()+12*(($AN1079-1)*3+$AO1079)-ROW())/12+5):INDIRECT("S"&amp;(ROW()+12*(($AN1079-1)*3+$AO1079)-ROW())/12+5),AQ1079)</f>
        <v>0</v>
      </c>
      <c r="AS1079" s="60">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58">
        <f ca="1">COUNTIF(INDIRECT("U"&amp;(ROW()+12*(($AN1079-1)*3+$AO1079)-ROW())/12+5):INDIRECT("AF"&amp;(ROW()+12*(($AN1079-1)*3+$AO1079)-ROW())/12+5),AS1079)</f>
        <v>0</v>
      </c>
      <c r="AU1079" s="58">
        <f ca="1">IF(AND(AQ1079+AS1079&gt;0,AR1079+AT1079&gt;0),COUNTIF(AU$6:AU1078,"&gt;0")+1,0)</f>
        <v>0</v>
      </c>
    </row>
    <row r="1080" spans="40:47">
      <c r="AN1080" s="58">
        <v>30</v>
      </c>
      <c r="AO1080" s="58">
        <v>3</v>
      </c>
      <c r="AP1080" s="58">
        <v>7</v>
      </c>
      <c r="AQ1080" s="60">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58">
        <f ca="1">COUNTIF(INDIRECT("H"&amp;(ROW()+12*(($AN1080-1)*3+$AO1080)-ROW())/12+5):INDIRECT("S"&amp;(ROW()+12*(($AN1080-1)*3+$AO1080)-ROW())/12+5),AQ1080)</f>
        <v>0</v>
      </c>
      <c r="AS1080" s="60">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58">
        <f ca="1">COUNTIF(INDIRECT("U"&amp;(ROW()+12*(($AN1080-1)*3+$AO1080)-ROW())/12+5):INDIRECT("AF"&amp;(ROW()+12*(($AN1080-1)*3+$AO1080)-ROW())/12+5),AS1080)</f>
        <v>0</v>
      </c>
      <c r="AU1080" s="58">
        <f ca="1">IF(AND(AQ1080+AS1080&gt;0,AR1080+AT1080&gt;0),COUNTIF(AU$6:AU1079,"&gt;0")+1,0)</f>
        <v>0</v>
      </c>
    </row>
    <row r="1081" spans="40:47">
      <c r="AN1081" s="58">
        <v>30</v>
      </c>
      <c r="AO1081" s="58">
        <v>3</v>
      </c>
      <c r="AP1081" s="58">
        <v>8</v>
      </c>
      <c r="AQ1081" s="60">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58">
        <f ca="1">COUNTIF(INDIRECT("H"&amp;(ROW()+12*(($AN1081-1)*3+$AO1081)-ROW())/12+5):INDIRECT("S"&amp;(ROW()+12*(($AN1081-1)*3+$AO1081)-ROW())/12+5),AQ1081)</f>
        <v>0</v>
      </c>
      <c r="AS1081" s="60">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58">
        <f ca="1">COUNTIF(INDIRECT("U"&amp;(ROW()+12*(($AN1081-1)*3+$AO1081)-ROW())/12+5):INDIRECT("AF"&amp;(ROW()+12*(($AN1081-1)*3+$AO1081)-ROW())/12+5),AS1081)</f>
        <v>0</v>
      </c>
      <c r="AU1081" s="58">
        <f ca="1">IF(AND(AQ1081+AS1081&gt;0,AR1081+AT1081&gt;0),COUNTIF(AU$6:AU1080,"&gt;0")+1,0)</f>
        <v>0</v>
      </c>
    </row>
    <row r="1082" spans="40:47">
      <c r="AN1082" s="58">
        <v>30</v>
      </c>
      <c r="AO1082" s="58">
        <v>3</v>
      </c>
      <c r="AP1082" s="58">
        <v>9</v>
      </c>
      <c r="AQ1082" s="60">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58">
        <f ca="1">COUNTIF(INDIRECT("H"&amp;(ROW()+12*(($AN1082-1)*3+$AO1082)-ROW())/12+5):INDIRECT("S"&amp;(ROW()+12*(($AN1082-1)*3+$AO1082)-ROW())/12+5),AQ1082)</f>
        <v>0</v>
      </c>
      <c r="AS1082" s="60">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58">
        <f ca="1">COUNTIF(INDIRECT("U"&amp;(ROW()+12*(($AN1082-1)*3+$AO1082)-ROW())/12+5):INDIRECT("AF"&amp;(ROW()+12*(($AN1082-1)*3+$AO1082)-ROW())/12+5),AS1082)</f>
        <v>0</v>
      </c>
      <c r="AU1082" s="58">
        <f ca="1">IF(AND(AQ1082+AS1082&gt;0,AR1082+AT1082&gt;0),COUNTIF(AU$6:AU1081,"&gt;0")+1,0)</f>
        <v>0</v>
      </c>
    </row>
    <row r="1083" spans="40:47">
      <c r="AN1083" s="58">
        <v>30</v>
      </c>
      <c r="AO1083" s="58">
        <v>3</v>
      </c>
      <c r="AP1083" s="58">
        <v>10</v>
      </c>
      <c r="AQ1083" s="60">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58">
        <f ca="1">COUNTIF(INDIRECT("H"&amp;(ROW()+12*(($AN1083-1)*3+$AO1083)-ROW())/12+5):INDIRECT("S"&amp;(ROW()+12*(($AN1083-1)*3+$AO1083)-ROW())/12+5),AQ1083)</f>
        <v>0</v>
      </c>
      <c r="AS1083" s="60">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58">
        <f ca="1">COUNTIF(INDIRECT("U"&amp;(ROW()+12*(($AN1083-1)*3+$AO1083)-ROW())/12+5):INDIRECT("AF"&amp;(ROW()+12*(($AN1083-1)*3+$AO1083)-ROW())/12+5),AS1083)</f>
        <v>0</v>
      </c>
      <c r="AU1083" s="58">
        <f ca="1">IF(AND(AQ1083+AS1083&gt;0,AR1083+AT1083&gt;0),COUNTIF(AU$6:AU1082,"&gt;0")+1,0)</f>
        <v>0</v>
      </c>
    </row>
    <row r="1084" spans="40:47">
      <c r="AN1084" s="58">
        <v>30</v>
      </c>
      <c r="AO1084" s="58">
        <v>3</v>
      </c>
      <c r="AP1084" s="58">
        <v>11</v>
      </c>
      <c r="AQ1084" s="60">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58">
        <f ca="1">COUNTIF(INDIRECT("H"&amp;(ROW()+12*(($AN1084-1)*3+$AO1084)-ROW())/12+5):INDIRECT("S"&amp;(ROW()+12*(($AN1084-1)*3+$AO1084)-ROW())/12+5),AQ1084)</f>
        <v>0</v>
      </c>
      <c r="AS1084" s="60">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58">
        <f ca="1">COUNTIF(INDIRECT("U"&amp;(ROW()+12*(($AN1084-1)*3+$AO1084)-ROW())/12+5):INDIRECT("AF"&amp;(ROW()+12*(($AN1084-1)*3+$AO1084)-ROW())/12+5),AS1084)</f>
        <v>0</v>
      </c>
      <c r="AU1084" s="58">
        <f ca="1">IF(AND(AQ1084+AS1084&gt;0,AR1084+AT1084&gt;0),COUNTIF(AU$6:AU1083,"&gt;0")+1,0)</f>
        <v>0</v>
      </c>
    </row>
    <row r="1085" spans="40:47">
      <c r="AN1085" s="243">
        <v>30</v>
      </c>
      <c r="AO1085" s="243">
        <v>3</v>
      </c>
      <c r="AP1085" s="243">
        <v>12</v>
      </c>
      <c r="AQ1085" s="244">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243">
        <f ca="1">COUNTIF(INDIRECT("H"&amp;(ROW()+12*(($AN1085-1)*3+$AO1085)-ROW())/12+5):INDIRECT("S"&amp;(ROW()+12*(($AN1085-1)*3+$AO1085)-ROW())/12+5),AQ1085)</f>
        <v>0</v>
      </c>
      <c r="AS1085" s="244">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243">
        <f ca="1">COUNTIF(INDIRECT("U"&amp;(ROW()+12*(($AN1085-1)*3+$AO1085)-ROW())/12+5):INDIRECT("AF"&amp;(ROW()+12*(($AN1085-1)*3+$AO1085)-ROW())/12+5),AS1085)</f>
        <v>0</v>
      </c>
      <c r="AU1085" s="58">
        <f ca="1">IF(AND(AQ1085+AS1085&gt;0,AR1085+AT1085&gt;0),COUNTIF(AU$6:AU1084,"&gt;0")+1,0)</f>
        <v>0</v>
      </c>
    </row>
    <row r="1086" spans="40:47">
      <c r="AN1086" s="58">
        <v>31</v>
      </c>
      <c r="AO1086" s="58">
        <v>1</v>
      </c>
      <c r="AP1086" s="58">
        <v>1</v>
      </c>
      <c r="AQ1086" s="60">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58">
        <f ca="1">COUNTIF(INDIRECT("H"&amp;(ROW()+12*(($AN1086-1)*3+$AO1086)-ROW())/12+5):INDIRECT("S"&amp;(ROW()+12*(($AN1086-1)*3+$AO1086)-ROW())/12+5),AQ1086)</f>
        <v>0</v>
      </c>
      <c r="AS1086" s="60">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58">
        <f ca="1">COUNTIF(INDIRECT("U"&amp;(ROW()+12*(($AN1086-1)*3+$AO1086)-ROW())/12+5):INDIRECT("AF"&amp;(ROW()+12*(($AN1086-1)*3+$AO1086)-ROW())/12+5),AS1086)</f>
        <v>0</v>
      </c>
      <c r="AU1086" s="58">
        <f ca="1">IF(AND(AQ1086+AS1086&gt;0,AR1086+AT1086&gt;0),COUNTIF(AU$6:AU1085,"&gt;0")+1,0)</f>
        <v>0</v>
      </c>
    </row>
    <row r="1087" spans="40:47">
      <c r="AN1087" s="58">
        <v>31</v>
      </c>
      <c r="AO1087" s="58">
        <v>1</v>
      </c>
      <c r="AP1087" s="58">
        <v>2</v>
      </c>
      <c r="AQ1087" s="60">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58">
        <f ca="1">COUNTIF(INDIRECT("H"&amp;(ROW()+12*(($AN1087-1)*3+$AO1087)-ROW())/12+5):INDIRECT("S"&amp;(ROW()+12*(($AN1087-1)*3+$AO1087)-ROW())/12+5),AQ1087)</f>
        <v>0</v>
      </c>
      <c r="AS1087" s="60">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58">
        <f ca="1">COUNTIF(INDIRECT("U"&amp;(ROW()+12*(($AN1087-1)*3+$AO1087)-ROW())/12+5):INDIRECT("AF"&amp;(ROW()+12*(($AN1087-1)*3+$AO1087)-ROW())/12+5),AS1087)</f>
        <v>0</v>
      </c>
      <c r="AU1087" s="58">
        <f ca="1">IF(AND(AQ1087+AS1087&gt;0,AR1087+AT1087&gt;0),COUNTIF(AU$6:AU1086,"&gt;0")+1,0)</f>
        <v>0</v>
      </c>
    </row>
    <row r="1088" spans="40:47">
      <c r="AN1088" s="58">
        <v>31</v>
      </c>
      <c r="AO1088" s="58">
        <v>1</v>
      </c>
      <c r="AP1088" s="58">
        <v>3</v>
      </c>
      <c r="AQ1088" s="60">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58">
        <f ca="1">COUNTIF(INDIRECT("H"&amp;(ROW()+12*(($AN1088-1)*3+$AO1088)-ROW())/12+5):INDIRECT("S"&amp;(ROW()+12*(($AN1088-1)*3+$AO1088)-ROW())/12+5),AQ1088)</f>
        <v>0</v>
      </c>
      <c r="AS1088" s="60">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58">
        <f ca="1">COUNTIF(INDIRECT("U"&amp;(ROW()+12*(($AN1088-1)*3+$AO1088)-ROW())/12+5):INDIRECT("AF"&amp;(ROW()+12*(($AN1088-1)*3+$AO1088)-ROW())/12+5),AS1088)</f>
        <v>0</v>
      </c>
      <c r="AU1088" s="58">
        <f ca="1">IF(AND(AQ1088+AS1088&gt;0,AR1088+AT1088&gt;0),COUNTIF(AU$6:AU1087,"&gt;0")+1,0)</f>
        <v>0</v>
      </c>
    </row>
    <row r="1089" spans="40:47">
      <c r="AN1089" s="58">
        <v>31</v>
      </c>
      <c r="AO1089" s="58">
        <v>1</v>
      </c>
      <c r="AP1089" s="58">
        <v>4</v>
      </c>
      <c r="AQ1089" s="60">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58">
        <f ca="1">COUNTIF(INDIRECT("H"&amp;(ROW()+12*(($AN1089-1)*3+$AO1089)-ROW())/12+5):INDIRECT("S"&amp;(ROW()+12*(($AN1089-1)*3+$AO1089)-ROW())/12+5),AQ1089)</f>
        <v>0</v>
      </c>
      <c r="AS1089" s="60">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58">
        <f ca="1">COUNTIF(INDIRECT("U"&amp;(ROW()+12*(($AN1089-1)*3+$AO1089)-ROW())/12+5):INDIRECT("AF"&amp;(ROW()+12*(($AN1089-1)*3+$AO1089)-ROW())/12+5),AS1089)</f>
        <v>0</v>
      </c>
      <c r="AU1089" s="58">
        <f ca="1">IF(AND(AQ1089+AS1089&gt;0,AR1089+AT1089&gt;0),COUNTIF(AU$6:AU1088,"&gt;0")+1,0)</f>
        <v>0</v>
      </c>
    </row>
    <row r="1090" spans="40:47">
      <c r="AN1090" s="58">
        <v>31</v>
      </c>
      <c r="AO1090" s="58">
        <v>1</v>
      </c>
      <c r="AP1090" s="58">
        <v>5</v>
      </c>
      <c r="AQ1090" s="60">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58">
        <f ca="1">COUNTIF(INDIRECT("H"&amp;(ROW()+12*(($AN1090-1)*3+$AO1090)-ROW())/12+5):INDIRECT("S"&amp;(ROW()+12*(($AN1090-1)*3+$AO1090)-ROW())/12+5),AQ1090)</f>
        <v>0</v>
      </c>
      <c r="AS1090" s="60">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58">
        <f ca="1">COUNTIF(INDIRECT("U"&amp;(ROW()+12*(($AN1090-1)*3+$AO1090)-ROW())/12+5):INDIRECT("AF"&amp;(ROW()+12*(($AN1090-1)*3+$AO1090)-ROW())/12+5),AS1090)</f>
        <v>0</v>
      </c>
      <c r="AU1090" s="58">
        <f ca="1">IF(AND(AQ1090+AS1090&gt;0,AR1090+AT1090&gt;0),COUNTIF(AU$6:AU1089,"&gt;0")+1,0)</f>
        <v>0</v>
      </c>
    </row>
    <row r="1091" spans="40:47">
      <c r="AN1091" s="58">
        <v>31</v>
      </c>
      <c r="AO1091" s="58">
        <v>1</v>
      </c>
      <c r="AP1091" s="58">
        <v>6</v>
      </c>
      <c r="AQ1091" s="60">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58">
        <f ca="1">COUNTIF(INDIRECT("H"&amp;(ROW()+12*(($AN1091-1)*3+$AO1091)-ROW())/12+5):INDIRECT("S"&amp;(ROW()+12*(($AN1091-1)*3+$AO1091)-ROW())/12+5),AQ1091)</f>
        <v>0</v>
      </c>
      <c r="AS1091" s="60">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58">
        <f ca="1">COUNTIF(INDIRECT("U"&amp;(ROW()+12*(($AN1091-1)*3+$AO1091)-ROW())/12+5):INDIRECT("AF"&amp;(ROW()+12*(($AN1091-1)*3+$AO1091)-ROW())/12+5),AS1091)</f>
        <v>0</v>
      </c>
      <c r="AU1091" s="58">
        <f ca="1">IF(AND(AQ1091+AS1091&gt;0,AR1091+AT1091&gt;0),COUNTIF(AU$6:AU1090,"&gt;0")+1,0)</f>
        <v>0</v>
      </c>
    </row>
    <row r="1092" spans="40:47">
      <c r="AN1092" s="58">
        <v>31</v>
      </c>
      <c r="AO1092" s="58">
        <v>1</v>
      </c>
      <c r="AP1092" s="58">
        <v>7</v>
      </c>
      <c r="AQ1092" s="60">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58">
        <f ca="1">COUNTIF(INDIRECT("H"&amp;(ROW()+12*(($AN1092-1)*3+$AO1092)-ROW())/12+5):INDIRECT("S"&amp;(ROW()+12*(($AN1092-1)*3+$AO1092)-ROW())/12+5),AQ1092)</f>
        <v>0</v>
      </c>
      <c r="AS1092" s="60">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58">
        <f ca="1">COUNTIF(INDIRECT("U"&amp;(ROW()+12*(($AN1092-1)*3+$AO1092)-ROW())/12+5):INDIRECT("AF"&amp;(ROW()+12*(($AN1092-1)*3+$AO1092)-ROW())/12+5),AS1092)</f>
        <v>0</v>
      </c>
      <c r="AU1092" s="58">
        <f ca="1">IF(AND(AQ1092+AS1092&gt;0,AR1092+AT1092&gt;0),COUNTIF(AU$6:AU1091,"&gt;0")+1,0)</f>
        <v>0</v>
      </c>
    </row>
    <row r="1093" spans="40:47">
      <c r="AN1093" s="58">
        <v>31</v>
      </c>
      <c r="AO1093" s="58">
        <v>1</v>
      </c>
      <c r="AP1093" s="58">
        <v>8</v>
      </c>
      <c r="AQ1093" s="60">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58">
        <f ca="1">COUNTIF(INDIRECT("H"&amp;(ROW()+12*(($AN1093-1)*3+$AO1093)-ROW())/12+5):INDIRECT("S"&amp;(ROW()+12*(($AN1093-1)*3+$AO1093)-ROW())/12+5),AQ1093)</f>
        <v>0</v>
      </c>
      <c r="AS1093" s="60">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58">
        <f ca="1">COUNTIF(INDIRECT("U"&amp;(ROW()+12*(($AN1093-1)*3+$AO1093)-ROW())/12+5):INDIRECT("AF"&amp;(ROW()+12*(($AN1093-1)*3+$AO1093)-ROW())/12+5),AS1093)</f>
        <v>0</v>
      </c>
      <c r="AU1093" s="58">
        <f ca="1">IF(AND(AQ1093+AS1093&gt;0,AR1093+AT1093&gt;0),COUNTIF(AU$6:AU1092,"&gt;0")+1,0)</f>
        <v>0</v>
      </c>
    </row>
    <row r="1094" spans="40:47">
      <c r="AN1094" s="58">
        <v>31</v>
      </c>
      <c r="AO1094" s="58">
        <v>1</v>
      </c>
      <c r="AP1094" s="58">
        <v>9</v>
      </c>
      <c r="AQ1094" s="60">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58">
        <f ca="1">COUNTIF(INDIRECT("H"&amp;(ROW()+12*(($AN1094-1)*3+$AO1094)-ROW())/12+5):INDIRECT("S"&amp;(ROW()+12*(($AN1094-1)*3+$AO1094)-ROW())/12+5),AQ1094)</f>
        <v>0</v>
      </c>
      <c r="AS1094" s="60">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58">
        <f ca="1">COUNTIF(INDIRECT("U"&amp;(ROW()+12*(($AN1094-1)*3+$AO1094)-ROW())/12+5):INDIRECT("AF"&amp;(ROW()+12*(($AN1094-1)*3+$AO1094)-ROW())/12+5),AS1094)</f>
        <v>0</v>
      </c>
      <c r="AU1094" s="58">
        <f ca="1">IF(AND(AQ1094+AS1094&gt;0,AR1094+AT1094&gt;0),COUNTIF(AU$6:AU1093,"&gt;0")+1,0)</f>
        <v>0</v>
      </c>
    </row>
    <row r="1095" spans="40:47">
      <c r="AN1095" s="58">
        <v>31</v>
      </c>
      <c r="AO1095" s="58">
        <v>1</v>
      </c>
      <c r="AP1095" s="58">
        <v>10</v>
      </c>
      <c r="AQ1095" s="60">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58">
        <f ca="1">COUNTIF(INDIRECT("H"&amp;(ROW()+12*(($AN1095-1)*3+$AO1095)-ROW())/12+5):INDIRECT("S"&amp;(ROW()+12*(($AN1095-1)*3+$AO1095)-ROW())/12+5),AQ1095)</f>
        <v>0</v>
      </c>
      <c r="AS1095" s="60">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58">
        <f ca="1">COUNTIF(INDIRECT("U"&amp;(ROW()+12*(($AN1095-1)*3+$AO1095)-ROW())/12+5):INDIRECT("AF"&amp;(ROW()+12*(($AN1095-1)*3+$AO1095)-ROW())/12+5),AS1095)</f>
        <v>0</v>
      </c>
      <c r="AU1095" s="58">
        <f ca="1">IF(AND(AQ1095+AS1095&gt;0,AR1095+AT1095&gt;0),COUNTIF(AU$6:AU1094,"&gt;0")+1,0)</f>
        <v>0</v>
      </c>
    </row>
    <row r="1096" spans="40:47">
      <c r="AN1096" s="58">
        <v>31</v>
      </c>
      <c r="AO1096" s="58">
        <v>1</v>
      </c>
      <c r="AP1096" s="58">
        <v>11</v>
      </c>
      <c r="AQ1096" s="60">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58">
        <f ca="1">COUNTIF(INDIRECT("H"&amp;(ROW()+12*(($AN1096-1)*3+$AO1096)-ROW())/12+5):INDIRECT("S"&amp;(ROW()+12*(($AN1096-1)*3+$AO1096)-ROW())/12+5),AQ1096)</f>
        <v>0</v>
      </c>
      <c r="AS1096" s="60">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58">
        <f ca="1">COUNTIF(INDIRECT("U"&amp;(ROW()+12*(($AN1096-1)*3+$AO1096)-ROW())/12+5):INDIRECT("AF"&amp;(ROW()+12*(($AN1096-1)*3+$AO1096)-ROW())/12+5),AS1096)</f>
        <v>0</v>
      </c>
      <c r="AU1096" s="58">
        <f ca="1">IF(AND(AQ1096+AS1096&gt;0,AR1096+AT1096&gt;0),COUNTIF(AU$6:AU1095,"&gt;0")+1,0)</f>
        <v>0</v>
      </c>
    </row>
    <row r="1097" spans="40:47">
      <c r="AN1097" s="58">
        <v>31</v>
      </c>
      <c r="AO1097" s="58">
        <v>1</v>
      </c>
      <c r="AP1097" s="58">
        <v>12</v>
      </c>
      <c r="AQ1097" s="60">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58">
        <f ca="1">COUNTIF(INDIRECT("H"&amp;(ROW()+12*(($AN1097-1)*3+$AO1097)-ROW())/12+5):INDIRECT("S"&amp;(ROW()+12*(($AN1097-1)*3+$AO1097)-ROW())/12+5),AQ1097)</f>
        <v>0</v>
      </c>
      <c r="AS1097" s="60">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58">
        <f ca="1">COUNTIF(INDIRECT("U"&amp;(ROW()+12*(($AN1097-1)*3+$AO1097)-ROW())/12+5):INDIRECT("AF"&amp;(ROW()+12*(($AN1097-1)*3+$AO1097)-ROW())/12+5),AS1097)</f>
        <v>0</v>
      </c>
      <c r="AU1097" s="58">
        <f ca="1">IF(AND(AQ1097+AS1097&gt;0,AR1097+AT1097&gt;0),COUNTIF(AU$6:AU1096,"&gt;0")+1,0)</f>
        <v>0</v>
      </c>
    </row>
    <row r="1098" spans="40:47">
      <c r="AN1098" s="58">
        <v>31</v>
      </c>
      <c r="AO1098" s="58">
        <v>2</v>
      </c>
      <c r="AP1098" s="58">
        <v>1</v>
      </c>
      <c r="AQ1098" s="60">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58">
        <f ca="1">COUNTIF(INDIRECT("H"&amp;(ROW()+12*(($AN1098-1)*3+$AO1098)-ROW())/12+5):INDIRECT("S"&amp;(ROW()+12*(($AN1098-1)*3+$AO1098)-ROW())/12+5),AQ1098)</f>
        <v>0</v>
      </c>
      <c r="AS1098" s="60">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58">
        <f ca="1">COUNTIF(INDIRECT("U"&amp;(ROW()+12*(($AN1098-1)*3+$AO1098)-ROW())/12+5):INDIRECT("AF"&amp;(ROW()+12*(($AN1098-1)*3+$AO1098)-ROW())/12+5),AS1098)</f>
        <v>0</v>
      </c>
      <c r="AU1098" s="58">
        <f ca="1">IF(AND(AQ1098+AS1098&gt;0,AR1098+AT1098&gt;0),COUNTIF(AU$6:AU1097,"&gt;0")+1,0)</f>
        <v>0</v>
      </c>
    </row>
    <row r="1099" spans="40:47">
      <c r="AN1099" s="58">
        <v>31</v>
      </c>
      <c r="AO1099" s="58">
        <v>2</v>
      </c>
      <c r="AP1099" s="58">
        <v>2</v>
      </c>
      <c r="AQ1099" s="60">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58">
        <f ca="1">COUNTIF(INDIRECT("H"&amp;(ROW()+12*(($AN1099-1)*3+$AO1099)-ROW())/12+5):INDIRECT("S"&amp;(ROW()+12*(($AN1099-1)*3+$AO1099)-ROW())/12+5),AQ1099)</f>
        <v>0</v>
      </c>
      <c r="AS1099" s="60">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58">
        <f ca="1">COUNTIF(INDIRECT("U"&amp;(ROW()+12*(($AN1099-1)*3+$AO1099)-ROW())/12+5):INDIRECT("AF"&amp;(ROW()+12*(($AN1099-1)*3+$AO1099)-ROW())/12+5),AS1099)</f>
        <v>0</v>
      </c>
      <c r="AU1099" s="58">
        <f ca="1">IF(AND(AQ1099+AS1099&gt;0,AR1099+AT1099&gt;0),COUNTIF(AU$6:AU1098,"&gt;0")+1,0)</f>
        <v>0</v>
      </c>
    </row>
    <row r="1100" spans="40:47">
      <c r="AN1100" s="58">
        <v>31</v>
      </c>
      <c r="AO1100" s="58">
        <v>2</v>
      </c>
      <c r="AP1100" s="58">
        <v>3</v>
      </c>
      <c r="AQ1100" s="60">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58">
        <f ca="1">COUNTIF(INDIRECT("H"&amp;(ROW()+12*(($AN1100-1)*3+$AO1100)-ROW())/12+5):INDIRECT("S"&amp;(ROW()+12*(($AN1100-1)*3+$AO1100)-ROW())/12+5),AQ1100)</f>
        <v>0</v>
      </c>
      <c r="AS1100" s="60">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58">
        <f ca="1">COUNTIF(INDIRECT("U"&amp;(ROW()+12*(($AN1100-1)*3+$AO1100)-ROW())/12+5):INDIRECT("AF"&amp;(ROW()+12*(($AN1100-1)*3+$AO1100)-ROW())/12+5),AS1100)</f>
        <v>0</v>
      </c>
      <c r="AU1100" s="58">
        <f ca="1">IF(AND(AQ1100+AS1100&gt;0,AR1100+AT1100&gt;0),COUNTIF(AU$6:AU1099,"&gt;0")+1,0)</f>
        <v>0</v>
      </c>
    </row>
    <row r="1101" spans="40:47">
      <c r="AN1101" s="58">
        <v>31</v>
      </c>
      <c r="AO1101" s="58">
        <v>2</v>
      </c>
      <c r="AP1101" s="58">
        <v>4</v>
      </c>
      <c r="AQ1101" s="60">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58">
        <f ca="1">COUNTIF(INDIRECT("H"&amp;(ROW()+12*(($AN1101-1)*3+$AO1101)-ROW())/12+5):INDIRECT("S"&amp;(ROW()+12*(($AN1101-1)*3+$AO1101)-ROW())/12+5),AQ1101)</f>
        <v>0</v>
      </c>
      <c r="AS1101" s="60">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58">
        <f ca="1">COUNTIF(INDIRECT("U"&amp;(ROW()+12*(($AN1101-1)*3+$AO1101)-ROW())/12+5):INDIRECT("AF"&amp;(ROW()+12*(($AN1101-1)*3+$AO1101)-ROW())/12+5),AS1101)</f>
        <v>0</v>
      </c>
      <c r="AU1101" s="58">
        <f ca="1">IF(AND(AQ1101+AS1101&gt;0,AR1101+AT1101&gt;0),COUNTIF(AU$6:AU1100,"&gt;0")+1,0)</f>
        <v>0</v>
      </c>
    </row>
    <row r="1102" spans="40:47">
      <c r="AN1102" s="58">
        <v>31</v>
      </c>
      <c r="AO1102" s="58">
        <v>2</v>
      </c>
      <c r="AP1102" s="58">
        <v>5</v>
      </c>
      <c r="AQ1102" s="60">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58">
        <f ca="1">COUNTIF(INDIRECT("H"&amp;(ROW()+12*(($AN1102-1)*3+$AO1102)-ROW())/12+5):INDIRECT("S"&amp;(ROW()+12*(($AN1102-1)*3+$AO1102)-ROW())/12+5),AQ1102)</f>
        <v>0</v>
      </c>
      <c r="AS1102" s="60">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58">
        <f ca="1">COUNTIF(INDIRECT("U"&amp;(ROW()+12*(($AN1102-1)*3+$AO1102)-ROW())/12+5):INDIRECT("AF"&amp;(ROW()+12*(($AN1102-1)*3+$AO1102)-ROW())/12+5),AS1102)</f>
        <v>0</v>
      </c>
      <c r="AU1102" s="58">
        <f ca="1">IF(AND(AQ1102+AS1102&gt;0,AR1102+AT1102&gt;0),COUNTIF(AU$6:AU1101,"&gt;0")+1,0)</f>
        <v>0</v>
      </c>
    </row>
    <row r="1103" spans="40:47">
      <c r="AN1103" s="58">
        <v>31</v>
      </c>
      <c r="AO1103" s="58">
        <v>2</v>
      </c>
      <c r="AP1103" s="58">
        <v>6</v>
      </c>
      <c r="AQ1103" s="60">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58">
        <f ca="1">COUNTIF(INDIRECT("H"&amp;(ROW()+12*(($AN1103-1)*3+$AO1103)-ROW())/12+5):INDIRECT("S"&amp;(ROW()+12*(($AN1103-1)*3+$AO1103)-ROW())/12+5),AQ1103)</f>
        <v>0</v>
      </c>
      <c r="AS1103" s="60">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58">
        <f ca="1">COUNTIF(INDIRECT("U"&amp;(ROW()+12*(($AN1103-1)*3+$AO1103)-ROW())/12+5):INDIRECT("AF"&amp;(ROW()+12*(($AN1103-1)*3+$AO1103)-ROW())/12+5),AS1103)</f>
        <v>0</v>
      </c>
      <c r="AU1103" s="58">
        <f ca="1">IF(AND(AQ1103+AS1103&gt;0,AR1103+AT1103&gt;0),COUNTIF(AU$6:AU1102,"&gt;0")+1,0)</f>
        <v>0</v>
      </c>
    </row>
    <row r="1104" spans="40:47">
      <c r="AN1104" s="58">
        <v>31</v>
      </c>
      <c r="AO1104" s="58">
        <v>2</v>
      </c>
      <c r="AP1104" s="58">
        <v>7</v>
      </c>
      <c r="AQ1104" s="60">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58">
        <f ca="1">COUNTIF(INDIRECT("H"&amp;(ROW()+12*(($AN1104-1)*3+$AO1104)-ROW())/12+5):INDIRECT("S"&amp;(ROW()+12*(($AN1104-1)*3+$AO1104)-ROW())/12+5),AQ1104)</f>
        <v>0</v>
      </c>
      <c r="AS1104" s="60">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58">
        <f ca="1">COUNTIF(INDIRECT("U"&amp;(ROW()+12*(($AN1104-1)*3+$AO1104)-ROW())/12+5):INDIRECT("AF"&amp;(ROW()+12*(($AN1104-1)*3+$AO1104)-ROW())/12+5),AS1104)</f>
        <v>0</v>
      </c>
      <c r="AU1104" s="58">
        <f ca="1">IF(AND(AQ1104+AS1104&gt;0,AR1104+AT1104&gt;0),COUNTIF(AU$6:AU1103,"&gt;0")+1,0)</f>
        <v>0</v>
      </c>
    </row>
    <row r="1105" spans="40:47">
      <c r="AN1105" s="58">
        <v>31</v>
      </c>
      <c r="AO1105" s="58">
        <v>2</v>
      </c>
      <c r="AP1105" s="58">
        <v>8</v>
      </c>
      <c r="AQ1105" s="60">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58">
        <f ca="1">COUNTIF(INDIRECT("H"&amp;(ROW()+12*(($AN1105-1)*3+$AO1105)-ROW())/12+5):INDIRECT("S"&amp;(ROW()+12*(($AN1105-1)*3+$AO1105)-ROW())/12+5),AQ1105)</f>
        <v>0</v>
      </c>
      <c r="AS1105" s="60">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58">
        <f ca="1">COUNTIF(INDIRECT("U"&amp;(ROW()+12*(($AN1105-1)*3+$AO1105)-ROW())/12+5):INDIRECT("AF"&amp;(ROW()+12*(($AN1105-1)*3+$AO1105)-ROW())/12+5),AS1105)</f>
        <v>0</v>
      </c>
      <c r="AU1105" s="58">
        <f ca="1">IF(AND(AQ1105+AS1105&gt;0,AR1105+AT1105&gt;0),COUNTIF(AU$6:AU1104,"&gt;0")+1,0)</f>
        <v>0</v>
      </c>
    </row>
    <row r="1106" spans="40:47">
      <c r="AN1106" s="58">
        <v>31</v>
      </c>
      <c r="AO1106" s="58">
        <v>2</v>
      </c>
      <c r="AP1106" s="58">
        <v>9</v>
      </c>
      <c r="AQ1106" s="60">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58">
        <f ca="1">COUNTIF(INDIRECT("H"&amp;(ROW()+12*(($AN1106-1)*3+$AO1106)-ROW())/12+5):INDIRECT("S"&amp;(ROW()+12*(($AN1106-1)*3+$AO1106)-ROW())/12+5),AQ1106)</f>
        <v>0</v>
      </c>
      <c r="AS1106" s="60">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58">
        <f ca="1">COUNTIF(INDIRECT("U"&amp;(ROW()+12*(($AN1106-1)*3+$AO1106)-ROW())/12+5):INDIRECT("AF"&amp;(ROW()+12*(($AN1106-1)*3+$AO1106)-ROW())/12+5),AS1106)</f>
        <v>0</v>
      </c>
      <c r="AU1106" s="58">
        <f ca="1">IF(AND(AQ1106+AS1106&gt;0,AR1106+AT1106&gt;0),COUNTIF(AU$6:AU1105,"&gt;0")+1,0)</f>
        <v>0</v>
      </c>
    </row>
    <row r="1107" spans="40:47">
      <c r="AN1107" s="58">
        <v>31</v>
      </c>
      <c r="AO1107" s="58">
        <v>2</v>
      </c>
      <c r="AP1107" s="58">
        <v>10</v>
      </c>
      <c r="AQ1107" s="60">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58">
        <f ca="1">COUNTIF(INDIRECT("H"&amp;(ROW()+12*(($AN1107-1)*3+$AO1107)-ROW())/12+5):INDIRECT("S"&amp;(ROW()+12*(($AN1107-1)*3+$AO1107)-ROW())/12+5),AQ1107)</f>
        <v>0</v>
      </c>
      <c r="AS1107" s="60">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58">
        <f ca="1">COUNTIF(INDIRECT("U"&amp;(ROW()+12*(($AN1107-1)*3+$AO1107)-ROW())/12+5):INDIRECT("AF"&amp;(ROW()+12*(($AN1107-1)*3+$AO1107)-ROW())/12+5),AS1107)</f>
        <v>0</v>
      </c>
      <c r="AU1107" s="58">
        <f ca="1">IF(AND(AQ1107+AS1107&gt;0,AR1107+AT1107&gt;0),COUNTIF(AU$6:AU1106,"&gt;0")+1,0)</f>
        <v>0</v>
      </c>
    </row>
    <row r="1108" spans="40:47">
      <c r="AN1108" s="58">
        <v>31</v>
      </c>
      <c r="AO1108" s="58">
        <v>2</v>
      </c>
      <c r="AP1108" s="58">
        <v>11</v>
      </c>
      <c r="AQ1108" s="60">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58">
        <f ca="1">COUNTIF(INDIRECT("H"&amp;(ROW()+12*(($AN1108-1)*3+$AO1108)-ROW())/12+5):INDIRECT("S"&amp;(ROW()+12*(($AN1108-1)*3+$AO1108)-ROW())/12+5),AQ1108)</f>
        <v>0</v>
      </c>
      <c r="AS1108" s="60">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58">
        <f ca="1">COUNTIF(INDIRECT("U"&amp;(ROW()+12*(($AN1108-1)*3+$AO1108)-ROW())/12+5):INDIRECT("AF"&amp;(ROW()+12*(($AN1108-1)*3+$AO1108)-ROW())/12+5),AS1108)</f>
        <v>0</v>
      </c>
      <c r="AU1108" s="58">
        <f ca="1">IF(AND(AQ1108+AS1108&gt;0,AR1108+AT1108&gt;0),COUNTIF(AU$6:AU1107,"&gt;0")+1,0)</f>
        <v>0</v>
      </c>
    </row>
    <row r="1109" spans="40:47">
      <c r="AN1109" s="58">
        <v>31</v>
      </c>
      <c r="AO1109" s="58">
        <v>2</v>
      </c>
      <c r="AP1109" s="58">
        <v>12</v>
      </c>
      <c r="AQ1109" s="60">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58">
        <f ca="1">COUNTIF(INDIRECT("H"&amp;(ROW()+12*(($AN1109-1)*3+$AO1109)-ROW())/12+5):INDIRECT("S"&amp;(ROW()+12*(($AN1109-1)*3+$AO1109)-ROW())/12+5),AQ1109)</f>
        <v>0</v>
      </c>
      <c r="AS1109" s="60">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58">
        <f ca="1">COUNTIF(INDIRECT("U"&amp;(ROW()+12*(($AN1109-1)*3+$AO1109)-ROW())/12+5):INDIRECT("AF"&amp;(ROW()+12*(($AN1109-1)*3+$AO1109)-ROW())/12+5),AS1109)</f>
        <v>0</v>
      </c>
      <c r="AU1109" s="58">
        <f ca="1">IF(AND(AQ1109+AS1109&gt;0,AR1109+AT1109&gt;0),COUNTIF(AU$6:AU1108,"&gt;0")+1,0)</f>
        <v>0</v>
      </c>
    </row>
    <row r="1110" spans="40:47">
      <c r="AN1110" s="58">
        <v>31</v>
      </c>
      <c r="AO1110" s="58">
        <v>3</v>
      </c>
      <c r="AP1110" s="58">
        <v>1</v>
      </c>
      <c r="AQ1110" s="60">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58">
        <f ca="1">COUNTIF(INDIRECT("H"&amp;(ROW()+12*(($AN1110-1)*3+$AO1110)-ROW())/12+5):INDIRECT("S"&amp;(ROW()+12*(($AN1110-1)*3+$AO1110)-ROW())/12+5),AQ1110)</f>
        <v>0</v>
      </c>
      <c r="AS1110" s="60">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58">
        <f ca="1">COUNTIF(INDIRECT("U"&amp;(ROW()+12*(($AN1110-1)*3+$AO1110)-ROW())/12+5):INDIRECT("AF"&amp;(ROW()+12*(($AN1110-1)*3+$AO1110)-ROW())/12+5),AS1110)</f>
        <v>0</v>
      </c>
      <c r="AU1110" s="58">
        <f ca="1">IF(AND(AQ1110+AS1110&gt;0,AR1110+AT1110&gt;0),COUNTIF(AU$6:AU1109,"&gt;0")+1,0)</f>
        <v>0</v>
      </c>
    </row>
    <row r="1111" spans="40:47">
      <c r="AN1111" s="58">
        <v>31</v>
      </c>
      <c r="AO1111" s="58">
        <v>3</v>
      </c>
      <c r="AP1111" s="58">
        <v>2</v>
      </c>
      <c r="AQ1111" s="60">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58">
        <f ca="1">COUNTIF(INDIRECT("H"&amp;(ROW()+12*(($AN1111-1)*3+$AO1111)-ROW())/12+5):INDIRECT("S"&amp;(ROW()+12*(($AN1111-1)*3+$AO1111)-ROW())/12+5),AQ1111)</f>
        <v>0</v>
      </c>
      <c r="AS1111" s="60">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58">
        <f ca="1">COUNTIF(INDIRECT("U"&amp;(ROW()+12*(($AN1111-1)*3+$AO1111)-ROW())/12+5):INDIRECT("AF"&amp;(ROW()+12*(($AN1111-1)*3+$AO1111)-ROW())/12+5),AS1111)</f>
        <v>0</v>
      </c>
      <c r="AU1111" s="58">
        <f ca="1">IF(AND(AQ1111+AS1111&gt;0,AR1111+AT1111&gt;0),COUNTIF(AU$6:AU1110,"&gt;0")+1,0)</f>
        <v>0</v>
      </c>
    </row>
    <row r="1112" spans="40:47">
      <c r="AN1112" s="58">
        <v>31</v>
      </c>
      <c r="AO1112" s="58">
        <v>3</v>
      </c>
      <c r="AP1112" s="58">
        <v>3</v>
      </c>
      <c r="AQ1112" s="60">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58">
        <f ca="1">COUNTIF(INDIRECT("H"&amp;(ROW()+12*(($AN1112-1)*3+$AO1112)-ROW())/12+5):INDIRECT("S"&amp;(ROW()+12*(($AN1112-1)*3+$AO1112)-ROW())/12+5),AQ1112)</f>
        <v>0</v>
      </c>
      <c r="AS1112" s="60">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58">
        <f ca="1">COUNTIF(INDIRECT("U"&amp;(ROW()+12*(($AN1112-1)*3+$AO1112)-ROW())/12+5):INDIRECT("AF"&amp;(ROW()+12*(($AN1112-1)*3+$AO1112)-ROW())/12+5),AS1112)</f>
        <v>0</v>
      </c>
      <c r="AU1112" s="58">
        <f ca="1">IF(AND(AQ1112+AS1112&gt;0,AR1112+AT1112&gt;0),COUNTIF(AU$6:AU1111,"&gt;0")+1,0)</f>
        <v>0</v>
      </c>
    </row>
    <row r="1113" spans="40:47">
      <c r="AN1113" s="58">
        <v>31</v>
      </c>
      <c r="AO1113" s="58">
        <v>3</v>
      </c>
      <c r="AP1113" s="58">
        <v>4</v>
      </c>
      <c r="AQ1113" s="60">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58">
        <f ca="1">COUNTIF(INDIRECT("H"&amp;(ROW()+12*(($AN1113-1)*3+$AO1113)-ROW())/12+5):INDIRECT("S"&amp;(ROW()+12*(($AN1113-1)*3+$AO1113)-ROW())/12+5),AQ1113)</f>
        <v>0</v>
      </c>
      <c r="AS1113" s="60">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58">
        <f ca="1">COUNTIF(INDIRECT("U"&amp;(ROW()+12*(($AN1113-1)*3+$AO1113)-ROW())/12+5):INDIRECT("AF"&amp;(ROW()+12*(($AN1113-1)*3+$AO1113)-ROW())/12+5),AS1113)</f>
        <v>0</v>
      </c>
      <c r="AU1113" s="58">
        <f ca="1">IF(AND(AQ1113+AS1113&gt;0,AR1113+AT1113&gt;0),COUNTIF(AU$6:AU1112,"&gt;0")+1,0)</f>
        <v>0</v>
      </c>
    </row>
    <row r="1114" spans="40:47">
      <c r="AN1114" s="58">
        <v>31</v>
      </c>
      <c r="AO1114" s="58">
        <v>3</v>
      </c>
      <c r="AP1114" s="58">
        <v>5</v>
      </c>
      <c r="AQ1114" s="60">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58">
        <f ca="1">COUNTIF(INDIRECT("H"&amp;(ROW()+12*(($AN1114-1)*3+$AO1114)-ROW())/12+5):INDIRECT("S"&amp;(ROW()+12*(($AN1114-1)*3+$AO1114)-ROW())/12+5),AQ1114)</f>
        <v>0</v>
      </c>
      <c r="AS1114" s="60">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58">
        <f ca="1">COUNTIF(INDIRECT("U"&amp;(ROW()+12*(($AN1114-1)*3+$AO1114)-ROW())/12+5):INDIRECT("AF"&amp;(ROW()+12*(($AN1114-1)*3+$AO1114)-ROW())/12+5),AS1114)</f>
        <v>0</v>
      </c>
      <c r="AU1114" s="58">
        <f ca="1">IF(AND(AQ1114+AS1114&gt;0,AR1114+AT1114&gt;0),COUNTIF(AU$6:AU1113,"&gt;0")+1,0)</f>
        <v>0</v>
      </c>
    </row>
    <row r="1115" spans="40:47">
      <c r="AN1115" s="58">
        <v>31</v>
      </c>
      <c r="AO1115" s="58">
        <v>3</v>
      </c>
      <c r="AP1115" s="58">
        <v>6</v>
      </c>
      <c r="AQ1115" s="60">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58">
        <f ca="1">COUNTIF(INDIRECT("H"&amp;(ROW()+12*(($AN1115-1)*3+$AO1115)-ROW())/12+5):INDIRECT("S"&amp;(ROW()+12*(($AN1115-1)*3+$AO1115)-ROW())/12+5),AQ1115)</f>
        <v>0</v>
      </c>
      <c r="AS1115" s="60">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58">
        <f ca="1">COUNTIF(INDIRECT("U"&amp;(ROW()+12*(($AN1115-1)*3+$AO1115)-ROW())/12+5):INDIRECT("AF"&amp;(ROW()+12*(($AN1115-1)*3+$AO1115)-ROW())/12+5),AS1115)</f>
        <v>0</v>
      </c>
      <c r="AU1115" s="58">
        <f ca="1">IF(AND(AQ1115+AS1115&gt;0,AR1115+AT1115&gt;0),COUNTIF(AU$6:AU1114,"&gt;0")+1,0)</f>
        <v>0</v>
      </c>
    </row>
    <row r="1116" spans="40:47">
      <c r="AN1116" s="58">
        <v>31</v>
      </c>
      <c r="AO1116" s="58">
        <v>3</v>
      </c>
      <c r="AP1116" s="58">
        <v>7</v>
      </c>
      <c r="AQ1116" s="60">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58">
        <f ca="1">COUNTIF(INDIRECT("H"&amp;(ROW()+12*(($AN1116-1)*3+$AO1116)-ROW())/12+5):INDIRECT("S"&amp;(ROW()+12*(($AN1116-1)*3+$AO1116)-ROW())/12+5),AQ1116)</f>
        <v>0</v>
      </c>
      <c r="AS1116" s="60">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58">
        <f ca="1">COUNTIF(INDIRECT("U"&amp;(ROW()+12*(($AN1116-1)*3+$AO1116)-ROW())/12+5):INDIRECT("AF"&amp;(ROW()+12*(($AN1116-1)*3+$AO1116)-ROW())/12+5),AS1116)</f>
        <v>0</v>
      </c>
      <c r="AU1116" s="58">
        <f ca="1">IF(AND(AQ1116+AS1116&gt;0,AR1116+AT1116&gt;0),COUNTIF(AU$6:AU1115,"&gt;0")+1,0)</f>
        <v>0</v>
      </c>
    </row>
    <row r="1117" spans="40:47">
      <c r="AN1117" s="58">
        <v>31</v>
      </c>
      <c r="AO1117" s="58">
        <v>3</v>
      </c>
      <c r="AP1117" s="58">
        <v>8</v>
      </c>
      <c r="AQ1117" s="60">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58">
        <f ca="1">COUNTIF(INDIRECT("H"&amp;(ROW()+12*(($AN1117-1)*3+$AO1117)-ROW())/12+5):INDIRECT("S"&amp;(ROW()+12*(($AN1117-1)*3+$AO1117)-ROW())/12+5),AQ1117)</f>
        <v>0</v>
      </c>
      <c r="AS1117" s="60">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58">
        <f ca="1">COUNTIF(INDIRECT("U"&amp;(ROW()+12*(($AN1117-1)*3+$AO1117)-ROW())/12+5):INDIRECT("AF"&amp;(ROW()+12*(($AN1117-1)*3+$AO1117)-ROW())/12+5),AS1117)</f>
        <v>0</v>
      </c>
      <c r="AU1117" s="58">
        <f ca="1">IF(AND(AQ1117+AS1117&gt;0,AR1117+AT1117&gt;0),COUNTIF(AU$6:AU1116,"&gt;0")+1,0)</f>
        <v>0</v>
      </c>
    </row>
    <row r="1118" spans="40:47">
      <c r="AN1118" s="58">
        <v>31</v>
      </c>
      <c r="AO1118" s="58">
        <v>3</v>
      </c>
      <c r="AP1118" s="58">
        <v>9</v>
      </c>
      <c r="AQ1118" s="60">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58">
        <f ca="1">COUNTIF(INDIRECT("H"&amp;(ROW()+12*(($AN1118-1)*3+$AO1118)-ROW())/12+5):INDIRECT("S"&amp;(ROW()+12*(($AN1118-1)*3+$AO1118)-ROW())/12+5),AQ1118)</f>
        <v>0</v>
      </c>
      <c r="AS1118" s="60">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58">
        <f ca="1">COUNTIF(INDIRECT("U"&amp;(ROW()+12*(($AN1118-1)*3+$AO1118)-ROW())/12+5):INDIRECT("AF"&amp;(ROW()+12*(($AN1118-1)*3+$AO1118)-ROW())/12+5),AS1118)</f>
        <v>0</v>
      </c>
      <c r="AU1118" s="58">
        <f ca="1">IF(AND(AQ1118+AS1118&gt;0,AR1118+AT1118&gt;0),COUNTIF(AU$6:AU1117,"&gt;0")+1,0)</f>
        <v>0</v>
      </c>
    </row>
    <row r="1119" spans="40:47">
      <c r="AN1119" s="58">
        <v>31</v>
      </c>
      <c r="AO1119" s="58">
        <v>3</v>
      </c>
      <c r="AP1119" s="58">
        <v>10</v>
      </c>
      <c r="AQ1119" s="60">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58">
        <f ca="1">COUNTIF(INDIRECT("H"&amp;(ROW()+12*(($AN1119-1)*3+$AO1119)-ROW())/12+5):INDIRECT("S"&amp;(ROW()+12*(($AN1119-1)*3+$AO1119)-ROW())/12+5),AQ1119)</f>
        <v>0</v>
      </c>
      <c r="AS1119" s="60">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58">
        <f ca="1">COUNTIF(INDIRECT("U"&amp;(ROW()+12*(($AN1119-1)*3+$AO1119)-ROW())/12+5):INDIRECT("AF"&amp;(ROW()+12*(($AN1119-1)*3+$AO1119)-ROW())/12+5),AS1119)</f>
        <v>0</v>
      </c>
      <c r="AU1119" s="58">
        <f ca="1">IF(AND(AQ1119+AS1119&gt;0,AR1119+AT1119&gt;0),COUNTIF(AU$6:AU1118,"&gt;0")+1,0)</f>
        <v>0</v>
      </c>
    </row>
    <row r="1120" spans="40:47">
      <c r="AN1120" s="58">
        <v>31</v>
      </c>
      <c r="AO1120" s="58">
        <v>3</v>
      </c>
      <c r="AP1120" s="58">
        <v>11</v>
      </c>
      <c r="AQ1120" s="60">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58">
        <f ca="1">COUNTIF(INDIRECT("H"&amp;(ROW()+12*(($AN1120-1)*3+$AO1120)-ROW())/12+5):INDIRECT("S"&amp;(ROW()+12*(($AN1120-1)*3+$AO1120)-ROW())/12+5),AQ1120)</f>
        <v>0</v>
      </c>
      <c r="AS1120" s="60">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58">
        <f ca="1">COUNTIF(INDIRECT("U"&amp;(ROW()+12*(($AN1120-1)*3+$AO1120)-ROW())/12+5):INDIRECT("AF"&amp;(ROW()+12*(($AN1120-1)*3+$AO1120)-ROW())/12+5),AS1120)</f>
        <v>0</v>
      </c>
      <c r="AU1120" s="58">
        <f ca="1">IF(AND(AQ1120+AS1120&gt;0,AR1120+AT1120&gt;0),COUNTIF(AU$6:AU1119,"&gt;0")+1,0)</f>
        <v>0</v>
      </c>
    </row>
    <row r="1121" spans="40:47">
      <c r="AN1121" s="243">
        <v>31</v>
      </c>
      <c r="AO1121" s="243">
        <v>3</v>
      </c>
      <c r="AP1121" s="243">
        <v>12</v>
      </c>
      <c r="AQ1121" s="244">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243">
        <f ca="1">COUNTIF(INDIRECT("H"&amp;(ROW()+12*(($AN1121-1)*3+$AO1121)-ROW())/12+5):INDIRECT("S"&amp;(ROW()+12*(($AN1121-1)*3+$AO1121)-ROW())/12+5),AQ1121)</f>
        <v>0</v>
      </c>
      <c r="AS1121" s="244">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243">
        <f ca="1">COUNTIF(INDIRECT("U"&amp;(ROW()+12*(($AN1121-1)*3+$AO1121)-ROW())/12+5):INDIRECT("AF"&amp;(ROW()+12*(($AN1121-1)*3+$AO1121)-ROW())/12+5),AS1121)</f>
        <v>0</v>
      </c>
      <c r="AU1121" s="58">
        <f ca="1">IF(AND(AQ1121+AS1121&gt;0,AR1121+AT1121&gt;0),COUNTIF(AU$6:AU1120,"&gt;0")+1,0)</f>
        <v>0</v>
      </c>
    </row>
    <row r="1122" spans="40:47">
      <c r="AN1122" s="58">
        <v>32</v>
      </c>
      <c r="AO1122" s="58">
        <v>1</v>
      </c>
      <c r="AP1122" s="58">
        <v>1</v>
      </c>
      <c r="AQ1122" s="60">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58">
        <f ca="1">COUNTIF(INDIRECT("H"&amp;(ROW()+12*(($AN1122-1)*3+$AO1122)-ROW())/12+5):INDIRECT("S"&amp;(ROW()+12*(($AN1122-1)*3+$AO1122)-ROW())/12+5),AQ1122)</f>
        <v>0</v>
      </c>
      <c r="AS1122" s="60">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58">
        <f ca="1">COUNTIF(INDIRECT("U"&amp;(ROW()+12*(($AN1122-1)*3+$AO1122)-ROW())/12+5):INDIRECT("AF"&amp;(ROW()+12*(($AN1122-1)*3+$AO1122)-ROW())/12+5),AS1122)</f>
        <v>0</v>
      </c>
      <c r="AU1122" s="58">
        <f ca="1">IF(AND(AQ1122+AS1122&gt;0,AR1122+AT1122&gt;0),COUNTIF(AU$6:AU1121,"&gt;0")+1,0)</f>
        <v>0</v>
      </c>
    </row>
    <row r="1123" spans="40:47">
      <c r="AN1123" s="58">
        <v>32</v>
      </c>
      <c r="AO1123" s="58">
        <v>1</v>
      </c>
      <c r="AP1123" s="58">
        <v>2</v>
      </c>
      <c r="AQ1123" s="60">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58">
        <f ca="1">COUNTIF(INDIRECT("H"&amp;(ROW()+12*(($AN1123-1)*3+$AO1123)-ROW())/12+5):INDIRECT("S"&amp;(ROW()+12*(($AN1123-1)*3+$AO1123)-ROW())/12+5),AQ1123)</f>
        <v>0</v>
      </c>
      <c r="AS1123" s="60">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58">
        <f ca="1">COUNTIF(INDIRECT("U"&amp;(ROW()+12*(($AN1123-1)*3+$AO1123)-ROW())/12+5):INDIRECT("AF"&amp;(ROW()+12*(($AN1123-1)*3+$AO1123)-ROW())/12+5),AS1123)</f>
        <v>0</v>
      </c>
      <c r="AU1123" s="58">
        <f ca="1">IF(AND(AQ1123+AS1123&gt;0,AR1123+AT1123&gt;0),COUNTIF(AU$6:AU1122,"&gt;0")+1,0)</f>
        <v>0</v>
      </c>
    </row>
    <row r="1124" spans="40:47">
      <c r="AN1124" s="58">
        <v>32</v>
      </c>
      <c r="AO1124" s="58">
        <v>1</v>
      </c>
      <c r="AP1124" s="58">
        <v>3</v>
      </c>
      <c r="AQ1124" s="60">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58">
        <f ca="1">COUNTIF(INDIRECT("H"&amp;(ROW()+12*(($AN1124-1)*3+$AO1124)-ROW())/12+5):INDIRECT("S"&amp;(ROW()+12*(($AN1124-1)*3+$AO1124)-ROW())/12+5),AQ1124)</f>
        <v>0</v>
      </c>
      <c r="AS1124" s="60">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58">
        <f ca="1">COUNTIF(INDIRECT("U"&amp;(ROW()+12*(($AN1124-1)*3+$AO1124)-ROW())/12+5):INDIRECT("AF"&amp;(ROW()+12*(($AN1124-1)*3+$AO1124)-ROW())/12+5),AS1124)</f>
        <v>0</v>
      </c>
      <c r="AU1124" s="58">
        <f ca="1">IF(AND(AQ1124+AS1124&gt;0,AR1124+AT1124&gt;0),COUNTIF(AU$6:AU1123,"&gt;0")+1,0)</f>
        <v>0</v>
      </c>
    </row>
    <row r="1125" spans="40:47">
      <c r="AN1125" s="58">
        <v>32</v>
      </c>
      <c r="AO1125" s="58">
        <v>1</v>
      </c>
      <c r="AP1125" s="58">
        <v>4</v>
      </c>
      <c r="AQ1125" s="60">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58">
        <f ca="1">COUNTIF(INDIRECT("H"&amp;(ROW()+12*(($AN1125-1)*3+$AO1125)-ROW())/12+5):INDIRECT("S"&amp;(ROW()+12*(($AN1125-1)*3+$AO1125)-ROW())/12+5),AQ1125)</f>
        <v>0</v>
      </c>
      <c r="AS1125" s="60">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58">
        <f ca="1">COUNTIF(INDIRECT("U"&amp;(ROW()+12*(($AN1125-1)*3+$AO1125)-ROW())/12+5):INDIRECT("AF"&amp;(ROW()+12*(($AN1125-1)*3+$AO1125)-ROW())/12+5),AS1125)</f>
        <v>0</v>
      </c>
      <c r="AU1125" s="58">
        <f ca="1">IF(AND(AQ1125+AS1125&gt;0,AR1125+AT1125&gt;0),COUNTIF(AU$6:AU1124,"&gt;0")+1,0)</f>
        <v>0</v>
      </c>
    </row>
    <row r="1126" spans="40:47">
      <c r="AN1126" s="58">
        <v>32</v>
      </c>
      <c r="AO1126" s="58">
        <v>1</v>
      </c>
      <c r="AP1126" s="58">
        <v>5</v>
      </c>
      <c r="AQ1126" s="60">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58">
        <f ca="1">COUNTIF(INDIRECT("H"&amp;(ROW()+12*(($AN1126-1)*3+$AO1126)-ROW())/12+5):INDIRECT("S"&amp;(ROW()+12*(($AN1126-1)*3+$AO1126)-ROW())/12+5),AQ1126)</f>
        <v>0</v>
      </c>
      <c r="AS1126" s="60">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58">
        <f ca="1">COUNTIF(INDIRECT("U"&amp;(ROW()+12*(($AN1126-1)*3+$AO1126)-ROW())/12+5):INDIRECT("AF"&amp;(ROW()+12*(($AN1126-1)*3+$AO1126)-ROW())/12+5),AS1126)</f>
        <v>0</v>
      </c>
      <c r="AU1126" s="58">
        <f ca="1">IF(AND(AQ1126+AS1126&gt;0,AR1126+AT1126&gt;0),COUNTIF(AU$6:AU1125,"&gt;0")+1,0)</f>
        <v>0</v>
      </c>
    </row>
    <row r="1127" spans="40:47">
      <c r="AN1127" s="58">
        <v>32</v>
      </c>
      <c r="AO1127" s="58">
        <v>1</v>
      </c>
      <c r="AP1127" s="58">
        <v>6</v>
      </c>
      <c r="AQ1127" s="60">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58">
        <f ca="1">COUNTIF(INDIRECT("H"&amp;(ROW()+12*(($AN1127-1)*3+$AO1127)-ROW())/12+5):INDIRECT("S"&amp;(ROW()+12*(($AN1127-1)*3+$AO1127)-ROW())/12+5),AQ1127)</f>
        <v>0</v>
      </c>
      <c r="AS1127" s="60">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58">
        <f ca="1">COUNTIF(INDIRECT("U"&amp;(ROW()+12*(($AN1127-1)*3+$AO1127)-ROW())/12+5):INDIRECT("AF"&amp;(ROW()+12*(($AN1127-1)*3+$AO1127)-ROW())/12+5),AS1127)</f>
        <v>0</v>
      </c>
      <c r="AU1127" s="58">
        <f ca="1">IF(AND(AQ1127+AS1127&gt;0,AR1127+AT1127&gt;0),COUNTIF(AU$6:AU1126,"&gt;0")+1,0)</f>
        <v>0</v>
      </c>
    </row>
    <row r="1128" spans="40:47">
      <c r="AN1128" s="58">
        <v>32</v>
      </c>
      <c r="AO1128" s="58">
        <v>1</v>
      </c>
      <c r="AP1128" s="58">
        <v>7</v>
      </c>
      <c r="AQ1128" s="60">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58">
        <f ca="1">COUNTIF(INDIRECT("H"&amp;(ROW()+12*(($AN1128-1)*3+$AO1128)-ROW())/12+5):INDIRECT("S"&amp;(ROW()+12*(($AN1128-1)*3+$AO1128)-ROW())/12+5),AQ1128)</f>
        <v>0</v>
      </c>
      <c r="AS1128" s="60">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58">
        <f ca="1">COUNTIF(INDIRECT("U"&amp;(ROW()+12*(($AN1128-1)*3+$AO1128)-ROW())/12+5):INDIRECT("AF"&amp;(ROW()+12*(($AN1128-1)*3+$AO1128)-ROW())/12+5),AS1128)</f>
        <v>0</v>
      </c>
      <c r="AU1128" s="58">
        <f ca="1">IF(AND(AQ1128+AS1128&gt;0,AR1128+AT1128&gt;0),COUNTIF(AU$6:AU1127,"&gt;0")+1,0)</f>
        <v>0</v>
      </c>
    </row>
    <row r="1129" spans="40:47">
      <c r="AN1129" s="58">
        <v>32</v>
      </c>
      <c r="AO1129" s="58">
        <v>1</v>
      </c>
      <c r="AP1129" s="58">
        <v>8</v>
      </c>
      <c r="AQ1129" s="60">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58">
        <f ca="1">COUNTIF(INDIRECT("H"&amp;(ROW()+12*(($AN1129-1)*3+$AO1129)-ROW())/12+5):INDIRECT("S"&amp;(ROW()+12*(($AN1129-1)*3+$AO1129)-ROW())/12+5),AQ1129)</f>
        <v>0</v>
      </c>
      <c r="AS1129" s="60">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58">
        <f ca="1">COUNTIF(INDIRECT("U"&amp;(ROW()+12*(($AN1129-1)*3+$AO1129)-ROW())/12+5):INDIRECT("AF"&amp;(ROW()+12*(($AN1129-1)*3+$AO1129)-ROW())/12+5),AS1129)</f>
        <v>0</v>
      </c>
      <c r="AU1129" s="58">
        <f ca="1">IF(AND(AQ1129+AS1129&gt;0,AR1129+AT1129&gt;0),COUNTIF(AU$6:AU1128,"&gt;0")+1,0)</f>
        <v>0</v>
      </c>
    </row>
    <row r="1130" spans="40:47">
      <c r="AN1130" s="58">
        <v>32</v>
      </c>
      <c r="AO1130" s="58">
        <v>1</v>
      </c>
      <c r="AP1130" s="58">
        <v>9</v>
      </c>
      <c r="AQ1130" s="60">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58">
        <f ca="1">COUNTIF(INDIRECT("H"&amp;(ROW()+12*(($AN1130-1)*3+$AO1130)-ROW())/12+5):INDIRECT("S"&amp;(ROW()+12*(($AN1130-1)*3+$AO1130)-ROW())/12+5),AQ1130)</f>
        <v>0</v>
      </c>
      <c r="AS1130" s="60">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58">
        <f ca="1">COUNTIF(INDIRECT("U"&amp;(ROW()+12*(($AN1130-1)*3+$AO1130)-ROW())/12+5):INDIRECT("AF"&amp;(ROW()+12*(($AN1130-1)*3+$AO1130)-ROW())/12+5),AS1130)</f>
        <v>0</v>
      </c>
      <c r="AU1130" s="58">
        <f ca="1">IF(AND(AQ1130+AS1130&gt;0,AR1130+AT1130&gt;0),COUNTIF(AU$6:AU1129,"&gt;0")+1,0)</f>
        <v>0</v>
      </c>
    </row>
    <row r="1131" spans="40:47">
      <c r="AN1131" s="58">
        <v>32</v>
      </c>
      <c r="AO1131" s="58">
        <v>1</v>
      </c>
      <c r="AP1131" s="58">
        <v>10</v>
      </c>
      <c r="AQ1131" s="60">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58">
        <f ca="1">COUNTIF(INDIRECT("H"&amp;(ROW()+12*(($AN1131-1)*3+$AO1131)-ROW())/12+5):INDIRECT("S"&amp;(ROW()+12*(($AN1131-1)*3+$AO1131)-ROW())/12+5),AQ1131)</f>
        <v>0</v>
      </c>
      <c r="AS1131" s="60">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58">
        <f ca="1">COUNTIF(INDIRECT("U"&amp;(ROW()+12*(($AN1131-1)*3+$AO1131)-ROW())/12+5):INDIRECT("AF"&amp;(ROW()+12*(($AN1131-1)*3+$AO1131)-ROW())/12+5),AS1131)</f>
        <v>0</v>
      </c>
      <c r="AU1131" s="58">
        <f ca="1">IF(AND(AQ1131+AS1131&gt;0,AR1131+AT1131&gt;0),COUNTIF(AU$6:AU1130,"&gt;0")+1,0)</f>
        <v>0</v>
      </c>
    </row>
    <row r="1132" spans="40:47">
      <c r="AN1132" s="58">
        <v>32</v>
      </c>
      <c r="AO1132" s="58">
        <v>1</v>
      </c>
      <c r="AP1132" s="58">
        <v>11</v>
      </c>
      <c r="AQ1132" s="60">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58">
        <f ca="1">COUNTIF(INDIRECT("H"&amp;(ROW()+12*(($AN1132-1)*3+$AO1132)-ROW())/12+5):INDIRECT("S"&amp;(ROW()+12*(($AN1132-1)*3+$AO1132)-ROW())/12+5),AQ1132)</f>
        <v>0</v>
      </c>
      <c r="AS1132" s="60">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58">
        <f ca="1">COUNTIF(INDIRECT("U"&amp;(ROW()+12*(($AN1132-1)*3+$AO1132)-ROW())/12+5):INDIRECT("AF"&amp;(ROW()+12*(($AN1132-1)*3+$AO1132)-ROW())/12+5),AS1132)</f>
        <v>0</v>
      </c>
      <c r="AU1132" s="58">
        <f ca="1">IF(AND(AQ1132+AS1132&gt;0,AR1132+AT1132&gt;0),COUNTIF(AU$6:AU1131,"&gt;0")+1,0)</f>
        <v>0</v>
      </c>
    </row>
    <row r="1133" spans="40:47">
      <c r="AN1133" s="58">
        <v>32</v>
      </c>
      <c r="AO1133" s="58">
        <v>1</v>
      </c>
      <c r="AP1133" s="58">
        <v>12</v>
      </c>
      <c r="AQ1133" s="60">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58">
        <f ca="1">COUNTIF(INDIRECT("H"&amp;(ROW()+12*(($AN1133-1)*3+$AO1133)-ROW())/12+5):INDIRECT("S"&amp;(ROW()+12*(($AN1133-1)*3+$AO1133)-ROW())/12+5),AQ1133)</f>
        <v>0</v>
      </c>
      <c r="AS1133" s="60">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58">
        <f ca="1">COUNTIF(INDIRECT("U"&amp;(ROW()+12*(($AN1133-1)*3+$AO1133)-ROW())/12+5):INDIRECT("AF"&amp;(ROW()+12*(($AN1133-1)*3+$AO1133)-ROW())/12+5),AS1133)</f>
        <v>0</v>
      </c>
      <c r="AU1133" s="58">
        <f ca="1">IF(AND(AQ1133+AS1133&gt;0,AR1133+AT1133&gt;0),COUNTIF(AU$6:AU1132,"&gt;0")+1,0)</f>
        <v>0</v>
      </c>
    </row>
    <row r="1134" spans="40:47">
      <c r="AN1134" s="58">
        <v>32</v>
      </c>
      <c r="AO1134" s="58">
        <v>2</v>
      </c>
      <c r="AP1134" s="58">
        <v>1</v>
      </c>
      <c r="AQ1134" s="60">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58">
        <f ca="1">COUNTIF(INDIRECT("H"&amp;(ROW()+12*(($AN1134-1)*3+$AO1134)-ROW())/12+5):INDIRECT("S"&amp;(ROW()+12*(($AN1134-1)*3+$AO1134)-ROW())/12+5),AQ1134)</f>
        <v>0</v>
      </c>
      <c r="AS1134" s="60">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58">
        <f ca="1">COUNTIF(INDIRECT("U"&amp;(ROW()+12*(($AN1134-1)*3+$AO1134)-ROW())/12+5):INDIRECT("AF"&amp;(ROW()+12*(($AN1134-1)*3+$AO1134)-ROW())/12+5),AS1134)</f>
        <v>0</v>
      </c>
      <c r="AU1134" s="58">
        <f ca="1">IF(AND(AQ1134+AS1134&gt;0,AR1134+AT1134&gt;0),COUNTIF(AU$6:AU1133,"&gt;0")+1,0)</f>
        <v>0</v>
      </c>
    </row>
    <row r="1135" spans="40:47">
      <c r="AN1135" s="58">
        <v>32</v>
      </c>
      <c r="AO1135" s="58">
        <v>2</v>
      </c>
      <c r="AP1135" s="58">
        <v>2</v>
      </c>
      <c r="AQ1135" s="60">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58">
        <f ca="1">COUNTIF(INDIRECT("H"&amp;(ROW()+12*(($AN1135-1)*3+$AO1135)-ROW())/12+5):INDIRECT("S"&amp;(ROW()+12*(($AN1135-1)*3+$AO1135)-ROW())/12+5),AQ1135)</f>
        <v>0</v>
      </c>
      <c r="AS1135" s="60">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58">
        <f ca="1">COUNTIF(INDIRECT("U"&amp;(ROW()+12*(($AN1135-1)*3+$AO1135)-ROW())/12+5):INDIRECT("AF"&amp;(ROW()+12*(($AN1135-1)*3+$AO1135)-ROW())/12+5),AS1135)</f>
        <v>0</v>
      </c>
      <c r="AU1135" s="58">
        <f ca="1">IF(AND(AQ1135+AS1135&gt;0,AR1135+AT1135&gt;0),COUNTIF(AU$6:AU1134,"&gt;0")+1,0)</f>
        <v>0</v>
      </c>
    </row>
    <row r="1136" spans="40:47">
      <c r="AN1136" s="58">
        <v>32</v>
      </c>
      <c r="AO1136" s="58">
        <v>2</v>
      </c>
      <c r="AP1136" s="58">
        <v>3</v>
      </c>
      <c r="AQ1136" s="60">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58">
        <f ca="1">COUNTIF(INDIRECT("H"&amp;(ROW()+12*(($AN1136-1)*3+$AO1136)-ROW())/12+5):INDIRECT("S"&amp;(ROW()+12*(($AN1136-1)*3+$AO1136)-ROW())/12+5),AQ1136)</f>
        <v>0</v>
      </c>
      <c r="AS1136" s="60">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58">
        <f ca="1">COUNTIF(INDIRECT("U"&amp;(ROW()+12*(($AN1136-1)*3+$AO1136)-ROW())/12+5):INDIRECT("AF"&amp;(ROW()+12*(($AN1136-1)*3+$AO1136)-ROW())/12+5),AS1136)</f>
        <v>0</v>
      </c>
      <c r="AU1136" s="58">
        <f ca="1">IF(AND(AQ1136+AS1136&gt;0,AR1136+AT1136&gt;0),COUNTIF(AU$6:AU1135,"&gt;0")+1,0)</f>
        <v>0</v>
      </c>
    </row>
    <row r="1137" spans="40:47">
      <c r="AN1137" s="58">
        <v>32</v>
      </c>
      <c r="AO1137" s="58">
        <v>2</v>
      </c>
      <c r="AP1137" s="58">
        <v>4</v>
      </c>
      <c r="AQ1137" s="60">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58">
        <f ca="1">COUNTIF(INDIRECT("H"&amp;(ROW()+12*(($AN1137-1)*3+$AO1137)-ROW())/12+5):INDIRECT("S"&amp;(ROW()+12*(($AN1137-1)*3+$AO1137)-ROW())/12+5),AQ1137)</f>
        <v>0</v>
      </c>
      <c r="AS1137" s="60">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58">
        <f ca="1">COUNTIF(INDIRECT("U"&amp;(ROW()+12*(($AN1137-1)*3+$AO1137)-ROW())/12+5):INDIRECT("AF"&amp;(ROW()+12*(($AN1137-1)*3+$AO1137)-ROW())/12+5),AS1137)</f>
        <v>0</v>
      </c>
      <c r="AU1137" s="58">
        <f ca="1">IF(AND(AQ1137+AS1137&gt;0,AR1137+AT1137&gt;0),COUNTIF(AU$6:AU1136,"&gt;0")+1,0)</f>
        <v>0</v>
      </c>
    </row>
    <row r="1138" spans="40:47">
      <c r="AN1138" s="58">
        <v>32</v>
      </c>
      <c r="AO1138" s="58">
        <v>2</v>
      </c>
      <c r="AP1138" s="58">
        <v>5</v>
      </c>
      <c r="AQ1138" s="60">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58">
        <f ca="1">COUNTIF(INDIRECT("H"&amp;(ROW()+12*(($AN1138-1)*3+$AO1138)-ROW())/12+5):INDIRECT("S"&amp;(ROW()+12*(($AN1138-1)*3+$AO1138)-ROW())/12+5),AQ1138)</f>
        <v>0</v>
      </c>
      <c r="AS1138" s="60">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58">
        <f ca="1">COUNTIF(INDIRECT("U"&amp;(ROW()+12*(($AN1138-1)*3+$AO1138)-ROW())/12+5):INDIRECT("AF"&amp;(ROW()+12*(($AN1138-1)*3+$AO1138)-ROW())/12+5),AS1138)</f>
        <v>0</v>
      </c>
      <c r="AU1138" s="58">
        <f ca="1">IF(AND(AQ1138+AS1138&gt;0,AR1138+AT1138&gt;0),COUNTIF(AU$6:AU1137,"&gt;0")+1,0)</f>
        <v>0</v>
      </c>
    </row>
    <row r="1139" spans="40:47">
      <c r="AN1139" s="58">
        <v>32</v>
      </c>
      <c r="AO1139" s="58">
        <v>2</v>
      </c>
      <c r="AP1139" s="58">
        <v>6</v>
      </c>
      <c r="AQ1139" s="60">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58">
        <f ca="1">COUNTIF(INDIRECT("H"&amp;(ROW()+12*(($AN1139-1)*3+$AO1139)-ROW())/12+5):INDIRECT("S"&amp;(ROW()+12*(($AN1139-1)*3+$AO1139)-ROW())/12+5),AQ1139)</f>
        <v>0</v>
      </c>
      <c r="AS1139" s="60">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58">
        <f ca="1">COUNTIF(INDIRECT("U"&amp;(ROW()+12*(($AN1139-1)*3+$AO1139)-ROW())/12+5):INDIRECT("AF"&amp;(ROW()+12*(($AN1139-1)*3+$AO1139)-ROW())/12+5),AS1139)</f>
        <v>0</v>
      </c>
      <c r="AU1139" s="58">
        <f ca="1">IF(AND(AQ1139+AS1139&gt;0,AR1139+AT1139&gt;0),COUNTIF(AU$6:AU1138,"&gt;0")+1,0)</f>
        <v>0</v>
      </c>
    </row>
    <row r="1140" spans="40:47">
      <c r="AN1140" s="58">
        <v>32</v>
      </c>
      <c r="AO1140" s="58">
        <v>2</v>
      </c>
      <c r="AP1140" s="58">
        <v>7</v>
      </c>
      <c r="AQ1140" s="60">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58">
        <f ca="1">COUNTIF(INDIRECT("H"&amp;(ROW()+12*(($AN1140-1)*3+$AO1140)-ROW())/12+5):INDIRECT("S"&amp;(ROW()+12*(($AN1140-1)*3+$AO1140)-ROW())/12+5),AQ1140)</f>
        <v>0</v>
      </c>
      <c r="AS1140" s="60">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58">
        <f ca="1">COUNTIF(INDIRECT("U"&amp;(ROW()+12*(($AN1140-1)*3+$AO1140)-ROW())/12+5):INDIRECT("AF"&amp;(ROW()+12*(($AN1140-1)*3+$AO1140)-ROW())/12+5),AS1140)</f>
        <v>0</v>
      </c>
      <c r="AU1140" s="58">
        <f ca="1">IF(AND(AQ1140+AS1140&gt;0,AR1140+AT1140&gt;0),COUNTIF(AU$6:AU1139,"&gt;0")+1,0)</f>
        <v>0</v>
      </c>
    </row>
    <row r="1141" spans="40:47">
      <c r="AN1141" s="58">
        <v>32</v>
      </c>
      <c r="AO1141" s="58">
        <v>2</v>
      </c>
      <c r="AP1141" s="58">
        <v>8</v>
      </c>
      <c r="AQ1141" s="60">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58">
        <f ca="1">COUNTIF(INDIRECT("H"&amp;(ROW()+12*(($AN1141-1)*3+$AO1141)-ROW())/12+5):INDIRECT("S"&amp;(ROW()+12*(($AN1141-1)*3+$AO1141)-ROW())/12+5),AQ1141)</f>
        <v>0</v>
      </c>
      <c r="AS1141" s="60">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58">
        <f ca="1">COUNTIF(INDIRECT("U"&amp;(ROW()+12*(($AN1141-1)*3+$AO1141)-ROW())/12+5):INDIRECT("AF"&amp;(ROW()+12*(($AN1141-1)*3+$AO1141)-ROW())/12+5),AS1141)</f>
        <v>0</v>
      </c>
      <c r="AU1141" s="58">
        <f ca="1">IF(AND(AQ1141+AS1141&gt;0,AR1141+AT1141&gt;0),COUNTIF(AU$6:AU1140,"&gt;0")+1,0)</f>
        <v>0</v>
      </c>
    </row>
    <row r="1142" spans="40:47">
      <c r="AN1142" s="58">
        <v>32</v>
      </c>
      <c r="AO1142" s="58">
        <v>2</v>
      </c>
      <c r="AP1142" s="58">
        <v>9</v>
      </c>
      <c r="AQ1142" s="60">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58">
        <f ca="1">COUNTIF(INDIRECT("H"&amp;(ROW()+12*(($AN1142-1)*3+$AO1142)-ROW())/12+5):INDIRECT("S"&amp;(ROW()+12*(($AN1142-1)*3+$AO1142)-ROW())/12+5),AQ1142)</f>
        <v>0</v>
      </c>
      <c r="AS1142" s="60">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58">
        <f ca="1">COUNTIF(INDIRECT("U"&amp;(ROW()+12*(($AN1142-1)*3+$AO1142)-ROW())/12+5):INDIRECT("AF"&amp;(ROW()+12*(($AN1142-1)*3+$AO1142)-ROW())/12+5),AS1142)</f>
        <v>0</v>
      </c>
      <c r="AU1142" s="58">
        <f ca="1">IF(AND(AQ1142+AS1142&gt;0,AR1142+AT1142&gt;0),COUNTIF(AU$6:AU1141,"&gt;0")+1,0)</f>
        <v>0</v>
      </c>
    </row>
    <row r="1143" spans="40:47">
      <c r="AN1143" s="58">
        <v>32</v>
      </c>
      <c r="AO1143" s="58">
        <v>2</v>
      </c>
      <c r="AP1143" s="58">
        <v>10</v>
      </c>
      <c r="AQ1143" s="60">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58">
        <f ca="1">COUNTIF(INDIRECT("H"&amp;(ROW()+12*(($AN1143-1)*3+$AO1143)-ROW())/12+5):INDIRECT("S"&amp;(ROW()+12*(($AN1143-1)*3+$AO1143)-ROW())/12+5),AQ1143)</f>
        <v>0</v>
      </c>
      <c r="AS1143" s="60">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58">
        <f ca="1">COUNTIF(INDIRECT("U"&amp;(ROW()+12*(($AN1143-1)*3+$AO1143)-ROW())/12+5):INDIRECT("AF"&amp;(ROW()+12*(($AN1143-1)*3+$AO1143)-ROW())/12+5),AS1143)</f>
        <v>0</v>
      </c>
      <c r="AU1143" s="58">
        <f ca="1">IF(AND(AQ1143+AS1143&gt;0,AR1143+AT1143&gt;0),COUNTIF(AU$6:AU1142,"&gt;0")+1,0)</f>
        <v>0</v>
      </c>
    </row>
    <row r="1144" spans="40:47">
      <c r="AN1144" s="58">
        <v>32</v>
      </c>
      <c r="AO1144" s="58">
        <v>2</v>
      </c>
      <c r="AP1144" s="58">
        <v>11</v>
      </c>
      <c r="AQ1144" s="60">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58">
        <f ca="1">COUNTIF(INDIRECT("H"&amp;(ROW()+12*(($AN1144-1)*3+$AO1144)-ROW())/12+5):INDIRECT("S"&amp;(ROW()+12*(($AN1144-1)*3+$AO1144)-ROW())/12+5),AQ1144)</f>
        <v>0</v>
      </c>
      <c r="AS1144" s="60">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58">
        <f ca="1">COUNTIF(INDIRECT("U"&amp;(ROW()+12*(($AN1144-1)*3+$AO1144)-ROW())/12+5):INDIRECT("AF"&amp;(ROW()+12*(($AN1144-1)*3+$AO1144)-ROW())/12+5),AS1144)</f>
        <v>0</v>
      </c>
      <c r="AU1144" s="58">
        <f ca="1">IF(AND(AQ1144+AS1144&gt;0,AR1144+AT1144&gt;0),COUNTIF(AU$6:AU1143,"&gt;0")+1,0)</f>
        <v>0</v>
      </c>
    </row>
    <row r="1145" spans="40:47">
      <c r="AN1145" s="58">
        <v>32</v>
      </c>
      <c r="AO1145" s="58">
        <v>2</v>
      </c>
      <c r="AP1145" s="58">
        <v>12</v>
      </c>
      <c r="AQ1145" s="60">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58">
        <f ca="1">COUNTIF(INDIRECT("H"&amp;(ROW()+12*(($AN1145-1)*3+$AO1145)-ROW())/12+5):INDIRECT("S"&amp;(ROW()+12*(($AN1145-1)*3+$AO1145)-ROW())/12+5),AQ1145)</f>
        <v>0</v>
      </c>
      <c r="AS1145" s="60">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58">
        <f ca="1">COUNTIF(INDIRECT("U"&amp;(ROW()+12*(($AN1145-1)*3+$AO1145)-ROW())/12+5):INDIRECT("AF"&amp;(ROW()+12*(($AN1145-1)*3+$AO1145)-ROW())/12+5),AS1145)</f>
        <v>0</v>
      </c>
      <c r="AU1145" s="58">
        <f ca="1">IF(AND(AQ1145+AS1145&gt;0,AR1145+AT1145&gt;0),COUNTIF(AU$6:AU1144,"&gt;0")+1,0)</f>
        <v>0</v>
      </c>
    </row>
    <row r="1146" spans="40:47">
      <c r="AN1146" s="58">
        <v>32</v>
      </c>
      <c r="AO1146" s="58">
        <v>3</v>
      </c>
      <c r="AP1146" s="58">
        <v>1</v>
      </c>
      <c r="AQ1146" s="60">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58">
        <f ca="1">COUNTIF(INDIRECT("H"&amp;(ROW()+12*(($AN1146-1)*3+$AO1146)-ROW())/12+5):INDIRECT("S"&amp;(ROW()+12*(($AN1146-1)*3+$AO1146)-ROW())/12+5),AQ1146)</f>
        <v>0</v>
      </c>
      <c r="AS1146" s="60">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58">
        <f ca="1">COUNTIF(INDIRECT("U"&amp;(ROW()+12*(($AN1146-1)*3+$AO1146)-ROW())/12+5):INDIRECT("AF"&amp;(ROW()+12*(($AN1146-1)*3+$AO1146)-ROW())/12+5),AS1146)</f>
        <v>0</v>
      </c>
      <c r="AU1146" s="58">
        <f ca="1">IF(AND(AQ1146+AS1146&gt;0,AR1146+AT1146&gt;0),COUNTIF(AU$6:AU1145,"&gt;0")+1,0)</f>
        <v>0</v>
      </c>
    </row>
    <row r="1147" spans="40:47">
      <c r="AN1147" s="58">
        <v>32</v>
      </c>
      <c r="AO1147" s="58">
        <v>3</v>
      </c>
      <c r="AP1147" s="58">
        <v>2</v>
      </c>
      <c r="AQ1147" s="60">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58">
        <f ca="1">COUNTIF(INDIRECT("H"&amp;(ROW()+12*(($AN1147-1)*3+$AO1147)-ROW())/12+5):INDIRECT("S"&amp;(ROW()+12*(($AN1147-1)*3+$AO1147)-ROW())/12+5),AQ1147)</f>
        <v>0</v>
      </c>
      <c r="AS1147" s="60">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58">
        <f ca="1">COUNTIF(INDIRECT("U"&amp;(ROW()+12*(($AN1147-1)*3+$AO1147)-ROW())/12+5):INDIRECT("AF"&amp;(ROW()+12*(($AN1147-1)*3+$AO1147)-ROW())/12+5),AS1147)</f>
        <v>0</v>
      </c>
      <c r="AU1147" s="58">
        <f ca="1">IF(AND(AQ1147+AS1147&gt;0,AR1147+AT1147&gt;0),COUNTIF(AU$6:AU1146,"&gt;0")+1,0)</f>
        <v>0</v>
      </c>
    </row>
    <row r="1148" spans="40:47">
      <c r="AN1148" s="58">
        <v>32</v>
      </c>
      <c r="AO1148" s="58">
        <v>3</v>
      </c>
      <c r="AP1148" s="58">
        <v>3</v>
      </c>
      <c r="AQ1148" s="60">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58">
        <f ca="1">COUNTIF(INDIRECT("H"&amp;(ROW()+12*(($AN1148-1)*3+$AO1148)-ROW())/12+5):INDIRECT("S"&amp;(ROW()+12*(($AN1148-1)*3+$AO1148)-ROW())/12+5),AQ1148)</f>
        <v>0</v>
      </c>
      <c r="AS1148" s="60">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58">
        <f ca="1">COUNTIF(INDIRECT("U"&amp;(ROW()+12*(($AN1148-1)*3+$AO1148)-ROW())/12+5):INDIRECT("AF"&amp;(ROW()+12*(($AN1148-1)*3+$AO1148)-ROW())/12+5),AS1148)</f>
        <v>0</v>
      </c>
      <c r="AU1148" s="58">
        <f ca="1">IF(AND(AQ1148+AS1148&gt;0,AR1148+AT1148&gt;0),COUNTIF(AU$6:AU1147,"&gt;0")+1,0)</f>
        <v>0</v>
      </c>
    </row>
    <row r="1149" spans="40:47">
      <c r="AN1149" s="58">
        <v>32</v>
      </c>
      <c r="AO1149" s="58">
        <v>3</v>
      </c>
      <c r="AP1149" s="58">
        <v>4</v>
      </c>
      <c r="AQ1149" s="60">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58">
        <f ca="1">COUNTIF(INDIRECT("H"&amp;(ROW()+12*(($AN1149-1)*3+$AO1149)-ROW())/12+5):INDIRECT("S"&amp;(ROW()+12*(($AN1149-1)*3+$AO1149)-ROW())/12+5),AQ1149)</f>
        <v>0</v>
      </c>
      <c r="AS1149" s="60">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58">
        <f ca="1">COUNTIF(INDIRECT("U"&amp;(ROW()+12*(($AN1149-1)*3+$AO1149)-ROW())/12+5):INDIRECT("AF"&amp;(ROW()+12*(($AN1149-1)*3+$AO1149)-ROW())/12+5),AS1149)</f>
        <v>0</v>
      </c>
      <c r="AU1149" s="58">
        <f ca="1">IF(AND(AQ1149+AS1149&gt;0,AR1149+AT1149&gt;0),COUNTIF(AU$6:AU1148,"&gt;0")+1,0)</f>
        <v>0</v>
      </c>
    </row>
    <row r="1150" spans="40:47">
      <c r="AN1150" s="58">
        <v>32</v>
      </c>
      <c r="AO1150" s="58">
        <v>3</v>
      </c>
      <c r="AP1150" s="58">
        <v>5</v>
      </c>
      <c r="AQ1150" s="60">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58">
        <f ca="1">COUNTIF(INDIRECT("H"&amp;(ROW()+12*(($AN1150-1)*3+$AO1150)-ROW())/12+5):INDIRECT("S"&amp;(ROW()+12*(($AN1150-1)*3+$AO1150)-ROW())/12+5),AQ1150)</f>
        <v>0</v>
      </c>
      <c r="AS1150" s="60">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58">
        <f ca="1">COUNTIF(INDIRECT("U"&amp;(ROW()+12*(($AN1150-1)*3+$AO1150)-ROW())/12+5):INDIRECT("AF"&amp;(ROW()+12*(($AN1150-1)*3+$AO1150)-ROW())/12+5),AS1150)</f>
        <v>0</v>
      </c>
      <c r="AU1150" s="58">
        <f ca="1">IF(AND(AQ1150+AS1150&gt;0,AR1150+AT1150&gt;0),COUNTIF(AU$6:AU1149,"&gt;0")+1,0)</f>
        <v>0</v>
      </c>
    </row>
    <row r="1151" spans="40:47">
      <c r="AN1151" s="58">
        <v>32</v>
      </c>
      <c r="AO1151" s="58">
        <v>3</v>
      </c>
      <c r="AP1151" s="58">
        <v>6</v>
      </c>
      <c r="AQ1151" s="60">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58">
        <f ca="1">COUNTIF(INDIRECT("H"&amp;(ROW()+12*(($AN1151-1)*3+$AO1151)-ROW())/12+5):INDIRECT("S"&amp;(ROW()+12*(($AN1151-1)*3+$AO1151)-ROW())/12+5),AQ1151)</f>
        <v>0</v>
      </c>
      <c r="AS1151" s="60">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58">
        <f ca="1">COUNTIF(INDIRECT("U"&amp;(ROW()+12*(($AN1151-1)*3+$AO1151)-ROW())/12+5):INDIRECT("AF"&amp;(ROW()+12*(($AN1151-1)*3+$AO1151)-ROW())/12+5),AS1151)</f>
        <v>0</v>
      </c>
      <c r="AU1151" s="58">
        <f ca="1">IF(AND(AQ1151+AS1151&gt;0,AR1151+AT1151&gt;0),COUNTIF(AU$6:AU1150,"&gt;0")+1,0)</f>
        <v>0</v>
      </c>
    </row>
    <row r="1152" spans="40:47">
      <c r="AN1152" s="58">
        <v>32</v>
      </c>
      <c r="AO1152" s="58">
        <v>3</v>
      </c>
      <c r="AP1152" s="58">
        <v>7</v>
      </c>
      <c r="AQ1152" s="60">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58">
        <f ca="1">COUNTIF(INDIRECT("H"&amp;(ROW()+12*(($AN1152-1)*3+$AO1152)-ROW())/12+5):INDIRECT("S"&amp;(ROW()+12*(($AN1152-1)*3+$AO1152)-ROW())/12+5),AQ1152)</f>
        <v>0</v>
      </c>
      <c r="AS1152" s="60">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58">
        <f ca="1">COUNTIF(INDIRECT("U"&amp;(ROW()+12*(($AN1152-1)*3+$AO1152)-ROW())/12+5):INDIRECT("AF"&amp;(ROW()+12*(($AN1152-1)*3+$AO1152)-ROW())/12+5),AS1152)</f>
        <v>0</v>
      </c>
      <c r="AU1152" s="58">
        <f ca="1">IF(AND(AQ1152+AS1152&gt;0,AR1152+AT1152&gt;0),COUNTIF(AU$6:AU1151,"&gt;0")+1,0)</f>
        <v>0</v>
      </c>
    </row>
    <row r="1153" spans="40:47">
      <c r="AN1153" s="58">
        <v>32</v>
      </c>
      <c r="AO1153" s="58">
        <v>3</v>
      </c>
      <c r="AP1153" s="58">
        <v>8</v>
      </c>
      <c r="AQ1153" s="60">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58">
        <f ca="1">COUNTIF(INDIRECT("H"&amp;(ROW()+12*(($AN1153-1)*3+$AO1153)-ROW())/12+5):INDIRECT("S"&amp;(ROW()+12*(($AN1153-1)*3+$AO1153)-ROW())/12+5),AQ1153)</f>
        <v>0</v>
      </c>
      <c r="AS1153" s="60">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58">
        <f ca="1">COUNTIF(INDIRECT("U"&amp;(ROW()+12*(($AN1153-1)*3+$AO1153)-ROW())/12+5):INDIRECT("AF"&amp;(ROW()+12*(($AN1153-1)*3+$AO1153)-ROW())/12+5),AS1153)</f>
        <v>0</v>
      </c>
      <c r="AU1153" s="58">
        <f ca="1">IF(AND(AQ1153+AS1153&gt;0,AR1153+AT1153&gt;0),COUNTIF(AU$6:AU1152,"&gt;0")+1,0)</f>
        <v>0</v>
      </c>
    </row>
    <row r="1154" spans="40:47">
      <c r="AN1154" s="58">
        <v>32</v>
      </c>
      <c r="AO1154" s="58">
        <v>3</v>
      </c>
      <c r="AP1154" s="58">
        <v>9</v>
      </c>
      <c r="AQ1154" s="60">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58">
        <f ca="1">COUNTIF(INDIRECT("H"&amp;(ROW()+12*(($AN1154-1)*3+$AO1154)-ROW())/12+5):INDIRECT("S"&amp;(ROW()+12*(($AN1154-1)*3+$AO1154)-ROW())/12+5),AQ1154)</f>
        <v>0</v>
      </c>
      <c r="AS1154" s="60">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58">
        <f ca="1">COUNTIF(INDIRECT("U"&amp;(ROW()+12*(($AN1154-1)*3+$AO1154)-ROW())/12+5):INDIRECT("AF"&amp;(ROW()+12*(($AN1154-1)*3+$AO1154)-ROW())/12+5),AS1154)</f>
        <v>0</v>
      </c>
      <c r="AU1154" s="58">
        <f ca="1">IF(AND(AQ1154+AS1154&gt;0,AR1154+AT1154&gt;0),COUNTIF(AU$6:AU1153,"&gt;0")+1,0)</f>
        <v>0</v>
      </c>
    </row>
    <row r="1155" spans="40:47">
      <c r="AN1155" s="58">
        <v>32</v>
      </c>
      <c r="AO1155" s="58">
        <v>3</v>
      </c>
      <c r="AP1155" s="58">
        <v>10</v>
      </c>
      <c r="AQ1155" s="60">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58">
        <f ca="1">COUNTIF(INDIRECT("H"&amp;(ROW()+12*(($AN1155-1)*3+$AO1155)-ROW())/12+5):INDIRECT("S"&amp;(ROW()+12*(($AN1155-1)*3+$AO1155)-ROW())/12+5),AQ1155)</f>
        <v>0</v>
      </c>
      <c r="AS1155" s="60">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58">
        <f ca="1">COUNTIF(INDIRECT("U"&amp;(ROW()+12*(($AN1155-1)*3+$AO1155)-ROW())/12+5):INDIRECT("AF"&amp;(ROW()+12*(($AN1155-1)*3+$AO1155)-ROW())/12+5),AS1155)</f>
        <v>0</v>
      </c>
      <c r="AU1155" s="58">
        <f ca="1">IF(AND(AQ1155+AS1155&gt;0,AR1155+AT1155&gt;0),COUNTIF(AU$6:AU1154,"&gt;0")+1,0)</f>
        <v>0</v>
      </c>
    </row>
    <row r="1156" spans="40:47">
      <c r="AN1156" s="58">
        <v>32</v>
      </c>
      <c r="AO1156" s="58">
        <v>3</v>
      </c>
      <c r="AP1156" s="58">
        <v>11</v>
      </c>
      <c r="AQ1156" s="60">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58">
        <f ca="1">COUNTIF(INDIRECT("H"&amp;(ROW()+12*(($AN1156-1)*3+$AO1156)-ROW())/12+5):INDIRECT("S"&amp;(ROW()+12*(($AN1156-1)*3+$AO1156)-ROW())/12+5),AQ1156)</f>
        <v>0</v>
      </c>
      <c r="AS1156" s="60">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58">
        <f ca="1">COUNTIF(INDIRECT("U"&amp;(ROW()+12*(($AN1156-1)*3+$AO1156)-ROW())/12+5):INDIRECT("AF"&amp;(ROW()+12*(($AN1156-1)*3+$AO1156)-ROW())/12+5),AS1156)</f>
        <v>0</v>
      </c>
      <c r="AU1156" s="58">
        <f ca="1">IF(AND(AQ1156+AS1156&gt;0,AR1156+AT1156&gt;0),COUNTIF(AU$6:AU1155,"&gt;0")+1,0)</f>
        <v>0</v>
      </c>
    </row>
    <row r="1157" spans="40:47">
      <c r="AN1157" s="243">
        <v>32</v>
      </c>
      <c r="AO1157" s="243">
        <v>3</v>
      </c>
      <c r="AP1157" s="243">
        <v>12</v>
      </c>
      <c r="AQ1157" s="244">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243">
        <f ca="1">COUNTIF(INDIRECT("H"&amp;(ROW()+12*(($AN1157-1)*3+$AO1157)-ROW())/12+5):INDIRECT("S"&amp;(ROW()+12*(($AN1157-1)*3+$AO1157)-ROW())/12+5),AQ1157)</f>
        <v>0</v>
      </c>
      <c r="AS1157" s="244">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243">
        <f ca="1">COUNTIF(INDIRECT("U"&amp;(ROW()+12*(($AN1157-1)*3+$AO1157)-ROW())/12+5):INDIRECT("AF"&amp;(ROW()+12*(($AN1157-1)*3+$AO1157)-ROW())/12+5),AS1157)</f>
        <v>0</v>
      </c>
      <c r="AU1157" s="58">
        <f ca="1">IF(AND(AQ1157+AS1157&gt;0,AR1157+AT1157&gt;0),COUNTIF(AU$6:AU1156,"&gt;0")+1,0)</f>
        <v>0</v>
      </c>
    </row>
    <row r="1158" spans="40:47">
      <c r="AN1158" s="58">
        <v>33</v>
      </c>
      <c r="AO1158" s="58">
        <v>1</v>
      </c>
      <c r="AP1158" s="58">
        <v>1</v>
      </c>
      <c r="AQ1158" s="60">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58">
        <f ca="1">COUNTIF(INDIRECT("H"&amp;(ROW()+12*(($AN1158-1)*3+$AO1158)-ROW())/12+5):INDIRECT("S"&amp;(ROW()+12*(($AN1158-1)*3+$AO1158)-ROW())/12+5),AQ1158)</f>
        <v>0</v>
      </c>
      <c r="AS1158" s="60">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58">
        <f ca="1">COUNTIF(INDIRECT("U"&amp;(ROW()+12*(($AN1158-1)*3+$AO1158)-ROW())/12+5):INDIRECT("AF"&amp;(ROW()+12*(($AN1158-1)*3+$AO1158)-ROW())/12+5),AS1158)</f>
        <v>0</v>
      </c>
      <c r="AU1158" s="58">
        <f ca="1">IF(AND(AQ1158+AS1158&gt;0,AR1158+AT1158&gt;0),COUNTIF(AU$6:AU1157,"&gt;0")+1,0)</f>
        <v>0</v>
      </c>
    </row>
    <row r="1159" spans="40:47">
      <c r="AN1159" s="58">
        <v>33</v>
      </c>
      <c r="AO1159" s="58">
        <v>1</v>
      </c>
      <c r="AP1159" s="58">
        <v>2</v>
      </c>
      <c r="AQ1159" s="60">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58">
        <f ca="1">COUNTIF(INDIRECT("H"&amp;(ROW()+12*(($AN1159-1)*3+$AO1159)-ROW())/12+5):INDIRECT("S"&amp;(ROW()+12*(($AN1159-1)*3+$AO1159)-ROW())/12+5),AQ1159)</f>
        <v>0</v>
      </c>
      <c r="AS1159" s="60">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58">
        <f ca="1">COUNTIF(INDIRECT("U"&amp;(ROW()+12*(($AN1159-1)*3+$AO1159)-ROW())/12+5):INDIRECT("AF"&amp;(ROW()+12*(($AN1159-1)*3+$AO1159)-ROW())/12+5),AS1159)</f>
        <v>0</v>
      </c>
      <c r="AU1159" s="58">
        <f ca="1">IF(AND(AQ1159+AS1159&gt;0,AR1159+AT1159&gt;0),COUNTIF(AU$6:AU1158,"&gt;0")+1,0)</f>
        <v>0</v>
      </c>
    </row>
    <row r="1160" spans="40:47">
      <c r="AN1160" s="58">
        <v>33</v>
      </c>
      <c r="AO1160" s="58">
        <v>1</v>
      </c>
      <c r="AP1160" s="58">
        <v>3</v>
      </c>
      <c r="AQ1160" s="60">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58">
        <f ca="1">COUNTIF(INDIRECT("H"&amp;(ROW()+12*(($AN1160-1)*3+$AO1160)-ROW())/12+5):INDIRECT("S"&amp;(ROW()+12*(($AN1160-1)*3+$AO1160)-ROW())/12+5),AQ1160)</f>
        <v>0</v>
      </c>
      <c r="AS1160" s="60">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58">
        <f ca="1">COUNTIF(INDIRECT("U"&amp;(ROW()+12*(($AN1160-1)*3+$AO1160)-ROW())/12+5):INDIRECT("AF"&amp;(ROW()+12*(($AN1160-1)*3+$AO1160)-ROW())/12+5),AS1160)</f>
        <v>0</v>
      </c>
      <c r="AU1160" s="58">
        <f ca="1">IF(AND(AQ1160+AS1160&gt;0,AR1160+AT1160&gt;0),COUNTIF(AU$6:AU1159,"&gt;0")+1,0)</f>
        <v>0</v>
      </c>
    </row>
    <row r="1161" spans="40:47">
      <c r="AN1161" s="58">
        <v>33</v>
      </c>
      <c r="AO1161" s="58">
        <v>1</v>
      </c>
      <c r="AP1161" s="58">
        <v>4</v>
      </c>
      <c r="AQ1161" s="60">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58">
        <f ca="1">COUNTIF(INDIRECT("H"&amp;(ROW()+12*(($AN1161-1)*3+$AO1161)-ROW())/12+5):INDIRECT("S"&amp;(ROW()+12*(($AN1161-1)*3+$AO1161)-ROW())/12+5),AQ1161)</f>
        <v>0</v>
      </c>
      <c r="AS1161" s="60">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58">
        <f ca="1">COUNTIF(INDIRECT("U"&amp;(ROW()+12*(($AN1161-1)*3+$AO1161)-ROW())/12+5):INDIRECT("AF"&amp;(ROW()+12*(($AN1161-1)*3+$AO1161)-ROW())/12+5),AS1161)</f>
        <v>0</v>
      </c>
      <c r="AU1161" s="58">
        <f ca="1">IF(AND(AQ1161+AS1161&gt;0,AR1161+AT1161&gt;0),COUNTIF(AU$6:AU1160,"&gt;0")+1,0)</f>
        <v>0</v>
      </c>
    </row>
    <row r="1162" spans="40:47">
      <c r="AN1162" s="58">
        <v>33</v>
      </c>
      <c r="AO1162" s="58">
        <v>1</v>
      </c>
      <c r="AP1162" s="58">
        <v>5</v>
      </c>
      <c r="AQ1162" s="60">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58">
        <f ca="1">COUNTIF(INDIRECT("H"&amp;(ROW()+12*(($AN1162-1)*3+$AO1162)-ROW())/12+5):INDIRECT("S"&amp;(ROW()+12*(($AN1162-1)*3+$AO1162)-ROW())/12+5),AQ1162)</f>
        <v>0</v>
      </c>
      <c r="AS1162" s="60">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58">
        <f ca="1">COUNTIF(INDIRECT("U"&amp;(ROW()+12*(($AN1162-1)*3+$AO1162)-ROW())/12+5):INDIRECT("AF"&amp;(ROW()+12*(($AN1162-1)*3+$AO1162)-ROW())/12+5),AS1162)</f>
        <v>0</v>
      </c>
      <c r="AU1162" s="58">
        <f ca="1">IF(AND(AQ1162+AS1162&gt;0,AR1162+AT1162&gt;0),COUNTIF(AU$6:AU1161,"&gt;0")+1,0)</f>
        <v>0</v>
      </c>
    </row>
    <row r="1163" spans="40:47">
      <c r="AN1163" s="58">
        <v>33</v>
      </c>
      <c r="AO1163" s="58">
        <v>1</v>
      </c>
      <c r="AP1163" s="58">
        <v>6</v>
      </c>
      <c r="AQ1163" s="60">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58">
        <f ca="1">COUNTIF(INDIRECT("H"&amp;(ROW()+12*(($AN1163-1)*3+$AO1163)-ROW())/12+5):INDIRECT("S"&amp;(ROW()+12*(($AN1163-1)*3+$AO1163)-ROW())/12+5),AQ1163)</f>
        <v>0</v>
      </c>
      <c r="AS1163" s="60">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58">
        <f ca="1">COUNTIF(INDIRECT("U"&amp;(ROW()+12*(($AN1163-1)*3+$AO1163)-ROW())/12+5):INDIRECT("AF"&amp;(ROW()+12*(($AN1163-1)*3+$AO1163)-ROW())/12+5),AS1163)</f>
        <v>0</v>
      </c>
      <c r="AU1163" s="58">
        <f ca="1">IF(AND(AQ1163+AS1163&gt;0,AR1163+AT1163&gt;0),COUNTIF(AU$6:AU1162,"&gt;0")+1,0)</f>
        <v>0</v>
      </c>
    </row>
    <row r="1164" spans="40:47">
      <c r="AN1164" s="58">
        <v>33</v>
      </c>
      <c r="AO1164" s="58">
        <v>1</v>
      </c>
      <c r="AP1164" s="58">
        <v>7</v>
      </c>
      <c r="AQ1164" s="60">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58">
        <f ca="1">COUNTIF(INDIRECT("H"&amp;(ROW()+12*(($AN1164-1)*3+$AO1164)-ROW())/12+5):INDIRECT("S"&amp;(ROW()+12*(($AN1164-1)*3+$AO1164)-ROW())/12+5),AQ1164)</f>
        <v>0</v>
      </c>
      <c r="AS1164" s="60">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58">
        <f ca="1">COUNTIF(INDIRECT("U"&amp;(ROW()+12*(($AN1164-1)*3+$AO1164)-ROW())/12+5):INDIRECT("AF"&amp;(ROW()+12*(($AN1164-1)*3+$AO1164)-ROW())/12+5),AS1164)</f>
        <v>0</v>
      </c>
      <c r="AU1164" s="58">
        <f ca="1">IF(AND(AQ1164+AS1164&gt;0,AR1164+AT1164&gt;0),COUNTIF(AU$6:AU1163,"&gt;0")+1,0)</f>
        <v>0</v>
      </c>
    </row>
    <row r="1165" spans="40:47">
      <c r="AN1165" s="58">
        <v>33</v>
      </c>
      <c r="AO1165" s="58">
        <v>1</v>
      </c>
      <c r="AP1165" s="58">
        <v>8</v>
      </c>
      <c r="AQ1165" s="60">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58">
        <f ca="1">COUNTIF(INDIRECT("H"&amp;(ROW()+12*(($AN1165-1)*3+$AO1165)-ROW())/12+5):INDIRECT("S"&amp;(ROW()+12*(($AN1165-1)*3+$AO1165)-ROW())/12+5),AQ1165)</f>
        <v>0</v>
      </c>
      <c r="AS1165" s="60">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58">
        <f ca="1">COUNTIF(INDIRECT("U"&amp;(ROW()+12*(($AN1165-1)*3+$AO1165)-ROW())/12+5):INDIRECT("AF"&amp;(ROW()+12*(($AN1165-1)*3+$AO1165)-ROW())/12+5),AS1165)</f>
        <v>0</v>
      </c>
      <c r="AU1165" s="58">
        <f ca="1">IF(AND(AQ1165+AS1165&gt;0,AR1165+AT1165&gt;0),COUNTIF(AU$6:AU1164,"&gt;0")+1,0)</f>
        <v>0</v>
      </c>
    </row>
    <row r="1166" spans="40:47">
      <c r="AN1166" s="58">
        <v>33</v>
      </c>
      <c r="AO1166" s="58">
        <v>1</v>
      </c>
      <c r="AP1166" s="58">
        <v>9</v>
      </c>
      <c r="AQ1166" s="60">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58">
        <f ca="1">COUNTIF(INDIRECT("H"&amp;(ROW()+12*(($AN1166-1)*3+$AO1166)-ROW())/12+5):INDIRECT("S"&amp;(ROW()+12*(($AN1166-1)*3+$AO1166)-ROW())/12+5),AQ1166)</f>
        <v>0</v>
      </c>
      <c r="AS1166" s="60">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58">
        <f ca="1">COUNTIF(INDIRECT("U"&amp;(ROW()+12*(($AN1166-1)*3+$AO1166)-ROW())/12+5):INDIRECT("AF"&amp;(ROW()+12*(($AN1166-1)*3+$AO1166)-ROW())/12+5),AS1166)</f>
        <v>0</v>
      </c>
      <c r="AU1166" s="58">
        <f ca="1">IF(AND(AQ1166+AS1166&gt;0,AR1166+AT1166&gt;0),COUNTIF(AU$6:AU1165,"&gt;0")+1,0)</f>
        <v>0</v>
      </c>
    </row>
    <row r="1167" spans="40:47">
      <c r="AN1167" s="58">
        <v>33</v>
      </c>
      <c r="AO1167" s="58">
        <v>1</v>
      </c>
      <c r="AP1167" s="58">
        <v>10</v>
      </c>
      <c r="AQ1167" s="60">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58">
        <f ca="1">COUNTIF(INDIRECT("H"&amp;(ROW()+12*(($AN1167-1)*3+$AO1167)-ROW())/12+5):INDIRECT("S"&amp;(ROW()+12*(($AN1167-1)*3+$AO1167)-ROW())/12+5),AQ1167)</f>
        <v>0</v>
      </c>
      <c r="AS1167" s="60">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58">
        <f ca="1">COUNTIF(INDIRECT("U"&amp;(ROW()+12*(($AN1167-1)*3+$AO1167)-ROW())/12+5):INDIRECT("AF"&amp;(ROW()+12*(($AN1167-1)*3+$AO1167)-ROW())/12+5),AS1167)</f>
        <v>0</v>
      </c>
      <c r="AU1167" s="58">
        <f ca="1">IF(AND(AQ1167+AS1167&gt;0,AR1167+AT1167&gt;0),COUNTIF(AU$6:AU1166,"&gt;0")+1,0)</f>
        <v>0</v>
      </c>
    </row>
    <row r="1168" spans="40:47">
      <c r="AN1168" s="58">
        <v>33</v>
      </c>
      <c r="AO1168" s="58">
        <v>1</v>
      </c>
      <c r="AP1168" s="58">
        <v>11</v>
      </c>
      <c r="AQ1168" s="60">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58">
        <f ca="1">COUNTIF(INDIRECT("H"&amp;(ROW()+12*(($AN1168-1)*3+$AO1168)-ROW())/12+5):INDIRECT("S"&amp;(ROW()+12*(($AN1168-1)*3+$AO1168)-ROW())/12+5),AQ1168)</f>
        <v>0</v>
      </c>
      <c r="AS1168" s="60">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58">
        <f ca="1">COUNTIF(INDIRECT("U"&amp;(ROW()+12*(($AN1168-1)*3+$AO1168)-ROW())/12+5):INDIRECT("AF"&amp;(ROW()+12*(($AN1168-1)*3+$AO1168)-ROW())/12+5),AS1168)</f>
        <v>0</v>
      </c>
      <c r="AU1168" s="58">
        <f ca="1">IF(AND(AQ1168+AS1168&gt;0,AR1168+AT1168&gt;0),COUNTIF(AU$6:AU1167,"&gt;0")+1,0)</f>
        <v>0</v>
      </c>
    </row>
    <row r="1169" spans="40:47">
      <c r="AN1169" s="58">
        <v>33</v>
      </c>
      <c r="AO1169" s="58">
        <v>1</v>
      </c>
      <c r="AP1169" s="58">
        <v>12</v>
      </c>
      <c r="AQ1169" s="60">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58">
        <f ca="1">COUNTIF(INDIRECT("H"&amp;(ROW()+12*(($AN1169-1)*3+$AO1169)-ROW())/12+5):INDIRECT("S"&amp;(ROW()+12*(($AN1169-1)*3+$AO1169)-ROW())/12+5),AQ1169)</f>
        <v>0</v>
      </c>
      <c r="AS1169" s="60">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58">
        <f ca="1">COUNTIF(INDIRECT("U"&amp;(ROW()+12*(($AN1169-1)*3+$AO1169)-ROW())/12+5):INDIRECT("AF"&amp;(ROW()+12*(($AN1169-1)*3+$AO1169)-ROW())/12+5),AS1169)</f>
        <v>0</v>
      </c>
      <c r="AU1169" s="58">
        <f ca="1">IF(AND(AQ1169+AS1169&gt;0,AR1169+AT1169&gt;0),COUNTIF(AU$6:AU1168,"&gt;0")+1,0)</f>
        <v>0</v>
      </c>
    </row>
    <row r="1170" spans="40:47">
      <c r="AN1170" s="58">
        <v>33</v>
      </c>
      <c r="AO1170" s="58">
        <v>2</v>
      </c>
      <c r="AP1170" s="58">
        <v>1</v>
      </c>
      <c r="AQ1170" s="60">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58">
        <f ca="1">COUNTIF(INDIRECT("H"&amp;(ROW()+12*(($AN1170-1)*3+$AO1170)-ROW())/12+5):INDIRECT("S"&amp;(ROW()+12*(($AN1170-1)*3+$AO1170)-ROW())/12+5),AQ1170)</f>
        <v>0</v>
      </c>
      <c r="AS1170" s="60">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58">
        <f ca="1">COUNTIF(INDIRECT("U"&amp;(ROW()+12*(($AN1170-1)*3+$AO1170)-ROW())/12+5):INDIRECT("AF"&amp;(ROW()+12*(($AN1170-1)*3+$AO1170)-ROW())/12+5),AS1170)</f>
        <v>0</v>
      </c>
      <c r="AU1170" s="58">
        <f ca="1">IF(AND(AQ1170+AS1170&gt;0,AR1170+AT1170&gt;0),COUNTIF(AU$6:AU1169,"&gt;0")+1,0)</f>
        <v>0</v>
      </c>
    </row>
    <row r="1171" spans="40:47">
      <c r="AN1171" s="58">
        <v>33</v>
      </c>
      <c r="AO1171" s="58">
        <v>2</v>
      </c>
      <c r="AP1171" s="58">
        <v>2</v>
      </c>
      <c r="AQ1171" s="60">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58">
        <f ca="1">COUNTIF(INDIRECT("H"&amp;(ROW()+12*(($AN1171-1)*3+$AO1171)-ROW())/12+5):INDIRECT("S"&amp;(ROW()+12*(($AN1171-1)*3+$AO1171)-ROW())/12+5),AQ1171)</f>
        <v>0</v>
      </c>
      <c r="AS1171" s="60">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58">
        <f ca="1">COUNTIF(INDIRECT("U"&amp;(ROW()+12*(($AN1171-1)*3+$AO1171)-ROW())/12+5):INDIRECT("AF"&amp;(ROW()+12*(($AN1171-1)*3+$AO1171)-ROW())/12+5),AS1171)</f>
        <v>0</v>
      </c>
      <c r="AU1171" s="58">
        <f ca="1">IF(AND(AQ1171+AS1171&gt;0,AR1171+AT1171&gt;0),COUNTIF(AU$6:AU1170,"&gt;0")+1,0)</f>
        <v>0</v>
      </c>
    </row>
    <row r="1172" spans="40:47">
      <c r="AN1172" s="58">
        <v>33</v>
      </c>
      <c r="AO1172" s="58">
        <v>2</v>
      </c>
      <c r="AP1172" s="58">
        <v>3</v>
      </c>
      <c r="AQ1172" s="60">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58">
        <f ca="1">COUNTIF(INDIRECT("H"&amp;(ROW()+12*(($AN1172-1)*3+$AO1172)-ROW())/12+5):INDIRECT("S"&amp;(ROW()+12*(($AN1172-1)*3+$AO1172)-ROW())/12+5),AQ1172)</f>
        <v>0</v>
      </c>
      <c r="AS1172" s="60">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58">
        <f ca="1">COUNTIF(INDIRECT("U"&amp;(ROW()+12*(($AN1172-1)*3+$AO1172)-ROW())/12+5):INDIRECT("AF"&amp;(ROW()+12*(($AN1172-1)*3+$AO1172)-ROW())/12+5),AS1172)</f>
        <v>0</v>
      </c>
      <c r="AU1172" s="58">
        <f ca="1">IF(AND(AQ1172+AS1172&gt;0,AR1172+AT1172&gt;0),COUNTIF(AU$6:AU1171,"&gt;0")+1,0)</f>
        <v>0</v>
      </c>
    </row>
    <row r="1173" spans="40:47">
      <c r="AN1173" s="58">
        <v>33</v>
      </c>
      <c r="AO1173" s="58">
        <v>2</v>
      </c>
      <c r="AP1173" s="58">
        <v>4</v>
      </c>
      <c r="AQ1173" s="60">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58">
        <f ca="1">COUNTIF(INDIRECT("H"&amp;(ROW()+12*(($AN1173-1)*3+$AO1173)-ROW())/12+5):INDIRECT("S"&amp;(ROW()+12*(($AN1173-1)*3+$AO1173)-ROW())/12+5),AQ1173)</f>
        <v>0</v>
      </c>
      <c r="AS1173" s="60">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58">
        <f ca="1">COUNTIF(INDIRECT("U"&amp;(ROW()+12*(($AN1173-1)*3+$AO1173)-ROW())/12+5):INDIRECT("AF"&amp;(ROW()+12*(($AN1173-1)*3+$AO1173)-ROW())/12+5),AS1173)</f>
        <v>0</v>
      </c>
      <c r="AU1173" s="58">
        <f ca="1">IF(AND(AQ1173+AS1173&gt;0,AR1173+AT1173&gt;0),COUNTIF(AU$6:AU1172,"&gt;0")+1,0)</f>
        <v>0</v>
      </c>
    </row>
    <row r="1174" spans="40:47">
      <c r="AN1174" s="58">
        <v>33</v>
      </c>
      <c r="AO1174" s="58">
        <v>2</v>
      </c>
      <c r="AP1174" s="58">
        <v>5</v>
      </c>
      <c r="AQ1174" s="60">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58">
        <f ca="1">COUNTIF(INDIRECT("H"&amp;(ROW()+12*(($AN1174-1)*3+$AO1174)-ROW())/12+5):INDIRECT("S"&amp;(ROW()+12*(($AN1174-1)*3+$AO1174)-ROW())/12+5),AQ1174)</f>
        <v>0</v>
      </c>
      <c r="AS1174" s="60">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58">
        <f ca="1">COUNTIF(INDIRECT("U"&amp;(ROW()+12*(($AN1174-1)*3+$AO1174)-ROW())/12+5):INDIRECT("AF"&amp;(ROW()+12*(($AN1174-1)*3+$AO1174)-ROW())/12+5),AS1174)</f>
        <v>0</v>
      </c>
      <c r="AU1174" s="58">
        <f ca="1">IF(AND(AQ1174+AS1174&gt;0,AR1174+AT1174&gt;0),COUNTIF(AU$6:AU1173,"&gt;0")+1,0)</f>
        <v>0</v>
      </c>
    </row>
    <row r="1175" spans="40:47">
      <c r="AN1175" s="58">
        <v>33</v>
      </c>
      <c r="AO1175" s="58">
        <v>2</v>
      </c>
      <c r="AP1175" s="58">
        <v>6</v>
      </c>
      <c r="AQ1175" s="60">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58">
        <f ca="1">COUNTIF(INDIRECT("H"&amp;(ROW()+12*(($AN1175-1)*3+$AO1175)-ROW())/12+5):INDIRECT("S"&amp;(ROW()+12*(($AN1175-1)*3+$AO1175)-ROW())/12+5),AQ1175)</f>
        <v>0</v>
      </c>
      <c r="AS1175" s="60">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58">
        <f ca="1">COUNTIF(INDIRECT("U"&amp;(ROW()+12*(($AN1175-1)*3+$AO1175)-ROW())/12+5):INDIRECT("AF"&amp;(ROW()+12*(($AN1175-1)*3+$AO1175)-ROW())/12+5),AS1175)</f>
        <v>0</v>
      </c>
      <c r="AU1175" s="58">
        <f ca="1">IF(AND(AQ1175+AS1175&gt;0,AR1175+AT1175&gt;0),COUNTIF(AU$6:AU1174,"&gt;0")+1,0)</f>
        <v>0</v>
      </c>
    </row>
    <row r="1176" spans="40:47">
      <c r="AN1176" s="58">
        <v>33</v>
      </c>
      <c r="AO1176" s="58">
        <v>2</v>
      </c>
      <c r="AP1176" s="58">
        <v>7</v>
      </c>
      <c r="AQ1176" s="60">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58">
        <f ca="1">COUNTIF(INDIRECT("H"&amp;(ROW()+12*(($AN1176-1)*3+$AO1176)-ROW())/12+5):INDIRECT("S"&amp;(ROW()+12*(($AN1176-1)*3+$AO1176)-ROW())/12+5),AQ1176)</f>
        <v>0</v>
      </c>
      <c r="AS1176" s="60">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58">
        <f ca="1">COUNTIF(INDIRECT("U"&amp;(ROW()+12*(($AN1176-1)*3+$AO1176)-ROW())/12+5):INDIRECT("AF"&amp;(ROW()+12*(($AN1176-1)*3+$AO1176)-ROW())/12+5),AS1176)</f>
        <v>0</v>
      </c>
      <c r="AU1176" s="58">
        <f ca="1">IF(AND(AQ1176+AS1176&gt;0,AR1176+AT1176&gt;0),COUNTIF(AU$6:AU1175,"&gt;0")+1,0)</f>
        <v>0</v>
      </c>
    </row>
    <row r="1177" spans="40:47">
      <c r="AN1177" s="58">
        <v>33</v>
      </c>
      <c r="AO1177" s="58">
        <v>2</v>
      </c>
      <c r="AP1177" s="58">
        <v>8</v>
      </c>
      <c r="AQ1177" s="60">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58">
        <f ca="1">COUNTIF(INDIRECT("H"&amp;(ROW()+12*(($AN1177-1)*3+$AO1177)-ROW())/12+5):INDIRECT("S"&amp;(ROW()+12*(($AN1177-1)*3+$AO1177)-ROW())/12+5),AQ1177)</f>
        <v>0</v>
      </c>
      <c r="AS1177" s="60">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58">
        <f ca="1">COUNTIF(INDIRECT("U"&amp;(ROW()+12*(($AN1177-1)*3+$AO1177)-ROW())/12+5):INDIRECT("AF"&amp;(ROW()+12*(($AN1177-1)*3+$AO1177)-ROW())/12+5),AS1177)</f>
        <v>0</v>
      </c>
      <c r="AU1177" s="58">
        <f ca="1">IF(AND(AQ1177+AS1177&gt;0,AR1177+AT1177&gt;0),COUNTIF(AU$6:AU1176,"&gt;0")+1,0)</f>
        <v>0</v>
      </c>
    </row>
    <row r="1178" spans="40:47">
      <c r="AN1178" s="58">
        <v>33</v>
      </c>
      <c r="AO1178" s="58">
        <v>2</v>
      </c>
      <c r="AP1178" s="58">
        <v>9</v>
      </c>
      <c r="AQ1178" s="60">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58">
        <f ca="1">COUNTIF(INDIRECT("H"&amp;(ROW()+12*(($AN1178-1)*3+$AO1178)-ROW())/12+5):INDIRECT("S"&amp;(ROW()+12*(($AN1178-1)*3+$AO1178)-ROW())/12+5),AQ1178)</f>
        <v>0</v>
      </c>
      <c r="AS1178" s="60">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58">
        <f ca="1">COUNTIF(INDIRECT("U"&amp;(ROW()+12*(($AN1178-1)*3+$AO1178)-ROW())/12+5):INDIRECT("AF"&amp;(ROW()+12*(($AN1178-1)*3+$AO1178)-ROW())/12+5),AS1178)</f>
        <v>0</v>
      </c>
      <c r="AU1178" s="58">
        <f ca="1">IF(AND(AQ1178+AS1178&gt;0,AR1178+AT1178&gt;0),COUNTIF(AU$6:AU1177,"&gt;0")+1,0)</f>
        <v>0</v>
      </c>
    </row>
    <row r="1179" spans="40:47">
      <c r="AN1179" s="58">
        <v>33</v>
      </c>
      <c r="AO1179" s="58">
        <v>2</v>
      </c>
      <c r="AP1179" s="58">
        <v>10</v>
      </c>
      <c r="AQ1179" s="60">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58">
        <f ca="1">COUNTIF(INDIRECT("H"&amp;(ROW()+12*(($AN1179-1)*3+$AO1179)-ROW())/12+5):INDIRECT("S"&amp;(ROW()+12*(($AN1179-1)*3+$AO1179)-ROW())/12+5),AQ1179)</f>
        <v>0</v>
      </c>
      <c r="AS1179" s="60">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58">
        <f ca="1">COUNTIF(INDIRECT("U"&amp;(ROW()+12*(($AN1179-1)*3+$AO1179)-ROW())/12+5):INDIRECT("AF"&amp;(ROW()+12*(($AN1179-1)*3+$AO1179)-ROW())/12+5),AS1179)</f>
        <v>0</v>
      </c>
      <c r="AU1179" s="58">
        <f ca="1">IF(AND(AQ1179+AS1179&gt;0,AR1179+AT1179&gt;0),COUNTIF(AU$6:AU1178,"&gt;0")+1,0)</f>
        <v>0</v>
      </c>
    </row>
    <row r="1180" spans="40:47">
      <c r="AN1180" s="58">
        <v>33</v>
      </c>
      <c r="AO1180" s="58">
        <v>2</v>
      </c>
      <c r="AP1180" s="58">
        <v>11</v>
      </c>
      <c r="AQ1180" s="60">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58">
        <f ca="1">COUNTIF(INDIRECT("H"&amp;(ROW()+12*(($AN1180-1)*3+$AO1180)-ROW())/12+5):INDIRECT("S"&amp;(ROW()+12*(($AN1180-1)*3+$AO1180)-ROW())/12+5),AQ1180)</f>
        <v>0</v>
      </c>
      <c r="AS1180" s="60">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58">
        <f ca="1">COUNTIF(INDIRECT("U"&amp;(ROW()+12*(($AN1180-1)*3+$AO1180)-ROW())/12+5):INDIRECT("AF"&amp;(ROW()+12*(($AN1180-1)*3+$AO1180)-ROW())/12+5),AS1180)</f>
        <v>0</v>
      </c>
      <c r="AU1180" s="58">
        <f ca="1">IF(AND(AQ1180+AS1180&gt;0,AR1180+AT1180&gt;0),COUNTIF(AU$6:AU1179,"&gt;0")+1,0)</f>
        <v>0</v>
      </c>
    </row>
    <row r="1181" spans="40:47">
      <c r="AN1181" s="58">
        <v>33</v>
      </c>
      <c r="AO1181" s="58">
        <v>2</v>
      </c>
      <c r="AP1181" s="58">
        <v>12</v>
      </c>
      <c r="AQ1181" s="60">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58">
        <f ca="1">COUNTIF(INDIRECT("H"&amp;(ROW()+12*(($AN1181-1)*3+$AO1181)-ROW())/12+5):INDIRECT("S"&amp;(ROW()+12*(($AN1181-1)*3+$AO1181)-ROW())/12+5),AQ1181)</f>
        <v>0</v>
      </c>
      <c r="AS1181" s="60">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58">
        <f ca="1">COUNTIF(INDIRECT("U"&amp;(ROW()+12*(($AN1181-1)*3+$AO1181)-ROW())/12+5):INDIRECT("AF"&amp;(ROW()+12*(($AN1181-1)*3+$AO1181)-ROW())/12+5),AS1181)</f>
        <v>0</v>
      </c>
      <c r="AU1181" s="58">
        <f ca="1">IF(AND(AQ1181+AS1181&gt;0,AR1181+AT1181&gt;0),COUNTIF(AU$6:AU1180,"&gt;0")+1,0)</f>
        <v>0</v>
      </c>
    </row>
    <row r="1182" spans="40:47">
      <c r="AN1182" s="58">
        <v>33</v>
      </c>
      <c r="AO1182" s="58">
        <v>3</v>
      </c>
      <c r="AP1182" s="58">
        <v>1</v>
      </c>
      <c r="AQ1182" s="60">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58">
        <f ca="1">COUNTIF(INDIRECT("H"&amp;(ROW()+12*(($AN1182-1)*3+$AO1182)-ROW())/12+5):INDIRECT("S"&amp;(ROW()+12*(($AN1182-1)*3+$AO1182)-ROW())/12+5),AQ1182)</f>
        <v>0</v>
      </c>
      <c r="AS1182" s="60">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58">
        <f ca="1">COUNTIF(INDIRECT("U"&amp;(ROW()+12*(($AN1182-1)*3+$AO1182)-ROW())/12+5):INDIRECT("AF"&amp;(ROW()+12*(($AN1182-1)*3+$AO1182)-ROW())/12+5),AS1182)</f>
        <v>0</v>
      </c>
      <c r="AU1182" s="58">
        <f ca="1">IF(AND(AQ1182+AS1182&gt;0,AR1182+AT1182&gt;0),COUNTIF(AU$6:AU1181,"&gt;0")+1,0)</f>
        <v>0</v>
      </c>
    </row>
    <row r="1183" spans="40:47">
      <c r="AN1183" s="58">
        <v>33</v>
      </c>
      <c r="AO1183" s="58">
        <v>3</v>
      </c>
      <c r="AP1183" s="58">
        <v>2</v>
      </c>
      <c r="AQ1183" s="60">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58">
        <f ca="1">COUNTIF(INDIRECT("H"&amp;(ROW()+12*(($AN1183-1)*3+$AO1183)-ROW())/12+5):INDIRECT("S"&amp;(ROW()+12*(($AN1183-1)*3+$AO1183)-ROW())/12+5),AQ1183)</f>
        <v>0</v>
      </c>
      <c r="AS1183" s="60">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58">
        <f ca="1">COUNTIF(INDIRECT("U"&amp;(ROW()+12*(($AN1183-1)*3+$AO1183)-ROW())/12+5):INDIRECT("AF"&amp;(ROW()+12*(($AN1183-1)*3+$AO1183)-ROW())/12+5),AS1183)</f>
        <v>0</v>
      </c>
      <c r="AU1183" s="58">
        <f ca="1">IF(AND(AQ1183+AS1183&gt;0,AR1183+AT1183&gt;0),COUNTIF(AU$6:AU1182,"&gt;0")+1,0)</f>
        <v>0</v>
      </c>
    </row>
    <row r="1184" spans="40:47">
      <c r="AN1184" s="58">
        <v>33</v>
      </c>
      <c r="AO1184" s="58">
        <v>3</v>
      </c>
      <c r="AP1184" s="58">
        <v>3</v>
      </c>
      <c r="AQ1184" s="60">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58">
        <f ca="1">COUNTIF(INDIRECT("H"&amp;(ROW()+12*(($AN1184-1)*3+$AO1184)-ROW())/12+5):INDIRECT("S"&amp;(ROW()+12*(($AN1184-1)*3+$AO1184)-ROW())/12+5),AQ1184)</f>
        <v>0</v>
      </c>
      <c r="AS1184" s="60">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58">
        <f ca="1">COUNTIF(INDIRECT("U"&amp;(ROW()+12*(($AN1184-1)*3+$AO1184)-ROW())/12+5):INDIRECT("AF"&amp;(ROW()+12*(($AN1184-1)*3+$AO1184)-ROW())/12+5),AS1184)</f>
        <v>0</v>
      </c>
      <c r="AU1184" s="58">
        <f ca="1">IF(AND(AQ1184+AS1184&gt;0,AR1184+AT1184&gt;0),COUNTIF(AU$6:AU1183,"&gt;0")+1,0)</f>
        <v>0</v>
      </c>
    </row>
    <row r="1185" spans="40:47">
      <c r="AN1185" s="58">
        <v>33</v>
      </c>
      <c r="AO1185" s="58">
        <v>3</v>
      </c>
      <c r="AP1185" s="58">
        <v>4</v>
      </c>
      <c r="AQ1185" s="60">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58">
        <f ca="1">COUNTIF(INDIRECT("H"&amp;(ROW()+12*(($AN1185-1)*3+$AO1185)-ROW())/12+5):INDIRECT("S"&amp;(ROW()+12*(($AN1185-1)*3+$AO1185)-ROW())/12+5),AQ1185)</f>
        <v>0</v>
      </c>
      <c r="AS1185" s="60">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58">
        <f ca="1">COUNTIF(INDIRECT("U"&amp;(ROW()+12*(($AN1185-1)*3+$AO1185)-ROW())/12+5):INDIRECT("AF"&amp;(ROW()+12*(($AN1185-1)*3+$AO1185)-ROW())/12+5),AS1185)</f>
        <v>0</v>
      </c>
      <c r="AU1185" s="58">
        <f ca="1">IF(AND(AQ1185+AS1185&gt;0,AR1185+AT1185&gt;0),COUNTIF(AU$6:AU1184,"&gt;0")+1,0)</f>
        <v>0</v>
      </c>
    </row>
    <row r="1186" spans="40:47">
      <c r="AN1186" s="58">
        <v>33</v>
      </c>
      <c r="AO1186" s="58">
        <v>3</v>
      </c>
      <c r="AP1186" s="58">
        <v>5</v>
      </c>
      <c r="AQ1186" s="60">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58">
        <f ca="1">COUNTIF(INDIRECT("H"&amp;(ROW()+12*(($AN1186-1)*3+$AO1186)-ROW())/12+5):INDIRECT("S"&amp;(ROW()+12*(($AN1186-1)*3+$AO1186)-ROW())/12+5),AQ1186)</f>
        <v>0</v>
      </c>
      <c r="AS1186" s="60">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58">
        <f ca="1">COUNTIF(INDIRECT("U"&amp;(ROW()+12*(($AN1186-1)*3+$AO1186)-ROW())/12+5):INDIRECT("AF"&amp;(ROW()+12*(($AN1186-1)*3+$AO1186)-ROW())/12+5),AS1186)</f>
        <v>0</v>
      </c>
      <c r="AU1186" s="58">
        <f ca="1">IF(AND(AQ1186+AS1186&gt;0,AR1186+AT1186&gt;0),COUNTIF(AU$6:AU1185,"&gt;0")+1,0)</f>
        <v>0</v>
      </c>
    </row>
    <row r="1187" spans="40:47">
      <c r="AN1187" s="58">
        <v>33</v>
      </c>
      <c r="AO1187" s="58">
        <v>3</v>
      </c>
      <c r="AP1187" s="58">
        <v>6</v>
      </c>
      <c r="AQ1187" s="60">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58">
        <f ca="1">COUNTIF(INDIRECT("H"&amp;(ROW()+12*(($AN1187-1)*3+$AO1187)-ROW())/12+5):INDIRECT("S"&amp;(ROW()+12*(($AN1187-1)*3+$AO1187)-ROW())/12+5),AQ1187)</f>
        <v>0</v>
      </c>
      <c r="AS1187" s="60">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58">
        <f ca="1">COUNTIF(INDIRECT("U"&amp;(ROW()+12*(($AN1187-1)*3+$AO1187)-ROW())/12+5):INDIRECT("AF"&amp;(ROW()+12*(($AN1187-1)*3+$AO1187)-ROW())/12+5),AS1187)</f>
        <v>0</v>
      </c>
      <c r="AU1187" s="58">
        <f ca="1">IF(AND(AQ1187+AS1187&gt;0,AR1187+AT1187&gt;0),COUNTIF(AU$6:AU1186,"&gt;0")+1,0)</f>
        <v>0</v>
      </c>
    </row>
    <row r="1188" spans="40:47">
      <c r="AN1188" s="58">
        <v>33</v>
      </c>
      <c r="AO1188" s="58">
        <v>3</v>
      </c>
      <c r="AP1188" s="58">
        <v>7</v>
      </c>
      <c r="AQ1188" s="60">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58">
        <f ca="1">COUNTIF(INDIRECT("H"&amp;(ROW()+12*(($AN1188-1)*3+$AO1188)-ROW())/12+5):INDIRECT("S"&amp;(ROW()+12*(($AN1188-1)*3+$AO1188)-ROW())/12+5),AQ1188)</f>
        <v>0</v>
      </c>
      <c r="AS1188" s="60">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58">
        <f ca="1">COUNTIF(INDIRECT("U"&amp;(ROW()+12*(($AN1188-1)*3+$AO1188)-ROW())/12+5):INDIRECT("AF"&amp;(ROW()+12*(($AN1188-1)*3+$AO1188)-ROW())/12+5),AS1188)</f>
        <v>0</v>
      </c>
      <c r="AU1188" s="58">
        <f ca="1">IF(AND(AQ1188+AS1188&gt;0,AR1188+AT1188&gt;0),COUNTIF(AU$6:AU1187,"&gt;0")+1,0)</f>
        <v>0</v>
      </c>
    </row>
    <row r="1189" spans="40:47">
      <c r="AN1189" s="58">
        <v>33</v>
      </c>
      <c r="AO1189" s="58">
        <v>3</v>
      </c>
      <c r="AP1189" s="58">
        <v>8</v>
      </c>
      <c r="AQ1189" s="60">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58">
        <f ca="1">COUNTIF(INDIRECT("H"&amp;(ROW()+12*(($AN1189-1)*3+$AO1189)-ROW())/12+5):INDIRECT("S"&amp;(ROW()+12*(($AN1189-1)*3+$AO1189)-ROW())/12+5),AQ1189)</f>
        <v>0</v>
      </c>
      <c r="AS1189" s="60">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58">
        <f ca="1">COUNTIF(INDIRECT("U"&amp;(ROW()+12*(($AN1189-1)*3+$AO1189)-ROW())/12+5):INDIRECT("AF"&amp;(ROW()+12*(($AN1189-1)*3+$AO1189)-ROW())/12+5),AS1189)</f>
        <v>0</v>
      </c>
      <c r="AU1189" s="58">
        <f ca="1">IF(AND(AQ1189+AS1189&gt;0,AR1189+AT1189&gt;0),COUNTIF(AU$6:AU1188,"&gt;0")+1,0)</f>
        <v>0</v>
      </c>
    </row>
    <row r="1190" spans="40:47">
      <c r="AN1190" s="58">
        <v>33</v>
      </c>
      <c r="AO1190" s="58">
        <v>3</v>
      </c>
      <c r="AP1190" s="58">
        <v>9</v>
      </c>
      <c r="AQ1190" s="60">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58">
        <f ca="1">COUNTIF(INDIRECT("H"&amp;(ROW()+12*(($AN1190-1)*3+$AO1190)-ROW())/12+5):INDIRECT("S"&amp;(ROW()+12*(($AN1190-1)*3+$AO1190)-ROW())/12+5),AQ1190)</f>
        <v>0</v>
      </c>
      <c r="AS1190" s="60">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58">
        <f ca="1">COUNTIF(INDIRECT("U"&amp;(ROW()+12*(($AN1190-1)*3+$AO1190)-ROW())/12+5):INDIRECT("AF"&amp;(ROW()+12*(($AN1190-1)*3+$AO1190)-ROW())/12+5),AS1190)</f>
        <v>0</v>
      </c>
      <c r="AU1190" s="58">
        <f ca="1">IF(AND(AQ1190+AS1190&gt;0,AR1190+AT1190&gt;0),COUNTIF(AU$6:AU1189,"&gt;0")+1,0)</f>
        <v>0</v>
      </c>
    </row>
    <row r="1191" spans="40:47">
      <c r="AN1191" s="58">
        <v>33</v>
      </c>
      <c r="AO1191" s="58">
        <v>3</v>
      </c>
      <c r="AP1191" s="58">
        <v>10</v>
      </c>
      <c r="AQ1191" s="60">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58">
        <f ca="1">COUNTIF(INDIRECT("H"&amp;(ROW()+12*(($AN1191-1)*3+$AO1191)-ROW())/12+5):INDIRECT("S"&amp;(ROW()+12*(($AN1191-1)*3+$AO1191)-ROW())/12+5),AQ1191)</f>
        <v>0</v>
      </c>
      <c r="AS1191" s="60">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58">
        <f ca="1">COUNTIF(INDIRECT("U"&amp;(ROW()+12*(($AN1191-1)*3+$AO1191)-ROW())/12+5):INDIRECT("AF"&amp;(ROW()+12*(($AN1191-1)*3+$AO1191)-ROW())/12+5),AS1191)</f>
        <v>0</v>
      </c>
      <c r="AU1191" s="58">
        <f ca="1">IF(AND(AQ1191+AS1191&gt;0,AR1191+AT1191&gt;0),COUNTIF(AU$6:AU1190,"&gt;0")+1,0)</f>
        <v>0</v>
      </c>
    </row>
    <row r="1192" spans="40:47">
      <c r="AN1192" s="58">
        <v>33</v>
      </c>
      <c r="AO1192" s="58">
        <v>3</v>
      </c>
      <c r="AP1192" s="58">
        <v>11</v>
      </c>
      <c r="AQ1192" s="60">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58">
        <f ca="1">COUNTIF(INDIRECT("H"&amp;(ROW()+12*(($AN1192-1)*3+$AO1192)-ROW())/12+5):INDIRECT("S"&amp;(ROW()+12*(($AN1192-1)*3+$AO1192)-ROW())/12+5),AQ1192)</f>
        <v>0</v>
      </c>
      <c r="AS1192" s="60">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58">
        <f ca="1">COUNTIF(INDIRECT("U"&amp;(ROW()+12*(($AN1192-1)*3+$AO1192)-ROW())/12+5):INDIRECT("AF"&amp;(ROW()+12*(($AN1192-1)*3+$AO1192)-ROW())/12+5),AS1192)</f>
        <v>0</v>
      </c>
      <c r="AU1192" s="58">
        <f ca="1">IF(AND(AQ1192+AS1192&gt;0,AR1192+AT1192&gt;0),COUNTIF(AU$6:AU1191,"&gt;0")+1,0)</f>
        <v>0</v>
      </c>
    </row>
    <row r="1193" spans="40:47">
      <c r="AN1193" s="243">
        <v>33</v>
      </c>
      <c r="AO1193" s="243">
        <v>3</v>
      </c>
      <c r="AP1193" s="243">
        <v>12</v>
      </c>
      <c r="AQ1193" s="244">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243">
        <f ca="1">COUNTIF(INDIRECT("H"&amp;(ROW()+12*(($AN1193-1)*3+$AO1193)-ROW())/12+5):INDIRECT("S"&amp;(ROW()+12*(($AN1193-1)*3+$AO1193)-ROW())/12+5),AQ1193)</f>
        <v>0</v>
      </c>
      <c r="AS1193" s="244">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243">
        <f ca="1">COUNTIF(INDIRECT("U"&amp;(ROW()+12*(($AN1193-1)*3+$AO1193)-ROW())/12+5):INDIRECT("AF"&amp;(ROW()+12*(($AN1193-1)*3+$AO1193)-ROW())/12+5),AS1193)</f>
        <v>0</v>
      </c>
      <c r="AU1193" s="58">
        <f ca="1">IF(AND(AQ1193+AS1193&gt;0,AR1193+AT1193&gt;0),COUNTIF(AU$6:AU1192,"&gt;0")+1,0)</f>
        <v>0</v>
      </c>
    </row>
    <row r="1194" spans="40:47">
      <c r="AN1194" s="58">
        <v>34</v>
      </c>
      <c r="AO1194" s="58">
        <v>1</v>
      </c>
      <c r="AP1194" s="58">
        <v>1</v>
      </c>
      <c r="AQ1194" s="60">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58">
        <f ca="1">COUNTIF(INDIRECT("H"&amp;(ROW()+12*(($AN1194-1)*3+$AO1194)-ROW())/12+5):INDIRECT("S"&amp;(ROW()+12*(($AN1194-1)*3+$AO1194)-ROW())/12+5),AQ1194)</f>
        <v>0</v>
      </c>
      <c r="AS1194" s="60">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58">
        <f ca="1">COUNTIF(INDIRECT("U"&amp;(ROW()+12*(($AN1194-1)*3+$AO1194)-ROW())/12+5):INDIRECT("AF"&amp;(ROW()+12*(($AN1194-1)*3+$AO1194)-ROW())/12+5),AS1194)</f>
        <v>0</v>
      </c>
      <c r="AU1194" s="58">
        <f ca="1">IF(AND(AQ1194+AS1194&gt;0,AR1194+AT1194&gt;0),COUNTIF(AU$6:AU1193,"&gt;0")+1,0)</f>
        <v>0</v>
      </c>
    </row>
    <row r="1195" spans="40:47">
      <c r="AN1195" s="58">
        <v>34</v>
      </c>
      <c r="AO1195" s="58">
        <v>1</v>
      </c>
      <c r="AP1195" s="58">
        <v>2</v>
      </c>
      <c r="AQ1195" s="60">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58">
        <f ca="1">COUNTIF(INDIRECT("H"&amp;(ROW()+12*(($AN1195-1)*3+$AO1195)-ROW())/12+5):INDIRECT("S"&amp;(ROW()+12*(($AN1195-1)*3+$AO1195)-ROW())/12+5),AQ1195)</f>
        <v>0</v>
      </c>
      <c r="AS1195" s="60">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58">
        <f ca="1">COUNTIF(INDIRECT("U"&amp;(ROW()+12*(($AN1195-1)*3+$AO1195)-ROW())/12+5):INDIRECT("AF"&amp;(ROW()+12*(($AN1195-1)*3+$AO1195)-ROW())/12+5),AS1195)</f>
        <v>0</v>
      </c>
      <c r="AU1195" s="58">
        <f ca="1">IF(AND(AQ1195+AS1195&gt;0,AR1195+AT1195&gt;0),COUNTIF(AU$6:AU1194,"&gt;0")+1,0)</f>
        <v>0</v>
      </c>
    </row>
    <row r="1196" spans="40:47">
      <c r="AN1196" s="58">
        <v>34</v>
      </c>
      <c r="AO1196" s="58">
        <v>1</v>
      </c>
      <c r="AP1196" s="58">
        <v>3</v>
      </c>
      <c r="AQ1196" s="60">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58">
        <f ca="1">COUNTIF(INDIRECT("H"&amp;(ROW()+12*(($AN1196-1)*3+$AO1196)-ROW())/12+5):INDIRECT("S"&amp;(ROW()+12*(($AN1196-1)*3+$AO1196)-ROW())/12+5),AQ1196)</f>
        <v>0</v>
      </c>
      <c r="AS1196" s="60">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58">
        <f ca="1">COUNTIF(INDIRECT("U"&amp;(ROW()+12*(($AN1196-1)*3+$AO1196)-ROW())/12+5):INDIRECT("AF"&amp;(ROW()+12*(($AN1196-1)*3+$AO1196)-ROW())/12+5),AS1196)</f>
        <v>0</v>
      </c>
      <c r="AU1196" s="58">
        <f ca="1">IF(AND(AQ1196+AS1196&gt;0,AR1196+AT1196&gt;0),COUNTIF(AU$6:AU1195,"&gt;0")+1,0)</f>
        <v>0</v>
      </c>
    </row>
    <row r="1197" spans="40:47">
      <c r="AN1197" s="58">
        <v>34</v>
      </c>
      <c r="AO1197" s="58">
        <v>1</v>
      </c>
      <c r="AP1197" s="58">
        <v>4</v>
      </c>
      <c r="AQ1197" s="60">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58">
        <f ca="1">COUNTIF(INDIRECT("H"&amp;(ROW()+12*(($AN1197-1)*3+$AO1197)-ROW())/12+5):INDIRECT("S"&amp;(ROW()+12*(($AN1197-1)*3+$AO1197)-ROW())/12+5),AQ1197)</f>
        <v>0</v>
      </c>
      <c r="AS1197" s="60">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58">
        <f ca="1">COUNTIF(INDIRECT("U"&amp;(ROW()+12*(($AN1197-1)*3+$AO1197)-ROW())/12+5):INDIRECT("AF"&amp;(ROW()+12*(($AN1197-1)*3+$AO1197)-ROW())/12+5),AS1197)</f>
        <v>0</v>
      </c>
      <c r="AU1197" s="58">
        <f ca="1">IF(AND(AQ1197+AS1197&gt;0,AR1197+AT1197&gt;0),COUNTIF(AU$6:AU1196,"&gt;0")+1,0)</f>
        <v>0</v>
      </c>
    </row>
    <row r="1198" spans="40:47">
      <c r="AN1198" s="58">
        <v>34</v>
      </c>
      <c r="AO1198" s="58">
        <v>1</v>
      </c>
      <c r="AP1198" s="58">
        <v>5</v>
      </c>
      <c r="AQ1198" s="60">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58">
        <f ca="1">COUNTIF(INDIRECT("H"&amp;(ROW()+12*(($AN1198-1)*3+$AO1198)-ROW())/12+5):INDIRECT("S"&amp;(ROW()+12*(($AN1198-1)*3+$AO1198)-ROW())/12+5),AQ1198)</f>
        <v>0</v>
      </c>
      <c r="AS1198" s="60">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58">
        <f ca="1">COUNTIF(INDIRECT("U"&amp;(ROW()+12*(($AN1198-1)*3+$AO1198)-ROW())/12+5):INDIRECT("AF"&amp;(ROW()+12*(($AN1198-1)*3+$AO1198)-ROW())/12+5),AS1198)</f>
        <v>0</v>
      </c>
      <c r="AU1198" s="58">
        <f ca="1">IF(AND(AQ1198+AS1198&gt;0,AR1198+AT1198&gt;0),COUNTIF(AU$6:AU1197,"&gt;0")+1,0)</f>
        <v>0</v>
      </c>
    </row>
    <row r="1199" spans="40:47">
      <c r="AN1199" s="58">
        <v>34</v>
      </c>
      <c r="AO1199" s="58">
        <v>1</v>
      </c>
      <c r="AP1199" s="58">
        <v>6</v>
      </c>
      <c r="AQ1199" s="60">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58">
        <f ca="1">COUNTIF(INDIRECT("H"&amp;(ROW()+12*(($AN1199-1)*3+$AO1199)-ROW())/12+5):INDIRECT("S"&amp;(ROW()+12*(($AN1199-1)*3+$AO1199)-ROW())/12+5),AQ1199)</f>
        <v>0</v>
      </c>
      <c r="AS1199" s="60">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58">
        <f ca="1">COUNTIF(INDIRECT("U"&amp;(ROW()+12*(($AN1199-1)*3+$AO1199)-ROW())/12+5):INDIRECT("AF"&amp;(ROW()+12*(($AN1199-1)*3+$AO1199)-ROW())/12+5),AS1199)</f>
        <v>0</v>
      </c>
      <c r="AU1199" s="58">
        <f ca="1">IF(AND(AQ1199+AS1199&gt;0,AR1199+AT1199&gt;0),COUNTIF(AU$6:AU1198,"&gt;0")+1,0)</f>
        <v>0</v>
      </c>
    </row>
    <row r="1200" spans="40:47">
      <c r="AN1200" s="58">
        <v>34</v>
      </c>
      <c r="AO1200" s="58">
        <v>1</v>
      </c>
      <c r="AP1200" s="58">
        <v>7</v>
      </c>
      <c r="AQ1200" s="60">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58">
        <f ca="1">COUNTIF(INDIRECT("H"&amp;(ROW()+12*(($AN1200-1)*3+$AO1200)-ROW())/12+5):INDIRECT("S"&amp;(ROW()+12*(($AN1200-1)*3+$AO1200)-ROW())/12+5),AQ1200)</f>
        <v>0</v>
      </c>
      <c r="AS1200" s="60">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58">
        <f ca="1">COUNTIF(INDIRECT("U"&amp;(ROW()+12*(($AN1200-1)*3+$AO1200)-ROW())/12+5):INDIRECT("AF"&amp;(ROW()+12*(($AN1200-1)*3+$AO1200)-ROW())/12+5),AS1200)</f>
        <v>0</v>
      </c>
      <c r="AU1200" s="58">
        <f ca="1">IF(AND(AQ1200+AS1200&gt;0,AR1200+AT1200&gt;0),COUNTIF(AU$6:AU1199,"&gt;0")+1,0)</f>
        <v>0</v>
      </c>
    </row>
    <row r="1201" spans="40:47">
      <c r="AN1201" s="58">
        <v>34</v>
      </c>
      <c r="AO1201" s="58">
        <v>1</v>
      </c>
      <c r="AP1201" s="58">
        <v>8</v>
      </c>
      <c r="AQ1201" s="60">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58">
        <f ca="1">COUNTIF(INDIRECT("H"&amp;(ROW()+12*(($AN1201-1)*3+$AO1201)-ROW())/12+5):INDIRECT("S"&amp;(ROW()+12*(($AN1201-1)*3+$AO1201)-ROW())/12+5),AQ1201)</f>
        <v>0</v>
      </c>
      <c r="AS1201" s="60">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58">
        <f ca="1">COUNTIF(INDIRECT("U"&amp;(ROW()+12*(($AN1201-1)*3+$AO1201)-ROW())/12+5):INDIRECT("AF"&amp;(ROW()+12*(($AN1201-1)*3+$AO1201)-ROW())/12+5),AS1201)</f>
        <v>0</v>
      </c>
      <c r="AU1201" s="58">
        <f ca="1">IF(AND(AQ1201+AS1201&gt;0,AR1201+AT1201&gt;0),COUNTIF(AU$6:AU1200,"&gt;0")+1,0)</f>
        <v>0</v>
      </c>
    </row>
    <row r="1202" spans="40:47">
      <c r="AN1202" s="58">
        <v>34</v>
      </c>
      <c r="AO1202" s="58">
        <v>1</v>
      </c>
      <c r="AP1202" s="58">
        <v>9</v>
      </c>
      <c r="AQ1202" s="60">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58">
        <f ca="1">COUNTIF(INDIRECT("H"&amp;(ROW()+12*(($AN1202-1)*3+$AO1202)-ROW())/12+5):INDIRECT("S"&amp;(ROW()+12*(($AN1202-1)*3+$AO1202)-ROW())/12+5),AQ1202)</f>
        <v>0</v>
      </c>
      <c r="AS1202" s="60">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58">
        <f ca="1">COUNTIF(INDIRECT("U"&amp;(ROW()+12*(($AN1202-1)*3+$AO1202)-ROW())/12+5):INDIRECT("AF"&amp;(ROW()+12*(($AN1202-1)*3+$AO1202)-ROW())/12+5),AS1202)</f>
        <v>0</v>
      </c>
      <c r="AU1202" s="58">
        <f ca="1">IF(AND(AQ1202+AS1202&gt;0,AR1202+AT1202&gt;0),COUNTIF(AU$6:AU1201,"&gt;0")+1,0)</f>
        <v>0</v>
      </c>
    </row>
    <row r="1203" spans="40:47">
      <c r="AN1203" s="58">
        <v>34</v>
      </c>
      <c r="AO1203" s="58">
        <v>1</v>
      </c>
      <c r="AP1203" s="58">
        <v>10</v>
      </c>
      <c r="AQ1203" s="60">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58">
        <f ca="1">COUNTIF(INDIRECT("H"&amp;(ROW()+12*(($AN1203-1)*3+$AO1203)-ROW())/12+5):INDIRECT("S"&amp;(ROW()+12*(($AN1203-1)*3+$AO1203)-ROW())/12+5),AQ1203)</f>
        <v>0</v>
      </c>
      <c r="AS1203" s="60">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58">
        <f ca="1">COUNTIF(INDIRECT("U"&amp;(ROW()+12*(($AN1203-1)*3+$AO1203)-ROW())/12+5):INDIRECT("AF"&amp;(ROW()+12*(($AN1203-1)*3+$AO1203)-ROW())/12+5),AS1203)</f>
        <v>0</v>
      </c>
      <c r="AU1203" s="58">
        <f ca="1">IF(AND(AQ1203+AS1203&gt;0,AR1203+AT1203&gt;0),COUNTIF(AU$6:AU1202,"&gt;0")+1,0)</f>
        <v>0</v>
      </c>
    </row>
    <row r="1204" spans="40:47">
      <c r="AN1204" s="58">
        <v>34</v>
      </c>
      <c r="AO1204" s="58">
        <v>1</v>
      </c>
      <c r="AP1204" s="58">
        <v>11</v>
      </c>
      <c r="AQ1204" s="60">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58">
        <f ca="1">COUNTIF(INDIRECT("H"&amp;(ROW()+12*(($AN1204-1)*3+$AO1204)-ROW())/12+5):INDIRECT("S"&amp;(ROW()+12*(($AN1204-1)*3+$AO1204)-ROW())/12+5),AQ1204)</f>
        <v>0</v>
      </c>
      <c r="AS1204" s="60">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58">
        <f ca="1">COUNTIF(INDIRECT("U"&amp;(ROW()+12*(($AN1204-1)*3+$AO1204)-ROW())/12+5):INDIRECT("AF"&amp;(ROW()+12*(($AN1204-1)*3+$AO1204)-ROW())/12+5),AS1204)</f>
        <v>0</v>
      </c>
      <c r="AU1204" s="58">
        <f ca="1">IF(AND(AQ1204+AS1204&gt;0,AR1204+AT1204&gt;0),COUNTIF(AU$6:AU1203,"&gt;0")+1,0)</f>
        <v>0</v>
      </c>
    </row>
    <row r="1205" spans="40:47">
      <c r="AN1205" s="58">
        <v>34</v>
      </c>
      <c r="AO1205" s="58">
        <v>1</v>
      </c>
      <c r="AP1205" s="58">
        <v>12</v>
      </c>
      <c r="AQ1205" s="60">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58">
        <f ca="1">COUNTIF(INDIRECT("H"&amp;(ROW()+12*(($AN1205-1)*3+$AO1205)-ROW())/12+5):INDIRECT("S"&amp;(ROW()+12*(($AN1205-1)*3+$AO1205)-ROW())/12+5),AQ1205)</f>
        <v>0</v>
      </c>
      <c r="AS1205" s="60">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58">
        <f ca="1">COUNTIF(INDIRECT("U"&amp;(ROW()+12*(($AN1205-1)*3+$AO1205)-ROW())/12+5):INDIRECT("AF"&amp;(ROW()+12*(($AN1205-1)*3+$AO1205)-ROW())/12+5),AS1205)</f>
        <v>0</v>
      </c>
      <c r="AU1205" s="58">
        <f ca="1">IF(AND(AQ1205+AS1205&gt;0,AR1205+AT1205&gt;0),COUNTIF(AU$6:AU1204,"&gt;0")+1,0)</f>
        <v>0</v>
      </c>
    </row>
    <row r="1206" spans="40:47">
      <c r="AN1206" s="58">
        <v>34</v>
      </c>
      <c r="AO1206" s="58">
        <v>2</v>
      </c>
      <c r="AP1206" s="58">
        <v>1</v>
      </c>
      <c r="AQ1206" s="60">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58">
        <f ca="1">COUNTIF(INDIRECT("H"&amp;(ROW()+12*(($AN1206-1)*3+$AO1206)-ROW())/12+5):INDIRECT("S"&amp;(ROW()+12*(($AN1206-1)*3+$AO1206)-ROW())/12+5),AQ1206)</f>
        <v>0</v>
      </c>
      <c r="AS1206" s="60">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58">
        <f ca="1">COUNTIF(INDIRECT("U"&amp;(ROW()+12*(($AN1206-1)*3+$AO1206)-ROW())/12+5):INDIRECT("AF"&amp;(ROW()+12*(($AN1206-1)*3+$AO1206)-ROW())/12+5),AS1206)</f>
        <v>0</v>
      </c>
      <c r="AU1206" s="58">
        <f ca="1">IF(AND(AQ1206+AS1206&gt;0,AR1206+AT1206&gt;0),COUNTIF(AU$6:AU1205,"&gt;0")+1,0)</f>
        <v>0</v>
      </c>
    </row>
    <row r="1207" spans="40:47">
      <c r="AN1207" s="58">
        <v>34</v>
      </c>
      <c r="AO1207" s="58">
        <v>2</v>
      </c>
      <c r="AP1207" s="58">
        <v>2</v>
      </c>
      <c r="AQ1207" s="60">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58">
        <f ca="1">COUNTIF(INDIRECT("H"&amp;(ROW()+12*(($AN1207-1)*3+$AO1207)-ROW())/12+5):INDIRECT("S"&amp;(ROW()+12*(($AN1207-1)*3+$AO1207)-ROW())/12+5),AQ1207)</f>
        <v>0</v>
      </c>
      <c r="AS1207" s="60">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58">
        <f ca="1">COUNTIF(INDIRECT("U"&amp;(ROW()+12*(($AN1207-1)*3+$AO1207)-ROW())/12+5):INDIRECT("AF"&amp;(ROW()+12*(($AN1207-1)*3+$AO1207)-ROW())/12+5),AS1207)</f>
        <v>0</v>
      </c>
      <c r="AU1207" s="58">
        <f ca="1">IF(AND(AQ1207+AS1207&gt;0,AR1207+AT1207&gt;0),COUNTIF(AU$6:AU1206,"&gt;0")+1,0)</f>
        <v>0</v>
      </c>
    </row>
    <row r="1208" spans="40:47">
      <c r="AN1208" s="58">
        <v>34</v>
      </c>
      <c r="AO1208" s="58">
        <v>2</v>
      </c>
      <c r="AP1208" s="58">
        <v>3</v>
      </c>
      <c r="AQ1208" s="60">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58">
        <f ca="1">COUNTIF(INDIRECT("H"&amp;(ROW()+12*(($AN1208-1)*3+$AO1208)-ROW())/12+5):INDIRECT("S"&amp;(ROW()+12*(($AN1208-1)*3+$AO1208)-ROW())/12+5),AQ1208)</f>
        <v>0</v>
      </c>
      <c r="AS1208" s="60">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58">
        <f ca="1">COUNTIF(INDIRECT("U"&amp;(ROW()+12*(($AN1208-1)*3+$AO1208)-ROW())/12+5):INDIRECT("AF"&amp;(ROW()+12*(($AN1208-1)*3+$AO1208)-ROW())/12+5),AS1208)</f>
        <v>0</v>
      </c>
      <c r="AU1208" s="58">
        <f ca="1">IF(AND(AQ1208+AS1208&gt;0,AR1208+AT1208&gt;0),COUNTIF(AU$6:AU1207,"&gt;0")+1,0)</f>
        <v>0</v>
      </c>
    </row>
    <row r="1209" spans="40:47">
      <c r="AN1209" s="58">
        <v>34</v>
      </c>
      <c r="AO1209" s="58">
        <v>2</v>
      </c>
      <c r="AP1209" s="58">
        <v>4</v>
      </c>
      <c r="AQ1209" s="60">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58">
        <f ca="1">COUNTIF(INDIRECT("H"&amp;(ROW()+12*(($AN1209-1)*3+$AO1209)-ROW())/12+5):INDIRECT("S"&amp;(ROW()+12*(($AN1209-1)*3+$AO1209)-ROW())/12+5),AQ1209)</f>
        <v>0</v>
      </c>
      <c r="AS1209" s="60">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58">
        <f ca="1">COUNTIF(INDIRECT("U"&amp;(ROW()+12*(($AN1209-1)*3+$AO1209)-ROW())/12+5):INDIRECT("AF"&amp;(ROW()+12*(($AN1209-1)*3+$AO1209)-ROW())/12+5),AS1209)</f>
        <v>0</v>
      </c>
      <c r="AU1209" s="58">
        <f ca="1">IF(AND(AQ1209+AS1209&gt;0,AR1209+AT1209&gt;0),COUNTIF(AU$6:AU1208,"&gt;0")+1,0)</f>
        <v>0</v>
      </c>
    </row>
    <row r="1210" spans="40:47">
      <c r="AN1210" s="58">
        <v>34</v>
      </c>
      <c r="AO1210" s="58">
        <v>2</v>
      </c>
      <c r="AP1210" s="58">
        <v>5</v>
      </c>
      <c r="AQ1210" s="60">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58">
        <f ca="1">COUNTIF(INDIRECT("H"&amp;(ROW()+12*(($AN1210-1)*3+$AO1210)-ROW())/12+5):INDIRECT("S"&amp;(ROW()+12*(($AN1210-1)*3+$AO1210)-ROW())/12+5),AQ1210)</f>
        <v>0</v>
      </c>
      <c r="AS1210" s="60">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58">
        <f ca="1">COUNTIF(INDIRECT("U"&amp;(ROW()+12*(($AN1210-1)*3+$AO1210)-ROW())/12+5):INDIRECT("AF"&amp;(ROW()+12*(($AN1210-1)*3+$AO1210)-ROW())/12+5),AS1210)</f>
        <v>0</v>
      </c>
      <c r="AU1210" s="58">
        <f ca="1">IF(AND(AQ1210+AS1210&gt;0,AR1210+AT1210&gt;0),COUNTIF(AU$6:AU1209,"&gt;0")+1,0)</f>
        <v>0</v>
      </c>
    </row>
    <row r="1211" spans="40:47">
      <c r="AN1211" s="58">
        <v>34</v>
      </c>
      <c r="AO1211" s="58">
        <v>2</v>
      </c>
      <c r="AP1211" s="58">
        <v>6</v>
      </c>
      <c r="AQ1211" s="60">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58">
        <f ca="1">COUNTIF(INDIRECT("H"&amp;(ROW()+12*(($AN1211-1)*3+$AO1211)-ROW())/12+5):INDIRECT("S"&amp;(ROW()+12*(($AN1211-1)*3+$AO1211)-ROW())/12+5),AQ1211)</f>
        <v>0</v>
      </c>
      <c r="AS1211" s="60">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58">
        <f ca="1">COUNTIF(INDIRECT("U"&amp;(ROW()+12*(($AN1211-1)*3+$AO1211)-ROW())/12+5):INDIRECT("AF"&amp;(ROW()+12*(($AN1211-1)*3+$AO1211)-ROW())/12+5),AS1211)</f>
        <v>0</v>
      </c>
      <c r="AU1211" s="58">
        <f ca="1">IF(AND(AQ1211+AS1211&gt;0,AR1211+AT1211&gt;0),COUNTIF(AU$6:AU1210,"&gt;0")+1,0)</f>
        <v>0</v>
      </c>
    </row>
    <row r="1212" spans="40:47">
      <c r="AN1212" s="58">
        <v>34</v>
      </c>
      <c r="AO1212" s="58">
        <v>2</v>
      </c>
      <c r="AP1212" s="58">
        <v>7</v>
      </c>
      <c r="AQ1212" s="60">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58">
        <f ca="1">COUNTIF(INDIRECT("H"&amp;(ROW()+12*(($AN1212-1)*3+$AO1212)-ROW())/12+5):INDIRECT("S"&amp;(ROW()+12*(($AN1212-1)*3+$AO1212)-ROW())/12+5),AQ1212)</f>
        <v>0</v>
      </c>
      <c r="AS1212" s="60">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58">
        <f ca="1">COUNTIF(INDIRECT("U"&amp;(ROW()+12*(($AN1212-1)*3+$AO1212)-ROW())/12+5):INDIRECT("AF"&amp;(ROW()+12*(($AN1212-1)*3+$AO1212)-ROW())/12+5),AS1212)</f>
        <v>0</v>
      </c>
      <c r="AU1212" s="58">
        <f ca="1">IF(AND(AQ1212+AS1212&gt;0,AR1212+AT1212&gt;0),COUNTIF(AU$6:AU1211,"&gt;0")+1,0)</f>
        <v>0</v>
      </c>
    </row>
    <row r="1213" spans="40:47">
      <c r="AN1213" s="58">
        <v>34</v>
      </c>
      <c r="AO1213" s="58">
        <v>2</v>
      </c>
      <c r="AP1213" s="58">
        <v>8</v>
      </c>
      <c r="AQ1213" s="60">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58">
        <f ca="1">COUNTIF(INDIRECT("H"&amp;(ROW()+12*(($AN1213-1)*3+$AO1213)-ROW())/12+5):INDIRECT("S"&amp;(ROW()+12*(($AN1213-1)*3+$AO1213)-ROW())/12+5),AQ1213)</f>
        <v>0</v>
      </c>
      <c r="AS1213" s="60">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58">
        <f ca="1">COUNTIF(INDIRECT("U"&amp;(ROW()+12*(($AN1213-1)*3+$AO1213)-ROW())/12+5):INDIRECT("AF"&amp;(ROW()+12*(($AN1213-1)*3+$AO1213)-ROW())/12+5),AS1213)</f>
        <v>0</v>
      </c>
      <c r="AU1213" s="58">
        <f ca="1">IF(AND(AQ1213+AS1213&gt;0,AR1213+AT1213&gt;0),COUNTIF(AU$6:AU1212,"&gt;0")+1,0)</f>
        <v>0</v>
      </c>
    </row>
    <row r="1214" spans="40:47">
      <c r="AN1214" s="58">
        <v>34</v>
      </c>
      <c r="AO1214" s="58">
        <v>2</v>
      </c>
      <c r="AP1214" s="58">
        <v>9</v>
      </c>
      <c r="AQ1214" s="60">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58">
        <f ca="1">COUNTIF(INDIRECT("H"&amp;(ROW()+12*(($AN1214-1)*3+$AO1214)-ROW())/12+5):INDIRECT("S"&amp;(ROW()+12*(($AN1214-1)*3+$AO1214)-ROW())/12+5),AQ1214)</f>
        <v>0</v>
      </c>
      <c r="AS1214" s="60">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58">
        <f ca="1">COUNTIF(INDIRECT("U"&amp;(ROW()+12*(($AN1214-1)*3+$AO1214)-ROW())/12+5):INDIRECT("AF"&amp;(ROW()+12*(($AN1214-1)*3+$AO1214)-ROW())/12+5),AS1214)</f>
        <v>0</v>
      </c>
      <c r="AU1214" s="58">
        <f ca="1">IF(AND(AQ1214+AS1214&gt;0,AR1214+AT1214&gt;0),COUNTIF(AU$6:AU1213,"&gt;0")+1,0)</f>
        <v>0</v>
      </c>
    </row>
    <row r="1215" spans="40:47">
      <c r="AN1215" s="58">
        <v>34</v>
      </c>
      <c r="AO1215" s="58">
        <v>2</v>
      </c>
      <c r="AP1215" s="58">
        <v>10</v>
      </c>
      <c r="AQ1215" s="60">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58">
        <f ca="1">COUNTIF(INDIRECT("H"&amp;(ROW()+12*(($AN1215-1)*3+$AO1215)-ROW())/12+5):INDIRECT("S"&amp;(ROW()+12*(($AN1215-1)*3+$AO1215)-ROW())/12+5),AQ1215)</f>
        <v>0</v>
      </c>
      <c r="AS1215" s="60">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58">
        <f ca="1">COUNTIF(INDIRECT("U"&amp;(ROW()+12*(($AN1215-1)*3+$AO1215)-ROW())/12+5):INDIRECT("AF"&amp;(ROW()+12*(($AN1215-1)*3+$AO1215)-ROW())/12+5),AS1215)</f>
        <v>0</v>
      </c>
      <c r="AU1215" s="58">
        <f ca="1">IF(AND(AQ1215+AS1215&gt;0,AR1215+AT1215&gt;0),COUNTIF(AU$6:AU1214,"&gt;0")+1,0)</f>
        <v>0</v>
      </c>
    </row>
    <row r="1216" spans="40:47">
      <c r="AN1216" s="58">
        <v>34</v>
      </c>
      <c r="AO1216" s="58">
        <v>2</v>
      </c>
      <c r="AP1216" s="58">
        <v>11</v>
      </c>
      <c r="AQ1216" s="60">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58">
        <f ca="1">COUNTIF(INDIRECT("H"&amp;(ROW()+12*(($AN1216-1)*3+$AO1216)-ROW())/12+5):INDIRECT("S"&amp;(ROW()+12*(($AN1216-1)*3+$AO1216)-ROW())/12+5),AQ1216)</f>
        <v>0</v>
      </c>
      <c r="AS1216" s="60">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58">
        <f ca="1">COUNTIF(INDIRECT("U"&amp;(ROW()+12*(($AN1216-1)*3+$AO1216)-ROW())/12+5):INDIRECT("AF"&amp;(ROW()+12*(($AN1216-1)*3+$AO1216)-ROW())/12+5),AS1216)</f>
        <v>0</v>
      </c>
      <c r="AU1216" s="58">
        <f ca="1">IF(AND(AQ1216+AS1216&gt;0,AR1216+AT1216&gt;0),COUNTIF(AU$6:AU1215,"&gt;0")+1,0)</f>
        <v>0</v>
      </c>
    </row>
    <row r="1217" spans="40:47">
      <c r="AN1217" s="58">
        <v>34</v>
      </c>
      <c r="AO1217" s="58">
        <v>2</v>
      </c>
      <c r="AP1217" s="58">
        <v>12</v>
      </c>
      <c r="AQ1217" s="60">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58">
        <f ca="1">COUNTIF(INDIRECT("H"&amp;(ROW()+12*(($AN1217-1)*3+$AO1217)-ROW())/12+5):INDIRECT("S"&amp;(ROW()+12*(($AN1217-1)*3+$AO1217)-ROW())/12+5),AQ1217)</f>
        <v>0</v>
      </c>
      <c r="AS1217" s="60">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58">
        <f ca="1">COUNTIF(INDIRECT("U"&amp;(ROW()+12*(($AN1217-1)*3+$AO1217)-ROW())/12+5):INDIRECT("AF"&amp;(ROW()+12*(($AN1217-1)*3+$AO1217)-ROW())/12+5),AS1217)</f>
        <v>0</v>
      </c>
      <c r="AU1217" s="58">
        <f ca="1">IF(AND(AQ1217+AS1217&gt;0,AR1217+AT1217&gt;0),COUNTIF(AU$6:AU1216,"&gt;0")+1,0)</f>
        <v>0</v>
      </c>
    </row>
    <row r="1218" spans="40:47">
      <c r="AN1218" s="58">
        <v>34</v>
      </c>
      <c r="AO1218" s="58">
        <v>3</v>
      </c>
      <c r="AP1218" s="58">
        <v>1</v>
      </c>
      <c r="AQ1218" s="60">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58">
        <f ca="1">COUNTIF(INDIRECT("H"&amp;(ROW()+12*(($AN1218-1)*3+$AO1218)-ROW())/12+5):INDIRECT("S"&amp;(ROW()+12*(($AN1218-1)*3+$AO1218)-ROW())/12+5),AQ1218)</f>
        <v>0</v>
      </c>
      <c r="AS1218" s="60">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58">
        <f ca="1">COUNTIF(INDIRECT("U"&amp;(ROW()+12*(($AN1218-1)*3+$AO1218)-ROW())/12+5):INDIRECT("AF"&amp;(ROW()+12*(($AN1218-1)*3+$AO1218)-ROW())/12+5),AS1218)</f>
        <v>0</v>
      </c>
      <c r="AU1218" s="58">
        <f ca="1">IF(AND(AQ1218+AS1218&gt;0,AR1218+AT1218&gt;0),COUNTIF(AU$6:AU1217,"&gt;0")+1,0)</f>
        <v>0</v>
      </c>
    </row>
    <row r="1219" spans="40:47">
      <c r="AN1219" s="58">
        <v>34</v>
      </c>
      <c r="AO1219" s="58">
        <v>3</v>
      </c>
      <c r="AP1219" s="58">
        <v>2</v>
      </c>
      <c r="AQ1219" s="60">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58">
        <f ca="1">COUNTIF(INDIRECT("H"&amp;(ROW()+12*(($AN1219-1)*3+$AO1219)-ROW())/12+5):INDIRECT("S"&amp;(ROW()+12*(($AN1219-1)*3+$AO1219)-ROW())/12+5),AQ1219)</f>
        <v>0</v>
      </c>
      <c r="AS1219" s="60">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58">
        <f ca="1">COUNTIF(INDIRECT("U"&amp;(ROW()+12*(($AN1219-1)*3+$AO1219)-ROW())/12+5):INDIRECT("AF"&amp;(ROW()+12*(($AN1219-1)*3+$AO1219)-ROW())/12+5),AS1219)</f>
        <v>0</v>
      </c>
      <c r="AU1219" s="58">
        <f ca="1">IF(AND(AQ1219+AS1219&gt;0,AR1219+AT1219&gt;0),COUNTIF(AU$6:AU1218,"&gt;0")+1,0)</f>
        <v>0</v>
      </c>
    </row>
    <row r="1220" spans="40:47">
      <c r="AN1220" s="58">
        <v>34</v>
      </c>
      <c r="AO1220" s="58">
        <v>3</v>
      </c>
      <c r="AP1220" s="58">
        <v>3</v>
      </c>
      <c r="AQ1220" s="60">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58">
        <f ca="1">COUNTIF(INDIRECT("H"&amp;(ROW()+12*(($AN1220-1)*3+$AO1220)-ROW())/12+5):INDIRECT("S"&amp;(ROW()+12*(($AN1220-1)*3+$AO1220)-ROW())/12+5),AQ1220)</f>
        <v>0</v>
      </c>
      <c r="AS1220" s="60">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58">
        <f ca="1">COUNTIF(INDIRECT("U"&amp;(ROW()+12*(($AN1220-1)*3+$AO1220)-ROW())/12+5):INDIRECT("AF"&amp;(ROW()+12*(($AN1220-1)*3+$AO1220)-ROW())/12+5),AS1220)</f>
        <v>0</v>
      </c>
      <c r="AU1220" s="58">
        <f ca="1">IF(AND(AQ1220+AS1220&gt;0,AR1220+AT1220&gt;0),COUNTIF(AU$6:AU1219,"&gt;0")+1,0)</f>
        <v>0</v>
      </c>
    </row>
    <row r="1221" spans="40:47">
      <c r="AN1221" s="58">
        <v>34</v>
      </c>
      <c r="AO1221" s="58">
        <v>3</v>
      </c>
      <c r="AP1221" s="58">
        <v>4</v>
      </c>
      <c r="AQ1221" s="60">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58">
        <f ca="1">COUNTIF(INDIRECT("H"&amp;(ROW()+12*(($AN1221-1)*3+$AO1221)-ROW())/12+5):INDIRECT("S"&amp;(ROW()+12*(($AN1221-1)*3+$AO1221)-ROW())/12+5),AQ1221)</f>
        <v>0</v>
      </c>
      <c r="AS1221" s="60">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58">
        <f ca="1">COUNTIF(INDIRECT("U"&amp;(ROW()+12*(($AN1221-1)*3+$AO1221)-ROW())/12+5):INDIRECT("AF"&amp;(ROW()+12*(($AN1221-1)*3+$AO1221)-ROW())/12+5),AS1221)</f>
        <v>0</v>
      </c>
      <c r="AU1221" s="58">
        <f ca="1">IF(AND(AQ1221+AS1221&gt;0,AR1221+AT1221&gt;0),COUNTIF(AU$6:AU1220,"&gt;0")+1,0)</f>
        <v>0</v>
      </c>
    </row>
    <row r="1222" spans="40:47">
      <c r="AN1222" s="58">
        <v>34</v>
      </c>
      <c r="AO1222" s="58">
        <v>3</v>
      </c>
      <c r="AP1222" s="58">
        <v>5</v>
      </c>
      <c r="AQ1222" s="60">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58">
        <f ca="1">COUNTIF(INDIRECT("H"&amp;(ROW()+12*(($AN1222-1)*3+$AO1222)-ROW())/12+5):INDIRECT("S"&amp;(ROW()+12*(($AN1222-1)*3+$AO1222)-ROW())/12+5),AQ1222)</f>
        <v>0</v>
      </c>
      <c r="AS1222" s="60">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58">
        <f ca="1">COUNTIF(INDIRECT("U"&amp;(ROW()+12*(($AN1222-1)*3+$AO1222)-ROW())/12+5):INDIRECT("AF"&amp;(ROW()+12*(($AN1222-1)*3+$AO1222)-ROW())/12+5),AS1222)</f>
        <v>0</v>
      </c>
      <c r="AU1222" s="58">
        <f ca="1">IF(AND(AQ1222+AS1222&gt;0,AR1222+AT1222&gt;0),COUNTIF(AU$6:AU1221,"&gt;0")+1,0)</f>
        <v>0</v>
      </c>
    </row>
    <row r="1223" spans="40:47">
      <c r="AN1223" s="58">
        <v>34</v>
      </c>
      <c r="AO1223" s="58">
        <v>3</v>
      </c>
      <c r="AP1223" s="58">
        <v>6</v>
      </c>
      <c r="AQ1223" s="60">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58">
        <f ca="1">COUNTIF(INDIRECT("H"&amp;(ROW()+12*(($AN1223-1)*3+$AO1223)-ROW())/12+5):INDIRECT("S"&amp;(ROW()+12*(($AN1223-1)*3+$AO1223)-ROW())/12+5),AQ1223)</f>
        <v>0</v>
      </c>
      <c r="AS1223" s="60">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58">
        <f ca="1">COUNTIF(INDIRECT("U"&amp;(ROW()+12*(($AN1223-1)*3+$AO1223)-ROW())/12+5):INDIRECT("AF"&amp;(ROW()+12*(($AN1223-1)*3+$AO1223)-ROW())/12+5),AS1223)</f>
        <v>0</v>
      </c>
      <c r="AU1223" s="58">
        <f ca="1">IF(AND(AQ1223+AS1223&gt;0,AR1223+AT1223&gt;0),COUNTIF(AU$6:AU1222,"&gt;0")+1,0)</f>
        <v>0</v>
      </c>
    </row>
    <row r="1224" spans="40:47">
      <c r="AN1224" s="58">
        <v>34</v>
      </c>
      <c r="AO1224" s="58">
        <v>3</v>
      </c>
      <c r="AP1224" s="58">
        <v>7</v>
      </c>
      <c r="AQ1224" s="60">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58">
        <f ca="1">COUNTIF(INDIRECT("H"&amp;(ROW()+12*(($AN1224-1)*3+$AO1224)-ROW())/12+5):INDIRECT("S"&amp;(ROW()+12*(($AN1224-1)*3+$AO1224)-ROW())/12+5),AQ1224)</f>
        <v>0</v>
      </c>
      <c r="AS1224" s="60">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58">
        <f ca="1">COUNTIF(INDIRECT("U"&amp;(ROW()+12*(($AN1224-1)*3+$AO1224)-ROW())/12+5):INDIRECT("AF"&amp;(ROW()+12*(($AN1224-1)*3+$AO1224)-ROW())/12+5),AS1224)</f>
        <v>0</v>
      </c>
      <c r="AU1224" s="58">
        <f ca="1">IF(AND(AQ1224+AS1224&gt;0,AR1224+AT1224&gt;0),COUNTIF(AU$6:AU1223,"&gt;0")+1,0)</f>
        <v>0</v>
      </c>
    </row>
    <row r="1225" spans="40:47">
      <c r="AN1225" s="58">
        <v>34</v>
      </c>
      <c r="AO1225" s="58">
        <v>3</v>
      </c>
      <c r="AP1225" s="58">
        <v>8</v>
      </c>
      <c r="AQ1225" s="60">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58">
        <f ca="1">COUNTIF(INDIRECT("H"&amp;(ROW()+12*(($AN1225-1)*3+$AO1225)-ROW())/12+5):INDIRECT("S"&amp;(ROW()+12*(($AN1225-1)*3+$AO1225)-ROW())/12+5),AQ1225)</f>
        <v>0</v>
      </c>
      <c r="AS1225" s="60">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58">
        <f ca="1">COUNTIF(INDIRECT("U"&amp;(ROW()+12*(($AN1225-1)*3+$AO1225)-ROW())/12+5):INDIRECT("AF"&amp;(ROW()+12*(($AN1225-1)*3+$AO1225)-ROW())/12+5),AS1225)</f>
        <v>0</v>
      </c>
      <c r="AU1225" s="58">
        <f ca="1">IF(AND(AQ1225+AS1225&gt;0,AR1225+AT1225&gt;0),COUNTIF(AU$6:AU1224,"&gt;0")+1,0)</f>
        <v>0</v>
      </c>
    </row>
    <row r="1226" spans="40:47">
      <c r="AN1226" s="58">
        <v>34</v>
      </c>
      <c r="AO1226" s="58">
        <v>3</v>
      </c>
      <c r="AP1226" s="58">
        <v>9</v>
      </c>
      <c r="AQ1226" s="60">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58">
        <f ca="1">COUNTIF(INDIRECT("H"&amp;(ROW()+12*(($AN1226-1)*3+$AO1226)-ROW())/12+5):INDIRECT("S"&amp;(ROW()+12*(($AN1226-1)*3+$AO1226)-ROW())/12+5),AQ1226)</f>
        <v>0</v>
      </c>
      <c r="AS1226" s="60">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58">
        <f ca="1">COUNTIF(INDIRECT("U"&amp;(ROW()+12*(($AN1226-1)*3+$AO1226)-ROW())/12+5):INDIRECT("AF"&amp;(ROW()+12*(($AN1226-1)*3+$AO1226)-ROW())/12+5),AS1226)</f>
        <v>0</v>
      </c>
      <c r="AU1226" s="58">
        <f ca="1">IF(AND(AQ1226+AS1226&gt;0,AR1226+AT1226&gt;0),COUNTIF(AU$6:AU1225,"&gt;0")+1,0)</f>
        <v>0</v>
      </c>
    </row>
    <row r="1227" spans="40:47">
      <c r="AN1227" s="58">
        <v>34</v>
      </c>
      <c r="AO1227" s="58">
        <v>3</v>
      </c>
      <c r="AP1227" s="58">
        <v>10</v>
      </c>
      <c r="AQ1227" s="60">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58">
        <f ca="1">COUNTIF(INDIRECT("H"&amp;(ROW()+12*(($AN1227-1)*3+$AO1227)-ROW())/12+5):INDIRECT("S"&amp;(ROW()+12*(($AN1227-1)*3+$AO1227)-ROW())/12+5),AQ1227)</f>
        <v>0</v>
      </c>
      <c r="AS1227" s="60">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58">
        <f ca="1">COUNTIF(INDIRECT("U"&amp;(ROW()+12*(($AN1227-1)*3+$AO1227)-ROW())/12+5):INDIRECT("AF"&amp;(ROW()+12*(($AN1227-1)*3+$AO1227)-ROW())/12+5),AS1227)</f>
        <v>0</v>
      </c>
      <c r="AU1227" s="58">
        <f ca="1">IF(AND(AQ1227+AS1227&gt;0,AR1227+AT1227&gt;0),COUNTIF(AU$6:AU1226,"&gt;0")+1,0)</f>
        <v>0</v>
      </c>
    </row>
    <row r="1228" spans="40:47">
      <c r="AN1228" s="58">
        <v>34</v>
      </c>
      <c r="AO1228" s="58">
        <v>3</v>
      </c>
      <c r="AP1228" s="58">
        <v>11</v>
      </c>
      <c r="AQ1228" s="60">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58">
        <f ca="1">COUNTIF(INDIRECT("H"&amp;(ROW()+12*(($AN1228-1)*3+$AO1228)-ROW())/12+5):INDIRECT("S"&amp;(ROW()+12*(($AN1228-1)*3+$AO1228)-ROW())/12+5),AQ1228)</f>
        <v>0</v>
      </c>
      <c r="AS1228" s="60">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58">
        <f ca="1">COUNTIF(INDIRECT("U"&amp;(ROW()+12*(($AN1228-1)*3+$AO1228)-ROW())/12+5):INDIRECT("AF"&amp;(ROW()+12*(($AN1228-1)*3+$AO1228)-ROW())/12+5),AS1228)</f>
        <v>0</v>
      </c>
      <c r="AU1228" s="58">
        <f ca="1">IF(AND(AQ1228+AS1228&gt;0,AR1228+AT1228&gt;0),COUNTIF(AU$6:AU1227,"&gt;0")+1,0)</f>
        <v>0</v>
      </c>
    </row>
    <row r="1229" spans="40:47">
      <c r="AN1229" s="243">
        <v>34</v>
      </c>
      <c r="AO1229" s="243">
        <v>3</v>
      </c>
      <c r="AP1229" s="243">
        <v>12</v>
      </c>
      <c r="AQ1229" s="244">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243">
        <f ca="1">COUNTIF(INDIRECT("H"&amp;(ROW()+12*(($AN1229-1)*3+$AO1229)-ROW())/12+5):INDIRECT("S"&amp;(ROW()+12*(($AN1229-1)*3+$AO1229)-ROW())/12+5),AQ1229)</f>
        <v>0</v>
      </c>
      <c r="AS1229" s="244">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243">
        <f ca="1">COUNTIF(INDIRECT("U"&amp;(ROW()+12*(($AN1229-1)*3+$AO1229)-ROW())/12+5):INDIRECT("AF"&amp;(ROW()+12*(($AN1229-1)*3+$AO1229)-ROW())/12+5),AS1229)</f>
        <v>0</v>
      </c>
      <c r="AU1229" s="58">
        <f ca="1">IF(AND(AQ1229+AS1229&gt;0,AR1229+AT1229&gt;0),COUNTIF(AU$6:AU1228,"&gt;0")+1,0)</f>
        <v>0</v>
      </c>
    </row>
    <row r="1230" spans="40:47">
      <c r="AN1230" s="58">
        <v>35</v>
      </c>
      <c r="AO1230" s="58">
        <v>1</v>
      </c>
      <c r="AP1230" s="58">
        <v>1</v>
      </c>
      <c r="AQ1230" s="60">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58">
        <f ca="1">COUNTIF(INDIRECT("H"&amp;(ROW()+12*(($AN1230-1)*3+$AO1230)-ROW())/12+5):INDIRECT("S"&amp;(ROW()+12*(($AN1230-1)*3+$AO1230)-ROW())/12+5),AQ1230)</f>
        <v>0</v>
      </c>
      <c r="AS1230" s="60">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58">
        <f ca="1">COUNTIF(INDIRECT("U"&amp;(ROW()+12*(($AN1230-1)*3+$AO1230)-ROW())/12+5):INDIRECT("AF"&amp;(ROW()+12*(($AN1230-1)*3+$AO1230)-ROW())/12+5),AS1230)</f>
        <v>0</v>
      </c>
      <c r="AU1230" s="58">
        <f ca="1">IF(AND(AQ1230+AS1230&gt;0,AR1230+AT1230&gt;0),COUNTIF(AU$6:AU1229,"&gt;0")+1,0)</f>
        <v>0</v>
      </c>
    </row>
    <row r="1231" spans="40:47">
      <c r="AN1231" s="58">
        <v>35</v>
      </c>
      <c r="AO1231" s="58">
        <v>1</v>
      </c>
      <c r="AP1231" s="58">
        <v>2</v>
      </c>
      <c r="AQ1231" s="60">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58">
        <f ca="1">COUNTIF(INDIRECT("H"&amp;(ROW()+12*(($AN1231-1)*3+$AO1231)-ROW())/12+5):INDIRECT("S"&amp;(ROW()+12*(($AN1231-1)*3+$AO1231)-ROW())/12+5),AQ1231)</f>
        <v>0</v>
      </c>
      <c r="AS1231" s="60">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58">
        <f ca="1">COUNTIF(INDIRECT("U"&amp;(ROW()+12*(($AN1231-1)*3+$AO1231)-ROW())/12+5):INDIRECT("AF"&amp;(ROW()+12*(($AN1231-1)*3+$AO1231)-ROW())/12+5),AS1231)</f>
        <v>0</v>
      </c>
      <c r="AU1231" s="58">
        <f ca="1">IF(AND(AQ1231+AS1231&gt;0,AR1231+AT1231&gt;0),COUNTIF(AU$6:AU1230,"&gt;0")+1,0)</f>
        <v>0</v>
      </c>
    </row>
    <row r="1232" spans="40:47">
      <c r="AN1232" s="58">
        <v>35</v>
      </c>
      <c r="AO1232" s="58">
        <v>1</v>
      </c>
      <c r="AP1232" s="58">
        <v>3</v>
      </c>
      <c r="AQ1232" s="60">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58">
        <f ca="1">COUNTIF(INDIRECT("H"&amp;(ROW()+12*(($AN1232-1)*3+$AO1232)-ROW())/12+5):INDIRECT("S"&amp;(ROW()+12*(($AN1232-1)*3+$AO1232)-ROW())/12+5),AQ1232)</f>
        <v>0</v>
      </c>
      <c r="AS1232" s="60">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58">
        <f ca="1">COUNTIF(INDIRECT("U"&amp;(ROW()+12*(($AN1232-1)*3+$AO1232)-ROW())/12+5):INDIRECT("AF"&amp;(ROW()+12*(($AN1232-1)*3+$AO1232)-ROW())/12+5),AS1232)</f>
        <v>0</v>
      </c>
      <c r="AU1232" s="58">
        <f ca="1">IF(AND(AQ1232+AS1232&gt;0,AR1232+AT1232&gt;0),COUNTIF(AU$6:AU1231,"&gt;0")+1,0)</f>
        <v>0</v>
      </c>
    </row>
    <row r="1233" spans="40:47">
      <c r="AN1233" s="58">
        <v>35</v>
      </c>
      <c r="AO1233" s="58">
        <v>1</v>
      </c>
      <c r="AP1233" s="58">
        <v>4</v>
      </c>
      <c r="AQ1233" s="60">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58">
        <f ca="1">COUNTIF(INDIRECT("H"&amp;(ROW()+12*(($AN1233-1)*3+$AO1233)-ROW())/12+5):INDIRECT("S"&amp;(ROW()+12*(($AN1233-1)*3+$AO1233)-ROW())/12+5),AQ1233)</f>
        <v>0</v>
      </c>
      <c r="AS1233" s="60">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58">
        <f ca="1">COUNTIF(INDIRECT("U"&amp;(ROW()+12*(($AN1233-1)*3+$AO1233)-ROW())/12+5):INDIRECT("AF"&amp;(ROW()+12*(($AN1233-1)*3+$AO1233)-ROW())/12+5),AS1233)</f>
        <v>0</v>
      </c>
      <c r="AU1233" s="58">
        <f ca="1">IF(AND(AQ1233+AS1233&gt;0,AR1233+AT1233&gt;0),COUNTIF(AU$6:AU1232,"&gt;0")+1,0)</f>
        <v>0</v>
      </c>
    </row>
    <row r="1234" spans="40:47">
      <c r="AN1234" s="58">
        <v>35</v>
      </c>
      <c r="AO1234" s="58">
        <v>1</v>
      </c>
      <c r="AP1234" s="58">
        <v>5</v>
      </c>
      <c r="AQ1234" s="60">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58">
        <f ca="1">COUNTIF(INDIRECT("H"&amp;(ROW()+12*(($AN1234-1)*3+$AO1234)-ROW())/12+5):INDIRECT("S"&amp;(ROW()+12*(($AN1234-1)*3+$AO1234)-ROW())/12+5),AQ1234)</f>
        <v>0</v>
      </c>
      <c r="AS1234" s="60">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58">
        <f ca="1">COUNTIF(INDIRECT("U"&amp;(ROW()+12*(($AN1234-1)*3+$AO1234)-ROW())/12+5):INDIRECT("AF"&amp;(ROW()+12*(($AN1234-1)*3+$AO1234)-ROW())/12+5),AS1234)</f>
        <v>0</v>
      </c>
      <c r="AU1234" s="58">
        <f ca="1">IF(AND(AQ1234+AS1234&gt;0,AR1234+AT1234&gt;0),COUNTIF(AU$6:AU1233,"&gt;0")+1,0)</f>
        <v>0</v>
      </c>
    </row>
    <row r="1235" spans="40:47">
      <c r="AN1235" s="58">
        <v>35</v>
      </c>
      <c r="AO1235" s="58">
        <v>1</v>
      </c>
      <c r="AP1235" s="58">
        <v>6</v>
      </c>
      <c r="AQ1235" s="60">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58">
        <f ca="1">COUNTIF(INDIRECT("H"&amp;(ROW()+12*(($AN1235-1)*3+$AO1235)-ROW())/12+5):INDIRECT("S"&amp;(ROW()+12*(($AN1235-1)*3+$AO1235)-ROW())/12+5),AQ1235)</f>
        <v>0</v>
      </c>
      <c r="AS1235" s="60">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58">
        <f ca="1">COUNTIF(INDIRECT("U"&amp;(ROW()+12*(($AN1235-1)*3+$AO1235)-ROW())/12+5):INDIRECT("AF"&amp;(ROW()+12*(($AN1235-1)*3+$AO1235)-ROW())/12+5),AS1235)</f>
        <v>0</v>
      </c>
      <c r="AU1235" s="58">
        <f ca="1">IF(AND(AQ1235+AS1235&gt;0,AR1235+AT1235&gt;0),COUNTIF(AU$6:AU1234,"&gt;0")+1,0)</f>
        <v>0</v>
      </c>
    </row>
    <row r="1236" spans="40:47">
      <c r="AN1236" s="58">
        <v>35</v>
      </c>
      <c r="AO1236" s="58">
        <v>1</v>
      </c>
      <c r="AP1236" s="58">
        <v>7</v>
      </c>
      <c r="AQ1236" s="60">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58">
        <f ca="1">COUNTIF(INDIRECT("H"&amp;(ROW()+12*(($AN1236-1)*3+$AO1236)-ROW())/12+5):INDIRECT("S"&amp;(ROW()+12*(($AN1236-1)*3+$AO1236)-ROW())/12+5),AQ1236)</f>
        <v>0</v>
      </c>
      <c r="AS1236" s="60">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58">
        <f ca="1">COUNTIF(INDIRECT("U"&amp;(ROW()+12*(($AN1236-1)*3+$AO1236)-ROW())/12+5):INDIRECT("AF"&amp;(ROW()+12*(($AN1236-1)*3+$AO1236)-ROW())/12+5),AS1236)</f>
        <v>0</v>
      </c>
      <c r="AU1236" s="58">
        <f ca="1">IF(AND(AQ1236+AS1236&gt;0,AR1236+AT1236&gt;0),COUNTIF(AU$6:AU1235,"&gt;0")+1,0)</f>
        <v>0</v>
      </c>
    </row>
    <row r="1237" spans="40:47">
      <c r="AN1237" s="58">
        <v>35</v>
      </c>
      <c r="AO1237" s="58">
        <v>1</v>
      </c>
      <c r="AP1237" s="58">
        <v>8</v>
      </c>
      <c r="AQ1237" s="60">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58">
        <f ca="1">COUNTIF(INDIRECT("H"&amp;(ROW()+12*(($AN1237-1)*3+$AO1237)-ROW())/12+5):INDIRECT("S"&amp;(ROW()+12*(($AN1237-1)*3+$AO1237)-ROW())/12+5),AQ1237)</f>
        <v>0</v>
      </c>
      <c r="AS1237" s="60">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58">
        <f ca="1">COUNTIF(INDIRECT("U"&amp;(ROW()+12*(($AN1237-1)*3+$AO1237)-ROW())/12+5):INDIRECT("AF"&amp;(ROW()+12*(($AN1237-1)*3+$AO1237)-ROW())/12+5),AS1237)</f>
        <v>0</v>
      </c>
      <c r="AU1237" s="58">
        <f ca="1">IF(AND(AQ1237+AS1237&gt;0,AR1237+AT1237&gt;0),COUNTIF(AU$6:AU1236,"&gt;0")+1,0)</f>
        <v>0</v>
      </c>
    </row>
    <row r="1238" spans="40:47">
      <c r="AN1238" s="58">
        <v>35</v>
      </c>
      <c r="AO1238" s="58">
        <v>1</v>
      </c>
      <c r="AP1238" s="58">
        <v>9</v>
      </c>
      <c r="AQ1238" s="60">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58">
        <f ca="1">COUNTIF(INDIRECT("H"&amp;(ROW()+12*(($AN1238-1)*3+$AO1238)-ROW())/12+5):INDIRECT("S"&amp;(ROW()+12*(($AN1238-1)*3+$AO1238)-ROW())/12+5),AQ1238)</f>
        <v>0</v>
      </c>
      <c r="AS1238" s="60">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58">
        <f ca="1">COUNTIF(INDIRECT("U"&amp;(ROW()+12*(($AN1238-1)*3+$AO1238)-ROW())/12+5):INDIRECT("AF"&amp;(ROW()+12*(($AN1238-1)*3+$AO1238)-ROW())/12+5),AS1238)</f>
        <v>0</v>
      </c>
      <c r="AU1238" s="58">
        <f ca="1">IF(AND(AQ1238+AS1238&gt;0,AR1238+AT1238&gt;0),COUNTIF(AU$6:AU1237,"&gt;0")+1,0)</f>
        <v>0</v>
      </c>
    </row>
    <row r="1239" spans="40:47">
      <c r="AN1239" s="58">
        <v>35</v>
      </c>
      <c r="AO1239" s="58">
        <v>1</v>
      </c>
      <c r="AP1239" s="58">
        <v>10</v>
      </c>
      <c r="AQ1239" s="60">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58">
        <f ca="1">COUNTIF(INDIRECT("H"&amp;(ROW()+12*(($AN1239-1)*3+$AO1239)-ROW())/12+5):INDIRECT("S"&amp;(ROW()+12*(($AN1239-1)*3+$AO1239)-ROW())/12+5),AQ1239)</f>
        <v>0</v>
      </c>
      <c r="AS1239" s="60">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58">
        <f ca="1">COUNTIF(INDIRECT("U"&amp;(ROW()+12*(($AN1239-1)*3+$AO1239)-ROW())/12+5):INDIRECT("AF"&amp;(ROW()+12*(($AN1239-1)*3+$AO1239)-ROW())/12+5),AS1239)</f>
        <v>0</v>
      </c>
      <c r="AU1239" s="58">
        <f ca="1">IF(AND(AQ1239+AS1239&gt;0,AR1239+AT1239&gt;0),COUNTIF(AU$6:AU1238,"&gt;0")+1,0)</f>
        <v>0</v>
      </c>
    </row>
    <row r="1240" spans="40:47">
      <c r="AN1240" s="58">
        <v>35</v>
      </c>
      <c r="AO1240" s="58">
        <v>1</v>
      </c>
      <c r="AP1240" s="58">
        <v>11</v>
      </c>
      <c r="AQ1240" s="60">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58">
        <f ca="1">COUNTIF(INDIRECT("H"&amp;(ROW()+12*(($AN1240-1)*3+$AO1240)-ROW())/12+5):INDIRECT("S"&amp;(ROW()+12*(($AN1240-1)*3+$AO1240)-ROW())/12+5),AQ1240)</f>
        <v>0</v>
      </c>
      <c r="AS1240" s="60">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58">
        <f ca="1">COUNTIF(INDIRECT("U"&amp;(ROW()+12*(($AN1240-1)*3+$AO1240)-ROW())/12+5):INDIRECT("AF"&amp;(ROW()+12*(($AN1240-1)*3+$AO1240)-ROW())/12+5),AS1240)</f>
        <v>0</v>
      </c>
      <c r="AU1240" s="58">
        <f ca="1">IF(AND(AQ1240+AS1240&gt;0,AR1240+AT1240&gt;0),COUNTIF(AU$6:AU1239,"&gt;0")+1,0)</f>
        <v>0</v>
      </c>
    </row>
    <row r="1241" spans="40:47">
      <c r="AN1241" s="58">
        <v>35</v>
      </c>
      <c r="AO1241" s="58">
        <v>1</v>
      </c>
      <c r="AP1241" s="58">
        <v>12</v>
      </c>
      <c r="AQ1241" s="60">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58">
        <f ca="1">COUNTIF(INDIRECT("H"&amp;(ROW()+12*(($AN1241-1)*3+$AO1241)-ROW())/12+5):INDIRECT("S"&amp;(ROW()+12*(($AN1241-1)*3+$AO1241)-ROW())/12+5),AQ1241)</f>
        <v>0</v>
      </c>
      <c r="AS1241" s="60">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58">
        <f ca="1">COUNTIF(INDIRECT("U"&amp;(ROW()+12*(($AN1241-1)*3+$AO1241)-ROW())/12+5):INDIRECT("AF"&amp;(ROW()+12*(($AN1241-1)*3+$AO1241)-ROW())/12+5),AS1241)</f>
        <v>0</v>
      </c>
      <c r="AU1241" s="58">
        <f ca="1">IF(AND(AQ1241+AS1241&gt;0,AR1241+AT1241&gt;0),COUNTIF(AU$6:AU1240,"&gt;0")+1,0)</f>
        <v>0</v>
      </c>
    </row>
    <row r="1242" spans="40:47">
      <c r="AN1242" s="58">
        <v>35</v>
      </c>
      <c r="AO1242" s="58">
        <v>2</v>
      </c>
      <c r="AP1242" s="58">
        <v>1</v>
      </c>
      <c r="AQ1242" s="60">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58">
        <f ca="1">COUNTIF(INDIRECT("H"&amp;(ROW()+12*(($AN1242-1)*3+$AO1242)-ROW())/12+5):INDIRECT("S"&amp;(ROW()+12*(($AN1242-1)*3+$AO1242)-ROW())/12+5),AQ1242)</f>
        <v>0</v>
      </c>
      <c r="AS1242" s="60">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58">
        <f ca="1">COUNTIF(INDIRECT("U"&amp;(ROW()+12*(($AN1242-1)*3+$AO1242)-ROW())/12+5):INDIRECT("AF"&amp;(ROW()+12*(($AN1242-1)*3+$AO1242)-ROW())/12+5),AS1242)</f>
        <v>0</v>
      </c>
      <c r="AU1242" s="58">
        <f ca="1">IF(AND(AQ1242+AS1242&gt;0,AR1242+AT1242&gt;0),COUNTIF(AU$6:AU1241,"&gt;0")+1,0)</f>
        <v>0</v>
      </c>
    </row>
    <row r="1243" spans="40:47">
      <c r="AN1243" s="58">
        <v>35</v>
      </c>
      <c r="AO1243" s="58">
        <v>2</v>
      </c>
      <c r="AP1243" s="58">
        <v>2</v>
      </c>
      <c r="AQ1243" s="60">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58">
        <f ca="1">COUNTIF(INDIRECT("H"&amp;(ROW()+12*(($AN1243-1)*3+$AO1243)-ROW())/12+5):INDIRECT("S"&amp;(ROW()+12*(($AN1243-1)*3+$AO1243)-ROW())/12+5),AQ1243)</f>
        <v>0</v>
      </c>
      <c r="AS1243" s="60">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58">
        <f ca="1">COUNTIF(INDIRECT("U"&amp;(ROW()+12*(($AN1243-1)*3+$AO1243)-ROW())/12+5):INDIRECT("AF"&amp;(ROW()+12*(($AN1243-1)*3+$AO1243)-ROW())/12+5),AS1243)</f>
        <v>0</v>
      </c>
      <c r="AU1243" s="58">
        <f ca="1">IF(AND(AQ1243+AS1243&gt;0,AR1243+AT1243&gt;0),COUNTIF(AU$6:AU1242,"&gt;0")+1,0)</f>
        <v>0</v>
      </c>
    </row>
    <row r="1244" spans="40:47">
      <c r="AN1244" s="58">
        <v>35</v>
      </c>
      <c r="AO1244" s="58">
        <v>2</v>
      </c>
      <c r="AP1244" s="58">
        <v>3</v>
      </c>
      <c r="AQ1244" s="60">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58">
        <f ca="1">COUNTIF(INDIRECT("H"&amp;(ROW()+12*(($AN1244-1)*3+$AO1244)-ROW())/12+5):INDIRECT("S"&amp;(ROW()+12*(($AN1244-1)*3+$AO1244)-ROW())/12+5),AQ1244)</f>
        <v>0</v>
      </c>
      <c r="AS1244" s="60">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58">
        <f ca="1">COUNTIF(INDIRECT("U"&amp;(ROW()+12*(($AN1244-1)*3+$AO1244)-ROW())/12+5):INDIRECT("AF"&amp;(ROW()+12*(($AN1244-1)*3+$AO1244)-ROW())/12+5),AS1244)</f>
        <v>0</v>
      </c>
      <c r="AU1244" s="58">
        <f ca="1">IF(AND(AQ1244+AS1244&gt;0,AR1244+AT1244&gt;0),COUNTIF(AU$6:AU1243,"&gt;0")+1,0)</f>
        <v>0</v>
      </c>
    </row>
    <row r="1245" spans="40:47">
      <c r="AN1245" s="58">
        <v>35</v>
      </c>
      <c r="AO1245" s="58">
        <v>2</v>
      </c>
      <c r="AP1245" s="58">
        <v>4</v>
      </c>
      <c r="AQ1245" s="60">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58">
        <f ca="1">COUNTIF(INDIRECT("H"&amp;(ROW()+12*(($AN1245-1)*3+$AO1245)-ROW())/12+5):INDIRECT("S"&amp;(ROW()+12*(($AN1245-1)*3+$AO1245)-ROW())/12+5),AQ1245)</f>
        <v>0</v>
      </c>
      <c r="AS1245" s="60">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58">
        <f ca="1">COUNTIF(INDIRECT("U"&amp;(ROW()+12*(($AN1245-1)*3+$AO1245)-ROW())/12+5):INDIRECT("AF"&amp;(ROW()+12*(($AN1245-1)*3+$AO1245)-ROW())/12+5),AS1245)</f>
        <v>0</v>
      </c>
      <c r="AU1245" s="58">
        <f ca="1">IF(AND(AQ1245+AS1245&gt;0,AR1245+AT1245&gt;0),COUNTIF(AU$6:AU1244,"&gt;0")+1,0)</f>
        <v>0</v>
      </c>
    </row>
    <row r="1246" spans="40:47">
      <c r="AN1246" s="58">
        <v>35</v>
      </c>
      <c r="AO1246" s="58">
        <v>2</v>
      </c>
      <c r="AP1246" s="58">
        <v>5</v>
      </c>
      <c r="AQ1246" s="60">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58">
        <f ca="1">COUNTIF(INDIRECT("H"&amp;(ROW()+12*(($AN1246-1)*3+$AO1246)-ROW())/12+5):INDIRECT("S"&amp;(ROW()+12*(($AN1246-1)*3+$AO1246)-ROW())/12+5),AQ1246)</f>
        <v>0</v>
      </c>
      <c r="AS1246" s="60">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58">
        <f ca="1">COUNTIF(INDIRECT("U"&amp;(ROW()+12*(($AN1246-1)*3+$AO1246)-ROW())/12+5):INDIRECT("AF"&amp;(ROW()+12*(($AN1246-1)*3+$AO1246)-ROW())/12+5),AS1246)</f>
        <v>0</v>
      </c>
      <c r="AU1246" s="58">
        <f ca="1">IF(AND(AQ1246+AS1246&gt;0,AR1246+AT1246&gt;0),COUNTIF(AU$6:AU1245,"&gt;0")+1,0)</f>
        <v>0</v>
      </c>
    </row>
    <row r="1247" spans="40:47">
      <c r="AN1247" s="58">
        <v>35</v>
      </c>
      <c r="AO1247" s="58">
        <v>2</v>
      </c>
      <c r="AP1247" s="58">
        <v>6</v>
      </c>
      <c r="AQ1247" s="60">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58">
        <f ca="1">COUNTIF(INDIRECT("H"&amp;(ROW()+12*(($AN1247-1)*3+$AO1247)-ROW())/12+5):INDIRECT("S"&amp;(ROW()+12*(($AN1247-1)*3+$AO1247)-ROW())/12+5),AQ1247)</f>
        <v>0</v>
      </c>
      <c r="AS1247" s="60">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58">
        <f ca="1">COUNTIF(INDIRECT("U"&amp;(ROW()+12*(($AN1247-1)*3+$AO1247)-ROW())/12+5):INDIRECT("AF"&amp;(ROW()+12*(($AN1247-1)*3+$AO1247)-ROW())/12+5),AS1247)</f>
        <v>0</v>
      </c>
      <c r="AU1247" s="58">
        <f ca="1">IF(AND(AQ1247+AS1247&gt;0,AR1247+AT1247&gt;0),COUNTIF(AU$6:AU1246,"&gt;0")+1,0)</f>
        <v>0</v>
      </c>
    </row>
    <row r="1248" spans="40:47">
      <c r="AN1248" s="58">
        <v>35</v>
      </c>
      <c r="AO1248" s="58">
        <v>2</v>
      </c>
      <c r="AP1248" s="58">
        <v>7</v>
      </c>
      <c r="AQ1248" s="60">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58">
        <f ca="1">COUNTIF(INDIRECT("H"&amp;(ROW()+12*(($AN1248-1)*3+$AO1248)-ROW())/12+5):INDIRECT("S"&amp;(ROW()+12*(($AN1248-1)*3+$AO1248)-ROW())/12+5),AQ1248)</f>
        <v>0</v>
      </c>
      <c r="AS1248" s="60">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58">
        <f ca="1">COUNTIF(INDIRECT("U"&amp;(ROW()+12*(($AN1248-1)*3+$AO1248)-ROW())/12+5):INDIRECT("AF"&amp;(ROW()+12*(($AN1248-1)*3+$AO1248)-ROW())/12+5),AS1248)</f>
        <v>0</v>
      </c>
      <c r="AU1248" s="58">
        <f ca="1">IF(AND(AQ1248+AS1248&gt;0,AR1248+AT1248&gt;0),COUNTIF(AU$6:AU1247,"&gt;0")+1,0)</f>
        <v>0</v>
      </c>
    </row>
    <row r="1249" spans="40:47">
      <c r="AN1249" s="58">
        <v>35</v>
      </c>
      <c r="AO1249" s="58">
        <v>2</v>
      </c>
      <c r="AP1249" s="58">
        <v>8</v>
      </c>
      <c r="AQ1249" s="60">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58">
        <f ca="1">COUNTIF(INDIRECT("H"&amp;(ROW()+12*(($AN1249-1)*3+$AO1249)-ROW())/12+5):INDIRECT("S"&amp;(ROW()+12*(($AN1249-1)*3+$AO1249)-ROW())/12+5),AQ1249)</f>
        <v>0</v>
      </c>
      <c r="AS1249" s="60">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58">
        <f ca="1">COUNTIF(INDIRECT("U"&amp;(ROW()+12*(($AN1249-1)*3+$AO1249)-ROW())/12+5):INDIRECT("AF"&amp;(ROW()+12*(($AN1249-1)*3+$AO1249)-ROW())/12+5),AS1249)</f>
        <v>0</v>
      </c>
      <c r="AU1249" s="58">
        <f ca="1">IF(AND(AQ1249+AS1249&gt;0,AR1249+AT1249&gt;0),COUNTIF(AU$6:AU1248,"&gt;0")+1,0)</f>
        <v>0</v>
      </c>
    </row>
    <row r="1250" spans="40:47">
      <c r="AN1250" s="58">
        <v>35</v>
      </c>
      <c r="AO1250" s="58">
        <v>2</v>
      </c>
      <c r="AP1250" s="58">
        <v>9</v>
      </c>
      <c r="AQ1250" s="60">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58">
        <f ca="1">COUNTIF(INDIRECT("H"&amp;(ROW()+12*(($AN1250-1)*3+$AO1250)-ROW())/12+5):INDIRECT("S"&amp;(ROW()+12*(($AN1250-1)*3+$AO1250)-ROW())/12+5),AQ1250)</f>
        <v>0</v>
      </c>
      <c r="AS1250" s="60">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58">
        <f ca="1">COUNTIF(INDIRECT("U"&amp;(ROW()+12*(($AN1250-1)*3+$AO1250)-ROW())/12+5):INDIRECT("AF"&amp;(ROW()+12*(($AN1250-1)*3+$AO1250)-ROW())/12+5),AS1250)</f>
        <v>0</v>
      </c>
      <c r="AU1250" s="58">
        <f ca="1">IF(AND(AQ1250+AS1250&gt;0,AR1250+AT1250&gt;0),COUNTIF(AU$6:AU1249,"&gt;0")+1,0)</f>
        <v>0</v>
      </c>
    </row>
    <row r="1251" spans="40:47">
      <c r="AN1251" s="58">
        <v>35</v>
      </c>
      <c r="AO1251" s="58">
        <v>2</v>
      </c>
      <c r="AP1251" s="58">
        <v>10</v>
      </c>
      <c r="AQ1251" s="60">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58">
        <f ca="1">COUNTIF(INDIRECT("H"&amp;(ROW()+12*(($AN1251-1)*3+$AO1251)-ROW())/12+5):INDIRECT("S"&amp;(ROW()+12*(($AN1251-1)*3+$AO1251)-ROW())/12+5),AQ1251)</f>
        <v>0</v>
      </c>
      <c r="AS1251" s="60">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58">
        <f ca="1">COUNTIF(INDIRECT("U"&amp;(ROW()+12*(($AN1251-1)*3+$AO1251)-ROW())/12+5):INDIRECT("AF"&amp;(ROW()+12*(($AN1251-1)*3+$AO1251)-ROW())/12+5),AS1251)</f>
        <v>0</v>
      </c>
      <c r="AU1251" s="58">
        <f ca="1">IF(AND(AQ1251+AS1251&gt;0,AR1251+AT1251&gt;0),COUNTIF(AU$6:AU1250,"&gt;0")+1,0)</f>
        <v>0</v>
      </c>
    </row>
    <row r="1252" spans="40:47">
      <c r="AN1252" s="58">
        <v>35</v>
      </c>
      <c r="AO1252" s="58">
        <v>2</v>
      </c>
      <c r="AP1252" s="58">
        <v>11</v>
      </c>
      <c r="AQ1252" s="60">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58">
        <f ca="1">COUNTIF(INDIRECT("H"&amp;(ROW()+12*(($AN1252-1)*3+$AO1252)-ROW())/12+5):INDIRECT("S"&amp;(ROW()+12*(($AN1252-1)*3+$AO1252)-ROW())/12+5),AQ1252)</f>
        <v>0</v>
      </c>
      <c r="AS1252" s="60">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58">
        <f ca="1">COUNTIF(INDIRECT("U"&amp;(ROW()+12*(($AN1252-1)*3+$AO1252)-ROW())/12+5):INDIRECT("AF"&amp;(ROW()+12*(($AN1252-1)*3+$AO1252)-ROW())/12+5),AS1252)</f>
        <v>0</v>
      </c>
      <c r="AU1252" s="58">
        <f ca="1">IF(AND(AQ1252+AS1252&gt;0,AR1252+AT1252&gt;0),COUNTIF(AU$6:AU1251,"&gt;0")+1,0)</f>
        <v>0</v>
      </c>
    </row>
    <row r="1253" spans="40:47">
      <c r="AN1253" s="58">
        <v>35</v>
      </c>
      <c r="AO1253" s="58">
        <v>2</v>
      </c>
      <c r="AP1253" s="58">
        <v>12</v>
      </c>
      <c r="AQ1253" s="60">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58">
        <f ca="1">COUNTIF(INDIRECT("H"&amp;(ROW()+12*(($AN1253-1)*3+$AO1253)-ROW())/12+5):INDIRECT("S"&amp;(ROW()+12*(($AN1253-1)*3+$AO1253)-ROW())/12+5),AQ1253)</f>
        <v>0</v>
      </c>
      <c r="AS1253" s="60">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58">
        <f ca="1">COUNTIF(INDIRECT("U"&amp;(ROW()+12*(($AN1253-1)*3+$AO1253)-ROW())/12+5):INDIRECT("AF"&amp;(ROW()+12*(($AN1253-1)*3+$AO1253)-ROW())/12+5),AS1253)</f>
        <v>0</v>
      </c>
      <c r="AU1253" s="58">
        <f ca="1">IF(AND(AQ1253+AS1253&gt;0,AR1253+AT1253&gt;0),COUNTIF(AU$6:AU1252,"&gt;0")+1,0)</f>
        <v>0</v>
      </c>
    </row>
    <row r="1254" spans="40:47">
      <c r="AN1254" s="58">
        <v>35</v>
      </c>
      <c r="AO1254" s="58">
        <v>3</v>
      </c>
      <c r="AP1254" s="58">
        <v>1</v>
      </c>
      <c r="AQ1254" s="60">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58">
        <f ca="1">COUNTIF(INDIRECT("H"&amp;(ROW()+12*(($AN1254-1)*3+$AO1254)-ROW())/12+5):INDIRECT("S"&amp;(ROW()+12*(($AN1254-1)*3+$AO1254)-ROW())/12+5),AQ1254)</f>
        <v>0</v>
      </c>
      <c r="AS1254" s="60">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58">
        <f ca="1">COUNTIF(INDIRECT("U"&amp;(ROW()+12*(($AN1254-1)*3+$AO1254)-ROW())/12+5):INDIRECT("AF"&amp;(ROW()+12*(($AN1254-1)*3+$AO1254)-ROW())/12+5),AS1254)</f>
        <v>0</v>
      </c>
      <c r="AU1254" s="58">
        <f ca="1">IF(AND(AQ1254+AS1254&gt;0,AR1254+AT1254&gt;0),COUNTIF(AU$6:AU1253,"&gt;0")+1,0)</f>
        <v>0</v>
      </c>
    </row>
    <row r="1255" spans="40:47">
      <c r="AN1255" s="58">
        <v>35</v>
      </c>
      <c r="AO1255" s="58">
        <v>3</v>
      </c>
      <c r="AP1255" s="58">
        <v>2</v>
      </c>
      <c r="AQ1255" s="60">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58">
        <f ca="1">COUNTIF(INDIRECT("H"&amp;(ROW()+12*(($AN1255-1)*3+$AO1255)-ROW())/12+5):INDIRECT("S"&amp;(ROW()+12*(($AN1255-1)*3+$AO1255)-ROW())/12+5),AQ1255)</f>
        <v>0</v>
      </c>
      <c r="AS1255" s="60">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58">
        <f ca="1">COUNTIF(INDIRECT("U"&amp;(ROW()+12*(($AN1255-1)*3+$AO1255)-ROW())/12+5):INDIRECT("AF"&amp;(ROW()+12*(($AN1255-1)*3+$AO1255)-ROW())/12+5),AS1255)</f>
        <v>0</v>
      </c>
      <c r="AU1255" s="58">
        <f ca="1">IF(AND(AQ1255+AS1255&gt;0,AR1255+AT1255&gt;0),COUNTIF(AU$6:AU1254,"&gt;0")+1,0)</f>
        <v>0</v>
      </c>
    </row>
    <row r="1256" spans="40:47">
      <c r="AN1256" s="58">
        <v>35</v>
      </c>
      <c r="AO1256" s="58">
        <v>3</v>
      </c>
      <c r="AP1256" s="58">
        <v>3</v>
      </c>
      <c r="AQ1256" s="60">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58">
        <f ca="1">COUNTIF(INDIRECT("H"&amp;(ROW()+12*(($AN1256-1)*3+$AO1256)-ROW())/12+5):INDIRECT("S"&amp;(ROW()+12*(($AN1256-1)*3+$AO1256)-ROW())/12+5),AQ1256)</f>
        <v>0</v>
      </c>
      <c r="AS1256" s="60">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58">
        <f ca="1">COUNTIF(INDIRECT("U"&amp;(ROW()+12*(($AN1256-1)*3+$AO1256)-ROW())/12+5):INDIRECT("AF"&amp;(ROW()+12*(($AN1256-1)*3+$AO1256)-ROW())/12+5),AS1256)</f>
        <v>0</v>
      </c>
      <c r="AU1256" s="58">
        <f ca="1">IF(AND(AQ1256+AS1256&gt;0,AR1256+AT1256&gt;0),COUNTIF(AU$6:AU1255,"&gt;0")+1,0)</f>
        <v>0</v>
      </c>
    </row>
    <row r="1257" spans="40:47">
      <c r="AN1257" s="58">
        <v>35</v>
      </c>
      <c r="AO1257" s="58">
        <v>3</v>
      </c>
      <c r="AP1257" s="58">
        <v>4</v>
      </c>
      <c r="AQ1257" s="60">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58">
        <f ca="1">COUNTIF(INDIRECT("H"&amp;(ROW()+12*(($AN1257-1)*3+$AO1257)-ROW())/12+5):INDIRECT("S"&amp;(ROW()+12*(($AN1257-1)*3+$AO1257)-ROW())/12+5),AQ1257)</f>
        <v>0</v>
      </c>
      <c r="AS1257" s="60">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58">
        <f ca="1">COUNTIF(INDIRECT("U"&amp;(ROW()+12*(($AN1257-1)*3+$AO1257)-ROW())/12+5):INDIRECT("AF"&amp;(ROW()+12*(($AN1257-1)*3+$AO1257)-ROW())/12+5),AS1257)</f>
        <v>0</v>
      </c>
      <c r="AU1257" s="58">
        <f ca="1">IF(AND(AQ1257+AS1257&gt;0,AR1257+AT1257&gt;0),COUNTIF(AU$6:AU1256,"&gt;0")+1,0)</f>
        <v>0</v>
      </c>
    </row>
    <row r="1258" spans="40:47">
      <c r="AN1258" s="58">
        <v>35</v>
      </c>
      <c r="AO1258" s="58">
        <v>3</v>
      </c>
      <c r="AP1258" s="58">
        <v>5</v>
      </c>
      <c r="AQ1258" s="60">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58">
        <f ca="1">COUNTIF(INDIRECT("H"&amp;(ROW()+12*(($AN1258-1)*3+$AO1258)-ROW())/12+5):INDIRECT("S"&amp;(ROW()+12*(($AN1258-1)*3+$AO1258)-ROW())/12+5),AQ1258)</f>
        <v>0</v>
      </c>
      <c r="AS1258" s="60">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58">
        <f ca="1">COUNTIF(INDIRECT("U"&amp;(ROW()+12*(($AN1258-1)*3+$AO1258)-ROW())/12+5):INDIRECT("AF"&amp;(ROW()+12*(($AN1258-1)*3+$AO1258)-ROW())/12+5),AS1258)</f>
        <v>0</v>
      </c>
      <c r="AU1258" s="58">
        <f ca="1">IF(AND(AQ1258+AS1258&gt;0,AR1258+AT1258&gt;0),COUNTIF(AU$6:AU1257,"&gt;0")+1,0)</f>
        <v>0</v>
      </c>
    </row>
    <row r="1259" spans="40:47">
      <c r="AN1259" s="58">
        <v>35</v>
      </c>
      <c r="AO1259" s="58">
        <v>3</v>
      </c>
      <c r="AP1259" s="58">
        <v>6</v>
      </c>
      <c r="AQ1259" s="60">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58">
        <f ca="1">COUNTIF(INDIRECT("H"&amp;(ROW()+12*(($AN1259-1)*3+$AO1259)-ROW())/12+5):INDIRECT("S"&amp;(ROW()+12*(($AN1259-1)*3+$AO1259)-ROW())/12+5),AQ1259)</f>
        <v>0</v>
      </c>
      <c r="AS1259" s="60">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58">
        <f ca="1">COUNTIF(INDIRECT("U"&amp;(ROW()+12*(($AN1259-1)*3+$AO1259)-ROW())/12+5):INDIRECT("AF"&amp;(ROW()+12*(($AN1259-1)*3+$AO1259)-ROW())/12+5),AS1259)</f>
        <v>0</v>
      </c>
      <c r="AU1259" s="58">
        <f ca="1">IF(AND(AQ1259+AS1259&gt;0,AR1259+AT1259&gt;0),COUNTIF(AU$6:AU1258,"&gt;0")+1,0)</f>
        <v>0</v>
      </c>
    </row>
    <row r="1260" spans="40:47">
      <c r="AN1260" s="58">
        <v>35</v>
      </c>
      <c r="AO1260" s="58">
        <v>3</v>
      </c>
      <c r="AP1260" s="58">
        <v>7</v>
      </c>
      <c r="AQ1260" s="60">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58">
        <f ca="1">COUNTIF(INDIRECT("H"&amp;(ROW()+12*(($AN1260-1)*3+$AO1260)-ROW())/12+5):INDIRECT("S"&amp;(ROW()+12*(($AN1260-1)*3+$AO1260)-ROW())/12+5),AQ1260)</f>
        <v>0</v>
      </c>
      <c r="AS1260" s="60">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58">
        <f ca="1">COUNTIF(INDIRECT("U"&amp;(ROW()+12*(($AN1260-1)*3+$AO1260)-ROW())/12+5):INDIRECT("AF"&amp;(ROW()+12*(($AN1260-1)*3+$AO1260)-ROW())/12+5),AS1260)</f>
        <v>0</v>
      </c>
      <c r="AU1260" s="58">
        <f ca="1">IF(AND(AQ1260+AS1260&gt;0,AR1260+AT1260&gt;0),COUNTIF(AU$6:AU1259,"&gt;0")+1,0)</f>
        <v>0</v>
      </c>
    </row>
    <row r="1261" spans="40:47">
      <c r="AN1261" s="58">
        <v>35</v>
      </c>
      <c r="AO1261" s="58">
        <v>3</v>
      </c>
      <c r="AP1261" s="58">
        <v>8</v>
      </c>
      <c r="AQ1261" s="60">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58">
        <f ca="1">COUNTIF(INDIRECT("H"&amp;(ROW()+12*(($AN1261-1)*3+$AO1261)-ROW())/12+5):INDIRECT("S"&amp;(ROW()+12*(($AN1261-1)*3+$AO1261)-ROW())/12+5),AQ1261)</f>
        <v>0</v>
      </c>
      <c r="AS1261" s="60">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58">
        <f ca="1">COUNTIF(INDIRECT("U"&amp;(ROW()+12*(($AN1261-1)*3+$AO1261)-ROW())/12+5):INDIRECT("AF"&amp;(ROW()+12*(($AN1261-1)*3+$AO1261)-ROW())/12+5),AS1261)</f>
        <v>0</v>
      </c>
      <c r="AU1261" s="58">
        <f ca="1">IF(AND(AQ1261+AS1261&gt;0,AR1261+AT1261&gt;0),COUNTIF(AU$6:AU1260,"&gt;0")+1,0)</f>
        <v>0</v>
      </c>
    </row>
    <row r="1262" spans="40:47">
      <c r="AN1262" s="58">
        <v>35</v>
      </c>
      <c r="AO1262" s="58">
        <v>3</v>
      </c>
      <c r="AP1262" s="58">
        <v>9</v>
      </c>
      <c r="AQ1262" s="60">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58">
        <f ca="1">COUNTIF(INDIRECT("H"&amp;(ROW()+12*(($AN1262-1)*3+$AO1262)-ROW())/12+5):INDIRECT("S"&amp;(ROW()+12*(($AN1262-1)*3+$AO1262)-ROW())/12+5),AQ1262)</f>
        <v>0</v>
      </c>
      <c r="AS1262" s="60">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58">
        <f ca="1">COUNTIF(INDIRECT("U"&amp;(ROW()+12*(($AN1262-1)*3+$AO1262)-ROW())/12+5):INDIRECT("AF"&amp;(ROW()+12*(($AN1262-1)*3+$AO1262)-ROW())/12+5),AS1262)</f>
        <v>0</v>
      </c>
      <c r="AU1262" s="58">
        <f ca="1">IF(AND(AQ1262+AS1262&gt;0,AR1262+AT1262&gt;0),COUNTIF(AU$6:AU1261,"&gt;0")+1,0)</f>
        <v>0</v>
      </c>
    </row>
    <row r="1263" spans="40:47">
      <c r="AN1263" s="58">
        <v>35</v>
      </c>
      <c r="AO1263" s="58">
        <v>3</v>
      </c>
      <c r="AP1263" s="58">
        <v>10</v>
      </c>
      <c r="AQ1263" s="60">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58">
        <f ca="1">COUNTIF(INDIRECT("H"&amp;(ROW()+12*(($AN1263-1)*3+$AO1263)-ROW())/12+5):INDIRECT("S"&amp;(ROW()+12*(($AN1263-1)*3+$AO1263)-ROW())/12+5),AQ1263)</f>
        <v>0</v>
      </c>
      <c r="AS1263" s="60">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58">
        <f ca="1">COUNTIF(INDIRECT("U"&amp;(ROW()+12*(($AN1263-1)*3+$AO1263)-ROW())/12+5):INDIRECT("AF"&amp;(ROW()+12*(($AN1263-1)*3+$AO1263)-ROW())/12+5),AS1263)</f>
        <v>0</v>
      </c>
      <c r="AU1263" s="58">
        <f ca="1">IF(AND(AQ1263+AS1263&gt;0,AR1263+AT1263&gt;0),COUNTIF(AU$6:AU1262,"&gt;0")+1,0)</f>
        <v>0</v>
      </c>
    </row>
    <row r="1264" spans="40:47">
      <c r="AN1264" s="58">
        <v>35</v>
      </c>
      <c r="AO1264" s="58">
        <v>3</v>
      </c>
      <c r="AP1264" s="58">
        <v>11</v>
      </c>
      <c r="AQ1264" s="60">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58">
        <f ca="1">COUNTIF(INDIRECT("H"&amp;(ROW()+12*(($AN1264-1)*3+$AO1264)-ROW())/12+5):INDIRECT("S"&amp;(ROW()+12*(($AN1264-1)*3+$AO1264)-ROW())/12+5),AQ1264)</f>
        <v>0</v>
      </c>
      <c r="AS1264" s="60">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58">
        <f ca="1">COUNTIF(INDIRECT("U"&amp;(ROW()+12*(($AN1264-1)*3+$AO1264)-ROW())/12+5):INDIRECT("AF"&amp;(ROW()+12*(($AN1264-1)*3+$AO1264)-ROW())/12+5),AS1264)</f>
        <v>0</v>
      </c>
      <c r="AU1264" s="58">
        <f ca="1">IF(AND(AQ1264+AS1264&gt;0,AR1264+AT1264&gt;0),COUNTIF(AU$6:AU1263,"&gt;0")+1,0)</f>
        <v>0</v>
      </c>
    </row>
    <row r="1265" spans="40:47">
      <c r="AN1265" s="243">
        <v>35</v>
      </c>
      <c r="AO1265" s="243">
        <v>3</v>
      </c>
      <c r="AP1265" s="243">
        <v>12</v>
      </c>
      <c r="AQ1265" s="244">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243">
        <f ca="1">COUNTIF(INDIRECT("H"&amp;(ROW()+12*(($AN1265-1)*3+$AO1265)-ROW())/12+5):INDIRECT("S"&amp;(ROW()+12*(($AN1265-1)*3+$AO1265)-ROW())/12+5),AQ1265)</f>
        <v>0</v>
      </c>
      <c r="AS1265" s="244">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243">
        <f ca="1">COUNTIF(INDIRECT("U"&amp;(ROW()+12*(($AN1265-1)*3+$AO1265)-ROW())/12+5):INDIRECT("AF"&amp;(ROW()+12*(($AN1265-1)*3+$AO1265)-ROW())/12+5),AS1265)</f>
        <v>0</v>
      </c>
      <c r="AU1265" s="58">
        <f ca="1">IF(AND(AQ1265+AS1265&gt;0,AR1265+AT1265&gt;0),COUNTIF(AU$6:AU1264,"&gt;0")+1,0)</f>
        <v>0</v>
      </c>
    </row>
    <row r="1266" spans="40:47">
      <c r="AN1266" s="58">
        <v>36</v>
      </c>
      <c r="AO1266" s="58">
        <v>1</v>
      </c>
      <c r="AP1266" s="58">
        <v>1</v>
      </c>
      <c r="AQ1266" s="60">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58">
        <f ca="1">COUNTIF(INDIRECT("H"&amp;(ROW()+12*(($AN1266-1)*3+$AO1266)-ROW())/12+5):INDIRECT("S"&amp;(ROW()+12*(($AN1266-1)*3+$AO1266)-ROW())/12+5),AQ1266)</f>
        <v>0</v>
      </c>
      <c r="AS1266" s="60">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58">
        <f ca="1">COUNTIF(INDIRECT("U"&amp;(ROW()+12*(($AN1266-1)*3+$AO1266)-ROW())/12+5):INDIRECT("AF"&amp;(ROW()+12*(($AN1266-1)*3+$AO1266)-ROW())/12+5),AS1266)</f>
        <v>0</v>
      </c>
      <c r="AU1266" s="58">
        <f ca="1">IF(AND(AQ1266+AS1266&gt;0,AR1266+AT1266&gt;0),COUNTIF(AU$6:AU1265,"&gt;0")+1,0)</f>
        <v>0</v>
      </c>
    </row>
    <row r="1267" spans="40:47">
      <c r="AN1267" s="58">
        <v>36</v>
      </c>
      <c r="AO1267" s="58">
        <v>1</v>
      </c>
      <c r="AP1267" s="58">
        <v>2</v>
      </c>
      <c r="AQ1267" s="60">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58">
        <f ca="1">COUNTIF(INDIRECT("H"&amp;(ROW()+12*(($AN1267-1)*3+$AO1267)-ROW())/12+5):INDIRECT("S"&amp;(ROW()+12*(($AN1267-1)*3+$AO1267)-ROW())/12+5),AQ1267)</f>
        <v>0</v>
      </c>
      <c r="AS1267" s="60">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58">
        <f ca="1">COUNTIF(INDIRECT("U"&amp;(ROW()+12*(($AN1267-1)*3+$AO1267)-ROW())/12+5):INDIRECT("AF"&amp;(ROW()+12*(($AN1267-1)*3+$AO1267)-ROW())/12+5),AS1267)</f>
        <v>0</v>
      </c>
      <c r="AU1267" s="58">
        <f ca="1">IF(AND(AQ1267+AS1267&gt;0,AR1267+AT1267&gt;0),COUNTIF(AU$6:AU1266,"&gt;0")+1,0)</f>
        <v>0</v>
      </c>
    </row>
    <row r="1268" spans="40:47">
      <c r="AN1268" s="58">
        <v>36</v>
      </c>
      <c r="AO1268" s="58">
        <v>1</v>
      </c>
      <c r="AP1268" s="58">
        <v>3</v>
      </c>
      <c r="AQ1268" s="60">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58">
        <f ca="1">COUNTIF(INDIRECT("H"&amp;(ROW()+12*(($AN1268-1)*3+$AO1268)-ROW())/12+5):INDIRECT("S"&amp;(ROW()+12*(($AN1268-1)*3+$AO1268)-ROW())/12+5),AQ1268)</f>
        <v>0</v>
      </c>
      <c r="AS1268" s="60">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58">
        <f ca="1">COUNTIF(INDIRECT("U"&amp;(ROW()+12*(($AN1268-1)*3+$AO1268)-ROW())/12+5):INDIRECT("AF"&amp;(ROW()+12*(($AN1268-1)*3+$AO1268)-ROW())/12+5),AS1268)</f>
        <v>0</v>
      </c>
      <c r="AU1268" s="58">
        <f ca="1">IF(AND(AQ1268+AS1268&gt;0,AR1268+AT1268&gt;0),COUNTIF(AU$6:AU1267,"&gt;0")+1,0)</f>
        <v>0</v>
      </c>
    </row>
    <row r="1269" spans="40:47">
      <c r="AN1269" s="58">
        <v>36</v>
      </c>
      <c r="AO1269" s="58">
        <v>1</v>
      </c>
      <c r="AP1269" s="58">
        <v>4</v>
      </c>
      <c r="AQ1269" s="60">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58">
        <f ca="1">COUNTIF(INDIRECT("H"&amp;(ROW()+12*(($AN1269-1)*3+$AO1269)-ROW())/12+5):INDIRECT("S"&amp;(ROW()+12*(($AN1269-1)*3+$AO1269)-ROW())/12+5),AQ1269)</f>
        <v>0</v>
      </c>
      <c r="AS1269" s="60">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58">
        <f ca="1">COUNTIF(INDIRECT("U"&amp;(ROW()+12*(($AN1269-1)*3+$AO1269)-ROW())/12+5):INDIRECT("AF"&amp;(ROW()+12*(($AN1269-1)*3+$AO1269)-ROW())/12+5),AS1269)</f>
        <v>0</v>
      </c>
      <c r="AU1269" s="58">
        <f ca="1">IF(AND(AQ1269+AS1269&gt;0,AR1269+AT1269&gt;0),COUNTIF(AU$6:AU1268,"&gt;0")+1,0)</f>
        <v>0</v>
      </c>
    </row>
    <row r="1270" spans="40:47">
      <c r="AN1270" s="58">
        <v>36</v>
      </c>
      <c r="AO1270" s="58">
        <v>1</v>
      </c>
      <c r="AP1270" s="58">
        <v>5</v>
      </c>
      <c r="AQ1270" s="60">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58">
        <f ca="1">COUNTIF(INDIRECT("H"&amp;(ROW()+12*(($AN1270-1)*3+$AO1270)-ROW())/12+5):INDIRECT("S"&amp;(ROW()+12*(($AN1270-1)*3+$AO1270)-ROW())/12+5),AQ1270)</f>
        <v>0</v>
      </c>
      <c r="AS1270" s="60">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58">
        <f ca="1">COUNTIF(INDIRECT("U"&amp;(ROW()+12*(($AN1270-1)*3+$AO1270)-ROW())/12+5):INDIRECT("AF"&amp;(ROW()+12*(($AN1270-1)*3+$AO1270)-ROW())/12+5),AS1270)</f>
        <v>0</v>
      </c>
      <c r="AU1270" s="58">
        <f ca="1">IF(AND(AQ1270+AS1270&gt;0,AR1270+AT1270&gt;0),COUNTIF(AU$6:AU1269,"&gt;0")+1,0)</f>
        <v>0</v>
      </c>
    </row>
    <row r="1271" spans="40:47">
      <c r="AN1271" s="58">
        <v>36</v>
      </c>
      <c r="AO1271" s="58">
        <v>1</v>
      </c>
      <c r="AP1271" s="58">
        <v>6</v>
      </c>
      <c r="AQ1271" s="60">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58">
        <f ca="1">COUNTIF(INDIRECT("H"&amp;(ROW()+12*(($AN1271-1)*3+$AO1271)-ROW())/12+5):INDIRECT("S"&amp;(ROW()+12*(($AN1271-1)*3+$AO1271)-ROW())/12+5),AQ1271)</f>
        <v>0</v>
      </c>
      <c r="AS1271" s="60">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58">
        <f ca="1">COUNTIF(INDIRECT("U"&amp;(ROW()+12*(($AN1271-1)*3+$AO1271)-ROW())/12+5):INDIRECT("AF"&amp;(ROW()+12*(($AN1271-1)*3+$AO1271)-ROW())/12+5),AS1271)</f>
        <v>0</v>
      </c>
      <c r="AU1271" s="58">
        <f ca="1">IF(AND(AQ1271+AS1271&gt;0,AR1271+AT1271&gt;0),COUNTIF(AU$6:AU1270,"&gt;0")+1,0)</f>
        <v>0</v>
      </c>
    </row>
    <row r="1272" spans="40:47">
      <c r="AN1272" s="58">
        <v>36</v>
      </c>
      <c r="AO1272" s="58">
        <v>1</v>
      </c>
      <c r="AP1272" s="58">
        <v>7</v>
      </c>
      <c r="AQ1272" s="60">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58">
        <f ca="1">COUNTIF(INDIRECT("H"&amp;(ROW()+12*(($AN1272-1)*3+$AO1272)-ROW())/12+5):INDIRECT("S"&amp;(ROW()+12*(($AN1272-1)*3+$AO1272)-ROW())/12+5),AQ1272)</f>
        <v>0</v>
      </c>
      <c r="AS1272" s="60">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58">
        <f ca="1">COUNTIF(INDIRECT("U"&amp;(ROW()+12*(($AN1272-1)*3+$AO1272)-ROW())/12+5):INDIRECT("AF"&amp;(ROW()+12*(($AN1272-1)*3+$AO1272)-ROW())/12+5),AS1272)</f>
        <v>0</v>
      </c>
      <c r="AU1272" s="58">
        <f ca="1">IF(AND(AQ1272+AS1272&gt;0,AR1272+AT1272&gt;0),COUNTIF(AU$6:AU1271,"&gt;0")+1,0)</f>
        <v>0</v>
      </c>
    </row>
    <row r="1273" spans="40:47">
      <c r="AN1273" s="58">
        <v>36</v>
      </c>
      <c r="AO1273" s="58">
        <v>1</v>
      </c>
      <c r="AP1273" s="58">
        <v>8</v>
      </c>
      <c r="AQ1273" s="60">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58">
        <f ca="1">COUNTIF(INDIRECT("H"&amp;(ROW()+12*(($AN1273-1)*3+$AO1273)-ROW())/12+5):INDIRECT("S"&amp;(ROW()+12*(($AN1273-1)*3+$AO1273)-ROW())/12+5),AQ1273)</f>
        <v>0</v>
      </c>
      <c r="AS1273" s="60">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58">
        <f ca="1">COUNTIF(INDIRECT("U"&amp;(ROW()+12*(($AN1273-1)*3+$AO1273)-ROW())/12+5):INDIRECT("AF"&amp;(ROW()+12*(($AN1273-1)*3+$AO1273)-ROW())/12+5),AS1273)</f>
        <v>0</v>
      </c>
      <c r="AU1273" s="58">
        <f ca="1">IF(AND(AQ1273+AS1273&gt;0,AR1273+AT1273&gt;0),COUNTIF(AU$6:AU1272,"&gt;0")+1,0)</f>
        <v>0</v>
      </c>
    </row>
    <row r="1274" spans="40:47">
      <c r="AN1274" s="58">
        <v>36</v>
      </c>
      <c r="AO1274" s="58">
        <v>1</v>
      </c>
      <c r="AP1274" s="58">
        <v>9</v>
      </c>
      <c r="AQ1274" s="60">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58">
        <f ca="1">COUNTIF(INDIRECT("H"&amp;(ROW()+12*(($AN1274-1)*3+$AO1274)-ROW())/12+5):INDIRECT("S"&amp;(ROW()+12*(($AN1274-1)*3+$AO1274)-ROW())/12+5),AQ1274)</f>
        <v>0</v>
      </c>
      <c r="AS1274" s="60">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58">
        <f ca="1">COUNTIF(INDIRECT("U"&amp;(ROW()+12*(($AN1274-1)*3+$AO1274)-ROW())/12+5):INDIRECT("AF"&amp;(ROW()+12*(($AN1274-1)*3+$AO1274)-ROW())/12+5),AS1274)</f>
        <v>0</v>
      </c>
      <c r="AU1274" s="58">
        <f ca="1">IF(AND(AQ1274+AS1274&gt;0,AR1274+AT1274&gt;0),COUNTIF(AU$6:AU1273,"&gt;0")+1,0)</f>
        <v>0</v>
      </c>
    </row>
    <row r="1275" spans="40:47">
      <c r="AN1275" s="58">
        <v>36</v>
      </c>
      <c r="AO1275" s="58">
        <v>1</v>
      </c>
      <c r="AP1275" s="58">
        <v>10</v>
      </c>
      <c r="AQ1275" s="60">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58">
        <f ca="1">COUNTIF(INDIRECT("H"&amp;(ROW()+12*(($AN1275-1)*3+$AO1275)-ROW())/12+5):INDIRECT("S"&amp;(ROW()+12*(($AN1275-1)*3+$AO1275)-ROW())/12+5),AQ1275)</f>
        <v>0</v>
      </c>
      <c r="AS1275" s="60">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58">
        <f ca="1">COUNTIF(INDIRECT("U"&amp;(ROW()+12*(($AN1275-1)*3+$AO1275)-ROW())/12+5):INDIRECT("AF"&amp;(ROW()+12*(($AN1275-1)*3+$AO1275)-ROW())/12+5),AS1275)</f>
        <v>0</v>
      </c>
      <c r="AU1275" s="58">
        <f ca="1">IF(AND(AQ1275+AS1275&gt;0,AR1275+AT1275&gt;0),COUNTIF(AU$6:AU1274,"&gt;0")+1,0)</f>
        <v>0</v>
      </c>
    </row>
    <row r="1276" spans="40:47">
      <c r="AN1276" s="58">
        <v>36</v>
      </c>
      <c r="AO1276" s="58">
        <v>1</v>
      </c>
      <c r="AP1276" s="58">
        <v>11</v>
      </c>
      <c r="AQ1276" s="60">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58">
        <f ca="1">COUNTIF(INDIRECT("H"&amp;(ROW()+12*(($AN1276-1)*3+$AO1276)-ROW())/12+5):INDIRECT("S"&amp;(ROW()+12*(($AN1276-1)*3+$AO1276)-ROW())/12+5),AQ1276)</f>
        <v>0</v>
      </c>
      <c r="AS1276" s="60">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58">
        <f ca="1">COUNTIF(INDIRECT("U"&amp;(ROW()+12*(($AN1276-1)*3+$AO1276)-ROW())/12+5):INDIRECT("AF"&amp;(ROW()+12*(($AN1276-1)*3+$AO1276)-ROW())/12+5),AS1276)</f>
        <v>0</v>
      </c>
      <c r="AU1276" s="58">
        <f ca="1">IF(AND(AQ1276+AS1276&gt;0,AR1276+AT1276&gt;0),COUNTIF(AU$6:AU1275,"&gt;0")+1,0)</f>
        <v>0</v>
      </c>
    </row>
    <row r="1277" spans="40:47">
      <c r="AN1277" s="58">
        <v>36</v>
      </c>
      <c r="AO1277" s="58">
        <v>1</v>
      </c>
      <c r="AP1277" s="58">
        <v>12</v>
      </c>
      <c r="AQ1277" s="60">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58">
        <f ca="1">COUNTIF(INDIRECT("H"&amp;(ROW()+12*(($AN1277-1)*3+$AO1277)-ROW())/12+5):INDIRECT("S"&amp;(ROW()+12*(($AN1277-1)*3+$AO1277)-ROW())/12+5),AQ1277)</f>
        <v>0</v>
      </c>
      <c r="AS1277" s="60">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58">
        <f ca="1">COUNTIF(INDIRECT("U"&amp;(ROW()+12*(($AN1277-1)*3+$AO1277)-ROW())/12+5):INDIRECT("AF"&amp;(ROW()+12*(($AN1277-1)*3+$AO1277)-ROW())/12+5),AS1277)</f>
        <v>0</v>
      </c>
      <c r="AU1277" s="58">
        <f ca="1">IF(AND(AQ1277+AS1277&gt;0,AR1277+AT1277&gt;0),COUNTIF(AU$6:AU1276,"&gt;0")+1,0)</f>
        <v>0</v>
      </c>
    </row>
    <row r="1278" spans="40:47">
      <c r="AN1278" s="58">
        <v>36</v>
      </c>
      <c r="AO1278" s="58">
        <v>2</v>
      </c>
      <c r="AP1278" s="58">
        <v>1</v>
      </c>
      <c r="AQ1278" s="60">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58">
        <f ca="1">COUNTIF(INDIRECT("H"&amp;(ROW()+12*(($AN1278-1)*3+$AO1278)-ROW())/12+5):INDIRECT("S"&amp;(ROW()+12*(($AN1278-1)*3+$AO1278)-ROW())/12+5),AQ1278)</f>
        <v>0</v>
      </c>
      <c r="AS1278" s="60">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58">
        <f ca="1">COUNTIF(INDIRECT("U"&amp;(ROW()+12*(($AN1278-1)*3+$AO1278)-ROW())/12+5):INDIRECT("AF"&amp;(ROW()+12*(($AN1278-1)*3+$AO1278)-ROW())/12+5),AS1278)</f>
        <v>0</v>
      </c>
      <c r="AU1278" s="58">
        <f ca="1">IF(AND(AQ1278+AS1278&gt;0,AR1278+AT1278&gt;0),COUNTIF(AU$6:AU1277,"&gt;0")+1,0)</f>
        <v>0</v>
      </c>
    </row>
    <row r="1279" spans="40:47">
      <c r="AN1279" s="58">
        <v>36</v>
      </c>
      <c r="AO1279" s="58">
        <v>2</v>
      </c>
      <c r="AP1279" s="58">
        <v>2</v>
      </c>
      <c r="AQ1279" s="60">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58">
        <f ca="1">COUNTIF(INDIRECT("H"&amp;(ROW()+12*(($AN1279-1)*3+$AO1279)-ROW())/12+5):INDIRECT("S"&amp;(ROW()+12*(($AN1279-1)*3+$AO1279)-ROW())/12+5),AQ1279)</f>
        <v>0</v>
      </c>
      <c r="AS1279" s="60">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58">
        <f ca="1">COUNTIF(INDIRECT("U"&amp;(ROW()+12*(($AN1279-1)*3+$AO1279)-ROW())/12+5):INDIRECT("AF"&amp;(ROW()+12*(($AN1279-1)*3+$AO1279)-ROW())/12+5),AS1279)</f>
        <v>0</v>
      </c>
      <c r="AU1279" s="58">
        <f ca="1">IF(AND(AQ1279+AS1279&gt;0,AR1279+AT1279&gt;0),COUNTIF(AU$6:AU1278,"&gt;0")+1,0)</f>
        <v>0</v>
      </c>
    </row>
    <row r="1280" spans="40:47">
      <c r="AN1280" s="58">
        <v>36</v>
      </c>
      <c r="AO1280" s="58">
        <v>2</v>
      </c>
      <c r="AP1280" s="58">
        <v>3</v>
      </c>
      <c r="AQ1280" s="60">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58">
        <f ca="1">COUNTIF(INDIRECT("H"&amp;(ROW()+12*(($AN1280-1)*3+$AO1280)-ROW())/12+5):INDIRECT("S"&amp;(ROW()+12*(($AN1280-1)*3+$AO1280)-ROW())/12+5),AQ1280)</f>
        <v>0</v>
      </c>
      <c r="AS1280" s="60">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58">
        <f ca="1">COUNTIF(INDIRECT("U"&amp;(ROW()+12*(($AN1280-1)*3+$AO1280)-ROW())/12+5):INDIRECT("AF"&amp;(ROW()+12*(($AN1280-1)*3+$AO1280)-ROW())/12+5),AS1280)</f>
        <v>0</v>
      </c>
      <c r="AU1280" s="58">
        <f ca="1">IF(AND(AQ1280+AS1280&gt;0,AR1280+AT1280&gt;0),COUNTIF(AU$6:AU1279,"&gt;0")+1,0)</f>
        <v>0</v>
      </c>
    </row>
    <row r="1281" spans="40:47">
      <c r="AN1281" s="58">
        <v>36</v>
      </c>
      <c r="AO1281" s="58">
        <v>2</v>
      </c>
      <c r="AP1281" s="58">
        <v>4</v>
      </c>
      <c r="AQ1281" s="60">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58">
        <f ca="1">COUNTIF(INDIRECT("H"&amp;(ROW()+12*(($AN1281-1)*3+$AO1281)-ROW())/12+5):INDIRECT("S"&amp;(ROW()+12*(($AN1281-1)*3+$AO1281)-ROW())/12+5),AQ1281)</f>
        <v>0</v>
      </c>
      <c r="AS1281" s="60">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58">
        <f ca="1">COUNTIF(INDIRECT("U"&amp;(ROW()+12*(($AN1281-1)*3+$AO1281)-ROW())/12+5):INDIRECT("AF"&amp;(ROW()+12*(($AN1281-1)*3+$AO1281)-ROW())/12+5),AS1281)</f>
        <v>0</v>
      </c>
      <c r="AU1281" s="58">
        <f ca="1">IF(AND(AQ1281+AS1281&gt;0,AR1281+AT1281&gt;0),COUNTIF(AU$6:AU1280,"&gt;0")+1,0)</f>
        <v>0</v>
      </c>
    </row>
    <row r="1282" spans="40:47">
      <c r="AN1282" s="58">
        <v>36</v>
      </c>
      <c r="AO1282" s="58">
        <v>2</v>
      </c>
      <c r="AP1282" s="58">
        <v>5</v>
      </c>
      <c r="AQ1282" s="60">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58">
        <f ca="1">COUNTIF(INDIRECT("H"&amp;(ROW()+12*(($AN1282-1)*3+$AO1282)-ROW())/12+5):INDIRECT("S"&amp;(ROW()+12*(($AN1282-1)*3+$AO1282)-ROW())/12+5),AQ1282)</f>
        <v>0</v>
      </c>
      <c r="AS1282" s="60">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58">
        <f ca="1">COUNTIF(INDIRECT("U"&amp;(ROW()+12*(($AN1282-1)*3+$AO1282)-ROW())/12+5):INDIRECT("AF"&amp;(ROW()+12*(($AN1282-1)*3+$AO1282)-ROW())/12+5),AS1282)</f>
        <v>0</v>
      </c>
      <c r="AU1282" s="58">
        <f ca="1">IF(AND(AQ1282+AS1282&gt;0,AR1282+AT1282&gt;0),COUNTIF(AU$6:AU1281,"&gt;0")+1,0)</f>
        <v>0</v>
      </c>
    </row>
    <row r="1283" spans="40:47">
      <c r="AN1283" s="58">
        <v>36</v>
      </c>
      <c r="AO1283" s="58">
        <v>2</v>
      </c>
      <c r="AP1283" s="58">
        <v>6</v>
      </c>
      <c r="AQ1283" s="60">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58">
        <f ca="1">COUNTIF(INDIRECT("H"&amp;(ROW()+12*(($AN1283-1)*3+$AO1283)-ROW())/12+5):INDIRECT("S"&amp;(ROW()+12*(($AN1283-1)*3+$AO1283)-ROW())/12+5),AQ1283)</f>
        <v>0</v>
      </c>
      <c r="AS1283" s="60">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58">
        <f ca="1">COUNTIF(INDIRECT("U"&amp;(ROW()+12*(($AN1283-1)*3+$AO1283)-ROW())/12+5):INDIRECT("AF"&amp;(ROW()+12*(($AN1283-1)*3+$AO1283)-ROW())/12+5),AS1283)</f>
        <v>0</v>
      </c>
      <c r="AU1283" s="58">
        <f ca="1">IF(AND(AQ1283+AS1283&gt;0,AR1283+AT1283&gt;0),COUNTIF(AU$6:AU1282,"&gt;0")+1,0)</f>
        <v>0</v>
      </c>
    </row>
    <row r="1284" spans="40:47">
      <c r="AN1284" s="58">
        <v>36</v>
      </c>
      <c r="AO1284" s="58">
        <v>2</v>
      </c>
      <c r="AP1284" s="58">
        <v>7</v>
      </c>
      <c r="AQ1284" s="60">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58">
        <f ca="1">COUNTIF(INDIRECT("H"&amp;(ROW()+12*(($AN1284-1)*3+$AO1284)-ROW())/12+5):INDIRECT("S"&amp;(ROW()+12*(($AN1284-1)*3+$AO1284)-ROW())/12+5),AQ1284)</f>
        <v>0</v>
      </c>
      <c r="AS1284" s="60">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58">
        <f ca="1">COUNTIF(INDIRECT("U"&amp;(ROW()+12*(($AN1284-1)*3+$AO1284)-ROW())/12+5):INDIRECT("AF"&amp;(ROW()+12*(($AN1284-1)*3+$AO1284)-ROW())/12+5),AS1284)</f>
        <v>0</v>
      </c>
      <c r="AU1284" s="58">
        <f ca="1">IF(AND(AQ1284+AS1284&gt;0,AR1284+AT1284&gt;0),COUNTIF(AU$6:AU1283,"&gt;0")+1,0)</f>
        <v>0</v>
      </c>
    </row>
    <row r="1285" spans="40:47">
      <c r="AN1285" s="58">
        <v>36</v>
      </c>
      <c r="AO1285" s="58">
        <v>2</v>
      </c>
      <c r="AP1285" s="58">
        <v>8</v>
      </c>
      <c r="AQ1285" s="60">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58">
        <f ca="1">COUNTIF(INDIRECT("H"&amp;(ROW()+12*(($AN1285-1)*3+$AO1285)-ROW())/12+5):INDIRECT("S"&amp;(ROW()+12*(($AN1285-1)*3+$AO1285)-ROW())/12+5),AQ1285)</f>
        <v>0</v>
      </c>
      <c r="AS1285" s="60">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58">
        <f ca="1">COUNTIF(INDIRECT("U"&amp;(ROW()+12*(($AN1285-1)*3+$AO1285)-ROW())/12+5):INDIRECT("AF"&amp;(ROW()+12*(($AN1285-1)*3+$AO1285)-ROW())/12+5),AS1285)</f>
        <v>0</v>
      </c>
      <c r="AU1285" s="58">
        <f ca="1">IF(AND(AQ1285+AS1285&gt;0,AR1285+AT1285&gt;0),COUNTIF(AU$6:AU1284,"&gt;0")+1,0)</f>
        <v>0</v>
      </c>
    </row>
    <row r="1286" spans="40:47">
      <c r="AN1286" s="58">
        <v>36</v>
      </c>
      <c r="AO1286" s="58">
        <v>2</v>
      </c>
      <c r="AP1286" s="58">
        <v>9</v>
      </c>
      <c r="AQ1286" s="60">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58">
        <f ca="1">COUNTIF(INDIRECT("H"&amp;(ROW()+12*(($AN1286-1)*3+$AO1286)-ROW())/12+5):INDIRECT("S"&amp;(ROW()+12*(($AN1286-1)*3+$AO1286)-ROW())/12+5),AQ1286)</f>
        <v>0</v>
      </c>
      <c r="AS1286" s="60">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58">
        <f ca="1">COUNTIF(INDIRECT("U"&amp;(ROW()+12*(($AN1286-1)*3+$AO1286)-ROW())/12+5):INDIRECT("AF"&amp;(ROW()+12*(($AN1286-1)*3+$AO1286)-ROW())/12+5),AS1286)</f>
        <v>0</v>
      </c>
      <c r="AU1286" s="58">
        <f ca="1">IF(AND(AQ1286+AS1286&gt;0,AR1286+AT1286&gt;0),COUNTIF(AU$6:AU1285,"&gt;0")+1,0)</f>
        <v>0</v>
      </c>
    </row>
    <row r="1287" spans="40:47">
      <c r="AN1287" s="58">
        <v>36</v>
      </c>
      <c r="AO1287" s="58">
        <v>2</v>
      </c>
      <c r="AP1287" s="58">
        <v>10</v>
      </c>
      <c r="AQ1287" s="60">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58">
        <f ca="1">COUNTIF(INDIRECT("H"&amp;(ROW()+12*(($AN1287-1)*3+$AO1287)-ROW())/12+5):INDIRECT("S"&amp;(ROW()+12*(($AN1287-1)*3+$AO1287)-ROW())/12+5),AQ1287)</f>
        <v>0</v>
      </c>
      <c r="AS1287" s="60">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58">
        <f ca="1">COUNTIF(INDIRECT("U"&amp;(ROW()+12*(($AN1287-1)*3+$AO1287)-ROW())/12+5):INDIRECT("AF"&amp;(ROW()+12*(($AN1287-1)*3+$AO1287)-ROW())/12+5),AS1287)</f>
        <v>0</v>
      </c>
      <c r="AU1287" s="58">
        <f ca="1">IF(AND(AQ1287+AS1287&gt;0,AR1287+AT1287&gt;0),COUNTIF(AU$6:AU1286,"&gt;0")+1,0)</f>
        <v>0</v>
      </c>
    </row>
    <row r="1288" spans="40:47">
      <c r="AN1288" s="58">
        <v>36</v>
      </c>
      <c r="AO1288" s="58">
        <v>2</v>
      </c>
      <c r="AP1288" s="58">
        <v>11</v>
      </c>
      <c r="AQ1288" s="60">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58">
        <f ca="1">COUNTIF(INDIRECT("H"&amp;(ROW()+12*(($AN1288-1)*3+$AO1288)-ROW())/12+5):INDIRECT("S"&amp;(ROW()+12*(($AN1288-1)*3+$AO1288)-ROW())/12+5),AQ1288)</f>
        <v>0</v>
      </c>
      <c r="AS1288" s="60">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58">
        <f ca="1">COUNTIF(INDIRECT("U"&amp;(ROW()+12*(($AN1288-1)*3+$AO1288)-ROW())/12+5):INDIRECT("AF"&amp;(ROW()+12*(($AN1288-1)*3+$AO1288)-ROW())/12+5),AS1288)</f>
        <v>0</v>
      </c>
      <c r="AU1288" s="58">
        <f ca="1">IF(AND(AQ1288+AS1288&gt;0,AR1288+AT1288&gt;0),COUNTIF(AU$6:AU1287,"&gt;0")+1,0)</f>
        <v>0</v>
      </c>
    </row>
    <row r="1289" spans="40:47">
      <c r="AN1289" s="58">
        <v>36</v>
      </c>
      <c r="AO1289" s="58">
        <v>2</v>
      </c>
      <c r="AP1289" s="58">
        <v>12</v>
      </c>
      <c r="AQ1289" s="60">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58">
        <f ca="1">COUNTIF(INDIRECT("H"&amp;(ROW()+12*(($AN1289-1)*3+$AO1289)-ROW())/12+5):INDIRECT("S"&amp;(ROW()+12*(($AN1289-1)*3+$AO1289)-ROW())/12+5),AQ1289)</f>
        <v>0</v>
      </c>
      <c r="AS1289" s="60">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58">
        <f ca="1">COUNTIF(INDIRECT("U"&amp;(ROW()+12*(($AN1289-1)*3+$AO1289)-ROW())/12+5):INDIRECT("AF"&amp;(ROW()+12*(($AN1289-1)*3+$AO1289)-ROW())/12+5),AS1289)</f>
        <v>0</v>
      </c>
      <c r="AU1289" s="58">
        <f ca="1">IF(AND(AQ1289+AS1289&gt;0,AR1289+AT1289&gt;0),COUNTIF(AU$6:AU1288,"&gt;0")+1,0)</f>
        <v>0</v>
      </c>
    </row>
    <row r="1290" spans="40:47">
      <c r="AN1290" s="58">
        <v>36</v>
      </c>
      <c r="AO1290" s="58">
        <v>3</v>
      </c>
      <c r="AP1290" s="58">
        <v>1</v>
      </c>
      <c r="AQ1290" s="60">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58">
        <f ca="1">COUNTIF(INDIRECT("H"&amp;(ROW()+12*(($AN1290-1)*3+$AO1290)-ROW())/12+5):INDIRECT("S"&amp;(ROW()+12*(($AN1290-1)*3+$AO1290)-ROW())/12+5),AQ1290)</f>
        <v>0</v>
      </c>
      <c r="AS1290" s="60">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58">
        <f ca="1">COUNTIF(INDIRECT("U"&amp;(ROW()+12*(($AN1290-1)*3+$AO1290)-ROW())/12+5):INDIRECT("AF"&amp;(ROW()+12*(($AN1290-1)*3+$AO1290)-ROW())/12+5),AS1290)</f>
        <v>0</v>
      </c>
      <c r="AU1290" s="58">
        <f ca="1">IF(AND(AQ1290+AS1290&gt;0,AR1290+AT1290&gt;0),COUNTIF(AU$6:AU1289,"&gt;0")+1,0)</f>
        <v>0</v>
      </c>
    </row>
    <row r="1291" spans="40:47">
      <c r="AN1291" s="58">
        <v>36</v>
      </c>
      <c r="AO1291" s="58">
        <v>3</v>
      </c>
      <c r="AP1291" s="58">
        <v>2</v>
      </c>
      <c r="AQ1291" s="60">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58">
        <f ca="1">COUNTIF(INDIRECT("H"&amp;(ROW()+12*(($AN1291-1)*3+$AO1291)-ROW())/12+5):INDIRECT("S"&amp;(ROW()+12*(($AN1291-1)*3+$AO1291)-ROW())/12+5),AQ1291)</f>
        <v>0</v>
      </c>
      <c r="AS1291" s="60">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58">
        <f ca="1">COUNTIF(INDIRECT("U"&amp;(ROW()+12*(($AN1291-1)*3+$AO1291)-ROW())/12+5):INDIRECT("AF"&amp;(ROW()+12*(($AN1291-1)*3+$AO1291)-ROW())/12+5),AS1291)</f>
        <v>0</v>
      </c>
      <c r="AU1291" s="58">
        <f ca="1">IF(AND(AQ1291+AS1291&gt;0,AR1291+AT1291&gt;0),COUNTIF(AU$6:AU1290,"&gt;0")+1,0)</f>
        <v>0</v>
      </c>
    </row>
    <row r="1292" spans="40:47">
      <c r="AN1292" s="58">
        <v>36</v>
      </c>
      <c r="AO1292" s="58">
        <v>3</v>
      </c>
      <c r="AP1292" s="58">
        <v>3</v>
      </c>
      <c r="AQ1292" s="60">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58">
        <f ca="1">COUNTIF(INDIRECT("H"&amp;(ROW()+12*(($AN1292-1)*3+$AO1292)-ROW())/12+5):INDIRECT("S"&amp;(ROW()+12*(($AN1292-1)*3+$AO1292)-ROW())/12+5),AQ1292)</f>
        <v>0</v>
      </c>
      <c r="AS1292" s="60">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58">
        <f ca="1">COUNTIF(INDIRECT("U"&amp;(ROW()+12*(($AN1292-1)*3+$AO1292)-ROW())/12+5):INDIRECT("AF"&amp;(ROW()+12*(($AN1292-1)*3+$AO1292)-ROW())/12+5),AS1292)</f>
        <v>0</v>
      </c>
      <c r="AU1292" s="58">
        <f ca="1">IF(AND(AQ1292+AS1292&gt;0,AR1292+AT1292&gt;0),COUNTIF(AU$6:AU1291,"&gt;0")+1,0)</f>
        <v>0</v>
      </c>
    </row>
    <row r="1293" spans="40:47">
      <c r="AN1293" s="58">
        <v>36</v>
      </c>
      <c r="AO1293" s="58">
        <v>3</v>
      </c>
      <c r="AP1293" s="58">
        <v>4</v>
      </c>
      <c r="AQ1293" s="60">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58">
        <f ca="1">COUNTIF(INDIRECT("H"&amp;(ROW()+12*(($AN1293-1)*3+$AO1293)-ROW())/12+5):INDIRECT("S"&amp;(ROW()+12*(($AN1293-1)*3+$AO1293)-ROW())/12+5),AQ1293)</f>
        <v>0</v>
      </c>
      <c r="AS1293" s="60">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58">
        <f ca="1">COUNTIF(INDIRECT("U"&amp;(ROW()+12*(($AN1293-1)*3+$AO1293)-ROW())/12+5):INDIRECT("AF"&amp;(ROW()+12*(($AN1293-1)*3+$AO1293)-ROW())/12+5),AS1293)</f>
        <v>0</v>
      </c>
      <c r="AU1293" s="58">
        <f ca="1">IF(AND(AQ1293+AS1293&gt;0,AR1293+AT1293&gt;0),COUNTIF(AU$6:AU1292,"&gt;0")+1,0)</f>
        <v>0</v>
      </c>
    </row>
    <row r="1294" spans="40:47">
      <c r="AN1294" s="58">
        <v>36</v>
      </c>
      <c r="AO1294" s="58">
        <v>3</v>
      </c>
      <c r="AP1294" s="58">
        <v>5</v>
      </c>
      <c r="AQ1294" s="60">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58">
        <f ca="1">COUNTIF(INDIRECT("H"&amp;(ROW()+12*(($AN1294-1)*3+$AO1294)-ROW())/12+5):INDIRECT("S"&amp;(ROW()+12*(($AN1294-1)*3+$AO1294)-ROW())/12+5),AQ1294)</f>
        <v>0</v>
      </c>
      <c r="AS1294" s="60">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58">
        <f ca="1">COUNTIF(INDIRECT("U"&amp;(ROW()+12*(($AN1294-1)*3+$AO1294)-ROW())/12+5):INDIRECT("AF"&amp;(ROW()+12*(($AN1294-1)*3+$AO1294)-ROW())/12+5),AS1294)</f>
        <v>0</v>
      </c>
      <c r="AU1294" s="58">
        <f ca="1">IF(AND(AQ1294+AS1294&gt;0,AR1294+AT1294&gt;0),COUNTIF(AU$6:AU1293,"&gt;0")+1,0)</f>
        <v>0</v>
      </c>
    </row>
    <row r="1295" spans="40:47">
      <c r="AN1295" s="58">
        <v>36</v>
      </c>
      <c r="AO1295" s="58">
        <v>3</v>
      </c>
      <c r="AP1295" s="58">
        <v>6</v>
      </c>
      <c r="AQ1295" s="60">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58">
        <f ca="1">COUNTIF(INDIRECT("H"&amp;(ROW()+12*(($AN1295-1)*3+$AO1295)-ROW())/12+5):INDIRECT("S"&amp;(ROW()+12*(($AN1295-1)*3+$AO1295)-ROW())/12+5),AQ1295)</f>
        <v>0</v>
      </c>
      <c r="AS1295" s="60">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58">
        <f ca="1">COUNTIF(INDIRECT("U"&amp;(ROW()+12*(($AN1295-1)*3+$AO1295)-ROW())/12+5):INDIRECT("AF"&amp;(ROW()+12*(($AN1295-1)*3+$AO1295)-ROW())/12+5),AS1295)</f>
        <v>0</v>
      </c>
      <c r="AU1295" s="58">
        <f ca="1">IF(AND(AQ1295+AS1295&gt;0,AR1295+AT1295&gt;0),COUNTIF(AU$6:AU1294,"&gt;0")+1,0)</f>
        <v>0</v>
      </c>
    </row>
    <row r="1296" spans="40:47">
      <c r="AN1296" s="58">
        <v>36</v>
      </c>
      <c r="AO1296" s="58">
        <v>3</v>
      </c>
      <c r="AP1296" s="58">
        <v>7</v>
      </c>
      <c r="AQ1296" s="60">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58">
        <f ca="1">COUNTIF(INDIRECT("H"&amp;(ROW()+12*(($AN1296-1)*3+$AO1296)-ROW())/12+5):INDIRECT("S"&amp;(ROW()+12*(($AN1296-1)*3+$AO1296)-ROW())/12+5),AQ1296)</f>
        <v>0</v>
      </c>
      <c r="AS1296" s="60">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58">
        <f ca="1">COUNTIF(INDIRECT("U"&amp;(ROW()+12*(($AN1296-1)*3+$AO1296)-ROW())/12+5):INDIRECT("AF"&amp;(ROW()+12*(($AN1296-1)*3+$AO1296)-ROW())/12+5),AS1296)</f>
        <v>0</v>
      </c>
      <c r="AU1296" s="58">
        <f ca="1">IF(AND(AQ1296+AS1296&gt;0,AR1296+AT1296&gt;0),COUNTIF(AU$6:AU1295,"&gt;0")+1,0)</f>
        <v>0</v>
      </c>
    </row>
    <row r="1297" spans="40:47">
      <c r="AN1297" s="58">
        <v>36</v>
      </c>
      <c r="AO1297" s="58">
        <v>3</v>
      </c>
      <c r="AP1297" s="58">
        <v>8</v>
      </c>
      <c r="AQ1297" s="60">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58">
        <f ca="1">COUNTIF(INDIRECT("H"&amp;(ROW()+12*(($AN1297-1)*3+$AO1297)-ROW())/12+5):INDIRECT("S"&amp;(ROW()+12*(($AN1297-1)*3+$AO1297)-ROW())/12+5),AQ1297)</f>
        <v>0</v>
      </c>
      <c r="AS1297" s="60">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58">
        <f ca="1">COUNTIF(INDIRECT("U"&amp;(ROW()+12*(($AN1297-1)*3+$AO1297)-ROW())/12+5):INDIRECT("AF"&amp;(ROW()+12*(($AN1297-1)*3+$AO1297)-ROW())/12+5),AS1297)</f>
        <v>0</v>
      </c>
      <c r="AU1297" s="58">
        <f ca="1">IF(AND(AQ1297+AS1297&gt;0,AR1297+AT1297&gt;0),COUNTIF(AU$6:AU1296,"&gt;0")+1,0)</f>
        <v>0</v>
      </c>
    </row>
    <row r="1298" spans="40:47">
      <c r="AN1298" s="58">
        <v>36</v>
      </c>
      <c r="AO1298" s="58">
        <v>3</v>
      </c>
      <c r="AP1298" s="58">
        <v>9</v>
      </c>
      <c r="AQ1298" s="60">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58">
        <f ca="1">COUNTIF(INDIRECT("H"&amp;(ROW()+12*(($AN1298-1)*3+$AO1298)-ROW())/12+5):INDIRECT("S"&amp;(ROW()+12*(($AN1298-1)*3+$AO1298)-ROW())/12+5),AQ1298)</f>
        <v>0</v>
      </c>
      <c r="AS1298" s="60">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58">
        <f ca="1">COUNTIF(INDIRECT("U"&amp;(ROW()+12*(($AN1298-1)*3+$AO1298)-ROW())/12+5):INDIRECT("AF"&amp;(ROW()+12*(($AN1298-1)*3+$AO1298)-ROW())/12+5),AS1298)</f>
        <v>0</v>
      </c>
      <c r="AU1298" s="58">
        <f ca="1">IF(AND(AQ1298+AS1298&gt;0,AR1298+AT1298&gt;0),COUNTIF(AU$6:AU1297,"&gt;0")+1,0)</f>
        <v>0</v>
      </c>
    </row>
    <row r="1299" spans="40:47">
      <c r="AN1299" s="58">
        <v>36</v>
      </c>
      <c r="AO1299" s="58">
        <v>3</v>
      </c>
      <c r="AP1299" s="58">
        <v>10</v>
      </c>
      <c r="AQ1299" s="60">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58">
        <f ca="1">COUNTIF(INDIRECT("H"&amp;(ROW()+12*(($AN1299-1)*3+$AO1299)-ROW())/12+5):INDIRECT("S"&amp;(ROW()+12*(($AN1299-1)*3+$AO1299)-ROW())/12+5),AQ1299)</f>
        <v>0</v>
      </c>
      <c r="AS1299" s="60">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58">
        <f ca="1">COUNTIF(INDIRECT("U"&amp;(ROW()+12*(($AN1299-1)*3+$AO1299)-ROW())/12+5):INDIRECT("AF"&amp;(ROW()+12*(($AN1299-1)*3+$AO1299)-ROW())/12+5),AS1299)</f>
        <v>0</v>
      </c>
      <c r="AU1299" s="58">
        <f ca="1">IF(AND(AQ1299+AS1299&gt;0,AR1299+AT1299&gt;0),COUNTIF(AU$6:AU1298,"&gt;0")+1,0)</f>
        <v>0</v>
      </c>
    </row>
    <row r="1300" spans="40:47">
      <c r="AN1300" s="58">
        <v>36</v>
      </c>
      <c r="AO1300" s="58">
        <v>3</v>
      </c>
      <c r="AP1300" s="58">
        <v>11</v>
      </c>
      <c r="AQ1300" s="60">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58">
        <f ca="1">COUNTIF(INDIRECT("H"&amp;(ROW()+12*(($AN1300-1)*3+$AO1300)-ROW())/12+5):INDIRECT("S"&amp;(ROW()+12*(($AN1300-1)*3+$AO1300)-ROW())/12+5),AQ1300)</f>
        <v>0</v>
      </c>
      <c r="AS1300" s="60">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58">
        <f ca="1">COUNTIF(INDIRECT("U"&amp;(ROW()+12*(($AN1300-1)*3+$AO1300)-ROW())/12+5):INDIRECT("AF"&amp;(ROW()+12*(($AN1300-1)*3+$AO1300)-ROW())/12+5),AS1300)</f>
        <v>0</v>
      </c>
      <c r="AU1300" s="58">
        <f ca="1">IF(AND(AQ1300+AS1300&gt;0,AR1300+AT1300&gt;0),COUNTIF(AU$6:AU1299,"&gt;0")+1,0)</f>
        <v>0</v>
      </c>
    </row>
    <row r="1301" spans="40:47">
      <c r="AN1301" s="243">
        <v>36</v>
      </c>
      <c r="AO1301" s="243">
        <v>3</v>
      </c>
      <c r="AP1301" s="243">
        <v>12</v>
      </c>
      <c r="AQ1301" s="244">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243">
        <f ca="1">COUNTIF(INDIRECT("H"&amp;(ROW()+12*(($AN1301-1)*3+$AO1301)-ROW())/12+5):INDIRECT("S"&amp;(ROW()+12*(($AN1301-1)*3+$AO1301)-ROW())/12+5),AQ1301)</f>
        <v>0</v>
      </c>
      <c r="AS1301" s="244">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243">
        <f ca="1">COUNTIF(INDIRECT("U"&amp;(ROW()+12*(($AN1301-1)*3+$AO1301)-ROW())/12+5):INDIRECT("AF"&amp;(ROW()+12*(($AN1301-1)*3+$AO1301)-ROW())/12+5),AS1301)</f>
        <v>0</v>
      </c>
      <c r="AU1301" s="58">
        <f ca="1">IF(AND(AQ1301+AS1301&gt;0,AR1301+AT1301&gt;0),COUNTIF(AU$6:AU1300,"&gt;0")+1,0)</f>
        <v>0</v>
      </c>
    </row>
    <row r="1302" spans="40:47">
      <c r="AN1302" s="58">
        <v>37</v>
      </c>
      <c r="AO1302" s="58">
        <v>1</v>
      </c>
      <c r="AP1302" s="58">
        <v>1</v>
      </c>
      <c r="AQ1302" s="60">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58">
        <f ca="1">COUNTIF(INDIRECT("H"&amp;(ROW()+12*(($AN1302-1)*3+$AO1302)-ROW())/12+5):INDIRECT("S"&amp;(ROW()+12*(($AN1302-1)*3+$AO1302)-ROW())/12+5),AQ1302)</f>
        <v>0</v>
      </c>
      <c r="AS1302" s="60">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58">
        <f ca="1">COUNTIF(INDIRECT("U"&amp;(ROW()+12*(($AN1302-1)*3+$AO1302)-ROW())/12+5):INDIRECT("AF"&amp;(ROW()+12*(($AN1302-1)*3+$AO1302)-ROW())/12+5),AS1302)</f>
        <v>0</v>
      </c>
      <c r="AU1302" s="58">
        <f ca="1">IF(AND(AQ1302+AS1302&gt;0,AR1302+AT1302&gt;0),COUNTIF(AU$6:AU1301,"&gt;0")+1,0)</f>
        <v>0</v>
      </c>
    </row>
    <row r="1303" spans="40:47">
      <c r="AN1303" s="58">
        <v>37</v>
      </c>
      <c r="AO1303" s="58">
        <v>1</v>
      </c>
      <c r="AP1303" s="58">
        <v>2</v>
      </c>
      <c r="AQ1303" s="60">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58">
        <f ca="1">COUNTIF(INDIRECT("H"&amp;(ROW()+12*(($AN1303-1)*3+$AO1303)-ROW())/12+5):INDIRECT("S"&amp;(ROW()+12*(($AN1303-1)*3+$AO1303)-ROW())/12+5),AQ1303)</f>
        <v>0</v>
      </c>
      <c r="AS1303" s="60">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58">
        <f ca="1">COUNTIF(INDIRECT("U"&amp;(ROW()+12*(($AN1303-1)*3+$AO1303)-ROW())/12+5):INDIRECT("AF"&amp;(ROW()+12*(($AN1303-1)*3+$AO1303)-ROW())/12+5),AS1303)</f>
        <v>0</v>
      </c>
      <c r="AU1303" s="58">
        <f ca="1">IF(AND(AQ1303+AS1303&gt;0,AR1303+AT1303&gt;0),COUNTIF(AU$6:AU1302,"&gt;0")+1,0)</f>
        <v>0</v>
      </c>
    </row>
    <row r="1304" spans="40:47">
      <c r="AN1304" s="58">
        <v>37</v>
      </c>
      <c r="AO1304" s="58">
        <v>1</v>
      </c>
      <c r="AP1304" s="58">
        <v>3</v>
      </c>
      <c r="AQ1304" s="60">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58">
        <f ca="1">COUNTIF(INDIRECT("H"&amp;(ROW()+12*(($AN1304-1)*3+$AO1304)-ROW())/12+5):INDIRECT("S"&amp;(ROW()+12*(($AN1304-1)*3+$AO1304)-ROW())/12+5),AQ1304)</f>
        <v>0</v>
      </c>
      <c r="AS1304" s="60">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58">
        <f ca="1">COUNTIF(INDIRECT("U"&amp;(ROW()+12*(($AN1304-1)*3+$AO1304)-ROW())/12+5):INDIRECT("AF"&amp;(ROW()+12*(($AN1304-1)*3+$AO1304)-ROW())/12+5),AS1304)</f>
        <v>0</v>
      </c>
      <c r="AU1304" s="58">
        <f ca="1">IF(AND(AQ1304+AS1304&gt;0,AR1304+AT1304&gt;0),COUNTIF(AU$6:AU1303,"&gt;0")+1,0)</f>
        <v>0</v>
      </c>
    </row>
    <row r="1305" spans="40:47">
      <c r="AN1305" s="58">
        <v>37</v>
      </c>
      <c r="AO1305" s="58">
        <v>1</v>
      </c>
      <c r="AP1305" s="58">
        <v>4</v>
      </c>
      <c r="AQ1305" s="60">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58">
        <f ca="1">COUNTIF(INDIRECT("H"&amp;(ROW()+12*(($AN1305-1)*3+$AO1305)-ROW())/12+5):INDIRECT("S"&amp;(ROW()+12*(($AN1305-1)*3+$AO1305)-ROW())/12+5),AQ1305)</f>
        <v>0</v>
      </c>
      <c r="AS1305" s="60">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58">
        <f ca="1">COUNTIF(INDIRECT("U"&amp;(ROW()+12*(($AN1305-1)*3+$AO1305)-ROW())/12+5):INDIRECT("AF"&amp;(ROW()+12*(($AN1305-1)*3+$AO1305)-ROW())/12+5),AS1305)</f>
        <v>0</v>
      </c>
      <c r="AU1305" s="58">
        <f ca="1">IF(AND(AQ1305+AS1305&gt;0,AR1305+AT1305&gt;0),COUNTIF(AU$6:AU1304,"&gt;0")+1,0)</f>
        <v>0</v>
      </c>
    </row>
    <row r="1306" spans="40:47">
      <c r="AN1306" s="58">
        <v>37</v>
      </c>
      <c r="AO1306" s="58">
        <v>1</v>
      </c>
      <c r="AP1306" s="58">
        <v>5</v>
      </c>
      <c r="AQ1306" s="60">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58">
        <f ca="1">COUNTIF(INDIRECT("H"&amp;(ROW()+12*(($AN1306-1)*3+$AO1306)-ROW())/12+5):INDIRECT("S"&amp;(ROW()+12*(($AN1306-1)*3+$AO1306)-ROW())/12+5),AQ1306)</f>
        <v>0</v>
      </c>
      <c r="AS1306" s="60">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58">
        <f ca="1">COUNTIF(INDIRECT("U"&amp;(ROW()+12*(($AN1306-1)*3+$AO1306)-ROW())/12+5):INDIRECT("AF"&amp;(ROW()+12*(($AN1306-1)*3+$AO1306)-ROW())/12+5),AS1306)</f>
        <v>0</v>
      </c>
      <c r="AU1306" s="58">
        <f ca="1">IF(AND(AQ1306+AS1306&gt;0,AR1306+AT1306&gt;0),COUNTIF(AU$6:AU1305,"&gt;0")+1,0)</f>
        <v>0</v>
      </c>
    </row>
    <row r="1307" spans="40:47">
      <c r="AN1307" s="58">
        <v>37</v>
      </c>
      <c r="AO1307" s="58">
        <v>1</v>
      </c>
      <c r="AP1307" s="58">
        <v>6</v>
      </c>
      <c r="AQ1307" s="60">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58">
        <f ca="1">COUNTIF(INDIRECT("H"&amp;(ROW()+12*(($AN1307-1)*3+$AO1307)-ROW())/12+5):INDIRECT("S"&amp;(ROW()+12*(($AN1307-1)*3+$AO1307)-ROW())/12+5),AQ1307)</f>
        <v>0</v>
      </c>
      <c r="AS1307" s="60">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58">
        <f ca="1">COUNTIF(INDIRECT("U"&amp;(ROW()+12*(($AN1307-1)*3+$AO1307)-ROW())/12+5):INDIRECT("AF"&amp;(ROW()+12*(($AN1307-1)*3+$AO1307)-ROW())/12+5),AS1307)</f>
        <v>0</v>
      </c>
      <c r="AU1307" s="58">
        <f ca="1">IF(AND(AQ1307+AS1307&gt;0,AR1307+AT1307&gt;0),COUNTIF(AU$6:AU1306,"&gt;0")+1,0)</f>
        <v>0</v>
      </c>
    </row>
    <row r="1308" spans="40:47">
      <c r="AN1308" s="58">
        <v>37</v>
      </c>
      <c r="AO1308" s="58">
        <v>1</v>
      </c>
      <c r="AP1308" s="58">
        <v>7</v>
      </c>
      <c r="AQ1308" s="60">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58">
        <f ca="1">COUNTIF(INDIRECT("H"&amp;(ROW()+12*(($AN1308-1)*3+$AO1308)-ROW())/12+5):INDIRECT("S"&amp;(ROW()+12*(($AN1308-1)*3+$AO1308)-ROW())/12+5),AQ1308)</f>
        <v>0</v>
      </c>
      <c r="AS1308" s="60">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58">
        <f ca="1">COUNTIF(INDIRECT("U"&amp;(ROW()+12*(($AN1308-1)*3+$AO1308)-ROW())/12+5):INDIRECT("AF"&amp;(ROW()+12*(($AN1308-1)*3+$AO1308)-ROW())/12+5),AS1308)</f>
        <v>0</v>
      </c>
      <c r="AU1308" s="58">
        <f ca="1">IF(AND(AQ1308+AS1308&gt;0,AR1308+AT1308&gt;0),COUNTIF(AU$6:AU1307,"&gt;0")+1,0)</f>
        <v>0</v>
      </c>
    </row>
    <row r="1309" spans="40:47">
      <c r="AN1309" s="58">
        <v>37</v>
      </c>
      <c r="AO1309" s="58">
        <v>1</v>
      </c>
      <c r="AP1309" s="58">
        <v>8</v>
      </c>
      <c r="AQ1309" s="60">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58">
        <f ca="1">COUNTIF(INDIRECT("H"&amp;(ROW()+12*(($AN1309-1)*3+$AO1309)-ROW())/12+5):INDIRECT("S"&amp;(ROW()+12*(($AN1309-1)*3+$AO1309)-ROW())/12+5),AQ1309)</f>
        <v>0</v>
      </c>
      <c r="AS1309" s="60">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58">
        <f ca="1">COUNTIF(INDIRECT("U"&amp;(ROW()+12*(($AN1309-1)*3+$AO1309)-ROW())/12+5):INDIRECT("AF"&amp;(ROW()+12*(($AN1309-1)*3+$AO1309)-ROW())/12+5),AS1309)</f>
        <v>0</v>
      </c>
      <c r="AU1309" s="58">
        <f ca="1">IF(AND(AQ1309+AS1309&gt;0,AR1309+AT1309&gt;0),COUNTIF(AU$6:AU1308,"&gt;0")+1,0)</f>
        <v>0</v>
      </c>
    </row>
    <row r="1310" spans="40:47">
      <c r="AN1310" s="58">
        <v>37</v>
      </c>
      <c r="AO1310" s="58">
        <v>1</v>
      </c>
      <c r="AP1310" s="58">
        <v>9</v>
      </c>
      <c r="AQ1310" s="60">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58">
        <f ca="1">COUNTIF(INDIRECT("H"&amp;(ROW()+12*(($AN1310-1)*3+$AO1310)-ROW())/12+5):INDIRECT("S"&amp;(ROW()+12*(($AN1310-1)*3+$AO1310)-ROW())/12+5),AQ1310)</f>
        <v>0</v>
      </c>
      <c r="AS1310" s="60">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58">
        <f ca="1">COUNTIF(INDIRECT("U"&amp;(ROW()+12*(($AN1310-1)*3+$AO1310)-ROW())/12+5):INDIRECT("AF"&amp;(ROW()+12*(($AN1310-1)*3+$AO1310)-ROW())/12+5),AS1310)</f>
        <v>0</v>
      </c>
      <c r="AU1310" s="58">
        <f ca="1">IF(AND(AQ1310+AS1310&gt;0,AR1310+AT1310&gt;0),COUNTIF(AU$6:AU1309,"&gt;0")+1,0)</f>
        <v>0</v>
      </c>
    </row>
    <row r="1311" spans="40:47">
      <c r="AN1311" s="58">
        <v>37</v>
      </c>
      <c r="AO1311" s="58">
        <v>1</v>
      </c>
      <c r="AP1311" s="58">
        <v>10</v>
      </c>
      <c r="AQ1311" s="60">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58">
        <f ca="1">COUNTIF(INDIRECT("H"&amp;(ROW()+12*(($AN1311-1)*3+$AO1311)-ROW())/12+5):INDIRECT("S"&amp;(ROW()+12*(($AN1311-1)*3+$AO1311)-ROW())/12+5),AQ1311)</f>
        <v>0</v>
      </c>
      <c r="AS1311" s="60">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58">
        <f ca="1">COUNTIF(INDIRECT("U"&amp;(ROW()+12*(($AN1311-1)*3+$AO1311)-ROW())/12+5):INDIRECT("AF"&amp;(ROW()+12*(($AN1311-1)*3+$AO1311)-ROW())/12+5),AS1311)</f>
        <v>0</v>
      </c>
      <c r="AU1311" s="58">
        <f ca="1">IF(AND(AQ1311+AS1311&gt;0,AR1311+AT1311&gt;0),COUNTIF(AU$6:AU1310,"&gt;0")+1,0)</f>
        <v>0</v>
      </c>
    </row>
    <row r="1312" spans="40:47">
      <c r="AN1312" s="58">
        <v>37</v>
      </c>
      <c r="AO1312" s="58">
        <v>1</v>
      </c>
      <c r="AP1312" s="58">
        <v>11</v>
      </c>
      <c r="AQ1312" s="60">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58">
        <f ca="1">COUNTIF(INDIRECT("H"&amp;(ROW()+12*(($AN1312-1)*3+$AO1312)-ROW())/12+5):INDIRECT("S"&amp;(ROW()+12*(($AN1312-1)*3+$AO1312)-ROW())/12+5),AQ1312)</f>
        <v>0</v>
      </c>
      <c r="AS1312" s="60">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58">
        <f ca="1">COUNTIF(INDIRECT("U"&amp;(ROW()+12*(($AN1312-1)*3+$AO1312)-ROW())/12+5):INDIRECT("AF"&amp;(ROW()+12*(($AN1312-1)*3+$AO1312)-ROW())/12+5),AS1312)</f>
        <v>0</v>
      </c>
      <c r="AU1312" s="58">
        <f ca="1">IF(AND(AQ1312+AS1312&gt;0,AR1312+AT1312&gt;0),COUNTIF(AU$6:AU1311,"&gt;0")+1,0)</f>
        <v>0</v>
      </c>
    </row>
    <row r="1313" spans="40:47">
      <c r="AN1313" s="58">
        <v>37</v>
      </c>
      <c r="AO1313" s="58">
        <v>1</v>
      </c>
      <c r="AP1313" s="58">
        <v>12</v>
      </c>
      <c r="AQ1313" s="60">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58">
        <f ca="1">COUNTIF(INDIRECT("H"&amp;(ROW()+12*(($AN1313-1)*3+$AO1313)-ROW())/12+5):INDIRECT("S"&amp;(ROW()+12*(($AN1313-1)*3+$AO1313)-ROW())/12+5),AQ1313)</f>
        <v>0</v>
      </c>
      <c r="AS1313" s="60">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58">
        <f ca="1">COUNTIF(INDIRECT("U"&amp;(ROW()+12*(($AN1313-1)*3+$AO1313)-ROW())/12+5):INDIRECT("AF"&amp;(ROW()+12*(($AN1313-1)*3+$AO1313)-ROW())/12+5),AS1313)</f>
        <v>0</v>
      </c>
      <c r="AU1313" s="58">
        <f ca="1">IF(AND(AQ1313+AS1313&gt;0,AR1313+AT1313&gt;0),COUNTIF(AU$6:AU1312,"&gt;0")+1,0)</f>
        <v>0</v>
      </c>
    </row>
    <row r="1314" spans="40:47">
      <c r="AN1314" s="58">
        <v>37</v>
      </c>
      <c r="AO1314" s="58">
        <v>2</v>
      </c>
      <c r="AP1314" s="58">
        <v>1</v>
      </c>
      <c r="AQ1314" s="60">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58">
        <f ca="1">COUNTIF(INDIRECT("H"&amp;(ROW()+12*(($AN1314-1)*3+$AO1314)-ROW())/12+5):INDIRECT("S"&amp;(ROW()+12*(($AN1314-1)*3+$AO1314)-ROW())/12+5),AQ1314)</f>
        <v>0</v>
      </c>
      <c r="AS1314" s="60">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58">
        <f ca="1">COUNTIF(INDIRECT("U"&amp;(ROW()+12*(($AN1314-1)*3+$AO1314)-ROW())/12+5):INDIRECT("AF"&amp;(ROW()+12*(($AN1314-1)*3+$AO1314)-ROW())/12+5),AS1314)</f>
        <v>0</v>
      </c>
      <c r="AU1314" s="58">
        <f ca="1">IF(AND(AQ1314+AS1314&gt;0,AR1314+AT1314&gt;0),COUNTIF(AU$6:AU1313,"&gt;0")+1,0)</f>
        <v>0</v>
      </c>
    </row>
    <row r="1315" spans="40:47">
      <c r="AN1315" s="58">
        <v>37</v>
      </c>
      <c r="AO1315" s="58">
        <v>2</v>
      </c>
      <c r="AP1315" s="58">
        <v>2</v>
      </c>
      <c r="AQ1315" s="60">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58">
        <f ca="1">COUNTIF(INDIRECT("H"&amp;(ROW()+12*(($AN1315-1)*3+$AO1315)-ROW())/12+5):INDIRECT("S"&amp;(ROW()+12*(($AN1315-1)*3+$AO1315)-ROW())/12+5),AQ1315)</f>
        <v>0</v>
      </c>
      <c r="AS1315" s="60">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58">
        <f ca="1">COUNTIF(INDIRECT("U"&amp;(ROW()+12*(($AN1315-1)*3+$AO1315)-ROW())/12+5):INDIRECT("AF"&amp;(ROW()+12*(($AN1315-1)*3+$AO1315)-ROW())/12+5),AS1315)</f>
        <v>0</v>
      </c>
      <c r="AU1315" s="58">
        <f ca="1">IF(AND(AQ1315+AS1315&gt;0,AR1315+AT1315&gt;0),COUNTIF(AU$6:AU1314,"&gt;0")+1,0)</f>
        <v>0</v>
      </c>
    </row>
    <row r="1316" spans="40:47">
      <c r="AN1316" s="58">
        <v>37</v>
      </c>
      <c r="AO1316" s="58">
        <v>2</v>
      </c>
      <c r="AP1316" s="58">
        <v>3</v>
      </c>
      <c r="AQ1316" s="60">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58">
        <f ca="1">COUNTIF(INDIRECT("H"&amp;(ROW()+12*(($AN1316-1)*3+$AO1316)-ROW())/12+5):INDIRECT("S"&amp;(ROW()+12*(($AN1316-1)*3+$AO1316)-ROW())/12+5),AQ1316)</f>
        <v>0</v>
      </c>
      <c r="AS1316" s="60">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58">
        <f ca="1">COUNTIF(INDIRECT("U"&amp;(ROW()+12*(($AN1316-1)*3+$AO1316)-ROW())/12+5):INDIRECT("AF"&amp;(ROW()+12*(($AN1316-1)*3+$AO1316)-ROW())/12+5),AS1316)</f>
        <v>0</v>
      </c>
      <c r="AU1316" s="58">
        <f ca="1">IF(AND(AQ1316+AS1316&gt;0,AR1316+AT1316&gt;0),COUNTIF(AU$6:AU1315,"&gt;0")+1,0)</f>
        <v>0</v>
      </c>
    </row>
    <row r="1317" spans="40:47">
      <c r="AN1317" s="58">
        <v>37</v>
      </c>
      <c r="AO1317" s="58">
        <v>2</v>
      </c>
      <c r="AP1317" s="58">
        <v>4</v>
      </c>
      <c r="AQ1317" s="60">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58">
        <f ca="1">COUNTIF(INDIRECT("H"&amp;(ROW()+12*(($AN1317-1)*3+$AO1317)-ROW())/12+5):INDIRECT("S"&amp;(ROW()+12*(($AN1317-1)*3+$AO1317)-ROW())/12+5),AQ1317)</f>
        <v>0</v>
      </c>
      <c r="AS1317" s="60">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58">
        <f ca="1">COUNTIF(INDIRECT("U"&amp;(ROW()+12*(($AN1317-1)*3+$AO1317)-ROW())/12+5):INDIRECT("AF"&amp;(ROW()+12*(($AN1317-1)*3+$AO1317)-ROW())/12+5),AS1317)</f>
        <v>0</v>
      </c>
      <c r="AU1317" s="58">
        <f ca="1">IF(AND(AQ1317+AS1317&gt;0,AR1317+AT1317&gt;0),COUNTIF(AU$6:AU1316,"&gt;0")+1,0)</f>
        <v>0</v>
      </c>
    </row>
    <row r="1318" spans="40:47">
      <c r="AN1318" s="58">
        <v>37</v>
      </c>
      <c r="AO1318" s="58">
        <v>2</v>
      </c>
      <c r="AP1318" s="58">
        <v>5</v>
      </c>
      <c r="AQ1318" s="60">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58">
        <f ca="1">COUNTIF(INDIRECT("H"&amp;(ROW()+12*(($AN1318-1)*3+$AO1318)-ROW())/12+5):INDIRECT("S"&amp;(ROW()+12*(($AN1318-1)*3+$AO1318)-ROW())/12+5),AQ1318)</f>
        <v>0</v>
      </c>
      <c r="AS1318" s="60">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58">
        <f ca="1">COUNTIF(INDIRECT("U"&amp;(ROW()+12*(($AN1318-1)*3+$AO1318)-ROW())/12+5):INDIRECT("AF"&amp;(ROW()+12*(($AN1318-1)*3+$AO1318)-ROW())/12+5),AS1318)</f>
        <v>0</v>
      </c>
      <c r="AU1318" s="58">
        <f ca="1">IF(AND(AQ1318+AS1318&gt;0,AR1318+AT1318&gt;0),COUNTIF(AU$6:AU1317,"&gt;0")+1,0)</f>
        <v>0</v>
      </c>
    </row>
    <row r="1319" spans="40:47">
      <c r="AN1319" s="58">
        <v>37</v>
      </c>
      <c r="AO1319" s="58">
        <v>2</v>
      </c>
      <c r="AP1319" s="58">
        <v>6</v>
      </c>
      <c r="AQ1319" s="60">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58">
        <f ca="1">COUNTIF(INDIRECT("H"&amp;(ROW()+12*(($AN1319-1)*3+$AO1319)-ROW())/12+5):INDIRECT("S"&amp;(ROW()+12*(($AN1319-1)*3+$AO1319)-ROW())/12+5),AQ1319)</f>
        <v>0</v>
      </c>
      <c r="AS1319" s="60">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58">
        <f ca="1">COUNTIF(INDIRECT("U"&amp;(ROW()+12*(($AN1319-1)*3+$AO1319)-ROW())/12+5):INDIRECT("AF"&amp;(ROW()+12*(($AN1319-1)*3+$AO1319)-ROW())/12+5),AS1319)</f>
        <v>0</v>
      </c>
      <c r="AU1319" s="58">
        <f ca="1">IF(AND(AQ1319+AS1319&gt;0,AR1319+AT1319&gt;0),COUNTIF(AU$6:AU1318,"&gt;0")+1,0)</f>
        <v>0</v>
      </c>
    </row>
    <row r="1320" spans="40:47">
      <c r="AN1320" s="58">
        <v>37</v>
      </c>
      <c r="AO1320" s="58">
        <v>2</v>
      </c>
      <c r="AP1320" s="58">
        <v>7</v>
      </c>
      <c r="AQ1320" s="60">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58">
        <f ca="1">COUNTIF(INDIRECT("H"&amp;(ROW()+12*(($AN1320-1)*3+$AO1320)-ROW())/12+5):INDIRECT("S"&amp;(ROW()+12*(($AN1320-1)*3+$AO1320)-ROW())/12+5),AQ1320)</f>
        <v>0</v>
      </c>
      <c r="AS1320" s="60">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58">
        <f ca="1">COUNTIF(INDIRECT("U"&amp;(ROW()+12*(($AN1320-1)*3+$AO1320)-ROW())/12+5):INDIRECT("AF"&amp;(ROW()+12*(($AN1320-1)*3+$AO1320)-ROW())/12+5),AS1320)</f>
        <v>0</v>
      </c>
      <c r="AU1320" s="58">
        <f ca="1">IF(AND(AQ1320+AS1320&gt;0,AR1320+AT1320&gt;0),COUNTIF(AU$6:AU1319,"&gt;0")+1,0)</f>
        <v>0</v>
      </c>
    </row>
    <row r="1321" spans="40:47">
      <c r="AN1321" s="58">
        <v>37</v>
      </c>
      <c r="AO1321" s="58">
        <v>2</v>
      </c>
      <c r="AP1321" s="58">
        <v>8</v>
      </c>
      <c r="AQ1321" s="60">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58">
        <f ca="1">COUNTIF(INDIRECT("H"&amp;(ROW()+12*(($AN1321-1)*3+$AO1321)-ROW())/12+5):INDIRECT("S"&amp;(ROW()+12*(($AN1321-1)*3+$AO1321)-ROW())/12+5),AQ1321)</f>
        <v>0</v>
      </c>
      <c r="AS1321" s="60">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58">
        <f ca="1">COUNTIF(INDIRECT("U"&amp;(ROW()+12*(($AN1321-1)*3+$AO1321)-ROW())/12+5):INDIRECT("AF"&amp;(ROW()+12*(($AN1321-1)*3+$AO1321)-ROW())/12+5),AS1321)</f>
        <v>0</v>
      </c>
      <c r="AU1321" s="58">
        <f ca="1">IF(AND(AQ1321+AS1321&gt;0,AR1321+AT1321&gt;0),COUNTIF(AU$6:AU1320,"&gt;0")+1,0)</f>
        <v>0</v>
      </c>
    </row>
    <row r="1322" spans="40:47">
      <c r="AN1322" s="58">
        <v>37</v>
      </c>
      <c r="AO1322" s="58">
        <v>2</v>
      </c>
      <c r="AP1322" s="58">
        <v>9</v>
      </c>
      <c r="AQ1322" s="60">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58">
        <f ca="1">COUNTIF(INDIRECT("H"&amp;(ROW()+12*(($AN1322-1)*3+$AO1322)-ROW())/12+5):INDIRECT("S"&amp;(ROW()+12*(($AN1322-1)*3+$AO1322)-ROW())/12+5),AQ1322)</f>
        <v>0</v>
      </c>
      <c r="AS1322" s="60">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58">
        <f ca="1">COUNTIF(INDIRECT("U"&amp;(ROW()+12*(($AN1322-1)*3+$AO1322)-ROW())/12+5):INDIRECT("AF"&amp;(ROW()+12*(($AN1322-1)*3+$AO1322)-ROW())/12+5),AS1322)</f>
        <v>0</v>
      </c>
      <c r="AU1322" s="58">
        <f ca="1">IF(AND(AQ1322+AS1322&gt;0,AR1322+AT1322&gt;0),COUNTIF(AU$6:AU1321,"&gt;0")+1,0)</f>
        <v>0</v>
      </c>
    </row>
    <row r="1323" spans="40:47">
      <c r="AN1323" s="58">
        <v>37</v>
      </c>
      <c r="AO1323" s="58">
        <v>2</v>
      </c>
      <c r="AP1323" s="58">
        <v>10</v>
      </c>
      <c r="AQ1323" s="60">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58">
        <f ca="1">COUNTIF(INDIRECT("H"&amp;(ROW()+12*(($AN1323-1)*3+$AO1323)-ROW())/12+5):INDIRECT("S"&amp;(ROW()+12*(($AN1323-1)*3+$AO1323)-ROW())/12+5),AQ1323)</f>
        <v>0</v>
      </c>
      <c r="AS1323" s="60">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58">
        <f ca="1">COUNTIF(INDIRECT("U"&amp;(ROW()+12*(($AN1323-1)*3+$AO1323)-ROW())/12+5):INDIRECT("AF"&amp;(ROW()+12*(($AN1323-1)*3+$AO1323)-ROW())/12+5),AS1323)</f>
        <v>0</v>
      </c>
      <c r="AU1323" s="58">
        <f ca="1">IF(AND(AQ1323+AS1323&gt;0,AR1323+AT1323&gt;0),COUNTIF(AU$6:AU1322,"&gt;0")+1,0)</f>
        <v>0</v>
      </c>
    </row>
    <row r="1324" spans="40:47">
      <c r="AN1324" s="58">
        <v>37</v>
      </c>
      <c r="AO1324" s="58">
        <v>2</v>
      </c>
      <c r="AP1324" s="58">
        <v>11</v>
      </c>
      <c r="AQ1324" s="60">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58">
        <f ca="1">COUNTIF(INDIRECT("H"&amp;(ROW()+12*(($AN1324-1)*3+$AO1324)-ROW())/12+5):INDIRECT("S"&amp;(ROW()+12*(($AN1324-1)*3+$AO1324)-ROW())/12+5),AQ1324)</f>
        <v>0</v>
      </c>
      <c r="AS1324" s="60">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58">
        <f ca="1">COUNTIF(INDIRECT("U"&amp;(ROW()+12*(($AN1324-1)*3+$AO1324)-ROW())/12+5):INDIRECT("AF"&amp;(ROW()+12*(($AN1324-1)*3+$AO1324)-ROW())/12+5),AS1324)</f>
        <v>0</v>
      </c>
      <c r="AU1324" s="58">
        <f ca="1">IF(AND(AQ1324+AS1324&gt;0,AR1324+AT1324&gt;0),COUNTIF(AU$6:AU1323,"&gt;0")+1,0)</f>
        <v>0</v>
      </c>
    </row>
    <row r="1325" spans="40:47">
      <c r="AN1325" s="58">
        <v>37</v>
      </c>
      <c r="AO1325" s="58">
        <v>2</v>
      </c>
      <c r="AP1325" s="58">
        <v>12</v>
      </c>
      <c r="AQ1325" s="60">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58">
        <f ca="1">COUNTIF(INDIRECT("H"&amp;(ROW()+12*(($AN1325-1)*3+$AO1325)-ROW())/12+5):INDIRECT("S"&amp;(ROW()+12*(($AN1325-1)*3+$AO1325)-ROW())/12+5),AQ1325)</f>
        <v>0</v>
      </c>
      <c r="AS1325" s="60">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58">
        <f ca="1">COUNTIF(INDIRECT("U"&amp;(ROW()+12*(($AN1325-1)*3+$AO1325)-ROW())/12+5):INDIRECT("AF"&amp;(ROW()+12*(($AN1325-1)*3+$AO1325)-ROW())/12+5),AS1325)</f>
        <v>0</v>
      </c>
      <c r="AU1325" s="58">
        <f ca="1">IF(AND(AQ1325+AS1325&gt;0,AR1325+AT1325&gt;0),COUNTIF(AU$6:AU1324,"&gt;0")+1,0)</f>
        <v>0</v>
      </c>
    </row>
    <row r="1326" spans="40:47">
      <c r="AN1326" s="58">
        <v>37</v>
      </c>
      <c r="AO1326" s="58">
        <v>3</v>
      </c>
      <c r="AP1326" s="58">
        <v>1</v>
      </c>
      <c r="AQ1326" s="60">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58">
        <f ca="1">COUNTIF(INDIRECT("H"&amp;(ROW()+12*(($AN1326-1)*3+$AO1326)-ROW())/12+5):INDIRECT("S"&amp;(ROW()+12*(($AN1326-1)*3+$AO1326)-ROW())/12+5),AQ1326)</f>
        <v>0</v>
      </c>
      <c r="AS1326" s="60">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58">
        <f ca="1">COUNTIF(INDIRECT("U"&amp;(ROW()+12*(($AN1326-1)*3+$AO1326)-ROW())/12+5):INDIRECT("AF"&amp;(ROW()+12*(($AN1326-1)*3+$AO1326)-ROW())/12+5),AS1326)</f>
        <v>0</v>
      </c>
      <c r="AU1326" s="58">
        <f ca="1">IF(AND(AQ1326+AS1326&gt;0,AR1326+AT1326&gt;0),COUNTIF(AU$6:AU1325,"&gt;0")+1,0)</f>
        <v>0</v>
      </c>
    </row>
    <row r="1327" spans="40:47">
      <c r="AN1327" s="58">
        <v>37</v>
      </c>
      <c r="AO1327" s="58">
        <v>3</v>
      </c>
      <c r="AP1327" s="58">
        <v>2</v>
      </c>
      <c r="AQ1327" s="60">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58">
        <f ca="1">COUNTIF(INDIRECT("H"&amp;(ROW()+12*(($AN1327-1)*3+$AO1327)-ROW())/12+5):INDIRECT("S"&amp;(ROW()+12*(($AN1327-1)*3+$AO1327)-ROW())/12+5),AQ1327)</f>
        <v>0</v>
      </c>
      <c r="AS1327" s="60">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58">
        <f ca="1">COUNTIF(INDIRECT("U"&amp;(ROW()+12*(($AN1327-1)*3+$AO1327)-ROW())/12+5):INDIRECT("AF"&amp;(ROW()+12*(($AN1327-1)*3+$AO1327)-ROW())/12+5),AS1327)</f>
        <v>0</v>
      </c>
      <c r="AU1327" s="58">
        <f ca="1">IF(AND(AQ1327+AS1327&gt;0,AR1327+AT1327&gt;0),COUNTIF(AU$6:AU1326,"&gt;0")+1,0)</f>
        <v>0</v>
      </c>
    </row>
    <row r="1328" spans="40:47">
      <c r="AN1328" s="58">
        <v>37</v>
      </c>
      <c r="AO1328" s="58">
        <v>3</v>
      </c>
      <c r="AP1328" s="58">
        <v>3</v>
      </c>
      <c r="AQ1328" s="60">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58">
        <f ca="1">COUNTIF(INDIRECT("H"&amp;(ROW()+12*(($AN1328-1)*3+$AO1328)-ROW())/12+5):INDIRECT("S"&amp;(ROW()+12*(($AN1328-1)*3+$AO1328)-ROW())/12+5),AQ1328)</f>
        <v>0</v>
      </c>
      <c r="AS1328" s="60">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58">
        <f ca="1">COUNTIF(INDIRECT("U"&amp;(ROW()+12*(($AN1328-1)*3+$AO1328)-ROW())/12+5):INDIRECT("AF"&amp;(ROW()+12*(($AN1328-1)*3+$AO1328)-ROW())/12+5),AS1328)</f>
        <v>0</v>
      </c>
      <c r="AU1328" s="58">
        <f ca="1">IF(AND(AQ1328+AS1328&gt;0,AR1328+AT1328&gt;0),COUNTIF(AU$6:AU1327,"&gt;0")+1,0)</f>
        <v>0</v>
      </c>
    </row>
    <row r="1329" spans="40:47">
      <c r="AN1329" s="58">
        <v>37</v>
      </c>
      <c r="AO1329" s="58">
        <v>3</v>
      </c>
      <c r="AP1329" s="58">
        <v>4</v>
      </c>
      <c r="AQ1329" s="60">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58">
        <f ca="1">COUNTIF(INDIRECT("H"&amp;(ROW()+12*(($AN1329-1)*3+$AO1329)-ROW())/12+5):INDIRECT("S"&amp;(ROW()+12*(($AN1329-1)*3+$AO1329)-ROW())/12+5),AQ1329)</f>
        <v>0</v>
      </c>
      <c r="AS1329" s="60">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58">
        <f ca="1">COUNTIF(INDIRECT("U"&amp;(ROW()+12*(($AN1329-1)*3+$AO1329)-ROW())/12+5):INDIRECT("AF"&amp;(ROW()+12*(($AN1329-1)*3+$AO1329)-ROW())/12+5),AS1329)</f>
        <v>0</v>
      </c>
      <c r="AU1329" s="58">
        <f ca="1">IF(AND(AQ1329+AS1329&gt;0,AR1329+AT1329&gt;0),COUNTIF(AU$6:AU1328,"&gt;0")+1,0)</f>
        <v>0</v>
      </c>
    </row>
    <row r="1330" spans="40:47">
      <c r="AN1330" s="58">
        <v>37</v>
      </c>
      <c r="AO1330" s="58">
        <v>3</v>
      </c>
      <c r="AP1330" s="58">
        <v>5</v>
      </c>
      <c r="AQ1330" s="60">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58">
        <f ca="1">COUNTIF(INDIRECT("H"&amp;(ROW()+12*(($AN1330-1)*3+$AO1330)-ROW())/12+5):INDIRECT("S"&amp;(ROW()+12*(($AN1330-1)*3+$AO1330)-ROW())/12+5),AQ1330)</f>
        <v>0</v>
      </c>
      <c r="AS1330" s="60">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58">
        <f ca="1">COUNTIF(INDIRECT("U"&amp;(ROW()+12*(($AN1330-1)*3+$AO1330)-ROW())/12+5):INDIRECT("AF"&amp;(ROW()+12*(($AN1330-1)*3+$AO1330)-ROW())/12+5),AS1330)</f>
        <v>0</v>
      </c>
      <c r="AU1330" s="58">
        <f ca="1">IF(AND(AQ1330+AS1330&gt;0,AR1330+AT1330&gt;0),COUNTIF(AU$6:AU1329,"&gt;0")+1,0)</f>
        <v>0</v>
      </c>
    </row>
    <row r="1331" spans="40:47">
      <c r="AN1331" s="58">
        <v>37</v>
      </c>
      <c r="AO1331" s="58">
        <v>3</v>
      </c>
      <c r="AP1331" s="58">
        <v>6</v>
      </c>
      <c r="AQ1331" s="60">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58">
        <f ca="1">COUNTIF(INDIRECT("H"&amp;(ROW()+12*(($AN1331-1)*3+$AO1331)-ROW())/12+5):INDIRECT("S"&amp;(ROW()+12*(($AN1331-1)*3+$AO1331)-ROW())/12+5),AQ1331)</f>
        <v>0</v>
      </c>
      <c r="AS1331" s="60">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58">
        <f ca="1">COUNTIF(INDIRECT("U"&amp;(ROW()+12*(($AN1331-1)*3+$AO1331)-ROW())/12+5):INDIRECT("AF"&amp;(ROW()+12*(($AN1331-1)*3+$AO1331)-ROW())/12+5),AS1331)</f>
        <v>0</v>
      </c>
      <c r="AU1331" s="58">
        <f ca="1">IF(AND(AQ1331+AS1331&gt;0,AR1331+AT1331&gt;0),COUNTIF(AU$6:AU1330,"&gt;0")+1,0)</f>
        <v>0</v>
      </c>
    </row>
    <row r="1332" spans="40:47">
      <c r="AN1332" s="58">
        <v>37</v>
      </c>
      <c r="AO1332" s="58">
        <v>3</v>
      </c>
      <c r="AP1332" s="58">
        <v>7</v>
      </c>
      <c r="AQ1332" s="60">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58">
        <f ca="1">COUNTIF(INDIRECT("H"&amp;(ROW()+12*(($AN1332-1)*3+$AO1332)-ROW())/12+5):INDIRECT("S"&amp;(ROW()+12*(($AN1332-1)*3+$AO1332)-ROW())/12+5),AQ1332)</f>
        <v>0</v>
      </c>
      <c r="AS1332" s="60">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58">
        <f ca="1">COUNTIF(INDIRECT("U"&amp;(ROW()+12*(($AN1332-1)*3+$AO1332)-ROW())/12+5):INDIRECT("AF"&amp;(ROW()+12*(($AN1332-1)*3+$AO1332)-ROW())/12+5),AS1332)</f>
        <v>0</v>
      </c>
      <c r="AU1332" s="58">
        <f ca="1">IF(AND(AQ1332+AS1332&gt;0,AR1332+AT1332&gt;0),COUNTIF(AU$6:AU1331,"&gt;0")+1,0)</f>
        <v>0</v>
      </c>
    </row>
    <row r="1333" spans="40:47">
      <c r="AN1333" s="58">
        <v>37</v>
      </c>
      <c r="AO1333" s="58">
        <v>3</v>
      </c>
      <c r="AP1333" s="58">
        <v>8</v>
      </c>
      <c r="AQ1333" s="60">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58">
        <f ca="1">COUNTIF(INDIRECT("H"&amp;(ROW()+12*(($AN1333-1)*3+$AO1333)-ROW())/12+5):INDIRECT("S"&amp;(ROW()+12*(($AN1333-1)*3+$AO1333)-ROW())/12+5),AQ1333)</f>
        <v>0</v>
      </c>
      <c r="AS1333" s="60">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58">
        <f ca="1">COUNTIF(INDIRECT("U"&amp;(ROW()+12*(($AN1333-1)*3+$AO1333)-ROW())/12+5):INDIRECT("AF"&amp;(ROW()+12*(($AN1333-1)*3+$AO1333)-ROW())/12+5),AS1333)</f>
        <v>0</v>
      </c>
      <c r="AU1333" s="58">
        <f ca="1">IF(AND(AQ1333+AS1333&gt;0,AR1333+AT1333&gt;0),COUNTIF(AU$6:AU1332,"&gt;0")+1,0)</f>
        <v>0</v>
      </c>
    </row>
    <row r="1334" spans="40:47">
      <c r="AN1334" s="58">
        <v>37</v>
      </c>
      <c r="AO1334" s="58">
        <v>3</v>
      </c>
      <c r="AP1334" s="58">
        <v>9</v>
      </c>
      <c r="AQ1334" s="60">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58">
        <f ca="1">COUNTIF(INDIRECT("H"&amp;(ROW()+12*(($AN1334-1)*3+$AO1334)-ROW())/12+5):INDIRECT("S"&amp;(ROW()+12*(($AN1334-1)*3+$AO1334)-ROW())/12+5),AQ1334)</f>
        <v>0</v>
      </c>
      <c r="AS1334" s="60">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58">
        <f ca="1">COUNTIF(INDIRECT("U"&amp;(ROW()+12*(($AN1334-1)*3+$AO1334)-ROW())/12+5):INDIRECT("AF"&amp;(ROW()+12*(($AN1334-1)*3+$AO1334)-ROW())/12+5),AS1334)</f>
        <v>0</v>
      </c>
      <c r="AU1334" s="58">
        <f ca="1">IF(AND(AQ1334+AS1334&gt;0,AR1334+AT1334&gt;0),COUNTIF(AU$6:AU1333,"&gt;0")+1,0)</f>
        <v>0</v>
      </c>
    </row>
    <row r="1335" spans="40:47">
      <c r="AN1335" s="58">
        <v>37</v>
      </c>
      <c r="AO1335" s="58">
        <v>3</v>
      </c>
      <c r="AP1335" s="58">
        <v>10</v>
      </c>
      <c r="AQ1335" s="60">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58">
        <f ca="1">COUNTIF(INDIRECT("H"&amp;(ROW()+12*(($AN1335-1)*3+$AO1335)-ROW())/12+5):INDIRECT("S"&amp;(ROW()+12*(($AN1335-1)*3+$AO1335)-ROW())/12+5),AQ1335)</f>
        <v>0</v>
      </c>
      <c r="AS1335" s="60">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58">
        <f ca="1">COUNTIF(INDIRECT("U"&amp;(ROW()+12*(($AN1335-1)*3+$AO1335)-ROW())/12+5):INDIRECT("AF"&amp;(ROW()+12*(($AN1335-1)*3+$AO1335)-ROW())/12+5),AS1335)</f>
        <v>0</v>
      </c>
      <c r="AU1335" s="58">
        <f ca="1">IF(AND(AQ1335+AS1335&gt;0,AR1335+AT1335&gt;0),COUNTIF(AU$6:AU1334,"&gt;0")+1,0)</f>
        <v>0</v>
      </c>
    </row>
    <row r="1336" spans="40:47">
      <c r="AN1336" s="58">
        <v>37</v>
      </c>
      <c r="AO1336" s="58">
        <v>3</v>
      </c>
      <c r="AP1336" s="58">
        <v>11</v>
      </c>
      <c r="AQ1336" s="60">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58">
        <f ca="1">COUNTIF(INDIRECT("H"&amp;(ROW()+12*(($AN1336-1)*3+$AO1336)-ROW())/12+5):INDIRECT("S"&amp;(ROW()+12*(($AN1336-1)*3+$AO1336)-ROW())/12+5),AQ1336)</f>
        <v>0</v>
      </c>
      <c r="AS1336" s="60">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58">
        <f ca="1">COUNTIF(INDIRECT("U"&amp;(ROW()+12*(($AN1336-1)*3+$AO1336)-ROW())/12+5):INDIRECT("AF"&amp;(ROW()+12*(($AN1336-1)*3+$AO1336)-ROW())/12+5),AS1336)</f>
        <v>0</v>
      </c>
      <c r="AU1336" s="58">
        <f ca="1">IF(AND(AQ1336+AS1336&gt;0,AR1336+AT1336&gt;0),COUNTIF(AU$6:AU1335,"&gt;0")+1,0)</f>
        <v>0</v>
      </c>
    </row>
    <row r="1337" spans="40:47">
      <c r="AN1337" s="243">
        <v>37</v>
      </c>
      <c r="AO1337" s="243">
        <v>3</v>
      </c>
      <c r="AP1337" s="243">
        <v>12</v>
      </c>
      <c r="AQ1337" s="244">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243">
        <f ca="1">COUNTIF(INDIRECT("H"&amp;(ROW()+12*(($AN1337-1)*3+$AO1337)-ROW())/12+5):INDIRECT("S"&amp;(ROW()+12*(($AN1337-1)*3+$AO1337)-ROW())/12+5),AQ1337)</f>
        <v>0</v>
      </c>
      <c r="AS1337" s="244">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243">
        <f ca="1">COUNTIF(INDIRECT("U"&amp;(ROW()+12*(($AN1337-1)*3+$AO1337)-ROW())/12+5):INDIRECT("AF"&amp;(ROW()+12*(($AN1337-1)*3+$AO1337)-ROW())/12+5),AS1337)</f>
        <v>0</v>
      </c>
      <c r="AU1337" s="58">
        <f ca="1">IF(AND(AQ1337+AS1337&gt;0,AR1337+AT1337&gt;0),COUNTIF(AU$6:AU1336,"&gt;0")+1,0)</f>
        <v>0</v>
      </c>
    </row>
    <row r="1338" spans="40:47">
      <c r="AN1338" s="58">
        <v>38</v>
      </c>
      <c r="AO1338" s="58">
        <v>1</v>
      </c>
      <c r="AP1338" s="58">
        <v>1</v>
      </c>
      <c r="AQ1338" s="60">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58">
        <f ca="1">COUNTIF(INDIRECT("H"&amp;(ROW()+12*(($AN1338-1)*3+$AO1338)-ROW())/12+5):INDIRECT("S"&amp;(ROW()+12*(($AN1338-1)*3+$AO1338)-ROW())/12+5),AQ1338)</f>
        <v>0</v>
      </c>
      <c r="AS1338" s="60">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58">
        <f ca="1">COUNTIF(INDIRECT("U"&amp;(ROW()+12*(($AN1338-1)*3+$AO1338)-ROW())/12+5):INDIRECT("AF"&amp;(ROW()+12*(($AN1338-1)*3+$AO1338)-ROW())/12+5),AS1338)</f>
        <v>0</v>
      </c>
      <c r="AU1338" s="58">
        <f ca="1">IF(AND(AQ1338+AS1338&gt;0,AR1338+AT1338&gt;0),COUNTIF(AU$6:AU1337,"&gt;0")+1,0)</f>
        <v>0</v>
      </c>
    </row>
    <row r="1339" spans="40:47">
      <c r="AN1339" s="58">
        <v>38</v>
      </c>
      <c r="AO1339" s="58">
        <v>1</v>
      </c>
      <c r="AP1339" s="58">
        <v>2</v>
      </c>
      <c r="AQ1339" s="60">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58">
        <f ca="1">COUNTIF(INDIRECT("H"&amp;(ROW()+12*(($AN1339-1)*3+$AO1339)-ROW())/12+5):INDIRECT("S"&amp;(ROW()+12*(($AN1339-1)*3+$AO1339)-ROW())/12+5),AQ1339)</f>
        <v>0</v>
      </c>
      <c r="AS1339" s="60">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58">
        <f ca="1">COUNTIF(INDIRECT("U"&amp;(ROW()+12*(($AN1339-1)*3+$AO1339)-ROW())/12+5):INDIRECT("AF"&amp;(ROW()+12*(($AN1339-1)*3+$AO1339)-ROW())/12+5),AS1339)</f>
        <v>0</v>
      </c>
      <c r="AU1339" s="58">
        <f ca="1">IF(AND(AQ1339+AS1339&gt;0,AR1339+AT1339&gt;0),COUNTIF(AU$6:AU1338,"&gt;0")+1,0)</f>
        <v>0</v>
      </c>
    </row>
    <row r="1340" spans="40:47">
      <c r="AN1340" s="58">
        <v>38</v>
      </c>
      <c r="AO1340" s="58">
        <v>1</v>
      </c>
      <c r="AP1340" s="58">
        <v>3</v>
      </c>
      <c r="AQ1340" s="60">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58">
        <f ca="1">COUNTIF(INDIRECT("H"&amp;(ROW()+12*(($AN1340-1)*3+$AO1340)-ROW())/12+5):INDIRECT("S"&amp;(ROW()+12*(($AN1340-1)*3+$AO1340)-ROW())/12+5),AQ1340)</f>
        <v>0</v>
      </c>
      <c r="AS1340" s="60">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58">
        <f ca="1">COUNTIF(INDIRECT("U"&amp;(ROW()+12*(($AN1340-1)*3+$AO1340)-ROW())/12+5):INDIRECT("AF"&amp;(ROW()+12*(($AN1340-1)*3+$AO1340)-ROW())/12+5),AS1340)</f>
        <v>0</v>
      </c>
      <c r="AU1340" s="58">
        <f ca="1">IF(AND(AQ1340+AS1340&gt;0,AR1340+AT1340&gt;0),COUNTIF(AU$6:AU1339,"&gt;0")+1,0)</f>
        <v>0</v>
      </c>
    </row>
    <row r="1341" spans="40:47">
      <c r="AN1341" s="58">
        <v>38</v>
      </c>
      <c r="AO1341" s="58">
        <v>1</v>
      </c>
      <c r="AP1341" s="58">
        <v>4</v>
      </c>
      <c r="AQ1341" s="60">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58">
        <f ca="1">COUNTIF(INDIRECT("H"&amp;(ROW()+12*(($AN1341-1)*3+$AO1341)-ROW())/12+5):INDIRECT("S"&amp;(ROW()+12*(($AN1341-1)*3+$AO1341)-ROW())/12+5),AQ1341)</f>
        <v>0</v>
      </c>
      <c r="AS1341" s="60">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58">
        <f ca="1">COUNTIF(INDIRECT("U"&amp;(ROW()+12*(($AN1341-1)*3+$AO1341)-ROW())/12+5):INDIRECT("AF"&amp;(ROW()+12*(($AN1341-1)*3+$AO1341)-ROW())/12+5),AS1341)</f>
        <v>0</v>
      </c>
      <c r="AU1341" s="58">
        <f ca="1">IF(AND(AQ1341+AS1341&gt;0,AR1341+AT1341&gt;0),COUNTIF(AU$6:AU1340,"&gt;0")+1,0)</f>
        <v>0</v>
      </c>
    </row>
    <row r="1342" spans="40:47">
      <c r="AN1342" s="58">
        <v>38</v>
      </c>
      <c r="AO1342" s="58">
        <v>1</v>
      </c>
      <c r="AP1342" s="58">
        <v>5</v>
      </c>
      <c r="AQ1342" s="60">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58">
        <f ca="1">COUNTIF(INDIRECT("H"&amp;(ROW()+12*(($AN1342-1)*3+$AO1342)-ROW())/12+5):INDIRECT("S"&amp;(ROW()+12*(($AN1342-1)*3+$AO1342)-ROW())/12+5),AQ1342)</f>
        <v>0</v>
      </c>
      <c r="AS1342" s="60">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58">
        <f ca="1">COUNTIF(INDIRECT("U"&amp;(ROW()+12*(($AN1342-1)*3+$AO1342)-ROW())/12+5):INDIRECT("AF"&amp;(ROW()+12*(($AN1342-1)*3+$AO1342)-ROW())/12+5),AS1342)</f>
        <v>0</v>
      </c>
      <c r="AU1342" s="58">
        <f ca="1">IF(AND(AQ1342+AS1342&gt;0,AR1342+AT1342&gt;0),COUNTIF(AU$6:AU1341,"&gt;0")+1,0)</f>
        <v>0</v>
      </c>
    </row>
    <row r="1343" spans="40:47">
      <c r="AN1343" s="58">
        <v>38</v>
      </c>
      <c r="AO1343" s="58">
        <v>1</v>
      </c>
      <c r="AP1343" s="58">
        <v>6</v>
      </c>
      <c r="AQ1343" s="60">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58">
        <f ca="1">COUNTIF(INDIRECT("H"&amp;(ROW()+12*(($AN1343-1)*3+$AO1343)-ROW())/12+5):INDIRECT("S"&amp;(ROW()+12*(($AN1343-1)*3+$AO1343)-ROW())/12+5),AQ1343)</f>
        <v>0</v>
      </c>
      <c r="AS1343" s="60">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58">
        <f ca="1">COUNTIF(INDIRECT("U"&amp;(ROW()+12*(($AN1343-1)*3+$AO1343)-ROW())/12+5):INDIRECT("AF"&amp;(ROW()+12*(($AN1343-1)*3+$AO1343)-ROW())/12+5),AS1343)</f>
        <v>0</v>
      </c>
      <c r="AU1343" s="58">
        <f ca="1">IF(AND(AQ1343+AS1343&gt;0,AR1343+AT1343&gt;0),COUNTIF(AU$6:AU1342,"&gt;0")+1,0)</f>
        <v>0</v>
      </c>
    </row>
    <row r="1344" spans="40:47">
      <c r="AN1344" s="58">
        <v>38</v>
      </c>
      <c r="AO1344" s="58">
        <v>1</v>
      </c>
      <c r="AP1344" s="58">
        <v>7</v>
      </c>
      <c r="AQ1344" s="60">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58">
        <f ca="1">COUNTIF(INDIRECT("H"&amp;(ROW()+12*(($AN1344-1)*3+$AO1344)-ROW())/12+5):INDIRECT("S"&amp;(ROW()+12*(($AN1344-1)*3+$AO1344)-ROW())/12+5),AQ1344)</f>
        <v>0</v>
      </c>
      <c r="AS1344" s="60">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58">
        <f ca="1">COUNTIF(INDIRECT("U"&amp;(ROW()+12*(($AN1344-1)*3+$AO1344)-ROW())/12+5):INDIRECT("AF"&amp;(ROW()+12*(($AN1344-1)*3+$AO1344)-ROW())/12+5),AS1344)</f>
        <v>0</v>
      </c>
      <c r="AU1344" s="58">
        <f ca="1">IF(AND(AQ1344+AS1344&gt;0,AR1344+AT1344&gt;0),COUNTIF(AU$6:AU1343,"&gt;0")+1,0)</f>
        <v>0</v>
      </c>
    </row>
    <row r="1345" spans="40:47">
      <c r="AN1345" s="58">
        <v>38</v>
      </c>
      <c r="AO1345" s="58">
        <v>1</v>
      </c>
      <c r="AP1345" s="58">
        <v>8</v>
      </c>
      <c r="AQ1345" s="60">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58">
        <f ca="1">COUNTIF(INDIRECT("H"&amp;(ROW()+12*(($AN1345-1)*3+$AO1345)-ROW())/12+5):INDIRECT("S"&amp;(ROW()+12*(($AN1345-1)*3+$AO1345)-ROW())/12+5),AQ1345)</f>
        <v>0</v>
      </c>
      <c r="AS1345" s="60">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58">
        <f ca="1">COUNTIF(INDIRECT("U"&amp;(ROW()+12*(($AN1345-1)*3+$AO1345)-ROW())/12+5):INDIRECT("AF"&amp;(ROW()+12*(($AN1345-1)*3+$AO1345)-ROW())/12+5),AS1345)</f>
        <v>0</v>
      </c>
      <c r="AU1345" s="58">
        <f ca="1">IF(AND(AQ1345+AS1345&gt;0,AR1345+AT1345&gt;0),COUNTIF(AU$6:AU1344,"&gt;0")+1,0)</f>
        <v>0</v>
      </c>
    </row>
    <row r="1346" spans="40:47">
      <c r="AN1346" s="58">
        <v>38</v>
      </c>
      <c r="AO1346" s="58">
        <v>1</v>
      </c>
      <c r="AP1346" s="58">
        <v>9</v>
      </c>
      <c r="AQ1346" s="60">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58">
        <f ca="1">COUNTIF(INDIRECT("H"&amp;(ROW()+12*(($AN1346-1)*3+$AO1346)-ROW())/12+5):INDIRECT("S"&amp;(ROW()+12*(($AN1346-1)*3+$AO1346)-ROW())/12+5),AQ1346)</f>
        <v>0</v>
      </c>
      <c r="AS1346" s="60">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58">
        <f ca="1">COUNTIF(INDIRECT("U"&amp;(ROW()+12*(($AN1346-1)*3+$AO1346)-ROW())/12+5):INDIRECT("AF"&amp;(ROW()+12*(($AN1346-1)*3+$AO1346)-ROW())/12+5),AS1346)</f>
        <v>0</v>
      </c>
      <c r="AU1346" s="58">
        <f ca="1">IF(AND(AQ1346+AS1346&gt;0,AR1346+AT1346&gt;0),COUNTIF(AU$6:AU1345,"&gt;0")+1,0)</f>
        <v>0</v>
      </c>
    </row>
    <row r="1347" spans="40:47">
      <c r="AN1347" s="58">
        <v>38</v>
      </c>
      <c r="AO1347" s="58">
        <v>1</v>
      </c>
      <c r="AP1347" s="58">
        <v>10</v>
      </c>
      <c r="AQ1347" s="60">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58">
        <f ca="1">COUNTIF(INDIRECT("H"&amp;(ROW()+12*(($AN1347-1)*3+$AO1347)-ROW())/12+5):INDIRECT("S"&amp;(ROW()+12*(($AN1347-1)*3+$AO1347)-ROW())/12+5),AQ1347)</f>
        <v>0</v>
      </c>
      <c r="AS1347" s="60">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58">
        <f ca="1">COUNTIF(INDIRECT("U"&amp;(ROW()+12*(($AN1347-1)*3+$AO1347)-ROW())/12+5):INDIRECT("AF"&amp;(ROW()+12*(($AN1347-1)*3+$AO1347)-ROW())/12+5),AS1347)</f>
        <v>0</v>
      </c>
      <c r="AU1347" s="58">
        <f ca="1">IF(AND(AQ1347+AS1347&gt;0,AR1347+AT1347&gt;0),COUNTIF(AU$6:AU1346,"&gt;0")+1,0)</f>
        <v>0</v>
      </c>
    </row>
    <row r="1348" spans="40:47">
      <c r="AN1348" s="58">
        <v>38</v>
      </c>
      <c r="AO1348" s="58">
        <v>1</v>
      </c>
      <c r="AP1348" s="58">
        <v>11</v>
      </c>
      <c r="AQ1348" s="60">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58">
        <f ca="1">COUNTIF(INDIRECT("H"&amp;(ROW()+12*(($AN1348-1)*3+$AO1348)-ROW())/12+5):INDIRECT("S"&amp;(ROW()+12*(($AN1348-1)*3+$AO1348)-ROW())/12+5),AQ1348)</f>
        <v>0</v>
      </c>
      <c r="AS1348" s="60">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58">
        <f ca="1">COUNTIF(INDIRECT("U"&amp;(ROW()+12*(($AN1348-1)*3+$AO1348)-ROW())/12+5):INDIRECT("AF"&amp;(ROW()+12*(($AN1348-1)*3+$AO1348)-ROW())/12+5),AS1348)</f>
        <v>0</v>
      </c>
      <c r="AU1348" s="58">
        <f ca="1">IF(AND(AQ1348+AS1348&gt;0,AR1348+AT1348&gt;0),COUNTIF(AU$6:AU1347,"&gt;0")+1,0)</f>
        <v>0</v>
      </c>
    </row>
    <row r="1349" spans="40:47">
      <c r="AN1349" s="58">
        <v>38</v>
      </c>
      <c r="AO1349" s="58">
        <v>1</v>
      </c>
      <c r="AP1349" s="58">
        <v>12</v>
      </c>
      <c r="AQ1349" s="60">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58">
        <f ca="1">COUNTIF(INDIRECT("H"&amp;(ROW()+12*(($AN1349-1)*3+$AO1349)-ROW())/12+5):INDIRECT("S"&amp;(ROW()+12*(($AN1349-1)*3+$AO1349)-ROW())/12+5),AQ1349)</f>
        <v>0</v>
      </c>
      <c r="AS1349" s="60">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58">
        <f ca="1">COUNTIF(INDIRECT("U"&amp;(ROW()+12*(($AN1349-1)*3+$AO1349)-ROW())/12+5):INDIRECT("AF"&amp;(ROW()+12*(($AN1349-1)*3+$AO1349)-ROW())/12+5),AS1349)</f>
        <v>0</v>
      </c>
      <c r="AU1349" s="58">
        <f ca="1">IF(AND(AQ1349+AS1349&gt;0,AR1349+AT1349&gt;0),COUNTIF(AU$6:AU1348,"&gt;0")+1,0)</f>
        <v>0</v>
      </c>
    </row>
    <row r="1350" spans="40:47">
      <c r="AN1350" s="58">
        <v>38</v>
      </c>
      <c r="AO1350" s="58">
        <v>2</v>
      </c>
      <c r="AP1350" s="58">
        <v>1</v>
      </c>
      <c r="AQ1350" s="60">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58">
        <f ca="1">COUNTIF(INDIRECT("H"&amp;(ROW()+12*(($AN1350-1)*3+$AO1350)-ROW())/12+5):INDIRECT("S"&amp;(ROW()+12*(($AN1350-1)*3+$AO1350)-ROW())/12+5),AQ1350)</f>
        <v>0</v>
      </c>
      <c r="AS1350" s="60">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58">
        <f ca="1">COUNTIF(INDIRECT("U"&amp;(ROW()+12*(($AN1350-1)*3+$AO1350)-ROW())/12+5):INDIRECT("AF"&amp;(ROW()+12*(($AN1350-1)*3+$AO1350)-ROW())/12+5),AS1350)</f>
        <v>0</v>
      </c>
      <c r="AU1350" s="58">
        <f ca="1">IF(AND(AQ1350+AS1350&gt;0,AR1350+AT1350&gt;0),COUNTIF(AU$6:AU1349,"&gt;0")+1,0)</f>
        <v>0</v>
      </c>
    </row>
    <row r="1351" spans="40:47">
      <c r="AN1351" s="58">
        <v>38</v>
      </c>
      <c r="AO1351" s="58">
        <v>2</v>
      </c>
      <c r="AP1351" s="58">
        <v>2</v>
      </c>
      <c r="AQ1351" s="60">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58">
        <f ca="1">COUNTIF(INDIRECT("H"&amp;(ROW()+12*(($AN1351-1)*3+$AO1351)-ROW())/12+5):INDIRECT("S"&amp;(ROW()+12*(($AN1351-1)*3+$AO1351)-ROW())/12+5),AQ1351)</f>
        <v>0</v>
      </c>
      <c r="AS1351" s="60">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58">
        <f ca="1">COUNTIF(INDIRECT("U"&amp;(ROW()+12*(($AN1351-1)*3+$AO1351)-ROW())/12+5):INDIRECT("AF"&amp;(ROW()+12*(($AN1351-1)*3+$AO1351)-ROW())/12+5),AS1351)</f>
        <v>0</v>
      </c>
      <c r="AU1351" s="58">
        <f ca="1">IF(AND(AQ1351+AS1351&gt;0,AR1351+AT1351&gt;0),COUNTIF(AU$6:AU1350,"&gt;0")+1,0)</f>
        <v>0</v>
      </c>
    </row>
    <row r="1352" spans="40:47">
      <c r="AN1352" s="58">
        <v>38</v>
      </c>
      <c r="AO1352" s="58">
        <v>2</v>
      </c>
      <c r="AP1352" s="58">
        <v>3</v>
      </c>
      <c r="AQ1352" s="60">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58">
        <f ca="1">COUNTIF(INDIRECT("H"&amp;(ROW()+12*(($AN1352-1)*3+$AO1352)-ROW())/12+5):INDIRECT("S"&amp;(ROW()+12*(($AN1352-1)*3+$AO1352)-ROW())/12+5),AQ1352)</f>
        <v>0</v>
      </c>
      <c r="AS1352" s="60">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58">
        <f ca="1">COUNTIF(INDIRECT("U"&amp;(ROW()+12*(($AN1352-1)*3+$AO1352)-ROW())/12+5):INDIRECT("AF"&amp;(ROW()+12*(($AN1352-1)*3+$AO1352)-ROW())/12+5),AS1352)</f>
        <v>0</v>
      </c>
      <c r="AU1352" s="58">
        <f ca="1">IF(AND(AQ1352+AS1352&gt;0,AR1352+AT1352&gt;0),COUNTIF(AU$6:AU1351,"&gt;0")+1,0)</f>
        <v>0</v>
      </c>
    </row>
    <row r="1353" spans="40:47">
      <c r="AN1353" s="58">
        <v>38</v>
      </c>
      <c r="AO1353" s="58">
        <v>2</v>
      </c>
      <c r="AP1353" s="58">
        <v>4</v>
      </c>
      <c r="AQ1353" s="60">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58">
        <f ca="1">COUNTIF(INDIRECT("H"&amp;(ROW()+12*(($AN1353-1)*3+$AO1353)-ROW())/12+5):INDIRECT("S"&amp;(ROW()+12*(($AN1353-1)*3+$AO1353)-ROW())/12+5),AQ1353)</f>
        <v>0</v>
      </c>
      <c r="AS1353" s="60">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58">
        <f ca="1">COUNTIF(INDIRECT("U"&amp;(ROW()+12*(($AN1353-1)*3+$AO1353)-ROW())/12+5):INDIRECT("AF"&amp;(ROW()+12*(($AN1353-1)*3+$AO1353)-ROW())/12+5),AS1353)</f>
        <v>0</v>
      </c>
      <c r="AU1353" s="58">
        <f ca="1">IF(AND(AQ1353+AS1353&gt;0,AR1353+AT1353&gt;0),COUNTIF(AU$6:AU1352,"&gt;0")+1,0)</f>
        <v>0</v>
      </c>
    </row>
    <row r="1354" spans="40:47">
      <c r="AN1354" s="58">
        <v>38</v>
      </c>
      <c r="AO1354" s="58">
        <v>2</v>
      </c>
      <c r="AP1354" s="58">
        <v>5</v>
      </c>
      <c r="AQ1354" s="60">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58">
        <f ca="1">COUNTIF(INDIRECT("H"&amp;(ROW()+12*(($AN1354-1)*3+$AO1354)-ROW())/12+5):INDIRECT("S"&amp;(ROW()+12*(($AN1354-1)*3+$AO1354)-ROW())/12+5),AQ1354)</f>
        <v>0</v>
      </c>
      <c r="AS1354" s="60">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58">
        <f ca="1">COUNTIF(INDIRECT("U"&amp;(ROW()+12*(($AN1354-1)*3+$AO1354)-ROW())/12+5):INDIRECT("AF"&amp;(ROW()+12*(($AN1354-1)*3+$AO1354)-ROW())/12+5),AS1354)</f>
        <v>0</v>
      </c>
      <c r="AU1354" s="58">
        <f ca="1">IF(AND(AQ1354+AS1354&gt;0,AR1354+AT1354&gt;0),COUNTIF(AU$6:AU1353,"&gt;0")+1,0)</f>
        <v>0</v>
      </c>
    </row>
    <row r="1355" spans="40:47">
      <c r="AN1355" s="58">
        <v>38</v>
      </c>
      <c r="AO1355" s="58">
        <v>2</v>
      </c>
      <c r="AP1355" s="58">
        <v>6</v>
      </c>
      <c r="AQ1355" s="60">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58">
        <f ca="1">COUNTIF(INDIRECT("H"&amp;(ROW()+12*(($AN1355-1)*3+$AO1355)-ROW())/12+5):INDIRECT("S"&amp;(ROW()+12*(($AN1355-1)*3+$AO1355)-ROW())/12+5),AQ1355)</f>
        <v>0</v>
      </c>
      <c r="AS1355" s="60">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58">
        <f ca="1">COUNTIF(INDIRECT("U"&amp;(ROW()+12*(($AN1355-1)*3+$AO1355)-ROW())/12+5):INDIRECT("AF"&amp;(ROW()+12*(($AN1355-1)*3+$AO1355)-ROW())/12+5),AS1355)</f>
        <v>0</v>
      </c>
      <c r="AU1355" s="58">
        <f ca="1">IF(AND(AQ1355+AS1355&gt;0,AR1355+AT1355&gt;0),COUNTIF(AU$6:AU1354,"&gt;0")+1,0)</f>
        <v>0</v>
      </c>
    </row>
    <row r="1356" spans="40:47">
      <c r="AN1356" s="58">
        <v>38</v>
      </c>
      <c r="AO1356" s="58">
        <v>2</v>
      </c>
      <c r="AP1356" s="58">
        <v>7</v>
      </c>
      <c r="AQ1356" s="60">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58">
        <f ca="1">COUNTIF(INDIRECT("H"&amp;(ROW()+12*(($AN1356-1)*3+$AO1356)-ROW())/12+5):INDIRECT("S"&amp;(ROW()+12*(($AN1356-1)*3+$AO1356)-ROW())/12+5),AQ1356)</f>
        <v>0</v>
      </c>
      <c r="AS1356" s="60">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58">
        <f ca="1">COUNTIF(INDIRECT("U"&amp;(ROW()+12*(($AN1356-1)*3+$AO1356)-ROW())/12+5):INDIRECT("AF"&amp;(ROW()+12*(($AN1356-1)*3+$AO1356)-ROW())/12+5),AS1356)</f>
        <v>0</v>
      </c>
      <c r="AU1356" s="58">
        <f ca="1">IF(AND(AQ1356+AS1356&gt;0,AR1356+AT1356&gt;0),COUNTIF(AU$6:AU1355,"&gt;0")+1,0)</f>
        <v>0</v>
      </c>
    </row>
    <row r="1357" spans="40:47">
      <c r="AN1357" s="58">
        <v>38</v>
      </c>
      <c r="AO1357" s="58">
        <v>2</v>
      </c>
      <c r="AP1357" s="58">
        <v>8</v>
      </c>
      <c r="AQ1357" s="60">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58">
        <f ca="1">COUNTIF(INDIRECT("H"&amp;(ROW()+12*(($AN1357-1)*3+$AO1357)-ROW())/12+5):INDIRECT("S"&amp;(ROW()+12*(($AN1357-1)*3+$AO1357)-ROW())/12+5),AQ1357)</f>
        <v>0</v>
      </c>
      <c r="AS1357" s="60">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58">
        <f ca="1">COUNTIF(INDIRECT("U"&amp;(ROW()+12*(($AN1357-1)*3+$AO1357)-ROW())/12+5):INDIRECT("AF"&amp;(ROW()+12*(($AN1357-1)*3+$AO1357)-ROW())/12+5),AS1357)</f>
        <v>0</v>
      </c>
      <c r="AU1357" s="58">
        <f ca="1">IF(AND(AQ1357+AS1357&gt;0,AR1357+AT1357&gt;0),COUNTIF(AU$6:AU1356,"&gt;0")+1,0)</f>
        <v>0</v>
      </c>
    </row>
    <row r="1358" spans="40:47">
      <c r="AN1358" s="58">
        <v>38</v>
      </c>
      <c r="AO1358" s="58">
        <v>2</v>
      </c>
      <c r="AP1358" s="58">
        <v>9</v>
      </c>
      <c r="AQ1358" s="60">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58">
        <f ca="1">COUNTIF(INDIRECT("H"&amp;(ROW()+12*(($AN1358-1)*3+$AO1358)-ROW())/12+5):INDIRECT("S"&amp;(ROW()+12*(($AN1358-1)*3+$AO1358)-ROW())/12+5),AQ1358)</f>
        <v>0</v>
      </c>
      <c r="AS1358" s="60">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58">
        <f ca="1">COUNTIF(INDIRECT("U"&amp;(ROW()+12*(($AN1358-1)*3+$AO1358)-ROW())/12+5):INDIRECT("AF"&amp;(ROW()+12*(($AN1358-1)*3+$AO1358)-ROW())/12+5),AS1358)</f>
        <v>0</v>
      </c>
      <c r="AU1358" s="58">
        <f ca="1">IF(AND(AQ1358+AS1358&gt;0,AR1358+AT1358&gt;0),COUNTIF(AU$6:AU1357,"&gt;0")+1,0)</f>
        <v>0</v>
      </c>
    </row>
    <row r="1359" spans="40:47">
      <c r="AN1359" s="58">
        <v>38</v>
      </c>
      <c r="AO1359" s="58">
        <v>2</v>
      </c>
      <c r="AP1359" s="58">
        <v>10</v>
      </c>
      <c r="AQ1359" s="60">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58">
        <f ca="1">COUNTIF(INDIRECT("H"&amp;(ROW()+12*(($AN1359-1)*3+$AO1359)-ROW())/12+5):INDIRECT("S"&amp;(ROW()+12*(($AN1359-1)*3+$AO1359)-ROW())/12+5),AQ1359)</f>
        <v>0</v>
      </c>
      <c r="AS1359" s="60">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58">
        <f ca="1">COUNTIF(INDIRECT("U"&amp;(ROW()+12*(($AN1359-1)*3+$AO1359)-ROW())/12+5):INDIRECT("AF"&amp;(ROW()+12*(($AN1359-1)*3+$AO1359)-ROW())/12+5),AS1359)</f>
        <v>0</v>
      </c>
      <c r="AU1359" s="58">
        <f ca="1">IF(AND(AQ1359+AS1359&gt;0,AR1359+AT1359&gt;0),COUNTIF(AU$6:AU1358,"&gt;0")+1,0)</f>
        <v>0</v>
      </c>
    </row>
    <row r="1360" spans="40:47">
      <c r="AN1360" s="58">
        <v>38</v>
      </c>
      <c r="AO1360" s="58">
        <v>2</v>
      </c>
      <c r="AP1360" s="58">
        <v>11</v>
      </c>
      <c r="AQ1360" s="60">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58">
        <f ca="1">COUNTIF(INDIRECT("H"&amp;(ROW()+12*(($AN1360-1)*3+$AO1360)-ROW())/12+5):INDIRECT("S"&amp;(ROW()+12*(($AN1360-1)*3+$AO1360)-ROW())/12+5),AQ1360)</f>
        <v>0</v>
      </c>
      <c r="AS1360" s="60">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58">
        <f ca="1">COUNTIF(INDIRECT("U"&amp;(ROW()+12*(($AN1360-1)*3+$AO1360)-ROW())/12+5):INDIRECT("AF"&amp;(ROW()+12*(($AN1360-1)*3+$AO1360)-ROW())/12+5),AS1360)</f>
        <v>0</v>
      </c>
      <c r="AU1360" s="58">
        <f ca="1">IF(AND(AQ1360+AS1360&gt;0,AR1360+AT1360&gt;0),COUNTIF(AU$6:AU1359,"&gt;0")+1,0)</f>
        <v>0</v>
      </c>
    </row>
    <row r="1361" spans="40:47">
      <c r="AN1361" s="58">
        <v>38</v>
      </c>
      <c r="AO1361" s="58">
        <v>2</v>
      </c>
      <c r="AP1361" s="58">
        <v>12</v>
      </c>
      <c r="AQ1361" s="60">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58">
        <f ca="1">COUNTIF(INDIRECT("H"&amp;(ROW()+12*(($AN1361-1)*3+$AO1361)-ROW())/12+5):INDIRECT("S"&amp;(ROW()+12*(($AN1361-1)*3+$AO1361)-ROW())/12+5),AQ1361)</f>
        <v>0</v>
      </c>
      <c r="AS1361" s="60">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58">
        <f ca="1">COUNTIF(INDIRECT("U"&amp;(ROW()+12*(($AN1361-1)*3+$AO1361)-ROW())/12+5):INDIRECT("AF"&amp;(ROW()+12*(($AN1361-1)*3+$AO1361)-ROW())/12+5),AS1361)</f>
        <v>0</v>
      </c>
      <c r="AU1361" s="58">
        <f ca="1">IF(AND(AQ1361+AS1361&gt;0,AR1361+AT1361&gt;0),COUNTIF(AU$6:AU1360,"&gt;0")+1,0)</f>
        <v>0</v>
      </c>
    </row>
    <row r="1362" spans="40:47">
      <c r="AN1362" s="58">
        <v>38</v>
      </c>
      <c r="AO1362" s="58">
        <v>3</v>
      </c>
      <c r="AP1362" s="58">
        <v>1</v>
      </c>
      <c r="AQ1362" s="60">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58">
        <f ca="1">COUNTIF(INDIRECT("H"&amp;(ROW()+12*(($AN1362-1)*3+$AO1362)-ROW())/12+5):INDIRECT("S"&amp;(ROW()+12*(($AN1362-1)*3+$AO1362)-ROW())/12+5),AQ1362)</f>
        <v>0</v>
      </c>
      <c r="AS1362" s="60">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58">
        <f ca="1">COUNTIF(INDIRECT("U"&amp;(ROW()+12*(($AN1362-1)*3+$AO1362)-ROW())/12+5):INDIRECT("AF"&amp;(ROW()+12*(($AN1362-1)*3+$AO1362)-ROW())/12+5),AS1362)</f>
        <v>0</v>
      </c>
      <c r="AU1362" s="58">
        <f ca="1">IF(AND(AQ1362+AS1362&gt;0,AR1362+AT1362&gt;0),COUNTIF(AU$6:AU1361,"&gt;0")+1,0)</f>
        <v>0</v>
      </c>
    </row>
    <row r="1363" spans="40:47">
      <c r="AN1363" s="58">
        <v>38</v>
      </c>
      <c r="AO1363" s="58">
        <v>3</v>
      </c>
      <c r="AP1363" s="58">
        <v>2</v>
      </c>
      <c r="AQ1363" s="60">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58">
        <f ca="1">COUNTIF(INDIRECT("H"&amp;(ROW()+12*(($AN1363-1)*3+$AO1363)-ROW())/12+5):INDIRECT("S"&amp;(ROW()+12*(($AN1363-1)*3+$AO1363)-ROW())/12+5),AQ1363)</f>
        <v>0</v>
      </c>
      <c r="AS1363" s="60">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58">
        <f ca="1">COUNTIF(INDIRECT("U"&amp;(ROW()+12*(($AN1363-1)*3+$AO1363)-ROW())/12+5):INDIRECT("AF"&amp;(ROW()+12*(($AN1363-1)*3+$AO1363)-ROW())/12+5),AS1363)</f>
        <v>0</v>
      </c>
      <c r="AU1363" s="58">
        <f ca="1">IF(AND(AQ1363+AS1363&gt;0,AR1363+AT1363&gt;0),COUNTIF(AU$6:AU1362,"&gt;0")+1,0)</f>
        <v>0</v>
      </c>
    </row>
    <row r="1364" spans="40:47">
      <c r="AN1364" s="58">
        <v>38</v>
      </c>
      <c r="AO1364" s="58">
        <v>3</v>
      </c>
      <c r="AP1364" s="58">
        <v>3</v>
      </c>
      <c r="AQ1364" s="60">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58">
        <f ca="1">COUNTIF(INDIRECT("H"&amp;(ROW()+12*(($AN1364-1)*3+$AO1364)-ROW())/12+5):INDIRECT("S"&amp;(ROW()+12*(($AN1364-1)*3+$AO1364)-ROW())/12+5),AQ1364)</f>
        <v>0</v>
      </c>
      <c r="AS1364" s="60">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58">
        <f ca="1">COUNTIF(INDIRECT("U"&amp;(ROW()+12*(($AN1364-1)*3+$AO1364)-ROW())/12+5):INDIRECT("AF"&amp;(ROW()+12*(($AN1364-1)*3+$AO1364)-ROW())/12+5),AS1364)</f>
        <v>0</v>
      </c>
      <c r="AU1364" s="58">
        <f ca="1">IF(AND(AQ1364+AS1364&gt;0,AR1364+AT1364&gt;0),COUNTIF(AU$6:AU1363,"&gt;0")+1,0)</f>
        <v>0</v>
      </c>
    </row>
    <row r="1365" spans="40:47">
      <c r="AN1365" s="58">
        <v>38</v>
      </c>
      <c r="AO1365" s="58">
        <v>3</v>
      </c>
      <c r="AP1365" s="58">
        <v>4</v>
      </c>
      <c r="AQ1365" s="60">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58">
        <f ca="1">COUNTIF(INDIRECT("H"&amp;(ROW()+12*(($AN1365-1)*3+$AO1365)-ROW())/12+5):INDIRECT("S"&amp;(ROW()+12*(($AN1365-1)*3+$AO1365)-ROW())/12+5),AQ1365)</f>
        <v>0</v>
      </c>
      <c r="AS1365" s="60">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58">
        <f ca="1">COUNTIF(INDIRECT("U"&amp;(ROW()+12*(($AN1365-1)*3+$AO1365)-ROW())/12+5):INDIRECT("AF"&amp;(ROW()+12*(($AN1365-1)*3+$AO1365)-ROW())/12+5),AS1365)</f>
        <v>0</v>
      </c>
      <c r="AU1365" s="58">
        <f ca="1">IF(AND(AQ1365+AS1365&gt;0,AR1365+AT1365&gt;0),COUNTIF(AU$6:AU1364,"&gt;0")+1,0)</f>
        <v>0</v>
      </c>
    </row>
    <row r="1366" spans="40:47">
      <c r="AN1366" s="58">
        <v>38</v>
      </c>
      <c r="AO1366" s="58">
        <v>3</v>
      </c>
      <c r="AP1366" s="58">
        <v>5</v>
      </c>
      <c r="AQ1366" s="60">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58">
        <f ca="1">COUNTIF(INDIRECT("H"&amp;(ROW()+12*(($AN1366-1)*3+$AO1366)-ROW())/12+5):INDIRECT("S"&amp;(ROW()+12*(($AN1366-1)*3+$AO1366)-ROW())/12+5),AQ1366)</f>
        <v>0</v>
      </c>
      <c r="AS1366" s="60">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58">
        <f ca="1">COUNTIF(INDIRECT("U"&amp;(ROW()+12*(($AN1366-1)*3+$AO1366)-ROW())/12+5):INDIRECT("AF"&amp;(ROW()+12*(($AN1366-1)*3+$AO1366)-ROW())/12+5),AS1366)</f>
        <v>0</v>
      </c>
      <c r="AU1366" s="58">
        <f ca="1">IF(AND(AQ1366+AS1366&gt;0,AR1366+AT1366&gt;0),COUNTIF(AU$6:AU1365,"&gt;0")+1,0)</f>
        <v>0</v>
      </c>
    </row>
    <row r="1367" spans="40:47">
      <c r="AN1367" s="58">
        <v>38</v>
      </c>
      <c r="AO1367" s="58">
        <v>3</v>
      </c>
      <c r="AP1367" s="58">
        <v>6</v>
      </c>
      <c r="AQ1367" s="60">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58">
        <f ca="1">COUNTIF(INDIRECT("H"&amp;(ROW()+12*(($AN1367-1)*3+$AO1367)-ROW())/12+5):INDIRECT("S"&amp;(ROW()+12*(($AN1367-1)*3+$AO1367)-ROW())/12+5),AQ1367)</f>
        <v>0</v>
      </c>
      <c r="AS1367" s="60">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58">
        <f ca="1">COUNTIF(INDIRECT("U"&amp;(ROW()+12*(($AN1367-1)*3+$AO1367)-ROW())/12+5):INDIRECT("AF"&amp;(ROW()+12*(($AN1367-1)*3+$AO1367)-ROW())/12+5),AS1367)</f>
        <v>0</v>
      </c>
      <c r="AU1367" s="58">
        <f ca="1">IF(AND(AQ1367+AS1367&gt;0,AR1367+AT1367&gt;0),COUNTIF(AU$6:AU1366,"&gt;0")+1,0)</f>
        <v>0</v>
      </c>
    </row>
    <row r="1368" spans="40:47">
      <c r="AN1368" s="58">
        <v>38</v>
      </c>
      <c r="AO1368" s="58">
        <v>3</v>
      </c>
      <c r="AP1368" s="58">
        <v>7</v>
      </c>
      <c r="AQ1368" s="60">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58">
        <f ca="1">COUNTIF(INDIRECT("H"&amp;(ROW()+12*(($AN1368-1)*3+$AO1368)-ROW())/12+5):INDIRECT("S"&amp;(ROW()+12*(($AN1368-1)*3+$AO1368)-ROW())/12+5),AQ1368)</f>
        <v>0</v>
      </c>
      <c r="AS1368" s="60">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58">
        <f ca="1">COUNTIF(INDIRECT("U"&amp;(ROW()+12*(($AN1368-1)*3+$AO1368)-ROW())/12+5):INDIRECT("AF"&amp;(ROW()+12*(($AN1368-1)*3+$AO1368)-ROW())/12+5),AS1368)</f>
        <v>0</v>
      </c>
      <c r="AU1368" s="58">
        <f ca="1">IF(AND(AQ1368+AS1368&gt;0,AR1368+AT1368&gt;0),COUNTIF(AU$6:AU1367,"&gt;0")+1,0)</f>
        <v>0</v>
      </c>
    </row>
    <row r="1369" spans="40:47">
      <c r="AN1369" s="58">
        <v>38</v>
      </c>
      <c r="AO1369" s="58">
        <v>3</v>
      </c>
      <c r="AP1369" s="58">
        <v>8</v>
      </c>
      <c r="AQ1369" s="60">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58">
        <f ca="1">COUNTIF(INDIRECT("H"&amp;(ROW()+12*(($AN1369-1)*3+$AO1369)-ROW())/12+5):INDIRECT("S"&amp;(ROW()+12*(($AN1369-1)*3+$AO1369)-ROW())/12+5),AQ1369)</f>
        <v>0</v>
      </c>
      <c r="AS1369" s="60">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58">
        <f ca="1">COUNTIF(INDIRECT("U"&amp;(ROW()+12*(($AN1369-1)*3+$AO1369)-ROW())/12+5):INDIRECT("AF"&amp;(ROW()+12*(($AN1369-1)*3+$AO1369)-ROW())/12+5),AS1369)</f>
        <v>0</v>
      </c>
      <c r="AU1369" s="58">
        <f ca="1">IF(AND(AQ1369+AS1369&gt;0,AR1369+AT1369&gt;0),COUNTIF(AU$6:AU1368,"&gt;0")+1,0)</f>
        <v>0</v>
      </c>
    </row>
    <row r="1370" spans="40:47">
      <c r="AN1370" s="58">
        <v>38</v>
      </c>
      <c r="AO1370" s="58">
        <v>3</v>
      </c>
      <c r="AP1370" s="58">
        <v>9</v>
      </c>
      <c r="AQ1370" s="60">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58">
        <f ca="1">COUNTIF(INDIRECT("H"&amp;(ROW()+12*(($AN1370-1)*3+$AO1370)-ROW())/12+5):INDIRECT("S"&amp;(ROW()+12*(($AN1370-1)*3+$AO1370)-ROW())/12+5),AQ1370)</f>
        <v>0</v>
      </c>
      <c r="AS1370" s="60">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58">
        <f ca="1">COUNTIF(INDIRECT("U"&amp;(ROW()+12*(($AN1370-1)*3+$AO1370)-ROW())/12+5):INDIRECT("AF"&amp;(ROW()+12*(($AN1370-1)*3+$AO1370)-ROW())/12+5),AS1370)</f>
        <v>0</v>
      </c>
      <c r="AU1370" s="58">
        <f ca="1">IF(AND(AQ1370+AS1370&gt;0,AR1370+AT1370&gt;0),COUNTIF(AU$6:AU1369,"&gt;0")+1,0)</f>
        <v>0</v>
      </c>
    </row>
    <row r="1371" spans="40:47">
      <c r="AN1371" s="58">
        <v>38</v>
      </c>
      <c r="AO1371" s="58">
        <v>3</v>
      </c>
      <c r="AP1371" s="58">
        <v>10</v>
      </c>
      <c r="AQ1371" s="60">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58">
        <f ca="1">COUNTIF(INDIRECT("H"&amp;(ROW()+12*(($AN1371-1)*3+$AO1371)-ROW())/12+5):INDIRECT("S"&amp;(ROW()+12*(($AN1371-1)*3+$AO1371)-ROW())/12+5),AQ1371)</f>
        <v>0</v>
      </c>
      <c r="AS1371" s="60">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58">
        <f ca="1">COUNTIF(INDIRECT("U"&amp;(ROW()+12*(($AN1371-1)*3+$AO1371)-ROW())/12+5):INDIRECT("AF"&amp;(ROW()+12*(($AN1371-1)*3+$AO1371)-ROW())/12+5),AS1371)</f>
        <v>0</v>
      </c>
      <c r="AU1371" s="58">
        <f ca="1">IF(AND(AQ1371+AS1371&gt;0,AR1371+AT1371&gt;0),COUNTIF(AU$6:AU1370,"&gt;0")+1,0)</f>
        <v>0</v>
      </c>
    </row>
    <row r="1372" spans="40:47">
      <c r="AN1372" s="58">
        <v>38</v>
      </c>
      <c r="AO1372" s="58">
        <v>3</v>
      </c>
      <c r="AP1372" s="58">
        <v>11</v>
      </c>
      <c r="AQ1372" s="60">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58">
        <f ca="1">COUNTIF(INDIRECT("H"&amp;(ROW()+12*(($AN1372-1)*3+$AO1372)-ROW())/12+5):INDIRECT("S"&amp;(ROW()+12*(($AN1372-1)*3+$AO1372)-ROW())/12+5),AQ1372)</f>
        <v>0</v>
      </c>
      <c r="AS1372" s="60">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58">
        <f ca="1">COUNTIF(INDIRECT("U"&amp;(ROW()+12*(($AN1372-1)*3+$AO1372)-ROW())/12+5):INDIRECT("AF"&amp;(ROW()+12*(($AN1372-1)*3+$AO1372)-ROW())/12+5),AS1372)</f>
        <v>0</v>
      </c>
      <c r="AU1372" s="58">
        <f ca="1">IF(AND(AQ1372+AS1372&gt;0,AR1372+AT1372&gt;0),COUNTIF(AU$6:AU1371,"&gt;0")+1,0)</f>
        <v>0</v>
      </c>
    </row>
    <row r="1373" spans="40:47">
      <c r="AN1373" s="243">
        <v>38</v>
      </c>
      <c r="AO1373" s="243">
        <v>3</v>
      </c>
      <c r="AP1373" s="243">
        <v>12</v>
      </c>
      <c r="AQ1373" s="244">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243">
        <f ca="1">COUNTIF(INDIRECT("H"&amp;(ROW()+12*(($AN1373-1)*3+$AO1373)-ROW())/12+5):INDIRECT("S"&amp;(ROW()+12*(($AN1373-1)*3+$AO1373)-ROW())/12+5),AQ1373)</f>
        <v>0</v>
      </c>
      <c r="AS1373" s="244">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243">
        <f ca="1">COUNTIF(INDIRECT("U"&amp;(ROW()+12*(($AN1373-1)*3+$AO1373)-ROW())/12+5):INDIRECT("AF"&amp;(ROW()+12*(($AN1373-1)*3+$AO1373)-ROW())/12+5),AS1373)</f>
        <v>0</v>
      </c>
      <c r="AU1373" s="58">
        <f ca="1">IF(AND(AQ1373+AS1373&gt;0,AR1373+AT1373&gt;0),COUNTIF(AU$6:AU1372,"&gt;0")+1,0)</f>
        <v>0</v>
      </c>
    </row>
    <row r="1374" spans="40:47">
      <c r="AN1374" s="58">
        <v>39</v>
      </c>
      <c r="AO1374" s="58">
        <v>1</v>
      </c>
      <c r="AP1374" s="58">
        <v>1</v>
      </c>
      <c r="AQ1374" s="60">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58">
        <f ca="1">COUNTIF(INDIRECT("H"&amp;(ROW()+12*(($AN1374-1)*3+$AO1374)-ROW())/12+5):INDIRECT("S"&amp;(ROW()+12*(($AN1374-1)*3+$AO1374)-ROW())/12+5),AQ1374)</f>
        <v>0</v>
      </c>
      <c r="AS1374" s="60">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58">
        <f ca="1">COUNTIF(INDIRECT("U"&amp;(ROW()+12*(($AN1374-1)*3+$AO1374)-ROW())/12+5):INDIRECT("AF"&amp;(ROW()+12*(($AN1374-1)*3+$AO1374)-ROW())/12+5),AS1374)</f>
        <v>0</v>
      </c>
      <c r="AU1374" s="58">
        <f ca="1">IF(AND(AQ1374+AS1374&gt;0,AR1374+AT1374&gt;0),COUNTIF(AU$6:AU1373,"&gt;0")+1,0)</f>
        <v>0</v>
      </c>
    </row>
    <row r="1375" spans="40:47">
      <c r="AN1375" s="58">
        <v>39</v>
      </c>
      <c r="AO1375" s="58">
        <v>1</v>
      </c>
      <c r="AP1375" s="58">
        <v>2</v>
      </c>
      <c r="AQ1375" s="60">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58">
        <f ca="1">COUNTIF(INDIRECT("H"&amp;(ROW()+12*(($AN1375-1)*3+$AO1375)-ROW())/12+5):INDIRECT("S"&amp;(ROW()+12*(($AN1375-1)*3+$AO1375)-ROW())/12+5),AQ1375)</f>
        <v>0</v>
      </c>
      <c r="AS1375" s="60">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58">
        <f ca="1">COUNTIF(INDIRECT("U"&amp;(ROW()+12*(($AN1375-1)*3+$AO1375)-ROW())/12+5):INDIRECT("AF"&amp;(ROW()+12*(($AN1375-1)*3+$AO1375)-ROW())/12+5),AS1375)</f>
        <v>0</v>
      </c>
      <c r="AU1375" s="58">
        <f ca="1">IF(AND(AQ1375+AS1375&gt;0,AR1375+AT1375&gt;0),COUNTIF(AU$6:AU1374,"&gt;0")+1,0)</f>
        <v>0</v>
      </c>
    </row>
    <row r="1376" spans="40:47">
      <c r="AN1376" s="58">
        <v>39</v>
      </c>
      <c r="AO1376" s="58">
        <v>1</v>
      </c>
      <c r="AP1376" s="58">
        <v>3</v>
      </c>
      <c r="AQ1376" s="60">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58">
        <f ca="1">COUNTIF(INDIRECT("H"&amp;(ROW()+12*(($AN1376-1)*3+$AO1376)-ROW())/12+5):INDIRECT("S"&amp;(ROW()+12*(($AN1376-1)*3+$AO1376)-ROW())/12+5),AQ1376)</f>
        <v>0</v>
      </c>
      <c r="AS1376" s="60">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58">
        <f ca="1">COUNTIF(INDIRECT("U"&amp;(ROW()+12*(($AN1376-1)*3+$AO1376)-ROW())/12+5):INDIRECT("AF"&amp;(ROW()+12*(($AN1376-1)*3+$AO1376)-ROW())/12+5),AS1376)</f>
        <v>0</v>
      </c>
      <c r="AU1376" s="58">
        <f ca="1">IF(AND(AQ1376+AS1376&gt;0,AR1376+AT1376&gt;0),COUNTIF(AU$6:AU1375,"&gt;0")+1,0)</f>
        <v>0</v>
      </c>
    </row>
    <row r="1377" spans="40:47">
      <c r="AN1377" s="58">
        <v>39</v>
      </c>
      <c r="AO1377" s="58">
        <v>1</v>
      </c>
      <c r="AP1377" s="58">
        <v>4</v>
      </c>
      <c r="AQ1377" s="60">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58">
        <f ca="1">COUNTIF(INDIRECT("H"&amp;(ROW()+12*(($AN1377-1)*3+$AO1377)-ROW())/12+5):INDIRECT("S"&amp;(ROW()+12*(($AN1377-1)*3+$AO1377)-ROW())/12+5),AQ1377)</f>
        <v>0</v>
      </c>
      <c r="AS1377" s="60">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58">
        <f ca="1">COUNTIF(INDIRECT("U"&amp;(ROW()+12*(($AN1377-1)*3+$AO1377)-ROW())/12+5):INDIRECT("AF"&amp;(ROW()+12*(($AN1377-1)*3+$AO1377)-ROW())/12+5),AS1377)</f>
        <v>0</v>
      </c>
      <c r="AU1377" s="58">
        <f ca="1">IF(AND(AQ1377+AS1377&gt;0,AR1377+AT1377&gt;0),COUNTIF(AU$6:AU1376,"&gt;0")+1,0)</f>
        <v>0</v>
      </c>
    </row>
    <row r="1378" spans="40:47">
      <c r="AN1378" s="58">
        <v>39</v>
      </c>
      <c r="AO1378" s="58">
        <v>1</v>
      </c>
      <c r="AP1378" s="58">
        <v>5</v>
      </c>
      <c r="AQ1378" s="60">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58">
        <f ca="1">COUNTIF(INDIRECT("H"&amp;(ROW()+12*(($AN1378-1)*3+$AO1378)-ROW())/12+5):INDIRECT("S"&amp;(ROW()+12*(($AN1378-1)*3+$AO1378)-ROW())/12+5),AQ1378)</f>
        <v>0</v>
      </c>
      <c r="AS1378" s="60">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58">
        <f ca="1">COUNTIF(INDIRECT("U"&amp;(ROW()+12*(($AN1378-1)*3+$AO1378)-ROW())/12+5):INDIRECT("AF"&amp;(ROW()+12*(($AN1378-1)*3+$AO1378)-ROW())/12+5),AS1378)</f>
        <v>0</v>
      </c>
      <c r="AU1378" s="58">
        <f ca="1">IF(AND(AQ1378+AS1378&gt;0,AR1378+AT1378&gt;0),COUNTIF(AU$6:AU1377,"&gt;0")+1,0)</f>
        <v>0</v>
      </c>
    </row>
    <row r="1379" spans="40:47">
      <c r="AN1379" s="58">
        <v>39</v>
      </c>
      <c r="AO1379" s="58">
        <v>1</v>
      </c>
      <c r="AP1379" s="58">
        <v>6</v>
      </c>
      <c r="AQ1379" s="60">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58">
        <f ca="1">COUNTIF(INDIRECT("H"&amp;(ROW()+12*(($AN1379-1)*3+$AO1379)-ROW())/12+5):INDIRECT("S"&amp;(ROW()+12*(($AN1379-1)*3+$AO1379)-ROW())/12+5),AQ1379)</f>
        <v>0</v>
      </c>
      <c r="AS1379" s="60">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58">
        <f ca="1">COUNTIF(INDIRECT("U"&amp;(ROW()+12*(($AN1379-1)*3+$AO1379)-ROW())/12+5):INDIRECT("AF"&amp;(ROW()+12*(($AN1379-1)*3+$AO1379)-ROW())/12+5),AS1379)</f>
        <v>0</v>
      </c>
      <c r="AU1379" s="58">
        <f ca="1">IF(AND(AQ1379+AS1379&gt;0,AR1379+AT1379&gt;0),COUNTIF(AU$6:AU1378,"&gt;0")+1,0)</f>
        <v>0</v>
      </c>
    </row>
    <row r="1380" spans="40:47">
      <c r="AN1380" s="58">
        <v>39</v>
      </c>
      <c r="AO1380" s="58">
        <v>1</v>
      </c>
      <c r="AP1380" s="58">
        <v>7</v>
      </c>
      <c r="AQ1380" s="60">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58">
        <f ca="1">COUNTIF(INDIRECT("H"&amp;(ROW()+12*(($AN1380-1)*3+$AO1380)-ROW())/12+5):INDIRECT("S"&amp;(ROW()+12*(($AN1380-1)*3+$AO1380)-ROW())/12+5),AQ1380)</f>
        <v>0</v>
      </c>
      <c r="AS1380" s="60">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58">
        <f ca="1">COUNTIF(INDIRECT("U"&amp;(ROW()+12*(($AN1380-1)*3+$AO1380)-ROW())/12+5):INDIRECT("AF"&amp;(ROW()+12*(($AN1380-1)*3+$AO1380)-ROW())/12+5),AS1380)</f>
        <v>0</v>
      </c>
      <c r="AU1380" s="58">
        <f ca="1">IF(AND(AQ1380+AS1380&gt;0,AR1380+AT1380&gt;0),COUNTIF(AU$6:AU1379,"&gt;0")+1,0)</f>
        <v>0</v>
      </c>
    </row>
    <row r="1381" spans="40:47">
      <c r="AN1381" s="58">
        <v>39</v>
      </c>
      <c r="AO1381" s="58">
        <v>1</v>
      </c>
      <c r="AP1381" s="58">
        <v>8</v>
      </c>
      <c r="AQ1381" s="60">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58">
        <f ca="1">COUNTIF(INDIRECT("H"&amp;(ROW()+12*(($AN1381-1)*3+$AO1381)-ROW())/12+5):INDIRECT("S"&amp;(ROW()+12*(($AN1381-1)*3+$AO1381)-ROW())/12+5),AQ1381)</f>
        <v>0</v>
      </c>
      <c r="AS1381" s="60">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58">
        <f ca="1">COUNTIF(INDIRECT("U"&amp;(ROW()+12*(($AN1381-1)*3+$AO1381)-ROW())/12+5):INDIRECT("AF"&amp;(ROW()+12*(($AN1381-1)*3+$AO1381)-ROW())/12+5),AS1381)</f>
        <v>0</v>
      </c>
      <c r="AU1381" s="58">
        <f ca="1">IF(AND(AQ1381+AS1381&gt;0,AR1381+AT1381&gt;0),COUNTIF(AU$6:AU1380,"&gt;0")+1,0)</f>
        <v>0</v>
      </c>
    </row>
    <row r="1382" spans="40:47">
      <c r="AN1382" s="58">
        <v>39</v>
      </c>
      <c r="AO1382" s="58">
        <v>1</v>
      </c>
      <c r="AP1382" s="58">
        <v>9</v>
      </c>
      <c r="AQ1382" s="60">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58">
        <f ca="1">COUNTIF(INDIRECT("H"&amp;(ROW()+12*(($AN1382-1)*3+$AO1382)-ROW())/12+5):INDIRECT("S"&amp;(ROW()+12*(($AN1382-1)*3+$AO1382)-ROW())/12+5),AQ1382)</f>
        <v>0</v>
      </c>
      <c r="AS1382" s="60">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58">
        <f ca="1">COUNTIF(INDIRECT("U"&amp;(ROW()+12*(($AN1382-1)*3+$AO1382)-ROW())/12+5):INDIRECT("AF"&amp;(ROW()+12*(($AN1382-1)*3+$AO1382)-ROW())/12+5),AS1382)</f>
        <v>0</v>
      </c>
      <c r="AU1382" s="58">
        <f ca="1">IF(AND(AQ1382+AS1382&gt;0,AR1382+AT1382&gt;0),COUNTIF(AU$6:AU1381,"&gt;0")+1,0)</f>
        <v>0</v>
      </c>
    </row>
    <row r="1383" spans="40:47">
      <c r="AN1383" s="58">
        <v>39</v>
      </c>
      <c r="AO1383" s="58">
        <v>1</v>
      </c>
      <c r="AP1383" s="58">
        <v>10</v>
      </c>
      <c r="AQ1383" s="60">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58">
        <f ca="1">COUNTIF(INDIRECT("H"&amp;(ROW()+12*(($AN1383-1)*3+$AO1383)-ROW())/12+5):INDIRECT("S"&amp;(ROW()+12*(($AN1383-1)*3+$AO1383)-ROW())/12+5),AQ1383)</f>
        <v>0</v>
      </c>
      <c r="AS1383" s="60">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58">
        <f ca="1">COUNTIF(INDIRECT("U"&amp;(ROW()+12*(($AN1383-1)*3+$AO1383)-ROW())/12+5):INDIRECT("AF"&amp;(ROW()+12*(($AN1383-1)*3+$AO1383)-ROW())/12+5),AS1383)</f>
        <v>0</v>
      </c>
      <c r="AU1383" s="58">
        <f ca="1">IF(AND(AQ1383+AS1383&gt;0,AR1383+AT1383&gt;0),COUNTIF(AU$6:AU1382,"&gt;0")+1,0)</f>
        <v>0</v>
      </c>
    </row>
    <row r="1384" spans="40:47">
      <c r="AN1384" s="58">
        <v>39</v>
      </c>
      <c r="AO1384" s="58">
        <v>1</v>
      </c>
      <c r="AP1384" s="58">
        <v>11</v>
      </c>
      <c r="AQ1384" s="60">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58">
        <f ca="1">COUNTIF(INDIRECT("H"&amp;(ROW()+12*(($AN1384-1)*3+$AO1384)-ROW())/12+5):INDIRECT("S"&amp;(ROW()+12*(($AN1384-1)*3+$AO1384)-ROW())/12+5),AQ1384)</f>
        <v>0</v>
      </c>
      <c r="AS1384" s="60">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58">
        <f ca="1">COUNTIF(INDIRECT("U"&amp;(ROW()+12*(($AN1384-1)*3+$AO1384)-ROW())/12+5):INDIRECT("AF"&amp;(ROW()+12*(($AN1384-1)*3+$AO1384)-ROW())/12+5),AS1384)</f>
        <v>0</v>
      </c>
      <c r="AU1384" s="58">
        <f ca="1">IF(AND(AQ1384+AS1384&gt;0,AR1384+AT1384&gt;0),COUNTIF(AU$6:AU1383,"&gt;0")+1,0)</f>
        <v>0</v>
      </c>
    </row>
    <row r="1385" spans="40:47">
      <c r="AN1385" s="58">
        <v>39</v>
      </c>
      <c r="AO1385" s="58">
        <v>1</v>
      </c>
      <c r="AP1385" s="58">
        <v>12</v>
      </c>
      <c r="AQ1385" s="60">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58">
        <f ca="1">COUNTIF(INDIRECT("H"&amp;(ROW()+12*(($AN1385-1)*3+$AO1385)-ROW())/12+5):INDIRECT("S"&amp;(ROW()+12*(($AN1385-1)*3+$AO1385)-ROW())/12+5),AQ1385)</f>
        <v>0</v>
      </c>
      <c r="AS1385" s="60">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58">
        <f ca="1">COUNTIF(INDIRECT("U"&amp;(ROW()+12*(($AN1385-1)*3+$AO1385)-ROW())/12+5):INDIRECT("AF"&amp;(ROW()+12*(($AN1385-1)*3+$AO1385)-ROW())/12+5),AS1385)</f>
        <v>0</v>
      </c>
      <c r="AU1385" s="58">
        <f ca="1">IF(AND(AQ1385+AS1385&gt;0,AR1385+AT1385&gt;0),COUNTIF(AU$6:AU1384,"&gt;0")+1,0)</f>
        <v>0</v>
      </c>
    </row>
    <row r="1386" spans="40:47">
      <c r="AN1386" s="58">
        <v>39</v>
      </c>
      <c r="AO1386" s="58">
        <v>2</v>
      </c>
      <c r="AP1386" s="58">
        <v>1</v>
      </c>
      <c r="AQ1386" s="60">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58">
        <f ca="1">COUNTIF(INDIRECT("H"&amp;(ROW()+12*(($AN1386-1)*3+$AO1386)-ROW())/12+5):INDIRECT("S"&amp;(ROW()+12*(($AN1386-1)*3+$AO1386)-ROW())/12+5),AQ1386)</f>
        <v>0</v>
      </c>
      <c r="AS1386" s="60">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58">
        <f ca="1">COUNTIF(INDIRECT("U"&amp;(ROW()+12*(($AN1386-1)*3+$AO1386)-ROW())/12+5):INDIRECT("AF"&amp;(ROW()+12*(($AN1386-1)*3+$AO1386)-ROW())/12+5),AS1386)</f>
        <v>0</v>
      </c>
      <c r="AU1386" s="58">
        <f ca="1">IF(AND(AQ1386+AS1386&gt;0,AR1386+AT1386&gt;0),COUNTIF(AU$6:AU1385,"&gt;0")+1,0)</f>
        <v>0</v>
      </c>
    </row>
    <row r="1387" spans="40:47">
      <c r="AN1387" s="58">
        <v>39</v>
      </c>
      <c r="AO1387" s="58">
        <v>2</v>
      </c>
      <c r="AP1387" s="58">
        <v>2</v>
      </c>
      <c r="AQ1387" s="60">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58">
        <f ca="1">COUNTIF(INDIRECT("H"&amp;(ROW()+12*(($AN1387-1)*3+$AO1387)-ROW())/12+5):INDIRECT("S"&amp;(ROW()+12*(($AN1387-1)*3+$AO1387)-ROW())/12+5),AQ1387)</f>
        <v>0</v>
      </c>
      <c r="AS1387" s="60">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58">
        <f ca="1">COUNTIF(INDIRECT("U"&amp;(ROW()+12*(($AN1387-1)*3+$AO1387)-ROW())/12+5):INDIRECT("AF"&amp;(ROW()+12*(($AN1387-1)*3+$AO1387)-ROW())/12+5),AS1387)</f>
        <v>0</v>
      </c>
      <c r="AU1387" s="58">
        <f ca="1">IF(AND(AQ1387+AS1387&gt;0,AR1387+AT1387&gt;0),COUNTIF(AU$6:AU1386,"&gt;0")+1,0)</f>
        <v>0</v>
      </c>
    </row>
    <row r="1388" spans="40:47">
      <c r="AN1388" s="58">
        <v>39</v>
      </c>
      <c r="AO1388" s="58">
        <v>2</v>
      </c>
      <c r="AP1388" s="58">
        <v>3</v>
      </c>
      <c r="AQ1388" s="60">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58">
        <f ca="1">COUNTIF(INDIRECT("H"&amp;(ROW()+12*(($AN1388-1)*3+$AO1388)-ROW())/12+5):INDIRECT("S"&amp;(ROW()+12*(($AN1388-1)*3+$AO1388)-ROW())/12+5),AQ1388)</f>
        <v>0</v>
      </c>
      <c r="AS1388" s="60">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58">
        <f ca="1">COUNTIF(INDIRECT("U"&amp;(ROW()+12*(($AN1388-1)*3+$AO1388)-ROW())/12+5):INDIRECT("AF"&amp;(ROW()+12*(($AN1388-1)*3+$AO1388)-ROW())/12+5),AS1388)</f>
        <v>0</v>
      </c>
      <c r="AU1388" s="58">
        <f ca="1">IF(AND(AQ1388+AS1388&gt;0,AR1388+AT1388&gt;0),COUNTIF(AU$6:AU1387,"&gt;0")+1,0)</f>
        <v>0</v>
      </c>
    </row>
    <row r="1389" spans="40:47">
      <c r="AN1389" s="58">
        <v>39</v>
      </c>
      <c r="AO1389" s="58">
        <v>2</v>
      </c>
      <c r="AP1389" s="58">
        <v>4</v>
      </c>
      <c r="AQ1389" s="60">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58">
        <f ca="1">COUNTIF(INDIRECT("H"&amp;(ROW()+12*(($AN1389-1)*3+$AO1389)-ROW())/12+5):INDIRECT("S"&amp;(ROW()+12*(($AN1389-1)*3+$AO1389)-ROW())/12+5),AQ1389)</f>
        <v>0</v>
      </c>
      <c r="AS1389" s="60">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58">
        <f ca="1">COUNTIF(INDIRECT("U"&amp;(ROW()+12*(($AN1389-1)*3+$AO1389)-ROW())/12+5):INDIRECT("AF"&amp;(ROW()+12*(($AN1389-1)*3+$AO1389)-ROW())/12+5),AS1389)</f>
        <v>0</v>
      </c>
      <c r="AU1389" s="58">
        <f ca="1">IF(AND(AQ1389+AS1389&gt;0,AR1389+AT1389&gt;0),COUNTIF(AU$6:AU1388,"&gt;0")+1,0)</f>
        <v>0</v>
      </c>
    </row>
    <row r="1390" spans="40:47">
      <c r="AN1390" s="58">
        <v>39</v>
      </c>
      <c r="AO1390" s="58">
        <v>2</v>
      </c>
      <c r="AP1390" s="58">
        <v>5</v>
      </c>
      <c r="AQ1390" s="60">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58">
        <f ca="1">COUNTIF(INDIRECT("H"&amp;(ROW()+12*(($AN1390-1)*3+$AO1390)-ROW())/12+5):INDIRECT("S"&amp;(ROW()+12*(($AN1390-1)*3+$AO1390)-ROW())/12+5),AQ1390)</f>
        <v>0</v>
      </c>
      <c r="AS1390" s="60">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58">
        <f ca="1">COUNTIF(INDIRECT("U"&amp;(ROW()+12*(($AN1390-1)*3+$AO1390)-ROW())/12+5):INDIRECT("AF"&amp;(ROW()+12*(($AN1390-1)*3+$AO1390)-ROW())/12+5),AS1390)</f>
        <v>0</v>
      </c>
      <c r="AU1390" s="58">
        <f ca="1">IF(AND(AQ1390+AS1390&gt;0,AR1390+AT1390&gt;0),COUNTIF(AU$6:AU1389,"&gt;0")+1,0)</f>
        <v>0</v>
      </c>
    </row>
    <row r="1391" spans="40:47">
      <c r="AN1391" s="58">
        <v>39</v>
      </c>
      <c r="AO1391" s="58">
        <v>2</v>
      </c>
      <c r="AP1391" s="58">
        <v>6</v>
      </c>
      <c r="AQ1391" s="60">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58">
        <f ca="1">COUNTIF(INDIRECT("H"&amp;(ROW()+12*(($AN1391-1)*3+$AO1391)-ROW())/12+5):INDIRECT("S"&amp;(ROW()+12*(($AN1391-1)*3+$AO1391)-ROW())/12+5),AQ1391)</f>
        <v>0</v>
      </c>
      <c r="AS1391" s="60">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58">
        <f ca="1">COUNTIF(INDIRECT("U"&amp;(ROW()+12*(($AN1391-1)*3+$AO1391)-ROW())/12+5):INDIRECT("AF"&amp;(ROW()+12*(($AN1391-1)*3+$AO1391)-ROW())/12+5),AS1391)</f>
        <v>0</v>
      </c>
      <c r="AU1391" s="58">
        <f ca="1">IF(AND(AQ1391+AS1391&gt;0,AR1391+AT1391&gt;0),COUNTIF(AU$6:AU1390,"&gt;0")+1,0)</f>
        <v>0</v>
      </c>
    </row>
    <row r="1392" spans="40:47">
      <c r="AN1392" s="58">
        <v>39</v>
      </c>
      <c r="AO1392" s="58">
        <v>2</v>
      </c>
      <c r="AP1392" s="58">
        <v>7</v>
      </c>
      <c r="AQ1392" s="60">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58">
        <f ca="1">COUNTIF(INDIRECT("H"&amp;(ROW()+12*(($AN1392-1)*3+$AO1392)-ROW())/12+5):INDIRECT("S"&amp;(ROW()+12*(($AN1392-1)*3+$AO1392)-ROW())/12+5),AQ1392)</f>
        <v>0</v>
      </c>
      <c r="AS1392" s="60">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58">
        <f ca="1">COUNTIF(INDIRECT("U"&amp;(ROW()+12*(($AN1392-1)*3+$AO1392)-ROW())/12+5):INDIRECT("AF"&amp;(ROW()+12*(($AN1392-1)*3+$AO1392)-ROW())/12+5),AS1392)</f>
        <v>0</v>
      </c>
      <c r="AU1392" s="58">
        <f ca="1">IF(AND(AQ1392+AS1392&gt;0,AR1392+AT1392&gt;0),COUNTIF(AU$6:AU1391,"&gt;0")+1,0)</f>
        <v>0</v>
      </c>
    </row>
    <row r="1393" spans="40:47">
      <c r="AN1393" s="58">
        <v>39</v>
      </c>
      <c r="AO1393" s="58">
        <v>2</v>
      </c>
      <c r="AP1393" s="58">
        <v>8</v>
      </c>
      <c r="AQ1393" s="60">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58">
        <f ca="1">COUNTIF(INDIRECT("H"&amp;(ROW()+12*(($AN1393-1)*3+$AO1393)-ROW())/12+5):INDIRECT("S"&amp;(ROW()+12*(($AN1393-1)*3+$AO1393)-ROW())/12+5),AQ1393)</f>
        <v>0</v>
      </c>
      <c r="AS1393" s="60">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58">
        <f ca="1">COUNTIF(INDIRECT("U"&amp;(ROW()+12*(($AN1393-1)*3+$AO1393)-ROW())/12+5):INDIRECT("AF"&amp;(ROW()+12*(($AN1393-1)*3+$AO1393)-ROW())/12+5),AS1393)</f>
        <v>0</v>
      </c>
      <c r="AU1393" s="58">
        <f ca="1">IF(AND(AQ1393+AS1393&gt;0,AR1393+AT1393&gt;0),COUNTIF(AU$6:AU1392,"&gt;0")+1,0)</f>
        <v>0</v>
      </c>
    </row>
    <row r="1394" spans="40:47">
      <c r="AN1394" s="58">
        <v>39</v>
      </c>
      <c r="AO1394" s="58">
        <v>2</v>
      </c>
      <c r="AP1394" s="58">
        <v>9</v>
      </c>
      <c r="AQ1394" s="60">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58">
        <f ca="1">COUNTIF(INDIRECT("H"&amp;(ROW()+12*(($AN1394-1)*3+$AO1394)-ROW())/12+5):INDIRECT("S"&amp;(ROW()+12*(($AN1394-1)*3+$AO1394)-ROW())/12+5),AQ1394)</f>
        <v>0</v>
      </c>
      <c r="AS1394" s="60">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58">
        <f ca="1">COUNTIF(INDIRECT("U"&amp;(ROW()+12*(($AN1394-1)*3+$AO1394)-ROW())/12+5):INDIRECT("AF"&amp;(ROW()+12*(($AN1394-1)*3+$AO1394)-ROW())/12+5),AS1394)</f>
        <v>0</v>
      </c>
      <c r="AU1394" s="58">
        <f ca="1">IF(AND(AQ1394+AS1394&gt;0,AR1394+AT1394&gt;0),COUNTIF(AU$6:AU1393,"&gt;0")+1,0)</f>
        <v>0</v>
      </c>
    </row>
    <row r="1395" spans="40:47">
      <c r="AN1395" s="58">
        <v>39</v>
      </c>
      <c r="AO1395" s="58">
        <v>2</v>
      </c>
      <c r="AP1395" s="58">
        <v>10</v>
      </c>
      <c r="AQ1395" s="60">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58">
        <f ca="1">COUNTIF(INDIRECT("H"&amp;(ROW()+12*(($AN1395-1)*3+$AO1395)-ROW())/12+5):INDIRECT("S"&amp;(ROW()+12*(($AN1395-1)*3+$AO1395)-ROW())/12+5),AQ1395)</f>
        <v>0</v>
      </c>
      <c r="AS1395" s="60">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58">
        <f ca="1">COUNTIF(INDIRECT("U"&amp;(ROW()+12*(($AN1395-1)*3+$AO1395)-ROW())/12+5):INDIRECT("AF"&amp;(ROW()+12*(($AN1395-1)*3+$AO1395)-ROW())/12+5),AS1395)</f>
        <v>0</v>
      </c>
      <c r="AU1395" s="58">
        <f ca="1">IF(AND(AQ1395+AS1395&gt;0,AR1395+AT1395&gt;0),COUNTIF(AU$6:AU1394,"&gt;0")+1,0)</f>
        <v>0</v>
      </c>
    </row>
    <row r="1396" spans="40:47">
      <c r="AN1396" s="58">
        <v>39</v>
      </c>
      <c r="AO1396" s="58">
        <v>2</v>
      </c>
      <c r="AP1396" s="58">
        <v>11</v>
      </c>
      <c r="AQ1396" s="60">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58">
        <f ca="1">COUNTIF(INDIRECT("H"&amp;(ROW()+12*(($AN1396-1)*3+$AO1396)-ROW())/12+5):INDIRECT("S"&amp;(ROW()+12*(($AN1396-1)*3+$AO1396)-ROW())/12+5),AQ1396)</f>
        <v>0</v>
      </c>
      <c r="AS1396" s="60">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58">
        <f ca="1">COUNTIF(INDIRECT("U"&amp;(ROW()+12*(($AN1396-1)*3+$AO1396)-ROW())/12+5):INDIRECT("AF"&amp;(ROW()+12*(($AN1396-1)*3+$AO1396)-ROW())/12+5),AS1396)</f>
        <v>0</v>
      </c>
      <c r="AU1396" s="58">
        <f ca="1">IF(AND(AQ1396+AS1396&gt;0,AR1396+AT1396&gt;0),COUNTIF(AU$6:AU1395,"&gt;0")+1,0)</f>
        <v>0</v>
      </c>
    </row>
    <row r="1397" spans="40:47">
      <c r="AN1397" s="58">
        <v>39</v>
      </c>
      <c r="AO1397" s="58">
        <v>2</v>
      </c>
      <c r="AP1397" s="58">
        <v>12</v>
      </c>
      <c r="AQ1397" s="60">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58">
        <f ca="1">COUNTIF(INDIRECT("H"&amp;(ROW()+12*(($AN1397-1)*3+$AO1397)-ROW())/12+5):INDIRECT("S"&amp;(ROW()+12*(($AN1397-1)*3+$AO1397)-ROW())/12+5),AQ1397)</f>
        <v>0</v>
      </c>
      <c r="AS1397" s="60">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58">
        <f ca="1">COUNTIF(INDIRECT("U"&amp;(ROW()+12*(($AN1397-1)*3+$AO1397)-ROW())/12+5):INDIRECT("AF"&amp;(ROW()+12*(($AN1397-1)*3+$AO1397)-ROW())/12+5),AS1397)</f>
        <v>0</v>
      </c>
      <c r="AU1397" s="58">
        <f ca="1">IF(AND(AQ1397+AS1397&gt;0,AR1397+AT1397&gt;0),COUNTIF(AU$6:AU1396,"&gt;0")+1,0)</f>
        <v>0</v>
      </c>
    </row>
    <row r="1398" spans="40:47">
      <c r="AN1398" s="58">
        <v>39</v>
      </c>
      <c r="AO1398" s="58">
        <v>3</v>
      </c>
      <c r="AP1398" s="58">
        <v>1</v>
      </c>
      <c r="AQ1398" s="60">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58">
        <f ca="1">COUNTIF(INDIRECT("H"&amp;(ROW()+12*(($AN1398-1)*3+$AO1398)-ROW())/12+5):INDIRECT("S"&amp;(ROW()+12*(($AN1398-1)*3+$AO1398)-ROW())/12+5),AQ1398)</f>
        <v>0</v>
      </c>
      <c r="AS1398" s="60">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58">
        <f ca="1">COUNTIF(INDIRECT("U"&amp;(ROW()+12*(($AN1398-1)*3+$AO1398)-ROW())/12+5):INDIRECT("AF"&amp;(ROW()+12*(($AN1398-1)*3+$AO1398)-ROW())/12+5),AS1398)</f>
        <v>0</v>
      </c>
      <c r="AU1398" s="58">
        <f ca="1">IF(AND(AQ1398+AS1398&gt;0,AR1398+AT1398&gt;0),COUNTIF(AU$6:AU1397,"&gt;0")+1,0)</f>
        <v>0</v>
      </c>
    </row>
    <row r="1399" spans="40:47">
      <c r="AN1399" s="58">
        <v>39</v>
      </c>
      <c r="AO1399" s="58">
        <v>3</v>
      </c>
      <c r="AP1399" s="58">
        <v>2</v>
      </c>
      <c r="AQ1399" s="60">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58">
        <f ca="1">COUNTIF(INDIRECT("H"&amp;(ROW()+12*(($AN1399-1)*3+$AO1399)-ROW())/12+5):INDIRECT("S"&amp;(ROW()+12*(($AN1399-1)*3+$AO1399)-ROW())/12+5),AQ1399)</f>
        <v>0</v>
      </c>
      <c r="AS1399" s="60">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58">
        <f ca="1">COUNTIF(INDIRECT("U"&amp;(ROW()+12*(($AN1399-1)*3+$AO1399)-ROW())/12+5):INDIRECT("AF"&amp;(ROW()+12*(($AN1399-1)*3+$AO1399)-ROW())/12+5),AS1399)</f>
        <v>0</v>
      </c>
      <c r="AU1399" s="58">
        <f ca="1">IF(AND(AQ1399+AS1399&gt;0,AR1399+AT1399&gt;0),COUNTIF(AU$6:AU1398,"&gt;0")+1,0)</f>
        <v>0</v>
      </c>
    </row>
    <row r="1400" spans="40:47">
      <c r="AN1400" s="58">
        <v>39</v>
      </c>
      <c r="AO1400" s="58">
        <v>3</v>
      </c>
      <c r="AP1400" s="58">
        <v>3</v>
      </c>
      <c r="AQ1400" s="60">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58">
        <f ca="1">COUNTIF(INDIRECT("H"&amp;(ROW()+12*(($AN1400-1)*3+$AO1400)-ROW())/12+5):INDIRECT("S"&amp;(ROW()+12*(($AN1400-1)*3+$AO1400)-ROW())/12+5),AQ1400)</f>
        <v>0</v>
      </c>
      <c r="AS1400" s="60">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58">
        <f ca="1">COUNTIF(INDIRECT("U"&amp;(ROW()+12*(($AN1400-1)*3+$AO1400)-ROW())/12+5):INDIRECT("AF"&amp;(ROW()+12*(($AN1400-1)*3+$AO1400)-ROW())/12+5),AS1400)</f>
        <v>0</v>
      </c>
      <c r="AU1400" s="58">
        <f ca="1">IF(AND(AQ1400+AS1400&gt;0,AR1400+AT1400&gt;0),COUNTIF(AU$6:AU1399,"&gt;0")+1,0)</f>
        <v>0</v>
      </c>
    </row>
    <row r="1401" spans="40:47">
      <c r="AN1401" s="58">
        <v>39</v>
      </c>
      <c r="AO1401" s="58">
        <v>3</v>
      </c>
      <c r="AP1401" s="58">
        <v>4</v>
      </c>
      <c r="AQ1401" s="60">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58">
        <f ca="1">COUNTIF(INDIRECT("H"&amp;(ROW()+12*(($AN1401-1)*3+$AO1401)-ROW())/12+5):INDIRECT("S"&amp;(ROW()+12*(($AN1401-1)*3+$AO1401)-ROW())/12+5),AQ1401)</f>
        <v>0</v>
      </c>
      <c r="AS1401" s="60">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58">
        <f ca="1">COUNTIF(INDIRECT("U"&amp;(ROW()+12*(($AN1401-1)*3+$AO1401)-ROW())/12+5):INDIRECT("AF"&amp;(ROW()+12*(($AN1401-1)*3+$AO1401)-ROW())/12+5),AS1401)</f>
        <v>0</v>
      </c>
      <c r="AU1401" s="58">
        <f ca="1">IF(AND(AQ1401+AS1401&gt;0,AR1401+AT1401&gt;0),COUNTIF(AU$6:AU1400,"&gt;0")+1,0)</f>
        <v>0</v>
      </c>
    </row>
    <row r="1402" spans="40:47">
      <c r="AN1402" s="58">
        <v>39</v>
      </c>
      <c r="AO1402" s="58">
        <v>3</v>
      </c>
      <c r="AP1402" s="58">
        <v>5</v>
      </c>
      <c r="AQ1402" s="60">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58">
        <f ca="1">COUNTIF(INDIRECT("H"&amp;(ROW()+12*(($AN1402-1)*3+$AO1402)-ROW())/12+5):INDIRECT("S"&amp;(ROW()+12*(($AN1402-1)*3+$AO1402)-ROW())/12+5),AQ1402)</f>
        <v>0</v>
      </c>
      <c r="AS1402" s="60">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58">
        <f ca="1">COUNTIF(INDIRECT("U"&amp;(ROW()+12*(($AN1402-1)*3+$AO1402)-ROW())/12+5):INDIRECT("AF"&amp;(ROW()+12*(($AN1402-1)*3+$AO1402)-ROW())/12+5),AS1402)</f>
        <v>0</v>
      </c>
      <c r="AU1402" s="58">
        <f ca="1">IF(AND(AQ1402+AS1402&gt;0,AR1402+AT1402&gt;0),COUNTIF(AU$6:AU1401,"&gt;0")+1,0)</f>
        <v>0</v>
      </c>
    </row>
    <row r="1403" spans="40:47">
      <c r="AN1403" s="58">
        <v>39</v>
      </c>
      <c r="AO1403" s="58">
        <v>3</v>
      </c>
      <c r="AP1403" s="58">
        <v>6</v>
      </c>
      <c r="AQ1403" s="60">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58">
        <f ca="1">COUNTIF(INDIRECT("H"&amp;(ROW()+12*(($AN1403-1)*3+$AO1403)-ROW())/12+5):INDIRECT("S"&amp;(ROW()+12*(($AN1403-1)*3+$AO1403)-ROW())/12+5),AQ1403)</f>
        <v>0</v>
      </c>
      <c r="AS1403" s="60">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58">
        <f ca="1">COUNTIF(INDIRECT("U"&amp;(ROW()+12*(($AN1403-1)*3+$AO1403)-ROW())/12+5):INDIRECT("AF"&amp;(ROW()+12*(($AN1403-1)*3+$AO1403)-ROW())/12+5),AS1403)</f>
        <v>0</v>
      </c>
      <c r="AU1403" s="58">
        <f ca="1">IF(AND(AQ1403+AS1403&gt;0,AR1403+AT1403&gt;0),COUNTIF(AU$6:AU1402,"&gt;0")+1,0)</f>
        <v>0</v>
      </c>
    </row>
    <row r="1404" spans="40:47">
      <c r="AN1404" s="58">
        <v>39</v>
      </c>
      <c r="AO1404" s="58">
        <v>3</v>
      </c>
      <c r="AP1404" s="58">
        <v>7</v>
      </c>
      <c r="AQ1404" s="60">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58">
        <f ca="1">COUNTIF(INDIRECT("H"&amp;(ROW()+12*(($AN1404-1)*3+$AO1404)-ROW())/12+5):INDIRECT("S"&amp;(ROW()+12*(($AN1404-1)*3+$AO1404)-ROW())/12+5),AQ1404)</f>
        <v>0</v>
      </c>
      <c r="AS1404" s="60">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58">
        <f ca="1">COUNTIF(INDIRECT("U"&amp;(ROW()+12*(($AN1404-1)*3+$AO1404)-ROW())/12+5):INDIRECT("AF"&amp;(ROW()+12*(($AN1404-1)*3+$AO1404)-ROW())/12+5),AS1404)</f>
        <v>0</v>
      </c>
      <c r="AU1404" s="58">
        <f ca="1">IF(AND(AQ1404+AS1404&gt;0,AR1404+AT1404&gt;0),COUNTIF(AU$6:AU1403,"&gt;0")+1,0)</f>
        <v>0</v>
      </c>
    </row>
    <row r="1405" spans="40:47">
      <c r="AN1405" s="58">
        <v>39</v>
      </c>
      <c r="AO1405" s="58">
        <v>3</v>
      </c>
      <c r="AP1405" s="58">
        <v>8</v>
      </c>
      <c r="AQ1405" s="60">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58">
        <f ca="1">COUNTIF(INDIRECT("H"&amp;(ROW()+12*(($AN1405-1)*3+$AO1405)-ROW())/12+5):INDIRECT("S"&amp;(ROW()+12*(($AN1405-1)*3+$AO1405)-ROW())/12+5),AQ1405)</f>
        <v>0</v>
      </c>
      <c r="AS1405" s="60">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58">
        <f ca="1">COUNTIF(INDIRECT("U"&amp;(ROW()+12*(($AN1405-1)*3+$AO1405)-ROW())/12+5):INDIRECT("AF"&amp;(ROW()+12*(($AN1405-1)*3+$AO1405)-ROW())/12+5),AS1405)</f>
        <v>0</v>
      </c>
      <c r="AU1405" s="58">
        <f ca="1">IF(AND(AQ1405+AS1405&gt;0,AR1405+AT1405&gt;0),COUNTIF(AU$6:AU1404,"&gt;0")+1,0)</f>
        <v>0</v>
      </c>
    </row>
    <row r="1406" spans="40:47">
      <c r="AN1406" s="58">
        <v>39</v>
      </c>
      <c r="AO1406" s="58">
        <v>3</v>
      </c>
      <c r="AP1406" s="58">
        <v>9</v>
      </c>
      <c r="AQ1406" s="60">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58">
        <f ca="1">COUNTIF(INDIRECT("H"&amp;(ROW()+12*(($AN1406-1)*3+$AO1406)-ROW())/12+5):INDIRECT("S"&amp;(ROW()+12*(($AN1406-1)*3+$AO1406)-ROW())/12+5),AQ1406)</f>
        <v>0</v>
      </c>
      <c r="AS1406" s="60">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58">
        <f ca="1">COUNTIF(INDIRECT("U"&amp;(ROW()+12*(($AN1406-1)*3+$AO1406)-ROW())/12+5):INDIRECT("AF"&amp;(ROW()+12*(($AN1406-1)*3+$AO1406)-ROW())/12+5),AS1406)</f>
        <v>0</v>
      </c>
      <c r="AU1406" s="58">
        <f ca="1">IF(AND(AQ1406+AS1406&gt;0,AR1406+AT1406&gt;0),COUNTIF(AU$6:AU1405,"&gt;0")+1,0)</f>
        <v>0</v>
      </c>
    </row>
    <row r="1407" spans="40:47">
      <c r="AN1407" s="58">
        <v>39</v>
      </c>
      <c r="AO1407" s="58">
        <v>3</v>
      </c>
      <c r="AP1407" s="58">
        <v>10</v>
      </c>
      <c r="AQ1407" s="60">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58">
        <f ca="1">COUNTIF(INDIRECT("H"&amp;(ROW()+12*(($AN1407-1)*3+$AO1407)-ROW())/12+5):INDIRECT("S"&amp;(ROW()+12*(($AN1407-1)*3+$AO1407)-ROW())/12+5),AQ1407)</f>
        <v>0</v>
      </c>
      <c r="AS1407" s="60">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58">
        <f ca="1">COUNTIF(INDIRECT("U"&amp;(ROW()+12*(($AN1407-1)*3+$AO1407)-ROW())/12+5):INDIRECT("AF"&amp;(ROW()+12*(($AN1407-1)*3+$AO1407)-ROW())/12+5),AS1407)</f>
        <v>0</v>
      </c>
      <c r="AU1407" s="58">
        <f ca="1">IF(AND(AQ1407+AS1407&gt;0,AR1407+AT1407&gt;0),COUNTIF(AU$6:AU1406,"&gt;0")+1,0)</f>
        <v>0</v>
      </c>
    </row>
    <row r="1408" spans="40:47">
      <c r="AN1408" s="58">
        <v>39</v>
      </c>
      <c r="AO1408" s="58">
        <v>3</v>
      </c>
      <c r="AP1408" s="58">
        <v>11</v>
      </c>
      <c r="AQ1408" s="60">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58">
        <f ca="1">COUNTIF(INDIRECT("H"&amp;(ROW()+12*(($AN1408-1)*3+$AO1408)-ROW())/12+5):INDIRECT("S"&amp;(ROW()+12*(($AN1408-1)*3+$AO1408)-ROW())/12+5),AQ1408)</f>
        <v>0</v>
      </c>
      <c r="AS1408" s="60">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58">
        <f ca="1">COUNTIF(INDIRECT("U"&amp;(ROW()+12*(($AN1408-1)*3+$AO1408)-ROW())/12+5):INDIRECT("AF"&amp;(ROW()+12*(($AN1408-1)*3+$AO1408)-ROW())/12+5),AS1408)</f>
        <v>0</v>
      </c>
      <c r="AU1408" s="58">
        <f ca="1">IF(AND(AQ1408+AS1408&gt;0,AR1408+AT1408&gt;0),COUNTIF(AU$6:AU1407,"&gt;0")+1,0)</f>
        <v>0</v>
      </c>
    </row>
    <row r="1409" spans="40:47">
      <c r="AN1409" s="243">
        <v>39</v>
      </c>
      <c r="AO1409" s="243">
        <v>3</v>
      </c>
      <c r="AP1409" s="243">
        <v>12</v>
      </c>
      <c r="AQ1409" s="244">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243">
        <f ca="1">COUNTIF(INDIRECT("H"&amp;(ROW()+12*(($AN1409-1)*3+$AO1409)-ROW())/12+5):INDIRECT("S"&amp;(ROW()+12*(($AN1409-1)*3+$AO1409)-ROW())/12+5),AQ1409)</f>
        <v>0</v>
      </c>
      <c r="AS1409" s="244">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243">
        <f ca="1">COUNTIF(INDIRECT("U"&amp;(ROW()+12*(($AN1409-1)*3+$AO1409)-ROW())/12+5):INDIRECT("AF"&amp;(ROW()+12*(($AN1409-1)*3+$AO1409)-ROW())/12+5),AS1409)</f>
        <v>0</v>
      </c>
      <c r="AU1409" s="58">
        <f ca="1">IF(AND(AQ1409+AS1409&gt;0,AR1409+AT1409&gt;0),COUNTIF(AU$6:AU1408,"&gt;0")+1,0)</f>
        <v>0</v>
      </c>
    </row>
    <row r="1410" spans="40:47">
      <c r="AN1410" s="58">
        <v>40</v>
      </c>
      <c r="AO1410" s="58">
        <v>1</v>
      </c>
      <c r="AP1410" s="58">
        <v>1</v>
      </c>
      <c r="AQ1410" s="60">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58">
        <f ca="1">COUNTIF(INDIRECT("H"&amp;(ROW()+12*(($AN1410-1)*3+$AO1410)-ROW())/12+5):INDIRECT("S"&amp;(ROW()+12*(($AN1410-1)*3+$AO1410)-ROW())/12+5),AQ1410)</f>
        <v>0</v>
      </c>
      <c r="AS1410" s="60">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58">
        <f ca="1">COUNTIF(INDIRECT("U"&amp;(ROW()+12*(($AN1410-1)*3+$AO1410)-ROW())/12+5):INDIRECT("AF"&amp;(ROW()+12*(($AN1410-1)*3+$AO1410)-ROW())/12+5),AS1410)</f>
        <v>0</v>
      </c>
      <c r="AU1410" s="58">
        <f ca="1">IF(AND(AQ1410+AS1410&gt;0,AR1410+AT1410&gt;0),COUNTIF(AU$6:AU1409,"&gt;0")+1,0)</f>
        <v>0</v>
      </c>
    </row>
    <row r="1411" spans="40:47">
      <c r="AN1411" s="58">
        <v>40</v>
      </c>
      <c r="AO1411" s="58">
        <v>1</v>
      </c>
      <c r="AP1411" s="58">
        <v>2</v>
      </c>
      <c r="AQ1411" s="60">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58">
        <f ca="1">COUNTIF(INDIRECT("H"&amp;(ROW()+12*(($AN1411-1)*3+$AO1411)-ROW())/12+5):INDIRECT("S"&amp;(ROW()+12*(($AN1411-1)*3+$AO1411)-ROW())/12+5),AQ1411)</f>
        <v>0</v>
      </c>
      <c r="AS1411" s="60">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58">
        <f ca="1">COUNTIF(INDIRECT("U"&amp;(ROW()+12*(($AN1411-1)*3+$AO1411)-ROW())/12+5):INDIRECT("AF"&amp;(ROW()+12*(($AN1411-1)*3+$AO1411)-ROW())/12+5),AS1411)</f>
        <v>0</v>
      </c>
      <c r="AU1411" s="58">
        <f ca="1">IF(AND(AQ1411+AS1411&gt;0,AR1411+AT1411&gt;0),COUNTIF(AU$6:AU1410,"&gt;0")+1,0)</f>
        <v>0</v>
      </c>
    </row>
    <row r="1412" spans="40:47">
      <c r="AN1412" s="58">
        <v>40</v>
      </c>
      <c r="AO1412" s="58">
        <v>1</v>
      </c>
      <c r="AP1412" s="58">
        <v>3</v>
      </c>
      <c r="AQ1412" s="60">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58">
        <f ca="1">COUNTIF(INDIRECT("H"&amp;(ROW()+12*(($AN1412-1)*3+$AO1412)-ROW())/12+5):INDIRECT("S"&amp;(ROW()+12*(($AN1412-1)*3+$AO1412)-ROW())/12+5),AQ1412)</f>
        <v>0</v>
      </c>
      <c r="AS1412" s="60">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58">
        <f ca="1">COUNTIF(INDIRECT("U"&amp;(ROW()+12*(($AN1412-1)*3+$AO1412)-ROW())/12+5):INDIRECT("AF"&amp;(ROW()+12*(($AN1412-1)*3+$AO1412)-ROW())/12+5),AS1412)</f>
        <v>0</v>
      </c>
      <c r="AU1412" s="58">
        <f ca="1">IF(AND(AQ1412+AS1412&gt;0,AR1412+AT1412&gt;0),COUNTIF(AU$6:AU1411,"&gt;0")+1,0)</f>
        <v>0</v>
      </c>
    </row>
    <row r="1413" spans="40:47">
      <c r="AN1413" s="58">
        <v>40</v>
      </c>
      <c r="AO1413" s="58">
        <v>1</v>
      </c>
      <c r="AP1413" s="58">
        <v>4</v>
      </c>
      <c r="AQ1413" s="60">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58">
        <f ca="1">COUNTIF(INDIRECT("H"&amp;(ROW()+12*(($AN1413-1)*3+$AO1413)-ROW())/12+5):INDIRECT("S"&amp;(ROW()+12*(($AN1413-1)*3+$AO1413)-ROW())/12+5),AQ1413)</f>
        <v>0</v>
      </c>
      <c r="AS1413" s="60">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58">
        <f ca="1">COUNTIF(INDIRECT("U"&amp;(ROW()+12*(($AN1413-1)*3+$AO1413)-ROW())/12+5):INDIRECT("AF"&amp;(ROW()+12*(($AN1413-1)*3+$AO1413)-ROW())/12+5),AS1413)</f>
        <v>0</v>
      </c>
      <c r="AU1413" s="58">
        <f ca="1">IF(AND(AQ1413+AS1413&gt;0,AR1413+AT1413&gt;0),COUNTIF(AU$6:AU1412,"&gt;0")+1,0)</f>
        <v>0</v>
      </c>
    </row>
    <row r="1414" spans="40:47">
      <c r="AN1414" s="58">
        <v>40</v>
      </c>
      <c r="AO1414" s="58">
        <v>1</v>
      </c>
      <c r="AP1414" s="58">
        <v>5</v>
      </c>
      <c r="AQ1414" s="60">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58">
        <f ca="1">COUNTIF(INDIRECT("H"&amp;(ROW()+12*(($AN1414-1)*3+$AO1414)-ROW())/12+5):INDIRECT("S"&amp;(ROW()+12*(($AN1414-1)*3+$AO1414)-ROW())/12+5),AQ1414)</f>
        <v>0</v>
      </c>
      <c r="AS1414" s="60">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58">
        <f ca="1">COUNTIF(INDIRECT("U"&amp;(ROW()+12*(($AN1414-1)*3+$AO1414)-ROW())/12+5):INDIRECT("AF"&amp;(ROW()+12*(($AN1414-1)*3+$AO1414)-ROW())/12+5),AS1414)</f>
        <v>0</v>
      </c>
      <c r="AU1414" s="58">
        <f ca="1">IF(AND(AQ1414+AS1414&gt;0,AR1414+AT1414&gt;0),COUNTIF(AU$6:AU1413,"&gt;0")+1,0)</f>
        <v>0</v>
      </c>
    </row>
    <row r="1415" spans="40:47">
      <c r="AN1415" s="58">
        <v>40</v>
      </c>
      <c r="AO1415" s="58">
        <v>1</v>
      </c>
      <c r="AP1415" s="58">
        <v>6</v>
      </c>
      <c r="AQ1415" s="60">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58">
        <f ca="1">COUNTIF(INDIRECT("H"&amp;(ROW()+12*(($AN1415-1)*3+$AO1415)-ROW())/12+5):INDIRECT("S"&amp;(ROW()+12*(($AN1415-1)*3+$AO1415)-ROW())/12+5),AQ1415)</f>
        <v>0</v>
      </c>
      <c r="AS1415" s="60">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58">
        <f ca="1">COUNTIF(INDIRECT("U"&amp;(ROW()+12*(($AN1415-1)*3+$AO1415)-ROW())/12+5):INDIRECT("AF"&amp;(ROW()+12*(($AN1415-1)*3+$AO1415)-ROW())/12+5),AS1415)</f>
        <v>0</v>
      </c>
      <c r="AU1415" s="58">
        <f ca="1">IF(AND(AQ1415+AS1415&gt;0,AR1415+AT1415&gt;0),COUNTIF(AU$6:AU1414,"&gt;0")+1,0)</f>
        <v>0</v>
      </c>
    </row>
    <row r="1416" spans="40:47">
      <c r="AN1416" s="58">
        <v>40</v>
      </c>
      <c r="AO1416" s="58">
        <v>1</v>
      </c>
      <c r="AP1416" s="58">
        <v>7</v>
      </c>
      <c r="AQ1416" s="60">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58">
        <f ca="1">COUNTIF(INDIRECT("H"&amp;(ROW()+12*(($AN1416-1)*3+$AO1416)-ROW())/12+5):INDIRECT("S"&amp;(ROW()+12*(($AN1416-1)*3+$AO1416)-ROW())/12+5),AQ1416)</f>
        <v>0</v>
      </c>
      <c r="AS1416" s="60">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58">
        <f ca="1">COUNTIF(INDIRECT("U"&amp;(ROW()+12*(($AN1416-1)*3+$AO1416)-ROW())/12+5):INDIRECT("AF"&amp;(ROW()+12*(($AN1416-1)*3+$AO1416)-ROW())/12+5),AS1416)</f>
        <v>0</v>
      </c>
      <c r="AU1416" s="58">
        <f ca="1">IF(AND(AQ1416+AS1416&gt;0,AR1416+AT1416&gt;0),COUNTIF(AU$6:AU1415,"&gt;0")+1,0)</f>
        <v>0</v>
      </c>
    </row>
    <row r="1417" spans="40:47">
      <c r="AN1417" s="58">
        <v>40</v>
      </c>
      <c r="AO1417" s="58">
        <v>1</v>
      </c>
      <c r="AP1417" s="58">
        <v>8</v>
      </c>
      <c r="AQ1417" s="60">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58">
        <f ca="1">COUNTIF(INDIRECT("H"&amp;(ROW()+12*(($AN1417-1)*3+$AO1417)-ROW())/12+5):INDIRECT("S"&amp;(ROW()+12*(($AN1417-1)*3+$AO1417)-ROW())/12+5),AQ1417)</f>
        <v>0</v>
      </c>
      <c r="AS1417" s="60">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58">
        <f ca="1">COUNTIF(INDIRECT("U"&amp;(ROW()+12*(($AN1417-1)*3+$AO1417)-ROW())/12+5):INDIRECT("AF"&amp;(ROW()+12*(($AN1417-1)*3+$AO1417)-ROW())/12+5),AS1417)</f>
        <v>0</v>
      </c>
      <c r="AU1417" s="58">
        <f ca="1">IF(AND(AQ1417+AS1417&gt;0,AR1417+AT1417&gt;0),COUNTIF(AU$6:AU1416,"&gt;0")+1,0)</f>
        <v>0</v>
      </c>
    </row>
    <row r="1418" spans="40:47">
      <c r="AN1418" s="58">
        <v>40</v>
      </c>
      <c r="AO1418" s="58">
        <v>1</v>
      </c>
      <c r="AP1418" s="58">
        <v>9</v>
      </c>
      <c r="AQ1418" s="60">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58">
        <f ca="1">COUNTIF(INDIRECT("H"&amp;(ROW()+12*(($AN1418-1)*3+$AO1418)-ROW())/12+5):INDIRECT("S"&amp;(ROW()+12*(($AN1418-1)*3+$AO1418)-ROW())/12+5),AQ1418)</f>
        <v>0</v>
      </c>
      <c r="AS1418" s="60">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58">
        <f ca="1">COUNTIF(INDIRECT("U"&amp;(ROW()+12*(($AN1418-1)*3+$AO1418)-ROW())/12+5):INDIRECT("AF"&amp;(ROW()+12*(($AN1418-1)*3+$AO1418)-ROW())/12+5),AS1418)</f>
        <v>0</v>
      </c>
      <c r="AU1418" s="58">
        <f ca="1">IF(AND(AQ1418+AS1418&gt;0,AR1418+AT1418&gt;0),COUNTIF(AU$6:AU1417,"&gt;0")+1,0)</f>
        <v>0</v>
      </c>
    </row>
    <row r="1419" spans="40:47">
      <c r="AN1419" s="58">
        <v>40</v>
      </c>
      <c r="AO1419" s="58">
        <v>1</v>
      </c>
      <c r="AP1419" s="58">
        <v>10</v>
      </c>
      <c r="AQ1419" s="60">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58">
        <f ca="1">COUNTIF(INDIRECT("H"&amp;(ROW()+12*(($AN1419-1)*3+$AO1419)-ROW())/12+5):INDIRECT("S"&amp;(ROW()+12*(($AN1419-1)*3+$AO1419)-ROW())/12+5),AQ1419)</f>
        <v>0</v>
      </c>
      <c r="AS1419" s="60">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58">
        <f ca="1">COUNTIF(INDIRECT("U"&amp;(ROW()+12*(($AN1419-1)*3+$AO1419)-ROW())/12+5):INDIRECT("AF"&amp;(ROW()+12*(($AN1419-1)*3+$AO1419)-ROW())/12+5),AS1419)</f>
        <v>0</v>
      </c>
      <c r="AU1419" s="58">
        <f ca="1">IF(AND(AQ1419+AS1419&gt;0,AR1419+AT1419&gt;0),COUNTIF(AU$6:AU1418,"&gt;0")+1,0)</f>
        <v>0</v>
      </c>
    </row>
    <row r="1420" spans="40:47">
      <c r="AN1420" s="58">
        <v>40</v>
      </c>
      <c r="AO1420" s="58">
        <v>1</v>
      </c>
      <c r="AP1420" s="58">
        <v>11</v>
      </c>
      <c r="AQ1420" s="60">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58">
        <f ca="1">COUNTIF(INDIRECT("H"&amp;(ROW()+12*(($AN1420-1)*3+$AO1420)-ROW())/12+5):INDIRECT("S"&amp;(ROW()+12*(($AN1420-1)*3+$AO1420)-ROW())/12+5),AQ1420)</f>
        <v>0</v>
      </c>
      <c r="AS1420" s="60">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58">
        <f ca="1">COUNTIF(INDIRECT("U"&amp;(ROW()+12*(($AN1420-1)*3+$AO1420)-ROW())/12+5):INDIRECT("AF"&amp;(ROW()+12*(($AN1420-1)*3+$AO1420)-ROW())/12+5),AS1420)</f>
        <v>0</v>
      </c>
      <c r="AU1420" s="58">
        <f ca="1">IF(AND(AQ1420+AS1420&gt;0,AR1420+AT1420&gt;0),COUNTIF(AU$6:AU1419,"&gt;0")+1,0)</f>
        <v>0</v>
      </c>
    </row>
    <row r="1421" spans="40:47">
      <c r="AN1421" s="58">
        <v>40</v>
      </c>
      <c r="AO1421" s="58">
        <v>1</v>
      </c>
      <c r="AP1421" s="58">
        <v>12</v>
      </c>
      <c r="AQ1421" s="60">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58">
        <f ca="1">COUNTIF(INDIRECT("H"&amp;(ROW()+12*(($AN1421-1)*3+$AO1421)-ROW())/12+5):INDIRECT("S"&amp;(ROW()+12*(($AN1421-1)*3+$AO1421)-ROW())/12+5),AQ1421)</f>
        <v>0</v>
      </c>
      <c r="AS1421" s="60">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58">
        <f ca="1">COUNTIF(INDIRECT("U"&amp;(ROW()+12*(($AN1421-1)*3+$AO1421)-ROW())/12+5):INDIRECT("AF"&amp;(ROW()+12*(($AN1421-1)*3+$AO1421)-ROW())/12+5),AS1421)</f>
        <v>0</v>
      </c>
      <c r="AU1421" s="58">
        <f ca="1">IF(AND(AQ1421+AS1421&gt;0,AR1421+AT1421&gt;0),COUNTIF(AU$6:AU1420,"&gt;0")+1,0)</f>
        <v>0</v>
      </c>
    </row>
    <row r="1422" spans="40:47">
      <c r="AN1422" s="58">
        <v>40</v>
      </c>
      <c r="AO1422" s="58">
        <v>2</v>
      </c>
      <c r="AP1422" s="58">
        <v>1</v>
      </c>
      <c r="AQ1422" s="60">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58">
        <f ca="1">COUNTIF(INDIRECT("H"&amp;(ROW()+12*(($AN1422-1)*3+$AO1422)-ROW())/12+5):INDIRECT("S"&amp;(ROW()+12*(($AN1422-1)*3+$AO1422)-ROW())/12+5),AQ1422)</f>
        <v>0</v>
      </c>
      <c r="AS1422" s="60">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58">
        <f ca="1">COUNTIF(INDIRECT("U"&amp;(ROW()+12*(($AN1422-1)*3+$AO1422)-ROW())/12+5):INDIRECT("AF"&amp;(ROW()+12*(($AN1422-1)*3+$AO1422)-ROW())/12+5),AS1422)</f>
        <v>0</v>
      </c>
      <c r="AU1422" s="58">
        <f ca="1">IF(AND(AQ1422+AS1422&gt;0,AR1422+AT1422&gt;0),COUNTIF(AU$6:AU1421,"&gt;0")+1,0)</f>
        <v>0</v>
      </c>
    </row>
    <row r="1423" spans="40:47">
      <c r="AN1423" s="58">
        <v>40</v>
      </c>
      <c r="AO1423" s="58">
        <v>2</v>
      </c>
      <c r="AP1423" s="58">
        <v>2</v>
      </c>
      <c r="AQ1423" s="60">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58">
        <f ca="1">COUNTIF(INDIRECT("H"&amp;(ROW()+12*(($AN1423-1)*3+$AO1423)-ROW())/12+5):INDIRECT("S"&amp;(ROW()+12*(($AN1423-1)*3+$AO1423)-ROW())/12+5),AQ1423)</f>
        <v>0</v>
      </c>
      <c r="AS1423" s="60">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58">
        <f ca="1">COUNTIF(INDIRECT("U"&amp;(ROW()+12*(($AN1423-1)*3+$AO1423)-ROW())/12+5):INDIRECT("AF"&amp;(ROW()+12*(($AN1423-1)*3+$AO1423)-ROW())/12+5),AS1423)</f>
        <v>0</v>
      </c>
      <c r="AU1423" s="58">
        <f ca="1">IF(AND(AQ1423+AS1423&gt;0,AR1423+AT1423&gt;0),COUNTIF(AU$6:AU1422,"&gt;0")+1,0)</f>
        <v>0</v>
      </c>
    </row>
    <row r="1424" spans="40:47">
      <c r="AN1424" s="58">
        <v>40</v>
      </c>
      <c r="AO1424" s="58">
        <v>2</v>
      </c>
      <c r="AP1424" s="58">
        <v>3</v>
      </c>
      <c r="AQ1424" s="60">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58">
        <f ca="1">COUNTIF(INDIRECT("H"&amp;(ROW()+12*(($AN1424-1)*3+$AO1424)-ROW())/12+5):INDIRECT("S"&amp;(ROW()+12*(($AN1424-1)*3+$AO1424)-ROW())/12+5),AQ1424)</f>
        <v>0</v>
      </c>
      <c r="AS1424" s="60">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58">
        <f ca="1">COUNTIF(INDIRECT("U"&amp;(ROW()+12*(($AN1424-1)*3+$AO1424)-ROW())/12+5):INDIRECT("AF"&amp;(ROW()+12*(($AN1424-1)*3+$AO1424)-ROW())/12+5),AS1424)</f>
        <v>0</v>
      </c>
      <c r="AU1424" s="58">
        <f ca="1">IF(AND(AQ1424+AS1424&gt;0,AR1424+AT1424&gt;0),COUNTIF(AU$6:AU1423,"&gt;0")+1,0)</f>
        <v>0</v>
      </c>
    </row>
    <row r="1425" spans="40:47">
      <c r="AN1425" s="58">
        <v>40</v>
      </c>
      <c r="AO1425" s="58">
        <v>2</v>
      </c>
      <c r="AP1425" s="58">
        <v>4</v>
      </c>
      <c r="AQ1425" s="60">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58">
        <f ca="1">COUNTIF(INDIRECT("H"&amp;(ROW()+12*(($AN1425-1)*3+$AO1425)-ROW())/12+5):INDIRECT("S"&amp;(ROW()+12*(($AN1425-1)*3+$AO1425)-ROW())/12+5),AQ1425)</f>
        <v>0</v>
      </c>
      <c r="AS1425" s="60">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58">
        <f ca="1">COUNTIF(INDIRECT("U"&amp;(ROW()+12*(($AN1425-1)*3+$AO1425)-ROW())/12+5):INDIRECT("AF"&amp;(ROW()+12*(($AN1425-1)*3+$AO1425)-ROW())/12+5),AS1425)</f>
        <v>0</v>
      </c>
      <c r="AU1425" s="58">
        <f ca="1">IF(AND(AQ1425+AS1425&gt;0,AR1425+AT1425&gt;0),COUNTIF(AU$6:AU1424,"&gt;0")+1,0)</f>
        <v>0</v>
      </c>
    </row>
    <row r="1426" spans="40:47">
      <c r="AN1426" s="58">
        <v>40</v>
      </c>
      <c r="AO1426" s="58">
        <v>2</v>
      </c>
      <c r="AP1426" s="58">
        <v>5</v>
      </c>
      <c r="AQ1426" s="60">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58">
        <f ca="1">COUNTIF(INDIRECT("H"&amp;(ROW()+12*(($AN1426-1)*3+$AO1426)-ROW())/12+5):INDIRECT("S"&amp;(ROW()+12*(($AN1426-1)*3+$AO1426)-ROW())/12+5),AQ1426)</f>
        <v>0</v>
      </c>
      <c r="AS1426" s="60">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58">
        <f ca="1">COUNTIF(INDIRECT("U"&amp;(ROW()+12*(($AN1426-1)*3+$AO1426)-ROW())/12+5):INDIRECT("AF"&amp;(ROW()+12*(($AN1426-1)*3+$AO1426)-ROW())/12+5),AS1426)</f>
        <v>0</v>
      </c>
      <c r="AU1426" s="58">
        <f ca="1">IF(AND(AQ1426+AS1426&gt;0,AR1426+AT1426&gt;0),COUNTIF(AU$6:AU1425,"&gt;0")+1,0)</f>
        <v>0</v>
      </c>
    </row>
    <row r="1427" spans="40:47">
      <c r="AN1427" s="58">
        <v>40</v>
      </c>
      <c r="AO1427" s="58">
        <v>2</v>
      </c>
      <c r="AP1427" s="58">
        <v>6</v>
      </c>
      <c r="AQ1427" s="60">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58">
        <f ca="1">COUNTIF(INDIRECT("H"&amp;(ROW()+12*(($AN1427-1)*3+$AO1427)-ROW())/12+5):INDIRECT("S"&amp;(ROW()+12*(($AN1427-1)*3+$AO1427)-ROW())/12+5),AQ1427)</f>
        <v>0</v>
      </c>
      <c r="AS1427" s="60">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58">
        <f ca="1">COUNTIF(INDIRECT("U"&amp;(ROW()+12*(($AN1427-1)*3+$AO1427)-ROW())/12+5):INDIRECT("AF"&amp;(ROW()+12*(($AN1427-1)*3+$AO1427)-ROW())/12+5),AS1427)</f>
        <v>0</v>
      </c>
      <c r="AU1427" s="58">
        <f ca="1">IF(AND(AQ1427+AS1427&gt;0,AR1427+AT1427&gt;0),COUNTIF(AU$6:AU1426,"&gt;0")+1,0)</f>
        <v>0</v>
      </c>
    </row>
    <row r="1428" spans="40:47">
      <c r="AN1428" s="58">
        <v>40</v>
      </c>
      <c r="AO1428" s="58">
        <v>2</v>
      </c>
      <c r="AP1428" s="58">
        <v>7</v>
      </c>
      <c r="AQ1428" s="60">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58">
        <f ca="1">COUNTIF(INDIRECT("H"&amp;(ROW()+12*(($AN1428-1)*3+$AO1428)-ROW())/12+5):INDIRECT("S"&amp;(ROW()+12*(($AN1428-1)*3+$AO1428)-ROW())/12+5),AQ1428)</f>
        <v>0</v>
      </c>
      <c r="AS1428" s="60">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58">
        <f ca="1">COUNTIF(INDIRECT("U"&amp;(ROW()+12*(($AN1428-1)*3+$AO1428)-ROW())/12+5):INDIRECT("AF"&amp;(ROW()+12*(($AN1428-1)*3+$AO1428)-ROW())/12+5),AS1428)</f>
        <v>0</v>
      </c>
      <c r="AU1428" s="58">
        <f ca="1">IF(AND(AQ1428+AS1428&gt;0,AR1428+AT1428&gt;0),COUNTIF(AU$6:AU1427,"&gt;0")+1,0)</f>
        <v>0</v>
      </c>
    </row>
    <row r="1429" spans="40:47">
      <c r="AN1429" s="58">
        <v>40</v>
      </c>
      <c r="AO1429" s="58">
        <v>2</v>
      </c>
      <c r="AP1429" s="58">
        <v>8</v>
      </c>
      <c r="AQ1429" s="60">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58">
        <f ca="1">COUNTIF(INDIRECT("H"&amp;(ROW()+12*(($AN1429-1)*3+$AO1429)-ROW())/12+5):INDIRECT("S"&amp;(ROW()+12*(($AN1429-1)*3+$AO1429)-ROW())/12+5),AQ1429)</f>
        <v>0</v>
      </c>
      <c r="AS1429" s="60">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58">
        <f ca="1">COUNTIF(INDIRECT("U"&amp;(ROW()+12*(($AN1429-1)*3+$AO1429)-ROW())/12+5):INDIRECT("AF"&amp;(ROW()+12*(($AN1429-1)*3+$AO1429)-ROW())/12+5),AS1429)</f>
        <v>0</v>
      </c>
      <c r="AU1429" s="58">
        <f ca="1">IF(AND(AQ1429+AS1429&gt;0,AR1429+AT1429&gt;0),COUNTIF(AU$6:AU1428,"&gt;0")+1,0)</f>
        <v>0</v>
      </c>
    </row>
    <row r="1430" spans="40:47">
      <c r="AN1430" s="58">
        <v>40</v>
      </c>
      <c r="AO1430" s="58">
        <v>2</v>
      </c>
      <c r="AP1430" s="58">
        <v>9</v>
      </c>
      <c r="AQ1430" s="60">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58">
        <f ca="1">COUNTIF(INDIRECT("H"&amp;(ROW()+12*(($AN1430-1)*3+$AO1430)-ROW())/12+5):INDIRECT("S"&amp;(ROW()+12*(($AN1430-1)*3+$AO1430)-ROW())/12+5),AQ1430)</f>
        <v>0</v>
      </c>
      <c r="AS1430" s="60">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58">
        <f ca="1">COUNTIF(INDIRECT("U"&amp;(ROW()+12*(($AN1430-1)*3+$AO1430)-ROW())/12+5):INDIRECT("AF"&amp;(ROW()+12*(($AN1430-1)*3+$AO1430)-ROW())/12+5),AS1430)</f>
        <v>0</v>
      </c>
      <c r="AU1430" s="58">
        <f ca="1">IF(AND(AQ1430+AS1430&gt;0,AR1430+AT1430&gt;0),COUNTIF(AU$6:AU1429,"&gt;0")+1,0)</f>
        <v>0</v>
      </c>
    </row>
    <row r="1431" spans="40:47">
      <c r="AN1431" s="58">
        <v>40</v>
      </c>
      <c r="AO1431" s="58">
        <v>2</v>
      </c>
      <c r="AP1431" s="58">
        <v>10</v>
      </c>
      <c r="AQ1431" s="60">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58">
        <f ca="1">COUNTIF(INDIRECT("H"&amp;(ROW()+12*(($AN1431-1)*3+$AO1431)-ROW())/12+5):INDIRECT("S"&amp;(ROW()+12*(($AN1431-1)*3+$AO1431)-ROW())/12+5),AQ1431)</f>
        <v>0</v>
      </c>
      <c r="AS1431" s="60">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58">
        <f ca="1">COUNTIF(INDIRECT("U"&amp;(ROW()+12*(($AN1431-1)*3+$AO1431)-ROW())/12+5):INDIRECT("AF"&amp;(ROW()+12*(($AN1431-1)*3+$AO1431)-ROW())/12+5),AS1431)</f>
        <v>0</v>
      </c>
      <c r="AU1431" s="58">
        <f ca="1">IF(AND(AQ1431+AS1431&gt;0,AR1431+AT1431&gt;0),COUNTIF(AU$6:AU1430,"&gt;0")+1,0)</f>
        <v>0</v>
      </c>
    </row>
    <row r="1432" spans="40:47">
      <c r="AN1432" s="58">
        <v>40</v>
      </c>
      <c r="AO1432" s="58">
        <v>2</v>
      </c>
      <c r="AP1432" s="58">
        <v>11</v>
      </c>
      <c r="AQ1432" s="60">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58">
        <f ca="1">COUNTIF(INDIRECT("H"&amp;(ROW()+12*(($AN1432-1)*3+$AO1432)-ROW())/12+5):INDIRECT("S"&amp;(ROW()+12*(($AN1432-1)*3+$AO1432)-ROW())/12+5),AQ1432)</f>
        <v>0</v>
      </c>
      <c r="AS1432" s="60">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58">
        <f ca="1">COUNTIF(INDIRECT("U"&amp;(ROW()+12*(($AN1432-1)*3+$AO1432)-ROW())/12+5):INDIRECT("AF"&amp;(ROW()+12*(($AN1432-1)*3+$AO1432)-ROW())/12+5),AS1432)</f>
        <v>0</v>
      </c>
      <c r="AU1432" s="58">
        <f ca="1">IF(AND(AQ1432+AS1432&gt;0,AR1432+AT1432&gt;0),COUNTIF(AU$6:AU1431,"&gt;0")+1,0)</f>
        <v>0</v>
      </c>
    </row>
    <row r="1433" spans="40:47">
      <c r="AN1433" s="58">
        <v>40</v>
      </c>
      <c r="AO1433" s="58">
        <v>2</v>
      </c>
      <c r="AP1433" s="58">
        <v>12</v>
      </c>
      <c r="AQ1433" s="60">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58">
        <f ca="1">COUNTIF(INDIRECT("H"&amp;(ROW()+12*(($AN1433-1)*3+$AO1433)-ROW())/12+5):INDIRECT("S"&amp;(ROW()+12*(($AN1433-1)*3+$AO1433)-ROW())/12+5),AQ1433)</f>
        <v>0</v>
      </c>
      <c r="AS1433" s="60">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58">
        <f ca="1">COUNTIF(INDIRECT("U"&amp;(ROW()+12*(($AN1433-1)*3+$AO1433)-ROW())/12+5):INDIRECT("AF"&amp;(ROW()+12*(($AN1433-1)*3+$AO1433)-ROW())/12+5),AS1433)</f>
        <v>0</v>
      </c>
      <c r="AU1433" s="58">
        <f ca="1">IF(AND(AQ1433+AS1433&gt;0,AR1433+AT1433&gt;0),COUNTIF(AU$6:AU1432,"&gt;0")+1,0)</f>
        <v>0</v>
      </c>
    </row>
    <row r="1434" spans="40:47">
      <c r="AN1434" s="58">
        <v>40</v>
      </c>
      <c r="AO1434" s="58">
        <v>3</v>
      </c>
      <c r="AP1434" s="58">
        <v>1</v>
      </c>
      <c r="AQ1434" s="60">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58">
        <f ca="1">COUNTIF(INDIRECT("H"&amp;(ROW()+12*(($AN1434-1)*3+$AO1434)-ROW())/12+5):INDIRECT("S"&amp;(ROW()+12*(($AN1434-1)*3+$AO1434)-ROW())/12+5),AQ1434)</f>
        <v>0</v>
      </c>
      <c r="AS1434" s="60">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58">
        <f ca="1">COUNTIF(INDIRECT("U"&amp;(ROW()+12*(($AN1434-1)*3+$AO1434)-ROW())/12+5):INDIRECT("AF"&amp;(ROW()+12*(($AN1434-1)*3+$AO1434)-ROW())/12+5),AS1434)</f>
        <v>0</v>
      </c>
      <c r="AU1434" s="58">
        <f ca="1">IF(AND(AQ1434+AS1434&gt;0,AR1434+AT1434&gt;0),COUNTIF(AU$6:AU1433,"&gt;0")+1,0)</f>
        <v>0</v>
      </c>
    </row>
    <row r="1435" spans="40:47">
      <c r="AN1435" s="58">
        <v>40</v>
      </c>
      <c r="AO1435" s="58">
        <v>3</v>
      </c>
      <c r="AP1435" s="58">
        <v>2</v>
      </c>
      <c r="AQ1435" s="60">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58">
        <f ca="1">COUNTIF(INDIRECT("H"&amp;(ROW()+12*(($AN1435-1)*3+$AO1435)-ROW())/12+5):INDIRECT("S"&amp;(ROW()+12*(($AN1435-1)*3+$AO1435)-ROW())/12+5),AQ1435)</f>
        <v>0</v>
      </c>
      <c r="AS1435" s="60">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58">
        <f ca="1">COUNTIF(INDIRECT("U"&amp;(ROW()+12*(($AN1435-1)*3+$AO1435)-ROW())/12+5):INDIRECT("AF"&amp;(ROW()+12*(($AN1435-1)*3+$AO1435)-ROW())/12+5),AS1435)</f>
        <v>0</v>
      </c>
      <c r="AU1435" s="58">
        <f ca="1">IF(AND(AQ1435+AS1435&gt;0,AR1435+AT1435&gt;0),COUNTIF(AU$6:AU1434,"&gt;0")+1,0)</f>
        <v>0</v>
      </c>
    </row>
    <row r="1436" spans="40:47">
      <c r="AN1436" s="58">
        <v>40</v>
      </c>
      <c r="AO1436" s="58">
        <v>3</v>
      </c>
      <c r="AP1436" s="58">
        <v>3</v>
      </c>
      <c r="AQ1436" s="60">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58">
        <f ca="1">COUNTIF(INDIRECT("H"&amp;(ROW()+12*(($AN1436-1)*3+$AO1436)-ROW())/12+5):INDIRECT("S"&amp;(ROW()+12*(($AN1436-1)*3+$AO1436)-ROW())/12+5),AQ1436)</f>
        <v>0</v>
      </c>
      <c r="AS1436" s="60">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58">
        <f ca="1">COUNTIF(INDIRECT("U"&amp;(ROW()+12*(($AN1436-1)*3+$AO1436)-ROW())/12+5):INDIRECT("AF"&amp;(ROW()+12*(($AN1436-1)*3+$AO1436)-ROW())/12+5),AS1436)</f>
        <v>0</v>
      </c>
      <c r="AU1436" s="58">
        <f ca="1">IF(AND(AQ1436+AS1436&gt;0,AR1436+AT1436&gt;0),COUNTIF(AU$6:AU1435,"&gt;0")+1,0)</f>
        <v>0</v>
      </c>
    </row>
    <row r="1437" spans="40:47">
      <c r="AN1437" s="58">
        <v>40</v>
      </c>
      <c r="AO1437" s="58">
        <v>3</v>
      </c>
      <c r="AP1437" s="58">
        <v>4</v>
      </c>
      <c r="AQ1437" s="60">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58">
        <f ca="1">COUNTIF(INDIRECT("H"&amp;(ROW()+12*(($AN1437-1)*3+$AO1437)-ROW())/12+5):INDIRECT("S"&amp;(ROW()+12*(($AN1437-1)*3+$AO1437)-ROW())/12+5),AQ1437)</f>
        <v>0</v>
      </c>
      <c r="AS1437" s="60">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58">
        <f ca="1">COUNTIF(INDIRECT("U"&amp;(ROW()+12*(($AN1437-1)*3+$AO1437)-ROW())/12+5):INDIRECT("AF"&amp;(ROW()+12*(($AN1437-1)*3+$AO1437)-ROW())/12+5),AS1437)</f>
        <v>0</v>
      </c>
      <c r="AU1437" s="58">
        <f ca="1">IF(AND(AQ1437+AS1437&gt;0,AR1437+AT1437&gt;0),COUNTIF(AU$6:AU1436,"&gt;0")+1,0)</f>
        <v>0</v>
      </c>
    </row>
    <row r="1438" spans="40:47">
      <c r="AN1438" s="58">
        <v>40</v>
      </c>
      <c r="AO1438" s="58">
        <v>3</v>
      </c>
      <c r="AP1438" s="58">
        <v>5</v>
      </c>
      <c r="AQ1438" s="60">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58">
        <f ca="1">COUNTIF(INDIRECT("H"&amp;(ROW()+12*(($AN1438-1)*3+$AO1438)-ROW())/12+5):INDIRECT("S"&amp;(ROW()+12*(($AN1438-1)*3+$AO1438)-ROW())/12+5),AQ1438)</f>
        <v>0</v>
      </c>
      <c r="AS1438" s="60">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58">
        <f ca="1">COUNTIF(INDIRECT("U"&amp;(ROW()+12*(($AN1438-1)*3+$AO1438)-ROW())/12+5):INDIRECT("AF"&amp;(ROW()+12*(($AN1438-1)*3+$AO1438)-ROW())/12+5),AS1438)</f>
        <v>0</v>
      </c>
      <c r="AU1438" s="58">
        <f ca="1">IF(AND(AQ1438+AS1438&gt;0,AR1438+AT1438&gt;0),COUNTIF(AU$6:AU1437,"&gt;0")+1,0)</f>
        <v>0</v>
      </c>
    </row>
    <row r="1439" spans="40:47">
      <c r="AN1439" s="58">
        <v>40</v>
      </c>
      <c r="AO1439" s="58">
        <v>3</v>
      </c>
      <c r="AP1439" s="58">
        <v>6</v>
      </c>
      <c r="AQ1439" s="60">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58">
        <f ca="1">COUNTIF(INDIRECT("H"&amp;(ROW()+12*(($AN1439-1)*3+$AO1439)-ROW())/12+5):INDIRECT("S"&amp;(ROW()+12*(($AN1439-1)*3+$AO1439)-ROW())/12+5),AQ1439)</f>
        <v>0</v>
      </c>
      <c r="AS1439" s="60">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58">
        <f ca="1">COUNTIF(INDIRECT("U"&amp;(ROW()+12*(($AN1439-1)*3+$AO1439)-ROW())/12+5):INDIRECT("AF"&amp;(ROW()+12*(($AN1439-1)*3+$AO1439)-ROW())/12+5),AS1439)</f>
        <v>0</v>
      </c>
      <c r="AU1439" s="58">
        <f ca="1">IF(AND(AQ1439+AS1439&gt;0,AR1439+AT1439&gt;0),COUNTIF(AU$6:AU1438,"&gt;0")+1,0)</f>
        <v>0</v>
      </c>
    </row>
    <row r="1440" spans="40:47">
      <c r="AN1440" s="58">
        <v>40</v>
      </c>
      <c r="AO1440" s="58">
        <v>3</v>
      </c>
      <c r="AP1440" s="58">
        <v>7</v>
      </c>
      <c r="AQ1440" s="60">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58">
        <f ca="1">COUNTIF(INDIRECT("H"&amp;(ROW()+12*(($AN1440-1)*3+$AO1440)-ROW())/12+5):INDIRECT("S"&amp;(ROW()+12*(($AN1440-1)*3+$AO1440)-ROW())/12+5),AQ1440)</f>
        <v>0</v>
      </c>
      <c r="AS1440" s="60">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58">
        <f ca="1">COUNTIF(INDIRECT("U"&amp;(ROW()+12*(($AN1440-1)*3+$AO1440)-ROW())/12+5):INDIRECT("AF"&amp;(ROW()+12*(($AN1440-1)*3+$AO1440)-ROW())/12+5),AS1440)</f>
        <v>0</v>
      </c>
      <c r="AU1440" s="58">
        <f ca="1">IF(AND(AQ1440+AS1440&gt;0,AR1440+AT1440&gt;0),COUNTIF(AU$6:AU1439,"&gt;0")+1,0)</f>
        <v>0</v>
      </c>
    </row>
    <row r="1441" spans="40:47">
      <c r="AN1441" s="58">
        <v>40</v>
      </c>
      <c r="AO1441" s="58">
        <v>3</v>
      </c>
      <c r="AP1441" s="58">
        <v>8</v>
      </c>
      <c r="AQ1441" s="60">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58">
        <f ca="1">COUNTIF(INDIRECT("H"&amp;(ROW()+12*(($AN1441-1)*3+$AO1441)-ROW())/12+5):INDIRECT("S"&amp;(ROW()+12*(($AN1441-1)*3+$AO1441)-ROW())/12+5),AQ1441)</f>
        <v>0</v>
      </c>
      <c r="AS1441" s="60">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58">
        <f ca="1">COUNTIF(INDIRECT("U"&amp;(ROW()+12*(($AN1441-1)*3+$AO1441)-ROW())/12+5):INDIRECT("AF"&amp;(ROW()+12*(($AN1441-1)*3+$AO1441)-ROW())/12+5),AS1441)</f>
        <v>0</v>
      </c>
      <c r="AU1441" s="58">
        <f ca="1">IF(AND(AQ1441+AS1441&gt;0,AR1441+AT1441&gt;0),COUNTIF(AU$6:AU1440,"&gt;0")+1,0)</f>
        <v>0</v>
      </c>
    </row>
    <row r="1442" spans="40:47">
      <c r="AN1442" s="58">
        <v>40</v>
      </c>
      <c r="AO1442" s="58">
        <v>3</v>
      </c>
      <c r="AP1442" s="58">
        <v>9</v>
      </c>
      <c r="AQ1442" s="60">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58">
        <f ca="1">COUNTIF(INDIRECT("H"&amp;(ROW()+12*(($AN1442-1)*3+$AO1442)-ROW())/12+5):INDIRECT("S"&amp;(ROW()+12*(($AN1442-1)*3+$AO1442)-ROW())/12+5),AQ1442)</f>
        <v>0</v>
      </c>
      <c r="AS1442" s="60">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58">
        <f ca="1">COUNTIF(INDIRECT("U"&amp;(ROW()+12*(($AN1442-1)*3+$AO1442)-ROW())/12+5):INDIRECT("AF"&amp;(ROW()+12*(($AN1442-1)*3+$AO1442)-ROW())/12+5),AS1442)</f>
        <v>0</v>
      </c>
      <c r="AU1442" s="58">
        <f ca="1">IF(AND(AQ1442+AS1442&gt;0,AR1442+AT1442&gt;0),COUNTIF(AU$6:AU1441,"&gt;0")+1,0)</f>
        <v>0</v>
      </c>
    </row>
    <row r="1443" spans="40:47">
      <c r="AN1443" s="58">
        <v>40</v>
      </c>
      <c r="AO1443" s="58">
        <v>3</v>
      </c>
      <c r="AP1443" s="58">
        <v>10</v>
      </c>
      <c r="AQ1443" s="60">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58">
        <f ca="1">COUNTIF(INDIRECT("H"&amp;(ROW()+12*(($AN1443-1)*3+$AO1443)-ROW())/12+5):INDIRECT("S"&amp;(ROW()+12*(($AN1443-1)*3+$AO1443)-ROW())/12+5),AQ1443)</f>
        <v>0</v>
      </c>
      <c r="AS1443" s="60">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58">
        <f ca="1">COUNTIF(INDIRECT("U"&amp;(ROW()+12*(($AN1443-1)*3+$AO1443)-ROW())/12+5):INDIRECT("AF"&amp;(ROW()+12*(($AN1443-1)*3+$AO1443)-ROW())/12+5),AS1443)</f>
        <v>0</v>
      </c>
      <c r="AU1443" s="58">
        <f ca="1">IF(AND(AQ1443+AS1443&gt;0,AR1443+AT1443&gt;0),COUNTIF(AU$6:AU1442,"&gt;0")+1,0)</f>
        <v>0</v>
      </c>
    </row>
    <row r="1444" spans="40:47">
      <c r="AN1444" s="58">
        <v>40</v>
      </c>
      <c r="AO1444" s="58">
        <v>3</v>
      </c>
      <c r="AP1444" s="58">
        <v>11</v>
      </c>
      <c r="AQ1444" s="60">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58">
        <f ca="1">COUNTIF(INDIRECT("H"&amp;(ROW()+12*(($AN1444-1)*3+$AO1444)-ROW())/12+5):INDIRECT("S"&amp;(ROW()+12*(($AN1444-1)*3+$AO1444)-ROW())/12+5),AQ1444)</f>
        <v>0</v>
      </c>
      <c r="AS1444" s="60">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58">
        <f ca="1">COUNTIF(INDIRECT("U"&amp;(ROW()+12*(($AN1444-1)*3+$AO1444)-ROW())/12+5):INDIRECT("AF"&amp;(ROW()+12*(($AN1444-1)*3+$AO1444)-ROW())/12+5),AS1444)</f>
        <v>0</v>
      </c>
      <c r="AU1444" s="58">
        <f ca="1">IF(AND(AQ1444+AS1444&gt;0,AR1444+AT1444&gt;0),COUNTIF(AU$6:AU1443,"&gt;0")+1,0)</f>
        <v>0</v>
      </c>
    </row>
    <row r="1445" spans="40:47">
      <c r="AN1445" s="243">
        <v>40</v>
      </c>
      <c r="AO1445" s="243">
        <v>3</v>
      </c>
      <c r="AP1445" s="243">
        <v>12</v>
      </c>
      <c r="AQ1445" s="244">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243">
        <f ca="1">COUNTIF(INDIRECT("H"&amp;(ROW()+12*(($AN1445-1)*3+$AO1445)-ROW())/12+5):INDIRECT("S"&amp;(ROW()+12*(($AN1445-1)*3+$AO1445)-ROW())/12+5),AQ1445)</f>
        <v>0</v>
      </c>
      <c r="AS1445" s="244">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243">
        <f ca="1">COUNTIF(INDIRECT("U"&amp;(ROW()+12*(($AN1445-1)*3+$AO1445)-ROW())/12+5):INDIRECT("AF"&amp;(ROW()+12*(($AN1445-1)*3+$AO1445)-ROW())/12+5),AS1445)</f>
        <v>0</v>
      </c>
      <c r="AU1445" s="58">
        <f ca="1">IF(AND(AQ1445+AS1445&gt;0,AR1445+AT1445&gt;0),COUNTIF(AU$6:AU1444,"&gt;0")+1,0)</f>
        <v>0</v>
      </c>
    </row>
    <row r="1446" spans="40:47">
      <c r="AN1446" s="58">
        <v>41</v>
      </c>
      <c r="AO1446" s="58">
        <v>1</v>
      </c>
      <c r="AP1446" s="58">
        <v>1</v>
      </c>
      <c r="AQ1446" s="60">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58">
        <f ca="1">COUNTIF(INDIRECT("H"&amp;(ROW()+12*(($AN1446-1)*3+$AO1446)-ROW())/12+5):INDIRECT("S"&amp;(ROW()+12*(($AN1446-1)*3+$AO1446)-ROW())/12+5),AQ1446)</f>
        <v>0</v>
      </c>
      <c r="AS1446" s="60">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58">
        <f ca="1">COUNTIF(INDIRECT("U"&amp;(ROW()+12*(($AN1446-1)*3+$AO1446)-ROW())/12+5):INDIRECT("AF"&amp;(ROW()+12*(($AN1446-1)*3+$AO1446)-ROW())/12+5),AS1446)</f>
        <v>0</v>
      </c>
      <c r="AU1446" s="58">
        <f ca="1">IF(AND(AQ1446+AS1446&gt;0,AR1446+AT1446&gt;0),COUNTIF(AU$6:AU1445,"&gt;0")+1,0)</f>
        <v>0</v>
      </c>
    </row>
    <row r="1447" spans="40:47">
      <c r="AN1447" s="58">
        <v>41</v>
      </c>
      <c r="AO1447" s="58">
        <v>1</v>
      </c>
      <c r="AP1447" s="58">
        <v>2</v>
      </c>
      <c r="AQ1447" s="60">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58">
        <f ca="1">COUNTIF(INDIRECT("H"&amp;(ROW()+12*(($AN1447-1)*3+$AO1447)-ROW())/12+5):INDIRECT("S"&amp;(ROW()+12*(($AN1447-1)*3+$AO1447)-ROW())/12+5),AQ1447)</f>
        <v>0</v>
      </c>
      <c r="AS1447" s="60">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58">
        <f ca="1">COUNTIF(INDIRECT("U"&amp;(ROW()+12*(($AN1447-1)*3+$AO1447)-ROW())/12+5):INDIRECT("AF"&amp;(ROW()+12*(($AN1447-1)*3+$AO1447)-ROW())/12+5),AS1447)</f>
        <v>0</v>
      </c>
      <c r="AU1447" s="58">
        <f ca="1">IF(AND(AQ1447+AS1447&gt;0,AR1447+AT1447&gt;0),COUNTIF(AU$6:AU1446,"&gt;0")+1,0)</f>
        <v>0</v>
      </c>
    </row>
    <row r="1448" spans="40:47">
      <c r="AN1448" s="58">
        <v>41</v>
      </c>
      <c r="AO1448" s="58">
        <v>1</v>
      </c>
      <c r="AP1448" s="58">
        <v>3</v>
      </c>
      <c r="AQ1448" s="60">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58">
        <f ca="1">COUNTIF(INDIRECT("H"&amp;(ROW()+12*(($AN1448-1)*3+$AO1448)-ROW())/12+5):INDIRECT("S"&amp;(ROW()+12*(($AN1448-1)*3+$AO1448)-ROW())/12+5),AQ1448)</f>
        <v>0</v>
      </c>
      <c r="AS1448" s="60">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58">
        <f ca="1">COUNTIF(INDIRECT("U"&amp;(ROW()+12*(($AN1448-1)*3+$AO1448)-ROW())/12+5):INDIRECT("AF"&amp;(ROW()+12*(($AN1448-1)*3+$AO1448)-ROW())/12+5),AS1448)</f>
        <v>0</v>
      </c>
      <c r="AU1448" s="58">
        <f ca="1">IF(AND(AQ1448+AS1448&gt;0,AR1448+AT1448&gt;0),COUNTIF(AU$6:AU1447,"&gt;0")+1,0)</f>
        <v>0</v>
      </c>
    </row>
    <row r="1449" spans="40:47">
      <c r="AN1449" s="58">
        <v>41</v>
      </c>
      <c r="AO1449" s="58">
        <v>1</v>
      </c>
      <c r="AP1449" s="58">
        <v>4</v>
      </c>
      <c r="AQ1449" s="60">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58">
        <f ca="1">COUNTIF(INDIRECT("H"&amp;(ROW()+12*(($AN1449-1)*3+$AO1449)-ROW())/12+5):INDIRECT("S"&amp;(ROW()+12*(($AN1449-1)*3+$AO1449)-ROW())/12+5),AQ1449)</f>
        <v>0</v>
      </c>
      <c r="AS1449" s="60">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58">
        <f ca="1">COUNTIF(INDIRECT("U"&amp;(ROW()+12*(($AN1449-1)*3+$AO1449)-ROW())/12+5):INDIRECT("AF"&amp;(ROW()+12*(($AN1449-1)*3+$AO1449)-ROW())/12+5),AS1449)</f>
        <v>0</v>
      </c>
      <c r="AU1449" s="58">
        <f ca="1">IF(AND(AQ1449+AS1449&gt;0,AR1449+AT1449&gt;0),COUNTIF(AU$6:AU1448,"&gt;0")+1,0)</f>
        <v>0</v>
      </c>
    </row>
    <row r="1450" spans="40:47">
      <c r="AN1450" s="58">
        <v>41</v>
      </c>
      <c r="AO1450" s="58">
        <v>1</v>
      </c>
      <c r="AP1450" s="58">
        <v>5</v>
      </c>
      <c r="AQ1450" s="60">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58">
        <f ca="1">COUNTIF(INDIRECT("H"&amp;(ROW()+12*(($AN1450-1)*3+$AO1450)-ROW())/12+5):INDIRECT("S"&amp;(ROW()+12*(($AN1450-1)*3+$AO1450)-ROW())/12+5),AQ1450)</f>
        <v>0</v>
      </c>
      <c r="AS1450" s="60">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58">
        <f ca="1">COUNTIF(INDIRECT("U"&amp;(ROW()+12*(($AN1450-1)*3+$AO1450)-ROW())/12+5):INDIRECT("AF"&amp;(ROW()+12*(($AN1450-1)*3+$AO1450)-ROW())/12+5),AS1450)</f>
        <v>0</v>
      </c>
      <c r="AU1450" s="58">
        <f ca="1">IF(AND(AQ1450+AS1450&gt;0,AR1450+AT1450&gt;0),COUNTIF(AU$6:AU1449,"&gt;0")+1,0)</f>
        <v>0</v>
      </c>
    </row>
    <row r="1451" spans="40:47">
      <c r="AN1451" s="58">
        <v>41</v>
      </c>
      <c r="AO1451" s="58">
        <v>1</v>
      </c>
      <c r="AP1451" s="58">
        <v>6</v>
      </c>
      <c r="AQ1451" s="60">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58">
        <f ca="1">COUNTIF(INDIRECT("H"&amp;(ROW()+12*(($AN1451-1)*3+$AO1451)-ROW())/12+5):INDIRECT("S"&amp;(ROW()+12*(($AN1451-1)*3+$AO1451)-ROW())/12+5),AQ1451)</f>
        <v>0</v>
      </c>
      <c r="AS1451" s="60">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58">
        <f ca="1">COUNTIF(INDIRECT("U"&amp;(ROW()+12*(($AN1451-1)*3+$AO1451)-ROW())/12+5):INDIRECT("AF"&amp;(ROW()+12*(($AN1451-1)*3+$AO1451)-ROW())/12+5),AS1451)</f>
        <v>0</v>
      </c>
      <c r="AU1451" s="58">
        <f ca="1">IF(AND(AQ1451+AS1451&gt;0,AR1451+AT1451&gt;0),COUNTIF(AU$6:AU1450,"&gt;0")+1,0)</f>
        <v>0</v>
      </c>
    </row>
    <row r="1452" spans="40:47">
      <c r="AN1452" s="58">
        <v>41</v>
      </c>
      <c r="AO1452" s="58">
        <v>1</v>
      </c>
      <c r="AP1452" s="58">
        <v>7</v>
      </c>
      <c r="AQ1452" s="60">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58">
        <f ca="1">COUNTIF(INDIRECT("H"&amp;(ROW()+12*(($AN1452-1)*3+$AO1452)-ROW())/12+5):INDIRECT("S"&amp;(ROW()+12*(($AN1452-1)*3+$AO1452)-ROW())/12+5),AQ1452)</f>
        <v>0</v>
      </c>
      <c r="AS1452" s="60">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58">
        <f ca="1">COUNTIF(INDIRECT("U"&amp;(ROW()+12*(($AN1452-1)*3+$AO1452)-ROW())/12+5):INDIRECT("AF"&amp;(ROW()+12*(($AN1452-1)*3+$AO1452)-ROW())/12+5),AS1452)</f>
        <v>0</v>
      </c>
      <c r="AU1452" s="58">
        <f ca="1">IF(AND(AQ1452+AS1452&gt;0,AR1452+AT1452&gt;0),COUNTIF(AU$6:AU1451,"&gt;0")+1,0)</f>
        <v>0</v>
      </c>
    </row>
    <row r="1453" spans="40:47">
      <c r="AN1453" s="58">
        <v>41</v>
      </c>
      <c r="AO1453" s="58">
        <v>1</v>
      </c>
      <c r="AP1453" s="58">
        <v>8</v>
      </c>
      <c r="AQ1453" s="60">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58">
        <f ca="1">COUNTIF(INDIRECT("H"&amp;(ROW()+12*(($AN1453-1)*3+$AO1453)-ROW())/12+5):INDIRECT("S"&amp;(ROW()+12*(($AN1453-1)*3+$AO1453)-ROW())/12+5),AQ1453)</f>
        <v>0</v>
      </c>
      <c r="AS1453" s="60">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58">
        <f ca="1">COUNTIF(INDIRECT("U"&amp;(ROW()+12*(($AN1453-1)*3+$AO1453)-ROW())/12+5):INDIRECT("AF"&amp;(ROW()+12*(($AN1453-1)*3+$AO1453)-ROW())/12+5),AS1453)</f>
        <v>0</v>
      </c>
      <c r="AU1453" s="58">
        <f ca="1">IF(AND(AQ1453+AS1453&gt;0,AR1453+AT1453&gt;0),COUNTIF(AU$6:AU1452,"&gt;0")+1,0)</f>
        <v>0</v>
      </c>
    </row>
    <row r="1454" spans="40:47">
      <c r="AN1454" s="58">
        <v>41</v>
      </c>
      <c r="AO1454" s="58">
        <v>1</v>
      </c>
      <c r="AP1454" s="58">
        <v>9</v>
      </c>
      <c r="AQ1454" s="60">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58">
        <f ca="1">COUNTIF(INDIRECT("H"&amp;(ROW()+12*(($AN1454-1)*3+$AO1454)-ROW())/12+5):INDIRECT("S"&amp;(ROW()+12*(($AN1454-1)*3+$AO1454)-ROW())/12+5),AQ1454)</f>
        <v>0</v>
      </c>
      <c r="AS1454" s="60">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58">
        <f ca="1">COUNTIF(INDIRECT("U"&amp;(ROW()+12*(($AN1454-1)*3+$AO1454)-ROW())/12+5):INDIRECT("AF"&amp;(ROW()+12*(($AN1454-1)*3+$AO1454)-ROW())/12+5),AS1454)</f>
        <v>0</v>
      </c>
      <c r="AU1454" s="58">
        <f ca="1">IF(AND(AQ1454+AS1454&gt;0,AR1454+AT1454&gt;0),COUNTIF(AU$6:AU1453,"&gt;0")+1,0)</f>
        <v>0</v>
      </c>
    </row>
    <row r="1455" spans="40:47">
      <c r="AN1455" s="58">
        <v>41</v>
      </c>
      <c r="AO1455" s="58">
        <v>1</v>
      </c>
      <c r="AP1455" s="58">
        <v>10</v>
      </c>
      <c r="AQ1455" s="60">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58">
        <f ca="1">COUNTIF(INDIRECT("H"&amp;(ROW()+12*(($AN1455-1)*3+$AO1455)-ROW())/12+5):INDIRECT("S"&amp;(ROW()+12*(($AN1455-1)*3+$AO1455)-ROW())/12+5),AQ1455)</f>
        <v>0</v>
      </c>
      <c r="AS1455" s="60">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58">
        <f ca="1">COUNTIF(INDIRECT("U"&amp;(ROW()+12*(($AN1455-1)*3+$AO1455)-ROW())/12+5):INDIRECT("AF"&amp;(ROW()+12*(($AN1455-1)*3+$AO1455)-ROW())/12+5),AS1455)</f>
        <v>0</v>
      </c>
      <c r="AU1455" s="58">
        <f ca="1">IF(AND(AQ1455+AS1455&gt;0,AR1455+AT1455&gt;0),COUNTIF(AU$6:AU1454,"&gt;0")+1,0)</f>
        <v>0</v>
      </c>
    </row>
    <row r="1456" spans="40:47">
      <c r="AN1456" s="58">
        <v>41</v>
      </c>
      <c r="AO1456" s="58">
        <v>1</v>
      </c>
      <c r="AP1456" s="58">
        <v>11</v>
      </c>
      <c r="AQ1456" s="60">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58">
        <f ca="1">COUNTIF(INDIRECT("H"&amp;(ROW()+12*(($AN1456-1)*3+$AO1456)-ROW())/12+5):INDIRECT("S"&amp;(ROW()+12*(($AN1456-1)*3+$AO1456)-ROW())/12+5),AQ1456)</f>
        <v>0</v>
      </c>
      <c r="AS1456" s="60">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58">
        <f ca="1">COUNTIF(INDIRECT("U"&amp;(ROW()+12*(($AN1456-1)*3+$AO1456)-ROW())/12+5):INDIRECT("AF"&amp;(ROW()+12*(($AN1456-1)*3+$AO1456)-ROW())/12+5),AS1456)</f>
        <v>0</v>
      </c>
      <c r="AU1456" s="58">
        <f ca="1">IF(AND(AQ1456+AS1456&gt;0,AR1456+AT1456&gt;0),COUNTIF(AU$6:AU1455,"&gt;0")+1,0)</f>
        <v>0</v>
      </c>
    </row>
    <row r="1457" spans="40:47">
      <c r="AN1457" s="58">
        <v>41</v>
      </c>
      <c r="AO1457" s="58">
        <v>1</v>
      </c>
      <c r="AP1457" s="58">
        <v>12</v>
      </c>
      <c r="AQ1457" s="60">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58">
        <f ca="1">COUNTIF(INDIRECT("H"&amp;(ROW()+12*(($AN1457-1)*3+$AO1457)-ROW())/12+5):INDIRECT("S"&amp;(ROW()+12*(($AN1457-1)*3+$AO1457)-ROW())/12+5),AQ1457)</f>
        <v>0</v>
      </c>
      <c r="AS1457" s="60">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58">
        <f ca="1">COUNTIF(INDIRECT("U"&amp;(ROW()+12*(($AN1457-1)*3+$AO1457)-ROW())/12+5):INDIRECT("AF"&amp;(ROW()+12*(($AN1457-1)*3+$AO1457)-ROW())/12+5),AS1457)</f>
        <v>0</v>
      </c>
      <c r="AU1457" s="58">
        <f ca="1">IF(AND(AQ1457+AS1457&gt;0,AR1457+AT1457&gt;0),COUNTIF(AU$6:AU1456,"&gt;0")+1,0)</f>
        <v>0</v>
      </c>
    </row>
    <row r="1458" spans="40:47">
      <c r="AN1458" s="58">
        <v>41</v>
      </c>
      <c r="AO1458" s="58">
        <v>2</v>
      </c>
      <c r="AP1458" s="58">
        <v>1</v>
      </c>
      <c r="AQ1458" s="60">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58">
        <f ca="1">COUNTIF(INDIRECT("H"&amp;(ROW()+12*(($AN1458-1)*3+$AO1458)-ROW())/12+5):INDIRECT("S"&amp;(ROW()+12*(($AN1458-1)*3+$AO1458)-ROW())/12+5),AQ1458)</f>
        <v>0</v>
      </c>
      <c r="AS1458" s="60">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58">
        <f ca="1">COUNTIF(INDIRECT("U"&amp;(ROW()+12*(($AN1458-1)*3+$AO1458)-ROW())/12+5):INDIRECT("AF"&amp;(ROW()+12*(($AN1458-1)*3+$AO1458)-ROW())/12+5),AS1458)</f>
        <v>0</v>
      </c>
      <c r="AU1458" s="58">
        <f ca="1">IF(AND(AQ1458+AS1458&gt;0,AR1458+AT1458&gt;0),COUNTIF(AU$6:AU1457,"&gt;0")+1,0)</f>
        <v>0</v>
      </c>
    </row>
    <row r="1459" spans="40:47">
      <c r="AN1459" s="58">
        <v>41</v>
      </c>
      <c r="AO1459" s="58">
        <v>2</v>
      </c>
      <c r="AP1459" s="58">
        <v>2</v>
      </c>
      <c r="AQ1459" s="60">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58">
        <f ca="1">COUNTIF(INDIRECT("H"&amp;(ROW()+12*(($AN1459-1)*3+$AO1459)-ROW())/12+5):INDIRECT("S"&amp;(ROW()+12*(($AN1459-1)*3+$AO1459)-ROW())/12+5),AQ1459)</f>
        <v>0</v>
      </c>
      <c r="AS1459" s="60">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58">
        <f ca="1">COUNTIF(INDIRECT("U"&amp;(ROW()+12*(($AN1459-1)*3+$AO1459)-ROW())/12+5):INDIRECT("AF"&amp;(ROW()+12*(($AN1459-1)*3+$AO1459)-ROW())/12+5),AS1459)</f>
        <v>0</v>
      </c>
      <c r="AU1459" s="58">
        <f ca="1">IF(AND(AQ1459+AS1459&gt;0,AR1459+AT1459&gt;0),COUNTIF(AU$6:AU1458,"&gt;0")+1,0)</f>
        <v>0</v>
      </c>
    </row>
    <row r="1460" spans="40:47">
      <c r="AN1460" s="58">
        <v>41</v>
      </c>
      <c r="AO1460" s="58">
        <v>2</v>
      </c>
      <c r="AP1460" s="58">
        <v>3</v>
      </c>
      <c r="AQ1460" s="60">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58">
        <f ca="1">COUNTIF(INDIRECT("H"&amp;(ROW()+12*(($AN1460-1)*3+$AO1460)-ROW())/12+5):INDIRECT("S"&amp;(ROW()+12*(($AN1460-1)*3+$AO1460)-ROW())/12+5),AQ1460)</f>
        <v>0</v>
      </c>
      <c r="AS1460" s="60">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58">
        <f ca="1">COUNTIF(INDIRECT("U"&amp;(ROW()+12*(($AN1460-1)*3+$AO1460)-ROW())/12+5):INDIRECT("AF"&amp;(ROW()+12*(($AN1460-1)*3+$AO1460)-ROW())/12+5),AS1460)</f>
        <v>0</v>
      </c>
      <c r="AU1460" s="58">
        <f ca="1">IF(AND(AQ1460+AS1460&gt;0,AR1460+AT1460&gt;0),COUNTIF(AU$6:AU1459,"&gt;0")+1,0)</f>
        <v>0</v>
      </c>
    </row>
    <row r="1461" spans="40:47">
      <c r="AN1461" s="58">
        <v>41</v>
      </c>
      <c r="AO1461" s="58">
        <v>2</v>
      </c>
      <c r="AP1461" s="58">
        <v>4</v>
      </c>
      <c r="AQ1461" s="60">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58">
        <f ca="1">COUNTIF(INDIRECT("H"&amp;(ROW()+12*(($AN1461-1)*3+$AO1461)-ROW())/12+5):INDIRECT("S"&amp;(ROW()+12*(($AN1461-1)*3+$AO1461)-ROW())/12+5),AQ1461)</f>
        <v>0</v>
      </c>
      <c r="AS1461" s="60">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58">
        <f ca="1">COUNTIF(INDIRECT("U"&amp;(ROW()+12*(($AN1461-1)*3+$AO1461)-ROW())/12+5):INDIRECT("AF"&amp;(ROW()+12*(($AN1461-1)*3+$AO1461)-ROW())/12+5),AS1461)</f>
        <v>0</v>
      </c>
      <c r="AU1461" s="58">
        <f ca="1">IF(AND(AQ1461+AS1461&gt;0,AR1461+AT1461&gt;0),COUNTIF(AU$6:AU1460,"&gt;0")+1,0)</f>
        <v>0</v>
      </c>
    </row>
    <row r="1462" spans="40:47">
      <c r="AN1462" s="58">
        <v>41</v>
      </c>
      <c r="AO1462" s="58">
        <v>2</v>
      </c>
      <c r="AP1462" s="58">
        <v>5</v>
      </c>
      <c r="AQ1462" s="60">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58">
        <f ca="1">COUNTIF(INDIRECT("H"&amp;(ROW()+12*(($AN1462-1)*3+$AO1462)-ROW())/12+5):INDIRECT("S"&amp;(ROW()+12*(($AN1462-1)*3+$AO1462)-ROW())/12+5),AQ1462)</f>
        <v>0</v>
      </c>
      <c r="AS1462" s="60">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58">
        <f ca="1">COUNTIF(INDIRECT("U"&amp;(ROW()+12*(($AN1462-1)*3+$AO1462)-ROW())/12+5):INDIRECT("AF"&amp;(ROW()+12*(($AN1462-1)*3+$AO1462)-ROW())/12+5),AS1462)</f>
        <v>0</v>
      </c>
      <c r="AU1462" s="58">
        <f ca="1">IF(AND(AQ1462+AS1462&gt;0,AR1462+AT1462&gt;0),COUNTIF(AU$6:AU1461,"&gt;0")+1,0)</f>
        <v>0</v>
      </c>
    </row>
    <row r="1463" spans="40:47">
      <c r="AN1463" s="58">
        <v>41</v>
      </c>
      <c r="AO1463" s="58">
        <v>2</v>
      </c>
      <c r="AP1463" s="58">
        <v>6</v>
      </c>
      <c r="AQ1463" s="60">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58">
        <f ca="1">COUNTIF(INDIRECT("H"&amp;(ROW()+12*(($AN1463-1)*3+$AO1463)-ROW())/12+5):INDIRECT("S"&amp;(ROW()+12*(($AN1463-1)*3+$AO1463)-ROW())/12+5),AQ1463)</f>
        <v>0</v>
      </c>
      <c r="AS1463" s="60">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58">
        <f ca="1">COUNTIF(INDIRECT("U"&amp;(ROW()+12*(($AN1463-1)*3+$AO1463)-ROW())/12+5):INDIRECT("AF"&amp;(ROW()+12*(($AN1463-1)*3+$AO1463)-ROW())/12+5),AS1463)</f>
        <v>0</v>
      </c>
      <c r="AU1463" s="58">
        <f ca="1">IF(AND(AQ1463+AS1463&gt;0,AR1463+AT1463&gt;0),COUNTIF(AU$6:AU1462,"&gt;0")+1,0)</f>
        <v>0</v>
      </c>
    </row>
    <row r="1464" spans="40:47">
      <c r="AN1464" s="58">
        <v>41</v>
      </c>
      <c r="AO1464" s="58">
        <v>2</v>
      </c>
      <c r="AP1464" s="58">
        <v>7</v>
      </c>
      <c r="AQ1464" s="60">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58">
        <f ca="1">COUNTIF(INDIRECT("H"&amp;(ROW()+12*(($AN1464-1)*3+$AO1464)-ROW())/12+5):INDIRECT("S"&amp;(ROW()+12*(($AN1464-1)*3+$AO1464)-ROW())/12+5),AQ1464)</f>
        <v>0</v>
      </c>
      <c r="AS1464" s="60">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58">
        <f ca="1">COUNTIF(INDIRECT("U"&amp;(ROW()+12*(($AN1464-1)*3+$AO1464)-ROW())/12+5):INDIRECT("AF"&amp;(ROW()+12*(($AN1464-1)*3+$AO1464)-ROW())/12+5),AS1464)</f>
        <v>0</v>
      </c>
      <c r="AU1464" s="58">
        <f ca="1">IF(AND(AQ1464+AS1464&gt;0,AR1464+AT1464&gt;0),COUNTIF(AU$6:AU1463,"&gt;0")+1,0)</f>
        <v>0</v>
      </c>
    </row>
    <row r="1465" spans="40:47">
      <c r="AN1465" s="58">
        <v>41</v>
      </c>
      <c r="AO1465" s="58">
        <v>2</v>
      </c>
      <c r="AP1465" s="58">
        <v>8</v>
      </c>
      <c r="AQ1465" s="60">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58">
        <f ca="1">COUNTIF(INDIRECT("H"&amp;(ROW()+12*(($AN1465-1)*3+$AO1465)-ROW())/12+5):INDIRECT("S"&amp;(ROW()+12*(($AN1465-1)*3+$AO1465)-ROW())/12+5),AQ1465)</f>
        <v>0</v>
      </c>
      <c r="AS1465" s="60">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58">
        <f ca="1">COUNTIF(INDIRECT("U"&amp;(ROW()+12*(($AN1465-1)*3+$AO1465)-ROW())/12+5):INDIRECT("AF"&amp;(ROW()+12*(($AN1465-1)*3+$AO1465)-ROW())/12+5),AS1465)</f>
        <v>0</v>
      </c>
      <c r="AU1465" s="58">
        <f ca="1">IF(AND(AQ1465+AS1465&gt;0,AR1465+AT1465&gt;0),COUNTIF(AU$6:AU1464,"&gt;0")+1,0)</f>
        <v>0</v>
      </c>
    </row>
    <row r="1466" spans="40:47">
      <c r="AN1466" s="58">
        <v>41</v>
      </c>
      <c r="AO1466" s="58">
        <v>2</v>
      </c>
      <c r="AP1466" s="58">
        <v>9</v>
      </c>
      <c r="AQ1466" s="60">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58">
        <f ca="1">COUNTIF(INDIRECT("H"&amp;(ROW()+12*(($AN1466-1)*3+$AO1466)-ROW())/12+5):INDIRECT("S"&amp;(ROW()+12*(($AN1466-1)*3+$AO1466)-ROW())/12+5),AQ1466)</f>
        <v>0</v>
      </c>
      <c r="AS1466" s="60">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58">
        <f ca="1">COUNTIF(INDIRECT("U"&amp;(ROW()+12*(($AN1466-1)*3+$AO1466)-ROW())/12+5):INDIRECT("AF"&amp;(ROW()+12*(($AN1466-1)*3+$AO1466)-ROW())/12+5),AS1466)</f>
        <v>0</v>
      </c>
      <c r="AU1466" s="58">
        <f ca="1">IF(AND(AQ1466+AS1466&gt;0,AR1466+AT1466&gt;0),COUNTIF(AU$6:AU1465,"&gt;0")+1,0)</f>
        <v>0</v>
      </c>
    </row>
    <row r="1467" spans="40:47">
      <c r="AN1467" s="58">
        <v>41</v>
      </c>
      <c r="AO1467" s="58">
        <v>2</v>
      </c>
      <c r="AP1467" s="58">
        <v>10</v>
      </c>
      <c r="AQ1467" s="60">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58">
        <f ca="1">COUNTIF(INDIRECT("H"&amp;(ROW()+12*(($AN1467-1)*3+$AO1467)-ROW())/12+5):INDIRECT("S"&amp;(ROW()+12*(($AN1467-1)*3+$AO1467)-ROW())/12+5),AQ1467)</f>
        <v>0</v>
      </c>
      <c r="AS1467" s="60">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58">
        <f ca="1">COUNTIF(INDIRECT("U"&amp;(ROW()+12*(($AN1467-1)*3+$AO1467)-ROW())/12+5):INDIRECT("AF"&amp;(ROW()+12*(($AN1467-1)*3+$AO1467)-ROW())/12+5),AS1467)</f>
        <v>0</v>
      </c>
      <c r="AU1467" s="58">
        <f ca="1">IF(AND(AQ1467+AS1467&gt;0,AR1467+AT1467&gt;0),COUNTIF(AU$6:AU1466,"&gt;0")+1,0)</f>
        <v>0</v>
      </c>
    </row>
    <row r="1468" spans="40:47">
      <c r="AN1468" s="58">
        <v>41</v>
      </c>
      <c r="AO1468" s="58">
        <v>2</v>
      </c>
      <c r="AP1468" s="58">
        <v>11</v>
      </c>
      <c r="AQ1468" s="60">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58">
        <f ca="1">COUNTIF(INDIRECT("H"&amp;(ROW()+12*(($AN1468-1)*3+$AO1468)-ROW())/12+5):INDIRECT("S"&amp;(ROW()+12*(($AN1468-1)*3+$AO1468)-ROW())/12+5),AQ1468)</f>
        <v>0</v>
      </c>
      <c r="AS1468" s="60">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58">
        <f ca="1">COUNTIF(INDIRECT("U"&amp;(ROW()+12*(($AN1468-1)*3+$AO1468)-ROW())/12+5):INDIRECT("AF"&amp;(ROW()+12*(($AN1468-1)*3+$AO1468)-ROW())/12+5),AS1468)</f>
        <v>0</v>
      </c>
      <c r="AU1468" s="58">
        <f ca="1">IF(AND(AQ1468+AS1468&gt;0,AR1468+AT1468&gt;0),COUNTIF(AU$6:AU1467,"&gt;0")+1,0)</f>
        <v>0</v>
      </c>
    </row>
    <row r="1469" spans="40:47">
      <c r="AN1469" s="58">
        <v>41</v>
      </c>
      <c r="AO1469" s="58">
        <v>2</v>
      </c>
      <c r="AP1469" s="58">
        <v>12</v>
      </c>
      <c r="AQ1469" s="60">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58">
        <f ca="1">COUNTIF(INDIRECT("H"&amp;(ROW()+12*(($AN1469-1)*3+$AO1469)-ROW())/12+5):INDIRECT("S"&amp;(ROW()+12*(($AN1469-1)*3+$AO1469)-ROW())/12+5),AQ1469)</f>
        <v>0</v>
      </c>
      <c r="AS1469" s="60">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58">
        <f ca="1">COUNTIF(INDIRECT("U"&amp;(ROW()+12*(($AN1469-1)*3+$AO1469)-ROW())/12+5):INDIRECT("AF"&amp;(ROW()+12*(($AN1469-1)*3+$AO1469)-ROW())/12+5),AS1469)</f>
        <v>0</v>
      </c>
      <c r="AU1469" s="58">
        <f ca="1">IF(AND(AQ1469+AS1469&gt;0,AR1469+AT1469&gt;0),COUNTIF(AU$6:AU1468,"&gt;0")+1,0)</f>
        <v>0</v>
      </c>
    </row>
    <row r="1470" spans="40:47">
      <c r="AN1470" s="58">
        <v>41</v>
      </c>
      <c r="AO1470" s="58">
        <v>3</v>
      </c>
      <c r="AP1470" s="58">
        <v>1</v>
      </c>
      <c r="AQ1470" s="60">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58">
        <f ca="1">COUNTIF(INDIRECT("H"&amp;(ROW()+12*(($AN1470-1)*3+$AO1470)-ROW())/12+5):INDIRECT("S"&amp;(ROW()+12*(($AN1470-1)*3+$AO1470)-ROW())/12+5),AQ1470)</f>
        <v>0</v>
      </c>
      <c r="AS1470" s="60">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58">
        <f ca="1">COUNTIF(INDIRECT("U"&amp;(ROW()+12*(($AN1470-1)*3+$AO1470)-ROW())/12+5):INDIRECT("AF"&amp;(ROW()+12*(($AN1470-1)*3+$AO1470)-ROW())/12+5),AS1470)</f>
        <v>0</v>
      </c>
      <c r="AU1470" s="58">
        <f ca="1">IF(AND(AQ1470+AS1470&gt;0,AR1470+AT1470&gt;0),COUNTIF(AU$6:AU1469,"&gt;0")+1,0)</f>
        <v>0</v>
      </c>
    </row>
    <row r="1471" spans="40:47">
      <c r="AN1471" s="58">
        <v>41</v>
      </c>
      <c r="AO1471" s="58">
        <v>3</v>
      </c>
      <c r="AP1471" s="58">
        <v>2</v>
      </c>
      <c r="AQ1471" s="60">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58">
        <f ca="1">COUNTIF(INDIRECT("H"&amp;(ROW()+12*(($AN1471-1)*3+$AO1471)-ROW())/12+5):INDIRECT("S"&amp;(ROW()+12*(($AN1471-1)*3+$AO1471)-ROW())/12+5),AQ1471)</f>
        <v>0</v>
      </c>
      <c r="AS1471" s="60">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58">
        <f ca="1">COUNTIF(INDIRECT("U"&amp;(ROW()+12*(($AN1471-1)*3+$AO1471)-ROW())/12+5):INDIRECT("AF"&amp;(ROW()+12*(($AN1471-1)*3+$AO1471)-ROW())/12+5),AS1471)</f>
        <v>0</v>
      </c>
      <c r="AU1471" s="58">
        <f ca="1">IF(AND(AQ1471+AS1471&gt;0,AR1471+AT1471&gt;0),COUNTIF(AU$6:AU1470,"&gt;0")+1,0)</f>
        <v>0</v>
      </c>
    </row>
    <row r="1472" spans="40:47">
      <c r="AN1472" s="58">
        <v>41</v>
      </c>
      <c r="AO1472" s="58">
        <v>3</v>
      </c>
      <c r="AP1472" s="58">
        <v>3</v>
      </c>
      <c r="AQ1472" s="60">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58">
        <f ca="1">COUNTIF(INDIRECT("H"&amp;(ROW()+12*(($AN1472-1)*3+$AO1472)-ROW())/12+5):INDIRECT("S"&amp;(ROW()+12*(($AN1472-1)*3+$AO1472)-ROW())/12+5),AQ1472)</f>
        <v>0</v>
      </c>
      <c r="AS1472" s="60">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58">
        <f ca="1">COUNTIF(INDIRECT("U"&amp;(ROW()+12*(($AN1472-1)*3+$AO1472)-ROW())/12+5):INDIRECT("AF"&amp;(ROW()+12*(($AN1472-1)*3+$AO1472)-ROW())/12+5),AS1472)</f>
        <v>0</v>
      </c>
      <c r="AU1472" s="58">
        <f ca="1">IF(AND(AQ1472+AS1472&gt;0,AR1472+AT1472&gt;0),COUNTIF(AU$6:AU1471,"&gt;0")+1,0)</f>
        <v>0</v>
      </c>
    </row>
    <row r="1473" spans="40:47">
      <c r="AN1473" s="58">
        <v>41</v>
      </c>
      <c r="AO1473" s="58">
        <v>3</v>
      </c>
      <c r="AP1473" s="58">
        <v>4</v>
      </c>
      <c r="AQ1473" s="60">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58">
        <f ca="1">COUNTIF(INDIRECT("H"&amp;(ROW()+12*(($AN1473-1)*3+$AO1473)-ROW())/12+5):INDIRECT("S"&amp;(ROW()+12*(($AN1473-1)*3+$AO1473)-ROW())/12+5),AQ1473)</f>
        <v>0</v>
      </c>
      <c r="AS1473" s="60">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58">
        <f ca="1">COUNTIF(INDIRECT("U"&amp;(ROW()+12*(($AN1473-1)*3+$AO1473)-ROW())/12+5):INDIRECT("AF"&amp;(ROW()+12*(($AN1473-1)*3+$AO1473)-ROW())/12+5),AS1473)</f>
        <v>0</v>
      </c>
      <c r="AU1473" s="58">
        <f ca="1">IF(AND(AQ1473+AS1473&gt;0,AR1473+AT1473&gt;0),COUNTIF(AU$6:AU1472,"&gt;0")+1,0)</f>
        <v>0</v>
      </c>
    </row>
    <row r="1474" spans="40:47">
      <c r="AN1474" s="58">
        <v>41</v>
      </c>
      <c r="AO1474" s="58">
        <v>3</v>
      </c>
      <c r="AP1474" s="58">
        <v>5</v>
      </c>
      <c r="AQ1474" s="60">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58">
        <f ca="1">COUNTIF(INDIRECT("H"&amp;(ROW()+12*(($AN1474-1)*3+$AO1474)-ROW())/12+5):INDIRECT("S"&amp;(ROW()+12*(($AN1474-1)*3+$AO1474)-ROW())/12+5),AQ1474)</f>
        <v>0</v>
      </c>
      <c r="AS1474" s="60">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58">
        <f ca="1">COUNTIF(INDIRECT("U"&amp;(ROW()+12*(($AN1474-1)*3+$AO1474)-ROW())/12+5):INDIRECT("AF"&amp;(ROW()+12*(($AN1474-1)*3+$AO1474)-ROW())/12+5),AS1474)</f>
        <v>0</v>
      </c>
      <c r="AU1474" s="58">
        <f ca="1">IF(AND(AQ1474+AS1474&gt;0,AR1474+AT1474&gt;0),COUNTIF(AU$6:AU1473,"&gt;0")+1,0)</f>
        <v>0</v>
      </c>
    </row>
    <row r="1475" spans="40:47">
      <c r="AN1475" s="58">
        <v>41</v>
      </c>
      <c r="AO1475" s="58">
        <v>3</v>
      </c>
      <c r="AP1475" s="58">
        <v>6</v>
      </c>
      <c r="AQ1475" s="60">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58">
        <f ca="1">COUNTIF(INDIRECT("H"&amp;(ROW()+12*(($AN1475-1)*3+$AO1475)-ROW())/12+5):INDIRECT("S"&amp;(ROW()+12*(($AN1475-1)*3+$AO1475)-ROW())/12+5),AQ1475)</f>
        <v>0</v>
      </c>
      <c r="AS1475" s="60">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58">
        <f ca="1">COUNTIF(INDIRECT("U"&amp;(ROW()+12*(($AN1475-1)*3+$AO1475)-ROW())/12+5):INDIRECT("AF"&amp;(ROW()+12*(($AN1475-1)*3+$AO1475)-ROW())/12+5),AS1475)</f>
        <v>0</v>
      </c>
      <c r="AU1475" s="58">
        <f ca="1">IF(AND(AQ1475+AS1475&gt;0,AR1475+AT1475&gt;0),COUNTIF(AU$6:AU1474,"&gt;0")+1,0)</f>
        <v>0</v>
      </c>
    </row>
    <row r="1476" spans="40:47">
      <c r="AN1476" s="58">
        <v>41</v>
      </c>
      <c r="AO1476" s="58">
        <v>3</v>
      </c>
      <c r="AP1476" s="58">
        <v>7</v>
      </c>
      <c r="AQ1476" s="60">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58">
        <f ca="1">COUNTIF(INDIRECT("H"&amp;(ROW()+12*(($AN1476-1)*3+$AO1476)-ROW())/12+5):INDIRECT("S"&amp;(ROW()+12*(($AN1476-1)*3+$AO1476)-ROW())/12+5),AQ1476)</f>
        <v>0</v>
      </c>
      <c r="AS1476" s="60">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58">
        <f ca="1">COUNTIF(INDIRECT("U"&amp;(ROW()+12*(($AN1476-1)*3+$AO1476)-ROW())/12+5):INDIRECT("AF"&amp;(ROW()+12*(($AN1476-1)*3+$AO1476)-ROW())/12+5),AS1476)</f>
        <v>0</v>
      </c>
      <c r="AU1476" s="58">
        <f ca="1">IF(AND(AQ1476+AS1476&gt;0,AR1476+AT1476&gt;0),COUNTIF(AU$6:AU1475,"&gt;0")+1,0)</f>
        <v>0</v>
      </c>
    </row>
    <row r="1477" spans="40:47">
      <c r="AN1477" s="58">
        <v>41</v>
      </c>
      <c r="AO1477" s="58">
        <v>3</v>
      </c>
      <c r="AP1477" s="58">
        <v>8</v>
      </c>
      <c r="AQ1477" s="60">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58">
        <f ca="1">COUNTIF(INDIRECT("H"&amp;(ROW()+12*(($AN1477-1)*3+$AO1477)-ROW())/12+5):INDIRECT("S"&amp;(ROW()+12*(($AN1477-1)*3+$AO1477)-ROW())/12+5),AQ1477)</f>
        <v>0</v>
      </c>
      <c r="AS1477" s="60">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58">
        <f ca="1">COUNTIF(INDIRECT("U"&amp;(ROW()+12*(($AN1477-1)*3+$AO1477)-ROW())/12+5):INDIRECT("AF"&amp;(ROW()+12*(($AN1477-1)*3+$AO1477)-ROW())/12+5),AS1477)</f>
        <v>0</v>
      </c>
      <c r="AU1477" s="58">
        <f ca="1">IF(AND(AQ1477+AS1477&gt;0,AR1477+AT1477&gt;0),COUNTIF(AU$6:AU1476,"&gt;0")+1,0)</f>
        <v>0</v>
      </c>
    </row>
    <row r="1478" spans="40:47">
      <c r="AN1478" s="58">
        <v>41</v>
      </c>
      <c r="AO1478" s="58">
        <v>3</v>
      </c>
      <c r="AP1478" s="58">
        <v>9</v>
      </c>
      <c r="AQ1478" s="60">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58">
        <f ca="1">COUNTIF(INDIRECT("H"&amp;(ROW()+12*(($AN1478-1)*3+$AO1478)-ROW())/12+5):INDIRECT("S"&amp;(ROW()+12*(($AN1478-1)*3+$AO1478)-ROW())/12+5),AQ1478)</f>
        <v>0</v>
      </c>
      <c r="AS1478" s="60">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58">
        <f ca="1">COUNTIF(INDIRECT("U"&amp;(ROW()+12*(($AN1478-1)*3+$AO1478)-ROW())/12+5):INDIRECT("AF"&amp;(ROW()+12*(($AN1478-1)*3+$AO1478)-ROW())/12+5),AS1478)</f>
        <v>0</v>
      </c>
      <c r="AU1478" s="58">
        <f ca="1">IF(AND(AQ1478+AS1478&gt;0,AR1478+AT1478&gt;0),COUNTIF(AU$6:AU1477,"&gt;0")+1,0)</f>
        <v>0</v>
      </c>
    </row>
    <row r="1479" spans="40:47">
      <c r="AN1479" s="58">
        <v>41</v>
      </c>
      <c r="AO1479" s="58">
        <v>3</v>
      </c>
      <c r="AP1479" s="58">
        <v>10</v>
      </c>
      <c r="AQ1479" s="60">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58">
        <f ca="1">COUNTIF(INDIRECT("H"&amp;(ROW()+12*(($AN1479-1)*3+$AO1479)-ROW())/12+5):INDIRECT("S"&amp;(ROW()+12*(($AN1479-1)*3+$AO1479)-ROW())/12+5),AQ1479)</f>
        <v>0</v>
      </c>
      <c r="AS1479" s="60">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58">
        <f ca="1">COUNTIF(INDIRECT("U"&amp;(ROW()+12*(($AN1479-1)*3+$AO1479)-ROW())/12+5):INDIRECT("AF"&amp;(ROW()+12*(($AN1479-1)*3+$AO1479)-ROW())/12+5),AS1479)</f>
        <v>0</v>
      </c>
      <c r="AU1479" s="58">
        <f ca="1">IF(AND(AQ1479+AS1479&gt;0,AR1479+AT1479&gt;0),COUNTIF(AU$6:AU1478,"&gt;0")+1,0)</f>
        <v>0</v>
      </c>
    </row>
    <row r="1480" spans="40:47">
      <c r="AN1480" s="58">
        <v>41</v>
      </c>
      <c r="AO1480" s="58">
        <v>3</v>
      </c>
      <c r="AP1480" s="58">
        <v>11</v>
      </c>
      <c r="AQ1480" s="60">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58">
        <f ca="1">COUNTIF(INDIRECT("H"&amp;(ROW()+12*(($AN1480-1)*3+$AO1480)-ROW())/12+5):INDIRECT("S"&amp;(ROW()+12*(($AN1480-1)*3+$AO1480)-ROW())/12+5),AQ1480)</f>
        <v>0</v>
      </c>
      <c r="AS1480" s="60">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58">
        <f ca="1">COUNTIF(INDIRECT("U"&amp;(ROW()+12*(($AN1480-1)*3+$AO1480)-ROW())/12+5):INDIRECT("AF"&amp;(ROW()+12*(($AN1480-1)*3+$AO1480)-ROW())/12+5),AS1480)</f>
        <v>0</v>
      </c>
      <c r="AU1480" s="58">
        <f ca="1">IF(AND(AQ1480+AS1480&gt;0,AR1480+AT1480&gt;0),COUNTIF(AU$6:AU1479,"&gt;0")+1,0)</f>
        <v>0</v>
      </c>
    </row>
    <row r="1481" spans="40:47">
      <c r="AN1481" s="243">
        <v>41</v>
      </c>
      <c r="AO1481" s="243">
        <v>3</v>
      </c>
      <c r="AP1481" s="243">
        <v>12</v>
      </c>
      <c r="AQ1481" s="244">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243">
        <f ca="1">COUNTIF(INDIRECT("H"&amp;(ROW()+12*(($AN1481-1)*3+$AO1481)-ROW())/12+5):INDIRECT("S"&amp;(ROW()+12*(($AN1481-1)*3+$AO1481)-ROW())/12+5),AQ1481)</f>
        <v>0</v>
      </c>
      <c r="AS1481" s="244">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243">
        <f ca="1">COUNTIF(INDIRECT("U"&amp;(ROW()+12*(($AN1481-1)*3+$AO1481)-ROW())/12+5):INDIRECT("AF"&amp;(ROW()+12*(($AN1481-1)*3+$AO1481)-ROW())/12+5),AS1481)</f>
        <v>0</v>
      </c>
      <c r="AU1481" s="58">
        <f ca="1">IF(AND(AQ1481+AS1481&gt;0,AR1481+AT1481&gt;0),COUNTIF(AU$6:AU1480,"&gt;0")+1,0)</f>
        <v>0</v>
      </c>
    </row>
    <row r="1482" spans="40:47">
      <c r="AN1482" s="58">
        <v>42</v>
      </c>
      <c r="AO1482" s="58">
        <v>1</v>
      </c>
      <c r="AP1482" s="58">
        <v>1</v>
      </c>
      <c r="AQ1482" s="60">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58">
        <f ca="1">COUNTIF(INDIRECT("H"&amp;(ROW()+12*(($AN1482-1)*3+$AO1482)-ROW())/12+5):INDIRECT("S"&amp;(ROW()+12*(($AN1482-1)*3+$AO1482)-ROW())/12+5),AQ1482)</f>
        <v>0</v>
      </c>
      <c r="AS1482" s="60">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58">
        <f ca="1">COUNTIF(INDIRECT("U"&amp;(ROW()+12*(($AN1482-1)*3+$AO1482)-ROW())/12+5):INDIRECT("AF"&amp;(ROW()+12*(($AN1482-1)*3+$AO1482)-ROW())/12+5),AS1482)</f>
        <v>0</v>
      </c>
      <c r="AU1482" s="58">
        <f ca="1">IF(AND(AQ1482+AS1482&gt;0,AR1482+AT1482&gt;0),COUNTIF(AU$6:AU1481,"&gt;0")+1,0)</f>
        <v>0</v>
      </c>
    </row>
    <row r="1483" spans="40:47">
      <c r="AN1483" s="58">
        <v>42</v>
      </c>
      <c r="AO1483" s="58">
        <v>1</v>
      </c>
      <c r="AP1483" s="58">
        <v>2</v>
      </c>
      <c r="AQ1483" s="60">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58">
        <f ca="1">COUNTIF(INDIRECT("H"&amp;(ROW()+12*(($AN1483-1)*3+$AO1483)-ROW())/12+5):INDIRECT("S"&amp;(ROW()+12*(($AN1483-1)*3+$AO1483)-ROW())/12+5),AQ1483)</f>
        <v>0</v>
      </c>
      <c r="AS1483" s="60">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58">
        <f ca="1">COUNTIF(INDIRECT("U"&amp;(ROW()+12*(($AN1483-1)*3+$AO1483)-ROW())/12+5):INDIRECT("AF"&amp;(ROW()+12*(($AN1483-1)*3+$AO1483)-ROW())/12+5),AS1483)</f>
        <v>0</v>
      </c>
      <c r="AU1483" s="58">
        <f ca="1">IF(AND(AQ1483+AS1483&gt;0,AR1483+AT1483&gt;0),COUNTIF(AU$6:AU1482,"&gt;0")+1,0)</f>
        <v>0</v>
      </c>
    </row>
    <row r="1484" spans="40:47">
      <c r="AN1484" s="58">
        <v>42</v>
      </c>
      <c r="AO1484" s="58">
        <v>1</v>
      </c>
      <c r="AP1484" s="58">
        <v>3</v>
      </c>
      <c r="AQ1484" s="60">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58">
        <f ca="1">COUNTIF(INDIRECT("H"&amp;(ROW()+12*(($AN1484-1)*3+$AO1484)-ROW())/12+5):INDIRECT("S"&amp;(ROW()+12*(($AN1484-1)*3+$AO1484)-ROW())/12+5),AQ1484)</f>
        <v>0</v>
      </c>
      <c r="AS1484" s="60">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58">
        <f ca="1">COUNTIF(INDIRECT("U"&amp;(ROW()+12*(($AN1484-1)*3+$AO1484)-ROW())/12+5):INDIRECT("AF"&amp;(ROW()+12*(($AN1484-1)*3+$AO1484)-ROW())/12+5),AS1484)</f>
        <v>0</v>
      </c>
      <c r="AU1484" s="58">
        <f ca="1">IF(AND(AQ1484+AS1484&gt;0,AR1484+AT1484&gt;0),COUNTIF(AU$6:AU1483,"&gt;0")+1,0)</f>
        <v>0</v>
      </c>
    </row>
    <row r="1485" spans="40:47">
      <c r="AN1485" s="58">
        <v>42</v>
      </c>
      <c r="AO1485" s="58">
        <v>1</v>
      </c>
      <c r="AP1485" s="58">
        <v>4</v>
      </c>
      <c r="AQ1485" s="60">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58">
        <f ca="1">COUNTIF(INDIRECT("H"&amp;(ROW()+12*(($AN1485-1)*3+$AO1485)-ROW())/12+5):INDIRECT("S"&amp;(ROW()+12*(($AN1485-1)*3+$AO1485)-ROW())/12+5),AQ1485)</f>
        <v>0</v>
      </c>
      <c r="AS1485" s="60">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58">
        <f ca="1">COUNTIF(INDIRECT("U"&amp;(ROW()+12*(($AN1485-1)*3+$AO1485)-ROW())/12+5):INDIRECT("AF"&amp;(ROW()+12*(($AN1485-1)*3+$AO1485)-ROW())/12+5),AS1485)</f>
        <v>0</v>
      </c>
      <c r="AU1485" s="58">
        <f ca="1">IF(AND(AQ1485+AS1485&gt;0,AR1485+AT1485&gt;0),COUNTIF(AU$6:AU1484,"&gt;0")+1,0)</f>
        <v>0</v>
      </c>
    </row>
    <row r="1486" spans="40:47">
      <c r="AN1486" s="58">
        <v>42</v>
      </c>
      <c r="AO1486" s="58">
        <v>1</v>
      </c>
      <c r="AP1486" s="58">
        <v>5</v>
      </c>
      <c r="AQ1486" s="60">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58">
        <f ca="1">COUNTIF(INDIRECT("H"&amp;(ROW()+12*(($AN1486-1)*3+$AO1486)-ROW())/12+5):INDIRECT("S"&amp;(ROW()+12*(($AN1486-1)*3+$AO1486)-ROW())/12+5),AQ1486)</f>
        <v>0</v>
      </c>
      <c r="AS1486" s="60">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58">
        <f ca="1">COUNTIF(INDIRECT("U"&amp;(ROW()+12*(($AN1486-1)*3+$AO1486)-ROW())/12+5):INDIRECT("AF"&amp;(ROW()+12*(($AN1486-1)*3+$AO1486)-ROW())/12+5),AS1486)</f>
        <v>0</v>
      </c>
      <c r="AU1486" s="58">
        <f ca="1">IF(AND(AQ1486+AS1486&gt;0,AR1486+AT1486&gt;0),COUNTIF(AU$6:AU1485,"&gt;0")+1,0)</f>
        <v>0</v>
      </c>
    </row>
    <row r="1487" spans="40:47">
      <c r="AN1487" s="58">
        <v>42</v>
      </c>
      <c r="AO1487" s="58">
        <v>1</v>
      </c>
      <c r="AP1487" s="58">
        <v>6</v>
      </c>
      <c r="AQ1487" s="60">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58">
        <f ca="1">COUNTIF(INDIRECT("H"&amp;(ROW()+12*(($AN1487-1)*3+$AO1487)-ROW())/12+5):INDIRECT("S"&amp;(ROW()+12*(($AN1487-1)*3+$AO1487)-ROW())/12+5),AQ1487)</f>
        <v>0</v>
      </c>
      <c r="AS1487" s="60">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58">
        <f ca="1">COUNTIF(INDIRECT("U"&amp;(ROW()+12*(($AN1487-1)*3+$AO1487)-ROW())/12+5):INDIRECT("AF"&amp;(ROW()+12*(($AN1487-1)*3+$AO1487)-ROW())/12+5),AS1487)</f>
        <v>0</v>
      </c>
      <c r="AU1487" s="58">
        <f ca="1">IF(AND(AQ1487+AS1487&gt;0,AR1487+AT1487&gt;0),COUNTIF(AU$6:AU1486,"&gt;0")+1,0)</f>
        <v>0</v>
      </c>
    </row>
    <row r="1488" spans="40:47">
      <c r="AN1488" s="58">
        <v>42</v>
      </c>
      <c r="AO1488" s="58">
        <v>1</v>
      </c>
      <c r="AP1488" s="58">
        <v>7</v>
      </c>
      <c r="AQ1488" s="60">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58">
        <f ca="1">COUNTIF(INDIRECT("H"&amp;(ROW()+12*(($AN1488-1)*3+$AO1488)-ROW())/12+5):INDIRECT("S"&amp;(ROW()+12*(($AN1488-1)*3+$AO1488)-ROW())/12+5),AQ1488)</f>
        <v>0</v>
      </c>
      <c r="AS1488" s="60">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58">
        <f ca="1">COUNTIF(INDIRECT("U"&amp;(ROW()+12*(($AN1488-1)*3+$AO1488)-ROW())/12+5):INDIRECT("AF"&amp;(ROW()+12*(($AN1488-1)*3+$AO1488)-ROW())/12+5),AS1488)</f>
        <v>0</v>
      </c>
      <c r="AU1488" s="58">
        <f ca="1">IF(AND(AQ1488+AS1488&gt;0,AR1488+AT1488&gt;0),COUNTIF(AU$6:AU1487,"&gt;0")+1,0)</f>
        <v>0</v>
      </c>
    </row>
    <row r="1489" spans="40:47">
      <c r="AN1489" s="58">
        <v>42</v>
      </c>
      <c r="AO1489" s="58">
        <v>1</v>
      </c>
      <c r="AP1489" s="58">
        <v>8</v>
      </c>
      <c r="AQ1489" s="60">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58">
        <f ca="1">COUNTIF(INDIRECT("H"&amp;(ROW()+12*(($AN1489-1)*3+$AO1489)-ROW())/12+5):INDIRECT("S"&amp;(ROW()+12*(($AN1489-1)*3+$AO1489)-ROW())/12+5),AQ1489)</f>
        <v>0</v>
      </c>
      <c r="AS1489" s="60">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58">
        <f ca="1">COUNTIF(INDIRECT("U"&amp;(ROW()+12*(($AN1489-1)*3+$AO1489)-ROW())/12+5):INDIRECT("AF"&amp;(ROW()+12*(($AN1489-1)*3+$AO1489)-ROW())/12+5),AS1489)</f>
        <v>0</v>
      </c>
      <c r="AU1489" s="58">
        <f ca="1">IF(AND(AQ1489+AS1489&gt;0,AR1489+AT1489&gt;0),COUNTIF(AU$6:AU1488,"&gt;0")+1,0)</f>
        <v>0</v>
      </c>
    </row>
    <row r="1490" spans="40:47">
      <c r="AN1490" s="58">
        <v>42</v>
      </c>
      <c r="AO1490" s="58">
        <v>1</v>
      </c>
      <c r="AP1490" s="58">
        <v>9</v>
      </c>
      <c r="AQ1490" s="60">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58">
        <f ca="1">COUNTIF(INDIRECT("H"&amp;(ROW()+12*(($AN1490-1)*3+$AO1490)-ROW())/12+5):INDIRECT("S"&amp;(ROW()+12*(($AN1490-1)*3+$AO1490)-ROW())/12+5),AQ1490)</f>
        <v>0</v>
      </c>
      <c r="AS1490" s="60">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58">
        <f ca="1">COUNTIF(INDIRECT("U"&amp;(ROW()+12*(($AN1490-1)*3+$AO1490)-ROW())/12+5):INDIRECT("AF"&amp;(ROW()+12*(($AN1490-1)*3+$AO1490)-ROW())/12+5),AS1490)</f>
        <v>0</v>
      </c>
      <c r="AU1490" s="58">
        <f ca="1">IF(AND(AQ1490+AS1490&gt;0,AR1490+AT1490&gt;0),COUNTIF(AU$6:AU1489,"&gt;0")+1,0)</f>
        <v>0</v>
      </c>
    </row>
    <row r="1491" spans="40:47">
      <c r="AN1491" s="58">
        <v>42</v>
      </c>
      <c r="AO1491" s="58">
        <v>1</v>
      </c>
      <c r="AP1491" s="58">
        <v>10</v>
      </c>
      <c r="AQ1491" s="60">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58">
        <f ca="1">COUNTIF(INDIRECT("H"&amp;(ROW()+12*(($AN1491-1)*3+$AO1491)-ROW())/12+5):INDIRECT("S"&amp;(ROW()+12*(($AN1491-1)*3+$AO1491)-ROW())/12+5),AQ1491)</f>
        <v>0</v>
      </c>
      <c r="AS1491" s="60">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58">
        <f ca="1">COUNTIF(INDIRECT("U"&amp;(ROW()+12*(($AN1491-1)*3+$AO1491)-ROW())/12+5):INDIRECT("AF"&amp;(ROW()+12*(($AN1491-1)*3+$AO1491)-ROW())/12+5),AS1491)</f>
        <v>0</v>
      </c>
      <c r="AU1491" s="58">
        <f ca="1">IF(AND(AQ1491+AS1491&gt;0,AR1491+AT1491&gt;0),COUNTIF(AU$6:AU1490,"&gt;0")+1,0)</f>
        <v>0</v>
      </c>
    </row>
    <row r="1492" spans="40:47">
      <c r="AN1492" s="58">
        <v>42</v>
      </c>
      <c r="AO1492" s="58">
        <v>1</v>
      </c>
      <c r="AP1492" s="58">
        <v>11</v>
      </c>
      <c r="AQ1492" s="60">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58">
        <f ca="1">COUNTIF(INDIRECT("H"&amp;(ROW()+12*(($AN1492-1)*3+$AO1492)-ROW())/12+5):INDIRECT("S"&amp;(ROW()+12*(($AN1492-1)*3+$AO1492)-ROW())/12+5),AQ1492)</f>
        <v>0</v>
      </c>
      <c r="AS1492" s="60">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58">
        <f ca="1">COUNTIF(INDIRECT("U"&amp;(ROW()+12*(($AN1492-1)*3+$AO1492)-ROW())/12+5):INDIRECT("AF"&amp;(ROW()+12*(($AN1492-1)*3+$AO1492)-ROW())/12+5),AS1492)</f>
        <v>0</v>
      </c>
      <c r="AU1492" s="58">
        <f ca="1">IF(AND(AQ1492+AS1492&gt;0,AR1492+AT1492&gt;0),COUNTIF(AU$6:AU1491,"&gt;0")+1,0)</f>
        <v>0</v>
      </c>
    </row>
    <row r="1493" spans="40:47">
      <c r="AN1493" s="58">
        <v>42</v>
      </c>
      <c r="AO1493" s="58">
        <v>1</v>
      </c>
      <c r="AP1493" s="58">
        <v>12</v>
      </c>
      <c r="AQ1493" s="60">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58">
        <f ca="1">COUNTIF(INDIRECT("H"&amp;(ROW()+12*(($AN1493-1)*3+$AO1493)-ROW())/12+5):INDIRECT("S"&amp;(ROW()+12*(($AN1493-1)*3+$AO1493)-ROW())/12+5),AQ1493)</f>
        <v>0</v>
      </c>
      <c r="AS1493" s="60">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58">
        <f ca="1">COUNTIF(INDIRECT("U"&amp;(ROW()+12*(($AN1493-1)*3+$AO1493)-ROW())/12+5):INDIRECT("AF"&amp;(ROW()+12*(($AN1493-1)*3+$AO1493)-ROW())/12+5),AS1493)</f>
        <v>0</v>
      </c>
      <c r="AU1493" s="58">
        <f ca="1">IF(AND(AQ1493+AS1493&gt;0,AR1493+AT1493&gt;0),COUNTIF(AU$6:AU1492,"&gt;0")+1,0)</f>
        <v>0</v>
      </c>
    </row>
    <row r="1494" spans="40:47">
      <c r="AN1494" s="58">
        <v>42</v>
      </c>
      <c r="AO1494" s="58">
        <v>2</v>
      </c>
      <c r="AP1494" s="58">
        <v>1</v>
      </c>
      <c r="AQ1494" s="60">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58">
        <f ca="1">COUNTIF(INDIRECT("H"&amp;(ROW()+12*(($AN1494-1)*3+$AO1494)-ROW())/12+5):INDIRECT("S"&amp;(ROW()+12*(($AN1494-1)*3+$AO1494)-ROW())/12+5),AQ1494)</f>
        <v>0</v>
      </c>
      <c r="AS1494" s="60">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58">
        <f ca="1">COUNTIF(INDIRECT("U"&amp;(ROW()+12*(($AN1494-1)*3+$AO1494)-ROW())/12+5):INDIRECT("AF"&amp;(ROW()+12*(($AN1494-1)*3+$AO1494)-ROW())/12+5),AS1494)</f>
        <v>0</v>
      </c>
      <c r="AU1494" s="58">
        <f ca="1">IF(AND(AQ1494+AS1494&gt;0,AR1494+AT1494&gt;0),COUNTIF(AU$6:AU1493,"&gt;0")+1,0)</f>
        <v>0</v>
      </c>
    </row>
    <row r="1495" spans="40:47">
      <c r="AN1495" s="58">
        <v>42</v>
      </c>
      <c r="AO1495" s="58">
        <v>2</v>
      </c>
      <c r="AP1495" s="58">
        <v>2</v>
      </c>
      <c r="AQ1495" s="60">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58">
        <f ca="1">COUNTIF(INDIRECT("H"&amp;(ROW()+12*(($AN1495-1)*3+$AO1495)-ROW())/12+5):INDIRECT("S"&amp;(ROW()+12*(($AN1495-1)*3+$AO1495)-ROW())/12+5),AQ1495)</f>
        <v>0</v>
      </c>
      <c r="AS1495" s="60">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58">
        <f ca="1">COUNTIF(INDIRECT("U"&amp;(ROW()+12*(($AN1495-1)*3+$AO1495)-ROW())/12+5):INDIRECT("AF"&amp;(ROW()+12*(($AN1495-1)*3+$AO1495)-ROW())/12+5),AS1495)</f>
        <v>0</v>
      </c>
      <c r="AU1495" s="58">
        <f ca="1">IF(AND(AQ1495+AS1495&gt;0,AR1495+AT1495&gt;0),COUNTIF(AU$6:AU1494,"&gt;0")+1,0)</f>
        <v>0</v>
      </c>
    </row>
    <row r="1496" spans="40:47">
      <c r="AN1496" s="58">
        <v>42</v>
      </c>
      <c r="AO1496" s="58">
        <v>2</v>
      </c>
      <c r="AP1496" s="58">
        <v>3</v>
      </c>
      <c r="AQ1496" s="60">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58">
        <f ca="1">COUNTIF(INDIRECT("H"&amp;(ROW()+12*(($AN1496-1)*3+$AO1496)-ROW())/12+5):INDIRECT("S"&amp;(ROW()+12*(($AN1496-1)*3+$AO1496)-ROW())/12+5),AQ1496)</f>
        <v>0</v>
      </c>
      <c r="AS1496" s="60">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58">
        <f ca="1">COUNTIF(INDIRECT("U"&amp;(ROW()+12*(($AN1496-1)*3+$AO1496)-ROW())/12+5):INDIRECT("AF"&amp;(ROW()+12*(($AN1496-1)*3+$AO1496)-ROW())/12+5),AS1496)</f>
        <v>0</v>
      </c>
      <c r="AU1496" s="58">
        <f ca="1">IF(AND(AQ1496+AS1496&gt;0,AR1496+AT1496&gt;0),COUNTIF(AU$6:AU1495,"&gt;0")+1,0)</f>
        <v>0</v>
      </c>
    </row>
    <row r="1497" spans="40:47">
      <c r="AN1497" s="58">
        <v>42</v>
      </c>
      <c r="AO1497" s="58">
        <v>2</v>
      </c>
      <c r="AP1497" s="58">
        <v>4</v>
      </c>
      <c r="AQ1497" s="60">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58">
        <f ca="1">COUNTIF(INDIRECT("H"&amp;(ROW()+12*(($AN1497-1)*3+$AO1497)-ROW())/12+5):INDIRECT("S"&amp;(ROW()+12*(($AN1497-1)*3+$AO1497)-ROW())/12+5),AQ1497)</f>
        <v>0</v>
      </c>
      <c r="AS1497" s="60">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58">
        <f ca="1">COUNTIF(INDIRECT("U"&amp;(ROW()+12*(($AN1497-1)*3+$AO1497)-ROW())/12+5):INDIRECT("AF"&amp;(ROW()+12*(($AN1497-1)*3+$AO1497)-ROW())/12+5),AS1497)</f>
        <v>0</v>
      </c>
      <c r="AU1497" s="58">
        <f ca="1">IF(AND(AQ1497+AS1497&gt;0,AR1497+AT1497&gt;0),COUNTIF(AU$6:AU1496,"&gt;0")+1,0)</f>
        <v>0</v>
      </c>
    </row>
    <row r="1498" spans="40:47">
      <c r="AN1498" s="58">
        <v>42</v>
      </c>
      <c r="AO1498" s="58">
        <v>2</v>
      </c>
      <c r="AP1498" s="58">
        <v>5</v>
      </c>
      <c r="AQ1498" s="60">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58">
        <f ca="1">COUNTIF(INDIRECT("H"&amp;(ROW()+12*(($AN1498-1)*3+$AO1498)-ROW())/12+5):INDIRECT("S"&amp;(ROW()+12*(($AN1498-1)*3+$AO1498)-ROW())/12+5),AQ1498)</f>
        <v>0</v>
      </c>
      <c r="AS1498" s="60">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58">
        <f ca="1">COUNTIF(INDIRECT("U"&amp;(ROW()+12*(($AN1498-1)*3+$AO1498)-ROW())/12+5):INDIRECT("AF"&amp;(ROW()+12*(($AN1498-1)*3+$AO1498)-ROW())/12+5),AS1498)</f>
        <v>0</v>
      </c>
      <c r="AU1498" s="58">
        <f ca="1">IF(AND(AQ1498+AS1498&gt;0,AR1498+AT1498&gt;0),COUNTIF(AU$6:AU1497,"&gt;0")+1,0)</f>
        <v>0</v>
      </c>
    </row>
    <row r="1499" spans="40:47">
      <c r="AN1499" s="58">
        <v>42</v>
      </c>
      <c r="AO1499" s="58">
        <v>2</v>
      </c>
      <c r="AP1499" s="58">
        <v>6</v>
      </c>
      <c r="AQ1499" s="60">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58">
        <f ca="1">COUNTIF(INDIRECT("H"&amp;(ROW()+12*(($AN1499-1)*3+$AO1499)-ROW())/12+5):INDIRECT("S"&amp;(ROW()+12*(($AN1499-1)*3+$AO1499)-ROW())/12+5),AQ1499)</f>
        <v>0</v>
      </c>
      <c r="AS1499" s="60">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58">
        <f ca="1">COUNTIF(INDIRECT("U"&amp;(ROW()+12*(($AN1499-1)*3+$AO1499)-ROW())/12+5):INDIRECT("AF"&amp;(ROW()+12*(($AN1499-1)*3+$AO1499)-ROW())/12+5),AS1499)</f>
        <v>0</v>
      </c>
      <c r="AU1499" s="58">
        <f ca="1">IF(AND(AQ1499+AS1499&gt;0,AR1499+AT1499&gt;0),COUNTIF(AU$6:AU1498,"&gt;0")+1,0)</f>
        <v>0</v>
      </c>
    </row>
    <row r="1500" spans="40:47">
      <c r="AN1500" s="58">
        <v>42</v>
      </c>
      <c r="AO1500" s="58">
        <v>2</v>
      </c>
      <c r="AP1500" s="58">
        <v>7</v>
      </c>
      <c r="AQ1500" s="60">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58">
        <f ca="1">COUNTIF(INDIRECT("H"&amp;(ROW()+12*(($AN1500-1)*3+$AO1500)-ROW())/12+5):INDIRECT("S"&amp;(ROW()+12*(($AN1500-1)*3+$AO1500)-ROW())/12+5),AQ1500)</f>
        <v>0</v>
      </c>
      <c r="AS1500" s="60">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58">
        <f ca="1">COUNTIF(INDIRECT("U"&amp;(ROW()+12*(($AN1500-1)*3+$AO1500)-ROW())/12+5):INDIRECT("AF"&amp;(ROW()+12*(($AN1500-1)*3+$AO1500)-ROW())/12+5),AS1500)</f>
        <v>0</v>
      </c>
      <c r="AU1500" s="58">
        <f ca="1">IF(AND(AQ1500+AS1500&gt;0,AR1500+AT1500&gt;0),COUNTIF(AU$6:AU1499,"&gt;0")+1,0)</f>
        <v>0</v>
      </c>
    </row>
    <row r="1501" spans="40:47">
      <c r="AN1501" s="58">
        <v>42</v>
      </c>
      <c r="AO1501" s="58">
        <v>2</v>
      </c>
      <c r="AP1501" s="58">
        <v>8</v>
      </c>
      <c r="AQ1501" s="60">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58">
        <f ca="1">COUNTIF(INDIRECT("H"&amp;(ROW()+12*(($AN1501-1)*3+$AO1501)-ROW())/12+5):INDIRECT("S"&amp;(ROW()+12*(($AN1501-1)*3+$AO1501)-ROW())/12+5),AQ1501)</f>
        <v>0</v>
      </c>
      <c r="AS1501" s="60">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58">
        <f ca="1">COUNTIF(INDIRECT("U"&amp;(ROW()+12*(($AN1501-1)*3+$AO1501)-ROW())/12+5):INDIRECT("AF"&amp;(ROW()+12*(($AN1501-1)*3+$AO1501)-ROW())/12+5),AS1501)</f>
        <v>0</v>
      </c>
      <c r="AU1501" s="58">
        <f ca="1">IF(AND(AQ1501+AS1501&gt;0,AR1501+AT1501&gt;0),COUNTIF(AU$6:AU1500,"&gt;0")+1,0)</f>
        <v>0</v>
      </c>
    </row>
    <row r="1502" spans="40:47">
      <c r="AN1502" s="58">
        <v>42</v>
      </c>
      <c r="AO1502" s="58">
        <v>2</v>
      </c>
      <c r="AP1502" s="58">
        <v>9</v>
      </c>
      <c r="AQ1502" s="60">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58">
        <f ca="1">COUNTIF(INDIRECT("H"&amp;(ROW()+12*(($AN1502-1)*3+$AO1502)-ROW())/12+5):INDIRECT("S"&amp;(ROW()+12*(($AN1502-1)*3+$AO1502)-ROW())/12+5),AQ1502)</f>
        <v>0</v>
      </c>
      <c r="AS1502" s="60">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58">
        <f ca="1">COUNTIF(INDIRECT("U"&amp;(ROW()+12*(($AN1502-1)*3+$AO1502)-ROW())/12+5):INDIRECT("AF"&amp;(ROW()+12*(($AN1502-1)*3+$AO1502)-ROW())/12+5),AS1502)</f>
        <v>0</v>
      </c>
      <c r="AU1502" s="58">
        <f ca="1">IF(AND(AQ1502+AS1502&gt;0,AR1502+AT1502&gt;0),COUNTIF(AU$6:AU1501,"&gt;0")+1,0)</f>
        <v>0</v>
      </c>
    </row>
    <row r="1503" spans="40:47">
      <c r="AN1503" s="58">
        <v>42</v>
      </c>
      <c r="AO1503" s="58">
        <v>2</v>
      </c>
      <c r="AP1503" s="58">
        <v>10</v>
      </c>
      <c r="AQ1503" s="60">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58">
        <f ca="1">COUNTIF(INDIRECT("H"&amp;(ROW()+12*(($AN1503-1)*3+$AO1503)-ROW())/12+5):INDIRECT("S"&amp;(ROW()+12*(($AN1503-1)*3+$AO1503)-ROW())/12+5),AQ1503)</f>
        <v>0</v>
      </c>
      <c r="AS1503" s="60">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58">
        <f ca="1">COUNTIF(INDIRECT("U"&amp;(ROW()+12*(($AN1503-1)*3+$AO1503)-ROW())/12+5):INDIRECT("AF"&amp;(ROW()+12*(($AN1503-1)*3+$AO1503)-ROW())/12+5),AS1503)</f>
        <v>0</v>
      </c>
      <c r="AU1503" s="58">
        <f ca="1">IF(AND(AQ1503+AS1503&gt;0,AR1503+AT1503&gt;0),COUNTIF(AU$6:AU1502,"&gt;0")+1,0)</f>
        <v>0</v>
      </c>
    </row>
    <row r="1504" spans="40:47">
      <c r="AN1504" s="58">
        <v>42</v>
      </c>
      <c r="AO1504" s="58">
        <v>2</v>
      </c>
      <c r="AP1504" s="58">
        <v>11</v>
      </c>
      <c r="AQ1504" s="60">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58">
        <f ca="1">COUNTIF(INDIRECT("H"&amp;(ROW()+12*(($AN1504-1)*3+$AO1504)-ROW())/12+5):INDIRECT("S"&amp;(ROW()+12*(($AN1504-1)*3+$AO1504)-ROW())/12+5),AQ1504)</f>
        <v>0</v>
      </c>
      <c r="AS1504" s="60">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58">
        <f ca="1">COUNTIF(INDIRECT("U"&amp;(ROW()+12*(($AN1504-1)*3+$AO1504)-ROW())/12+5):INDIRECT("AF"&amp;(ROW()+12*(($AN1504-1)*3+$AO1504)-ROW())/12+5),AS1504)</f>
        <v>0</v>
      </c>
      <c r="AU1504" s="58">
        <f ca="1">IF(AND(AQ1504+AS1504&gt;0,AR1504+AT1504&gt;0),COUNTIF(AU$6:AU1503,"&gt;0")+1,0)</f>
        <v>0</v>
      </c>
    </row>
    <row r="1505" spans="40:47">
      <c r="AN1505" s="58">
        <v>42</v>
      </c>
      <c r="AO1505" s="58">
        <v>2</v>
      </c>
      <c r="AP1505" s="58">
        <v>12</v>
      </c>
      <c r="AQ1505" s="60">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58">
        <f ca="1">COUNTIF(INDIRECT("H"&amp;(ROW()+12*(($AN1505-1)*3+$AO1505)-ROW())/12+5):INDIRECT("S"&amp;(ROW()+12*(($AN1505-1)*3+$AO1505)-ROW())/12+5),AQ1505)</f>
        <v>0</v>
      </c>
      <c r="AS1505" s="60">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58">
        <f ca="1">COUNTIF(INDIRECT("U"&amp;(ROW()+12*(($AN1505-1)*3+$AO1505)-ROW())/12+5):INDIRECT("AF"&amp;(ROW()+12*(($AN1505-1)*3+$AO1505)-ROW())/12+5),AS1505)</f>
        <v>0</v>
      </c>
      <c r="AU1505" s="58">
        <f ca="1">IF(AND(AQ1505+AS1505&gt;0,AR1505+AT1505&gt;0),COUNTIF(AU$6:AU1504,"&gt;0")+1,0)</f>
        <v>0</v>
      </c>
    </row>
    <row r="1506" spans="40:47">
      <c r="AN1506" s="58">
        <v>42</v>
      </c>
      <c r="AO1506" s="58">
        <v>3</v>
      </c>
      <c r="AP1506" s="58">
        <v>1</v>
      </c>
      <c r="AQ1506" s="60">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58">
        <f ca="1">COUNTIF(INDIRECT("H"&amp;(ROW()+12*(($AN1506-1)*3+$AO1506)-ROW())/12+5):INDIRECT("S"&amp;(ROW()+12*(($AN1506-1)*3+$AO1506)-ROW())/12+5),AQ1506)</f>
        <v>0</v>
      </c>
      <c r="AS1506" s="60">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58">
        <f ca="1">COUNTIF(INDIRECT("U"&amp;(ROW()+12*(($AN1506-1)*3+$AO1506)-ROW())/12+5):INDIRECT("AF"&amp;(ROW()+12*(($AN1506-1)*3+$AO1506)-ROW())/12+5),AS1506)</f>
        <v>0</v>
      </c>
      <c r="AU1506" s="58">
        <f ca="1">IF(AND(AQ1506+AS1506&gt;0,AR1506+AT1506&gt;0),COUNTIF(AU$6:AU1505,"&gt;0")+1,0)</f>
        <v>0</v>
      </c>
    </row>
    <row r="1507" spans="40:47">
      <c r="AN1507" s="58">
        <v>42</v>
      </c>
      <c r="AO1507" s="58">
        <v>3</v>
      </c>
      <c r="AP1507" s="58">
        <v>2</v>
      </c>
      <c r="AQ1507" s="60">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58">
        <f ca="1">COUNTIF(INDIRECT("H"&amp;(ROW()+12*(($AN1507-1)*3+$AO1507)-ROW())/12+5):INDIRECT("S"&amp;(ROW()+12*(($AN1507-1)*3+$AO1507)-ROW())/12+5),AQ1507)</f>
        <v>0</v>
      </c>
      <c r="AS1507" s="60">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58">
        <f ca="1">COUNTIF(INDIRECT("U"&amp;(ROW()+12*(($AN1507-1)*3+$AO1507)-ROW())/12+5):INDIRECT("AF"&amp;(ROW()+12*(($AN1507-1)*3+$AO1507)-ROW())/12+5),AS1507)</f>
        <v>0</v>
      </c>
      <c r="AU1507" s="58">
        <f ca="1">IF(AND(AQ1507+AS1507&gt;0,AR1507+AT1507&gt;0),COUNTIF(AU$6:AU1506,"&gt;0")+1,0)</f>
        <v>0</v>
      </c>
    </row>
    <row r="1508" spans="40:47">
      <c r="AN1508" s="58">
        <v>42</v>
      </c>
      <c r="AO1508" s="58">
        <v>3</v>
      </c>
      <c r="AP1508" s="58">
        <v>3</v>
      </c>
      <c r="AQ1508" s="60">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58">
        <f ca="1">COUNTIF(INDIRECT("H"&amp;(ROW()+12*(($AN1508-1)*3+$AO1508)-ROW())/12+5):INDIRECT("S"&amp;(ROW()+12*(($AN1508-1)*3+$AO1508)-ROW())/12+5),AQ1508)</f>
        <v>0</v>
      </c>
      <c r="AS1508" s="60">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58">
        <f ca="1">COUNTIF(INDIRECT("U"&amp;(ROW()+12*(($AN1508-1)*3+$AO1508)-ROW())/12+5):INDIRECT("AF"&amp;(ROW()+12*(($AN1508-1)*3+$AO1508)-ROW())/12+5),AS1508)</f>
        <v>0</v>
      </c>
      <c r="AU1508" s="58">
        <f ca="1">IF(AND(AQ1508+AS1508&gt;0,AR1508+AT1508&gt;0),COUNTIF(AU$6:AU1507,"&gt;0")+1,0)</f>
        <v>0</v>
      </c>
    </row>
    <row r="1509" spans="40:47">
      <c r="AN1509" s="58">
        <v>42</v>
      </c>
      <c r="AO1509" s="58">
        <v>3</v>
      </c>
      <c r="AP1509" s="58">
        <v>4</v>
      </c>
      <c r="AQ1509" s="60">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58">
        <f ca="1">COUNTIF(INDIRECT("H"&amp;(ROW()+12*(($AN1509-1)*3+$AO1509)-ROW())/12+5):INDIRECT("S"&amp;(ROW()+12*(($AN1509-1)*3+$AO1509)-ROW())/12+5),AQ1509)</f>
        <v>0</v>
      </c>
      <c r="AS1509" s="60">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58">
        <f ca="1">COUNTIF(INDIRECT("U"&amp;(ROW()+12*(($AN1509-1)*3+$AO1509)-ROW())/12+5):INDIRECT("AF"&amp;(ROW()+12*(($AN1509-1)*3+$AO1509)-ROW())/12+5),AS1509)</f>
        <v>0</v>
      </c>
      <c r="AU1509" s="58">
        <f ca="1">IF(AND(AQ1509+AS1509&gt;0,AR1509+AT1509&gt;0),COUNTIF(AU$6:AU1508,"&gt;0")+1,0)</f>
        <v>0</v>
      </c>
    </row>
    <row r="1510" spans="40:47">
      <c r="AN1510" s="58">
        <v>42</v>
      </c>
      <c r="AO1510" s="58">
        <v>3</v>
      </c>
      <c r="AP1510" s="58">
        <v>5</v>
      </c>
      <c r="AQ1510" s="60">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58">
        <f ca="1">COUNTIF(INDIRECT("H"&amp;(ROW()+12*(($AN1510-1)*3+$AO1510)-ROW())/12+5):INDIRECT("S"&amp;(ROW()+12*(($AN1510-1)*3+$AO1510)-ROW())/12+5),AQ1510)</f>
        <v>0</v>
      </c>
      <c r="AS1510" s="60">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58">
        <f ca="1">COUNTIF(INDIRECT("U"&amp;(ROW()+12*(($AN1510-1)*3+$AO1510)-ROW())/12+5):INDIRECT("AF"&amp;(ROW()+12*(($AN1510-1)*3+$AO1510)-ROW())/12+5),AS1510)</f>
        <v>0</v>
      </c>
      <c r="AU1510" s="58">
        <f ca="1">IF(AND(AQ1510+AS1510&gt;0,AR1510+AT1510&gt;0),COUNTIF(AU$6:AU1509,"&gt;0")+1,0)</f>
        <v>0</v>
      </c>
    </row>
    <row r="1511" spans="40:47">
      <c r="AN1511" s="58">
        <v>42</v>
      </c>
      <c r="AO1511" s="58">
        <v>3</v>
      </c>
      <c r="AP1511" s="58">
        <v>6</v>
      </c>
      <c r="AQ1511" s="60">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58">
        <f ca="1">COUNTIF(INDIRECT("H"&amp;(ROW()+12*(($AN1511-1)*3+$AO1511)-ROW())/12+5):INDIRECT("S"&amp;(ROW()+12*(($AN1511-1)*3+$AO1511)-ROW())/12+5),AQ1511)</f>
        <v>0</v>
      </c>
      <c r="AS1511" s="60">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58">
        <f ca="1">COUNTIF(INDIRECT("U"&amp;(ROW()+12*(($AN1511-1)*3+$AO1511)-ROW())/12+5):INDIRECT("AF"&amp;(ROW()+12*(($AN1511-1)*3+$AO1511)-ROW())/12+5),AS1511)</f>
        <v>0</v>
      </c>
      <c r="AU1511" s="58">
        <f ca="1">IF(AND(AQ1511+AS1511&gt;0,AR1511+AT1511&gt;0),COUNTIF(AU$6:AU1510,"&gt;0")+1,0)</f>
        <v>0</v>
      </c>
    </row>
    <row r="1512" spans="40:47">
      <c r="AN1512" s="58">
        <v>42</v>
      </c>
      <c r="AO1512" s="58">
        <v>3</v>
      </c>
      <c r="AP1512" s="58">
        <v>7</v>
      </c>
      <c r="AQ1512" s="60">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58">
        <f ca="1">COUNTIF(INDIRECT("H"&amp;(ROW()+12*(($AN1512-1)*3+$AO1512)-ROW())/12+5):INDIRECT("S"&amp;(ROW()+12*(($AN1512-1)*3+$AO1512)-ROW())/12+5),AQ1512)</f>
        <v>0</v>
      </c>
      <c r="AS1512" s="60">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58">
        <f ca="1">COUNTIF(INDIRECT("U"&amp;(ROW()+12*(($AN1512-1)*3+$AO1512)-ROW())/12+5):INDIRECT("AF"&amp;(ROW()+12*(($AN1512-1)*3+$AO1512)-ROW())/12+5),AS1512)</f>
        <v>0</v>
      </c>
      <c r="AU1512" s="58">
        <f ca="1">IF(AND(AQ1512+AS1512&gt;0,AR1512+AT1512&gt;0),COUNTIF(AU$6:AU1511,"&gt;0")+1,0)</f>
        <v>0</v>
      </c>
    </row>
    <row r="1513" spans="40:47">
      <c r="AN1513" s="58">
        <v>42</v>
      </c>
      <c r="AO1513" s="58">
        <v>3</v>
      </c>
      <c r="AP1513" s="58">
        <v>8</v>
      </c>
      <c r="AQ1513" s="60">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58">
        <f ca="1">COUNTIF(INDIRECT("H"&amp;(ROW()+12*(($AN1513-1)*3+$AO1513)-ROW())/12+5):INDIRECT("S"&amp;(ROW()+12*(($AN1513-1)*3+$AO1513)-ROW())/12+5),AQ1513)</f>
        <v>0</v>
      </c>
      <c r="AS1513" s="60">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58">
        <f ca="1">COUNTIF(INDIRECT("U"&amp;(ROW()+12*(($AN1513-1)*3+$AO1513)-ROW())/12+5):INDIRECT("AF"&amp;(ROW()+12*(($AN1513-1)*3+$AO1513)-ROW())/12+5),AS1513)</f>
        <v>0</v>
      </c>
      <c r="AU1513" s="58">
        <f ca="1">IF(AND(AQ1513+AS1513&gt;0,AR1513+AT1513&gt;0),COUNTIF(AU$6:AU1512,"&gt;0")+1,0)</f>
        <v>0</v>
      </c>
    </row>
    <row r="1514" spans="40:47">
      <c r="AN1514" s="58">
        <v>42</v>
      </c>
      <c r="AO1514" s="58">
        <v>3</v>
      </c>
      <c r="AP1514" s="58">
        <v>9</v>
      </c>
      <c r="AQ1514" s="60">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58">
        <f ca="1">COUNTIF(INDIRECT("H"&amp;(ROW()+12*(($AN1514-1)*3+$AO1514)-ROW())/12+5):INDIRECT("S"&amp;(ROW()+12*(($AN1514-1)*3+$AO1514)-ROW())/12+5),AQ1514)</f>
        <v>0</v>
      </c>
      <c r="AS1514" s="60">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58">
        <f ca="1">COUNTIF(INDIRECT("U"&amp;(ROW()+12*(($AN1514-1)*3+$AO1514)-ROW())/12+5):INDIRECT("AF"&amp;(ROW()+12*(($AN1514-1)*3+$AO1514)-ROW())/12+5),AS1514)</f>
        <v>0</v>
      </c>
      <c r="AU1514" s="58">
        <f ca="1">IF(AND(AQ1514+AS1514&gt;0,AR1514+AT1514&gt;0),COUNTIF(AU$6:AU1513,"&gt;0")+1,0)</f>
        <v>0</v>
      </c>
    </row>
    <row r="1515" spans="40:47">
      <c r="AN1515" s="58">
        <v>42</v>
      </c>
      <c r="AO1515" s="58">
        <v>3</v>
      </c>
      <c r="AP1515" s="58">
        <v>10</v>
      </c>
      <c r="AQ1515" s="60">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58">
        <f ca="1">COUNTIF(INDIRECT("H"&amp;(ROW()+12*(($AN1515-1)*3+$AO1515)-ROW())/12+5):INDIRECT("S"&amp;(ROW()+12*(($AN1515-1)*3+$AO1515)-ROW())/12+5),AQ1515)</f>
        <v>0</v>
      </c>
      <c r="AS1515" s="60">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58">
        <f ca="1">COUNTIF(INDIRECT("U"&amp;(ROW()+12*(($AN1515-1)*3+$AO1515)-ROW())/12+5):INDIRECT("AF"&amp;(ROW()+12*(($AN1515-1)*3+$AO1515)-ROW())/12+5),AS1515)</f>
        <v>0</v>
      </c>
      <c r="AU1515" s="58">
        <f ca="1">IF(AND(AQ1515+AS1515&gt;0,AR1515+AT1515&gt;0),COUNTIF(AU$6:AU1514,"&gt;0")+1,0)</f>
        <v>0</v>
      </c>
    </row>
    <row r="1516" spans="40:47">
      <c r="AN1516" s="58">
        <v>42</v>
      </c>
      <c r="AO1516" s="58">
        <v>3</v>
      </c>
      <c r="AP1516" s="58">
        <v>11</v>
      </c>
      <c r="AQ1516" s="60">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58">
        <f ca="1">COUNTIF(INDIRECT("H"&amp;(ROW()+12*(($AN1516-1)*3+$AO1516)-ROW())/12+5):INDIRECT("S"&amp;(ROW()+12*(($AN1516-1)*3+$AO1516)-ROW())/12+5),AQ1516)</f>
        <v>0</v>
      </c>
      <c r="AS1516" s="60">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58">
        <f ca="1">COUNTIF(INDIRECT("U"&amp;(ROW()+12*(($AN1516-1)*3+$AO1516)-ROW())/12+5):INDIRECT("AF"&amp;(ROW()+12*(($AN1516-1)*3+$AO1516)-ROW())/12+5),AS1516)</f>
        <v>0</v>
      </c>
      <c r="AU1516" s="58">
        <f ca="1">IF(AND(AQ1516+AS1516&gt;0,AR1516+AT1516&gt;0),COUNTIF(AU$6:AU1515,"&gt;0")+1,0)</f>
        <v>0</v>
      </c>
    </row>
    <row r="1517" spans="40:47">
      <c r="AN1517" s="243">
        <v>42</v>
      </c>
      <c r="AO1517" s="243">
        <v>3</v>
      </c>
      <c r="AP1517" s="243">
        <v>12</v>
      </c>
      <c r="AQ1517" s="244">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243">
        <f ca="1">COUNTIF(INDIRECT("H"&amp;(ROW()+12*(($AN1517-1)*3+$AO1517)-ROW())/12+5):INDIRECT("S"&amp;(ROW()+12*(($AN1517-1)*3+$AO1517)-ROW())/12+5),AQ1517)</f>
        <v>0</v>
      </c>
      <c r="AS1517" s="244">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243">
        <f ca="1">COUNTIF(INDIRECT("U"&amp;(ROW()+12*(($AN1517-1)*3+$AO1517)-ROW())/12+5):INDIRECT("AF"&amp;(ROW()+12*(($AN1517-1)*3+$AO1517)-ROW())/12+5),AS1517)</f>
        <v>0</v>
      </c>
      <c r="AU1517" s="58">
        <f ca="1">IF(AND(AQ1517+AS1517&gt;0,AR1517+AT1517&gt;0),COUNTIF(AU$6:AU1516,"&gt;0")+1,0)</f>
        <v>0</v>
      </c>
    </row>
    <row r="1518" spans="40:47">
      <c r="AN1518" s="58">
        <v>43</v>
      </c>
      <c r="AO1518" s="58">
        <v>1</v>
      </c>
      <c r="AP1518" s="58">
        <v>1</v>
      </c>
      <c r="AQ1518" s="60">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58">
        <f ca="1">COUNTIF(INDIRECT("H"&amp;(ROW()+12*(($AN1518-1)*3+$AO1518)-ROW())/12+5):INDIRECT("S"&amp;(ROW()+12*(($AN1518-1)*3+$AO1518)-ROW())/12+5),AQ1518)</f>
        <v>0</v>
      </c>
      <c r="AS1518" s="60">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58">
        <f ca="1">COUNTIF(INDIRECT("U"&amp;(ROW()+12*(($AN1518-1)*3+$AO1518)-ROW())/12+5):INDIRECT("AF"&amp;(ROW()+12*(($AN1518-1)*3+$AO1518)-ROW())/12+5),AS1518)</f>
        <v>0</v>
      </c>
      <c r="AU1518" s="58">
        <f ca="1">IF(AND(AQ1518+AS1518&gt;0,AR1518+AT1518&gt;0),COUNTIF(AU$6:AU1517,"&gt;0")+1,0)</f>
        <v>0</v>
      </c>
    </row>
    <row r="1519" spans="40:47">
      <c r="AN1519" s="58">
        <v>43</v>
      </c>
      <c r="AO1519" s="58">
        <v>1</v>
      </c>
      <c r="AP1519" s="58">
        <v>2</v>
      </c>
      <c r="AQ1519" s="60">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58">
        <f ca="1">COUNTIF(INDIRECT("H"&amp;(ROW()+12*(($AN1519-1)*3+$AO1519)-ROW())/12+5):INDIRECT("S"&amp;(ROW()+12*(($AN1519-1)*3+$AO1519)-ROW())/12+5),AQ1519)</f>
        <v>0</v>
      </c>
      <c r="AS1519" s="60">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58">
        <f ca="1">COUNTIF(INDIRECT("U"&amp;(ROW()+12*(($AN1519-1)*3+$AO1519)-ROW())/12+5):INDIRECT("AF"&amp;(ROW()+12*(($AN1519-1)*3+$AO1519)-ROW())/12+5),AS1519)</f>
        <v>0</v>
      </c>
      <c r="AU1519" s="58">
        <f ca="1">IF(AND(AQ1519+AS1519&gt;0,AR1519+AT1519&gt;0),COUNTIF(AU$6:AU1518,"&gt;0")+1,0)</f>
        <v>0</v>
      </c>
    </row>
    <row r="1520" spans="40:47">
      <c r="AN1520" s="58">
        <v>43</v>
      </c>
      <c r="AO1520" s="58">
        <v>1</v>
      </c>
      <c r="AP1520" s="58">
        <v>3</v>
      </c>
      <c r="AQ1520" s="60">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58">
        <f ca="1">COUNTIF(INDIRECT("H"&amp;(ROW()+12*(($AN1520-1)*3+$AO1520)-ROW())/12+5):INDIRECT("S"&amp;(ROW()+12*(($AN1520-1)*3+$AO1520)-ROW())/12+5),AQ1520)</f>
        <v>0</v>
      </c>
      <c r="AS1520" s="60">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58">
        <f ca="1">COUNTIF(INDIRECT("U"&amp;(ROW()+12*(($AN1520-1)*3+$AO1520)-ROW())/12+5):INDIRECT("AF"&amp;(ROW()+12*(($AN1520-1)*3+$AO1520)-ROW())/12+5),AS1520)</f>
        <v>0</v>
      </c>
      <c r="AU1520" s="58">
        <f ca="1">IF(AND(AQ1520+AS1520&gt;0,AR1520+AT1520&gt;0),COUNTIF(AU$6:AU1519,"&gt;0")+1,0)</f>
        <v>0</v>
      </c>
    </row>
    <row r="1521" spans="40:47">
      <c r="AN1521" s="58">
        <v>43</v>
      </c>
      <c r="AO1521" s="58">
        <v>1</v>
      </c>
      <c r="AP1521" s="58">
        <v>4</v>
      </c>
      <c r="AQ1521" s="60">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58">
        <f ca="1">COUNTIF(INDIRECT("H"&amp;(ROW()+12*(($AN1521-1)*3+$AO1521)-ROW())/12+5):INDIRECT("S"&amp;(ROW()+12*(($AN1521-1)*3+$AO1521)-ROW())/12+5),AQ1521)</f>
        <v>0</v>
      </c>
      <c r="AS1521" s="60">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58">
        <f ca="1">COUNTIF(INDIRECT("U"&amp;(ROW()+12*(($AN1521-1)*3+$AO1521)-ROW())/12+5):INDIRECT("AF"&amp;(ROW()+12*(($AN1521-1)*3+$AO1521)-ROW())/12+5),AS1521)</f>
        <v>0</v>
      </c>
      <c r="AU1521" s="58">
        <f ca="1">IF(AND(AQ1521+AS1521&gt;0,AR1521+AT1521&gt;0),COUNTIF(AU$6:AU1520,"&gt;0")+1,0)</f>
        <v>0</v>
      </c>
    </row>
    <row r="1522" spans="40:47">
      <c r="AN1522" s="58">
        <v>43</v>
      </c>
      <c r="AO1522" s="58">
        <v>1</v>
      </c>
      <c r="AP1522" s="58">
        <v>5</v>
      </c>
      <c r="AQ1522" s="60">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58">
        <f ca="1">COUNTIF(INDIRECT("H"&amp;(ROW()+12*(($AN1522-1)*3+$AO1522)-ROW())/12+5):INDIRECT("S"&amp;(ROW()+12*(($AN1522-1)*3+$AO1522)-ROW())/12+5),AQ1522)</f>
        <v>0</v>
      </c>
      <c r="AS1522" s="60">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58">
        <f ca="1">COUNTIF(INDIRECT("U"&amp;(ROW()+12*(($AN1522-1)*3+$AO1522)-ROW())/12+5):INDIRECT("AF"&amp;(ROW()+12*(($AN1522-1)*3+$AO1522)-ROW())/12+5),AS1522)</f>
        <v>0</v>
      </c>
      <c r="AU1522" s="58">
        <f ca="1">IF(AND(AQ1522+AS1522&gt;0,AR1522+AT1522&gt;0),COUNTIF(AU$6:AU1521,"&gt;0")+1,0)</f>
        <v>0</v>
      </c>
    </row>
    <row r="1523" spans="40:47">
      <c r="AN1523" s="58">
        <v>43</v>
      </c>
      <c r="AO1523" s="58">
        <v>1</v>
      </c>
      <c r="AP1523" s="58">
        <v>6</v>
      </c>
      <c r="AQ1523" s="60">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58">
        <f ca="1">COUNTIF(INDIRECT("H"&amp;(ROW()+12*(($AN1523-1)*3+$AO1523)-ROW())/12+5):INDIRECT("S"&amp;(ROW()+12*(($AN1523-1)*3+$AO1523)-ROW())/12+5),AQ1523)</f>
        <v>0</v>
      </c>
      <c r="AS1523" s="60">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58">
        <f ca="1">COUNTIF(INDIRECT("U"&amp;(ROW()+12*(($AN1523-1)*3+$AO1523)-ROW())/12+5):INDIRECT("AF"&amp;(ROW()+12*(($AN1523-1)*3+$AO1523)-ROW())/12+5),AS1523)</f>
        <v>0</v>
      </c>
      <c r="AU1523" s="58">
        <f ca="1">IF(AND(AQ1523+AS1523&gt;0,AR1523+AT1523&gt;0),COUNTIF(AU$6:AU1522,"&gt;0")+1,0)</f>
        <v>0</v>
      </c>
    </row>
    <row r="1524" spans="40:47">
      <c r="AN1524" s="58">
        <v>43</v>
      </c>
      <c r="AO1524" s="58">
        <v>1</v>
      </c>
      <c r="AP1524" s="58">
        <v>7</v>
      </c>
      <c r="AQ1524" s="60">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58">
        <f ca="1">COUNTIF(INDIRECT("H"&amp;(ROW()+12*(($AN1524-1)*3+$AO1524)-ROW())/12+5):INDIRECT("S"&amp;(ROW()+12*(($AN1524-1)*3+$AO1524)-ROW())/12+5),AQ1524)</f>
        <v>0</v>
      </c>
      <c r="AS1524" s="60">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58">
        <f ca="1">COUNTIF(INDIRECT("U"&amp;(ROW()+12*(($AN1524-1)*3+$AO1524)-ROW())/12+5):INDIRECT("AF"&amp;(ROW()+12*(($AN1524-1)*3+$AO1524)-ROW())/12+5),AS1524)</f>
        <v>0</v>
      </c>
      <c r="AU1524" s="58">
        <f ca="1">IF(AND(AQ1524+AS1524&gt;0,AR1524+AT1524&gt;0),COUNTIF(AU$6:AU1523,"&gt;0")+1,0)</f>
        <v>0</v>
      </c>
    </row>
    <row r="1525" spans="40:47">
      <c r="AN1525" s="58">
        <v>43</v>
      </c>
      <c r="AO1525" s="58">
        <v>1</v>
      </c>
      <c r="AP1525" s="58">
        <v>8</v>
      </c>
      <c r="AQ1525" s="60">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58">
        <f ca="1">COUNTIF(INDIRECT("H"&amp;(ROW()+12*(($AN1525-1)*3+$AO1525)-ROW())/12+5):INDIRECT("S"&amp;(ROW()+12*(($AN1525-1)*3+$AO1525)-ROW())/12+5),AQ1525)</f>
        <v>0</v>
      </c>
      <c r="AS1525" s="60">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58">
        <f ca="1">COUNTIF(INDIRECT("U"&amp;(ROW()+12*(($AN1525-1)*3+$AO1525)-ROW())/12+5):INDIRECT("AF"&amp;(ROW()+12*(($AN1525-1)*3+$AO1525)-ROW())/12+5),AS1525)</f>
        <v>0</v>
      </c>
      <c r="AU1525" s="58">
        <f ca="1">IF(AND(AQ1525+AS1525&gt;0,AR1525+AT1525&gt;0),COUNTIF(AU$6:AU1524,"&gt;0")+1,0)</f>
        <v>0</v>
      </c>
    </row>
    <row r="1526" spans="40:47">
      <c r="AN1526" s="58">
        <v>43</v>
      </c>
      <c r="AO1526" s="58">
        <v>1</v>
      </c>
      <c r="AP1526" s="58">
        <v>9</v>
      </c>
      <c r="AQ1526" s="60">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58">
        <f ca="1">COUNTIF(INDIRECT("H"&amp;(ROW()+12*(($AN1526-1)*3+$AO1526)-ROW())/12+5):INDIRECT("S"&amp;(ROW()+12*(($AN1526-1)*3+$AO1526)-ROW())/12+5),AQ1526)</f>
        <v>0</v>
      </c>
      <c r="AS1526" s="60">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58">
        <f ca="1">COUNTIF(INDIRECT("U"&amp;(ROW()+12*(($AN1526-1)*3+$AO1526)-ROW())/12+5):INDIRECT("AF"&amp;(ROW()+12*(($AN1526-1)*3+$AO1526)-ROW())/12+5),AS1526)</f>
        <v>0</v>
      </c>
      <c r="AU1526" s="58">
        <f ca="1">IF(AND(AQ1526+AS1526&gt;0,AR1526+AT1526&gt;0),COUNTIF(AU$6:AU1525,"&gt;0")+1,0)</f>
        <v>0</v>
      </c>
    </row>
    <row r="1527" spans="40:47">
      <c r="AN1527" s="58">
        <v>43</v>
      </c>
      <c r="AO1527" s="58">
        <v>1</v>
      </c>
      <c r="AP1527" s="58">
        <v>10</v>
      </c>
      <c r="AQ1527" s="60">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58">
        <f ca="1">COUNTIF(INDIRECT("H"&amp;(ROW()+12*(($AN1527-1)*3+$AO1527)-ROW())/12+5):INDIRECT("S"&amp;(ROW()+12*(($AN1527-1)*3+$AO1527)-ROW())/12+5),AQ1527)</f>
        <v>0</v>
      </c>
      <c r="AS1527" s="60">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58">
        <f ca="1">COUNTIF(INDIRECT("U"&amp;(ROW()+12*(($AN1527-1)*3+$AO1527)-ROW())/12+5):INDIRECT("AF"&amp;(ROW()+12*(($AN1527-1)*3+$AO1527)-ROW())/12+5),AS1527)</f>
        <v>0</v>
      </c>
      <c r="AU1527" s="58">
        <f ca="1">IF(AND(AQ1527+AS1527&gt;0,AR1527+AT1527&gt;0),COUNTIF(AU$6:AU1526,"&gt;0")+1,0)</f>
        <v>0</v>
      </c>
    </row>
    <row r="1528" spans="40:47">
      <c r="AN1528" s="58">
        <v>43</v>
      </c>
      <c r="AO1528" s="58">
        <v>1</v>
      </c>
      <c r="AP1528" s="58">
        <v>11</v>
      </c>
      <c r="AQ1528" s="60">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58">
        <f ca="1">COUNTIF(INDIRECT("H"&amp;(ROW()+12*(($AN1528-1)*3+$AO1528)-ROW())/12+5):INDIRECT("S"&amp;(ROW()+12*(($AN1528-1)*3+$AO1528)-ROW())/12+5),AQ1528)</f>
        <v>0</v>
      </c>
      <c r="AS1528" s="60">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58">
        <f ca="1">COUNTIF(INDIRECT("U"&amp;(ROW()+12*(($AN1528-1)*3+$AO1528)-ROW())/12+5):INDIRECT("AF"&amp;(ROW()+12*(($AN1528-1)*3+$AO1528)-ROW())/12+5),AS1528)</f>
        <v>0</v>
      </c>
      <c r="AU1528" s="58">
        <f ca="1">IF(AND(AQ1528+AS1528&gt;0,AR1528+AT1528&gt;0),COUNTIF(AU$6:AU1527,"&gt;0")+1,0)</f>
        <v>0</v>
      </c>
    </row>
    <row r="1529" spans="40:47">
      <c r="AN1529" s="58">
        <v>43</v>
      </c>
      <c r="AO1529" s="58">
        <v>1</v>
      </c>
      <c r="AP1529" s="58">
        <v>12</v>
      </c>
      <c r="AQ1529" s="60">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58">
        <f ca="1">COUNTIF(INDIRECT("H"&amp;(ROW()+12*(($AN1529-1)*3+$AO1529)-ROW())/12+5):INDIRECT("S"&amp;(ROW()+12*(($AN1529-1)*3+$AO1529)-ROW())/12+5),AQ1529)</f>
        <v>0</v>
      </c>
      <c r="AS1529" s="60">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58">
        <f ca="1">COUNTIF(INDIRECT("U"&amp;(ROW()+12*(($AN1529-1)*3+$AO1529)-ROW())/12+5):INDIRECT("AF"&amp;(ROW()+12*(($AN1529-1)*3+$AO1529)-ROW())/12+5),AS1529)</f>
        <v>0</v>
      </c>
      <c r="AU1529" s="58">
        <f ca="1">IF(AND(AQ1529+AS1529&gt;0,AR1529+AT1529&gt;0),COUNTIF(AU$6:AU1528,"&gt;0")+1,0)</f>
        <v>0</v>
      </c>
    </row>
    <row r="1530" spans="40:47">
      <c r="AN1530" s="58">
        <v>43</v>
      </c>
      <c r="AO1530" s="58">
        <v>2</v>
      </c>
      <c r="AP1530" s="58">
        <v>1</v>
      </c>
      <c r="AQ1530" s="60">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58">
        <f ca="1">COUNTIF(INDIRECT("H"&amp;(ROW()+12*(($AN1530-1)*3+$AO1530)-ROW())/12+5):INDIRECT("S"&amp;(ROW()+12*(($AN1530-1)*3+$AO1530)-ROW())/12+5),AQ1530)</f>
        <v>0</v>
      </c>
      <c r="AS1530" s="60">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58">
        <f ca="1">COUNTIF(INDIRECT("U"&amp;(ROW()+12*(($AN1530-1)*3+$AO1530)-ROW())/12+5):INDIRECT("AF"&amp;(ROW()+12*(($AN1530-1)*3+$AO1530)-ROW())/12+5),AS1530)</f>
        <v>0</v>
      </c>
      <c r="AU1530" s="58">
        <f ca="1">IF(AND(AQ1530+AS1530&gt;0,AR1530+AT1530&gt;0),COUNTIF(AU$6:AU1529,"&gt;0")+1,0)</f>
        <v>0</v>
      </c>
    </row>
    <row r="1531" spans="40:47">
      <c r="AN1531" s="58">
        <v>43</v>
      </c>
      <c r="AO1531" s="58">
        <v>2</v>
      </c>
      <c r="AP1531" s="58">
        <v>2</v>
      </c>
      <c r="AQ1531" s="60">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58">
        <f ca="1">COUNTIF(INDIRECT("H"&amp;(ROW()+12*(($AN1531-1)*3+$AO1531)-ROW())/12+5):INDIRECT("S"&amp;(ROW()+12*(($AN1531-1)*3+$AO1531)-ROW())/12+5),AQ1531)</f>
        <v>0</v>
      </c>
      <c r="AS1531" s="60">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58">
        <f ca="1">COUNTIF(INDIRECT("U"&amp;(ROW()+12*(($AN1531-1)*3+$AO1531)-ROW())/12+5):INDIRECT("AF"&amp;(ROW()+12*(($AN1531-1)*3+$AO1531)-ROW())/12+5),AS1531)</f>
        <v>0</v>
      </c>
      <c r="AU1531" s="58">
        <f ca="1">IF(AND(AQ1531+AS1531&gt;0,AR1531+AT1531&gt;0),COUNTIF(AU$6:AU1530,"&gt;0")+1,0)</f>
        <v>0</v>
      </c>
    </row>
    <row r="1532" spans="40:47">
      <c r="AN1532" s="58">
        <v>43</v>
      </c>
      <c r="AO1532" s="58">
        <v>2</v>
      </c>
      <c r="AP1532" s="58">
        <v>3</v>
      </c>
      <c r="AQ1532" s="60">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58">
        <f ca="1">COUNTIF(INDIRECT("H"&amp;(ROW()+12*(($AN1532-1)*3+$AO1532)-ROW())/12+5):INDIRECT("S"&amp;(ROW()+12*(($AN1532-1)*3+$AO1532)-ROW())/12+5),AQ1532)</f>
        <v>0</v>
      </c>
      <c r="AS1532" s="60">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58">
        <f ca="1">COUNTIF(INDIRECT("U"&amp;(ROW()+12*(($AN1532-1)*3+$AO1532)-ROW())/12+5):INDIRECT("AF"&amp;(ROW()+12*(($AN1532-1)*3+$AO1532)-ROW())/12+5),AS1532)</f>
        <v>0</v>
      </c>
      <c r="AU1532" s="58">
        <f ca="1">IF(AND(AQ1532+AS1532&gt;0,AR1532+AT1532&gt;0),COUNTIF(AU$6:AU1531,"&gt;0")+1,0)</f>
        <v>0</v>
      </c>
    </row>
    <row r="1533" spans="40:47">
      <c r="AN1533" s="58">
        <v>43</v>
      </c>
      <c r="AO1533" s="58">
        <v>2</v>
      </c>
      <c r="AP1533" s="58">
        <v>4</v>
      </c>
      <c r="AQ1533" s="60">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58">
        <f ca="1">COUNTIF(INDIRECT("H"&amp;(ROW()+12*(($AN1533-1)*3+$AO1533)-ROW())/12+5):INDIRECT("S"&amp;(ROW()+12*(($AN1533-1)*3+$AO1533)-ROW())/12+5),AQ1533)</f>
        <v>0</v>
      </c>
      <c r="AS1533" s="60">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58">
        <f ca="1">COUNTIF(INDIRECT("U"&amp;(ROW()+12*(($AN1533-1)*3+$AO1533)-ROW())/12+5):INDIRECT("AF"&amp;(ROW()+12*(($AN1533-1)*3+$AO1533)-ROW())/12+5),AS1533)</f>
        <v>0</v>
      </c>
      <c r="AU1533" s="58">
        <f ca="1">IF(AND(AQ1533+AS1533&gt;0,AR1533+AT1533&gt;0),COUNTIF(AU$6:AU1532,"&gt;0")+1,0)</f>
        <v>0</v>
      </c>
    </row>
    <row r="1534" spans="40:47">
      <c r="AN1534" s="58">
        <v>43</v>
      </c>
      <c r="AO1534" s="58">
        <v>2</v>
      </c>
      <c r="AP1534" s="58">
        <v>5</v>
      </c>
      <c r="AQ1534" s="60">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58">
        <f ca="1">COUNTIF(INDIRECT("H"&amp;(ROW()+12*(($AN1534-1)*3+$AO1534)-ROW())/12+5):INDIRECT("S"&amp;(ROW()+12*(($AN1534-1)*3+$AO1534)-ROW())/12+5),AQ1534)</f>
        <v>0</v>
      </c>
      <c r="AS1534" s="60">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58">
        <f ca="1">COUNTIF(INDIRECT("U"&amp;(ROW()+12*(($AN1534-1)*3+$AO1534)-ROW())/12+5):INDIRECT("AF"&amp;(ROW()+12*(($AN1534-1)*3+$AO1534)-ROW())/12+5),AS1534)</f>
        <v>0</v>
      </c>
      <c r="AU1534" s="58">
        <f ca="1">IF(AND(AQ1534+AS1534&gt;0,AR1534+AT1534&gt;0),COUNTIF(AU$6:AU1533,"&gt;0")+1,0)</f>
        <v>0</v>
      </c>
    </row>
    <row r="1535" spans="40:47">
      <c r="AN1535" s="58">
        <v>43</v>
      </c>
      <c r="AO1535" s="58">
        <v>2</v>
      </c>
      <c r="AP1535" s="58">
        <v>6</v>
      </c>
      <c r="AQ1535" s="60">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58">
        <f ca="1">COUNTIF(INDIRECT("H"&amp;(ROW()+12*(($AN1535-1)*3+$AO1535)-ROW())/12+5):INDIRECT("S"&amp;(ROW()+12*(($AN1535-1)*3+$AO1535)-ROW())/12+5),AQ1535)</f>
        <v>0</v>
      </c>
      <c r="AS1535" s="60">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58">
        <f ca="1">COUNTIF(INDIRECT("U"&amp;(ROW()+12*(($AN1535-1)*3+$AO1535)-ROW())/12+5):INDIRECT("AF"&amp;(ROW()+12*(($AN1535-1)*3+$AO1535)-ROW())/12+5),AS1535)</f>
        <v>0</v>
      </c>
      <c r="AU1535" s="58">
        <f ca="1">IF(AND(AQ1535+AS1535&gt;0,AR1535+AT1535&gt;0),COUNTIF(AU$6:AU1534,"&gt;0")+1,0)</f>
        <v>0</v>
      </c>
    </row>
    <row r="1536" spans="40:47">
      <c r="AN1536" s="58">
        <v>43</v>
      </c>
      <c r="AO1536" s="58">
        <v>2</v>
      </c>
      <c r="AP1536" s="58">
        <v>7</v>
      </c>
      <c r="AQ1536" s="60">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58">
        <f ca="1">COUNTIF(INDIRECT("H"&amp;(ROW()+12*(($AN1536-1)*3+$AO1536)-ROW())/12+5):INDIRECT("S"&amp;(ROW()+12*(($AN1536-1)*3+$AO1536)-ROW())/12+5),AQ1536)</f>
        <v>0</v>
      </c>
      <c r="AS1536" s="60">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58">
        <f ca="1">COUNTIF(INDIRECT("U"&amp;(ROW()+12*(($AN1536-1)*3+$AO1536)-ROW())/12+5):INDIRECT("AF"&amp;(ROW()+12*(($AN1536-1)*3+$AO1536)-ROW())/12+5),AS1536)</f>
        <v>0</v>
      </c>
      <c r="AU1536" s="58">
        <f ca="1">IF(AND(AQ1536+AS1536&gt;0,AR1536+AT1536&gt;0),COUNTIF(AU$6:AU1535,"&gt;0")+1,0)</f>
        <v>0</v>
      </c>
    </row>
    <row r="1537" spans="40:47">
      <c r="AN1537" s="58">
        <v>43</v>
      </c>
      <c r="AO1537" s="58">
        <v>2</v>
      </c>
      <c r="AP1537" s="58">
        <v>8</v>
      </c>
      <c r="AQ1537" s="60">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58">
        <f ca="1">COUNTIF(INDIRECT("H"&amp;(ROW()+12*(($AN1537-1)*3+$AO1537)-ROW())/12+5):INDIRECT("S"&amp;(ROW()+12*(($AN1537-1)*3+$AO1537)-ROW())/12+5),AQ1537)</f>
        <v>0</v>
      </c>
      <c r="AS1537" s="60">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58">
        <f ca="1">COUNTIF(INDIRECT("U"&amp;(ROW()+12*(($AN1537-1)*3+$AO1537)-ROW())/12+5):INDIRECT("AF"&amp;(ROW()+12*(($AN1537-1)*3+$AO1537)-ROW())/12+5),AS1537)</f>
        <v>0</v>
      </c>
      <c r="AU1537" s="58">
        <f ca="1">IF(AND(AQ1537+AS1537&gt;0,AR1537+AT1537&gt;0),COUNTIF(AU$6:AU1536,"&gt;0")+1,0)</f>
        <v>0</v>
      </c>
    </row>
    <row r="1538" spans="40:47">
      <c r="AN1538" s="58">
        <v>43</v>
      </c>
      <c r="AO1538" s="58">
        <v>2</v>
      </c>
      <c r="AP1538" s="58">
        <v>9</v>
      </c>
      <c r="AQ1538" s="60">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58">
        <f ca="1">COUNTIF(INDIRECT("H"&amp;(ROW()+12*(($AN1538-1)*3+$AO1538)-ROW())/12+5):INDIRECT("S"&amp;(ROW()+12*(($AN1538-1)*3+$AO1538)-ROW())/12+5),AQ1538)</f>
        <v>0</v>
      </c>
      <c r="AS1538" s="60">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58">
        <f ca="1">COUNTIF(INDIRECT("U"&amp;(ROW()+12*(($AN1538-1)*3+$AO1538)-ROW())/12+5):INDIRECT("AF"&amp;(ROW()+12*(($AN1538-1)*3+$AO1538)-ROW())/12+5),AS1538)</f>
        <v>0</v>
      </c>
      <c r="AU1538" s="58">
        <f ca="1">IF(AND(AQ1538+AS1538&gt;0,AR1538+AT1538&gt;0),COUNTIF(AU$6:AU1537,"&gt;0")+1,0)</f>
        <v>0</v>
      </c>
    </row>
    <row r="1539" spans="40:47">
      <c r="AN1539" s="58">
        <v>43</v>
      </c>
      <c r="AO1539" s="58">
        <v>2</v>
      </c>
      <c r="AP1539" s="58">
        <v>10</v>
      </c>
      <c r="AQ1539" s="60">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58">
        <f ca="1">COUNTIF(INDIRECT("H"&amp;(ROW()+12*(($AN1539-1)*3+$AO1539)-ROW())/12+5):INDIRECT("S"&amp;(ROW()+12*(($AN1539-1)*3+$AO1539)-ROW())/12+5),AQ1539)</f>
        <v>0</v>
      </c>
      <c r="AS1539" s="60">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58">
        <f ca="1">COUNTIF(INDIRECT("U"&amp;(ROW()+12*(($AN1539-1)*3+$AO1539)-ROW())/12+5):INDIRECT("AF"&amp;(ROW()+12*(($AN1539-1)*3+$AO1539)-ROW())/12+5),AS1539)</f>
        <v>0</v>
      </c>
      <c r="AU1539" s="58">
        <f ca="1">IF(AND(AQ1539+AS1539&gt;0,AR1539+AT1539&gt;0),COUNTIF(AU$6:AU1538,"&gt;0")+1,0)</f>
        <v>0</v>
      </c>
    </row>
    <row r="1540" spans="40:47">
      <c r="AN1540" s="58">
        <v>43</v>
      </c>
      <c r="AO1540" s="58">
        <v>2</v>
      </c>
      <c r="AP1540" s="58">
        <v>11</v>
      </c>
      <c r="AQ1540" s="60">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58">
        <f ca="1">COUNTIF(INDIRECT("H"&amp;(ROW()+12*(($AN1540-1)*3+$AO1540)-ROW())/12+5):INDIRECT("S"&amp;(ROW()+12*(($AN1540-1)*3+$AO1540)-ROW())/12+5),AQ1540)</f>
        <v>0</v>
      </c>
      <c r="AS1540" s="60">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58">
        <f ca="1">COUNTIF(INDIRECT("U"&amp;(ROW()+12*(($AN1540-1)*3+$AO1540)-ROW())/12+5):INDIRECT("AF"&amp;(ROW()+12*(($AN1540-1)*3+$AO1540)-ROW())/12+5),AS1540)</f>
        <v>0</v>
      </c>
      <c r="AU1540" s="58">
        <f ca="1">IF(AND(AQ1540+AS1540&gt;0,AR1540+AT1540&gt;0),COUNTIF(AU$6:AU1539,"&gt;0")+1,0)</f>
        <v>0</v>
      </c>
    </row>
    <row r="1541" spans="40:47">
      <c r="AN1541" s="58">
        <v>43</v>
      </c>
      <c r="AO1541" s="58">
        <v>2</v>
      </c>
      <c r="AP1541" s="58">
        <v>12</v>
      </c>
      <c r="AQ1541" s="60">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58">
        <f ca="1">COUNTIF(INDIRECT("H"&amp;(ROW()+12*(($AN1541-1)*3+$AO1541)-ROW())/12+5):INDIRECT("S"&amp;(ROW()+12*(($AN1541-1)*3+$AO1541)-ROW())/12+5),AQ1541)</f>
        <v>0</v>
      </c>
      <c r="AS1541" s="60">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58">
        <f ca="1">COUNTIF(INDIRECT("U"&amp;(ROW()+12*(($AN1541-1)*3+$AO1541)-ROW())/12+5):INDIRECT("AF"&amp;(ROW()+12*(($AN1541-1)*3+$AO1541)-ROW())/12+5),AS1541)</f>
        <v>0</v>
      </c>
      <c r="AU1541" s="58">
        <f ca="1">IF(AND(AQ1541+AS1541&gt;0,AR1541+AT1541&gt;0),COUNTIF(AU$6:AU1540,"&gt;0")+1,0)</f>
        <v>0</v>
      </c>
    </row>
    <row r="1542" spans="40:47">
      <c r="AN1542" s="58">
        <v>43</v>
      </c>
      <c r="AO1542" s="58">
        <v>3</v>
      </c>
      <c r="AP1542" s="58">
        <v>1</v>
      </c>
      <c r="AQ1542" s="60">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58">
        <f ca="1">COUNTIF(INDIRECT("H"&amp;(ROW()+12*(($AN1542-1)*3+$AO1542)-ROW())/12+5):INDIRECT("S"&amp;(ROW()+12*(($AN1542-1)*3+$AO1542)-ROW())/12+5),AQ1542)</f>
        <v>0</v>
      </c>
      <c r="AS1542" s="60">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58">
        <f ca="1">COUNTIF(INDIRECT("U"&amp;(ROW()+12*(($AN1542-1)*3+$AO1542)-ROW())/12+5):INDIRECT("AF"&amp;(ROW()+12*(($AN1542-1)*3+$AO1542)-ROW())/12+5),AS1542)</f>
        <v>0</v>
      </c>
      <c r="AU1542" s="58">
        <f ca="1">IF(AND(AQ1542+AS1542&gt;0,AR1542+AT1542&gt;0),COUNTIF(AU$6:AU1541,"&gt;0")+1,0)</f>
        <v>0</v>
      </c>
    </row>
    <row r="1543" spans="40:47">
      <c r="AN1543" s="58">
        <v>43</v>
      </c>
      <c r="AO1543" s="58">
        <v>3</v>
      </c>
      <c r="AP1543" s="58">
        <v>2</v>
      </c>
      <c r="AQ1543" s="60">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58">
        <f ca="1">COUNTIF(INDIRECT("H"&amp;(ROW()+12*(($AN1543-1)*3+$AO1543)-ROW())/12+5):INDIRECT("S"&amp;(ROW()+12*(($AN1543-1)*3+$AO1543)-ROW())/12+5),AQ1543)</f>
        <v>0</v>
      </c>
      <c r="AS1543" s="60">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58">
        <f ca="1">COUNTIF(INDIRECT("U"&amp;(ROW()+12*(($AN1543-1)*3+$AO1543)-ROW())/12+5):INDIRECT("AF"&amp;(ROW()+12*(($AN1543-1)*3+$AO1543)-ROW())/12+5),AS1543)</f>
        <v>0</v>
      </c>
      <c r="AU1543" s="58">
        <f ca="1">IF(AND(AQ1543+AS1543&gt;0,AR1543+AT1543&gt;0),COUNTIF(AU$6:AU1542,"&gt;0")+1,0)</f>
        <v>0</v>
      </c>
    </row>
    <row r="1544" spans="40:47">
      <c r="AN1544" s="58">
        <v>43</v>
      </c>
      <c r="AO1544" s="58">
        <v>3</v>
      </c>
      <c r="AP1544" s="58">
        <v>3</v>
      </c>
      <c r="AQ1544" s="60">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58">
        <f ca="1">COUNTIF(INDIRECT("H"&amp;(ROW()+12*(($AN1544-1)*3+$AO1544)-ROW())/12+5):INDIRECT("S"&amp;(ROW()+12*(($AN1544-1)*3+$AO1544)-ROW())/12+5),AQ1544)</f>
        <v>0</v>
      </c>
      <c r="AS1544" s="60">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58">
        <f ca="1">COUNTIF(INDIRECT("U"&amp;(ROW()+12*(($AN1544-1)*3+$AO1544)-ROW())/12+5):INDIRECT("AF"&amp;(ROW()+12*(($AN1544-1)*3+$AO1544)-ROW())/12+5),AS1544)</f>
        <v>0</v>
      </c>
      <c r="AU1544" s="58">
        <f ca="1">IF(AND(AQ1544+AS1544&gt;0,AR1544+AT1544&gt;0),COUNTIF(AU$6:AU1543,"&gt;0")+1,0)</f>
        <v>0</v>
      </c>
    </row>
    <row r="1545" spans="40:47">
      <c r="AN1545" s="58">
        <v>43</v>
      </c>
      <c r="AO1545" s="58">
        <v>3</v>
      </c>
      <c r="AP1545" s="58">
        <v>4</v>
      </c>
      <c r="AQ1545" s="60">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58">
        <f ca="1">COUNTIF(INDIRECT("H"&amp;(ROW()+12*(($AN1545-1)*3+$AO1545)-ROW())/12+5):INDIRECT("S"&amp;(ROW()+12*(($AN1545-1)*3+$AO1545)-ROW())/12+5),AQ1545)</f>
        <v>0</v>
      </c>
      <c r="AS1545" s="60">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58">
        <f ca="1">COUNTIF(INDIRECT("U"&amp;(ROW()+12*(($AN1545-1)*3+$AO1545)-ROW())/12+5):INDIRECT("AF"&amp;(ROW()+12*(($AN1545-1)*3+$AO1545)-ROW())/12+5),AS1545)</f>
        <v>0</v>
      </c>
      <c r="AU1545" s="58">
        <f ca="1">IF(AND(AQ1545+AS1545&gt;0,AR1545+AT1545&gt;0),COUNTIF(AU$6:AU1544,"&gt;0")+1,0)</f>
        <v>0</v>
      </c>
    </row>
    <row r="1546" spans="40:47">
      <c r="AN1546" s="58">
        <v>43</v>
      </c>
      <c r="AO1546" s="58">
        <v>3</v>
      </c>
      <c r="AP1546" s="58">
        <v>5</v>
      </c>
      <c r="AQ1546" s="60">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58">
        <f ca="1">COUNTIF(INDIRECT("H"&amp;(ROW()+12*(($AN1546-1)*3+$AO1546)-ROW())/12+5):INDIRECT("S"&amp;(ROW()+12*(($AN1546-1)*3+$AO1546)-ROW())/12+5),AQ1546)</f>
        <v>0</v>
      </c>
      <c r="AS1546" s="60">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58">
        <f ca="1">COUNTIF(INDIRECT("U"&amp;(ROW()+12*(($AN1546-1)*3+$AO1546)-ROW())/12+5):INDIRECT("AF"&amp;(ROW()+12*(($AN1546-1)*3+$AO1546)-ROW())/12+5),AS1546)</f>
        <v>0</v>
      </c>
      <c r="AU1546" s="58">
        <f ca="1">IF(AND(AQ1546+AS1546&gt;0,AR1546+AT1546&gt;0),COUNTIF(AU$6:AU1545,"&gt;0")+1,0)</f>
        <v>0</v>
      </c>
    </row>
    <row r="1547" spans="40:47">
      <c r="AN1547" s="58">
        <v>43</v>
      </c>
      <c r="AO1547" s="58">
        <v>3</v>
      </c>
      <c r="AP1547" s="58">
        <v>6</v>
      </c>
      <c r="AQ1547" s="60">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58">
        <f ca="1">COUNTIF(INDIRECT("H"&amp;(ROW()+12*(($AN1547-1)*3+$AO1547)-ROW())/12+5):INDIRECT("S"&amp;(ROW()+12*(($AN1547-1)*3+$AO1547)-ROW())/12+5),AQ1547)</f>
        <v>0</v>
      </c>
      <c r="AS1547" s="60">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58">
        <f ca="1">COUNTIF(INDIRECT("U"&amp;(ROW()+12*(($AN1547-1)*3+$AO1547)-ROW())/12+5):INDIRECT("AF"&amp;(ROW()+12*(($AN1547-1)*3+$AO1547)-ROW())/12+5),AS1547)</f>
        <v>0</v>
      </c>
      <c r="AU1547" s="58">
        <f ca="1">IF(AND(AQ1547+AS1547&gt;0,AR1547+AT1547&gt;0),COUNTIF(AU$6:AU1546,"&gt;0")+1,0)</f>
        <v>0</v>
      </c>
    </row>
    <row r="1548" spans="40:47">
      <c r="AN1548" s="58">
        <v>43</v>
      </c>
      <c r="AO1548" s="58">
        <v>3</v>
      </c>
      <c r="AP1548" s="58">
        <v>7</v>
      </c>
      <c r="AQ1548" s="60">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58">
        <f ca="1">COUNTIF(INDIRECT("H"&amp;(ROW()+12*(($AN1548-1)*3+$AO1548)-ROW())/12+5):INDIRECT("S"&amp;(ROW()+12*(($AN1548-1)*3+$AO1548)-ROW())/12+5),AQ1548)</f>
        <v>0</v>
      </c>
      <c r="AS1548" s="60">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58">
        <f ca="1">COUNTIF(INDIRECT("U"&amp;(ROW()+12*(($AN1548-1)*3+$AO1548)-ROW())/12+5):INDIRECT("AF"&amp;(ROW()+12*(($AN1548-1)*3+$AO1548)-ROW())/12+5),AS1548)</f>
        <v>0</v>
      </c>
      <c r="AU1548" s="58">
        <f ca="1">IF(AND(AQ1548+AS1548&gt;0,AR1548+AT1548&gt;0),COUNTIF(AU$6:AU1547,"&gt;0")+1,0)</f>
        <v>0</v>
      </c>
    </row>
    <row r="1549" spans="40:47">
      <c r="AN1549" s="58">
        <v>43</v>
      </c>
      <c r="AO1549" s="58">
        <v>3</v>
      </c>
      <c r="AP1549" s="58">
        <v>8</v>
      </c>
      <c r="AQ1549" s="60">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58">
        <f ca="1">COUNTIF(INDIRECT("H"&amp;(ROW()+12*(($AN1549-1)*3+$AO1549)-ROW())/12+5):INDIRECT("S"&amp;(ROW()+12*(($AN1549-1)*3+$AO1549)-ROW())/12+5),AQ1549)</f>
        <v>0</v>
      </c>
      <c r="AS1549" s="60">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58">
        <f ca="1">COUNTIF(INDIRECT("U"&amp;(ROW()+12*(($AN1549-1)*3+$AO1549)-ROW())/12+5):INDIRECT("AF"&amp;(ROW()+12*(($AN1549-1)*3+$AO1549)-ROW())/12+5),AS1549)</f>
        <v>0</v>
      </c>
      <c r="AU1549" s="58">
        <f ca="1">IF(AND(AQ1549+AS1549&gt;0,AR1549+AT1549&gt;0),COUNTIF(AU$6:AU1548,"&gt;0")+1,0)</f>
        <v>0</v>
      </c>
    </row>
    <row r="1550" spans="40:47">
      <c r="AN1550" s="58">
        <v>43</v>
      </c>
      <c r="AO1550" s="58">
        <v>3</v>
      </c>
      <c r="AP1550" s="58">
        <v>9</v>
      </c>
      <c r="AQ1550" s="60">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58">
        <f ca="1">COUNTIF(INDIRECT("H"&amp;(ROW()+12*(($AN1550-1)*3+$AO1550)-ROW())/12+5):INDIRECT("S"&amp;(ROW()+12*(($AN1550-1)*3+$AO1550)-ROW())/12+5),AQ1550)</f>
        <v>0</v>
      </c>
      <c r="AS1550" s="60">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58">
        <f ca="1">COUNTIF(INDIRECT("U"&amp;(ROW()+12*(($AN1550-1)*3+$AO1550)-ROW())/12+5):INDIRECT("AF"&amp;(ROW()+12*(($AN1550-1)*3+$AO1550)-ROW())/12+5),AS1550)</f>
        <v>0</v>
      </c>
      <c r="AU1550" s="58">
        <f ca="1">IF(AND(AQ1550+AS1550&gt;0,AR1550+AT1550&gt;0),COUNTIF(AU$6:AU1549,"&gt;0")+1,0)</f>
        <v>0</v>
      </c>
    </row>
    <row r="1551" spans="40:47">
      <c r="AN1551" s="58">
        <v>43</v>
      </c>
      <c r="AO1551" s="58">
        <v>3</v>
      </c>
      <c r="AP1551" s="58">
        <v>10</v>
      </c>
      <c r="AQ1551" s="60">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58">
        <f ca="1">COUNTIF(INDIRECT("H"&amp;(ROW()+12*(($AN1551-1)*3+$AO1551)-ROW())/12+5):INDIRECT("S"&amp;(ROW()+12*(($AN1551-1)*3+$AO1551)-ROW())/12+5),AQ1551)</f>
        <v>0</v>
      </c>
      <c r="AS1551" s="60">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58">
        <f ca="1">COUNTIF(INDIRECT("U"&amp;(ROW()+12*(($AN1551-1)*3+$AO1551)-ROW())/12+5):INDIRECT("AF"&amp;(ROW()+12*(($AN1551-1)*3+$AO1551)-ROW())/12+5),AS1551)</f>
        <v>0</v>
      </c>
      <c r="AU1551" s="58">
        <f ca="1">IF(AND(AQ1551+AS1551&gt;0,AR1551+AT1551&gt;0),COUNTIF(AU$6:AU1550,"&gt;0")+1,0)</f>
        <v>0</v>
      </c>
    </row>
    <row r="1552" spans="40:47">
      <c r="AN1552" s="58">
        <v>43</v>
      </c>
      <c r="AO1552" s="58">
        <v>3</v>
      </c>
      <c r="AP1552" s="58">
        <v>11</v>
      </c>
      <c r="AQ1552" s="60">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58">
        <f ca="1">COUNTIF(INDIRECT("H"&amp;(ROW()+12*(($AN1552-1)*3+$AO1552)-ROW())/12+5):INDIRECT("S"&amp;(ROW()+12*(($AN1552-1)*3+$AO1552)-ROW())/12+5),AQ1552)</f>
        <v>0</v>
      </c>
      <c r="AS1552" s="60">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58">
        <f ca="1">COUNTIF(INDIRECT("U"&amp;(ROW()+12*(($AN1552-1)*3+$AO1552)-ROW())/12+5):INDIRECT("AF"&amp;(ROW()+12*(($AN1552-1)*3+$AO1552)-ROW())/12+5),AS1552)</f>
        <v>0</v>
      </c>
      <c r="AU1552" s="58">
        <f ca="1">IF(AND(AQ1552+AS1552&gt;0,AR1552+AT1552&gt;0),COUNTIF(AU$6:AU1551,"&gt;0")+1,0)</f>
        <v>0</v>
      </c>
    </row>
    <row r="1553" spans="40:47">
      <c r="AN1553" s="243">
        <v>43</v>
      </c>
      <c r="AO1553" s="243">
        <v>3</v>
      </c>
      <c r="AP1553" s="243">
        <v>12</v>
      </c>
      <c r="AQ1553" s="244">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243">
        <f ca="1">COUNTIF(INDIRECT("H"&amp;(ROW()+12*(($AN1553-1)*3+$AO1553)-ROW())/12+5):INDIRECT("S"&amp;(ROW()+12*(($AN1553-1)*3+$AO1553)-ROW())/12+5),AQ1553)</f>
        <v>0</v>
      </c>
      <c r="AS1553" s="244">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243">
        <f ca="1">COUNTIF(INDIRECT("U"&amp;(ROW()+12*(($AN1553-1)*3+$AO1553)-ROW())/12+5):INDIRECT("AF"&amp;(ROW()+12*(($AN1553-1)*3+$AO1553)-ROW())/12+5),AS1553)</f>
        <v>0</v>
      </c>
      <c r="AU1553" s="58">
        <f ca="1">IF(AND(AQ1553+AS1553&gt;0,AR1553+AT1553&gt;0),COUNTIF(AU$6:AU1552,"&gt;0")+1,0)</f>
        <v>0</v>
      </c>
    </row>
    <row r="1554" spans="40:47">
      <c r="AN1554" s="58">
        <v>44</v>
      </c>
      <c r="AO1554" s="58">
        <v>1</v>
      </c>
      <c r="AP1554" s="58">
        <v>1</v>
      </c>
      <c r="AQ1554" s="60">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58">
        <f ca="1">COUNTIF(INDIRECT("H"&amp;(ROW()+12*(($AN1554-1)*3+$AO1554)-ROW())/12+5):INDIRECT("S"&amp;(ROW()+12*(($AN1554-1)*3+$AO1554)-ROW())/12+5),AQ1554)</f>
        <v>0</v>
      </c>
      <c r="AS1554" s="60">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58">
        <f ca="1">COUNTIF(INDIRECT("U"&amp;(ROW()+12*(($AN1554-1)*3+$AO1554)-ROW())/12+5):INDIRECT("AF"&amp;(ROW()+12*(($AN1554-1)*3+$AO1554)-ROW())/12+5),AS1554)</f>
        <v>0</v>
      </c>
      <c r="AU1554" s="58">
        <f ca="1">IF(AND(AQ1554+AS1554&gt;0,AR1554+AT1554&gt;0),COUNTIF(AU$6:AU1553,"&gt;0")+1,0)</f>
        <v>0</v>
      </c>
    </row>
    <row r="1555" spans="40:47">
      <c r="AN1555" s="58">
        <v>44</v>
      </c>
      <c r="AO1555" s="58">
        <v>1</v>
      </c>
      <c r="AP1555" s="58">
        <v>2</v>
      </c>
      <c r="AQ1555" s="60">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58">
        <f ca="1">COUNTIF(INDIRECT("H"&amp;(ROW()+12*(($AN1555-1)*3+$AO1555)-ROW())/12+5):INDIRECT("S"&amp;(ROW()+12*(($AN1555-1)*3+$AO1555)-ROW())/12+5),AQ1555)</f>
        <v>0</v>
      </c>
      <c r="AS1555" s="60">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58">
        <f ca="1">COUNTIF(INDIRECT("U"&amp;(ROW()+12*(($AN1555-1)*3+$AO1555)-ROW())/12+5):INDIRECT("AF"&amp;(ROW()+12*(($AN1555-1)*3+$AO1555)-ROW())/12+5),AS1555)</f>
        <v>0</v>
      </c>
      <c r="AU1555" s="58">
        <f ca="1">IF(AND(AQ1555+AS1555&gt;0,AR1555+AT1555&gt;0),COUNTIF(AU$6:AU1554,"&gt;0")+1,0)</f>
        <v>0</v>
      </c>
    </row>
    <row r="1556" spans="40:47">
      <c r="AN1556" s="58">
        <v>44</v>
      </c>
      <c r="AO1556" s="58">
        <v>1</v>
      </c>
      <c r="AP1556" s="58">
        <v>3</v>
      </c>
      <c r="AQ1556" s="60">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58">
        <f ca="1">COUNTIF(INDIRECT("H"&amp;(ROW()+12*(($AN1556-1)*3+$AO1556)-ROW())/12+5):INDIRECT("S"&amp;(ROW()+12*(($AN1556-1)*3+$AO1556)-ROW())/12+5),AQ1556)</f>
        <v>0</v>
      </c>
      <c r="AS1556" s="60">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58">
        <f ca="1">COUNTIF(INDIRECT("U"&amp;(ROW()+12*(($AN1556-1)*3+$AO1556)-ROW())/12+5):INDIRECT("AF"&amp;(ROW()+12*(($AN1556-1)*3+$AO1556)-ROW())/12+5),AS1556)</f>
        <v>0</v>
      </c>
      <c r="AU1556" s="58">
        <f ca="1">IF(AND(AQ1556+AS1556&gt;0,AR1556+AT1556&gt;0),COUNTIF(AU$6:AU1555,"&gt;0")+1,0)</f>
        <v>0</v>
      </c>
    </row>
    <row r="1557" spans="40:47">
      <c r="AN1557" s="58">
        <v>44</v>
      </c>
      <c r="AO1557" s="58">
        <v>1</v>
      </c>
      <c r="AP1557" s="58">
        <v>4</v>
      </c>
      <c r="AQ1557" s="60">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58">
        <f ca="1">COUNTIF(INDIRECT("H"&amp;(ROW()+12*(($AN1557-1)*3+$AO1557)-ROW())/12+5):INDIRECT("S"&amp;(ROW()+12*(($AN1557-1)*3+$AO1557)-ROW())/12+5),AQ1557)</f>
        <v>0</v>
      </c>
      <c r="AS1557" s="60">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58">
        <f ca="1">COUNTIF(INDIRECT("U"&amp;(ROW()+12*(($AN1557-1)*3+$AO1557)-ROW())/12+5):INDIRECT("AF"&amp;(ROW()+12*(($AN1557-1)*3+$AO1557)-ROW())/12+5),AS1557)</f>
        <v>0</v>
      </c>
      <c r="AU1557" s="58">
        <f ca="1">IF(AND(AQ1557+AS1557&gt;0,AR1557+AT1557&gt;0),COUNTIF(AU$6:AU1556,"&gt;0")+1,0)</f>
        <v>0</v>
      </c>
    </row>
    <row r="1558" spans="40:47">
      <c r="AN1558" s="58">
        <v>44</v>
      </c>
      <c r="AO1558" s="58">
        <v>1</v>
      </c>
      <c r="AP1558" s="58">
        <v>5</v>
      </c>
      <c r="AQ1558" s="60">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58">
        <f ca="1">COUNTIF(INDIRECT("H"&amp;(ROW()+12*(($AN1558-1)*3+$AO1558)-ROW())/12+5):INDIRECT("S"&amp;(ROW()+12*(($AN1558-1)*3+$AO1558)-ROW())/12+5),AQ1558)</f>
        <v>0</v>
      </c>
      <c r="AS1558" s="60">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58">
        <f ca="1">COUNTIF(INDIRECT("U"&amp;(ROW()+12*(($AN1558-1)*3+$AO1558)-ROW())/12+5):INDIRECT("AF"&amp;(ROW()+12*(($AN1558-1)*3+$AO1558)-ROW())/12+5),AS1558)</f>
        <v>0</v>
      </c>
      <c r="AU1558" s="58">
        <f ca="1">IF(AND(AQ1558+AS1558&gt;0,AR1558+AT1558&gt;0),COUNTIF(AU$6:AU1557,"&gt;0")+1,0)</f>
        <v>0</v>
      </c>
    </row>
    <row r="1559" spans="40:47">
      <c r="AN1559" s="58">
        <v>44</v>
      </c>
      <c r="AO1559" s="58">
        <v>1</v>
      </c>
      <c r="AP1559" s="58">
        <v>6</v>
      </c>
      <c r="AQ1559" s="60">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58">
        <f ca="1">COUNTIF(INDIRECT("H"&amp;(ROW()+12*(($AN1559-1)*3+$AO1559)-ROW())/12+5):INDIRECT("S"&amp;(ROW()+12*(($AN1559-1)*3+$AO1559)-ROW())/12+5),AQ1559)</f>
        <v>0</v>
      </c>
      <c r="AS1559" s="60">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58">
        <f ca="1">COUNTIF(INDIRECT("U"&amp;(ROW()+12*(($AN1559-1)*3+$AO1559)-ROW())/12+5):INDIRECT("AF"&amp;(ROW()+12*(($AN1559-1)*3+$AO1559)-ROW())/12+5),AS1559)</f>
        <v>0</v>
      </c>
      <c r="AU1559" s="58">
        <f ca="1">IF(AND(AQ1559+AS1559&gt;0,AR1559+AT1559&gt;0),COUNTIF(AU$6:AU1558,"&gt;0")+1,0)</f>
        <v>0</v>
      </c>
    </row>
    <row r="1560" spans="40:47">
      <c r="AN1560" s="58">
        <v>44</v>
      </c>
      <c r="AO1560" s="58">
        <v>1</v>
      </c>
      <c r="AP1560" s="58">
        <v>7</v>
      </c>
      <c r="AQ1560" s="60">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58">
        <f ca="1">COUNTIF(INDIRECT("H"&amp;(ROW()+12*(($AN1560-1)*3+$AO1560)-ROW())/12+5):INDIRECT("S"&amp;(ROW()+12*(($AN1560-1)*3+$AO1560)-ROW())/12+5),AQ1560)</f>
        <v>0</v>
      </c>
      <c r="AS1560" s="60">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58">
        <f ca="1">COUNTIF(INDIRECT("U"&amp;(ROW()+12*(($AN1560-1)*3+$AO1560)-ROW())/12+5):INDIRECT("AF"&amp;(ROW()+12*(($AN1560-1)*3+$AO1560)-ROW())/12+5),AS1560)</f>
        <v>0</v>
      </c>
      <c r="AU1560" s="58">
        <f ca="1">IF(AND(AQ1560+AS1560&gt;0,AR1560+AT1560&gt;0),COUNTIF(AU$6:AU1559,"&gt;0")+1,0)</f>
        <v>0</v>
      </c>
    </row>
    <row r="1561" spans="40:47">
      <c r="AN1561" s="58">
        <v>44</v>
      </c>
      <c r="AO1561" s="58">
        <v>1</v>
      </c>
      <c r="AP1561" s="58">
        <v>8</v>
      </c>
      <c r="AQ1561" s="60">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58">
        <f ca="1">COUNTIF(INDIRECT("H"&amp;(ROW()+12*(($AN1561-1)*3+$AO1561)-ROW())/12+5):INDIRECT("S"&amp;(ROW()+12*(($AN1561-1)*3+$AO1561)-ROW())/12+5),AQ1561)</f>
        <v>0</v>
      </c>
      <c r="AS1561" s="60">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58">
        <f ca="1">COUNTIF(INDIRECT("U"&amp;(ROW()+12*(($AN1561-1)*3+$AO1561)-ROW())/12+5):INDIRECT("AF"&amp;(ROW()+12*(($AN1561-1)*3+$AO1561)-ROW())/12+5),AS1561)</f>
        <v>0</v>
      </c>
      <c r="AU1561" s="58">
        <f ca="1">IF(AND(AQ1561+AS1561&gt;0,AR1561+AT1561&gt;0),COUNTIF(AU$6:AU1560,"&gt;0")+1,0)</f>
        <v>0</v>
      </c>
    </row>
    <row r="1562" spans="40:47">
      <c r="AN1562" s="58">
        <v>44</v>
      </c>
      <c r="AO1562" s="58">
        <v>1</v>
      </c>
      <c r="AP1562" s="58">
        <v>9</v>
      </c>
      <c r="AQ1562" s="60">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58">
        <f ca="1">COUNTIF(INDIRECT("H"&amp;(ROW()+12*(($AN1562-1)*3+$AO1562)-ROW())/12+5):INDIRECT("S"&amp;(ROW()+12*(($AN1562-1)*3+$AO1562)-ROW())/12+5),AQ1562)</f>
        <v>0</v>
      </c>
      <c r="AS1562" s="60">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58">
        <f ca="1">COUNTIF(INDIRECT("U"&amp;(ROW()+12*(($AN1562-1)*3+$AO1562)-ROW())/12+5):INDIRECT("AF"&amp;(ROW()+12*(($AN1562-1)*3+$AO1562)-ROW())/12+5),AS1562)</f>
        <v>0</v>
      </c>
      <c r="AU1562" s="58">
        <f ca="1">IF(AND(AQ1562+AS1562&gt;0,AR1562+AT1562&gt;0),COUNTIF(AU$6:AU1561,"&gt;0")+1,0)</f>
        <v>0</v>
      </c>
    </row>
    <row r="1563" spans="40:47">
      <c r="AN1563" s="58">
        <v>44</v>
      </c>
      <c r="AO1563" s="58">
        <v>1</v>
      </c>
      <c r="AP1563" s="58">
        <v>10</v>
      </c>
      <c r="AQ1563" s="60">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58">
        <f ca="1">COUNTIF(INDIRECT("H"&amp;(ROW()+12*(($AN1563-1)*3+$AO1563)-ROW())/12+5):INDIRECT("S"&amp;(ROW()+12*(($AN1563-1)*3+$AO1563)-ROW())/12+5),AQ1563)</f>
        <v>0</v>
      </c>
      <c r="AS1563" s="60">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58">
        <f ca="1">COUNTIF(INDIRECT("U"&amp;(ROW()+12*(($AN1563-1)*3+$AO1563)-ROW())/12+5):INDIRECT("AF"&amp;(ROW()+12*(($AN1563-1)*3+$AO1563)-ROW())/12+5),AS1563)</f>
        <v>0</v>
      </c>
      <c r="AU1563" s="58">
        <f ca="1">IF(AND(AQ1563+AS1563&gt;0,AR1563+AT1563&gt;0),COUNTIF(AU$6:AU1562,"&gt;0")+1,0)</f>
        <v>0</v>
      </c>
    </row>
    <row r="1564" spans="40:47">
      <c r="AN1564" s="58">
        <v>44</v>
      </c>
      <c r="AO1564" s="58">
        <v>1</v>
      </c>
      <c r="AP1564" s="58">
        <v>11</v>
      </c>
      <c r="AQ1564" s="60">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58">
        <f ca="1">COUNTIF(INDIRECT("H"&amp;(ROW()+12*(($AN1564-1)*3+$AO1564)-ROW())/12+5):INDIRECT("S"&amp;(ROW()+12*(($AN1564-1)*3+$AO1564)-ROW())/12+5),AQ1564)</f>
        <v>0</v>
      </c>
      <c r="AS1564" s="60">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58">
        <f ca="1">COUNTIF(INDIRECT("U"&amp;(ROW()+12*(($AN1564-1)*3+$AO1564)-ROW())/12+5):INDIRECT("AF"&amp;(ROW()+12*(($AN1564-1)*3+$AO1564)-ROW())/12+5),AS1564)</f>
        <v>0</v>
      </c>
      <c r="AU1564" s="58">
        <f ca="1">IF(AND(AQ1564+AS1564&gt;0,AR1564+AT1564&gt;0),COUNTIF(AU$6:AU1563,"&gt;0")+1,0)</f>
        <v>0</v>
      </c>
    </row>
    <row r="1565" spans="40:47">
      <c r="AN1565" s="58">
        <v>44</v>
      </c>
      <c r="AO1565" s="58">
        <v>1</v>
      </c>
      <c r="AP1565" s="58">
        <v>12</v>
      </c>
      <c r="AQ1565" s="60">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58">
        <f ca="1">COUNTIF(INDIRECT("H"&amp;(ROW()+12*(($AN1565-1)*3+$AO1565)-ROW())/12+5):INDIRECT("S"&amp;(ROW()+12*(($AN1565-1)*3+$AO1565)-ROW())/12+5),AQ1565)</f>
        <v>0</v>
      </c>
      <c r="AS1565" s="60">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58">
        <f ca="1">COUNTIF(INDIRECT("U"&amp;(ROW()+12*(($AN1565-1)*3+$AO1565)-ROW())/12+5):INDIRECT("AF"&amp;(ROW()+12*(($AN1565-1)*3+$AO1565)-ROW())/12+5),AS1565)</f>
        <v>0</v>
      </c>
      <c r="AU1565" s="58">
        <f ca="1">IF(AND(AQ1565+AS1565&gt;0,AR1565+AT1565&gt;0),COUNTIF(AU$6:AU1564,"&gt;0")+1,0)</f>
        <v>0</v>
      </c>
    </row>
    <row r="1566" spans="40:47">
      <c r="AN1566" s="58">
        <v>44</v>
      </c>
      <c r="AO1566" s="58">
        <v>2</v>
      </c>
      <c r="AP1566" s="58">
        <v>1</v>
      </c>
      <c r="AQ1566" s="60">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58">
        <f ca="1">COUNTIF(INDIRECT("H"&amp;(ROW()+12*(($AN1566-1)*3+$AO1566)-ROW())/12+5):INDIRECT("S"&amp;(ROW()+12*(($AN1566-1)*3+$AO1566)-ROW())/12+5),AQ1566)</f>
        <v>0</v>
      </c>
      <c r="AS1566" s="60">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58">
        <f ca="1">COUNTIF(INDIRECT("U"&amp;(ROW()+12*(($AN1566-1)*3+$AO1566)-ROW())/12+5):INDIRECT("AF"&amp;(ROW()+12*(($AN1566-1)*3+$AO1566)-ROW())/12+5),AS1566)</f>
        <v>0</v>
      </c>
      <c r="AU1566" s="58">
        <f ca="1">IF(AND(AQ1566+AS1566&gt;0,AR1566+AT1566&gt;0),COUNTIF(AU$6:AU1565,"&gt;0")+1,0)</f>
        <v>0</v>
      </c>
    </row>
    <row r="1567" spans="40:47">
      <c r="AN1567" s="58">
        <v>44</v>
      </c>
      <c r="AO1567" s="58">
        <v>2</v>
      </c>
      <c r="AP1567" s="58">
        <v>2</v>
      </c>
      <c r="AQ1567" s="60">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58">
        <f ca="1">COUNTIF(INDIRECT("H"&amp;(ROW()+12*(($AN1567-1)*3+$AO1567)-ROW())/12+5):INDIRECT("S"&amp;(ROW()+12*(($AN1567-1)*3+$AO1567)-ROW())/12+5),AQ1567)</f>
        <v>0</v>
      </c>
      <c r="AS1567" s="60">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58">
        <f ca="1">COUNTIF(INDIRECT("U"&amp;(ROW()+12*(($AN1567-1)*3+$AO1567)-ROW())/12+5):INDIRECT("AF"&amp;(ROW()+12*(($AN1567-1)*3+$AO1567)-ROW())/12+5),AS1567)</f>
        <v>0</v>
      </c>
      <c r="AU1567" s="58">
        <f ca="1">IF(AND(AQ1567+AS1567&gt;0,AR1567+AT1567&gt;0),COUNTIF(AU$6:AU1566,"&gt;0")+1,0)</f>
        <v>0</v>
      </c>
    </row>
    <row r="1568" spans="40:47">
      <c r="AN1568" s="58">
        <v>44</v>
      </c>
      <c r="AO1568" s="58">
        <v>2</v>
      </c>
      <c r="AP1568" s="58">
        <v>3</v>
      </c>
      <c r="AQ1568" s="60">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58">
        <f ca="1">COUNTIF(INDIRECT("H"&amp;(ROW()+12*(($AN1568-1)*3+$AO1568)-ROW())/12+5):INDIRECT("S"&amp;(ROW()+12*(($AN1568-1)*3+$AO1568)-ROW())/12+5),AQ1568)</f>
        <v>0</v>
      </c>
      <c r="AS1568" s="60">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58">
        <f ca="1">COUNTIF(INDIRECT("U"&amp;(ROW()+12*(($AN1568-1)*3+$AO1568)-ROW())/12+5):INDIRECT("AF"&amp;(ROW()+12*(($AN1568-1)*3+$AO1568)-ROW())/12+5),AS1568)</f>
        <v>0</v>
      </c>
      <c r="AU1568" s="58">
        <f ca="1">IF(AND(AQ1568+AS1568&gt;0,AR1568+AT1568&gt;0),COUNTIF(AU$6:AU1567,"&gt;0")+1,0)</f>
        <v>0</v>
      </c>
    </row>
    <row r="1569" spans="40:47">
      <c r="AN1569" s="58">
        <v>44</v>
      </c>
      <c r="AO1569" s="58">
        <v>2</v>
      </c>
      <c r="AP1569" s="58">
        <v>4</v>
      </c>
      <c r="AQ1569" s="60">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58">
        <f ca="1">COUNTIF(INDIRECT("H"&amp;(ROW()+12*(($AN1569-1)*3+$AO1569)-ROW())/12+5):INDIRECT("S"&amp;(ROW()+12*(($AN1569-1)*3+$AO1569)-ROW())/12+5),AQ1569)</f>
        <v>0</v>
      </c>
      <c r="AS1569" s="60">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58">
        <f ca="1">COUNTIF(INDIRECT("U"&amp;(ROW()+12*(($AN1569-1)*3+$AO1569)-ROW())/12+5):INDIRECT("AF"&amp;(ROW()+12*(($AN1569-1)*3+$AO1569)-ROW())/12+5),AS1569)</f>
        <v>0</v>
      </c>
      <c r="AU1569" s="58">
        <f ca="1">IF(AND(AQ1569+AS1569&gt;0,AR1569+AT1569&gt;0),COUNTIF(AU$6:AU1568,"&gt;0")+1,0)</f>
        <v>0</v>
      </c>
    </row>
    <row r="1570" spans="40:47">
      <c r="AN1570" s="58">
        <v>44</v>
      </c>
      <c r="AO1570" s="58">
        <v>2</v>
      </c>
      <c r="AP1570" s="58">
        <v>5</v>
      </c>
      <c r="AQ1570" s="60">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58">
        <f ca="1">COUNTIF(INDIRECT("H"&amp;(ROW()+12*(($AN1570-1)*3+$AO1570)-ROW())/12+5):INDIRECT("S"&amp;(ROW()+12*(($AN1570-1)*3+$AO1570)-ROW())/12+5),AQ1570)</f>
        <v>0</v>
      </c>
      <c r="AS1570" s="60">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58">
        <f ca="1">COUNTIF(INDIRECT("U"&amp;(ROW()+12*(($AN1570-1)*3+$AO1570)-ROW())/12+5):INDIRECT("AF"&amp;(ROW()+12*(($AN1570-1)*3+$AO1570)-ROW())/12+5),AS1570)</f>
        <v>0</v>
      </c>
      <c r="AU1570" s="58">
        <f ca="1">IF(AND(AQ1570+AS1570&gt;0,AR1570+AT1570&gt;0),COUNTIF(AU$6:AU1569,"&gt;0")+1,0)</f>
        <v>0</v>
      </c>
    </row>
    <row r="1571" spans="40:47">
      <c r="AN1571" s="58">
        <v>44</v>
      </c>
      <c r="AO1571" s="58">
        <v>2</v>
      </c>
      <c r="AP1571" s="58">
        <v>6</v>
      </c>
      <c r="AQ1571" s="60">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58">
        <f ca="1">COUNTIF(INDIRECT("H"&amp;(ROW()+12*(($AN1571-1)*3+$AO1571)-ROW())/12+5):INDIRECT("S"&amp;(ROW()+12*(($AN1571-1)*3+$AO1571)-ROW())/12+5),AQ1571)</f>
        <v>0</v>
      </c>
      <c r="AS1571" s="60">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58">
        <f ca="1">COUNTIF(INDIRECT("U"&amp;(ROW()+12*(($AN1571-1)*3+$AO1571)-ROW())/12+5):INDIRECT("AF"&amp;(ROW()+12*(($AN1571-1)*3+$AO1571)-ROW())/12+5),AS1571)</f>
        <v>0</v>
      </c>
      <c r="AU1571" s="58">
        <f ca="1">IF(AND(AQ1571+AS1571&gt;0,AR1571+AT1571&gt;0),COUNTIF(AU$6:AU1570,"&gt;0")+1,0)</f>
        <v>0</v>
      </c>
    </row>
    <row r="1572" spans="40:47">
      <c r="AN1572" s="58">
        <v>44</v>
      </c>
      <c r="AO1572" s="58">
        <v>2</v>
      </c>
      <c r="AP1572" s="58">
        <v>7</v>
      </c>
      <c r="AQ1572" s="60">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58">
        <f ca="1">COUNTIF(INDIRECT("H"&amp;(ROW()+12*(($AN1572-1)*3+$AO1572)-ROW())/12+5):INDIRECT("S"&amp;(ROW()+12*(($AN1572-1)*3+$AO1572)-ROW())/12+5),AQ1572)</f>
        <v>0</v>
      </c>
      <c r="AS1572" s="60">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58">
        <f ca="1">COUNTIF(INDIRECT("U"&amp;(ROW()+12*(($AN1572-1)*3+$AO1572)-ROW())/12+5):INDIRECT("AF"&amp;(ROW()+12*(($AN1572-1)*3+$AO1572)-ROW())/12+5),AS1572)</f>
        <v>0</v>
      </c>
      <c r="AU1572" s="58">
        <f ca="1">IF(AND(AQ1572+AS1572&gt;0,AR1572+AT1572&gt;0),COUNTIF(AU$6:AU1571,"&gt;0")+1,0)</f>
        <v>0</v>
      </c>
    </row>
    <row r="1573" spans="40:47">
      <c r="AN1573" s="58">
        <v>44</v>
      </c>
      <c r="AO1573" s="58">
        <v>2</v>
      </c>
      <c r="AP1573" s="58">
        <v>8</v>
      </c>
      <c r="AQ1573" s="60">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58">
        <f ca="1">COUNTIF(INDIRECT("H"&amp;(ROW()+12*(($AN1573-1)*3+$AO1573)-ROW())/12+5):INDIRECT("S"&amp;(ROW()+12*(($AN1573-1)*3+$AO1573)-ROW())/12+5),AQ1573)</f>
        <v>0</v>
      </c>
      <c r="AS1573" s="60">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58">
        <f ca="1">COUNTIF(INDIRECT("U"&amp;(ROW()+12*(($AN1573-1)*3+$AO1573)-ROW())/12+5):INDIRECT("AF"&amp;(ROW()+12*(($AN1573-1)*3+$AO1573)-ROW())/12+5),AS1573)</f>
        <v>0</v>
      </c>
      <c r="AU1573" s="58">
        <f ca="1">IF(AND(AQ1573+AS1573&gt;0,AR1573+AT1573&gt;0),COUNTIF(AU$6:AU1572,"&gt;0")+1,0)</f>
        <v>0</v>
      </c>
    </row>
    <row r="1574" spans="40:47">
      <c r="AN1574" s="58">
        <v>44</v>
      </c>
      <c r="AO1574" s="58">
        <v>2</v>
      </c>
      <c r="AP1574" s="58">
        <v>9</v>
      </c>
      <c r="AQ1574" s="60">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58">
        <f ca="1">COUNTIF(INDIRECT("H"&amp;(ROW()+12*(($AN1574-1)*3+$AO1574)-ROW())/12+5):INDIRECT("S"&amp;(ROW()+12*(($AN1574-1)*3+$AO1574)-ROW())/12+5),AQ1574)</f>
        <v>0</v>
      </c>
      <c r="AS1574" s="60">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58">
        <f ca="1">COUNTIF(INDIRECT("U"&amp;(ROW()+12*(($AN1574-1)*3+$AO1574)-ROW())/12+5):INDIRECT("AF"&amp;(ROW()+12*(($AN1574-1)*3+$AO1574)-ROW())/12+5),AS1574)</f>
        <v>0</v>
      </c>
      <c r="AU1574" s="58">
        <f ca="1">IF(AND(AQ1574+AS1574&gt;0,AR1574+AT1574&gt;0),COUNTIF(AU$6:AU1573,"&gt;0")+1,0)</f>
        <v>0</v>
      </c>
    </row>
    <row r="1575" spans="40:47">
      <c r="AN1575" s="58">
        <v>44</v>
      </c>
      <c r="AO1575" s="58">
        <v>2</v>
      </c>
      <c r="AP1575" s="58">
        <v>10</v>
      </c>
      <c r="AQ1575" s="60">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58">
        <f ca="1">COUNTIF(INDIRECT("H"&amp;(ROW()+12*(($AN1575-1)*3+$AO1575)-ROW())/12+5):INDIRECT("S"&amp;(ROW()+12*(($AN1575-1)*3+$AO1575)-ROW())/12+5),AQ1575)</f>
        <v>0</v>
      </c>
      <c r="AS1575" s="60">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58">
        <f ca="1">COUNTIF(INDIRECT("U"&amp;(ROW()+12*(($AN1575-1)*3+$AO1575)-ROW())/12+5):INDIRECT("AF"&amp;(ROW()+12*(($AN1575-1)*3+$AO1575)-ROW())/12+5),AS1575)</f>
        <v>0</v>
      </c>
      <c r="AU1575" s="58">
        <f ca="1">IF(AND(AQ1575+AS1575&gt;0,AR1575+AT1575&gt;0),COUNTIF(AU$6:AU1574,"&gt;0")+1,0)</f>
        <v>0</v>
      </c>
    </row>
    <row r="1576" spans="40:47">
      <c r="AN1576" s="58">
        <v>44</v>
      </c>
      <c r="AO1576" s="58">
        <v>2</v>
      </c>
      <c r="AP1576" s="58">
        <v>11</v>
      </c>
      <c r="AQ1576" s="60">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58">
        <f ca="1">COUNTIF(INDIRECT("H"&amp;(ROW()+12*(($AN1576-1)*3+$AO1576)-ROW())/12+5):INDIRECT("S"&amp;(ROW()+12*(($AN1576-1)*3+$AO1576)-ROW())/12+5),AQ1576)</f>
        <v>0</v>
      </c>
      <c r="AS1576" s="60">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58">
        <f ca="1">COUNTIF(INDIRECT("U"&amp;(ROW()+12*(($AN1576-1)*3+$AO1576)-ROW())/12+5):INDIRECT("AF"&amp;(ROW()+12*(($AN1576-1)*3+$AO1576)-ROW())/12+5),AS1576)</f>
        <v>0</v>
      </c>
      <c r="AU1576" s="58">
        <f ca="1">IF(AND(AQ1576+AS1576&gt;0,AR1576+AT1576&gt;0),COUNTIF(AU$6:AU1575,"&gt;0")+1,0)</f>
        <v>0</v>
      </c>
    </row>
    <row r="1577" spans="40:47">
      <c r="AN1577" s="58">
        <v>44</v>
      </c>
      <c r="AO1577" s="58">
        <v>2</v>
      </c>
      <c r="AP1577" s="58">
        <v>12</v>
      </c>
      <c r="AQ1577" s="60">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58">
        <f ca="1">COUNTIF(INDIRECT("H"&amp;(ROW()+12*(($AN1577-1)*3+$AO1577)-ROW())/12+5):INDIRECT("S"&amp;(ROW()+12*(($AN1577-1)*3+$AO1577)-ROW())/12+5),AQ1577)</f>
        <v>0</v>
      </c>
      <c r="AS1577" s="60">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58">
        <f ca="1">COUNTIF(INDIRECT("U"&amp;(ROW()+12*(($AN1577-1)*3+$AO1577)-ROW())/12+5):INDIRECT("AF"&amp;(ROW()+12*(($AN1577-1)*3+$AO1577)-ROW())/12+5),AS1577)</f>
        <v>0</v>
      </c>
      <c r="AU1577" s="58">
        <f ca="1">IF(AND(AQ1577+AS1577&gt;0,AR1577+AT1577&gt;0),COUNTIF(AU$6:AU1576,"&gt;0")+1,0)</f>
        <v>0</v>
      </c>
    </row>
    <row r="1578" spans="40:47">
      <c r="AN1578" s="58">
        <v>44</v>
      </c>
      <c r="AO1578" s="58">
        <v>3</v>
      </c>
      <c r="AP1578" s="58">
        <v>1</v>
      </c>
      <c r="AQ1578" s="60">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58">
        <f ca="1">COUNTIF(INDIRECT("H"&amp;(ROW()+12*(($AN1578-1)*3+$AO1578)-ROW())/12+5):INDIRECT("S"&amp;(ROW()+12*(($AN1578-1)*3+$AO1578)-ROW())/12+5),AQ1578)</f>
        <v>0</v>
      </c>
      <c r="AS1578" s="60">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58">
        <f ca="1">COUNTIF(INDIRECT("U"&amp;(ROW()+12*(($AN1578-1)*3+$AO1578)-ROW())/12+5):INDIRECT("AF"&amp;(ROW()+12*(($AN1578-1)*3+$AO1578)-ROW())/12+5),AS1578)</f>
        <v>0</v>
      </c>
      <c r="AU1578" s="58">
        <f ca="1">IF(AND(AQ1578+AS1578&gt;0,AR1578+AT1578&gt;0),COUNTIF(AU$6:AU1577,"&gt;0")+1,0)</f>
        <v>0</v>
      </c>
    </row>
    <row r="1579" spans="40:47">
      <c r="AN1579" s="58">
        <v>44</v>
      </c>
      <c r="AO1579" s="58">
        <v>3</v>
      </c>
      <c r="AP1579" s="58">
        <v>2</v>
      </c>
      <c r="AQ1579" s="60">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58">
        <f ca="1">COUNTIF(INDIRECT("H"&amp;(ROW()+12*(($AN1579-1)*3+$AO1579)-ROW())/12+5):INDIRECT("S"&amp;(ROW()+12*(($AN1579-1)*3+$AO1579)-ROW())/12+5),AQ1579)</f>
        <v>0</v>
      </c>
      <c r="AS1579" s="60">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58">
        <f ca="1">COUNTIF(INDIRECT("U"&amp;(ROW()+12*(($AN1579-1)*3+$AO1579)-ROW())/12+5):INDIRECT("AF"&amp;(ROW()+12*(($AN1579-1)*3+$AO1579)-ROW())/12+5),AS1579)</f>
        <v>0</v>
      </c>
      <c r="AU1579" s="58">
        <f ca="1">IF(AND(AQ1579+AS1579&gt;0,AR1579+AT1579&gt;0),COUNTIF(AU$6:AU1578,"&gt;0")+1,0)</f>
        <v>0</v>
      </c>
    </row>
    <row r="1580" spans="40:47">
      <c r="AN1580" s="58">
        <v>44</v>
      </c>
      <c r="AO1580" s="58">
        <v>3</v>
      </c>
      <c r="AP1580" s="58">
        <v>3</v>
      </c>
      <c r="AQ1580" s="60">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58">
        <f ca="1">COUNTIF(INDIRECT("H"&amp;(ROW()+12*(($AN1580-1)*3+$AO1580)-ROW())/12+5):INDIRECT("S"&amp;(ROW()+12*(($AN1580-1)*3+$AO1580)-ROW())/12+5),AQ1580)</f>
        <v>0</v>
      </c>
      <c r="AS1580" s="60">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58">
        <f ca="1">COUNTIF(INDIRECT("U"&amp;(ROW()+12*(($AN1580-1)*3+$AO1580)-ROW())/12+5):INDIRECT("AF"&amp;(ROW()+12*(($AN1580-1)*3+$AO1580)-ROW())/12+5),AS1580)</f>
        <v>0</v>
      </c>
      <c r="AU1580" s="58">
        <f ca="1">IF(AND(AQ1580+AS1580&gt;0,AR1580+AT1580&gt;0),COUNTIF(AU$6:AU1579,"&gt;0")+1,0)</f>
        <v>0</v>
      </c>
    </row>
    <row r="1581" spans="40:47">
      <c r="AN1581" s="58">
        <v>44</v>
      </c>
      <c r="AO1581" s="58">
        <v>3</v>
      </c>
      <c r="AP1581" s="58">
        <v>4</v>
      </c>
      <c r="AQ1581" s="60">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58">
        <f ca="1">COUNTIF(INDIRECT("H"&amp;(ROW()+12*(($AN1581-1)*3+$AO1581)-ROW())/12+5):INDIRECT("S"&amp;(ROW()+12*(($AN1581-1)*3+$AO1581)-ROW())/12+5),AQ1581)</f>
        <v>0</v>
      </c>
      <c r="AS1581" s="60">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58">
        <f ca="1">COUNTIF(INDIRECT("U"&amp;(ROW()+12*(($AN1581-1)*3+$AO1581)-ROW())/12+5):INDIRECT("AF"&amp;(ROW()+12*(($AN1581-1)*3+$AO1581)-ROW())/12+5),AS1581)</f>
        <v>0</v>
      </c>
      <c r="AU1581" s="58">
        <f ca="1">IF(AND(AQ1581+AS1581&gt;0,AR1581+AT1581&gt;0),COUNTIF(AU$6:AU1580,"&gt;0")+1,0)</f>
        <v>0</v>
      </c>
    </row>
    <row r="1582" spans="40:47">
      <c r="AN1582" s="58">
        <v>44</v>
      </c>
      <c r="AO1582" s="58">
        <v>3</v>
      </c>
      <c r="AP1582" s="58">
        <v>5</v>
      </c>
      <c r="AQ1582" s="60">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58">
        <f ca="1">COUNTIF(INDIRECT("H"&amp;(ROW()+12*(($AN1582-1)*3+$AO1582)-ROW())/12+5):INDIRECT("S"&amp;(ROW()+12*(($AN1582-1)*3+$AO1582)-ROW())/12+5),AQ1582)</f>
        <v>0</v>
      </c>
      <c r="AS1582" s="60">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58">
        <f ca="1">COUNTIF(INDIRECT("U"&amp;(ROW()+12*(($AN1582-1)*3+$AO1582)-ROW())/12+5):INDIRECT("AF"&amp;(ROW()+12*(($AN1582-1)*3+$AO1582)-ROW())/12+5),AS1582)</f>
        <v>0</v>
      </c>
      <c r="AU1582" s="58">
        <f ca="1">IF(AND(AQ1582+AS1582&gt;0,AR1582+AT1582&gt;0),COUNTIF(AU$6:AU1581,"&gt;0")+1,0)</f>
        <v>0</v>
      </c>
    </row>
    <row r="1583" spans="40:47">
      <c r="AN1583" s="58">
        <v>44</v>
      </c>
      <c r="AO1583" s="58">
        <v>3</v>
      </c>
      <c r="AP1583" s="58">
        <v>6</v>
      </c>
      <c r="AQ1583" s="60">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58">
        <f ca="1">COUNTIF(INDIRECT("H"&amp;(ROW()+12*(($AN1583-1)*3+$AO1583)-ROW())/12+5):INDIRECT("S"&amp;(ROW()+12*(($AN1583-1)*3+$AO1583)-ROW())/12+5),AQ1583)</f>
        <v>0</v>
      </c>
      <c r="AS1583" s="60">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58">
        <f ca="1">COUNTIF(INDIRECT("U"&amp;(ROW()+12*(($AN1583-1)*3+$AO1583)-ROW())/12+5):INDIRECT("AF"&amp;(ROW()+12*(($AN1583-1)*3+$AO1583)-ROW())/12+5),AS1583)</f>
        <v>0</v>
      </c>
      <c r="AU1583" s="58">
        <f ca="1">IF(AND(AQ1583+AS1583&gt;0,AR1583+AT1583&gt;0),COUNTIF(AU$6:AU1582,"&gt;0")+1,0)</f>
        <v>0</v>
      </c>
    </row>
    <row r="1584" spans="40:47">
      <c r="AN1584" s="58">
        <v>44</v>
      </c>
      <c r="AO1584" s="58">
        <v>3</v>
      </c>
      <c r="AP1584" s="58">
        <v>7</v>
      </c>
      <c r="AQ1584" s="60">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58">
        <f ca="1">COUNTIF(INDIRECT("H"&amp;(ROW()+12*(($AN1584-1)*3+$AO1584)-ROW())/12+5):INDIRECT("S"&amp;(ROW()+12*(($AN1584-1)*3+$AO1584)-ROW())/12+5),AQ1584)</f>
        <v>0</v>
      </c>
      <c r="AS1584" s="60">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58">
        <f ca="1">COUNTIF(INDIRECT("U"&amp;(ROW()+12*(($AN1584-1)*3+$AO1584)-ROW())/12+5):INDIRECT("AF"&amp;(ROW()+12*(($AN1584-1)*3+$AO1584)-ROW())/12+5),AS1584)</f>
        <v>0</v>
      </c>
      <c r="AU1584" s="58">
        <f ca="1">IF(AND(AQ1584+AS1584&gt;0,AR1584+AT1584&gt;0),COUNTIF(AU$6:AU1583,"&gt;0")+1,0)</f>
        <v>0</v>
      </c>
    </row>
    <row r="1585" spans="40:47">
      <c r="AN1585" s="58">
        <v>44</v>
      </c>
      <c r="AO1585" s="58">
        <v>3</v>
      </c>
      <c r="AP1585" s="58">
        <v>8</v>
      </c>
      <c r="AQ1585" s="60">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58">
        <f ca="1">COUNTIF(INDIRECT("H"&amp;(ROW()+12*(($AN1585-1)*3+$AO1585)-ROW())/12+5):INDIRECT("S"&amp;(ROW()+12*(($AN1585-1)*3+$AO1585)-ROW())/12+5),AQ1585)</f>
        <v>0</v>
      </c>
      <c r="AS1585" s="60">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58">
        <f ca="1">COUNTIF(INDIRECT("U"&amp;(ROW()+12*(($AN1585-1)*3+$AO1585)-ROW())/12+5):INDIRECT("AF"&amp;(ROW()+12*(($AN1585-1)*3+$AO1585)-ROW())/12+5),AS1585)</f>
        <v>0</v>
      </c>
      <c r="AU1585" s="58">
        <f ca="1">IF(AND(AQ1585+AS1585&gt;0,AR1585+AT1585&gt;0),COUNTIF(AU$6:AU1584,"&gt;0")+1,0)</f>
        <v>0</v>
      </c>
    </row>
    <row r="1586" spans="40:47">
      <c r="AN1586" s="58">
        <v>44</v>
      </c>
      <c r="AO1586" s="58">
        <v>3</v>
      </c>
      <c r="AP1586" s="58">
        <v>9</v>
      </c>
      <c r="AQ1586" s="60">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58">
        <f ca="1">COUNTIF(INDIRECT("H"&amp;(ROW()+12*(($AN1586-1)*3+$AO1586)-ROW())/12+5):INDIRECT("S"&amp;(ROW()+12*(($AN1586-1)*3+$AO1586)-ROW())/12+5),AQ1586)</f>
        <v>0</v>
      </c>
      <c r="AS1586" s="60">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58">
        <f ca="1">COUNTIF(INDIRECT("U"&amp;(ROW()+12*(($AN1586-1)*3+$AO1586)-ROW())/12+5):INDIRECT("AF"&amp;(ROW()+12*(($AN1586-1)*3+$AO1586)-ROW())/12+5),AS1586)</f>
        <v>0</v>
      </c>
      <c r="AU1586" s="58">
        <f ca="1">IF(AND(AQ1586+AS1586&gt;0,AR1586+AT1586&gt;0),COUNTIF(AU$6:AU1585,"&gt;0")+1,0)</f>
        <v>0</v>
      </c>
    </row>
    <row r="1587" spans="40:47">
      <c r="AN1587" s="58">
        <v>44</v>
      </c>
      <c r="AO1587" s="58">
        <v>3</v>
      </c>
      <c r="AP1587" s="58">
        <v>10</v>
      </c>
      <c r="AQ1587" s="60">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58">
        <f ca="1">COUNTIF(INDIRECT("H"&amp;(ROW()+12*(($AN1587-1)*3+$AO1587)-ROW())/12+5):INDIRECT("S"&amp;(ROW()+12*(($AN1587-1)*3+$AO1587)-ROW())/12+5),AQ1587)</f>
        <v>0</v>
      </c>
      <c r="AS1587" s="60">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58">
        <f ca="1">COUNTIF(INDIRECT("U"&amp;(ROW()+12*(($AN1587-1)*3+$AO1587)-ROW())/12+5):INDIRECT("AF"&amp;(ROW()+12*(($AN1587-1)*3+$AO1587)-ROW())/12+5),AS1587)</f>
        <v>0</v>
      </c>
      <c r="AU1587" s="58">
        <f ca="1">IF(AND(AQ1587+AS1587&gt;0,AR1587+AT1587&gt;0),COUNTIF(AU$6:AU1586,"&gt;0")+1,0)</f>
        <v>0</v>
      </c>
    </row>
    <row r="1588" spans="40:47">
      <c r="AN1588" s="58">
        <v>44</v>
      </c>
      <c r="AO1588" s="58">
        <v>3</v>
      </c>
      <c r="AP1588" s="58">
        <v>11</v>
      </c>
      <c r="AQ1588" s="60">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58">
        <f ca="1">COUNTIF(INDIRECT("H"&amp;(ROW()+12*(($AN1588-1)*3+$AO1588)-ROW())/12+5):INDIRECT("S"&amp;(ROW()+12*(($AN1588-1)*3+$AO1588)-ROW())/12+5),AQ1588)</f>
        <v>0</v>
      </c>
      <c r="AS1588" s="60">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58">
        <f ca="1">COUNTIF(INDIRECT("U"&amp;(ROW()+12*(($AN1588-1)*3+$AO1588)-ROW())/12+5):INDIRECT("AF"&amp;(ROW()+12*(($AN1588-1)*3+$AO1588)-ROW())/12+5),AS1588)</f>
        <v>0</v>
      </c>
      <c r="AU1588" s="58">
        <f ca="1">IF(AND(AQ1588+AS1588&gt;0,AR1588+AT1588&gt;0),COUNTIF(AU$6:AU1587,"&gt;0")+1,0)</f>
        <v>0</v>
      </c>
    </row>
    <row r="1589" spans="40:47">
      <c r="AN1589" s="243">
        <v>44</v>
      </c>
      <c r="AO1589" s="243">
        <v>3</v>
      </c>
      <c r="AP1589" s="243">
        <v>12</v>
      </c>
      <c r="AQ1589" s="244">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243">
        <f ca="1">COUNTIF(INDIRECT("H"&amp;(ROW()+12*(($AN1589-1)*3+$AO1589)-ROW())/12+5):INDIRECT("S"&amp;(ROW()+12*(($AN1589-1)*3+$AO1589)-ROW())/12+5),AQ1589)</f>
        <v>0</v>
      </c>
      <c r="AS1589" s="244">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243">
        <f ca="1">COUNTIF(INDIRECT("U"&amp;(ROW()+12*(($AN1589-1)*3+$AO1589)-ROW())/12+5):INDIRECT("AF"&amp;(ROW()+12*(($AN1589-1)*3+$AO1589)-ROW())/12+5),AS1589)</f>
        <v>0</v>
      </c>
      <c r="AU1589" s="58">
        <f ca="1">IF(AND(AQ1589+AS1589&gt;0,AR1589+AT1589&gt;0),COUNTIF(AU$6:AU1588,"&gt;0")+1,0)</f>
        <v>0</v>
      </c>
    </row>
    <row r="1590" spans="40:47">
      <c r="AN1590" s="58">
        <v>45</v>
      </c>
      <c r="AO1590" s="58">
        <v>1</v>
      </c>
      <c r="AP1590" s="58">
        <v>1</v>
      </c>
      <c r="AQ1590" s="60">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58">
        <f ca="1">COUNTIF(INDIRECT("H"&amp;(ROW()+12*(($AN1590-1)*3+$AO1590)-ROW())/12+5):INDIRECT("S"&amp;(ROW()+12*(($AN1590-1)*3+$AO1590)-ROW())/12+5),AQ1590)</f>
        <v>0</v>
      </c>
      <c r="AS1590" s="60">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58">
        <f ca="1">COUNTIF(INDIRECT("U"&amp;(ROW()+12*(($AN1590-1)*3+$AO1590)-ROW())/12+5):INDIRECT("AF"&amp;(ROW()+12*(($AN1590-1)*3+$AO1590)-ROW())/12+5),AS1590)</f>
        <v>0</v>
      </c>
      <c r="AU1590" s="58">
        <f ca="1">IF(AND(AQ1590+AS1590&gt;0,AR1590+AT1590&gt;0),COUNTIF(AU$6:AU1589,"&gt;0")+1,0)</f>
        <v>0</v>
      </c>
    </row>
    <row r="1591" spans="40:47">
      <c r="AN1591" s="58">
        <v>45</v>
      </c>
      <c r="AO1591" s="58">
        <v>1</v>
      </c>
      <c r="AP1591" s="58">
        <v>2</v>
      </c>
      <c r="AQ1591" s="60">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58">
        <f ca="1">COUNTIF(INDIRECT("H"&amp;(ROW()+12*(($AN1591-1)*3+$AO1591)-ROW())/12+5):INDIRECT("S"&amp;(ROW()+12*(($AN1591-1)*3+$AO1591)-ROW())/12+5),AQ1591)</f>
        <v>0</v>
      </c>
      <c r="AS1591" s="60">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58">
        <f ca="1">COUNTIF(INDIRECT("U"&amp;(ROW()+12*(($AN1591-1)*3+$AO1591)-ROW())/12+5):INDIRECT("AF"&amp;(ROW()+12*(($AN1591-1)*3+$AO1591)-ROW())/12+5),AS1591)</f>
        <v>0</v>
      </c>
      <c r="AU1591" s="58">
        <f ca="1">IF(AND(AQ1591+AS1591&gt;0,AR1591+AT1591&gt;0),COUNTIF(AU$6:AU1590,"&gt;0")+1,0)</f>
        <v>0</v>
      </c>
    </row>
    <row r="1592" spans="40:47">
      <c r="AN1592" s="58">
        <v>45</v>
      </c>
      <c r="AO1592" s="58">
        <v>1</v>
      </c>
      <c r="AP1592" s="58">
        <v>3</v>
      </c>
      <c r="AQ1592" s="60">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58">
        <f ca="1">COUNTIF(INDIRECT("H"&amp;(ROW()+12*(($AN1592-1)*3+$AO1592)-ROW())/12+5):INDIRECT("S"&amp;(ROW()+12*(($AN1592-1)*3+$AO1592)-ROW())/12+5),AQ1592)</f>
        <v>0</v>
      </c>
      <c r="AS1592" s="60">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58">
        <f ca="1">COUNTIF(INDIRECT("U"&amp;(ROW()+12*(($AN1592-1)*3+$AO1592)-ROW())/12+5):INDIRECT("AF"&amp;(ROW()+12*(($AN1592-1)*3+$AO1592)-ROW())/12+5),AS1592)</f>
        <v>0</v>
      </c>
      <c r="AU1592" s="58">
        <f ca="1">IF(AND(AQ1592+AS1592&gt;0,AR1592+AT1592&gt;0),COUNTIF(AU$6:AU1591,"&gt;0")+1,0)</f>
        <v>0</v>
      </c>
    </row>
    <row r="1593" spans="40:47">
      <c r="AN1593" s="58">
        <v>45</v>
      </c>
      <c r="AO1593" s="58">
        <v>1</v>
      </c>
      <c r="AP1593" s="58">
        <v>4</v>
      </c>
      <c r="AQ1593" s="60">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58">
        <f ca="1">COUNTIF(INDIRECT("H"&amp;(ROW()+12*(($AN1593-1)*3+$AO1593)-ROW())/12+5):INDIRECT("S"&amp;(ROW()+12*(($AN1593-1)*3+$AO1593)-ROW())/12+5),AQ1593)</f>
        <v>0</v>
      </c>
      <c r="AS1593" s="60">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58">
        <f ca="1">COUNTIF(INDIRECT("U"&amp;(ROW()+12*(($AN1593-1)*3+$AO1593)-ROW())/12+5):INDIRECT("AF"&amp;(ROW()+12*(($AN1593-1)*3+$AO1593)-ROW())/12+5),AS1593)</f>
        <v>0</v>
      </c>
      <c r="AU1593" s="58">
        <f ca="1">IF(AND(AQ1593+AS1593&gt;0,AR1593+AT1593&gt;0),COUNTIF(AU$6:AU1592,"&gt;0")+1,0)</f>
        <v>0</v>
      </c>
    </row>
    <row r="1594" spans="40:47">
      <c r="AN1594" s="58">
        <v>45</v>
      </c>
      <c r="AO1594" s="58">
        <v>1</v>
      </c>
      <c r="AP1594" s="58">
        <v>5</v>
      </c>
      <c r="AQ1594" s="60">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58">
        <f ca="1">COUNTIF(INDIRECT("H"&amp;(ROW()+12*(($AN1594-1)*3+$AO1594)-ROW())/12+5):INDIRECT("S"&amp;(ROW()+12*(($AN1594-1)*3+$AO1594)-ROW())/12+5),AQ1594)</f>
        <v>0</v>
      </c>
      <c r="AS1594" s="60">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58">
        <f ca="1">COUNTIF(INDIRECT("U"&amp;(ROW()+12*(($AN1594-1)*3+$AO1594)-ROW())/12+5):INDIRECT("AF"&amp;(ROW()+12*(($AN1594-1)*3+$AO1594)-ROW())/12+5),AS1594)</f>
        <v>0</v>
      </c>
      <c r="AU1594" s="58">
        <f ca="1">IF(AND(AQ1594+AS1594&gt;0,AR1594+AT1594&gt;0),COUNTIF(AU$6:AU1593,"&gt;0")+1,0)</f>
        <v>0</v>
      </c>
    </row>
    <row r="1595" spans="40:47">
      <c r="AN1595" s="58">
        <v>45</v>
      </c>
      <c r="AO1595" s="58">
        <v>1</v>
      </c>
      <c r="AP1595" s="58">
        <v>6</v>
      </c>
      <c r="AQ1595" s="60">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58">
        <f ca="1">COUNTIF(INDIRECT("H"&amp;(ROW()+12*(($AN1595-1)*3+$AO1595)-ROW())/12+5):INDIRECT("S"&amp;(ROW()+12*(($AN1595-1)*3+$AO1595)-ROW())/12+5),AQ1595)</f>
        <v>0</v>
      </c>
      <c r="AS1595" s="60">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58">
        <f ca="1">COUNTIF(INDIRECT("U"&amp;(ROW()+12*(($AN1595-1)*3+$AO1595)-ROW())/12+5):INDIRECT("AF"&amp;(ROW()+12*(($AN1595-1)*3+$AO1595)-ROW())/12+5),AS1595)</f>
        <v>0</v>
      </c>
      <c r="AU1595" s="58">
        <f ca="1">IF(AND(AQ1595+AS1595&gt;0,AR1595+AT1595&gt;0),COUNTIF(AU$6:AU1594,"&gt;0")+1,0)</f>
        <v>0</v>
      </c>
    </row>
    <row r="1596" spans="40:47">
      <c r="AN1596" s="58">
        <v>45</v>
      </c>
      <c r="AO1596" s="58">
        <v>1</v>
      </c>
      <c r="AP1596" s="58">
        <v>7</v>
      </c>
      <c r="AQ1596" s="60">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58">
        <f ca="1">COUNTIF(INDIRECT("H"&amp;(ROW()+12*(($AN1596-1)*3+$AO1596)-ROW())/12+5):INDIRECT("S"&amp;(ROW()+12*(($AN1596-1)*3+$AO1596)-ROW())/12+5),AQ1596)</f>
        <v>0</v>
      </c>
      <c r="AS1596" s="60">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58">
        <f ca="1">COUNTIF(INDIRECT("U"&amp;(ROW()+12*(($AN1596-1)*3+$AO1596)-ROW())/12+5):INDIRECT("AF"&amp;(ROW()+12*(($AN1596-1)*3+$AO1596)-ROW())/12+5),AS1596)</f>
        <v>0</v>
      </c>
      <c r="AU1596" s="58">
        <f ca="1">IF(AND(AQ1596+AS1596&gt;0,AR1596+AT1596&gt;0),COUNTIF(AU$6:AU1595,"&gt;0")+1,0)</f>
        <v>0</v>
      </c>
    </row>
    <row r="1597" spans="40:47">
      <c r="AN1597" s="58">
        <v>45</v>
      </c>
      <c r="AO1597" s="58">
        <v>1</v>
      </c>
      <c r="AP1597" s="58">
        <v>8</v>
      </c>
      <c r="AQ1597" s="60">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58">
        <f ca="1">COUNTIF(INDIRECT("H"&amp;(ROW()+12*(($AN1597-1)*3+$AO1597)-ROW())/12+5):INDIRECT("S"&amp;(ROW()+12*(($AN1597-1)*3+$AO1597)-ROW())/12+5),AQ1597)</f>
        <v>0</v>
      </c>
      <c r="AS1597" s="60">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58">
        <f ca="1">COUNTIF(INDIRECT("U"&amp;(ROW()+12*(($AN1597-1)*3+$AO1597)-ROW())/12+5):INDIRECT("AF"&amp;(ROW()+12*(($AN1597-1)*3+$AO1597)-ROW())/12+5),AS1597)</f>
        <v>0</v>
      </c>
      <c r="AU1597" s="58">
        <f ca="1">IF(AND(AQ1597+AS1597&gt;0,AR1597+AT1597&gt;0),COUNTIF(AU$6:AU1596,"&gt;0")+1,0)</f>
        <v>0</v>
      </c>
    </row>
    <row r="1598" spans="40:47">
      <c r="AN1598" s="58">
        <v>45</v>
      </c>
      <c r="AO1598" s="58">
        <v>1</v>
      </c>
      <c r="AP1598" s="58">
        <v>9</v>
      </c>
      <c r="AQ1598" s="60">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58">
        <f ca="1">COUNTIF(INDIRECT("H"&amp;(ROW()+12*(($AN1598-1)*3+$AO1598)-ROW())/12+5):INDIRECT("S"&amp;(ROW()+12*(($AN1598-1)*3+$AO1598)-ROW())/12+5),AQ1598)</f>
        <v>0</v>
      </c>
      <c r="AS1598" s="60">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58">
        <f ca="1">COUNTIF(INDIRECT("U"&amp;(ROW()+12*(($AN1598-1)*3+$AO1598)-ROW())/12+5):INDIRECT("AF"&amp;(ROW()+12*(($AN1598-1)*3+$AO1598)-ROW())/12+5),AS1598)</f>
        <v>0</v>
      </c>
      <c r="AU1598" s="58">
        <f ca="1">IF(AND(AQ1598+AS1598&gt;0,AR1598+AT1598&gt;0),COUNTIF(AU$6:AU1597,"&gt;0")+1,0)</f>
        <v>0</v>
      </c>
    </row>
    <row r="1599" spans="40:47">
      <c r="AN1599" s="58">
        <v>45</v>
      </c>
      <c r="AO1599" s="58">
        <v>1</v>
      </c>
      <c r="AP1599" s="58">
        <v>10</v>
      </c>
      <c r="AQ1599" s="60">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58">
        <f ca="1">COUNTIF(INDIRECT("H"&amp;(ROW()+12*(($AN1599-1)*3+$AO1599)-ROW())/12+5):INDIRECT("S"&amp;(ROW()+12*(($AN1599-1)*3+$AO1599)-ROW())/12+5),AQ1599)</f>
        <v>0</v>
      </c>
      <c r="AS1599" s="60">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58">
        <f ca="1">COUNTIF(INDIRECT("U"&amp;(ROW()+12*(($AN1599-1)*3+$AO1599)-ROW())/12+5):INDIRECT("AF"&amp;(ROW()+12*(($AN1599-1)*3+$AO1599)-ROW())/12+5),AS1599)</f>
        <v>0</v>
      </c>
      <c r="AU1599" s="58">
        <f ca="1">IF(AND(AQ1599+AS1599&gt;0,AR1599+AT1599&gt;0),COUNTIF(AU$6:AU1598,"&gt;0")+1,0)</f>
        <v>0</v>
      </c>
    </row>
    <row r="1600" spans="40:47">
      <c r="AN1600" s="58">
        <v>45</v>
      </c>
      <c r="AO1600" s="58">
        <v>1</v>
      </c>
      <c r="AP1600" s="58">
        <v>11</v>
      </c>
      <c r="AQ1600" s="60">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58">
        <f ca="1">COUNTIF(INDIRECT("H"&amp;(ROW()+12*(($AN1600-1)*3+$AO1600)-ROW())/12+5):INDIRECT("S"&amp;(ROW()+12*(($AN1600-1)*3+$AO1600)-ROW())/12+5),AQ1600)</f>
        <v>0</v>
      </c>
      <c r="AS1600" s="60">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58">
        <f ca="1">COUNTIF(INDIRECT("U"&amp;(ROW()+12*(($AN1600-1)*3+$AO1600)-ROW())/12+5):INDIRECT("AF"&amp;(ROW()+12*(($AN1600-1)*3+$AO1600)-ROW())/12+5),AS1600)</f>
        <v>0</v>
      </c>
      <c r="AU1600" s="58">
        <f ca="1">IF(AND(AQ1600+AS1600&gt;0,AR1600+AT1600&gt;0),COUNTIF(AU$6:AU1599,"&gt;0")+1,0)</f>
        <v>0</v>
      </c>
    </row>
    <row r="1601" spans="40:47">
      <c r="AN1601" s="58">
        <v>45</v>
      </c>
      <c r="AO1601" s="58">
        <v>1</v>
      </c>
      <c r="AP1601" s="58">
        <v>12</v>
      </c>
      <c r="AQ1601" s="60">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58">
        <f ca="1">COUNTIF(INDIRECT("H"&amp;(ROW()+12*(($AN1601-1)*3+$AO1601)-ROW())/12+5):INDIRECT("S"&amp;(ROW()+12*(($AN1601-1)*3+$AO1601)-ROW())/12+5),AQ1601)</f>
        <v>0</v>
      </c>
      <c r="AS1601" s="60">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58">
        <f ca="1">COUNTIF(INDIRECT("U"&amp;(ROW()+12*(($AN1601-1)*3+$AO1601)-ROW())/12+5):INDIRECT("AF"&amp;(ROW()+12*(($AN1601-1)*3+$AO1601)-ROW())/12+5),AS1601)</f>
        <v>0</v>
      </c>
      <c r="AU1601" s="58">
        <f ca="1">IF(AND(AQ1601+AS1601&gt;0,AR1601+AT1601&gt;0),COUNTIF(AU$6:AU1600,"&gt;0")+1,0)</f>
        <v>0</v>
      </c>
    </row>
    <row r="1602" spans="40:47">
      <c r="AN1602" s="58">
        <v>45</v>
      </c>
      <c r="AO1602" s="58">
        <v>2</v>
      </c>
      <c r="AP1602" s="58">
        <v>1</v>
      </c>
      <c r="AQ1602" s="60">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58">
        <f ca="1">COUNTIF(INDIRECT("H"&amp;(ROW()+12*(($AN1602-1)*3+$AO1602)-ROW())/12+5):INDIRECT("S"&amp;(ROW()+12*(($AN1602-1)*3+$AO1602)-ROW())/12+5),AQ1602)</f>
        <v>0</v>
      </c>
      <c r="AS1602" s="60">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58">
        <f ca="1">COUNTIF(INDIRECT("U"&amp;(ROW()+12*(($AN1602-1)*3+$AO1602)-ROW())/12+5):INDIRECT("AF"&amp;(ROW()+12*(($AN1602-1)*3+$AO1602)-ROW())/12+5),AS1602)</f>
        <v>0</v>
      </c>
      <c r="AU1602" s="58">
        <f ca="1">IF(AND(AQ1602+AS1602&gt;0,AR1602+AT1602&gt;0),COUNTIF(AU$6:AU1601,"&gt;0")+1,0)</f>
        <v>0</v>
      </c>
    </row>
    <row r="1603" spans="40:47">
      <c r="AN1603" s="58">
        <v>45</v>
      </c>
      <c r="AO1603" s="58">
        <v>2</v>
      </c>
      <c r="AP1603" s="58">
        <v>2</v>
      </c>
      <c r="AQ1603" s="60">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58">
        <f ca="1">COUNTIF(INDIRECT("H"&amp;(ROW()+12*(($AN1603-1)*3+$AO1603)-ROW())/12+5):INDIRECT("S"&amp;(ROW()+12*(($AN1603-1)*3+$AO1603)-ROW())/12+5),AQ1603)</f>
        <v>0</v>
      </c>
      <c r="AS1603" s="60">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58">
        <f ca="1">COUNTIF(INDIRECT("U"&amp;(ROW()+12*(($AN1603-1)*3+$AO1603)-ROW())/12+5):INDIRECT("AF"&amp;(ROW()+12*(($AN1603-1)*3+$AO1603)-ROW())/12+5),AS1603)</f>
        <v>0</v>
      </c>
      <c r="AU1603" s="58">
        <f ca="1">IF(AND(AQ1603+AS1603&gt;0,AR1603+AT1603&gt;0),COUNTIF(AU$6:AU1602,"&gt;0")+1,0)</f>
        <v>0</v>
      </c>
    </row>
    <row r="1604" spans="40:47">
      <c r="AN1604" s="58">
        <v>45</v>
      </c>
      <c r="AO1604" s="58">
        <v>2</v>
      </c>
      <c r="AP1604" s="58">
        <v>3</v>
      </c>
      <c r="AQ1604" s="60">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58">
        <f ca="1">COUNTIF(INDIRECT("H"&amp;(ROW()+12*(($AN1604-1)*3+$AO1604)-ROW())/12+5):INDIRECT("S"&amp;(ROW()+12*(($AN1604-1)*3+$AO1604)-ROW())/12+5),AQ1604)</f>
        <v>0</v>
      </c>
      <c r="AS1604" s="60">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58">
        <f ca="1">COUNTIF(INDIRECT("U"&amp;(ROW()+12*(($AN1604-1)*3+$AO1604)-ROW())/12+5):INDIRECT("AF"&amp;(ROW()+12*(($AN1604-1)*3+$AO1604)-ROW())/12+5),AS1604)</f>
        <v>0</v>
      </c>
      <c r="AU1604" s="58">
        <f ca="1">IF(AND(AQ1604+AS1604&gt;0,AR1604+AT1604&gt;0),COUNTIF(AU$6:AU1603,"&gt;0")+1,0)</f>
        <v>0</v>
      </c>
    </row>
    <row r="1605" spans="40:47">
      <c r="AN1605" s="58">
        <v>45</v>
      </c>
      <c r="AO1605" s="58">
        <v>2</v>
      </c>
      <c r="AP1605" s="58">
        <v>4</v>
      </c>
      <c r="AQ1605" s="60">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58">
        <f ca="1">COUNTIF(INDIRECT("H"&amp;(ROW()+12*(($AN1605-1)*3+$AO1605)-ROW())/12+5):INDIRECT("S"&amp;(ROW()+12*(($AN1605-1)*3+$AO1605)-ROW())/12+5),AQ1605)</f>
        <v>0</v>
      </c>
      <c r="AS1605" s="60">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58">
        <f ca="1">COUNTIF(INDIRECT("U"&amp;(ROW()+12*(($AN1605-1)*3+$AO1605)-ROW())/12+5):INDIRECT("AF"&amp;(ROW()+12*(($AN1605-1)*3+$AO1605)-ROW())/12+5),AS1605)</f>
        <v>0</v>
      </c>
      <c r="AU1605" s="58">
        <f ca="1">IF(AND(AQ1605+AS1605&gt;0,AR1605+AT1605&gt;0),COUNTIF(AU$6:AU1604,"&gt;0")+1,0)</f>
        <v>0</v>
      </c>
    </row>
    <row r="1606" spans="40:47">
      <c r="AN1606" s="58">
        <v>45</v>
      </c>
      <c r="AO1606" s="58">
        <v>2</v>
      </c>
      <c r="AP1606" s="58">
        <v>5</v>
      </c>
      <c r="AQ1606" s="60">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58">
        <f ca="1">COUNTIF(INDIRECT("H"&amp;(ROW()+12*(($AN1606-1)*3+$AO1606)-ROW())/12+5):INDIRECT("S"&amp;(ROW()+12*(($AN1606-1)*3+$AO1606)-ROW())/12+5),AQ1606)</f>
        <v>0</v>
      </c>
      <c r="AS1606" s="60">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58">
        <f ca="1">COUNTIF(INDIRECT("U"&amp;(ROW()+12*(($AN1606-1)*3+$AO1606)-ROW())/12+5):INDIRECT("AF"&amp;(ROW()+12*(($AN1606-1)*3+$AO1606)-ROW())/12+5),AS1606)</f>
        <v>0</v>
      </c>
      <c r="AU1606" s="58">
        <f ca="1">IF(AND(AQ1606+AS1606&gt;0,AR1606+AT1606&gt;0),COUNTIF(AU$6:AU1605,"&gt;0")+1,0)</f>
        <v>0</v>
      </c>
    </row>
    <row r="1607" spans="40:47">
      <c r="AN1607" s="58">
        <v>45</v>
      </c>
      <c r="AO1607" s="58">
        <v>2</v>
      </c>
      <c r="AP1607" s="58">
        <v>6</v>
      </c>
      <c r="AQ1607" s="60">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58">
        <f ca="1">COUNTIF(INDIRECT("H"&amp;(ROW()+12*(($AN1607-1)*3+$AO1607)-ROW())/12+5):INDIRECT("S"&amp;(ROW()+12*(($AN1607-1)*3+$AO1607)-ROW())/12+5),AQ1607)</f>
        <v>0</v>
      </c>
      <c r="AS1607" s="60">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58">
        <f ca="1">COUNTIF(INDIRECT("U"&amp;(ROW()+12*(($AN1607-1)*3+$AO1607)-ROW())/12+5):INDIRECT("AF"&amp;(ROW()+12*(($AN1607-1)*3+$AO1607)-ROW())/12+5),AS1607)</f>
        <v>0</v>
      </c>
      <c r="AU1607" s="58">
        <f ca="1">IF(AND(AQ1607+AS1607&gt;0,AR1607+AT1607&gt;0),COUNTIF(AU$6:AU1606,"&gt;0")+1,0)</f>
        <v>0</v>
      </c>
    </row>
    <row r="1608" spans="40:47">
      <c r="AN1608" s="58">
        <v>45</v>
      </c>
      <c r="AO1608" s="58">
        <v>2</v>
      </c>
      <c r="AP1608" s="58">
        <v>7</v>
      </c>
      <c r="AQ1608" s="60">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58">
        <f ca="1">COUNTIF(INDIRECT("H"&amp;(ROW()+12*(($AN1608-1)*3+$AO1608)-ROW())/12+5):INDIRECT("S"&amp;(ROW()+12*(($AN1608-1)*3+$AO1608)-ROW())/12+5),AQ1608)</f>
        <v>0</v>
      </c>
      <c r="AS1608" s="60">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58">
        <f ca="1">COUNTIF(INDIRECT("U"&amp;(ROW()+12*(($AN1608-1)*3+$AO1608)-ROW())/12+5):INDIRECT("AF"&amp;(ROW()+12*(($AN1608-1)*3+$AO1608)-ROW())/12+5),AS1608)</f>
        <v>0</v>
      </c>
      <c r="AU1608" s="58">
        <f ca="1">IF(AND(AQ1608+AS1608&gt;0,AR1608+AT1608&gt;0),COUNTIF(AU$6:AU1607,"&gt;0")+1,0)</f>
        <v>0</v>
      </c>
    </row>
    <row r="1609" spans="40:47">
      <c r="AN1609" s="58">
        <v>45</v>
      </c>
      <c r="AO1609" s="58">
        <v>2</v>
      </c>
      <c r="AP1609" s="58">
        <v>8</v>
      </c>
      <c r="AQ1609" s="60">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58">
        <f ca="1">COUNTIF(INDIRECT("H"&amp;(ROW()+12*(($AN1609-1)*3+$AO1609)-ROW())/12+5):INDIRECT("S"&amp;(ROW()+12*(($AN1609-1)*3+$AO1609)-ROW())/12+5),AQ1609)</f>
        <v>0</v>
      </c>
      <c r="AS1609" s="60">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58">
        <f ca="1">COUNTIF(INDIRECT("U"&amp;(ROW()+12*(($AN1609-1)*3+$AO1609)-ROW())/12+5):INDIRECT("AF"&amp;(ROW()+12*(($AN1609-1)*3+$AO1609)-ROW())/12+5),AS1609)</f>
        <v>0</v>
      </c>
      <c r="AU1609" s="58">
        <f ca="1">IF(AND(AQ1609+AS1609&gt;0,AR1609+AT1609&gt;0),COUNTIF(AU$6:AU1608,"&gt;0")+1,0)</f>
        <v>0</v>
      </c>
    </row>
    <row r="1610" spans="40:47">
      <c r="AN1610" s="58">
        <v>45</v>
      </c>
      <c r="AO1610" s="58">
        <v>2</v>
      </c>
      <c r="AP1610" s="58">
        <v>9</v>
      </c>
      <c r="AQ1610" s="60">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58">
        <f ca="1">COUNTIF(INDIRECT("H"&amp;(ROW()+12*(($AN1610-1)*3+$AO1610)-ROW())/12+5):INDIRECT("S"&amp;(ROW()+12*(($AN1610-1)*3+$AO1610)-ROW())/12+5),AQ1610)</f>
        <v>0</v>
      </c>
      <c r="AS1610" s="60">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58">
        <f ca="1">COUNTIF(INDIRECT("U"&amp;(ROW()+12*(($AN1610-1)*3+$AO1610)-ROW())/12+5):INDIRECT("AF"&amp;(ROW()+12*(($AN1610-1)*3+$AO1610)-ROW())/12+5),AS1610)</f>
        <v>0</v>
      </c>
      <c r="AU1610" s="58">
        <f ca="1">IF(AND(AQ1610+AS1610&gt;0,AR1610+AT1610&gt;0),COUNTIF(AU$6:AU1609,"&gt;0")+1,0)</f>
        <v>0</v>
      </c>
    </row>
    <row r="1611" spans="40:47">
      <c r="AN1611" s="58">
        <v>45</v>
      </c>
      <c r="AO1611" s="58">
        <v>2</v>
      </c>
      <c r="AP1611" s="58">
        <v>10</v>
      </c>
      <c r="AQ1611" s="60">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58">
        <f ca="1">COUNTIF(INDIRECT("H"&amp;(ROW()+12*(($AN1611-1)*3+$AO1611)-ROW())/12+5):INDIRECT("S"&amp;(ROW()+12*(($AN1611-1)*3+$AO1611)-ROW())/12+5),AQ1611)</f>
        <v>0</v>
      </c>
      <c r="AS1611" s="60">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58">
        <f ca="1">COUNTIF(INDIRECT("U"&amp;(ROW()+12*(($AN1611-1)*3+$AO1611)-ROW())/12+5):INDIRECT("AF"&amp;(ROW()+12*(($AN1611-1)*3+$AO1611)-ROW())/12+5),AS1611)</f>
        <v>0</v>
      </c>
      <c r="AU1611" s="58">
        <f ca="1">IF(AND(AQ1611+AS1611&gt;0,AR1611+AT1611&gt;0),COUNTIF(AU$6:AU1610,"&gt;0")+1,0)</f>
        <v>0</v>
      </c>
    </row>
    <row r="1612" spans="40:47">
      <c r="AN1612" s="58">
        <v>45</v>
      </c>
      <c r="AO1612" s="58">
        <v>2</v>
      </c>
      <c r="AP1612" s="58">
        <v>11</v>
      </c>
      <c r="AQ1612" s="60">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58">
        <f ca="1">COUNTIF(INDIRECT("H"&amp;(ROW()+12*(($AN1612-1)*3+$AO1612)-ROW())/12+5):INDIRECT("S"&amp;(ROW()+12*(($AN1612-1)*3+$AO1612)-ROW())/12+5),AQ1612)</f>
        <v>0</v>
      </c>
      <c r="AS1612" s="60">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58">
        <f ca="1">COUNTIF(INDIRECT("U"&amp;(ROW()+12*(($AN1612-1)*3+$AO1612)-ROW())/12+5):INDIRECT("AF"&amp;(ROW()+12*(($AN1612-1)*3+$AO1612)-ROW())/12+5),AS1612)</f>
        <v>0</v>
      </c>
      <c r="AU1612" s="58">
        <f ca="1">IF(AND(AQ1612+AS1612&gt;0,AR1612+AT1612&gt;0),COUNTIF(AU$6:AU1611,"&gt;0")+1,0)</f>
        <v>0</v>
      </c>
    </row>
    <row r="1613" spans="40:47">
      <c r="AN1613" s="58">
        <v>45</v>
      </c>
      <c r="AO1613" s="58">
        <v>2</v>
      </c>
      <c r="AP1613" s="58">
        <v>12</v>
      </c>
      <c r="AQ1613" s="60">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58">
        <f ca="1">COUNTIF(INDIRECT("H"&amp;(ROW()+12*(($AN1613-1)*3+$AO1613)-ROW())/12+5):INDIRECT("S"&amp;(ROW()+12*(($AN1613-1)*3+$AO1613)-ROW())/12+5),AQ1613)</f>
        <v>0</v>
      </c>
      <c r="AS1613" s="60">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58">
        <f ca="1">COUNTIF(INDIRECT("U"&amp;(ROW()+12*(($AN1613-1)*3+$AO1613)-ROW())/12+5):INDIRECT("AF"&amp;(ROW()+12*(($AN1613-1)*3+$AO1613)-ROW())/12+5),AS1613)</f>
        <v>0</v>
      </c>
      <c r="AU1613" s="58">
        <f ca="1">IF(AND(AQ1613+AS1613&gt;0,AR1613+AT1613&gt;0),COUNTIF(AU$6:AU1612,"&gt;0")+1,0)</f>
        <v>0</v>
      </c>
    </row>
    <row r="1614" spans="40:47">
      <c r="AN1614" s="58">
        <v>45</v>
      </c>
      <c r="AO1614" s="58">
        <v>3</v>
      </c>
      <c r="AP1614" s="58">
        <v>1</v>
      </c>
      <c r="AQ1614" s="60">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58">
        <f ca="1">COUNTIF(INDIRECT("H"&amp;(ROW()+12*(($AN1614-1)*3+$AO1614)-ROW())/12+5):INDIRECT("S"&amp;(ROW()+12*(($AN1614-1)*3+$AO1614)-ROW())/12+5),AQ1614)</f>
        <v>0</v>
      </c>
      <c r="AS1614" s="60">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58">
        <f ca="1">COUNTIF(INDIRECT("U"&amp;(ROW()+12*(($AN1614-1)*3+$AO1614)-ROW())/12+5):INDIRECT("AF"&amp;(ROW()+12*(($AN1614-1)*3+$AO1614)-ROW())/12+5),AS1614)</f>
        <v>0</v>
      </c>
      <c r="AU1614" s="58">
        <f ca="1">IF(AND(AQ1614+AS1614&gt;0,AR1614+AT1614&gt;0),COUNTIF(AU$6:AU1613,"&gt;0")+1,0)</f>
        <v>0</v>
      </c>
    </row>
    <row r="1615" spans="40:47">
      <c r="AN1615" s="58">
        <v>45</v>
      </c>
      <c r="AO1615" s="58">
        <v>3</v>
      </c>
      <c r="AP1615" s="58">
        <v>2</v>
      </c>
      <c r="AQ1615" s="60">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58">
        <f ca="1">COUNTIF(INDIRECT("H"&amp;(ROW()+12*(($AN1615-1)*3+$AO1615)-ROW())/12+5):INDIRECT("S"&amp;(ROW()+12*(($AN1615-1)*3+$AO1615)-ROW())/12+5),AQ1615)</f>
        <v>0</v>
      </c>
      <c r="AS1615" s="60">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58">
        <f ca="1">COUNTIF(INDIRECT("U"&amp;(ROW()+12*(($AN1615-1)*3+$AO1615)-ROW())/12+5):INDIRECT("AF"&amp;(ROW()+12*(($AN1615-1)*3+$AO1615)-ROW())/12+5),AS1615)</f>
        <v>0</v>
      </c>
      <c r="AU1615" s="58">
        <f ca="1">IF(AND(AQ1615+AS1615&gt;0,AR1615+AT1615&gt;0),COUNTIF(AU$6:AU1614,"&gt;0")+1,0)</f>
        <v>0</v>
      </c>
    </row>
    <row r="1616" spans="40:47">
      <c r="AN1616" s="58">
        <v>45</v>
      </c>
      <c r="AO1616" s="58">
        <v>3</v>
      </c>
      <c r="AP1616" s="58">
        <v>3</v>
      </c>
      <c r="AQ1616" s="60">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58">
        <f ca="1">COUNTIF(INDIRECT("H"&amp;(ROW()+12*(($AN1616-1)*3+$AO1616)-ROW())/12+5):INDIRECT("S"&amp;(ROW()+12*(($AN1616-1)*3+$AO1616)-ROW())/12+5),AQ1616)</f>
        <v>0</v>
      </c>
      <c r="AS1616" s="60">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58">
        <f ca="1">COUNTIF(INDIRECT("U"&amp;(ROW()+12*(($AN1616-1)*3+$AO1616)-ROW())/12+5):INDIRECT("AF"&amp;(ROW()+12*(($AN1616-1)*3+$AO1616)-ROW())/12+5),AS1616)</f>
        <v>0</v>
      </c>
      <c r="AU1616" s="58">
        <f ca="1">IF(AND(AQ1616+AS1616&gt;0,AR1616+AT1616&gt;0),COUNTIF(AU$6:AU1615,"&gt;0")+1,0)</f>
        <v>0</v>
      </c>
    </row>
    <row r="1617" spans="40:47">
      <c r="AN1617" s="58">
        <v>45</v>
      </c>
      <c r="AO1617" s="58">
        <v>3</v>
      </c>
      <c r="AP1617" s="58">
        <v>4</v>
      </c>
      <c r="AQ1617" s="60">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58">
        <f ca="1">COUNTIF(INDIRECT("H"&amp;(ROW()+12*(($AN1617-1)*3+$AO1617)-ROW())/12+5):INDIRECT("S"&amp;(ROW()+12*(($AN1617-1)*3+$AO1617)-ROW())/12+5),AQ1617)</f>
        <v>0</v>
      </c>
      <c r="AS1617" s="60">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58">
        <f ca="1">COUNTIF(INDIRECT("U"&amp;(ROW()+12*(($AN1617-1)*3+$AO1617)-ROW())/12+5):INDIRECT("AF"&amp;(ROW()+12*(($AN1617-1)*3+$AO1617)-ROW())/12+5),AS1617)</f>
        <v>0</v>
      </c>
      <c r="AU1617" s="58">
        <f ca="1">IF(AND(AQ1617+AS1617&gt;0,AR1617+AT1617&gt;0),COUNTIF(AU$6:AU1616,"&gt;0")+1,0)</f>
        <v>0</v>
      </c>
    </row>
    <row r="1618" spans="40:47">
      <c r="AN1618" s="58">
        <v>45</v>
      </c>
      <c r="AO1618" s="58">
        <v>3</v>
      </c>
      <c r="AP1618" s="58">
        <v>5</v>
      </c>
      <c r="AQ1618" s="60">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58">
        <f ca="1">COUNTIF(INDIRECT("H"&amp;(ROW()+12*(($AN1618-1)*3+$AO1618)-ROW())/12+5):INDIRECT("S"&amp;(ROW()+12*(($AN1618-1)*3+$AO1618)-ROW())/12+5),AQ1618)</f>
        <v>0</v>
      </c>
      <c r="AS1618" s="60">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58">
        <f ca="1">COUNTIF(INDIRECT("U"&amp;(ROW()+12*(($AN1618-1)*3+$AO1618)-ROW())/12+5):INDIRECT("AF"&amp;(ROW()+12*(($AN1618-1)*3+$AO1618)-ROW())/12+5),AS1618)</f>
        <v>0</v>
      </c>
      <c r="AU1618" s="58">
        <f ca="1">IF(AND(AQ1618+AS1618&gt;0,AR1618+AT1618&gt;0),COUNTIF(AU$6:AU1617,"&gt;0")+1,0)</f>
        <v>0</v>
      </c>
    </row>
    <row r="1619" spans="40:47">
      <c r="AN1619" s="58">
        <v>45</v>
      </c>
      <c r="AO1619" s="58">
        <v>3</v>
      </c>
      <c r="AP1619" s="58">
        <v>6</v>
      </c>
      <c r="AQ1619" s="60">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58">
        <f ca="1">COUNTIF(INDIRECT("H"&amp;(ROW()+12*(($AN1619-1)*3+$AO1619)-ROW())/12+5):INDIRECT("S"&amp;(ROW()+12*(($AN1619-1)*3+$AO1619)-ROW())/12+5),AQ1619)</f>
        <v>0</v>
      </c>
      <c r="AS1619" s="60">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58">
        <f ca="1">COUNTIF(INDIRECT("U"&amp;(ROW()+12*(($AN1619-1)*3+$AO1619)-ROW())/12+5):INDIRECT("AF"&amp;(ROW()+12*(($AN1619-1)*3+$AO1619)-ROW())/12+5),AS1619)</f>
        <v>0</v>
      </c>
      <c r="AU1619" s="58">
        <f ca="1">IF(AND(AQ1619+AS1619&gt;0,AR1619+AT1619&gt;0),COUNTIF(AU$6:AU1618,"&gt;0")+1,0)</f>
        <v>0</v>
      </c>
    </row>
    <row r="1620" spans="40:47">
      <c r="AN1620" s="58">
        <v>45</v>
      </c>
      <c r="AO1620" s="58">
        <v>3</v>
      </c>
      <c r="AP1620" s="58">
        <v>7</v>
      </c>
      <c r="AQ1620" s="60">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58">
        <f ca="1">COUNTIF(INDIRECT("H"&amp;(ROW()+12*(($AN1620-1)*3+$AO1620)-ROW())/12+5):INDIRECT("S"&amp;(ROW()+12*(($AN1620-1)*3+$AO1620)-ROW())/12+5),AQ1620)</f>
        <v>0</v>
      </c>
      <c r="AS1620" s="60">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58">
        <f ca="1">COUNTIF(INDIRECT("U"&amp;(ROW()+12*(($AN1620-1)*3+$AO1620)-ROW())/12+5):INDIRECT("AF"&amp;(ROW()+12*(($AN1620-1)*3+$AO1620)-ROW())/12+5),AS1620)</f>
        <v>0</v>
      </c>
      <c r="AU1620" s="58">
        <f ca="1">IF(AND(AQ1620+AS1620&gt;0,AR1620+AT1620&gt;0),COUNTIF(AU$6:AU1619,"&gt;0")+1,0)</f>
        <v>0</v>
      </c>
    </row>
    <row r="1621" spans="40:47">
      <c r="AN1621" s="58">
        <v>45</v>
      </c>
      <c r="AO1621" s="58">
        <v>3</v>
      </c>
      <c r="AP1621" s="58">
        <v>8</v>
      </c>
      <c r="AQ1621" s="60">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58">
        <f ca="1">COUNTIF(INDIRECT("H"&amp;(ROW()+12*(($AN1621-1)*3+$AO1621)-ROW())/12+5):INDIRECT("S"&amp;(ROW()+12*(($AN1621-1)*3+$AO1621)-ROW())/12+5),AQ1621)</f>
        <v>0</v>
      </c>
      <c r="AS1621" s="60">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58">
        <f ca="1">COUNTIF(INDIRECT("U"&amp;(ROW()+12*(($AN1621-1)*3+$AO1621)-ROW())/12+5):INDIRECT("AF"&amp;(ROW()+12*(($AN1621-1)*3+$AO1621)-ROW())/12+5),AS1621)</f>
        <v>0</v>
      </c>
      <c r="AU1621" s="58">
        <f ca="1">IF(AND(AQ1621+AS1621&gt;0,AR1621+AT1621&gt;0),COUNTIF(AU$6:AU1620,"&gt;0")+1,0)</f>
        <v>0</v>
      </c>
    </row>
    <row r="1622" spans="40:47">
      <c r="AN1622" s="58">
        <v>45</v>
      </c>
      <c r="AO1622" s="58">
        <v>3</v>
      </c>
      <c r="AP1622" s="58">
        <v>9</v>
      </c>
      <c r="AQ1622" s="60">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58">
        <f ca="1">COUNTIF(INDIRECT("H"&amp;(ROW()+12*(($AN1622-1)*3+$AO1622)-ROW())/12+5):INDIRECT("S"&amp;(ROW()+12*(($AN1622-1)*3+$AO1622)-ROW())/12+5),AQ1622)</f>
        <v>0</v>
      </c>
      <c r="AS1622" s="60">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58">
        <f ca="1">COUNTIF(INDIRECT("U"&amp;(ROW()+12*(($AN1622-1)*3+$AO1622)-ROW())/12+5):INDIRECT("AF"&amp;(ROW()+12*(($AN1622-1)*3+$AO1622)-ROW())/12+5),AS1622)</f>
        <v>0</v>
      </c>
      <c r="AU1622" s="58">
        <f ca="1">IF(AND(AQ1622+AS1622&gt;0,AR1622+AT1622&gt;0),COUNTIF(AU$6:AU1621,"&gt;0")+1,0)</f>
        <v>0</v>
      </c>
    </row>
    <row r="1623" spans="40:47">
      <c r="AN1623" s="58">
        <v>45</v>
      </c>
      <c r="AO1623" s="58">
        <v>3</v>
      </c>
      <c r="AP1623" s="58">
        <v>10</v>
      </c>
      <c r="AQ1623" s="60">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58">
        <f ca="1">COUNTIF(INDIRECT("H"&amp;(ROW()+12*(($AN1623-1)*3+$AO1623)-ROW())/12+5):INDIRECT("S"&amp;(ROW()+12*(($AN1623-1)*3+$AO1623)-ROW())/12+5),AQ1623)</f>
        <v>0</v>
      </c>
      <c r="AS1623" s="60">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58">
        <f ca="1">COUNTIF(INDIRECT("U"&amp;(ROW()+12*(($AN1623-1)*3+$AO1623)-ROW())/12+5):INDIRECT("AF"&amp;(ROW()+12*(($AN1623-1)*3+$AO1623)-ROW())/12+5),AS1623)</f>
        <v>0</v>
      </c>
      <c r="AU1623" s="58">
        <f ca="1">IF(AND(AQ1623+AS1623&gt;0,AR1623+AT1623&gt;0),COUNTIF(AU$6:AU1622,"&gt;0")+1,0)</f>
        <v>0</v>
      </c>
    </row>
    <row r="1624" spans="40:47">
      <c r="AN1624" s="58">
        <v>45</v>
      </c>
      <c r="AO1624" s="58">
        <v>3</v>
      </c>
      <c r="AP1624" s="58">
        <v>11</v>
      </c>
      <c r="AQ1624" s="60">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58">
        <f ca="1">COUNTIF(INDIRECT("H"&amp;(ROW()+12*(($AN1624-1)*3+$AO1624)-ROW())/12+5):INDIRECT("S"&amp;(ROW()+12*(($AN1624-1)*3+$AO1624)-ROW())/12+5),AQ1624)</f>
        <v>0</v>
      </c>
      <c r="AS1624" s="60">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58">
        <f ca="1">COUNTIF(INDIRECT("U"&amp;(ROW()+12*(($AN1624-1)*3+$AO1624)-ROW())/12+5):INDIRECT("AF"&amp;(ROW()+12*(($AN1624-1)*3+$AO1624)-ROW())/12+5),AS1624)</f>
        <v>0</v>
      </c>
      <c r="AU1624" s="58">
        <f ca="1">IF(AND(AQ1624+AS1624&gt;0,AR1624+AT1624&gt;0),COUNTIF(AU$6:AU1623,"&gt;0")+1,0)</f>
        <v>0</v>
      </c>
    </row>
    <row r="1625" spans="40:47" ht="14.25" thickBot="1">
      <c r="AN1625" s="245">
        <v>45</v>
      </c>
      <c r="AO1625" s="243">
        <v>3</v>
      </c>
      <c r="AP1625" s="245">
        <v>12</v>
      </c>
      <c r="AQ1625" s="246">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245">
        <f ca="1">COUNTIF(INDIRECT("H"&amp;(ROW()+12*(($AN1625-1)*3+$AO1625)-ROW())/12+5):INDIRECT("S"&amp;(ROW()+12*(($AN1625-1)*3+$AO1625)-ROW())/12+5),AQ1625)</f>
        <v>0</v>
      </c>
      <c r="AS1625" s="246">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245">
        <f ca="1">COUNTIF(INDIRECT("U"&amp;(ROW()+12*(($AN1625-1)*3+$AO1625)-ROW())/12+5):INDIRECT("AF"&amp;(ROW()+12*(($AN1625-1)*3+$AO1625)-ROW())/12+5),AS1625)</f>
        <v>0</v>
      </c>
      <c r="AU1625" s="58">
        <f ca="1">IF(AND(AQ1625+AS1625&gt;0,AR1625+AT1625&gt;0),COUNTIF(AU$6:AU1624,"&gt;0")+1,0)</f>
        <v>0</v>
      </c>
    </row>
    <row r="1626" spans="40:47" ht="14.25" thickTop="1">
      <c r="AN1626" s="58">
        <v>46</v>
      </c>
      <c r="AO1626" s="58">
        <v>1</v>
      </c>
      <c r="AP1626" s="58">
        <v>1</v>
      </c>
      <c r="AQ1626" s="60">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58">
        <f ca="1">COUNTIF(INDIRECT("H"&amp;(ROW()+12*(($AN1626-1)*3+$AO1626)-ROW())/12+5):INDIRECT("S"&amp;(ROW()+12*(($AN1626-1)*3+$AO1626)-ROW())/12+5),AQ1626)</f>
        <v>0</v>
      </c>
      <c r="AS1626" s="60">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58">
        <f ca="1">COUNTIF(INDIRECT("U"&amp;(ROW()+12*(($AN1626-1)*3+$AO1626)-ROW())/12+5):INDIRECT("AF"&amp;(ROW()+12*(($AN1626-1)*3+$AO1626)-ROW())/12+5),AS1626)</f>
        <v>0</v>
      </c>
      <c r="AU1626" s="58">
        <f ca="1">IF(AND(AQ1626+AS1626&gt;0,AR1626+AT1626&gt;0),COUNTIF(AU$6:AU1625,"&gt;0")+1,0)</f>
        <v>0</v>
      </c>
    </row>
    <row r="1627" spans="40:47">
      <c r="AN1627" s="58">
        <v>46</v>
      </c>
      <c r="AO1627" s="58">
        <v>1</v>
      </c>
      <c r="AP1627" s="58">
        <v>2</v>
      </c>
      <c r="AQ1627" s="60">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58">
        <f ca="1">COUNTIF(INDIRECT("H"&amp;(ROW()+12*(($AN1627-1)*3+$AO1627)-ROW())/12+5):INDIRECT("S"&amp;(ROW()+12*(($AN1627-1)*3+$AO1627)-ROW())/12+5),AQ1627)</f>
        <v>0</v>
      </c>
      <c r="AS1627" s="60">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58">
        <f ca="1">COUNTIF(INDIRECT("U"&amp;(ROW()+12*(($AN1627-1)*3+$AO1627)-ROW())/12+5):INDIRECT("AF"&amp;(ROW()+12*(($AN1627-1)*3+$AO1627)-ROW())/12+5),AS1627)</f>
        <v>0</v>
      </c>
      <c r="AU1627" s="58">
        <f ca="1">IF(AND(AQ1627+AS1627&gt;0,AR1627+AT1627&gt;0),COUNTIF(AU$6:AU1626,"&gt;0")+1,0)</f>
        <v>0</v>
      </c>
    </row>
    <row r="1628" spans="40:47">
      <c r="AN1628" s="58">
        <v>46</v>
      </c>
      <c r="AO1628" s="58">
        <v>1</v>
      </c>
      <c r="AP1628" s="58">
        <v>3</v>
      </c>
      <c r="AQ1628" s="60">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58">
        <f ca="1">COUNTIF(INDIRECT("H"&amp;(ROW()+12*(($AN1628-1)*3+$AO1628)-ROW())/12+5):INDIRECT("S"&amp;(ROW()+12*(($AN1628-1)*3+$AO1628)-ROW())/12+5),AQ1628)</f>
        <v>0</v>
      </c>
      <c r="AS1628" s="60">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58">
        <f ca="1">COUNTIF(INDIRECT("U"&amp;(ROW()+12*(($AN1628-1)*3+$AO1628)-ROW())/12+5):INDIRECT("AF"&amp;(ROW()+12*(($AN1628-1)*3+$AO1628)-ROW())/12+5),AS1628)</f>
        <v>0</v>
      </c>
      <c r="AU1628" s="58">
        <f ca="1">IF(AND(AQ1628+AS1628&gt;0,AR1628+AT1628&gt;0),COUNTIF(AU$6:AU1627,"&gt;0")+1,0)</f>
        <v>0</v>
      </c>
    </row>
    <row r="1629" spans="40:47">
      <c r="AN1629" s="58">
        <v>46</v>
      </c>
      <c r="AO1629" s="58">
        <v>1</v>
      </c>
      <c r="AP1629" s="58">
        <v>4</v>
      </c>
      <c r="AQ1629" s="60">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58">
        <f ca="1">COUNTIF(INDIRECT("H"&amp;(ROW()+12*(($AN1629-1)*3+$AO1629)-ROW())/12+5):INDIRECT("S"&amp;(ROW()+12*(($AN1629-1)*3+$AO1629)-ROW())/12+5),AQ1629)</f>
        <v>0</v>
      </c>
      <c r="AS1629" s="60">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58">
        <f ca="1">COUNTIF(INDIRECT("U"&amp;(ROW()+12*(($AN1629-1)*3+$AO1629)-ROW())/12+5):INDIRECT("AF"&amp;(ROW()+12*(($AN1629-1)*3+$AO1629)-ROW())/12+5),AS1629)</f>
        <v>0</v>
      </c>
      <c r="AU1629" s="58">
        <f ca="1">IF(AND(AQ1629+AS1629&gt;0,AR1629+AT1629&gt;0),COUNTIF(AU$6:AU1628,"&gt;0")+1,0)</f>
        <v>0</v>
      </c>
    </row>
    <row r="1630" spans="40:47">
      <c r="AN1630" s="58">
        <v>46</v>
      </c>
      <c r="AO1630" s="58">
        <v>1</v>
      </c>
      <c r="AP1630" s="58">
        <v>5</v>
      </c>
      <c r="AQ1630" s="60">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58">
        <f ca="1">COUNTIF(INDIRECT("H"&amp;(ROW()+12*(($AN1630-1)*3+$AO1630)-ROW())/12+5):INDIRECT("S"&amp;(ROW()+12*(($AN1630-1)*3+$AO1630)-ROW())/12+5),AQ1630)</f>
        <v>0</v>
      </c>
      <c r="AS1630" s="60">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58">
        <f ca="1">COUNTIF(INDIRECT("U"&amp;(ROW()+12*(($AN1630-1)*3+$AO1630)-ROW())/12+5):INDIRECT("AF"&amp;(ROW()+12*(($AN1630-1)*3+$AO1630)-ROW())/12+5),AS1630)</f>
        <v>0</v>
      </c>
      <c r="AU1630" s="58">
        <f ca="1">IF(AND(AQ1630+AS1630&gt;0,AR1630+AT1630&gt;0),COUNTIF(AU$6:AU1629,"&gt;0")+1,0)</f>
        <v>0</v>
      </c>
    </row>
    <row r="1631" spans="40:47">
      <c r="AN1631" s="58">
        <v>46</v>
      </c>
      <c r="AO1631" s="58">
        <v>1</v>
      </c>
      <c r="AP1631" s="58">
        <v>6</v>
      </c>
      <c r="AQ1631" s="60">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58">
        <f ca="1">COUNTIF(INDIRECT("H"&amp;(ROW()+12*(($AN1631-1)*3+$AO1631)-ROW())/12+5):INDIRECT("S"&amp;(ROW()+12*(($AN1631-1)*3+$AO1631)-ROW())/12+5),AQ1631)</f>
        <v>0</v>
      </c>
      <c r="AS1631" s="60">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58">
        <f ca="1">COUNTIF(INDIRECT("U"&amp;(ROW()+12*(($AN1631-1)*3+$AO1631)-ROW())/12+5):INDIRECT("AF"&amp;(ROW()+12*(($AN1631-1)*3+$AO1631)-ROW())/12+5),AS1631)</f>
        <v>0</v>
      </c>
      <c r="AU1631" s="58">
        <f ca="1">IF(AND(AQ1631+AS1631&gt;0,AR1631+AT1631&gt;0),COUNTIF(AU$6:AU1630,"&gt;0")+1,0)</f>
        <v>0</v>
      </c>
    </row>
    <row r="1632" spans="40:47">
      <c r="AN1632" s="58">
        <v>46</v>
      </c>
      <c r="AO1632" s="58">
        <v>1</v>
      </c>
      <c r="AP1632" s="58">
        <v>7</v>
      </c>
      <c r="AQ1632" s="60">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58">
        <f ca="1">COUNTIF(INDIRECT("H"&amp;(ROW()+12*(($AN1632-1)*3+$AO1632)-ROW())/12+5):INDIRECT("S"&amp;(ROW()+12*(($AN1632-1)*3+$AO1632)-ROW())/12+5),AQ1632)</f>
        <v>0</v>
      </c>
      <c r="AS1632" s="60">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58">
        <f ca="1">COUNTIF(INDIRECT("U"&amp;(ROW()+12*(($AN1632-1)*3+$AO1632)-ROW())/12+5):INDIRECT("AF"&amp;(ROW()+12*(($AN1632-1)*3+$AO1632)-ROW())/12+5),AS1632)</f>
        <v>0</v>
      </c>
      <c r="AU1632" s="58">
        <f ca="1">IF(AND(AQ1632+AS1632&gt;0,AR1632+AT1632&gt;0),COUNTIF(AU$6:AU1631,"&gt;0")+1,0)</f>
        <v>0</v>
      </c>
    </row>
    <row r="1633" spans="40:47">
      <c r="AN1633" s="58">
        <v>46</v>
      </c>
      <c r="AO1633" s="58">
        <v>1</v>
      </c>
      <c r="AP1633" s="58">
        <v>8</v>
      </c>
      <c r="AQ1633" s="60">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58">
        <f ca="1">COUNTIF(INDIRECT("H"&amp;(ROW()+12*(($AN1633-1)*3+$AO1633)-ROW())/12+5):INDIRECT("S"&amp;(ROW()+12*(($AN1633-1)*3+$AO1633)-ROW())/12+5),AQ1633)</f>
        <v>0</v>
      </c>
      <c r="AS1633" s="60">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58">
        <f ca="1">COUNTIF(INDIRECT("U"&amp;(ROW()+12*(($AN1633-1)*3+$AO1633)-ROW())/12+5):INDIRECT("AF"&amp;(ROW()+12*(($AN1633-1)*3+$AO1633)-ROW())/12+5),AS1633)</f>
        <v>0</v>
      </c>
      <c r="AU1633" s="58">
        <f ca="1">IF(AND(AQ1633+AS1633&gt;0,AR1633+AT1633&gt;0),COUNTIF(AU$6:AU1632,"&gt;0")+1,0)</f>
        <v>0</v>
      </c>
    </row>
    <row r="1634" spans="40:47">
      <c r="AN1634" s="58">
        <v>46</v>
      </c>
      <c r="AO1634" s="58">
        <v>1</v>
      </c>
      <c r="AP1634" s="58">
        <v>9</v>
      </c>
      <c r="AQ1634" s="60">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58">
        <f ca="1">COUNTIF(INDIRECT("H"&amp;(ROW()+12*(($AN1634-1)*3+$AO1634)-ROW())/12+5):INDIRECT("S"&amp;(ROW()+12*(($AN1634-1)*3+$AO1634)-ROW())/12+5),AQ1634)</f>
        <v>0</v>
      </c>
      <c r="AS1634" s="60">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58">
        <f ca="1">COUNTIF(INDIRECT("U"&amp;(ROW()+12*(($AN1634-1)*3+$AO1634)-ROW())/12+5):INDIRECT("AF"&amp;(ROW()+12*(($AN1634-1)*3+$AO1634)-ROW())/12+5),AS1634)</f>
        <v>0</v>
      </c>
      <c r="AU1634" s="58">
        <f ca="1">IF(AND(AQ1634+AS1634&gt;0,AR1634+AT1634&gt;0),COUNTIF(AU$6:AU1633,"&gt;0")+1,0)</f>
        <v>0</v>
      </c>
    </row>
    <row r="1635" spans="40:47">
      <c r="AN1635" s="58">
        <v>46</v>
      </c>
      <c r="AO1635" s="58">
        <v>1</v>
      </c>
      <c r="AP1635" s="58">
        <v>10</v>
      </c>
      <c r="AQ1635" s="60">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58">
        <f ca="1">COUNTIF(INDIRECT("H"&amp;(ROW()+12*(($AN1635-1)*3+$AO1635)-ROW())/12+5):INDIRECT("S"&amp;(ROW()+12*(($AN1635-1)*3+$AO1635)-ROW())/12+5),AQ1635)</f>
        <v>0</v>
      </c>
      <c r="AS1635" s="60">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58">
        <f ca="1">COUNTIF(INDIRECT("U"&amp;(ROW()+12*(($AN1635-1)*3+$AO1635)-ROW())/12+5):INDIRECT("AF"&amp;(ROW()+12*(($AN1635-1)*3+$AO1635)-ROW())/12+5),AS1635)</f>
        <v>0</v>
      </c>
      <c r="AU1635" s="58">
        <f ca="1">IF(AND(AQ1635+AS1635&gt;0,AR1635+AT1635&gt;0),COUNTIF(AU$6:AU1634,"&gt;0")+1,0)</f>
        <v>0</v>
      </c>
    </row>
    <row r="1636" spans="40:47">
      <c r="AN1636" s="58">
        <v>46</v>
      </c>
      <c r="AO1636" s="58">
        <v>1</v>
      </c>
      <c r="AP1636" s="58">
        <v>11</v>
      </c>
      <c r="AQ1636" s="60">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58">
        <f ca="1">COUNTIF(INDIRECT("H"&amp;(ROW()+12*(($AN1636-1)*3+$AO1636)-ROW())/12+5):INDIRECT("S"&amp;(ROW()+12*(($AN1636-1)*3+$AO1636)-ROW())/12+5),AQ1636)</f>
        <v>0</v>
      </c>
      <c r="AS1636" s="60">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58">
        <f ca="1">COUNTIF(INDIRECT("U"&amp;(ROW()+12*(($AN1636-1)*3+$AO1636)-ROW())/12+5):INDIRECT("AF"&amp;(ROW()+12*(($AN1636-1)*3+$AO1636)-ROW())/12+5),AS1636)</f>
        <v>0</v>
      </c>
      <c r="AU1636" s="58">
        <f ca="1">IF(AND(AQ1636+AS1636&gt;0,AR1636+AT1636&gt;0),COUNTIF(AU$6:AU1635,"&gt;0")+1,0)</f>
        <v>0</v>
      </c>
    </row>
    <row r="1637" spans="40:47">
      <c r="AN1637" s="58">
        <v>46</v>
      </c>
      <c r="AO1637" s="58">
        <v>1</v>
      </c>
      <c r="AP1637" s="58">
        <v>12</v>
      </c>
      <c r="AQ1637" s="60">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58">
        <f ca="1">COUNTIF(INDIRECT("H"&amp;(ROW()+12*(($AN1637-1)*3+$AO1637)-ROW())/12+5):INDIRECT("S"&amp;(ROW()+12*(($AN1637-1)*3+$AO1637)-ROW())/12+5),AQ1637)</f>
        <v>0</v>
      </c>
      <c r="AS1637" s="60">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58">
        <f ca="1">COUNTIF(INDIRECT("U"&amp;(ROW()+12*(($AN1637-1)*3+$AO1637)-ROW())/12+5):INDIRECT("AF"&amp;(ROW()+12*(($AN1637-1)*3+$AO1637)-ROW())/12+5),AS1637)</f>
        <v>0</v>
      </c>
      <c r="AU1637" s="58">
        <f ca="1">IF(AND(AQ1637+AS1637&gt;0,AR1637+AT1637&gt;0),COUNTIF(AU$6:AU1636,"&gt;0")+1,0)</f>
        <v>0</v>
      </c>
    </row>
    <row r="1638" spans="40:47">
      <c r="AN1638" s="58">
        <v>46</v>
      </c>
      <c r="AO1638" s="58">
        <v>2</v>
      </c>
      <c r="AP1638" s="58">
        <v>1</v>
      </c>
      <c r="AQ1638" s="60">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58">
        <f ca="1">COUNTIF(INDIRECT("H"&amp;(ROW()+12*(($AN1638-1)*3+$AO1638)-ROW())/12+5):INDIRECT("S"&amp;(ROW()+12*(($AN1638-1)*3+$AO1638)-ROW())/12+5),AQ1638)</f>
        <v>0</v>
      </c>
      <c r="AS1638" s="60">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58">
        <f ca="1">COUNTIF(INDIRECT("U"&amp;(ROW()+12*(($AN1638-1)*3+$AO1638)-ROW())/12+5):INDIRECT("AF"&amp;(ROW()+12*(($AN1638-1)*3+$AO1638)-ROW())/12+5),AS1638)</f>
        <v>0</v>
      </c>
      <c r="AU1638" s="58">
        <f ca="1">IF(AND(AQ1638+AS1638&gt;0,AR1638+AT1638&gt;0),COUNTIF(AU$6:AU1637,"&gt;0")+1,0)</f>
        <v>0</v>
      </c>
    </row>
    <row r="1639" spans="40:47">
      <c r="AN1639" s="58">
        <v>46</v>
      </c>
      <c r="AO1639" s="58">
        <v>2</v>
      </c>
      <c r="AP1639" s="58">
        <v>2</v>
      </c>
      <c r="AQ1639" s="60">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58">
        <f ca="1">COUNTIF(INDIRECT("H"&amp;(ROW()+12*(($AN1639-1)*3+$AO1639)-ROW())/12+5):INDIRECT("S"&amp;(ROW()+12*(($AN1639-1)*3+$AO1639)-ROW())/12+5),AQ1639)</f>
        <v>0</v>
      </c>
      <c r="AS1639" s="60">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58">
        <f ca="1">COUNTIF(INDIRECT("U"&amp;(ROW()+12*(($AN1639-1)*3+$AO1639)-ROW())/12+5):INDIRECT("AF"&amp;(ROW()+12*(($AN1639-1)*3+$AO1639)-ROW())/12+5),AS1639)</f>
        <v>0</v>
      </c>
      <c r="AU1639" s="58">
        <f ca="1">IF(AND(AQ1639+AS1639&gt;0,AR1639+AT1639&gt;0),COUNTIF(AU$6:AU1638,"&gt;0")+1,0)</f>
        <v>0</v>
      </c>
    </row>
    <row r="1640" spans="40:47">
      <c r="AN1640" s="58">
        <v>46</v>
      </c>
      <c r="AO1640" s="58">
        <v>2</v>
      </c>
      <c r="AP1640" s="58">
        <v>3</v>
      </c>
      <c r="AQ1640" s="60">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58">
        <f ca="1">COUNTIF(INDIRECT("H"&amp;(ROW()+12*(($AN1640-1)*3+$AO1640)-ROW())/12+5):INDIRECT("S"&amp;(ROW()+12*(($AN1640-1)*3+$AO1640)-ROW())/12+5),AQ1640)</f>
        <v>0</v>
      </c>
      <c r="AS1640" s="60">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58">
        <f ca="1">COUNTIF(INDIRECT("U"&amp;(ROW()+12*(($AN1640-1)*3+$AO1640)-ROW())/12+5):INDIRECT("AF"&amp;(ROW()+12*(($AN1640-1)*3+$AO1640)-ROW())/12+5),AS1640)</f>
        <v>0</v>
      </c>
      <c r="AU1640" s="58">
        <f ca="1">IF(AND(AQ1640+AS1640&gt;0,AR1640+AT1640&gt;0),COUNTIF(AU$6:AU1639,"&gt;0")+1,0)</f>
        <v>0</v>
      </c>
    </row>
    <row r="1641" spans="40:47">
      <c r="AN1641" s="58">
        <v>46</v>
      </c>
      <c r="AO1641" s="58">
        <v>2</v>
      </c>
      <c r="AP1641" s="58">
        <v>4</v>
      </c>
      <c r="AQ1641" s="60">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58">
        <f ca="1">COUNTIF(INDIRECT("H"&amp;(ROW()+12*(($AN1641-1)*3+$AO1641)-ROW())/12+5):INDIRECT("S"&amp;(ROW()+12*(($AN1641-1)*3+$AO1641)-ROW())/12+5),AQ1641)</f>
        <v>0</v>
      </c>
      <c r="AS1641" s="60">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58">
        <f ca="1">COUNTIF(INDIRECT("U"&amp;(ROW()+12*(($AN1641-1)*3+$AO1641)-ROW())/12+5):INDIRECT("AF"&amp;(ROW()+12*(($AN1641-1)*3+$AO1641)-ROW())/12+5),AS1641)</f>
        <v>0</v>
      </c>
      <c r="AU1641" s="58">
        <f ca="1">IF(AND(AQ1641+AS1641&gt;0,AR1641+AT1641&gt;0),COUNTIF(AU$6:AU1640,"&gt;0")+1,0)</f>
        <v>0</v>
      </c>
    </row>
    <row r="1642" spans="40:47">
      <c r="AN1642" s="58">
        <v>46</v>
      </c>
      <c r="AO1642" s="58">
        <v>2</v>
      </c>
      <c r="AP1642" s="58">
        <v>5</v>
      </c>
      <c r="AQ1642" s="60">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58">
        <f ca="1">COUNTIF(INDIRECT("H"&amp;(ROW()+12*(($AN1642-1)*3+$AO1642)-ROW())/12+5):INDIRECT("S"&amp;(ROW()+12*(($AN1642-1)*3+$AO1642)-ROW())/12+5),AQ1642)</f>
        <v>0</v>
      </c>
      <c r="AS1642" s="60">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58">
        <f ca="1">COUNTIF(INDIRECT("U"&amp;(ROW()+12*(($AN1642-1)*3+$AO1642)-ROW())/12+5):INDIRECT("AF"&amp;(ROW()+12*(($AN1642-1)*3+$AO1642)-ROW())/12+5),AS1642)</f>
        <v>0</v>
      </c>
      <c r="AU1642" s="58">
        <f ca="1">IF(AND(AQ1642+AS1642&gt;0,AR1642+AT1642&gt;0),COUNTIF(AU$6:AU1641,"&gt;0")+1,0)</f>
        <v>0</v>
      </c>
    </row>
    <row r="1643" spans="40:47">
      <c r="AN1643" s="58">
        <v>46</v>
      </c>
      <c r="AO1643" s="58">
        <v>2</v>
      </c>
      <c r="AP1643" s="58">
        <v>6</v>
      </c>
      <c r="AQ1643" s="60">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58">
        <f ca="1">COUNTIF(INDIRECT("H"&amp;(ROW()+12*(($AN1643-1)*3+$AO1643)-ROW())/12+5):INDIRECT("S"&amp;(ROW()+12*(($AN1643-1)*3+$AO1643)-ROW())/12+5),AQ1643)</f>
        <v>0</v>
      </c>
      <c r="AS1643" s="60">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58">
        <f ca="1">COUNTIF(INDIRECT("U"&amp;(ROW()+12*(($AN1643-1)*3+$AO1643)-ROW())/12+5):INDIRECT("AF"&amp;(ROW()+12*(($AN1643-1)*3+$AO1643)-ROW())/12+5),AS1643)</f>
        <v>0</v>
      </c>
      <c r="AU1643" s="58">
        <f ca="1">IF(AND(AQ1643+AS1643&gt;0,AR1643+AT1643&gt;0),COUNTIF(AU$6:AU1642,"&gt;0")+1,0)</f>
        <v>0</v>
      </c>
    </row>
    <row r="1644" spans="40:47">
      <c r="AN1644" s="58">
        <v>46</v>
      </c>
      <c r="AO1644" s="58">
        <v>2</v>
      </c>
      <c r="AP1644" s="58">
        <v>7</v>
      </c>
      <c r="AQ1644" s="60">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58">
        <f ca="1">COUNTIF(INDIRECT("H"&amp;(ROW()+12*(($AN1644-1)*3+$AO1644)-ROW())/12+5):INDIRECT("S"&amp;(ROW()+12*(($AN1644-1)*3+$AO1644)-ROW())/12+5),AQ1644)</f>
        <v>0</v>
      </c>
      <c r="AS1644" s="60">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58">
        <f ca="1">COUNTIF(INDIRECT("U"&amp;(ROW()+12*(($AN1644-1)*3+$AO1644)-ROW())/12+5):INDIRECT("AF"&amp;(ROW()+12*(($AN1644-1)*3+$AO1644)-ROW())/12+5),AS1644)</f>
        <v>0</v>
      </c>
      <c r="AU1644" s="58">
        <f ca="1">IF(AND(AQ1644+AS1644&gt;0,AR1644+AT1644&gt;0),COUNTIF(AU$6:AU1643,"&gt;0")+1,0)</f>
        <v>0</v>
      </c>
    </row>
    <row r="1645" spans="40:47">
      <c r="AN1645" s="58">
        <v>46</v>
      </c>
      <c r="AO1645" s="58">
        <v>2</v>
      </c>
      <c r="AP1645" s="58">
        <v>8</v>
      </c>
      <c r="AQ1645" s="60">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58">
        <f ca="1">COUNTIF(INDIRECT("H"&amp;(ROW()+12*(($AN1645-1)*3+$AO1645)-ROW())/12+5):INDIRECT("S"&amp;(ROW()+12*(($AN1645-1)*3+$AO1645)-ROW())/12+5),AQ1645)</f>
        <v>0</v>
      </c>
      <c r="AS1645" s="60">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58">
        <f ca="1">COUNTIF(INDIRECT("U"&amp;(ROW()+12*(($AN1645-1)*3+$AO1645)-ROW())/12+5):INDIRECT("AF"&amp;(ROW()+12*(($AN1645-1)*3+$AO1645)-ROW())/12+5),AS1645)</f>
        <v>0</v>
      </c>
      <c r="AU1645" s="58">
        <f ca="1">IF(AND(AQ1645+AS1645&gt;0,AR1645+AT1645&gt;0),COUNTIF(AU$6:AU1644,"&gt;0")+1,0)</f>
        <v>0</v>
      </c>
    </row>
    <row r="1646" spans="40:47">
      <c r="AN1646" s="58">
        <v>46</v>
      </c>
      <c r="AO1646" s="58">
        <v>2</v>
      </c>
      <c r="AP1646" s="58">
        <v>9</v>
      </c>
      <c r="AQ1646" s="60">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58">
        <f ca="1">COUNTIF(INDIRECT("H"&amp;(ROW()+12*(($AN1646-1)*3+$AO1646)-ROW())/12+5):INDIRECT("S"&amp;(ROW()+12*(($AN1646-1)*3+$AO1646)-ROW())/12+5),AQ1646)</f>
        <v>0</v>
      </c>
      <c r="AS1646" s="60">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58">
        <f ca="1">COUNTIF(INDIRECT("U"&amp;(ROW()+12*(($AN1646-1)*3+$AO1646)-ROW())/12+5):INDIRECT("AF"&amp;(ROW()+12*(($AN1646-1)*3+$AO1646)-ROW())/12+5),AS1646)</f>
        <v>0</v>
      </c>
      <c r="AU1646" s="58">
        <f ca="1">IF(AND(AQ1646+AS1646&gt;0,AR1646+AT1646&gt;0),COUNTIF(AU$6:AU1645,"&gt;0")+1,0)</f>
        <v>0</v>
      </c>
    </row>
    <row r="1647" spans="40:47">
      <c r="AN1647" s="58">
        <v>46</v>
      </c>
      <c r="AO1647" s="58">
        <v>2</v>
      </c>
      <c r="AP1647" s="58">
        <v>10</v>
      </c>
      <c r="AQ1647" s="60">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58">
        <f ca="1">COUNTIF(INDIRECT("H"&amp;(ROW()+12*(($AN1647-1)*3+$AO1647)-ROW())/12+5):INDIRECT("S"&amp;(ROW()+12*(($AN1647-1)*3+$AO1647)-ROW())/12+5),AQ1647)</f>
        <v>0</v>
      </c>
      <c r="AS1647" s="60">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58">
        <f ca="1">COUNTIF(INDIRECT("U"&amp;(ROW()+12*(($AN1647-1)*3+$AO1647)-ROW())/12+5):INDIRECT("AF"&amp;(ROW()+12*(($AN1647-1)*3+$AO1647)-ROW())/12+5),AS1647)</f>
        <v>0</v>
      </c>
      <c r="AU1647" s="58">
        <f ca="1">IF(AND(AQ1647+AS1647&gt;0,AR1647+AT1647&gt;0),COUNTIF(AU$6:AU1646,"&gt;0")+1,0)</f>
        <v>0</v>
      </c>
    </row>
    <row r="1648" spans="40:47">
      <c r="AN1648" s="58">
        <v>46</v>
      </c>
      <c r="AO1648" s="58">
        <v>2</v>
      </c>
      <c r="AP1648" s="58">
        <v>11</v>
      </c>
      <c r="AQ1648" s="60">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58">
        <f ca="1">COUNTIF(INDIRECT("H"&amp;(ROW()+12*(($AN1648-1)*3+$AO1648)-ROW())/12+5):INDIRECT("S"&amp;(ROW()+12*(($AN1648-1)*3+$AO1648)-ROW())/12+5),AQ1648)</f>
        <v>0</v>
      </c>
      <c r="AS1648" s="60">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58">
        <f ca="1">COUNTIF(INDIRECT("U"&amp;(ROW()+12*(($AN1648-1)*3+$AO1648)-ROW())/12+5):INDIRECT("AF"&amp;(ROW()+12*(($AN1648-1)*3+$AO1648)-ROW())/12+5),AS1648)</f>
        <v>0</v>
      </c>
      <c r="AU1648" s="58">
        <f ca="1">IF(AND(AQ1648+AS1648&gt;0,AR1648+AT1648&gt;0),COUNTIF(AU$6:AU1647,"&gt;0")+1,0)</f>
        <v>0</v>
      </c>
    </row>
    <row r="1649" spans="40:47">
      <c r="AN1649" s="58">
        <v>46</v>
      </c>
      <c r="AO1649" s="58">
        <v>2</v>
      </c>
      <c r="AP1649" s="58">
        <v>12</v>
      </c>
      <c r="AQ1649" s="60">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58">
        <f ca="1">COUNTIF(INDIRECT("H"&amp;(ROW()+12*(($AN1649-1)*3+$AO1649)-ROW())/12+5):INDIRECT("S"&amp;(ROW()+12*(($AN1649-1)*3+$AO1649)-ROW())/12+5),AQ1649)</f>
        <v>0</v>
      </c>
      <c r="AS1649" s="60">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58">
        <f ca="1">COUNTIF(INDIRECT("U"&amp;(ROW()+12*(($AN1649-1)*3+$AO1649)-ROW())/12+5):INDIRECT("AF"&amp;(ROW()+12*(($AN1649-1)*3+$AO1649)-ROW())/12+5),AS1649)</f>
        <v>0</v>
      </c>
      <c r="AU1649" s="58">
        <f ca="1">IF(AND(AQ1649+AS1649&gt;0,AR1649+AT1649&gt;0),COUNTIF(AU$6:AU1648,"&gt;0")+1,0)</f>
        <v>0</v>
      </c>
    </row>
    <row r="1650" spans="40:47">
      <c r="AN1650" s="58">
        <v>46</v>
      </c>
      <c r="AO1650" s="58">
        <v>3</v>
      </c>
      <c r="AP1650" s="58">
        <v>1</v>
      </c>
      <c r="AQ1650" s="60">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58">
        <f ca="1">COUNTIF(INDIRECT("H"&amp;(ROW()+12*(($AN1650-1)*3+$AO1650)-ROW())/12+5):INDIRECT("S"&amp;(ROW()+12*(($AN1650-1)*3+$AO1650)-ROW())/12+5),AQ1650)</f>
        <v>0</v>
      </c>
      <c r="AS1650" s="60">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58">
        <f ca="1">COUNTIF(INDIRECT("U"&amp;(ROW()+12*(($AN1650-1)*3+$AO1650)-ROW())/12+5):INDIRECT("AF"&amp;(ROW()+12*(($AN1650-1)*3+$AO1650)-ROW())/12+5),AS1650)</f>
        <v>0</v>
      </c>
      <c r="AU1650" s="58">
        <f ca="1">IF(AND(AQ1650+AS1650&gt;0,AR1650+AT1650&gt;0),COUNTIF(AU$6:AU1649,"&gt;0")+1,0)</f>
        <v>0</v>
      </c>
    </row>
    <row r="1651" spans="40:47">
      <c r="AN1651" s="58">
        <v>46</v>
      </c>
      <c r="AO1651" s="58">
        <v>3</v>
      </c>
      <c r="AP1651" s="58">
        <v>2</v>
      </c>
      <c r="AQ1651" s="60">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58">
        <f ca="1">COUNTIF(INDIRECT("H"&amp;(ROW()+12*(($AN1651-1)*3+$AO1651)-ROW())/12+5):INDIRECT("S"&amp;(ROW()+12*(($AN1651-1)*3+$AO1651)-ROW())/12+5),AQ1651)</f>
        <v>0</v>
      </c>
      <c r="AS1651" s="60">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58">
        <f ca="1">COUNTIF(INDIRECT("U"&amp;(ROW()+12*(($AN1651-1)*3+$AO1651)-ROW())/12+5):INDIRECT("AF"&amp;(ROW()+12*(($AN1651-1)*3+$AO1651)-ROW())/12+5),AS1651)</f>
        <v>0</v>
      </c>
      <c r="AU1651" s="58">
        <f ca="1">IF(AND(AQ1651+AS1651&gt;0,AR1651+AT1651&gt;0),COUNTIF(AU$6:AU1650,"&gt;0")+1,0)</f>
        <v>0</v>
      </c>
    </row>
    <row r="1652" spans="40:47">
      <c r="AN1652" s="58">
        <v>46</v>
      </c>
      <c r="AO1652" s="58">
        <v>3</v>
      </c>
      <c r="AP1652" s="58">
        <v>3</v>
      </c>
      <c r="AQ1652" s="60">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58">
        <f ca="1">COUNTIF(INDIRECT("H"&amp;(ROW()+12*(($AN1652-1)*3+$AO1652)-ROW())/12+5):INDIRECT("S"&amp;(ROW()+12*(($AN1652-1)*3+$AO1652)-ROW())/12+5),AQ1652)</f>
        <v>0</v>
      </c>
      <c r="AS1652" s="60">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58">
        <f ca="1">COUNTIF(INDIRECT("U"&amp;(ROW()+12*(($AN1652-1)*3+$AO1652)-ROW())/12+5):INDIRECT("AF"&amp;(ROW()+12*(($AN1652-1)*3+$AO1652)-ROW())/12+5),AS1652)</f>
        <v>0</v>
      </c>
      <c r="AU1652" s="58">
        <f ca="1">IF(AND(AQ1652+AS1652&gt;0,AR1652+AT1652&gt;0),COUNTIF(AU$6:AU1651,"&gt;0")+1,0)</f>
        <v>0</v>
      </c>
    </row>
    <row r="1653" spans="40:47">
      <c r="AN1653" s="58">
        <v>46</v>
      </c>
      <c r="AO1653" s="58">
        <v>3</v>
      </c>
      <c r="AP1653" s="58">
        <v>4</v>
      </c>
      <c r="AQ1653" s="60">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58">
        <f ca="1">COUNTIF(INDIRECT("H"&amp;(ROW()+12*(($AN1653-1)*3+$AO1653)-ROW())/12+5):INDIRECT("S"&amp;(ROW()+12*(($AN1653-1)*3+$AO1653)-ROW())/12+5),AQ1653)</f>
        <v>0</v>
      </c>
      <c r="AS1653" s="60">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58">
        <f ca="1">COUNTIF(INDIRECT("U"&amp;(ROW()+12*(($AN1653-1)*3+$AO1653)-ROW())/12+5):INDIRECT("AF"&amp;(ROW()+12*(($AN1653-1)*3+$AO1653)-ROW())/12+5),AS1653)</f>
        <v>0</v>
      </c>
      <c r="AU1653" s="58">
        <f ca="1">IF(AND(AQ1653+AS1653&gt;0,AR1653+AT1653&gt;0),COUNTIF(AU$6:AU1652,"&gt;0")+1,0)</f>
        <v>0</v>
      </c>
    </row>
    <row r="1654" spans="40:47">
      <c r="AN1654" s="58">
        <v>46</v>
      </c>
      <c r="AO1654" s="58">
        <v>3</v>
      </c>
      <c r="AP1654" s="58">
        <v>5</v>
      </c>
      <c r="AQ1654" s="60">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58">
        <f ca="1">COUNTIF(INDIRECT("H"&amp;(ROW()+12*(($AN1654-1)*3+$AO1654)-ROW())/12+5):INDIRECT("S"&amp;(ROW()+12*(($AN1654-1)*3+$AO1654)-ROW())/12+5),AQ1654)</f>
        <v>0</v>
      </c>
      <c r="AS1654" s="60">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58">
        <f ca="1">COUNTIF(INDIRECT("U"&amp;(ROW()+12*(($AN1654-1)*3+$AO1654)-ROW())/12+5):INDIRECT("AF"&amp;(ROW()+12*(($AN1654-1)*3+$AO1654)-ROW())/12+5),AS1654)</f>
        <v>0</v>
      </c>
      <c r="AU1654" s="58">
        <f ca="1">IF(AND(AQ1654+AS1654&gt;0,AR1654+AT1654&gt;0),COUNTIF(AU$6:AU1653,"&gt;0")+1,0)</f>
        <v>0</v>
      </c>
    </row>
    <row r="1655" spans="40:47">
      <c r="AN1655" s="58">
        <v>46</v>
      </c>
      <c r="AO1655" s="58">
        <v>3</v>
      </c>
      <c r="AP1655" s="58">
        <v>6</v>
      </c>
      <c r="AQ1655" s="60">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58">
        <f ca="1">COUNTIF(INDIRECT("H"&amp;(ROW()+12*(($AN1655-1)*3+$AO1655)-ROW())/12+5):INDIRECT("S"&amp;(ROW()+12*(($AN1655-1)*3+$AO1655)-ROW())/12+5),AQ1655)</f>
        <v>0</v>
      </c>
      <c r="AS1655" s="60">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58">
        <f ca="1">COUNTIF(INDIRECT("U"&amp;(ROW()+12*(($AN1655-1)*3+$AO1655)-ROW())/12+5):INDIRECT("AF"&amp;(ROW()+12*(($AN1655-1)*3+$AO1655)-ROW())/12+5),AS1655)</f>
        <v>0</v>
      </c>
      <c r="AU1655" s="58">
        <f ca="1">IF(AND(AQ1655+AS1655&gt;0,AR1655+AT1655&gt;0),COUNTIF(AU$6:AU1654,"&gt;0")+1,0)</f>
        <v>0</v>
      </c>
    </row>
    <row r="1656" spans="40:47">
      <c r="AN1656" s="58">
        <v>46</v>
      </c>
      <c r="AO1656" s="58">
        <v>3</v>
      </c>
      <c r="AP1656" s="58">
        <v>7</v>
      </c>
      <c r="AQ1656" s="60">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58">
        <f ca="1">COUNTIF(INDIRECT("H"&amp;(ROW()+12*(($AN1656-1)*3+$AO1656)-ROW())/12+5):INDIRECT("S"&amp;(ROW()+12*(($AN1656-1)*3+$AO1656)-ROW())/12+5),AQ1656)</f>
        <v>0</v>
      </c>
      <c r="AS1656" s="60">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58">
        <f ca="1">COUNTIF(INDIRECT("U"&amp;(ROW()+12*(($AN1656-1)*3+$AO1656)-ROW())/12+5):INDIRECT("AF"&amp;(ROW()+12*(($AN1656-1)*3+$AO1656)-ROW())/12+5),AS1656)</f>
        <v>0</v>
      </c>
      <c r="AU1656" s="58">
        <f ca="1">IF(AND(AQ1656+AS1656&gt;0,AR1656+AT1656&gt;0),COUNTIF(AU$6:AU1655,"&gt;0")+1,0)</f>
        <v>0</v>
      </c>
    </row>
    <row r="1657" spans="40:47">
      <c r="AN1657" s="58">
        <v>46</v>
      </c>
      <c r="AO1657" s="58">
        <v>3</v>
      </c>
      <c r="AP1657" s="58">
        <v>8</v>
      </c>
      <c r="AQ1657" s="60">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58">
        <f ca="1">COUNTIF(INDIRECT("H"&amp;(ROW()+12*(($AN1657-1)*3+$AO1657)-ROW())/12+5):INDIRECT("S"&amp;(ROW()+12*(($AN1657-1)*3+$AO1657)-ROW())/12+5),AQ1657)</f>
        <v>0</v>
      </c>
      <c r="AS1657" s="60">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58">
        <f ca="1">COUNTIF(INDIRECT("U"&amp;(ROW()+12*(($AN1657-1)*3+$AO1657)-ROW())/12+5):INDIRECT("AF"&amp;(ROW()+12*(($AN1657-1)*3+$AO1657)-ROW())/12+5),AS1657)</f>
        <v>0</v>
      </c>
      <c r="AU1657" s="58">
        <f ca="1">IF(AND(AQ1657+AS1657&gt;0,AR1657+AT1657&gt;0),COUNTIF(AU$6:AU1656,"&gt;0")+1,0)</f>
        <v>0</v>
      </c>
    </row>
    <row r="1658" spans="40:47">
      <c r="AN1658" s="58">
        <v>46</v>
      </c>
      <c r="AO1658" s="58">
        <v>3</v>
      </c>
      <c r="AP1658" s="58">
        <v>9</v>
      </c>
      <c r="AQ1658" s="60">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58">
        <f ca="1">COUNTIF(INDIRECT("H"&amp;(ROW()+12*(($AN1658-1)*3+$AO1658)-ROW())/12+5):INDIRECT("S"&amp;(ROW()+12*(($AN1658-1)*3+$AO1658)-ROW())/12+5),AQ1658)</f>
        <v>0</v>
      </c>
      <c r="AS1658" s="60">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58">
        <f ca="1">COUNTIF(INDIRECT("U"&amp;(ROW()+12*(($AN1658-1)*3+$AO1658)-ROW())/12+5):INDIRECT("AF"&amp;(ROW()+12*(($AN1658-1)*3+$AO1658)-ROW())/12+5),AS1658)</f>
        <v>0</v>
      </c>
      <c r="AU1658" s="58">
        <f ca="1">IF(AND(AQ1658+AS1658&gt;0,AR1658+AT1658&gt;0),COUNTIF(AU$6:AU1657,"&gt;0")+1,0)</f>
        <v>0</v>
      </c>
    </row>
    <row r="1659" spans="40:47">
      <c r="AN1659" s="58">
        <v>46</v>
      </c>
      <c r="AO1659" s="58">
        <v>3</v>
      </c>
      <c r="AP1659" s="58">
        <v>10</v>
      </c>
      <c r="AQ1659" s="60">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58">
        <f ca="1">COUNTIF(INDIRECT("H"&amp;(ROW()+12*(($AN1659-1)*3+$AO1659)-ROW())/12+5):INDIRECT("S"&amp;(ROW()+12*(($AN1659-1)*3+$AO1659)-ROW())/12+5),AQ1659)</f>
        <v>0</v>
      </c>
      <c r="AS1659" s="60">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58">
        <f ca="1">COUNTIF(INDIRECT("U"&amp;(ROW()+12*(($AN1659-1)*3+$AO1659)-ROW())/12+5):INDIRECT("AF"&amp;(ROW()+12*(($AN1659-1)*3+$AO1659)-ROW())/12+5),AS1659)</f>
        <v>0</v>
      </c>
      <c r="AU1659" s="58">
        <f ca="1">IF(AND(AQ1659+AS1659&gt;0,AR1659+AT1659&gt;0),COUNTIF(AU$6:AU1658,"&gt;0")+1,0)</f>
        <v>0</v>
      </c>
    </row>
    <row r="1660" spans="40:47">
      <c r="AN1660" s="58">
        <v>46</v>
      </c>
      <c r="AO1660" s="58">
        <v>3</v>
      </c>
      <c r="AP1660" s="58">
        <v>11</v>
      </c>
      <c r="AQ1660" s="60">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58">
        <f ca="1">COUNTIF(INDIRECT("H"&amp;(ROW()+12*(($AN1660-1)*3+$AO1660)-ROW())/12+5):INDIRECT("S"&amp;(ROW()+12*(($AN1660-1)*3+$AO1660)-ROW())/12+5),AQ1660)</f>
        <v>0</v>
      </c>
      <c r="AS1660" s="60">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58">
        <f ca="1">COUNTIF(INDIRECT("U"&amp;(ROW()+12*(($AN1660-1)*3+$AO1660)-ROW())/12+5):INDIRECT("AF"&amp;(ROW()+12*(($AN1660-1)*3+$AO1660)-ROW())/12+5),AS1660)</f>
        <v>0</v>
      </c>
      <c r="AU1660" s="58">
        <f ca="1">IF(AND(AQ1660+AS1660&gt;0,AR1660+AT1660&gt;0),COUNTIF(AU$6:AU1659,"&gt;0")+1,0)</f>
        <v>0</v>
      </c>
    </row>
    <row r="1661" spans="40:47">
      <c r="AN1661" s="243">
        <v>46</v>
      </c>
      <c r="AO1661" s="243">
        <v>3</v>
      </c>
      <c r="AP1661" s="243">
        <v>12</v>
      </c>
      <c r="AQ1661" s="244">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243">
        <f ca="1">COUNTIF(INDIRECT("H"&amp;(ROW()+12*(($AN1661-1)*3+$AO1661)-ROW())/12+5):INDIRECT("S"&amp;(ROW()+12*(($AN1661-1)*3+$AO1661)-ROW())/12+5),AQ1661)</f>
        <v>0</v>
      </c>
      <c r="AS1661" s="244">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243">
        <f ca="1">COUNTIF(INDIRECT("U"&amp;(ROW()+12*(($AN1661-1)*3+$AO1661)-ROW())/12+5):INDIRECT("AF"&amp;(ROW()+12*(($AN1661-1)*3+$AO1661)-ROW())/12+5),AS1661)</f>
        <v>0</v>
      </c>
      <c r="AU1661" s="58">
        <f ca="1">IF(AND(AQ1661+AS1661&gt;0,AR1661+AT1661&gt;0),COUNTIF(AU$6:AU1660,"&gt;0")+1,0)</f>
        <v>0</v>
      </c>
    </row>
    <row r="1662" spans="40:47">
      <c r="AN1662" s="58">
        <v>47</v>
      </c>
      <c r="AO1662" s="58">
        <v>1</v>
      </c>
      <c r="AP1662" s="58">
        <v>1</v>
      </c>
      <c r="AQ1662" s="60">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58">
        <f ca="1">COUNTIF(INDIRECT("H"&amp;(ROW()+12*(($AN1662-1)*3+$AO1662)-ROW())/12+5):INDIRECT("S"&amp;(ROW()+12*(($AN1662-1)*3+$AO1662)-ROW())/12+5),AQ1662)</f>
        <v>0</v>
      </c>
      <c r="AS1662" s="60">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58">
        <f ca="1">COUNTIF(INDIRECT("U"&amp;(ROW()+12*(($AN1662-1)*3+$AO1662)-ROW())/12+5):INDIRECT("AF"&amp;(ROW()+12*(($AN1662-1)*3+$AO1662)-ROW())/12+5),AS1662)</f>
        <v>0</v>
      </c>
      <c r="AU1662" s="58">
        <f ca="1">IF(AND(AQ1662+AS1662&gt;0,AR1662+AT1662&gt;0),COUNTIF(AU$6:AU1661,"&gt;0")+1,0)</f>
        <v>0</v>
      </c>
    </row>
    <row r="1663" spans="40:47">
      <c r="AN1663" s="58">
        <v>47</v>
      </c>
      <c r="AO1663" s="58">
        <v>1</v>
      </c>
      <c r="AP1663" s="58">
        <v>2</v>
      </c>
      <c r="AQ1663" s="60">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58">
        <f ca="1">COUNTIF(INDIRECT("H"&amp;(ROW()+12*(($AN1663-1)*3+$AO1663)-ROW())/12+5):INDIRECT("S"&amp;(ROW()+12*(($AN1663-1)*3+$AO1663)-ROW())/12+5),AQ1663)</f>
        <v>0</v>
      </c>
      <c r="AS1663" s="60">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58">
        <f ca="1">COUNTIF(INDIRECT("U"&amp;(ROW()+12*(($AN1663-1)*3+$AO1663)-ROW())/12+5):INDIRECT("AF"&amp;(ROW()+12*(($AN1663-1)*3+$AO1663)-ROW())/12+5),AS1663)</f>
        <v>0</v>
      </c>
      <c r="AU1663" s="58">
        <f ca="1">IF(AND(AQ1663+AS1663&gt;0,AR1663+AT1663&gt;0),COUNTIF(AU$6:AU1662,"&gt;0")+1,0)</f>
        <v>0</v>
      </c>
    </row>
    <row r="1664" spans="40:47">
      <c r="AN1664" s="58">
        <v>47</v>
      </c>
      <c r="AO1664" s="58">
        <v>1</v>
      </c>
      <c r="AP1664" s="58">
        <v>3</v>
      </c>
      <c r="AQ1664" s="60">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58">
        <f ca="1">COUNTIF(INDIRECT("H"&amp;(ROW()+12*(($AN1664-1)*3+$AO1664)-ROW())/12+5):INDIRECT("S"&amp;(ROW()+12*(($AN1664-1)*3+$AO1664)-ROW())/12+5),AQ1664)</f>
        <v>0</v>
      </c>
      <c r="AS1664" s="60">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58">
        <f ca="1">COUNTIF(INDIRECT("U"&amp;(ROW()+12*(($AN1664-1)*3+$AO1664)-ROW())/12+5):INDIRECT("AF"&amp;(ROW()+12*(($AN1664-1)*3+$AO1664)-ROW())/12+5),AS1664)</f>
        <v>0</v>
      </c>
      <c r="AU1664" s="58">
        <f ca="1">IF(AND(AQ1664+AS1664&gt;0,AR1664+AT1664&gt;0),COUNTIF(AU$6:AU1663,"&gt;0")+1,0)</f>
        <v>0</v>
      </c>
    </row>
    <row r="1665" spans="40:47">
      <c r="AN1665" s="58">
        <v>47</v>
      </c>
      <c r="AO1665" s="58">
        <v>1</v>
      </c>
      <c r="AP1665" s="58">
        <v>4</v>
      </c>
      <c r="AQ1665" s="60">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58">
        <f ca="1">COUNTIF(INDIRECT("H"&amp;(ROW()+12*(($AN1665-1)*3+$AO1665)-ROW())/12+5):INDIRECT("S"&amp;(ROW()+12*(($AN1665-1)*3+$AO1665)-ROW())/12+5),AQ1665)</f>
        <v>0</v>
      </c>
      <c r="AS1665" s="60">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58">
        <f ca="1">COUNTIF(INDIRECT("U"&amp;(ROW()+12*(($AN1665-1)*3+$AO1665)-ROW())/12+5):INDIRECT("AF"&amp;(ROW()+12*(($AN1665-1)*3+$AO1665)-ROW())/12+5),AS1665)</f>
        <v>0</v>
      </c>
      <c r="AU1665" s="58">
        <f ca="1">IF(AND(AQ1665+AS1665&gt;0,AR1665+AT1665&gt;0),COUNTIF(AU$6:AU1664,"&gt;0")+1,0)</f>
        <v>0</v>
      </c>
    </row>
    <row r="1666" spans="40:47">
      <c r="AN1666" s="58">
        <v>47</v>
      </c>
      <c r="AO1666" s="58">
        <v>1</v>
      </c>
      <c r="AP1666" s="58">
        <v>5</v>
      </c>
      <c r="AQ1666" s="60">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58">
        <f ca="1">COUNTIF(INDIRECT("H"&amp;(ROW()+12*(($AN1666-1)*3+$AO1666)-ROW())/12+5):INDIRECT("S"&amp;(ROW()+12*(($AN1666-1)*3+$AO1666)-ROW())/12+5),AQ1666)</f>
        <v>0</v>
      </c>
      <c r="AS1666" s="60">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58">
        <f ca="1">COUNTIF(INDIRECT("U"&amp;(ROW()+12*(($AN1666-1)*3+$AO1666)-ROW())/12+5):INDIRECT("AF"&amp;(ROW()+12*(($AN1666-1)*3+$AO1666)-ROW())/12+5),AS1666)</f>
        <v>0</v>
      </c>
      <c r="AU1666" s="58">
        <f ca="1">IF(AND(AQ1666+AS1666&gt;0,AR1666+AT1666&gt;0),COUNTIF(AU$6:AU1665,"&gt;0")+1,0)</f>
        <v>0</v>
      </c>
    </row>
    <row r="1667" spans="40:47">
      <c r="AN1667" s="58">
        <v>47</v>
      </c>
      <c r="AO1667" s="58">
        <v>1</v>
      </c>
      <c r="AP1667" s="58">
        <v>6</v>
      </c>
      <c r="AQ1667" s="60">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58">
        <f ca="1">COUNTIF(INDIRECT("H"&amp;(ROW()+12*(($AN1667-1)*3+$AO1667)-ROW())/12+5):INDIRECT("S"&amp;(ROW()+12*(($AN1667-1)*3+$AO1667)-ROW())/12+5),AQ1667)</f>
        <v>0</v>
      </c>
      <c r="AS1667" s="60">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58">
        <f ca="1">COUNTIF(INDIRECT("U"&amp;(ROW()+12*(($AN1667-1)*3+$AO1667)-ROW())/12+5):INDIRECT("AF"&amp;(ROW()+12*(($AN1667-1)*3+$AO1667)-ROW())/12+5),AS1667)</f>
        <v>0</v>
      </c>
      <c r="AU1667" s="58">
        <f ca="1">IF(AND(AQ1667+AS1667&gt;0,AR1667+AT1667&gt;0),COUNTIF(AU$6:AU1666,"&gt;0")+1,0)</f>
        <v>0</v>
      </c>
    </row>
    <row r="1668" spans="40:47">
      <c r="AN1668" s="58">
        <v>47</v>
      </c>
      <c r="AO1668" s="58">
        <v>1</v>
      </c>
      <c r="AP1668" s="58">
        <v>7</v>
      </c>
      <c r="AQ1668" s="60">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58">
        <f ca="1">COUNTIF(INDIRECT("H"&amp;(ROW()+12*(($AN1668-1)*3+$AO1668)-ROW())/12+5):INDIRECT("S"&amp;(ROW()+12*(($AN1668-1)*3+$AO1668)-ROW())/12+5),AQ1668)</f>
        <v>0</v>
      </c>
      <c r="AS1668" s="60">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58">
        <f ca="1">COUNTIF(INDIRECT("U"&amp;(ROW()+12*(($AN1668-1)*3+$AO1668)-ROW())/12+5):INDIRECT("AF"&amp;(ROW()+12*(($AN1668-1)*3+$AO1668)-ROW())/12+5),AS1668)</f>
        <v>0</v>
      </c>
      <c r="AU1668" s="58">
        <f ca="1">IF(AND(AQ1668+AS1668&gt;0,AR1668+AT1668&gt;0),COUNTIF(AU$6:AU1667,"&gt;0")+1,0)</f>
        <v>0</v>
      </c>
    </row>
    <row r="1669" spans="40:47">
      <c r="AN1669" s="58">
        <v>47</v>
      </c>
      <c r="AO1669" s="58">
        <v>1</v>
      </c>
      <c r="AP1669" s="58">
        <v>8</v>
      </c>
      <c r="AQ1669" s="60">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58">
        <f ca="1">COUNTIF(INDIRECT("H"&amp;(ROW()+12*(($AN1669-1)*3+$AO1669)-ROW())/12+5):INDIRECT("S"&amp;(ROW()+12*(($AN1669-1)*3+$AO1669)-ROW())/12+5),AQ1669)</f>
        <v>0</v>
      </c>
      <c r="AS1669" s="60">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58">
        <f ca="1">COUNTIF(INDIRECT("U"&amp;(ROW()+12*(($AN1669-1)*3+$AO1669)-ROW())/12+5):INDIRECT("AF"&amp;(ROW()+12*(($AN1669-1)*3+$AO1669)-ROW())/12+5),AS1669)</f>
        <v>0</v>
      </c>
      <c r="AU1669" s="58">
        <f ca="1">IF(AND(AQ1669+AS1669&gt;0,AR1669+AT1669&gt;0),COUNTIF(AU$6:AU1668,"&gt;0")+1,0)</f>
        <v>0</v>
      </c>
    </row>
    <row r="1670" spans="40:47">
      <c r="AN1670" s="58">
        <v>47</v>
      </c>
      <c r="AO1670" s="58">
        <v>1</v>
      </c>
      <c r="AP1670" s="58">
        <v>9</v>
      </c>
      <c r="AQ1670" s="60">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58">
        <f ca="1">COUNTIF(INDIRECT("H"&amp;(ROW()+12*(($AN1670-1)*3+$AO1670)-ROW())/12+5):INDIRECT("S"&amp;(ROW()+12*(($AN1670-1)*3+$AO1670)-ROW())/12+5),AQ1670)</f>
        <v>0</v>
      </c>
      <c r="AS1670" s="60">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58">
        <f ca="1">COUNTIF(INDIRECT("U"&amp;(ROW()+12*(($AN1670-1)*3+$AO1670)-ROW())/12+5):INDIRECT("AF"&amp;(ROW()+12*(($AN1670-1)*3+$AO1670)-ROW())/12+5),AS1670)</f>
        <v>0</v>
      </c>
      <c r="AU1670" s="58">
        <f ca="1">IF(AND(AQ1670+AS1670&gt;0,AR1670+AT1670&gt;0),COUNTIF(AU$6:AU1669,"&gt;0")+1,0)</f>
        <v>0</v>
      </c>
    </row>
    <row r="1671" spans="40:47">
      <c r="AN1671" s="58">
        <v>47</v>
      </c>
      <c r="AO1671" s="58">
        <v>1</v>
      </c>
      <c r="AP1671" s="58">
        <v>10</v>
      </c>
      <c r="AQ1671" s="60">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58">
        <f ca="1">COUNTIF(INDIRECT("H"&amp;(ROW()+12*(($AN1671-1)*3+$AO1671)-ROW())/12+5):INDIRECT("S"&amp;(ROW()+12*(($AN1671-1)*3+$AO1671)-ROW())/12+5),AQ1671)</f>
        <v>0</v>
      </c>
      <c r="AS1671" s="60">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58">
        <f ca="1">COUNTIF(INDIRECT("U"&amp;(ROW()+12*(($AN1671-1)*3+$AO1671)-ROW())/12+5):INDIRECT("AF"&amp;(ROW()+12*(($AN1671-1)*3+$AO1671)-ROW())/12+5),AS1671)</f>
        <v>0</v>
      </c>
      <c r="AU1671" s="58">
        <f ca="1">IF(AND(AQ1671+AS1671&gt;0,AR1671+AT1671&gt;0),COUNTIF(AU$6:AU1670,"&gt;0")+1,0)</f>
        <v>0</v>
      </c>
    </row>
    <row r="1672" spans="40:47">
      <c r="AN1672" s="58">
        <v>47</v>
      </c>
      <c r="AO1672" s="58">
        <v>1</v>
      </c>
      <c r="AP1672" s="58">
        <v>11</v>
      </c>
      <c r="AQ1672" s="60">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58">
        <f ca="1">COUNTIF(INDIRECT("H"&amp;(ROW()+12*(($AN1672-1)*3+$AO1672)-ROW())/12+5):INDIRECT("S"&amp;(ROW()+12*(($AN1672-1)*3+$AO1672)-ROW())/12+5),AQ1672)</f>
        <v>0</v>
      </c>
      <c r="AS1672" s="60">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58">
        <f ca="1">COUNTIF(INDIRECT("U"&amp;(ROW()+12*(($AN1672-1)*3+$AO1672)-ROW())/12+5):INDIRECT("AF"&amp;(ROW()+12*(($AN1672-1)*3+$AO1672)-ROW())/12+5),AS1672)</f>
        <v>0</v>
      </c>
      <c r="AU1672" s="58">
        <f ca="1">IF(AND(AQ1672+AS1672&gt;0,AR1672+AT1672&gt;0),COUNTIF(AU$6:AU1671,"&gt;0")+1,0)</f>
        <v>0</v>
      </c>
    </row>
    <row r="1673" spans="40:47">
      <c r="AN1673" s="58">
        <v>47</v>
      </c>
      <c r="AO1673" s="58">
        <v>1</v>
      </c>
      <c r="AP1673" s="58">
        <v>12</v>
      </c>
      <c r="AQ1673" s="60">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58">
        <f ca="1">COUNTIF(INDIRECT("H"&amp;(ROW()+12*(($AN1673-1)*3+$AO1673)-ROW())/12+5):INDIRECT("S"&amp;(ROW()+12*(($AN1673-1)*3+$AO1673)-ROW())/12+5),AQ1673)</f>
        <v>0</v>
      </c>
      <c r="AS1673" s="60">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58">
        <f ca="1">COUNTIF(INDIRECT("U"&amp;(ROW()+12*(($AN1673-1)*3+$AO1673)-ROW())/12+5):INDIRECT("AF"&amp;(ROW()+12*(($AN1673-1)*3+$AO1673)-ROW())/12+5),AS1673)</f>
        <v>0</v>
      </c>
      <c r="AU1673" s="58">
        <f ca="1">IF(AND(AQ1673+AS1673&gt;0,AR1673+AT1673&gt;0),COUNTIF(AU$6:AU1672,"&gt;0")+1,0)</f>
        <v>0</v>
      </c>
    </row>
    <row r="1674" spans="40:47">
      <c r="AN1674" s="58">
        <v>47</v>
      </c>
      <c r="AO1674" s="58">
        <v>2</v>
      </c>
      <c r="AP1674" s="58">
        <v>1</v>
      </c>
      <c r="AQ1674" s="60">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58">
        <f ca="1">COUNTIF(INDIRECT("H"&amp;(ROW()+12*(($AN1674-1)*3+$AO1674)-ROW())/12+5):INDIRECT("S"&amp;(ROW()+12*(($AN1674-1)*3+$AO1674)-ROW())/12+5),AQ1674)</f>
        <v>0</v>
      </c>
      <c r="AS1674" s="60">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58">
        <f ca="1">COUNTIF(INDIRECT("U"&amp;(ROW()+12*(($AN1674-1)*3+$AO1674)-ROW())/12+5):INDIRECT("AF"&amp;(ROW()+12*(($AN1674-1)*3+$AO1674)-ROW())/12+5),AS1674)</f>
        <v>0</v>
      </c>
      <c r="AU1674" s="58">
        <f ca="1">IF(AND(AQ1674+AS1674&gt;0,AR1674+AT1674&gt;0),COUNTIF(AU$6:AU1673,"&gt;0")+1,0)</f>
        <v>0</v>
      </c>
    </row>
    <row r="1675" spans="40:47">
      <c r="AN1675" s="58">
        <v>47</v>
      </c>
      <c r="AO1675" s="58">
        <v>2</v>
      </c>
      <c r="AP1675" s="58">
        <v>2</v>
      </c>
      <c r="AQ1675" s="60">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58">
        <f ca="1">COUNTIF(INDIRECT("H"&amp;(ROW()+12*(($AN1675-1)*3+$AO1675)-ROW())/12+5):INDIRECT("S"&amp;(ROW()+12*(($AN1675-1)*3+$AO1675)-ROW())/12+5),AQ1675)</f>
        <v>0</v>
      </c>
      <c r="AS1675" s="60">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58">
        <f ca="1">COUNTIF(INDIRECT("U"&amp;(ROW()+12*(($AN1675-1)*3+$AO1675)-ROW())/12+5):INDIRECT("AF"&amp;(ROW()+12*(($AN1675-1)*3+$AO1675)-ROW())/12+5),AS1675)</f>
        <v>0</v>
      </c>
      <c r="AU1675" s="58">
        <f ca="1">IF(AND(AQ1675+AS1675&gt;0,AR1675+AT1675&gt;0),COUNTIF(AU$6:AU1674,"&gt;0")+1,0)</f>
        <v>0</v>
      </c>
    </row>
    <row r="1676" spans="40:47">
      <c r="AN1676" s="58">
        <v>47</v>
      </c>
      <c r="AO1676" s="58">
        <v>2</v>
      </c>
      <c r="AP1676" s="58">
        <v>3</v>
      </c>
      <c r="AQ1676" s="60">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58">
        <f ca="1">COUNTIF(INDIRECT("H"&amp;(ROW()+12*(($AN1676-1)*3+$AO1676)-ROW())/12+5):INDIRECT("S"&amp;(ROW()+12*(($AN1676-1)*3+$AO1676)-ROW())/12+5),AQ1676)</f>
        <v>0</v>
      </c>
      <c r="AS1676" s="60">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58">
        <f ca="1">COUNTIF(INDIRECT("U"&amp;(ROW()+12*(($AN1676-1)*3+$AO1676)-ROW())/12+5):INDIRECT("AF"&amp;(ROW()+12*(($AN1676-1)*3+$AO1676)-ROW())/12+5),AS1676)</f>
        <v>0</v>
      </c>
      <c r="AU1676" s="58">
        <f ca="1">IF(AND(AQ1676+AS1676&gt;0,AR1676+AT1676&gt;0),COUNTIF(AU$6:AU1675,"&gt;0")+1,0)</f>
        <v>0</v>
      </c>
    </row>
    <row r="1677" spans="40:47">
      <c r="AN1677" s="58">
        <v>47</v>
      </c>
      <c r="AO1677" s="58">
        <v>2</v>
      </c>
      <c r="AP1677" s="58">
        <v>4</v>
      </c>
      <c r="AQ1677" s="60">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58">
        <f ca="1">COUNTIF(INDIRECT("H"&amp;(ROW()+12*(($AN1677-1)*3+$AO1677)-ROW())/12+5):INDIRECT("S"&amp;(ROW()+12*(($AN1677-1)*3+$AO1677)-ROW())/12+5),AQ1677)</f>
        <v>0</v>
      </c>
      <c r="AS1677" s="60">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58">
        <f ca="1">COUNTIF(INDIRECT("U"&amp;(ROW()+12*(($AN1677-1)*3+$AO1677)-ROW())/12+5):INDIRECT("AF"&amp;(ROW()+12*(($AN1677-1)*3+$AO1677)-ROW())/12+5),AS1677)</f>
        <v>0</v>
      </c>
      <c r="AU1677" s="58">
        <f ca="1">IF(AND(AQ1677+AS1677&gt;0,AR1677+AT1677&gt;0),COUNTIF(AU$6:AU1676,"&gt;0")+1,0)</f>
        <v>0</v>
      </c>
    </row>
    <row r="1678" spans="40:47">
      <c r="AN1678" s="58">
        <v>47</v>
      </c>
      <c r="AO1678" s="58">
        <v>2</v>
      </c>
      <c r="AP1678" s="58">
        <v>5</v>
      </c>
      <c r="AQ1678" s="60">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58">
        <f ca="1">COUNTIF(INDIRECT("H"&amp;(ROW()+12*(($AN1678-1)*3+$AO1678)-ROW())/12+5):INDIRECT("S"&amp;(ROW()+12*(($AN1678-1)*3+$AO1678)-ROW())/12+5),AQ1678)</f>
        <v>0</v>
      </c>
      <c r="AS1678" s="60">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58">
        <f ca="1">COUNTIF(INDIRECT("U"&amp;(ROW()+12*(($AN1678-1)*3+$AO1678)-ROW())/12+5):INDIRECT("AF"&amp;(ROW()+12*(($AN1678-1)*3+$AO1678)-ROW())/12+5),AS1678)</f>
        <v>0</v>
      </c>
      <c r="AU1678" s="58">
        <f ca="1">IF(AND(AQ1678+AS1678&gt;0,AR1678+AT1678&gt;0),COUNTIF(AU$6:AU1677,"&gt;0")+1,0)</f>
        <v>0</v>
      </c>
    </row>
    <row r="1679" spans="40:47">
      <c r="AN1679" s="58">
        <v>47</v>
      </c>
      <c r="AO1679" s="58">
        <v>2</v>
      </c>
      <c r="AP1679" s="58">
        <v>6</v>
      </c>
      <c r="AQ1679" s="60">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58">
        <f ca="1">COUNTIF(INDIRECT("H"&amp;(ROW()+12*(($AN1679-1)*3+$AO1679)-ROW())/12+5):INDIRECT("S"&amp;(ROW()+12*(($AN1679-1)*3+$AO1679)-ROW())/12+5),AQ1679)</f>
        <v>0</v>
      </c>
      <c r="AS1679" s="60">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58">
        <f ca="1">COUNTIF(INDIRECT("U"&amp;(ROW()+12*(($AN1679-1)*3+$AO1679)-ROW())/12+5):INDIRECT("AF"&amp;(ROW()+12*(($AN1679-1)*3+$AO1679)-ROW())/12+5),AS1679)</f>
        <v>0</v>
      </c>
      <c r="AU1679" s="58">
        <f ca="1">IF(AND(AQ1679+AS1679&gt;0,AR1679+AT1679&gt;0),COUNTIF(AU$6:AU1678,"&gt;0")+1,0)</f>
        <v>0</v>
      </c>
    </row>
    <row r="1680" spans="40:47">
      <c r="AN1680" s="58">
        <v>47</v>
      </c>
      <c r="AO1680" s="58">
        <v>2</v>
      </c>
      <c r="AP1680" s="58">
        <v>7</v>
      </c>
      <c r="AQ1680" s="60">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58">
        <f ca="1">COUNTIF(INDIRECT("H"&amp;(ROW()+12*(($AN1680-1)*3+$AO1680)-ROW())/12+5):INDIRECT("S"&amp;(ROW()+12*(($AN1680-1)*3+$AO1680)-ROW())/12+5),AQ1680)</f>
        <v>0</v>
      </c>
      <c r="AS1680" s="60">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58">
        <f ca="1">COUNTIF(INDIRECT("U"&amp;(ROW()+12*(($AN1680-1)*3+$AO1680)-ROW())/12+5):INDIRECT("AF"&amp;(ROW()+12*(($AN1680-1)*3+$AO1680)-ROW())/12+5),AS1680)</f>
        <v>0</v>
      </c>
      <c r="AU1680" s="58">
        <f ca="1">IF(AND(AQ1680+AS1680&gt;0,AR1680+AT1680&gt;0),COUNTIF(AU$6:AU1679,"&gt;0")+1,0)</f>
        <v>0</v>
      </c>
    </row>
    <row r="1681" spans="40:47">
      <c r="AN1681" s="58">
        <v>47</v>
      </c>
      <c r="AO1681" s="58">
        <v>2</v>
      </c>
      <c r="AP1681" s="58">
        <v>8</v>
      </c>
      <c r="AQ1681" s="60">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58">
        <f ca="1">COUNTIF(INDIRECT("H"&amp;(ROW()+12*(($AN1681-1)*3+$AO1681)-ROW())/12+5):INDIRECT("S"&amp;(ROW()+12*(($AN1681-1)*3+$AO1681)-ROW())/12+5),AQ1681)</f>
        <v>0</v>
      </c>
      <c r="AS1681" s="60">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58">
        <f ca="1">COUNTIF(INDIRECT("U"&amp;(ROW()+12*(($AN1681-1)*3+$AO1681)-ROW())/12+5):INDIRECT("AF"&amp;(ROW()+12*(($AN1681-1)*3+$AO1681)-ROW())/12+5),AS1681)</f>
        <v>0</v>
      </c>
      <c r="AU1681" s="58">
        <f ca="1">IF(AND(AQ1681+AS1681&gt;0,AR1681+AT1681&gt;0),COUNTIF(AU$6:AU1680,"&gt;0")+1,0)</f>
        <v>0</v>
      </c>
    </row>
    <row r="1682" spans="40:47">
      <c r="AN1682" s="58">
        <v>47</v>
      </c>
      <c r="AO1682" s="58">
        <v>2</v>
      </c>
      <c r="AP1682" s="58">
        <v>9</v>
      </c>
      <c r="AQ1682" s="60">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58">
        <f ca="1">COUNTIF(INDIRECT("H"&amp;(ROW()+12*(($AN1682-1)*3+$AO1682)-ROW())/12+5):INDIRECT("S"&amp;(ROW()+12*(($AN1682-1)*3+$AO1682)-ROW())/12+5),AQ1682)</f>
        <v>0</v>
      </c>
      <c r="AS1682" s="60">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58">
        <f ca="1">COUNTIF(INDIRECT("U"&amp;(ROW()+12*(($AN1682-1)*3+$AO1682)-ROW())/12+5):INDIRECT("AF"&amp;(ROW()+12*(($AN1682-1)*3+$AO1682)-ROW())/12+5),AS1682)</f>
        <v>0</v>
      </c>
      <c r="AU1682" s="58">
        <f ca="1">IF(AND(AQ1682+AS1682&gt;0,AR1682+AT1682&gt;0),COUNTIF(AU$6:AU1681,"&gt;0")+1,0)</f>
        <v>0</v>
      </c>
    </row>
    <row r="1683" spans="40:47">
      <c r="AN1683" s="58">
        <v>47</v>
      </c>
      <c r="AO1683" s="58">
        <v>2</v>
      </c>
      <c r="AP1683" s="58">
        <v>10</v>
      </c>
      <c r="AQ1683" s="60">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58">
        <f ca="1">COUNTIF(INDIRECT("H"&amp;(ROW()+12*(($AN1683-1)*3+$AO1683)-ROW())/12+5):INDIRECT("S"&amp;(ROW()+12*(($AN1683-1)*3+$AO1683)-ROW())/12+5),AQ1683)</f>
        <v>0</v>
      </c>
      <c r="AS1683" s="60">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58">
        <f ca="1">COUNTIF(INDIRECT("U"&amp;(ROW()+12*(($AN1683-1)*3+$AO1683)-ROW())/12+5):INDIRECT("AF"&amp;(ROW()+12*(($AN1683-1)*3+$AO1683)-ROW())/12+5),AS1683)</f>
        <v>0</v>
      </c>
      <c r="AU1683" s="58">
        <f ca="1">IF(AND(AQ1683+AS1683&gt;0,AR1683+AT1683&gt;0),COUNTIF(AU$6:AU1682,"&gt;0")+1,0)</f>
        <v>0</v>
      </c>
    </row>
    <row r="1684" spans="40:47">
      <c r="AN1684" s="58">
        <v>47</v>
      </c>
      <c r="AO1684" s="58">
        <v>2</v>
      </c>
      <c r="AP1684" s="58">
        <v>11</v>
      </c>
      <c r="AQ1684" s="60">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58">
        <f ca="1">COUNTIF(INDIRECT("H"&amp;(ROW()+12*(($AN1684-1)*3+$AO1684)-ROW())/12+5):INDIRECT("S"&amp;(ROW()+12*(($AN1684-1)*3+$AO1684)-ROW())/12+5),AQ1684)</f>
        <v>0</v>
      </c>
      <c r="AS1684" s="60">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58">
        <f ca="1">COUNTIF(INDIRECT("U"&amp;(ROW()+12*(($AN1684-1)*3+$AO1684)-ROW())/12+5):INDIRECT("AF"&amp;(ROW()+12*(($AN1684-1)*3+$AO1684)-ROW())/12+5),AS1684)</f>
        <v>0</v>
      </c>
      <c r="AU1684" s="58">
        <f ca="1">IF(AND(AQ1684+AS1684&gt;0,AR1684+AT1684&gt;0),COUNTIF(AU$6:AU1683,"&gt;0")+1,0)</f>
        <v>0</v>
      </c>
    </row>
    <row r="1685" spans="40:47">
      <c r="AN1685" s="58">
        <v>47</v>
      </c>
      <c r="AO1685" s="58">
        <v>2</v>
      </c>
      <c r="AP1685" s="58">
        <v>12</v>
      </c>
      <c r="AQ1685" s="60">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58">
        <f ca="1">COUNTIF(INDIRECT("H"&amp;(ROW()+12*(($AN1685-1)*3+$AO1685)-ROW())/12+5):INDIRECT("S"&amp;(ROW()+12*(($AN1685-1)*3+$AO1685)-ROW())/12+5),AQ1685)</f>
        <v>0</v>
      </c>
      <c r="AS1685" s="60">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58">
        <f ca="1">COUNTIF(INDIRECT("U"&amp;(ROW()+12*(($AN1685-1)*3+$AO1685)-ROW())/12+5):INDIRECT("AF"&amp;(ROW()+12*(($AN1685-1)*3+$AO1685)-ROW())/12+5),AS1685)</f>
        <v>0</v>
      </c>
      <c r="AU1685" s="58">
        <f ca="1">IF(AND(AQ1685+AS1685&gt;0,AR1685+AT1685&gt;0),COUNTIF(AU$6:AU1684,"&gt;0")+1,0)</f>
        <v>0</v>
      </c>
    </row>
    <row r="1686" spans="40:47">
      <c r="AN1686" s="58">
        <v>47</v>
      </c>
      <c r="AO1686" s="58">
        <v>3</v>
      </c>
      <c r="AP1686" s="58">
        <v>1</v>
      </c>
      <c r="AQ1686" s="60">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58">
        <f ca="1">COUNTIF(INDIRECT("H"&amp;(ROW()+12*(($AN1686-1)*3+$AO1686)-ROW())/12+5):INDIRECT("S"&amp;(ROW()+12*(($AN1686-1)*3+$AO1686)-ROW())/12+5),AQ1686)</f>
        <v>0</v>
      </c>
      <c r="AS1686" s="60">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58">
        <f ca="1">COUNTIF(INDIRECT("U"&amp;(ROW()+12*(($AN1686-1)*3+$AO1686)-ROW())/12+5):INDIRECT("AF"&amp;(ROW()+12*(($AN1686-1)*3+$AO1686)-ROW())/12+5),AS1686)</f>
        <v>0</v>
      </c>
      <c r="AU1686" s="58">
        <f ca="1">IF(AND(AQ1686+AS1686&gt;0,AR1686+AT1686&gt;0),COUNTIF(AU$6:AU1685,"&gt;0")+1,0)</f>
        <v>0</v>
      </c>
    </row>
    <row r="1687" spans="40:47">
      <c r="AN1687" s="58">
        <v>47</v>
      </c>
      <c r="AO1687" s="58">
        <v>3</v>
      </c>
      <c r="AP1687" s="58">
        <v>2</v>
      </c>
      <c r="AQ1687" s="60">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58">
        <f ca="1">COUNTIF(INDIRECT("H"&amp;(ROW()+12*(($AN1687-1)*3+$AO1687)-ROW())/12+5):INDIRECT("S"&amp;(ROW()+12*(($AN1687-1)*3+$AO1687)-ROW())/12+5),AQ1687)</f>
        <v>0</v>
      </c>
      <c r="AS1687" s="60">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58">
        <f ca="1">COUNTIF(INDIRECT("U"&amp;(ROW()+12*(($AN1687-1)*3+$AO1687)-ROW())/12+5):INDIRECT("AF"&amp;(ROW()+12*(($AN1687-1)*3+$AO1687)-ROW())/12+5),AS1687)</f>
        <v>0</v>
      </c>
      <c r="AU1687" s="58">
        <f ca="1">IF(AND(AQ1687+AS1687&gt;0,AR1687+AT1687&gt;0),COUNTIF(AU$6:AU1686,"&gt;0")+1,0)</f>
        <v>0</v>
      </c>
    </row>
    <row r="1688" spans="40:47">
      <c r="AN1688" s="58">
        <v>47</v>
      </c>
      <c r="AO1688" s="58">
        <v>3</v>
      </c>
      <c r="AP1688" s="58">
        <v>3</v>
      </c>
      <c r="AQ1688" s="60">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58">
        <f ca="1">COUNTIF(INDIRECT("H"&amp;(ROW()+12*(($AN1688-1)*3+$AO1688)-ROW())/12+5):INDIRECT("S"&amp;(ROW()+12*(($AN1688-1)*3+$AO1688)-ROW())/12+5),AQ1688)</f>
        <v>0</v>
      </c>
      <c r="AS1688" s="60">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58">
        <f ca="1">COUNTIF(INDIRECT("U"&amp;(ROW()+12*(($AN1688-1)*3+$AO1688)-ROW())/12+5):INDIRECT("AF"&amp;(ROW()+12*(($AN1688-1)*3+$AO1688)-ROW())/12+5),AS1688)</f>
        <v>0</v>
      </c>
      <c r="AU1688" s="58">
        <f ca="1">IF(AND(AQ1688+AS1688&gt;0,AR1688+AT1688&gt;0),COUNTIF(AU$6:AU1687,"&gt;0")+1,0)</f>
        <v>0</v>
      </c>
    </row>
    <row r="1689" spans="40:47">
      <c r="AN1689" s="58">
        <v>47</v>
      </c>
      <c r="AO1689" s="58">
        <v>3</v>
      </c>
      <c r="AP1689" s="58">
        <v>4</v>
      </c>
      <c r="AQ1689" s="60">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58">
        <f ca="1">COUNTIF(INDIRECT("H"&amp;(ROW()+12*(($AN1689-1)*3+$AO1689)-ROW())/12+5):INDIRECT("S"&amp;(ROW()+12*(($AN1689-1)*3+$AO1689)-ROW())/12+5),AQ1689)</f>
        <v>0</v>
      </c>
      <c r="AS1689" s="60">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58">
        <f ca="1">COUNTIF(INDIRECT("U"&amp;(ROW()+12*(($AN1689-1)*3+$AO1689)-ROW())/12+5):INDIRECT("AF"&amp;(ROW()+12*(($AN1689-1)*3+$AO1689)-ROW())/12+5),AS1689)</f>
        <v>0</v>
      </c>
      <c r="AU1689" s="58">
        <f ca="1">IF(AND(AQ1689+AS1689&gt;0,AR1689+AT1689&gt;0),COUNTIF(AU$6:AU1688,"&gt;0")+1,0)</f>
        <v>0</v>
      </c>
    </row>
    <row r="1690" spans="40:47">
      <c r="AN1690" s="58">
        <v>47</v>
      </c>
      <c r="AO1690" s="58">
        <v>3</v>
      </c>
      <c r="AP1690" s="58">
        <v>5</v>
      </c>
      <c r="AQ1690" s="60">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58">
        <f ca="1">COUNTIF(INDIRECT("H"&amp;(ROW()+12*(($AN1690-1)*3+$AO1690)-ROW())/12+5):INDIRECT("S"&amp;(ROW()+12*(($AN1690-1)*3+$AO1690)-ROW())/12+5),AQ1690)</f>
        <v>0</v>
      </c>
      <c r="AS1690" s="60">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58">
        <f ca="1">COUNTIF(INDIRECT("U"&amp;(ROW()+12*(($AN1690-1)*3+$AO1690)-ROW())/12+5):INDIRECT("AF"&amp;(ROW()+12*(($AN1690-1)*3+$AO1690)-ROW())/12+5),AS1690)</f>
        <v>0</v>
      </c>
      <c r="AU1690" s="58">
        <f ca="1">IF(AND(AQ1690+AS1690&gt;0,AR1690+AT1690&gt;0),COUNTIF(AU$6:AU1689,"&gt;0")+1,0)</f>
        <v>0</v>
      </c>
    </row>
    <row r="1691" spans="40:47">
      <c r="AN1691" s="58">
        <v>47</v>
      </c>
      <c r="AO1691" s="58">
        <v>3</v>
      </c>
      <c r="AP1691" s="58">
        <v>6</v>
      </c>
      <c r="AQ1691" s="60">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58">
        <f ca="1">COUNTIF(INDIRECT("H"&amp;(ROW()+12*(($AN1691-1)*3+$AO1691)-ROW())/12+5):INDIRECT("S"&amp;(ROW()+12*(($AN1691-1)*3+$AO1691)-ROW())/12+5),AQ1691)</f>
        <v>0</v>
      </c>
      <c r="AS1691" s="60">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58">
        <f ca="1">COUNTIF(INDIRECT("U"&amp;(ROW()+12*(($AN1691-1)*3+$AO1691)-ROW())/12+5):INDIRECT("AF"&amp;(ROW()+12*(($AN1691-1)*3+$AO1691)-ROW())/12+5),AS1691)</f>
        <v>0</v>
      </c>
      <c r="AU1691" s="58">
        <f ca="1">IF(AND(AQ1691+AS1691&gt;0,AR1691+AT1691&gt;0),COUNTIF(AU$6:AU1690,"&gt;0")+1,0)</f>
        <v>0</v>
      </c>
    </row>
    <row r="1692" spans="40:47">
      <c r="AN1692" s="58">
        <v>47</v>
      </c>
      <c r="AO1692" s="58">
        <v>3</v>
      </c>
      <c r="AP1692" s="58">
        <v>7</v>
      </c>
      <c r="AQ1692" s="60">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58">
        <f ca="1">COUNTIF(INDIRECT("H"&amp;(ROW()+12*(($AN1692-1)*3+$AO1692)-ROW())/12+5):INDIRECT("S"&amp;(ROW()+12*(($AN1692-1)*3+$AO1692)-ROW())/12+5),AQ1692)</f>
        <v>0</v>
      </c>
      <c r="AS1692" s="60">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58">
        <f ca="1">COUNTIF(INDIRECT("U"&amp;(ROW()+12*(($AN1692-1)*3+$AO1692)-ROW())/12+5):INDIRECT("AF"&amp;(ROW()+12*(($AN1692-1)*3+$AO1692)-ROW())/12+5),AS1692)</f>
        <v>0</v>
      </c>
      <c r="AU1692" s="58">
        <f ca="1">IF(AND(AQ1692+AS1692&gt;0,AR1692+AT1692&gt;0),COUNTIF(AU$6:AU1691,"&gt;0")+1,0)</f>
        <v>0</v>
      </c>
    </row>
    <row r="1693" spans="40:47">
      <c r="AN1693" s="58">
        <v>47</v>
      </c>
      <c r="AO1693" s="58">
        <v>3</v>
      </c>
      <c r="AP1693" s="58">
        <v>8</v>
      </c>
      <c r="AQ1693" s="60">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58">
        <f ca="1">COUNTIF(INDIRECT("H"&amp;(ROW()+12*(($AN1693-1)*3+$AO1693)-ROW())/12+5):INDIRECT("S"&amp;(ROW()+12*(($AN1693-1)*3+$AO1693)-ROW())/12+5),AQ1693)</f>
        <v>0</v>
      </c>
      <c r="AS1693" s="60">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58">
        <f ca="1">COUNTIF(INDIRECT("U"&amp;(ROW()+12*(($AN1693-1)*3+$AO1693)-ROW())/12+5):INDIRECT("AF"&amp;(ROW()+12*(($AN1693-1)*3+$AO1693)-ROW())/12+5),AS1693)</f>
        <v>0</v>
      </c>
      <c r="AU1693" s="58">
        <f ca="1">IF(AND(AQ1693+AS1693&gt;0,AR1693+AT1693&gt;0),COUNTIF(AU$6:AU1692,"&gt;0")+1,0)</f>
        <v>0</v>
      </c>
    </row>
    <row r="1694" spans="40:47">
      <c r="AN1694" s="58">
        <v>47</v>
      </c>
      <c r="AO1694" s="58">
        <v>3</v>
      </c>
      <c r="AP1694" s="58">
        <v>9</v>
      </c>
      <c r="AQ1694" s="60">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58">
        <f ca="1">COUNTIF(INDIRECT("H"&amp;(ROW()+12*(($AN1694-1)*3+$AO1694)-ROW())/12+5):INDIRECT("S"&amp;(ROW()+12*(($AN1694-1)*3+$AO1694)-ROW())/12+5),AQ1694)</f>
        <v>0</v>
      </c>
      <c r="AS1694" s="60">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58">
        <f ca="1">COUNTIF(INDIRECT("U"&amp;(ROW()+12*(($AN1694-1)*3+$AO1694)-ROW())/12+5):INDIRECT("AF"&amp;(ROW()+12*(($AN1694-1)*3+$AO1694)-ROW())/12+5),AS1694)</f>
        <v>0</v>
      </c>
      <c r="AU1694" s="58">
        <f ca="1">IF(AND(AQ1694+AS1694&gt;0,AR1694+AT1694&gt;0),COUNTIF(AU$6:AU1693,"&gt;0")+1,0)</f>
        <v>0</v>
      </c>
    </row>
    <row r="1695" spans="40:47">
      <c r="AN1695" s="58">
        <v>47</v>
      </c>
      <c r="AO1695" s="58">
        <v>3</v>
      </c>
      <c r="AP1695" s="58">
        <v>10</v>
      </c>
      <c r="AQ1695" s="60">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58">
        <f ca="1">COUNTIF(INDIRECT("H"&amp;(ROW()+12*(($AN1695-1)*3+$AO1695)-ROW())/12+5):INDIRECT("S"&amp;(ROW()+12*(($AN1695-1)*3+$AO1695)-ROW())/12+5),AQ1695)</f>
        <v>0</v>
      </c>
      <c r="AS1695" s="60">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58">
        <f ca="1">COUNTIF(INDIRECT("U"&amp;(ROW()+12*(($AN1695-1)*3+$AO1695)-ROW())/12+5):INDIRECT("AF"&amp;(ROW()+12*(($AN1695-1)*3+$AO1695)-ROW())/12+5),AS1695)</f>
        <v>0</v>
      </c>
      <c r="AU1695" s="58">
        <f ca="1">IF(AND(AQ1695+AS1695&gt;0,AR1695+AT1695&gt;0),COUNTIF(AU$6:AU1694,"&gt;0")+1,0)</f>
        <v>0</v>
      </c>
    </row>
    <row r="1696" spans="40:47">
      <c r="AN1696" s="58">
        <v>47</v>
      </c>
      <c r="AO1696" s="58">
        <v>3</v>
      </c>
      <c r="AP1696" s="58">
        <v>11</v>
      </c>
      <c r="AQ1696" s="60">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58">
        <f ca="1">COUNTIF(INDIRECT("H"&amp;(ROW()+12*(($AN1696-1)*3+$AO1696)-ROW())/12+5):INDIRECT("S"&amp;(ROW()+12*(($AN1696-1)*3+$AO1696)-ROW())/12+5),AQ1696)</f>
        <v>0</v>
      </c>
      <c r="AS1696" s="60">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58">
        <f ca="1">COUNTIF(INDIRECT("U"&amp;(ROW()+12*(($AN1696-1)*3+$AO1696)-ROW())/12+5):INDIRECT("AF"&amp;(ROW()+12*(($AN1696-1)*3+$AO1696)-ROW())/12+5),AS1696)</f>
        <v>0</v>
      </c>
      <c r="AU1696" s="58">
        <f ca="1">IF(AND(AQ1696+AS1696&gt;0,AR1696+AT1696&gt;0),COUNTIF(AU$6:AU1695,"&gt;0")+1,0)</f>
        <v>0</v>
      </c>
    </row>
    <row r="1697" spans="40:47">
      <c r="AN1697" s="243">
        <v>47</v>
      </c>
      <c r="AO1697" s="243">
        <v>3</v>
      </c>
      <c r="AP1697" s="243">
        <v>12</v>
      </c>
      <c r="AQ1697" s="244">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243">
        <f ca="1">COUNTIF(INDIRECT("H"&amp;(ROW()+12*(($AN1697-1)*3+$AO1697)-ROW())/12+5):INDIRECT("S"&amp;(ROW()+12*(($AN1697-1)*3+$AO1697)-ROW())/12+5),AQ1697)</f>
        <v>0</v>
      </c>
      <c r="AS1697" s="244">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243">
        <f ca="1">COUNTIF(INDIRECT("U"&amp;(ROW()+12*(($AN1697-1)*3+$AO1697)-ROW())/12+5):INDIRECT("AF"&amp;(ROW()+12*(($AN1697-1)*3+$AO1697)-ROW())/12+5),AS1697)</f>
        <v>0</v>
      </c>
      <c r="AU1697" s="58">
        <f ca="1">IF(AND(AQ1697+AS1697&gt;0,AR1697+AT1697&gt;0),COUNTIF(AU$6:AU1696,"&gt;0")+1,0)</f>
        <v>0</v>
      </c>
    </row>
    <row r="1698" spans="40:47">
      <c r="AN1698" s="58">
        <v>48</v>
      </c>
      <c r="AO1698" s="58">
        <v>1</v>
      </c>
      <c r="AP1698" s="58">
        <v>1</v>
      </c>
      <c r="AQ1698" s="60">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58">
        <f ca="1">COUNTIF(INDIRECT("H"&amp;(ROW()+12*(($AN1698-1)*3+$AO1698)-ROW())/12+5):INDIRECT("S"&amp;(ROW()+12*(($AN1698-1)*3+$AO1698)-ROW())/12+5),AQ1698)</f>
        <v>0</v>
      </c>
      <c r="AS1698" s="60">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58">
        <f ca="1">COUNTIF(INDIRECT("U"&amp;(ROW()+12*(($AN1698-1)*3+$AO1698)-ROW())/12+5):INDIRECT("AF"&amp;(ROW()+12*(($AN1698-1)*3+$AO1698)-ROW())/12+5),AS1698)</f>
        <v>0</v>
      </c>
      <c r="AU1698" s="58">
        <f ca="1">IF(AND(AQ1698+AS1698&gt;0,AR1698+AT1698&gt;0),COUNTIF(AU$6:AU1697,"&gt;0")+1,0)</f>
        <v>0</v>
      </c>
    </row>
    <row r="1699" spans="40:47">
      <c r="AN1699" s="58">
        <v>48</v>
      </c>
      <c r="AO1699" s="58">
        <v>1</v>
      </c>
      <c r="AP1699" s="58">
        <v>2</v>
      </c>
      <c r="AQ1699" s="60">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58">
        <f ca="1">COUNTIF(INDIRECT("H"&amp;(ROW()+12*(($AN1699-1)*3+$AO1699)-ROW())/12+5):INDIRECT("S"&amp;(ROW()+12*(($AN1699-1)*3+$AO1699)-ROW())/12+5),AQ1699)</f>
        <v>0</v>
      </c>
      <c r="AS1699" s="60">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58">
        <f ca="1">COUNTIF(INDIRECT("U"&amp;(ROW()+12*(($AN1699-1)*3+$AO1699)-ROW())/12+5):INDIRECT("AF"&amp;(ROW()+12*(($AN1699-1)*3+$AO1699)-ROW())/12+5),AS1699)</f>
        <v>0</v>
      </c>
      <c r="AU1699" s="58">
        <f ca="1">IF(AND(AQ1699+AS1699&gt;0,AR1699+AT1699&gt;0),COUNTIF(AU$6:AU1698,"&gt;0")+1,0)</f>
        <v>0</v>
      </c>
    </row>
    <row r="1700" spans="40:47">
      <c r="AN1700" s="58">
        <v>48</v>
      </c>
      <c r="AO1700" s="58">
        <v>1</v>
      </c>
      <c r="AP1700" s="58">
        <v>3</v>
      </c>
      <c r="AQ1700" s="60">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58">
        <f ca="1">COUNTIF(INDIRECT("H"&amp;(ROW()+12*(($AN1700-1)*3+$AO1700)-ROW())/12+5):INDIRECT("S"&amp;(ROW()+12*(($AN1700-1)*3+$AO1700)-ROW())/12+5),AQ1700)</f>
        <v>0</v>
      </c>
      <c r="AS1700" s="60">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58">
        <f ca="1">COUNTIF(INDIRECT("U"&amp;(ROW()+12*(($AN1700-1)*3+$AO1700)-ROW())/12+5):INDIRECT("AF"&amp;(ROW()+12*(($AN1700-1)*3+$AO1700)-ROW())/12+5),AS1700)</f>
        <v>0</v>
      </c>
      <c r="AU1700" s="58">
        <f ca="1">IF(AND(AQ1700+AS1700&gt;0,AR1700+AT1700&gt;0),COUNTIF(AU$6:AU1699,"&gt;0")+1,0)</f>
        <v>0</v>
      </c>
    </row>
    <row r="1701" spans="40:47">
      <c r="AN1701" s="58">
        <v>48</v>
      </c>
      <c r="AO1701" s="58">
        <v>1</v>
      </c>
      <c r="AP1701" s="58">
        <v>4</v>
      </c>
      <c r="AQ1701" s="60">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58">
        <f ca="1">COUNTIF(INDIRECT("H"&amp;(ROW()+12*(($AN1701-1)*3+$AO1701)-ROW())/12+5):INDIRECT("S"&amp;(ROW()+12*(($AN1701-1)*3+$AO1701)-ROW())/12+5),AQ1701)</f>
        <v>0</v>
      </c>
      <c r="AS1701" s="60">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58">
        <f ca="1">COUNTIF(INDIRECT("U"&amp;(ROW()+12*(($AN1701-1)*3+$AO1701)-ROW())/12+5):INDIRECT("AF"&amp;(ROW()+12*(($AN1701-1)*3+$AO1701)-ROW())/12+5),AS1701)</f>
        <v>0</v>
      </c>
      <c r="AU1701" s="58">
        <f ca="1">IF(AND(AQ1701+AS1701&gt;0,AR1701+AT1701&gt;0),COUNTIF(AU$6:AU1700,"&gt;0")+1,0)</f>
        <v>0</v>
      </c>
    </row>
    <row r="1702" spans="40:47">
      <c r="AN1702" s="58">
        <v>48</v>
      </c>
      <c r="AO1702" s="58">
        <v>1</v>
      </c>
      <c r="AP1702" s="58">
        <v>5</v>
      </c>
      <c r="AQ1702" s="60">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58">
        <f ca="1">COUNTIF(INDIRECT("H"&amp;(ROW()+12*(($AN1702-1)*3+$AO1702)-ROW())/12+5):INDIRECT("S"&amp;(ROW()+12*(($AN1702-1)*3+$AO1702)-ROW())/12+5),AQ1702)</f>
        <v>0</v>
      </c>
      <c r="AS1702" s="60">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58">
        <f ca="1">COUNTIF(INDIRECT("U"&amp;(ROW()+12*(($AN1702-1)*3+$AO1702)-ROW())/12+5):INDIRECT("AF"&amp;(ROW()+12*(($AN1702-1)*3+$AO1702)-ROW())/12+5),AS1702)</f>
        <v>0</v>
      </c>
      <c r="AU1702" s="58">
        <f ca="1">IF(AND(AQ1702+AS1702&gt;0,AR1702+AT1702&gt;0),COUNTIF(AU$6:AU1701,"&gt;0")+1,0)</f>
        <v>0</v>
      </c>
    </row>
    <row r="1703" spans="40:47">
      <c r="AN1703" s="58">
        <v>48</v>
      </c>
      <c r="AO1703" s="58">
        <v>1</v>
      </c>
      <c r="AP1703" s="58">
        <v>6</v>
      </c>
      <c r="AQ1703" s="60">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58">
        <f ca="1">COUNTIF(INDIRECT("H"&amp;(ROW()+12*(($AN1703-1)*3+$AO1703)-ROW())/12+5):INDIRECT("S"&amp;(ROW()+12*(($AN1703-1)*3+$AO1703)-ROW())/12+5),AQ1703)</f>
        <v>0</v>
      </c>
      <c r="AS1703" s="60">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58">
        <f ca="1">COUNTIF(INDIRECT("U"&amp;(ROW()+12*(($AN1703-1)*3+$AO1703)-ROW())/12+5):INDIRECT("AF"&amp;(ROW()+12*(($AN1703-1)*3+$AO1703)-ROW())/12+5),AS1703)</f>
        <v>0</v>
      </c>
      <c r="AU1703" s="58">
        <f ca="1">IF(AND(AQ1703+AS1703&gt;0,AR1703+AT1703&gt;0),COUNTIF(AU$6:AU1702,"&gt;0")+1,0)</f>
        <v>0</v>
      </c>
    </row>
    <row r="1704" spans="40:47">
      <c r="AN1704" s="58">
        <v>48</v>
      </c>
      <c r="AO1704" s="58">
        <v>1</v>
      </c>
      <c r="AP1704" s="58">
        <v>7</v>
      </c>
      <c r="AQ1704" s="60">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58">
        <f ca="1">COUNTIF(INDIRECT("H"&amp;(ROW()+12*(($AN1704-1)*3+$AO1704)-ROW())/12+5):INDIRECT("S"&amp;(ROW()+12*(($AN1704-1)*3+$AO1704)-ROW())/12+5),AQ1704)</f>
        <v>0</v>
      </c>
      <c r="AS1704" s="60">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58">
        <f ca="1">COUNTIF(INDIRECT("U"&amp;(ROW()+12*(($AN1704-1)*3+$AO1704)-ROW())/12+5):INDIRECT("AF"&amp;(ROW()+12*(($AN1704-1)*3+$AO1704)-ROW())/12+5),AS1704)</f>
        <v>0</v>
      </c>
      <c r="AU1704" s="58">
        <f ca="1">IF(AND(AQ1704+AS1704&gt;0,AR1704+AT1704&gt;0),COUNTIF(AU$6:AU1703,"&gt;0")+1,0)</f>
        <v>0</v>
      </c>
    </row>
    <row r="1705" spans="40:47">
      <c r="AN1705" s="58">
        <v>48</v>
      </c>
      <c r="AO1705" s="58">
        <v>1</v>
      </c>
      <c r="AP1705" s="58">
        <v>8</v>
      </c>
      <c r="AQ1705" s="60">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58">
        <f ca="1">COUNTIF(INDIRECT("H"&amp;(ROW()+12*(($AN1705-1)*3+$AO1705)-ROW())/12+5):INDIRECT("S"&amp;(ROW()+12*(($AN1705-1)*3+$AO1705)-ROW())/12+5),AQ1705)</f>
        <v>0</v>
      </c>
      <c r="AS1705" s="60">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58">
        <f ca="1">COUNTIF(INDIRECT("U"&amp;(ROW()+12*(($AN1705-1)*3+$AO1705)-ROW())/12+5):INDIRECT("AF"&amp;(ROW()+12*(($AN1705-1)*3+$AO1705)-ROW())/12+5),AS1705)</f>
        <v>0</v>
      </c>
      <c r="AU1705" s="58">
        <f ca="1">IF(AND(AQ1705+AS1705&gt;0,AR1705+AT1705&gt;0),COUNTIF(AU$6:AU1704,"&gt;0")+1,0)</f>
        <v>0</v>
      </c>
    </row>
    <row r="1706" spans="40:47">
      <c r="AN1706" s="58">
        <v>48</v>
      </c>
      <c r="AO1706" s="58">
        <v>1</v>
      </c>
      <c r="AP1706" s="58">
        <v>9</v>
      </c>
      <c r="AQ1706" s="60">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58">
        <f ca="1">COUNTIF(INDIRECT("H"&amp;(ROW()+12*(($AN1706-1)*3+$AO1706)-ROW())/12+5):INDIRECT("S"&amp;(ROW()+12*(($AN1706-1)*3+$AO1706)-ROW())/12+5),AQ1706)</f>
        <v>0</v>
      </c>
      <c r="AS1706" s="60">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58">
        <f ca="1">COUNTIF(INDIRECT("U"&amp;(ROW()+12*(($AN1706-1)*3+$AO1706)-ROW())/12+5):INDIRECT("AF"&amp;(ROW()+12*(($AN1706-1)*3+$AO1706)-ROW())/12+5),AS1706)</f>
        <v>0</v>
      </c>
      <c r="AU1706" s="58">
        <f ca="1">IF(AND(AQ1706+AS1706&gt;0,AR1706+AT1706&gt;0),COUNTIF(AU$6:AU1705,"&gt;0")+1,0)</f>
        <v>0</v>
      </c>
    </row>
    <row r="1707" spans="40:47">
      <c r="AN1707" s="58">
        <v>48</v>
      </c>
      <c r="AO1707" s="58">
        <v>1</v>
      </c>
      <c r="AP1707" s="58">
        <v>10</v>
      </c>
      <c r="AQ1707" s="60">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58">
        <f ca="1">COUNTIF(INDIRECT("H"&amp;(ROW()+12*(($AN1707-1)*3+$AO1707)-ROW())/12+5):INDIRECT("S"&amp;(ROW()+12*(($AN1707-1)*3+$AO1707)-ROW())/12+5),AQ1707)</f>
        <v>0</v>
      </c>
      <c r="AS1707" s="60">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58">
        <f ca="1">COUNTIF(INDIRECT("U"&amp;(ROW()+12*(($AN1707-1)*3+$AO1707)-ROW())/12+5):INDIRECT("AF"&amp;(ROW()+12*(($AN1707-1)*3+$AO1707)-ROW())/12+5),AS1707)</f>
        <v>0</v>
      </c>
      <c r="AU1707" s="58">
        <f ca="1">IF(AND(AQ1707+AS1707&gt;0,AR1707+AT1707&gt;0),COUNTIF(AU$6:AU1706,"&gt;0")+1,0)</f>
        <v>0</v>
      </c>
    </row>
    <row r="1708" spans="40:47">
      <c r="AN1708" s="58">
        <v>48</v>
      </c>
      <c r="AO1708" s="58">
        <v>1</v>
      </c>
      <c r="AP1708" s="58">
        <v>11</v>
      </c>
      <c r="AQ1708" s="60">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58">
        <f ca="1">COUNTIF(INDIRECT("H"&amp;(ROW()+12*(($AN1708-1)*3+$AO1708)-ROW())/12+5):INDIRECT("S"&amp;(ROW()+12*(($AN1708-1)*3+$AO1708)-ROW())/12+5),AQ1708)</f>
        <v>0</v>
      </c>
      <c r="AS1708" s="60">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58">
        <f ca="1">COUNTIF(INDIRECT("U"&amp;(ROW()+12*(($AN1708-1)*3+$AO1708)-ROW())/12+5):INDIRECT("AF"&amp;(ROW()+12*(($AN1708-1)*3+$AO1708)-ROW())/12+5),AS1708)</f>
        <v>0</v>
      </c>
      <c r="AU1708" s="58">
        <f ca="1">IF(AND(AQ1708+AS1708&gt;0,AR1708+AT1708&gt;0),COUNTIF(AU$6:AU1707,"&gt;0")+1,0)</f>
        <v>0</v>
      </c>
    </row>
    <row r="1709" spans="40:47">
      <c r="AN1709" s="58">
        <v>48</v>
      </c>
      <c r="AO1709" s="58">
        <v>1</v>
      </c>
      <c r="AP1709" s="58">
        <v>12</v>
      </c>
      <c r="AQ1709" s="60">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58">
        <f ca="1">COUNTIF(INDIRECT("H"&amp;(ROW()+12*(($AN1709-1)*3+$AO1709)-ROW())/12+5):INDIRECT("S"&amp;(ROW()+12*(($AN1709-1)*3+$AO1709)-ROW())/12+5),AQ1709)</f>
        <v>0</v>
      </c>
      <c r="AS1709" s="60">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58">
        <f ca="1">COUNTIF(INDIRECT("U"&amp;(ROW()+12*(($AN1709-1)*3+$AO1709)-ROW())/12+5):INDIRECT("AF"&amp;(ROW()+12*(($AN1709-1)*3+$AO1709)-ROW())/12+5),AS1709)</f>
        <v>0</v>
      </c>
      <c r="AU1709" s="58">
        <f ca="1">IF(AND(AQ1709+AS1709&gt;0,AR1709+AT1709&gt;0),COUNTIF(AU$6:AU1708,"&gt;0")+1,0)</f>
        <v>0</v>
      </c>
    </row>
    <row r="1710" spans="40:47">
      <c r="AN1710" s="58">
        <v>48</v>
      </c>
      <c r="AO1710" s="58">
        <v>2</v>
      </c>
      <c r="AP1710" s="58">
        <v>1</v>
      </c>
      <c r="AQ1710" s="60">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58">
        <f ca="1">COUNTIF(INDIRECT("H"&amp;(ROW()+12*(($AN1710-1)*3+$AO1710)-ROW())/12+5):INDIRECT("S"&amp;(ROW()+12*(($AN1710-1)*3+$AO1710)-ROW())/12+5),AQ1710)</f>
        <v>0</v>
      </c>
      <c r="AS1710" s="60">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58">
        <f ca="1">COUNTIF(INDIRECT("U"&amp;(ROW()+12*(($AN1710-1)*3+$AO1710)-ROW())/12+5):INDIRECT("AF"&amp;(ROW()+12*(($AN1710-1)*3+$AO1710)-ROW())/12+5),AS1710)</f>
        <v>0</v>
      </c>
      <c r="AU1710" s="58">
        <f ca="1">IF(AND(AQ1710+AS1710&gt;0,AR1710+AT1710&gt;0),COUNTIF(AU$6:AU1709,"&gt;0")+1,0)</f>
        <v>0</v>
      </c>
    </row>
    <row r="1711" spans="40:47">
      <c r="AN1711" s="58">
        <v>48</v>
      </c>
      <c r="AO1711" s="58">
        <v>2</v>
      </c>
      <c r="AP1711" s="58">
        <v>2</v>
      </c>
      <c r="AQ1711" s="60">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58">
        <f ca="1">COUNTIF(INDIRECT("H"&amp;(ROW()+12*(($AN1711-1)*3+$AO1711)-ROW())/12+5):INDIRECT("S"&amp;(ROW()+12*(($AN1711-1)*3+$AO1711)-ROW())/12+5),AQ1711)</f>
        <v>0</v>
      </c>
      <c r="AS1711" s="60">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58">
        <f ca="1">COUNTIF(INDIRECT("U"&amp;(ROW()+12*(($AN1711-1)*3+$AO1711)-ROW())/12+5):INDIRECT("AF"&amp;(ROW()+12*(($AN1711-1)*3+$AO1711)-ROW())/12+5),AS1711)</f>
        <v>0</v>
      </c>
      <c r="AU1711" s="58">
        <f ca="1">IF(AND(AQ1711+AS1711&gt;0,AR1711+AT1711&gt;0),COUNTIF(AU$6:AU1710,"&gt;0")+1,0)</f>
        <v>0</v>
      </c>
    </row>
    <row r="1712" spans="40:47">
      <c r="AN1712" s="58">
        <v>48</v>
      </c>
      <c r="AO1712" s="58">
        <v>2</v>
      </c>
      <c r="AP1712" s="58">
        <v>3</v>
      </c>
      <c r="AQ1712" s="60">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58">
        <f ca="1">COUNTIF(INDIRECT("H"&amp;(ROW()+12*(($AN1712-1)*3+$AO1712)-ROW())/12+5):INDIRECT("S"&amp;(ROW()+12*(($AN1712-1)*3+$AO1712)-ROW())/12+5),AQ1712)</f>
        <v>0</v>
      </c>
      <c r="AS1712" s="60">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58">
        <f ca="1">COUNTIF(INDIRECT("U"&amp;(ROW()+12*(($AN1712-1)*3+$AO1712)-ROW())/12+5):INDIRECT("AF"&amp;(ROW()+12*(($AN1712-1)*3+$AO1712)-ROW())/12+5),AS1712)</f>
        <v>0</v>
      </c>
      <c r="AU1712" s="58">
        <f ca="1">IF(AND(AQ1712+AS1712&gt;0,AR1712+AT1712&gt;0),COUNTIF(AU$6:AU1711,"&gt;0")+1,0)</f>
        <v>0</v>
      </c>
    </row>
    <row r="1713" spans="40:47">
      <c r="AN1713" s="58">
        <v>48</v>
      </c>
      <c r="AO1713" s="58">
        <v>2</v>
      </c>
      <c r="AP1713" s="58">
        <v>4</v>
      </c>
      <c r="AQ1713" s="60">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58">
        <f ca="1">COUNTIF(INDIRECT("H"&amp;(ROW()+12*(($AN1713-1)*3+$AO1713)-ROW())/12+5):INDIRECT("S"&amp;(ROW()+12*(($AN1713-1)*3+$AO1713)-ROW())/12+5),AQ1713)</f>
        <v>0</v>
      </c>
      <c r="AS1713" s="60">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58">
        <f ca="1">COUNTIF(INDIRECT("U"&amp;(ROW()+12*(($AN1713-1)*3+$AO1713)-ROW())/12+5):INDIRECT("AF"&amp;(ROW()+12*(($AN1713-1)*3+$AO1713)-ROW())/12+5),AS1713)</f>
        <v>0</v>
      </c>
      <c r="AU1713" s="58">
        <f ca="1">IF(AND(AQ1713+AS1713&gt;0,AR1713+AT1713&gt;0),COUNTIF(AU$6:AU1712,"&gt;0")+1,0)</f>
        <v>0</v>
      </c>
    </row>
    <row r="1714" spans="40:47">
      <c r="AN1714" s="58">
        <v>48</v>
      </c>
      <c r="AO1714" s="58">
        <v>2</v>
      </c>
      <c r="AP1714" s="58">
        <v>5</v>
      </c>
      <c r="AQ1714" s="60">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58">
        <f ca="1">COUNTIF(INDIRECT("H"&amp;(ROW()+12*(($AN1714-1)*3+$AO1714)-ROW())/12+5):INDIRECT("S"&amp;(ROW()+12*(($AN1714-1)*3+$AO1714)-ROW())/12+5),AQ1714)</f>
        <v>0</v>
      </c>
      <c r="AS1714" s="60">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58">
        <f ca="1">COUNTIF(INDIRECT("U"&amp;(ROW()+12*(($AN1714-1)*3+$AO1714)-ROW())/12+5):INDIRECT("AF"&amp;(ROW()+12*(($AN1714-1)*3+$AO1714)-ROW())/12+5),AS1714)</f>
        <v>0</v>
      </c>
      <c r="AU1714" s="58">
        <f ca="1">IF(AND(AQ1714+AS1714&gt;0,AR1714+AT1714&gt;0),COUNTIF(AU$6:AU1713,"&gt;0")+1,0)</f>
        <v>0</v>
      </c>
    </row>
    <row r="1715" spans="40:47">
      <c r="AN1715" s="58">
        <v>48</v>
      </c>
      <c r="AO1715" s="58">
        <v>2</v>
      </c>
      <c r="AP1715" s="58">
        <v>6</v>
      </c>
      <c r="AQ1715" s="60">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58">
        <f ca="1">COUNTIF(INDIRECT("H"&amp;(ROW()+12*(($AN1715-1)*3+$AO1715)-ROW())/12+5):INDIRECT("S"&amp;(ROW()+12*(($AN1715-1)*3+$AO1715)-ROW())/12+5),AQ1715)</f>
        <v>0</v>
      </c>
      <c r="AS1715" s="60">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58">
        <f ca="1">COUNTIF(INDIRECT("U"&amp;(ROW()+12*(($AN1715-1)*3+$AO1715)-ROW())/12+5):INDIRECT("AF"&amp;(ROW()+12*(($AN1715-1)*3+$AO1715)-ROW())/12+5),AS1715)</f>
        <v>0</v>
      </c>
      <c r="AU1715" s="58">
        <f ca="1">IF(AND(AQ1715+AS1715&gt;0,AR1715+AT1715&gt;0),COUNTIF(AU$6:AU1714,"&gt;0")+1,0)</f>
        <v>0</v>
      </c>
    </row>
    <row r="1716" spans="40:47">
      <c r="AN1716" s="58">
        <v>48</v>
      </c>
      <c r="AO1716" s="58">
        <v>2</v>
      </c>
      <c r="AP1716" s="58">
        <v>7</v>
      </c>
      <c r="AQ1716" s="60">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58">
        <f ca="1">COUNTIF(INDIRECT("H"&amp;(ROW()+12*(($AN1716-1)*3+$AO1716)-ROW())/12+5):INDIRECT("S"&amp;(ROW()+12*(($AN1716-1)*3+$AO1716)-ROW())/12+5),AQ1716)</f>
        <v>0</v>
      </c>
      <c r="AS1716" s="60">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58">
        <f ca="1">COUNTIF(INDIRECT("U"&amp;(ROW()+12*(($AN1716-1)*3+$AO1716)-ROW())/12+5):INDIRECT("AF"&amp;(ROW()+12*(($AN1716-1)*3+$AO1716)-ROW())/12+5),AS1716)</f>
        <v>0</v>
      </c>
      <c r="AU1716" s="58">
        <f ca="1">IF(AND(AQ1716+AS1716&gt;0,AR1716+AT1716&gt;0),COUNTIF(AU$6:AU1715,"&gt;0")+1,0)</f>
        <v>0</v>
      </c>
    </row>
    <row r="1717" spans="40:47">
      <c r="AN1717" s="58">
        <v>48</v>
      </c>
      <c r="AO1717" s="58">
        <v>2</v>
      </c>
      <c r="AP1717" s="58">
        <v>8</v>
      </c>
      <c r="AQ1717" s="60">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58">
        <f ca="1">COUNTIF(INDIRECT("H"&amp;(ROW()+12*(($AN1717-1)*3+$AO1717)-ROW())/12+5):INDIRECT("S"&amp;(ROW()+12*(($AN1717-1)*3+$AO1717)-ROW())/12+5),AQ1717)</f>
        <v>0</v>
      </c>
      <c r="AS1717" s="60">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58">
        <f ca="1">COUNTIF(INDIRECT("U"&amp;(ROW()+12*(($AN1717-1)*3+$AO1717)-ROW())/12+5):INDIRECT("AF"&amp;(ROW()+12*(($AN1717-1)*3+$AO1717)-ROW())/12+5),AS1717)</f>
        <v>0</v>
      </c>
      <c r="AU1717" s="58">
        <f ca="1">IF(AND(AQ1717+AS1717&gt;0,AR1717+AT1717&gt;0),COUNTIF(AU$6:AU1716,"&gt;0")+1,0)</f>
        <v>0</v>
      </c>
    </row>
    <row r="1718" spans="40:47">
      <c r="AN1718" s="58">
        <v>48</v>
      </c>
      <c r="AO1718" s="58">
        <v>2</v>
      </c>
      <c r="AP1718" s="58">
        <v>9</v>
      </c>
      <c r="AQ1718" s="60">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58">
        <f ca="1">COUNTIF(INDIRECT("H"&amp;(ROW()+12*(($AN1718-1)*3+$AO1718)-ROW())/12+5):INDIRECT("S"&amp;(ROW()+12*(($AN1718-1)*3+$AO1718)-ROW())/12+5),AQ1718)</f>
        <v>0</v>
      </c>
      <c r="AS1718" s="60">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58">
        <f ca="1">COUNTIF(INDIRECT("U"&amp;(ROW()+12*(($AN1718-1)*3+$AO1718)-ROW())/12+5):INDIRECT("AF"&amp;(ROW()+12*(($AN1718-1)*3+$AO1718)-ROW())/12+5),AS1718)</f>
        <v>0</v>
      </c>
      <c r="AU1718" s="58">
        <f ca="1">IF(AND(AQ1718+AS1718&gt;0,AR1718+AT1718&gt;0),COUNTIF(AU$6:AU1717,"&gt;0")+1,0)</f>
        <v>0</v>
      </c>
    </row>
    <row r="1719" spans="40:47">
      <c r="AN1719" s="58">
        <v>48</v>
      </c>
      <c r="AO1719" s="58">
        <v>2</v>
      </c>
      <c r="AP1719" s="58">
        <v>10</v>
      </c>
      <c r="AQ1719" s="60">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58">
        <f ca="1">COUNTIF(INDIRECT("H"&amp;(ROW()+12*(($AN1719-1)*3+$AO1719)-ROW())/12+5):INDIRECT("S"&amp;(ROW()+12*(($AN1719-1)*3+$AO1719)-ROW())/12+5),AQ1719)</f>
        <v>0</v>
      </c>
      <c r="AS1719" s="60">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58">
        <f ca="1">COUNTIF(INDIRECT("U"&amp;(ROW()+12*(($AN1719-1)*3+$AO1719)-ROW())/12+5):INDIRECT("AF"&amp;(ROW()+12*(($AN1719-1)*3+$AO1719)-ROW())/12+5),AS1719)</f>
        <v>0</v>
      </c>
      <c r="AU1719" s="58">
        <f ca="1">IF(AND(AQ1719+AS1719&gt;0,AR1719+AT1719&gt;0),COUNTIF(AU$6:AU1718,"&gt;0")+1,0)</f>
        <v>0</v>
      </c>
    </row>
    <row r="1720" spans="40:47">
      <c r="AN1720" s="58">
        <v>48</v>
      </c>
      <c r="AO1720" s="58">
        <v>2</v>
      </c>
      <c r="AP1720" s="58">
        <v>11</v>
      </c>
      <c r="AQ1720" s="60">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58">
        <f ca="1">COUNTIF(INDIRECT("H"&amp;(ROW()+12*(($AN1720-1)*3+$AO1720)-ROW())/12+5):INDIRECT("S"&amp;(ROW()+12*(($AN1720-1)*3+$AO1720)-ROW())/12+5),AQ1720)</f>
        <v>0</v>
      </c>
      <c r="AS1720" s="60">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58">
        <f ca="1">COUNTIF(INDIRECT("U"&amp;(ROW()+12*(($AN1720-1)*3+$AO1720)-ROW())/12+5):INDIRECT("AF"&amp;(ROW()+12*(($AN1720-1)*3+$AO1720)-ROW())/12+5),AS1720)</f>
        <v>0</v>
      </c>
      <c r="AU1720" s="58">
        <f ca="1">IF(AND(AQ1720+AS1720&gt;0,AR1720+AT1720&gt;0),COUNTIF(AU$6:AU1719,"&gt;0")+1,0)</f>
        <v>0</v>
      </c>
    </row>
    <row r="1721" spans="40:47">
      <c r="AN1721" s="58">
        <v>48</v>
      </c>
      <c r="AO1721" s="58">
        <v>2</v>
      </c>
      <c r="AP1721" s="58">
        <v>12</v>
      </c>
      <c r="AQ1721" s="60">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58">
        <f ca="1">COUNTIF(INDIRECT("H"&amp;(ROW()+12*(($AN1721-1)*3+$AO1721)-ROW())/12+5):INDIRECT("S"&amp;(ROW()+12*(($AN1721-1)*3+$AO1721)-ROW())/12+5),AQ1721)</f>
        <v>0</v>
      </c>
      <c r="AS1721" s="60">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58">
        <f ca="1">COUNTIF(INDIRECT("U"&amp;(ROW()+12*(($AN1721-1)*3+$AO1721)-ROW())/12+5):INDIRECT("AF"&amp;(ROW()+12*(($AN1721-1)*3+$AO1721)-ROW())/12+5),AS1721)</f>
        <v>0</v>
      </c>
      <c r="AU1721" s="58">
        <f ca="1">IF(AND(AQ1721+AS1721&gt;0,AR1721+AT1721&gt;0),COUNTIF(AU$6:AU1720,"&gt;0")+1,0)</f>
        <v>0</v>
      </c>
    </row>
    <row r="1722" spans="40:47">
      <c r="AN1722" s="58">
        <v>48</v>
      </c>
      <c r="AO1722" s="58">
        <v>3</v>
      </c>
      <c r="AP1722" s="58">
        <v>1</v>
      </c>
      <c r="AQ1722" s="60">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58">
        <f ca="1">COUNTIF(INDIRECT("H"&amp;(ROW()+12*(($AN1722-1)*3+$AO1722)-ROW())/12+5):INDIRECT("S"&amp;(ROW()+12*(($AN1722-1)*3+$AO1722)-ROW())/12+5),AQ1722)</f>
        <v>0</v>
      </c>
      <c r="AS1722" s="60">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58">
        <f ca="1">COUNTIF(INDIRECT("U"&amp;(ROW()+12*(($AN1722-1)*3+$AO1722)-ROW())/12+5):INDIRECT("AF"&amp;(ROW()+12*(($AN1722-1)*3+$AO1722)-ROW())/12+5),AS1722)</f>
        <v>0</v>
      </c>
      <c r="AU1722" s="58">
        <f ca="1">IF(AND(AQ1722+AS1722&gt;0,AR1722+AT1722&gt;0),COUNTIF(AU$6:AU1721,"&gt;0")+1,0)</f>
        <v>0</v>
      </c>
    </row>
    <row r="1723" spans="40:47">
      <c r="AN1723" s="58">
        <v>48</v>
      </c>
      <c r="AO1723" s="58">
        <v>3</v>
      </c>
      <c r="AP1723" s="58">
        <v>2</v>
      </c>
      <c r="AQ1723" s="60">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58">
        <f ca="1">COUNTIF(INDIRECT("H"&amp;(ROW()+12*(($AN1723-1)*3+$AO1723)-ROW())/12+5):INDIRECT("S"&amp;(ROW()+12*(($AN1723-1)*3+$AO1723)-ROW())/12+5),AQ1723)</f>
        <v>0</v>
      </c>
      <c r="AS1723" s="60">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58">
        <f ca="1">COUNTIF(INDIRECT("U"&amp;(ROW()+12*(($AN1723-1)*3+$AO1723)-ROW())/12+5):INDIRECT("AF"&amp;(ROW()+12*(($AN1723-1)*3+$AO1723)-ROW())/12+5),AS1723)</f>
        <v>0</v>
      </c>
      <c r="AU1723" s="58">
        <f ca="1">IF(AND(AQ1723+AS1723&gt;0,AR1723+AT1723&gt;0),COUNTIF(AU$6:AU1722,"&gt;0")+1,0)</f>
        <v>0</v>
      </c>
    </row>
    <row r="1724" spans="40:47">
      <c r="AN1724" s="58">
        <v>48</v>
      </c>
      <c r="AO1724" s="58">
        <v>3</v>
      </c>
      <c r="AP1724" s="58">
        <v>3</v>
      </c>
      <c r="AQ1724" s="60">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58">
        <f ca="1">COUNTIF(INDIRECT("H"&amp;(ROW()+12*(($AN1724-1)*3+$AO1724)-ROW())/12+5):INDIRECT("S"&amp;(ROW()+12*(($AN1724-1)*3+$AO1724)-ROW())/12+5),AQ1724)</f>
        <v>0</v>
      </c>
      <c r="AS1724" s="60">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58">
        <f ca="1">COUNTIF(INDIRECT("U"&amp;(ROW()+12*(($AN1724-1)*3+$AO1724)-ROW())/12+5):INDIRECT("AF"&amp;(ROW()+12*(($AN1724-1)*3+$AO1724)-ROW())/12+5),AS1724)</f>
        <v>0</v>
      </c>
      <c r="AU1724" s="58">
        <f ca="1">IF(AND(AQ1724+AS1724&gt;0,AR1724+AT1724&gt;0),COUNTIF(AU$6:AU1723,"&gt;0")+1,0)</f>
        <v>0</v>
      </c>
    </row>
    <row r="1725" spans="40:47">
      <c r="AN1725" s="58">
        <v>48</v>
      </c>
      <c r="AO1725" s="58">
        <v>3</v>
      </c>
      <c r="AP1725" s="58">
        <v>4</v>
      </c>
      <c r="AQ1725" s="60">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58">
        <f ca="1">COUNTIF(INDIRECT("H"&amp;(ROW()+12*(($AN1725-1)*3+$AO1725)-ROW())/12+5):INDIRECT("S"&amp;(ROW()+12*(($AN1725-1)*3+$AO1725)-ROW())/12+5),AQ1725)</f>
        <v>0</v>
      </c>
      <c r="AS1725" s="60">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58">
        <f ca="1">COUNTIF(INDIRECT("U"&amp;(ROW()+12*(($AN1725-1)*3+$AO1725)-ROW())/12+5):INDIRECT("AF"&amp;(ROW()+12*(($AN1725-1)*3+$AO1725)-ROW())/12+5),AS1725)</f>
        <v>0</v>
      </c>
      <c r="AU1725" s="58">
        <f ca="1">IF(AND(AQ1725+AS1725&gt;0,AR1725+AT1725&gt;0),COUNTIF(AU$6:AU1724,"&gt;0")+1,0)</f>
        <v>0</v>
      </c>
    </row>
    <row r="1726" spans="40:47">
      <c r="AN1726" s="58">
        <v>48</v>
      </c>
      <c r="AO1726" s="58">
        <v>3</v>
      </c>
      <c r="AP1726" s="58">
        <v>5</v>
      </c>
      <c r="AQ1726" s="60">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58">
        <f ca="1">COUNTIF(INDIRECT("H"&amp;(ROW()+12*(($AN1726-1)*3+$AO1726)-ROW())/12+5):INDIRECT("S"&amp;(ROW()+12*(($AN1726-1)*3+$AO1726)-ROW())/12+5),AQ1726)</f>
        <v>0</v>
      </c>
      <c r="AS1726" s="60">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58">
        <f ca="1">COUNTIF(INDIRECT("U"&amp;(ROW()+12*(($AN1726-1)*3+$AO1726)-ROW())/12+5):INDIRECT("AF"&amp;(ROW()+12*(($AN1726-1)*3+$AO1726)-ROW())/12+5),AS1726)</f>
        <v>0</v>
      </c>
      <c r="AU1726" s="58">
        <f ca="1">IF(AND(AQ1726+AS1726&gt;0,AR1726+AT1726&gt;0),COUNTIF(AU$6:AU1725,"&gt;0")+1,0)</f>
        <v>0</v>
      </c>
    </row>
    <row r="1727" spans="40:47">
      <c r="AN1727" s="58">
        <v>48</v>
      </c>
      <c r="AO1727" s="58">
        <v>3</v>
      </c>
      <c r="AP1727" s="58">
        <v>6</v>
      </c>
      <c r="AQ1727" s="60">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58">
        <f ca="1">COUNTIF(INDIRECT("H"&amp;(ROW()+12*(($AN1727-1)*3+$AO1727)-ROW())/12+5):INDIRECT("S"&amp;(ROW()+12*(($AN1727-1)*3+$AO1727)-ROW())/12+5),AQ1727)</f>
        <v>0</v>
      </c>
      <c r="AS1727" s="60">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58">
        <f ca="1">COUNTIF(INDIRECT("U"&amp;(ROW()+12*(($AN1727-1)*3+$AO1727)-ROW())/12+5):INDIRECT("AF"&amp;(ROW()+12*(($AN1727-1)*3+$AO1727)-ROW())/12+5),AS1727)</f>
        <v>0</v>
      </c>
      <c r="AU1727" s="58">
        <f ca="1">IF(AND(AQ1727+AS1727&gt;0,AR1727+AT1727&gt;0),COUNTIF(AU$6:AU1726,"&gt;0")+1,0)</f>
        <v>0</v>
      </c>
    </row>
    <row r="1728" spans="40:47">
      <c r="AN1728" s="58">
        <v>48</v>
      </c>
      <c r="AO1728" s="58">
        <v>3</v>
      </c>
      <c r="AP1728" s="58">
        <v>7</v>
      </c>
      <c r="AQ1728" s="60">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58">
        <f ca="1">COUNTIF(INDIRECT("H"&amp;(ROW()+12*(($AN1728-1)*3+$AO1728)-ROW())/12+5):INDIRECT("S"&amp;(ROW()+12*(($AN1728-1)*3+$AO1728)-ROW())/12+5),AQ1728)</f>
        <v>0</v>
      </c>
      <c r="AS1728" s="60">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58">
        <f ca="1">COUNTIF(INDIRECT("U"&amp;(ROW()+12*(($AN1728-1)*3+$AO1728)-ROW())/12+5):INDIRECT("AF"&amp;(ROW()+12*(($AN1728-1)*3+$AO1728)-ROW())/12+5),AS1728)</f>
        <v>0</v>
      </c>
      <c r="AU1728" s="58">
        <f ca="1">IF(AND(AQ1728+AS1728&gt;0,AR1728+AT1728&gt;0),COUNTIF(AU$6:AU1727,"&gt;0")+1,0)</f>
        <v>0</v>
      </c>
    </row>
    <row r="1729" spans="40:47">
      <c r="AN1729" s="58">
        <v>48</v>
      </c>
      <c r="AO1729" s="58">
        <v>3</v>
      </c>
      <c r="AP1729" s="58">
        <v>8</v>
      </c>
      <c r="AQ1729" s="60">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58">
        <f ca="1">COUNTIF(INDIRECT("H"&amp;(ROW()+12*(($AN1729-1)*3+$AO1729)-ROW())/12+5):INDIRECT("S"&amp;(ROW()+12*(($AN1729-1)*3+$AO1729)-ROW())/12+5),AQ1729)</f>
        <v>0</v>
      </c>
      <c r="AS1729" s="60">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58">
        <f ca="1">COUNTIF(INDIRECT("U"&amp;(ROW()+12*(($AN1729-1)*3+$AO1729)-ROW())/12+5):INDIRECT("AF"&amp;(ROW()+12*(($AN1729-1)*3+$AO1729)-ROW())/12+5),AS1729)</f>
        <v>0</v>
      </c>
      <c r="AU1729" s="58">
        <f ca="1">IF(AND(AQ1729+AS1729&gt;0,AR1729+AT1729&gt;0),COUNTIF(AU$6:AU1728,"&gt;0")+1,0)</f>
        <v>0</v>
      </c>
    </row>
    <row r="1730" spans="40:47">
      <c r="AN1730" s="58">
        <v>48</v>
      </c>
      <c r="AO1730" s="58">
        <v>3</v>
      </c>
      <c r="AP1730" s="58">
        <v>9</v>
      </c>
      <c r="AQ1730" s="60">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58">
        <f ca="1">COUNTIF(INDIRECT("H"&amp;(ROW()+12*(($AN1730-1)*3+$AO1730)-ROW())/12+5):INDIRECT("S"&amp;(ROW()+12*(($AN1730-1)*3+$AO1730)-ROW())/12+5),AQ1730)</f>
        <v>0</v>
      </c>
      <c r="AS1730" s="60">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58">
        <f ca="1">COUNTIF(INDIRECT("U"&amp;(ROW()+12*(($AN1730-1)*3+$AO1730)-ROW())/12+5):INDIRECT("AF"&amp;(ROW()+12*(($AN1730-1)*3+$AO1730)-ROW())/12+5),AS1730)</f>
        <v>0</v>
      </c>
      <c r="AU1730" s="58">
        <f ca="1">IF(AND(AQ1730+AS1730&gt;0,AR1730+AT1730&gt;0),COUNTIF(AU$6:AU1729,"&gt;0")+1,0)</f>
        <v>0</v>
      </c>
    </row>
    <row r="1731" spans="40:47">
      <c r="AN1731" s="58">
        <v>48</v>
      </c>
      <c r="AO1731" s="58">
        <v>3</v>
      </c>
      <c r="AP1731" s="58">
        <v>10</v>
      </c>
      <c r="AQ1731" s="60">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58">
        <f ca="1">COUNTIF(INDIRECT("H"&amp;(ROW()+12*(($AN1731-1)*3+$AO1731)-ROW())/12+5):INDIRECT("S"&amp;(ROW()+12*(($AN1731-1)*3+$AO1731)-ROW())/12+5),AQ1731)</f>
        <v>0</v>
      </c>
      <c r="AS1731" s="60">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58">
        <f ca="1">COUNTIF(INDIRECT("U"&amp;(ROW()+12*(($AN1731-1)*3+$AO1731)-ROW())/12+5):INDIRECT("AF"&amp;(ROW()+12*(($AN1731-1)*3+$AO1731)-ROW())/12+5),AS1731)</f>
        <v>0</v>
      </c>
      <c r="AU1731" s="58">
        <f ca="1">IF(AND(AQ1731+AS1731&gt;0,AR1731+AT1731&gt;0),COUNTIF(AU$6:AU1730,"&gt;0")+1,0)</f>
        <v>0</v>
      </c>
    </row>
    <row r="1732" spans="40:47">
      <c r="AN1732" s="58">
        <v>48</v>
      </c>
      <c r="AO1732" s="58">
        <v>3</v>
      </c>
      <c r="AP1732" s="58">
        <v>11</v>
      </c>
      <c r="AQ1732" s="60">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58">
        <f ca="1">COUNTIF(INDIRECT("H"&amp;(ROW()+12*(($AN1732-1)*3+$AO1732)-ROW())/12+5):INDIRECT("S"&amp;(ROW()+12*(($AN1732-1)*3+$AO1732)-ROW())/12+5),AQ1732)</f>
        <v>0</v>
      </c>
      <c r="AS1732" s="60">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58">
        <f ca="1">COUNTIF(INDIRECT("U"&amp;(ROW()+12*(($AN1732-1)*3+$AO1732)-ROW())/12+5):INDIRECT("AF"&amp;(ROW()+12*(($AN1732-1)*3+$AO1732)-ROW())/12+5),AS1732)</f>
        <v>0</v>
      </c>
      <c r="AU1732" s="58">
        <f ca="1">IF(AND(AQ1732+AS1732&gt;0,AR1732+AT1732&gt;0),COUNTIF(AU$6:AU1731,"&gt;0")+1,0)</f>
        <v>0</v>
      </c>
    </row>
    <row r="1733" spans="40:47">
      <c r="AN1733" s="243">
        <v>48</v>
      </c>
      <c r="AO1733" s="243">
        <v>3</v>
      </c>
      <c r="AP1733" s="243">
        <v>12</v>
      </c>
      <c r="AQ1733" s="244">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243">
        <f ca="1">COUNTIF(INDIRECT("H"&amp;(ROW()+12*(($AN1733-1)*3+$AO1733)-ROW())/12+5):INDIRECT("S"&amp;(ROW()+12*(($AN1733-1)*3+$AO1733)-ROW())/12+5),AQ1733)</f>
        <v>0</v>
      </c>
      <c r="AS1733" s="244">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243">
        <f ca="1">COUNTIF(INDIRECT("U"&amp;(ROW()+12*(($AN1733-1)*3+$AO1733)-ROW())/12+5):INDIRECT("AF"&amp;(ROW()+12*(($AN1733-1)*3+$AO1733)-ROW())/12+5),AS1733)</f>
        <v>0</v>
      </c>
      <c r="AU1733" s="58">
        <f ca="1">IF(AND(AQ1733+AS1733&gt;0,AR1733+AT1733&gt;0),COUNTIF(AU$6:AU1732,"&gt;0")+1,0)</f>
        <v>0</v>
      </c>
    </row>
    <row r="1734" spans="40:47">
      <c r="AN1734" s="58">
        <v>49</v>
      </c>
      <c r="AO1734" s="58">
        <v>1</v>
      </c>
      <c r="AP1734" s="58">
        <v>1</v>
      </c>
      <c r="AQ1734" s="60">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58">
        <f ca="1">COUNTIF(INDIRECT("H"&amp;(ROW()+12*(($AN1734-1)*3+$AO1734)-ROW())/12+5):INDIRECT("S"&amp;(ROW()+12*(($AN1734-1)*3+$AO1734)-ROW())/12+5),AQ1734)</f>
        <v>0</v>
      </c>
      <c r="AS1734" s="60">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58">
        <f ca="1">COUNTIF(INDIRECT("U"&amp;(ROW()+12*(($AN1734-1)*3+$AO1734)-ROW())/12+5):INDIRECT("AF"&amp;(ROW()+12*(($AN1734-1)*3+$AO1734)-ROW())/12+5),AS1734)</f>
        <v>0</v>
      </c>
      <c r="AU1734" s="58">
        <f ca="1">IF(AND(AQ1734+AS1734&gt;0,AR1734+AT1734&gt;0),COUNTIF(AU$6:AU1733,"&gt;0")+1,0)</f>
        <v>0</v>
      </c>
    </row>
    <row r="1735" spans="40:47">
      <c r="AN1735" s="58">
        <v>49</v>
      </c>
      <c r="AO1735" s="58">
        <v>1</v>
      </c>
      <c r="AP1735" s="58">
        <v>2</v>
      </c>
      <c r="AQ1735" s="60">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58">
        <f ca="1">COUNTIF(INDIRECT("H"&amp;(ROW()+12*(($AN1735-1)*3+$AO1735)-ROW())/12+5):INDIRECT("S"&amp;(ROW()+12*(($AN1735-1)*3+$AO1735)-ROW())/12+5),AQ1735)</f>
        <v>0</v>
      </c>
      <c r="AS1735" s="60">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58">
        <f ca="1">COUNTIF(INDIRECT("U"&amp;(ROW()+12*(($AN1735-1)*3+$AO1735)-ROW())/12+5):INDIRECT("AF"&amp;(ROW()+12*(($AN1735-1)*3+$AO1735)-ROW())/12+5),AS1735)</f>
        <v>0</v>
      </c>
      <c r="AU1735" s="58">
        <f ca="1">IF(AND(AQ1735+AS1735&gt;0,AR1735+AT1735&gt;0),COUNTIF(AU$6:AU1734,"&gt;0")+1,0)</f>
        <v>0</v>
      </c>
    </row>
    <row r="1736" spans="40:47">
      <c r="AN1736" s="58">
        <v>49</v>
      </c>
      <c r="AO1736" s="58">
        <v>1</v>
      </c>
      <c r="AP1736" s="58">
        <v>3</v>
      </c>
      <c r="AQ1736" s="60">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58">
        <f ca="1">COUNTIF(INDIRECT("H"&amp;(ROW()+12*(($AN1736-1)*3+$AO1736)-ROW())/12+5):INDIRECT("S"&amp;(ROW()+12*(($AN1736-1)*3+$AO1736)-ROW())/12+5),AQ1736)</f>
        <v>0</v>
      </c>
      <c r="AS1736" s="60">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58">
        <f ca="1">COUNTIF(INDIRECT("U"&amp;(ROW()+12*(($AN1736-1)*3+$AO1736)-ROW())/12+5):INDIRECT("AF"&amp;(ROW()+12*(($AN1736-1)*3+$AO1736)-ROW())/12+5),AS1736)</f>
        <v>0</v>
      </c>
      <c r="AU1736" s="58">
        <f ca="1">IF(AND(AQ1736+AS1736&gt;0,AR1736+AT1736&gt;0),COUNTIF(AU$6:AU1735,"&gt;0")+1,0)</f>
        <v>0</v>
      </c>
    </row>
    <row r="1737" spans="40:47">
      <c r="AN1737" s="58">
        <v>49</v>
      </c>
      <c r="AO1737" s="58">
        <v>1</v>
      </c>
      <c r="AP1737" s="58">
        <v>4</v>
      </c>
      <c r="AQ1737" s="60">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58">
        <f ca="1">COUNTIF(INDIRECT("H"&amp;(ROW()+12*(($AN1737-1)*3+$AO1737)-ROW())/12+5):INDIRECT("S"&amp;(ROW()+12*(($AN1737-1)*3+$AO1737)-ROW())/12+5),AQ1737)</f>
        <v>0</v>
      </c>
      <c r="AS1737" s="60">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58">
        <f ca="1">COUNTIF(INDIRECT("U"&amp;(ROW()+12*(($AN1737-1)*3+$AO1737)-ROW())/12+5):INDIRECT("AF"&amp;(ROW()+12*(($AN1737-1)*3+$AO1737)-ROW())/12+5),AS1737)</f>
        <v>0</v>
      </c>
      <c r="AU1737" s="58">
        <f ca="1">IF(AND(AQ1737+AS1737&gt;0,AR1737+AT1737&gt;0),COUNTIF(AU$6:AU1736,"&gt;0")+1,0)</f>
        <v>0</v>
      </c>
    </row>
    <row r="1738" spans="40:47">
      <c r="AN1738" s="58">
        <v>49</v>
      </c>
      <c r="AO1738" s="58">
        <v>1</v>
      </c>
      <c r="AP1738" s="58">
        <v>5</v>
      </c>
      <c r="AQ1738" s="60">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58">
        <f ca="1">COUNTIF(INDIRECT("H"&amp;(ROW()+12*(($AN1738-1)*3+$AO1738)-ROW())/12+5):INDIRECT("S"&amp;(ROW()+12*(($AN1738-1)*3+$AO1738)-ROW())/12+5),AQ1738)</f>
        <v>0</v>
      </c>
      <c r="AS1738" s="60">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58">
        <f ca="1">COUNTIF(INDIRECT("U"&amp;(ROW()+12*(($AN1738-1)*3+$AO1738)-ROW())/12+5):INDIRECT("AF"&amp;(ROW()+12*(($AN1738-1)*3+$AO1738)-ROW())/12+5),AS1738)</f>
        <v>0</v>
      </c>
      <c r="AU1738" s="58">
        <f ca="1">IF(AND(AQ1738+AS1738&gt;0,AR1738+AT1738&gt;0),COUNTIF(AU$6:AU1737,"&gt;0")+1,0)</f>
        <v>0</v>
      </c>
    </row>
    <row r="1739" spans="40:47">
      <c r="AN1739" s="58">
        <v>49</v>
      </c>
      <c r="AO1739" s="58">
        <v>1</v>
      </c>
      <c r="AP1739" s="58">
        <v>6</v>
      </c>
      <c r="AQ1739" s="60">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58">
        <f ca="1">COUNTIF(INDIRECT("H"&amp;(ROW()+12*(($AN1739-1)*3+$AO1739)-ROW())/12+5):INDIRECT("S"&amp;(ROW()+12*(($AN1739-1)*3+$AO1739)-ROW())/12+5),AQ1739)</f>
        <v>0</v>
      </c>
      <c r="AS1739" s="60">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58">
        <f ca="1">COUNTIF(INDIRECT("U"&amp;(ROW()+12*(($AN1739-1)*3+$AO1739)-ROW())/12+5):INDIRECT("AF"&amp;(ROW()+12*(($AN1739-1)*3+$AO1739)-ROW())/12+5),AS1739)</f>
        <v>0</v>
      </c>
      <c r="AU1739" s="58">
        <f ca="1">IF(AND(AQ1739+AS1739&gt;0,AR1739+AT1739&gt;0),COUNTIF(AU$6:AU1738,"&gt;0")+1,0)</f>
        <v>0</v>
      </c>
    </row>
    <row r="1740" spans="40:47">
      <c r="AN1740" s="58">
        <v>49</v>
      </c>
      <c r="AO1740" s="58">
        <v>1</v>
      </c>
      <c r="AP1740" s="58">
        <v>7</v>
      </c>
      <c r="AQ1740" s="60">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58">
        <f ca="1">COUNTIF(INDIRECT("H"&amp;(ROW()+12*(($AN1740-1)*3+$AO1740)-ROW())/12+5):INDIRECT("S"&amp;(ROW()+12*(($AN1740-1)*3+$AO1740)-ROW())/12+5),AQ1740)</f>
        <v>0</v>
      </c>
      <c r="AS1740" s="60">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58">
        <f ca="1">COUNTIF(INDIRECT("U"&amp;(ROW()+12*(($AN1740-1)*3+$AO1740)-ROW())/12+5):INDIRECT("AF"&amp;(ROW()+12*(($AN1740-1)*3+$AO1740)-ROW())/12+5),AS1740)</f>
        <v>0</v>
      </c>
      <c r="AU1740" s="58">
        <f ca="1">IF(AND(AQ1740+AS1740&gt;0,AR1740+AT1740&gt;0),COUNTIF(AU$6:AU1739,"&gt;0")+1,0)</f>
        <v>0</v>
      </c>
    </row>
    <row r="1741" spans="40:47">
      <c r="AN1741" s="58">
        <v>49</v>
      </c>
      <c r="AO1741" s="58">
        <v>1</v>
      </c>
      <c r="AP1741" s="58">
        <v>8</v>
      </c>
      <c r="AQ1741" s="60">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58">
        <f ca="1">COUNTIF(INDIRECT("H"&amp;(ROW()+12*(($AN1741-1)*3+$AO1741)-ROW())/12+5):INDIRECT("S"&amp;(ROW()+12*(($AN1741-1)*3+$AO1741)-ROW())/12+5),AQ1741)</f>
        <v>0</v>
      </c>
      <c r="AS1741" s="60">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58">
        <f ca="1">COUNTIF(INDIRECT("U"&amp;(ROW()+12*(($AN1741-1)*3+$AO1741)-ROW())/12+5):INDIRECT("AF"&amp;(ROW()+12*(($AN1741-1)*3+$AO1741)-ROW())/12+5),AS1741)</f>
        <v>0</v>
      </c>
      <c r="AU1741" s="58">
        <f ca="1">IF(AND(AQ1741+AS1741&gt;0,AR1741+AT1741&gt;0),COUNTIF(AU$6:AU1740,"&gt;0")+1,0)</f>
        <v>0</v>
      </c>
    </row>
    <row r="1742" spans="40:47">
      <c r="AN1742" s="58">
        <v>49</v>
      </c>
      <c r="AO1742" s="58">
        <v>1</v>
      </c>
      <c r="AP1742" s="58">
        <v>9</v>
      </c>
      <c r="AQ1742" s="60">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58">
        <f ca="1">COUNTIF(INDIRECT("H"&amp;(ROW()+12*(($AN1742-1)*3+$AO1742)-ROW())/12+5):INDIRECT("S"&amp;(ROW()+12*(($AN1742-1)*3+$AO1742)-ROW())/12+5),AQ1742)</f>
        <v>0</v>
      </c>
      <c r="AS1742" s="60">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58">
        <f ca="1">COUNTIF(INDIRECT("U"&amp;(ROW()+12*(($AN1742-1)*3+$AO1742)-ROW())/12+5):INDIRECT("AF"&amp;(ROW()+12*(($AN1742-1)*3+$AO1742)-ROW())/12+5),AS1742)</f>
        <v>0</v>
      </c>
      <c r="AU1742" s="58">
        <f ca="1">IF(AND(AQ1742+AS1742&gt;0,AR1742+AT1742&gt;0),COUNTIF(AU$6:AU1741,"&gt;0")+1,0)</f>
        <v>0</v>
      </c>
    </row>
    <row r="1743" spans="40:47">
      <c r="AN1743" s="58">
        <v>49</v>
      </c>
      <c r="AO1743" s="58">
        <v>1</v>
      </c>
      <c r="AP1743" s="58">
        <v>10</v>
      </c>
      <c r="AQ1743" s="60">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58">
        <f ca="1">COUNTIF(INDIRECT("H"&amp;(ROW()+12*(($AN1743-1)*3+$AO1743)-ROW())/12+5):INDIRECT("S"&amp;(ROW()+12*(($AN1743-1)*3+$AO1743)-ROW())/12+5),AQ1743)</f>
        <v>0</v>
      </c>
      <c r="AS1743" s="60">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58">
        <f ca="1">COUNTIF(INDIRECT("U"&amp;(ROW()+12*(($AN1743-1)*3+$AO1743)-ROW())/12+5):INDIRECT("AF"&amp;(ROW()+12*(($AN1743-1)*3+$AO1743)-ROW())/12+5),AS1743)</f>
        <v>0</v>
      </c>
      <c r="AU1743" s="58">
        <f ca="1">IF(AND(AQ1743+AS1743&gt;0,AR1743+AT1743&gt;0),COUNTIF(AU$6:AU1742,"&gt;0")+1,0)</f>
        <v>0</v>
      </c>
    </row>
    <row r="1744" spans="40:47">
      <c r="AN1744" s="58">
        <v>49</v>
      </c>
      <c r="AO1744" s="58">
        <v>1</v>
      </c>
      <c r="AP1744" s="58">
        <v>11</v>
      </c>
      <c r="AQ1744" s="60">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58">
        <f ca="1">COUNTIF(INDIRECT("H"&amp;(ROW()+12*(($AN1744-1)*3+$AO1744)-ROW())/12+5):INDIRECT("S"&amp;(ROW()+12*(($AN1744-1)*3+$AO1744)-ROW())/12+5),AQ1744)</f>
        <v>0</v>
      </c>
      <c r="AS1744" s="60">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58">
        <f ca="1">COUNTIF(INDIRECT("U"&amp;(ROW()+12*(($AN1744-1)*3+$AO1744)-ROW())/12+5):INDIRECT("AF"&amp;(ROW()+12*(($AN1744-1)*3+$AO1744)-ROW())/12+5),AS1744)</f>
        <v>0</v>
      </c>
      <c r="AU1744" s="58">
        <f ca="1">IF(AND(AQ1744+AS1744&gt;0,AR1744+AT1744&gt;0),COUNTIF(AU$6:AU1743,"&gt;0")+1,0)</f>
        <v>0</v>
      </c>
    </row>
    <row r="1745" spans="40:47">
      <c r="AN1745" s="58">
        <v>49</v>
      </c>
      <c r="AO1745" s="58">
        <v>1</v>
      </c>
      <c r="AP1745" s="58">
        <v>12</v>
      </c>
      <c r="AQ1745" s="60">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58">
        <f ca="1">COUNTIF(INDIRECT("H"&amp;(ROW()+12*(($AN1745-1)*3+$AO1745)-ROW())/12+5):INDIRECT("S"&amp;(ROW()+12*(($AN1745-1)*3+$AO1745)-ROW())/12+5),AQ1745)</f>
        <v>0</v>
      </c>
      <c r="AS1745" s="60">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58">
        <f ca="1">COUNTIF(INDIRECT("U"&amp;(ROW()+12*(($AN1745-1)*3+$AO1745)-ROW())/12+5):INDIRECT("AF"&amp;(ROW()+12*(($AN1745-1)*3+$AO1745)-ROW())/12+5),AS1745)</f>
        <v>0</v>
      </c>
      <c r="AU1745" s="58">
        <f ca="1">IF(AND(AQ1745+AS1745&gt;0,AR1745+AT1745&gt;0),COUNTIF(AU$6:AU1744,"&gt;0")+1,0)</f>
        <v>0</v>
      </c>
    </row>
    <row r="1746" spans="40:47">
      <c r="AN1746" s="58">
        <v>49</v>
      </c>
      <c r="AO1746" s="58">
        <v>2</v>
      </c>
      <c r="AP1746" s="58">
        <v>1</v>
      </c>
      <c r="AQ1746" s="60">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58">
        <f ca="1">COUNTIF(INDIRECT("H"&amp;(ROW()+12*(($AN1746-1)*3+$AO1746)-ROW())/12+5):INDIRECT("S"&amp;(ROW()+12*(($AN1746-1)*3+$AO1746)-ROW())/12+5),AQ1746)</f>
        <v>0</v>
      </c>
      <c r="AS1746" s="60">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58">
        <f ca="1">COUNTIF(INDIRECT("U"&amp;(ROW()+12*(($AN1746-1)*3+$AO1746)-ROW())/12+5):INDIRECT("AF"&amp;(ROW()+12*(($AN1746-1)*3+$AO1746)-ROW())/12+5),AS1746)</f>
        <v>0</v>
      </c>
      <c r="AU1746" s="58">
        <f ca="1">IF(AND(AQ1746+AS1746&gt;0,AR1746+AT1746&gt;0),COUNTIF(AU$6:AU1745,"&gt;0")+1,0)</f>
        <v>0</v>
      </c>
    </row>
    <row r="1747" spans="40:47">
      <c r="AN1747" s="58">
        <v>49</v>
      </c>
      <c r="AO1747" s="58">
        <v>2</v>
      </c>
      <c r="AP1747" s="58">
        <v>2</v>
      </c>
      <c r="AQ1747" s="60">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58">
        <f ca="1">COUNTIF(INDIRECT("H"&amp;(ROW()+12*(($AN1747-1)*3+$AO1747)-ROW())/12+5):INDIRECT("S"&amp;(ROW()+12*(($AN1747-1)*3+$AO1747)-ROW())/12+5),AQ1747)</f>
        <v>0</v>
      </c>
      <c r="AS1747" s="60">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58">
        <f ca="1">COUNTIF(INDIRECT("U"&amp;(ROW()+12*(($AN1747-1)*3+$AO1747)-ROW())/12+5):INDIRECT("AF"&amp;(ROW()+12*(($AN1747-1)*3+$AO1747)-ROW())/12+5),AS1747)</f>
        <v>0</v>
      </c>
      <c r="AU1747" s="58">
        <f ca="1">IF(AND(AQ1747+AS1747&gt;0,AR1747+AT1747&gt;0),COUNTIF(AU$6:AU1746,"&gt;0")+1,0)</f>
        <v>0</v>
      </c>
    </row>
    <row r="1748" spans="40:47">
      <c r="AN1748" s="58">
        <v>49</v>
      </c>
      <c r="AO1748" s="58">
        <v>2</v>
      </c>
      <c r="AP1748" s="58">
        <v>3</v>
      </c>
      <c r="AQ1748" s="60">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58">
        <f ca="1">COUNTIF(INDIRECT("H"&amp;(ROW()+12*(($AN1748-1)*3+$AO1748)-ROW())/12+5):INDIRECT("S"&amp;(ROW()+12*(($AN1748-1)*3+$AO1748)-ROW())/12+5),AQ1748)</f>
        <v>0</v>
      </c>
      <c r="AS1748" s="60">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58">
        <f ca="1">COUNTIF(INDIRECT("U"&amp;(ROW()+12*(($AN1748-1)*3+$AO1748)-ROW())/12+5):INDIRECT("AF"&amp;(ROW()+12*(($AN1748-1)*3+$AO1748)-ROW())/12+5),AS1748)</f>
        <v>0</v>
      </c>
      <c r="AU1748" s="58">
        <f ca="1">IF(AND(AQ1748+AS1748&gt;0,AR1748+AT1748&gt;0),COUNTIF(AU$6:AU1747,"&gt;0")+1,0)</f>
        <v>0</v>
      </c>
    </row>
    <row r="1749" spans="40:47">
      <c r="AN1749" s="58">
        <v>49</v>
      </c>
      <c r="AO1749" s="58">
        <v>2</v>
      </c>
      <c r="AP1749" s="58">
        <v>4</v>
      </c>
      <c r="AQ1749" s="60">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58">
        <f ca="1">COUNTIF(INDIRECT("H"&amp;(ROW()+12*(($AN1749-1)*3+$AO1749)-ROW())/12+5):INDIRECT("S"&amp;(ROW()+12*(($AN1749-1)*3+$AO1749)-ROW())/12+5),AQ1749)</f>
        <v>0</v>
      </c>
      <c r="AS1749" s="60">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58">
        <f ca="1">COUNTIF(INDIRECT("U"&amp;(ROW()+12*(($AN1749-1)*3+$AO1749)-ROW())/12+5):INDIRECT("AF"&amp;(ROW()+12*(($AN1749-1)*3+$AO1749)-ROW())/12+5),AS1749)</f>
        <v>0</v>
      </c>
      <c r="AU1749" s="58">
        <f ca="1">IF(AND(AQ1749+AS1749&gt;0,AR1749+AT1749&gt;0),COUNTIF(AU$6:AU1748,"&gt;0")+1,0)</f>
        <v>0</v>
      </c>
    </row>
    <row r="1750" spans="40:47">
      <c r="AN1750" s="58">
        <v>49</v>
      </c>
      <c r="AO1750" s="58">
        <v>2</v>
      </c>
      <c r="AP1750" s="58">
        <v>5</v>
      </c>
      <c r="AQ1750" s="60">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58">
        <f ca="1">COUNTIF(INDIRECT("H"&amp;(ROW()+12*(($AN1750-1)*3+$AO1750)-ROW())/12+5):INDIRECT("S"&amp;(ROW()+12*(($AN1750-1)*3+$AO1750)-ROW())/12+5),AQ1750)</f>
        <v>0</v>
      </c>
      <c r="AS1750" s="60">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58">
        <f ca="1">COUNTIF(INDIRECT("U"&amp;(ROW()+12*(($AN1750-1)*3+$AO1750)-ROW())/12+5):INDIRECT("AF"&amp;(ROW()+12*(($AN1750-1)*3+$AO1750)-ROW())/12+5),AS1750)</f>
        <v>0</v>
      </c>
      <c r="AU1750" s="58">
        <f ca="1">IF(AND(AQ1750+AS1750&gt;0,AR1750+AT1750&gt;0),COUNTIF(AU$6:AU1749,"&gt;0")+1,0)</f>
        <v>0</v>
      </c>
    </row>
    <row r="1751" spans="40:47">
      <c r="AN1751" s="58">
        <v>49</v>
      </c>
      <c r="AO1751" s="58">
        <v>2</v>
      </c>
      <c r="AP1751" s="58">
        <v>6</v>
      </c>
      <c r="AQ1751" s="60">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58">
        <f ca="1">COUNTIF(INDIRECT("H"&amp;(ROW()+12*(($AN1751-1)*3+$AO1751)-ROW())/12+5):INDIRECT("S"&amp;(ROW()+12*(($AN1751-1)*3+$AO1751)-ROW())/12+5),AQ1751)</f>
        <v>0</v>
      </c>
      <c r="AS1751" s="60">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58">
        <f ca="1">COUNTIF(INDIRECT("U"&amp;(ROW()+12*(($AN1751-1)*3+$AO1751)-ROW())/12+5):INDIRECT("AF"&amp;(ROW()+12*(($AN1751-1)*3+$AO1751)-ROW())/12+5),AS1751)</f>
        <v>0</v>
      </c>
      <c r="AU1751" s="58">
        <f ca="1">IF(AND(AQ1751+AS1751&gt;0,AR1751+AT1751&gt;0),COUNTIF(AU$6:AU1750,"&gt;0")+1,0)</f>
        <v>0</v>
      </c>
    </row>
    <row r="1752" spans="40:47">
      <c r="AN1752" s="58">
        <v>49</v>
      </c>
      <c r="AO1752" s="58">
        <v>2</v>
      </c>
      <c r="AP1752" s="58">
        <v>7</v>
      </c>
      <c r="AQ1752" s="60">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58">
        <f ca="1">COUNTIF(INDIRECT("H"&amp;(ROW()+12*(($AN1752-1)*3+$AO1752)-ROW())/12+5):INDIRECT("S"&amp;(ROW()+12*(($AN1752-1)*3+$AO1752)-ROW())/12+5),AQ1752)</f>
        <v>0</v>
      </c>
      <c r="AS1752" s="60">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58">
        <f ca="1">COUNTIF(INDIRECT("U"&amp;(ROW()+12*(($AN1752-1)*3+$AO1752)-ROW())/12+5):INDIRECT("AF"&amp;(ROW()+12*(($AN1752-1)*3+$AO1752)-ROW())/12+5),AS1752)</f>
        <v>0</v>
      </c>
      <c r="AU1752" s="58">
        <f ca="1">IF(AND(AQ1752+AS1752&gt;0,AR1752+AT1752&gt;0),COUNTIF(AU$6:AU1751,"&gt;0")+1,0)</f>
        <v>0</v>
      </c>
    </row>
    <row r="1753" spans="40:47">
      <c r="AN1753" s="58">
        <v>49</v>
      </c>
      <c r="AO1753" s="58">
        <v>2</v>
      </c>
      <c r="AP1753" s="58">
        <v>8</v>
      </c>
      <c r="AQ1753" s="60">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58">
        <f ca="1">COUNTIF(INDIRECT("H"&amp;(ROW()+12*(($AN1753-1)*3+$AO1753)-ROW())/12+5):INDIRECT("S"&amp;(ROW()+12*(($AN1753-1)*3+$AO1753)-ROW())/12+5),AQ1753)</f>
        <v>0</v>
      </c>
      <c r="AS1753" s="60">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58">
        <f ca="1">COUNTIF(INDIRECT("U"&amp;(ROW()+12*(($AN1753-1)*3+$AO1753)-ROW())/12+5):INDIRECT("AF"&amp;(ROW()+12*(($AN1753-1)*3+$AO1753)-ROW())/12+5),AS1753)</f>
        <v>0</v>
      </c>
      <c r="AU1753" s="58">
        <f ca="1">IF(AND(AQ1753+AS1753&gt;0,AR1753+AT1753&gt;0),COUNTIF(AU$6:AU1752,"&gt;0")+1,0)</f>
        <v>0</v>
      </c>
    </row>
    <row r="1754" spans="40:47">
      <c r="AN1754" s="58">
        <v>49</v>
      </c>
      <c r="AO1754" s="58">
        <v>2</v>
      </c>
      <c r="AP1754" s="58">
        <v>9</v>
      </c>
      <c r="AQ1754" s="60">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58">
        <f ca="1">COUNTIF(INDIRECT("H"&amp;(ROW()+12*(($AN1754-1)*3+$AO1754)-ROW())/12+5):INDIRECT("S"&amp;(ROW()+12*(($AN1754-1)*3+$AO1754)-ROW())/12+5),AQ1754)</f>
        <v>0</v>
      </c>
      <c r="AS1754" s="60">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58">
        <f ca="1">COUNTIF(INDIRECT("U"&amp;(ROW()+12*(($AN1754-1)*3+$AO1754)-ROW())/12+5):INDIRECT("AF"&amp;(ROW()+12*(($AN1754-1)*3+$AO1754)-ROW())/12+5),AS1754)</f>
        <v>0</v>
      </c>
      <c r="AU1754" s="58">
        <f ca="1">IF(AND(AQ1754+AS1754&gt;0,AR1754+AT1754&gt;0),COUNTIF(AU$6:AU1753,"&gt;0")+1,0)</f>
        <v>0</v>
      </c>
    </row>
    <row r="1755" spans="40:47">
      <c r="AN1755" s="58">
        <v>49</v>
      </c>
      <c r="AO1755" s="58">
        <v>2</v>
      </c>
      <c r="AP1755" s="58">
        <v>10</v>
      </c>
      <c r="AQ1755" s="60">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58">
        <f ca="1">COUNTIF(INDIRECT("H"&amp;(ROW()+12*(($AN1755-1)*3+$AO1755)-ROW())/12+5):INDIRECT("S"&amp;(ROW()+12*(($AN1755-1)*3+$AO1755)-ROW())/12+5),AQ1755)</f>
        <v>0</v>
      </c>
      <c r="AS1755" s="60">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58">
        <f ca="1">COUNTIF(INDIRECT("U"&amp;(ROW()+12*(($AN1755-1)*3+$AO1755)-ROW())/12+5):INDIRECT("AF"&amp;(ROW()+12*(($AN1755-1)*3+$AO1755)-ROW())/12+5),AS1755)</f>
        <v>0</v>
      </c>
      <c r="AU1755" s="58">
        <f ca="1">IF(AND(AQ1755+AS1755&gt;0,AR1755+AT1755&gt;0),COUNTIF(AU$6:AU1754,"&gt;0")+1,0)</f>
        <v>0</v>
      </c>
    </row>
    <row r="1756" spans="40:47">
      <c r="AN1756" s="58">
        <v>49</v>
      </c>
      <c r="AO1756" s="58">
        <v>2</v>
      </c>
      <c r="AP1756" s="58">
        <v>11</v>
      </c>
      <c r="AQ1756" s="60">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58">
        <f ca="1">COUNTIF(INDIRECT("H"&amp;(ROW()+12*(($AN1756-1)*3+$AO1756)-ROW())/12+5):INDIRECT("S"&amp;(ROW()+12*(($AN1756-1)*3+$AO1756)-ROW())/12+5),AQ1756)</f>
        <v>0</v>
      </c>
      <c r="AS1756" s="60">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58">
        <f ca="1">COUNTIF(INDIRECT("U"&amp;(ROW()+12*(($AN1756-1)*3+$AO1756)-ROW())/12+5):INDIRECT("AF"&amp;(ROW()+12*(($AN1756-1)*3+$AO1756)-ROW())/12+5),AS1756)</f>
        <v>0</v>
      </c>
      <c r="AU1756" s="58">
        <f ca="1">IF(AND(AQ1756+AS1756&gt;0,AR1756+AT1756&gt;0),COUNTIF(AU$6:AU1755,"&gt;0")+1,0)</f>
        <v>0</v>
      </c>
    </row>
    <row r="1757" spans="40:47">
      <c r="AN1757" s="58">
        <v>49</v>
      </c>
      <c r="AO1757" s="58">
        <v>2</v>
      </c>
      <c r="AP1757" s="58">
        <v>12</v>
      </c>
      <c r="AQ1757" s="60">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58">
        <f ca="1">COUNTIF(INDIRECT("H"&amp;(ROW()+12*(($AN1757-1)*3+$AO1757)-ROW())/12+5):INDIRECT("S"&amp;(ROW()+12*(($AN1757-1)*3+$AO1757)-ROW())/12+5),AQ1757)</f>
        <v>0</v>
      </c>
      <c r="AS1757" s="60">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58">
        <f ca="1">COUNTIF(INDIRECT("U"&amp;(ROW()+12*(($AN1757-1)*3+$AO1757)-ROW())/12+5):INDIRECT("AF"&amp;(ROW()+12*(($AN1757-1)*3+$AO1757)-ROW())/12+5),AS1757)</f>
        <v>0</v>
      </c>
      <c r="AU1757" s="58">
        <f ca="1">IF(AND(AQ1757+AS1757&gt;0,AR1757+AT1757&gt;0),COUNTIF(AU$6:AU1756,"&gt;0")+1,0)</f>
        <v>0</v>
      </c>
    </row>
    <row r="1758" spans="40:47">
      <c r="AN1758" s="58">
        <v>49</v>
      </c>
      <c r="AO1758" s="58">
        <v>3</v>
      </c>
      <c r="AP1758" s="58">
        <v>1</v>
      </c>
      <c r="AQ1758" s="60">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58">
        <f ca="1">COUNTIF(INDIRECT("H"&amp;(ROW()+12*(($AN1758-1)*3+$AO1758)-ROW())/12+5):INDIRECT("S"&amp;(ROW()+12*(($AN1758-1)*3+$AO1758)-ROW())/12+5),AQ1758)</f>
        <v>0</v>
      </c>
      <c r="AS1758" s="60">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58">
        <f ca="1">COUNTIF(INDIRECT("U"&amp;(ROW()+12*(($AN1758-1)*3+$AO1758)-ROW())/12+5):INDIRECT("AF"&amp;(ROW()+12*(($AN1758-1)*3+$AO1758)-ROW())/12+5),AS1758)</f>
        <v>0</v>
      </c>
      <c r="AU1758" s="58">
        <f ca="1">IF(AND(AQ1758+AS1758&gt;0,AR1758+AT1758&gt;0),COUNTIF(AU$6:AU1757,"&gt;0")+1,0)</f>
        <v>0</v>
      </c>
    </row>
    <row r="1759" spans="40:47">
      <c r="AN1759" s="58">
        <v>49</v>
      </c>
      <c r="AO1759" s="58">
        <v>3</v>
      </c>
      <c r="AP1759" s="58">
        <v>2</v>
      </c>
      <c r="AQ1759" s="60">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58">
        <f ca="1">COUNTIF(INDIRECT("H"&amp;(ROW()+12*(($AN1759-1)*3+$AO1759)-ROW())/12+5):INDIRECT("S"&amp;(ROW()+12*(($AN1759-1)*3+$AO1759)-ROW())/12+5),AQ1759)</f>
        <v>0</v>
      </c>
      <c r="AS1759" s="60">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58">
        <f ca="1">COUNTIF(INDIRECT("U"&amp;(ROW()+12*(($AN1759-1)*3+$AO1759)-ROW())/12+5):INDIRECT("AF"&amp;(ROW()+12*(($AN1759-1)*3+$AO1759)-ROW())/12+5),AS1759)</f>
        <v>0</v>
      </c>
      <c r="AU1759" s="58">
        <f ca="1">IF(AND(AQ1759+AS1759&gt;0,AR1759+AT1759&gt;0),COUNTIF(AU$6:AU1758,"&gt;0")+1,0)</f>
        <v>0</v>
      </c>
    </row>
    <row r="1760" spans="40:47">
      <c r="AN1760" s="58">
        <v>49</v>
      </c>
      <c r="AO1760" s="58">
        <v>3</v>
      </c>
      <c r="AP1760" s="58">
        <v>3</v>
      </c>
      <c r="AQ1760" s="60">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58">
        <f ca="1">COUNTIF(INDIRECT("H"&amp;(ROW()+12*(($AN1760-1)*3+$AO1760)-ROW())/12+5):INDIRECT("S"&amp;(ROW()+12*(($AN1760-1)*3+$AO1760)-ROW())/12+5),AQ1760)</f>
        <v>0</v>
      </c>
      <c r="AS1760" s="60">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58">
        <f ca="1">COUNTIF(INDIRECT("U"&amp;(ROW()+12*(($AN1760-1)*3+$AO1760)-ROW())/12+5):INDIRECT("AF"&amp;(ROW()+12*(($AN1760-1)*3+$AO1760)-ROW())/12+5),AS1760)</f>
        <v>0</v>
      </c>
      <c r="AU1760" s="58">
        <f ca="1">IF(AND(AQ1760+AS1760&gt;0,AR1760+AT1760&gt;0),COUNTIF(AU$6:AU1759,"&gt;0")+1,0)</f>
        <v>0</v>
      </c>
    </row>
    <row r="1761" spans="40:47">
      <c r="AN1761" s="58">
        <v>49</v>
      </c>
      <c r="AO1761" s="58">
        <v>3</v>
      </c>
      <c r="AP1761" s="58">
        <v>4</v>
      </c>
      <c r="AQ1761" s="60">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58">
        <f ca="1">COUNTIF(INDIRECT("H"&amp;(ROW()+12*(($AN1761-1)*3+$AO1761)-ROW())/12+5):INDIRECT("S"&amp;(ROW()+12*(($AN1761-1)*3+$AO1761)-ROW())/12+5),AQ1761)</f>
        <v>0</v>
      </c>
      <c r="AS1761" s="60">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58">
        <f ca="1">COUNTIF(INDIRECT("U"&amp;(ROW()+12*(($AN1761-1)*3+$AO1761)-ROW())/12+5):INDIRECT("AF"&amp;(ROW()+12*(($AN1761-1)*3+$AO1761)-ROW())/12+5),AS1761)</f>
        <v>0</v>
      </c>
      <c r="AU1761" s="58">
        <f ca="1">IF(AND(AQ1761+AS1761&gt;0,AR1761+AT1761&gt;0),COUNTIF(AU$6:AU1760,"&gt;0")+1,0)</f>
        <v>0</v>
      </c>
    </row>
    <row r="1762" spans="40:47">
      <c r="AN1762" s="58">
        <v>49</v>
      </c>
      <c r="AO1762" s="58">
        <v>3</v>
      </c>
      <c r="AP1762" s="58">
        <v>5</v>
      </c>
      <c r="AQ1762" s="60">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58">
        <f ca="1">COUNTIF(INDIRECT("H"&amp;(ROW()+12*(($AN1762-1)*3+$AO1762)-ROW())/12+5):INDIRECT("S"&amp;(ROW()+12*(($AN1762-1)*3+$AO1762)-ROW())/12+5),AQ1762)</f>
        <v>0</v>
      </c>
      <c r="AS1762" s="60">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58">
        <f ca="1">COUNTIF(INDIRECT("U"&amp;(ROW()+12*(($AN1762-1)*3+$AO1762)-ROW())/12+5):INDIRECT("AF"&amp;(ROW()+12*(($AN1762-1)*3+$AO1762)-ROW())/12+5),AS1762)</f>
        <v>0</v>
      </c>
      <c r="AU1762" s="58">
        <f ca="1">IF(AND(AQ1762+AS1762&gt;0,AR1762+AT1762&gt;0),COUNTIF(AU$6:AU1761,"&gt;0")+1,0)</f>
        <v>0</v>
      </c>
    </row>
    <row r="1763" spans="40:47">
      <c r="AN1763" s="58">
        <v>49</v>
      </c>
      <c r="AO1763" s="58">
        <v>3</v>
      </c>
      <c r="AP1763" s="58">
        <v>6</v>
      </c>
      <c r="AQ1763" s="60">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58">
        <f ca="1">COUNTIF(INDIRECT("H"&amp;(ROW()+12*(($AN1763-1)*3+$AO1763)-ROW())/12+5):INDIRECT("S"&amp;(ROW()+12*(($AN1763-1)*3+$AO1763)-ROW())/12+5),AQ1763)</f>
        <v>0</v>
      </c>
      <c r="AS1763" s="60">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58">
        <f ca="1">COUNTIF(INDIRECT("U"&amp;(ROW()+12*(($AN1763-1)*3+$AO1763)-ROW())/12+5):INDIRECT("AF"&amp;(ROW()+12*(($AN1763-1)*3+$AO1763)-ROW())/12+5),AS1763)</f>
        <v>0</v>
      </c>
      <c r="AU1763" s="58">
        <f ca="1">IF(AND(AQ1763+AS1763&gt;0,AR1763+AT1763&gt;0),COUNTIF(AU$6:AU1762,"&gt;0")+1,0)</f>
        <v>0</v>
      </c>
    </row>
    <row r="1764" spans="40:47">
      <c r="AN1764" s="58">
        <v>49</v>
      </c>
      <c r="AO1764" s="58">
        <v>3</v>
      </c>
      <c r="AP1764" s="58">
        <v>7</v>
      </c>
      <c r="AQ1764" s="60">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58">
        <f ca="1">COUNTIF(INDIRECT("H"&amp;(ROW()+12*(($AN1764-1)*3+$AO1764)-ROW())/12+5):INDIRECT("S"&amp;(ROW()+12*(($AN1764-1)*3+$AO1764)-ROW())/12+5),AQ1764)</f>
        <v>0</v>
      </c>
      <c r="AS1764" s="60">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58">
        <f ca="1">COUNTIF(INDIRECT("U"&amp;(ROW()+12*(($AN1764-1)*3+$AO1764)-ROW())/12+5):INDIRECT("AF"&amp;(ROW()+12*(($AN1764-1)*3+$AO1764)-ROW())/12+5),AS1764)</f>
        <v>0</v>
      </c>
      <c r="AU1764" s="58">
        <f ca="1">IF(AND(AQ1764+AS1764&gt;0,AR1764+AT1764&gt;0),COUNTIF(AU$6:AU1763,"&gt;0")+1,0)</f>
        <v>0</v>
      </c>
    </row>
    <row r="1765" spans="40:47">
      <c r="AN1765" s="58">
        <v>49</v>
      </c>
      <c r="AO1765" s="58">
        <v>3</v>
      </c>
      <c r="AP1765" s="58">
        <v>8</v>
      </c>
      <c r="AQ1765" s="60">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58">
        <f ca="1">COUNTIF(INDIRECT("H"&amp;(ROW()+12*(($AN1765-1)*3+$AO1765)-ROW())/12+5):INDIRECT("S"&amp;(ROW()+12*(($AN1765-1)*3+$AO1765)-ROW())/12+5),AQ1765)</f>
        <v>0</v>
      </c>
      <c r="AS1765" s="60">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58">
        <f ca="1">COUNTIF(INDIRECT("U"&amp;(ROW()+12*(($AN1765-1)*3+$AO1765)-ROW())/12+5):INDIRECT("AF"&amp;(ROW()+12*(($AN1765-1)*3+$AO1765)-ROW())/12+5),AS1765)</f>
        <v>0</v>
      </c>
      <c r="AU1765" s="58">
        <f ca="1">IF(AND(AQ1765+AS1765&gt;0,AR1765+AT1765&gt;0),COUNTIF(AU$6:AU1764,"&gt;0")+1,0)</f>
        <v>0</v>
      </c>
    </row>
    <row r="1766" spans="40:47">
      <c r="AN1766" s="58">
        <v>49</v>
      </c>
      <c r="AO1766" s="58">
        <v>3</v>
      </c>
      <c r="AP1766" s="58">
        <v>9</v>
      </c>
      <c r="AQ1766" s="60">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58">
        <f ca="1">COUNTIF(INDIRECT("H"&amp;(ROW()+12*(($AN1766-1)*3+$AO1766)-ROW())/12+5):INDIRECT("S"&amp;(ROW()+12*(($AN1766-1)*3+$AO1766)-ROW())/12+5),AQ1766)</f>
        <v>0</v>
      </c>
      <c r="AS1766" s="60">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58">
        <f ca="1">COUNTIF(INDIRECT("U"&amp;(ROW()+12*(($AN1766-1)*3+$AO1766)-ROW())/12+5):INDIRECT("AF"&amp;(ROW()+12*(($AN1766-1)*3+$AO1766)-ROW())/12+5),AS1766)</f>
        <v>0</v>
      </c>
      <c r="AU1766" s="58">
        <f ca="1">IF(AND(AQ1766+AS1766&gt;0,AR1766+AT1766&gt;0),COUNTIF(AU$6:AU1765,"&gt;0")+1,0)</f>
        <v>0</v>
      </c>
    </row>
    <row r="1767" spans="40:47">
      <c r="AN1767" s="58">
        <v>49</v>
      </c>
      <c r="AO1767" s="58">
        <v>3</v>
      </c>
      <c r="AP1767" s="58">
        <v>10</v>
      </c>
      <c r="AQ1767" s="60">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58">
        <f ca="1">COUNTIF(INDIRECT("H"&amp;(ROW()+12*(($AN1767-1)*3+$AO1767)-ROW())/12+5):INDIRECT("S"&amp;(ROW()+12*(($AN1767-1)*3+$AO1767)-ROW())/12+5),AQ1767)</f>
        <v>0</v>
      </c>
      <c r="AS1767" s="60">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58">
        <f ca="1">COUNTIF(INDIRECT("U"&amp;(ROW()+12*(($AN1767-1)*3+$AO1767)-ROW())/12+5):INDIRECT("AF"&amp;(ROW()+12*(($AN1767-1)*3+$AO1767)-ROW())/12+5),AS1767)</f>
        <v>0</v>
      </c>
      <c r="AU1767" s="58">
        <f ca="1">IF(AND(AQ1767+AS1767&gt;0,AR1767+AT1767&gt;0),COUNTIF(AU$6:AU1766,"&gt;0")+1,0)</f>
        <v>0</v>
      </c>
    </row>
    <row r="1768" spans="40:47">
      <c r="AN1768" s="58">
        <v>49</v>
      </c>
      <c r="AO1768" s="58">
        <v>3</v>
      </c>
      <c r="AP1768" s="58">
        <v>11</v>
      </c>
      <c r="AQ1768" s="60">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58">
        <f ca="1">COUNTIF(INDIRECT("H"&amp;(ROW()+12*(($AN1768-1)*3+$AO1768)-ROW())/12+5):INDIRECT("S"&amp;(ROW()+12*(($AN1768-1)*3+$AO1768)-ROW())/12+5),AQ1768)</f>
        <v>0</v>
      </c>
      <c r="AS1768" s="60">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58">
        <f ca="1">COUNTIF(INDIRECT("U"&amp;(ROW()+12*(($AN1768-1)*3+$AO1768)-ROW())/12+5):INDIRECT("AF"&amp;(ROW()+12*(($AN1768-1)*3+$AO1768)-ROW())/12+5),AS1768)</f>
        <v>0</v>
      </c>
      <c r="AU1768" s="58">
        <f ca="1">IF(AND(AQ1768+AS1768&gt;0,AR1768+AT1768&gt;0),COUNTIF(AU$6:AU1767,"&gt;0")+1,0)</f>
        <v>0</v>
      </c>
    </row>
    <row r="1769" spans="40:47">
      <c r="AN1769" s="243">
        <v>49</v>
      </c>
      <c r="AO1769" s="243">
        <v>3</v>
      </c>
      <c r="AP1769" s="243">
        <v>12</v>
      </c>
      <c r="AQ1769" s="244">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243">
        <f ca="1">COUNTIF(INDIRECT("H"&amp;(ROW()+12*(($AN1769-1)*3+$AO1769)-ROW())/12+5):INDIRECT("S"&amp;(ROW()+12*(($AN1769-1)*3+$AO1769)-ROW())/12+5),AQ1769)</f>
        <v>0</v>
      </c>
      <c r="AS1769" s="244">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243">
        <f ca="1">COUNTIF(INDIRECT("U"&amp;(ROW()+12*(($AN1769-1)*3+$AO1769)-ROW())/12+5):INDIRECT("AF"&amp;(ROW()+12*(($AN1769-1)*3+$AO1769)-ROW())/12+5),AS1769)</f>
        <v>0</v>
      </c>
      <c r="AU1769" s="58">
        <f ca="1">IF(AND(AQ1769+AS1769&gt;0,AR1769+AT1769&gt;0),COUNTIF(AU$6:AU1768,"&gt;0")+1,0)</f>
        <v>0</v>
      </c>
    </row>
    <row r="1770" spans="40:47">
      <c r="AN1770" s="58">
        <v>50</v>
      </c>
      <c r="AO1770" s="58">
        <v>1</v>
      </c>
      <c r="AP1770" s="58">
        <v>1</v>
      </c>
      <c r="AQ1770" s="60">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58">
        <f ca="1">COUNTIF(INDIRECT("H"&amp;(ROW()+12*(($AN1770-1)*3+$AO1770)-ROW())/12+5):INDIRECT("S"&amp;(ROW()+12*(($AN1770-1)*3+$AO1770)-ROW())/12+5),AQ1770)</f>
        <v>0</v>
      </c>
      <c r="AS1770" s="60">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58">
        <f ca="1">COUNTIF(INDIRECT("U"&amp;(ROW()+12*(($AN1770-1)*3+$AO1770)-ROW())/12+5):INDIRECT("AF"&amp;(ROW()+12*(($AN1770-1)*3+$AO1770)-ROW())/12+5),AS1770)</f>
        <v>0</v>
      </c>
      <c r="AU1770" s="58">
        <f ca="1">IF(AND(AQ1770+AS1770&gt;0,AR1770+AT1770&gt;0),COUNTIF(AU$6:AU1769,"&gt;0")+1,0)</f>
        <v>0</v>
      </c>
    </row>
    <row r="1771" spans="40:47">
      <c r="AN1771" s="58">
        <v>50</v>
      </c>
      <c r="AO1771" s="58">
        <v>1</v>
      </c>
      <c r="AP1771" s="58">
        <v>2</v>
      </c>
      <c r="AQ1771" s="60">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58">
        <f ca="1">COUNTIF(INDIRECT("H"&amp;(ROW()+12*(($AN1771-1)*3+$AO1771)-ROW())/12+5):INDIRECT("S"&amp;(ROW()+12*(($AN1771-1)*3+$AO1771)-ROW())/12+5),AQ1771)</f>
        <v>0</v>
      </c>
      <c r="AS1771" s="60">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58">
        <f ca="1">COUNTIF(INDIRECT("U"&amp;(ROW()+12*(($AN1771-1)*3+$AO1771)-ROW())/12+5):INDIRECT("AF"&amp;(ROW()+12*(($AN1771-1)*3+$AO1771)-ROW())/12+5),AS1771)</f>
        <v>0</v>
      </c>
      <c r="AU1771" s="58">
        <f ca="1">IF(AND(AQ1771+AS1771&gt;0,AR1771+AT1771&gt;0),COUNTIF(AU$6:AU1770,"&gt;0")+1,0)</f>
        <v>0</v>
      </c>
    </row>
    <row r="1772" spans="40:47">
      <c r="AN1772" s="58">
        <v>50</v>
      </c>
      <c r="AO1772" s="58">
        <v>1</v>
      </c>
      <c r="AP1772" s="58">
        <v>3</v>
      </c>
      <c r="AQ1772" s="60">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58">
        <f ca="1">COUNTIF(INDIRECT("H"&amp;(ROW()+12*(($AN1772-1)*3+$AO1772)-ROW())/12+5):INDIRECT("S"&amp;(ROW()+12*(($AN1772-1)*3+$AO1772)-ROW())/12+5),AQ1772)</f>
        <v>0</v>
      </c>
      <c r="AS1772" s="60">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58">
        <f ca="1">COUNTIF(INDIRECT("U"&amp;(ROW()+12*(($AN1772-1)*3+$AO1772)-ROW())/12+5):INDIRECT("AF"&amp;(ROW()+12*(($AN1772-1)*3+$AO1772)-ROW())/12+5),AS1772)</f>
        <v>0</v>
      </c>
      <c r="AU1772" s="58">
        <f ca="1">IF(AND(AQ1772+AS1772&gt;0,AR1772+AT1772&gt;0),COUNTIF(AU$6:AU1771,"&gt;0")+1,0)</f>
        <v>0</v>
      </c>
    </row>
    <row r="1773" spans="40:47">
      <c r="AN1773" s="58">
        <v>50</v>
      </c>
      <c r="AO1773" s="58">
        <v>1</v>
      </c>
      <c r="AP1773" s="58">
        <v>4</v>
      </c>
      <c r="AQ1773" s="60">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58">
        <f ca="1">COUNTIF(INDIRECT("H"&amp;(ROW()+12*(($AN1773-1)*3+$AO1773)-ROW())/12+5):INDIRECT("S"&amp;(ROW()+12*(($AN1773-1)*3+$AO1773)-ROW())/12+5),AQ1773)</f>
        <v>0</v>
      </c>
      <c r="AS1773" s="60">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58">
        <f ca="1">COUNTIF(INDIRECT("U"&amp;(ROW()+12*(($AN1773-1)*3+$AO1773)-ROW())/12+5):INDIRECT("AF"&amp;(ROW()+12*(($AN1773-1)*3+$AO1773)-ROW())/12+5),AS1773)</f>
        <v>0</v>
      </c>
      <c r="AU1773" s="58">
        <f ca="1">IF(AND(AQ1773+AS1773&gt;0,AR1773+AT1773&gt;0),COUNTIF(AU$6:AU1772,"&gt;0")+1,0)</f>
        <v>0</v>
      </c>
    </row>
    <row r="1774" spans="40:47">
      <c r="AN1774" s="58">
        <v>50</v>
      </c>
      <c r="AO1774" s="58">
        <v>1</v>
      </c>
      <c r="AP1774" s="58">
        <v>5</v>
      </c>
      <c r="AQ1774" s="60">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58">
        <f ca="1">COUNTIF(INDIRECT("H"&amp;(ROW()+12*(($AN1774-1)*3+$AO1774)-ROW())/12+5):INDIRECT("S"&amp;(ROW()+12*(($AN1774-1)*3+$AO1774)-ROW())/12+5),AQ1774)</f>
        <v>0</v>
      </c>
      <c r="AS1774" s="60">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58">
        <f ca="1">COUNTIF(INDIRECT("U"&amp;(ROW()+12*(($AN1774-1)*3+$AO1774)-ROW())/12+5):INDIRECT("AF"&amp;(ROW()+12*(($AN1774-1)*3+$AO1774)-ROW())/12+5),AS1774)</f>
        <v>0</v>
      </c>
      <c r="AU1774" s="58">
        <f ca="1">IF(AND(AQ1774+AS1774&gt;0,AR1774+AT1774&gt;0),COUNTIF(AU$6:AU1773,"&gt;0")+1,0)</f>
        <v>0</v>
      </c>
    </row>
    <row r="1775" spans="40:47">
      <c r="AN1775" s="58">
        <v>50</v>
      </c>
      <c r="AO1775" s="58">
        <v>1</v>
      </c>
      <c r="AP1775" s="58">
        <v>6</v>
      </c>
      <c r="AQ1775" s="60">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58">
        <f ca="1">COUNTIF(INDIRECT("H"&amp;(ROW()+12*(($AN1775-1)*3+$AO1775)-ROW())/12+5):INDIRECT("S"&amp;(ROW()+12*(($AN1775-1)*3+$AO1775)-ROW())/12+5),AQ1775)</f>
        <v>0</v>
      </c>
      <c r="AS1775" s="60">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58">
        <f ca="1">COUNTIF(INDIRECT("U"&amp;(ROW()+12*(($AN1775-1)*3+$AO1775)-ROW())/12+5):INDIRECT("AF"&amp;(ROW()+12*(($AN1775-1)*3+$AO1775)-ROW())/12+5),AS1775)</f>
        <v>0</v>
      </c>
      <c r="AU1775" s="58">
        <f ca="1">IF(AND(AQ1775+AS1775&gt;0,AR1775+AT1775&gt;0),COUNTIF(AU$6:AU1774,"&gt;0")+1,0)</f>
        <v>0</v>
      </c>
    </row>
    <row r="1776" spans="40:47">
      <c r="AN1776" s="58">
        <v>50</v>
      </c>
      <c r="AO1776" s="58">
        <v>1</v>
      </c>
      <c r="AP1776" s="58">
        <v>7</v>
      </c>
      <c r="AQ1776" s="60">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58">
        <f ca="1">COUNTIF(INDIRECT("H"&amp;(ROW()+12*(($AN1776-1)*3+$AO1776)-ROW())/12+5):INDIRECT("S"&amp;(ROW()+12*(($AN1776-1)*3+$AO1776)-ROW())/12+5),AQ1776)</f>
        <v>0</v>
      </c>
      <c r="AS1776" s="60">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58">
        <f ca="1">COUNTIF(INDIRECT("U"&amp;(ROW()+12*(($AN1776-1)*3+$AO1776)-ROW())/12+5):INDIRECT("AF"&amp;(ROW()+12*(($AN1776-1)*3+$AO1776)-ROW())/12+5),AS1776)</f>
        <v>0</v>
      </c>
      <c r="AU1776" s="58">
        <f ca="1">IF(AND(AQ1776+AS1776&gt;0,AR1776+AT1776&gt;0),COUNTIF(AU$6:AU1775,"&gt;0")+1,0)</f>
        <v>0</v>
      </c>
    </row>
    <row r="1777" spans="40:47">
      <c r="AN1777" s="58">
        <v>50</v>
      </c>
      <c r="AO1777" s="58">
        <v>1</v>
      </c>
      <c r="AP1777" s="58">
        <v>8</v>
      </c>
      <c r="AQ1777" s="60">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58">
        <f ca="1">COUNTIF(INDIRECT("H"&amp;(ROW()+12*(($AN1777-1)*3+$AO1777)-ROW())/12+5):INDIRECT("S"&amp;(ROW()+12*(($AN1777-1)*3+$AO1777)-ROW())/12+5),AQ1777)</f>
        <v>0</v>
      </c>
      <c r="AS1777" s="60">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58">
        <f ca="1">COUNTIF(INDIRECT("U"&amp;(ROW()+12*(($AN1777-1)*3+$AO1777)-ROW())/12+5):INDIRECT("AF"&amp;(ROW()+12*(($AN1777-1)*3+$AO1777)-ROW())/12+5),AS1777)</f>
        <v>0</v>
      </c>
      <c r="AU1777" s="58">
        <f ca="1">IF(AND(AQ1777+AS1777&gt;0,AR1777+AT1777&gt;0),COUNTIF(AU$6:AU1776,"&gt;0")+1,0)</f>
        <v>0</v>
      </c>
    </row>
    <row r="1778" spans="40:47">
      <c r="AN1778" s="58">
        <v>50</v>
      </c>
      <c r="AO1778" s="58">
        <v>1</v>
      </c>
      <c r="AP1778" s="58">
        <v>9</v>
      </c>
      <c r="AQ1778" s="60">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58">
        <f ca="1">COUNTIF(INDIRECT("H"&amp;(ROW()+12*(($AN1778-1)*3+$AO1778)-ROW())/12+5):INDIRECT("S"&amp;(ROW()+12*(($AN1778-1)*3+$AO1778)-ROW())/12+5),AQ1778)</f>
        <v>0</v>
      </c>
      <c r="AS1778" s="60">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58">
        <f ca="1">COUNTIF(INDIRECT("U"&amp;(ROW()+12*(($AN1778-1)*3+$AO1778)-ROW())/12+5):INDIRECT("AF"&amp;(ROW()+12*(($AN1778-1)*3+$AO1778)-ROW())/12+5),AS1778)</f>
        <v>0</v>
      </c>
      <c r="AU1778" s="58">
        <f ca="1">IF(AND(AQ1778+AS1778&gt;0,AR1778+AT1778&gt;0),COUNTIF(AU$6:AU1777,"&gt;0")+1,0)</f>
        <v>0</v>
      </c>
    </row>
    <row r="1779" spans="40:47">
      <c r="AN1779" s="58">
        <v>50</v>
      </c>
      <c r="AO1779" s="58">
        <v>1</v>
      </c>
      <c r="AP1779" s="58">
        <v>10</v>
      </c>
      <c r="AQ1779" s="60">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58">
        <f ca="1">COUNTIF(INDIRECT("H"&amp;(ROW()+12*(($AN1779-1)*3+$AO1779)-ROW())/12+5):INDIRECT("S"&amp;(ROW()+12*(($AN1779-1)*3+$AO1779)-ROW())/12+5),AQ1779)</f>
        <v>0</v>
      </c>
      <c r="AS1779" s="60">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58">
        <f ca="1">COUNTIF(INDIRECT("U"&amp;(ROW()+12*(($AN1779-1)*3+$AO1779)-ROW())/12+5):INDIRECT("AF"&amp;(ROW()+12*(($AN1779-1)*3+$AO1779)-ROW())/12+5),AS1779)</f>
        <v>0</v>
      </c>
      <c r="AU1779" s="58">
        <f ca="1">IF(AND(AQ1779+AS1779&gt;0,AR1779+AT1779&gt;0),COUNTIF(AU$6:AU1778,"&gt;0")+1,0)</f>
        <v>0</v>
      </c>
    </row>
    <row r="1780" spans="40:47">
      <c r="AN1780" s="58">
        <v>50</v>
      </c>
      <c r="AO1780" s="58">
        <v>1</v>
      </c>
      <c r="AP1780" s="58">
        <v>11</v>
      </c>
      <c r="AQ1780" s="60">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58">
        <f ca="1">COUNTIF(INDIRECT("H"&amp;(ROW()+12*(($AN1780-1)*3+$AO1780)-ROW())/12+5):INDIRECT("S"&amp;(ROW()+12*(($AN1780-1)*3+$AO1780)-ROW())/12+5),AQ1780)</f>
        <v>0</v>
      </c>
      <c r="AS1780" s="60">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58">
        <f ca="1">COUNTIF(INDIRECT("U"&amp;(ROW()+12*(($AN1780-1)*3+$AO1780)-ROW())/12+5):INDIRECT("AF"&amp;(ROW()+12*(($AN1780-1)*3+$AO1780)-ROW())/12+5),AS1780)</f>
        <v>0</v>
      </c>
      <c r="AU1780" s="58">
        <f ca="1">IF(AND(AQ1780+AS1780&gt;0,AR1780+AT1780&gt;0),COUNTIF(AU$6:AU1779,"&gt;0")+1,0)</f>
        <v>0</v>
      </c>
    </row>
    <row r="1781" spans="40:47">
      <c r="AN1781" s="58">
        <v>50</v>
      </c>
      <c r="AO1781" s="58">
        <v>1</v>
      </c>
      <c r="AP1781" s="58">
        <v>12</v>
      </c>
      <c r="AQ1781" s="60">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58">
        <f ca="1">COUNTIF(INDIRECT("H"&amp;(ROW()+12*(($AN1781-1)*3+$AO1781)-ROW())/12+5):INDIRECT("S"&amp;(ROW()+12*(($AN1781-1)*3+$AO1781)-ROW())/12+5),AQ1781)</f>
        <v>0</v>
      </c>
      <c r="AS1781" s="60">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58">
        <f ca="1">COUNTIF(INDIRECT("U"&amp;(ROW()+12*(($AN1781-1)*3+$AO1781)-ROW())/12+5):INDIRECT("AF"&amp;(ROW()+12*(($AN1781-1)*3+$AO1781)-ROW())/12+5),AS1781)</f>
        <v>0</v>
      </c>
      <c r="AU1781" s="58">
        <f ca="1">IF(AND(AQ1781+AS1781&gt;0,AR1781+AT1781&gt;0),COUNTIF(AU$6:AU1780,"&gt;0")+1,0)</f>
        <v>0</v>
      </c>
    </row>
    <row r="1782" spans="40:47">
      <c r="AN1782" s="58">
        <v>50</v>
      </c>
      <c r="AO1782" s="58">
        <v>2</v>
      </c>
      <c r="AP1782" s="58">
        <v>1</v>
      </c>
      <c r="AQ1782" s="60">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58">
        <f ca="1">COUNTIF(INDIRECT("H"&amp;(ROW()+12*(($AN1782-1)*3+$AO1782)-ROW())/12+5):INDIRECT("S"&amp;(ROW()+12*(($AN1782-1)*3+$AO1782)-ROW())/12+5),AQ1782)</f>
        <v>0</v>
      </c>
      <c r="AS1782" s="60">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58">
        <f ca="1">COUNTIF(INDIRECT("U"&amp;(ROW()+12*(($AN1782-1)*3+$AO1782)-ROW())/12+5):INDIRECT("AF"&amp;(ROW()+12*(($AN1782-1)*3+$AO1782)-ROW())/12+5),AS1782)</f>
        <v>0</v>
      </c>
      <c r="AU1782" s="58">
        <f ca="1">IF(AND(AQ1782+AS1782&gt;0,AR1782+AT1782&gt;0),COUNTIF(AU$6:AU1781,"&gt;0")+1,0)</f>
        <v>0</v>
      </c>
    </row>
    <row r="1783" spans="40:47">
      <c r="AN1783" s="58">
        <v>50</v>
      </c>
      <c r="AO1783" s="58">
        <v>2</v>
      </c>
      <c r="AP1783" s="58">
        <v>2</v>
      </c>
      <c r="AQ1783" s="60">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58">
        <f ca="1">COUNTIF(INDIRECT("H"&amp;(ROW()+12*(($AN1783-1)*3+$AO1783)-ROW())/12+5):INDIRECT("S"&amp;(ROW()+12*(($AN1783-1)*3+$AO1783)-ROW())/12+5),AQ1783)</f>
        <v>0</v>
      </c>
      <c r="AS1783" s="60">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58">
        <f ca="1">COUNTIF(INDIRECT("U"&amp;(ROW()+12*(($AN1783-1)*3+$AO1783)-ROW())/12+5):INDIRECT("AF"&amp;(ROW()+12*(($AN1783-1)*3+$AO1783)-ROW())/12+5),AS1783)</f>
        <v>0</v>
      </c>
      <c r="AU1783" s="58">
        <f ca="1">IF(AND(AQ1783+AS1783&gt;0,AR1783+AT1783&gt;0),COUNTIF(AU$6:AU1782,"&gt;0")+1,0)</f>
        <v>0</v>
      </c>
    </row>
    <row r="1784" spans="40:47">
      <c r="AN1784" s="58">
        <v>50</v>
      </c>
      <c r="AO1784" s="58">
        <v>2</v>
      </c>
      <c r="AP1784" s="58">
        <v>3</v>
      </c>
      <c r="AQ1784" s="60">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58">
        <f ca="1">COUNTIF(INDIRECT("H"&amp;(ROW()+12*(($AN1784-1)*3+$AO1784)-ROW())/12+5):INDIRECT("S"&amp;(ROW()+12*(($AN1784-1)*3+$AO1784)-ROW())/12+5),AQ1784)</f>
        <v>0</v>
      </c>
      <c r="AS1784" s="60">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58">
        <f ca="1">COUNTIF(INDIRECT("U"&amp;(ROW()+12*(($AN1784-1)*3+$AO1784)-ROW())/12+5):INDIRECT("AF"&amp;(ROW()+12*(($AN1784-1)*3+$AO1784)-ROW())/12+5),AS1784)</f>
        <v>0</v>
      </c>
      <c r="AU1784" s="58">
        <f ca="1">IF(AND(AQ1784+AS1784&gt;0,AR1784+AT1784&gt;0),COUNTIF(AU$6:AU1783,"&gt;0")+1,0)</f>
        <v>0</v>
      </c>
    </row>
    <row r="1785" spans="40:47">
      <c r="AN1785" s="58">
        <v>50</v>
      </c>
      <c r="AO1785" s="58">
        <v>2</v>
      </c>
      <c r="AP1785" s="58">
        <v>4</v>
      </c>
      <c r="AQ1785" s="60">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58">
        <f ca="1">COUNTIF(INDIRECT("H"&amp;(ROW()+12*(($AN1785-1)*3+$AO1785)-ROW())/12+5):INDIRECT("S"&amp;(ROW()+12*(($AN1785-1)*3+$AO1785)-ROW())/12+5),AQ1785)</f>
        <v>0</v>
      </c>
      <c r="AS1785" s="60">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58">
        <f ca="1">COUNTIF(INDIRECT("U"&amp;(ROW()+12*(($AN1785-1)*3+$AO1785)-ROW())/12+5):INDIRECT("AF"&amp;(ROW()+12*(($AN1785-1)*3+$AO1785)-ROW())/12+5),AS1785)</f>
        <v>0</v>
      </c>
      <c r="AU1785" s="58">
        <f ca="1">IF(AND(AQ1785+AS1785&gt;0,AR1785+AT1785&gt;0),COUNTIF(AU$6:AU1784,"&gt;0")+1,0)</f>
        <v>0</v>
      </c>
    </row>
    <row r="1786" spans="40:47">
      <c r="AN1786" s="58">
        <v>50</v>
      </c>
      <c r="AO1786" s="58">
        <v>2</v>
      </c>
      <c r="AP1786" s="58">
        <v>5</v>
      </c>
      <c r="AQ1786" s="60">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58">
        <f ca="1">COUNTIF(INDIRECT("H"&amp;(ROW()+12*(($AN1786-1)*3+$AO1786)-ROW())/12+5):INDIRECT("S"&amp;(ROW()+12*(($AN1786-1)*3+$AO1786)-ROW())/12+5),AQ1786)</f>
        <v>0</v>
      </c>
      <c r="AS1786" s="60">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58">
        <f ca="1">COUNTIF(INDIRECT("U"&amp;(ROW()+12*(($AN1786-1)*3+$AO1786)-ROW())/12+5):INDIRECT("AF"&amp;(ROW()+12*(($AN1786-1)*3+$AO1786)-ROW())/12+5),AS1786)</f>
        <v>0</v>
      </c>
      <c r="AU1786" s="58">
        <f ca="1">IF(AND(AQ1786+AS1786&gt;0,AR1786+AT1786&gt;0),COUNTIF(AU$6:AU1785,"&gt;0")+1,0)</f>
        <v>0</v>
      </c>
    </row>
    <row r="1787" spans="40:47">
      <c r="AN1787" s="58">
        <v>50</v>
      </c>
      <c r="AO1787" s="58">
        <v>2</v>
      </c>
      <c r="AP1787" s="58">
        <v>6</v>
      </c>
      <c r="AQ1787" s="60">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58">
        <f ca="1">COUNTIF(INDIRECT("H"&amp;(ROW()+12*(($AN1787-1)*3+$AO1787)-ROW())/12+5):INDIRECT("S"&amp;(ROW()+12*(($AN1787-1)*3+$AO1787)-ROW())/12+5),AQ1787)</f>
        <v>0</v>
      </c>
      <c r="AS1787" s="60">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58">
        <f ca="1">COUNTIF(INDIRECT("U"&amp;(ROW()+12*(($AN1787-1)*3+$AO1787)-ROW())/12+5):INDIRECT("AF"&amp;(ROW()+12*(($AN1787-1)*3+$AO1787)-ROW())/12+5),AS1787)</f>
        <v>0</v>
      </c>
      <c r="AU1787" s="58">
        <f ca="1">IF(AND(AQ1787+AS1787&gt;0,AR1787+AT1787&gt;0),COUNTIF(AU$6:AU1786,"&gt;0")+1,0)</f>
        <v>0</v>
      </c>
    </row>
    <row r="1788" spans="40:47">
      <c r="AN1788" s="58">
        <v>50</v>
      </c>
      <c r="AO1788" s="58">
        <v>2</v>
      </c>
      <c r="AP1788" s="58">
        <v>7</v>
      </c>
      <c r="AQ1788" s="60">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58">
        <f ca="1">COUNTIF(INDIRECT("H"&amp;(ROW()+12*(($AN1788-1)*3+$AO1788)-ROW())/12+5):INDIRECT("S"&amp;(ROW()+12*(($AN1788-1)*3+$AO1788)-ROW())/12+5),AQ1788)</f>
        <v>0</v>
      </c>
      <c r="AS1788" s="60">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58">
        <f ca="1">COUNTIF(INDIRECT("U"&amp;(ROW()+12*(($AN1788-1)*3+$AO1788)-ROW())/12+5):INDIRECT("AF"&amp;(ROW()+12*(($AN1788-1)*3+$AO1788)-ROW())/12+5),AS1788)</f>
        <v>0</v>
      </c>
      <c r="AU1788" s="58">
        <f ca="1">IF(AND(AQ1788+AS1788&gt;0,AR1788+AT1788&gt;0),COUNTIF(AU$6:AU1787,"&gt;0")+1,0)</f>
        <v>0</v>
      </c>
    </row>
    <row r="1789" spans="40:47">
      <c r="AN1789" s="58">
        <v>50</v>
      </c>
      <c r="AO1789" s="58">
        <v>2</v>
      </c>
      <c r="AP1789" s="58">
        <v>8</v>
      </c>
      <c r="AQ1789" s="60">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58">
        <f ca="1">COUNTIF(INDIRECT("H"&amp;(ROW()+12*(($AN1789-1)*3+$AO1789)-ROW())/12+5):INDIRECT("S"&amp;(ROW()+12*(($AN1789-1)*3+$AO1789)-ROW())/12+5),AQ1789)</f>
        <v>0</v>
      </c>
      <c r="AS1789" s="60">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58">
        <f ca="1">COUNTIF(INDIRECT("U"&amp;(ROW()+12*(($AN1789-1)*3+$AO1789)-ROW())/12+5):INDIRECT("AF"&amp;(ROW()+12*(($AN1789-1)*3+$AO1789)-ROW())/12+5),AS1789)</f>
        <v>0</v>
      </c>
      <c r="AU1789" s="58">
        <f ca="1">IF(AND(AQ1789+AS1789&gt;0,AR1789+AT1789&gt;0),COUNTIF(AU$6:AU1788,"&gt;0")+1,0)</f>
        <v>0</v>
      </c>
    </row>
    <row r="1790" spans="40:47">
      <c r="AN1790" s="58">
        <v>50</v>
      </c>
      <c r="AO1790" s="58">
        <v>2</v>
      </c>
      <c r="AP1790" s="58">
        <v>9</v>
      </c>
      <c r="AQ1790" s="60">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58">
        <f ca="1">COUNTIF(INDIRECT("H"&amp;(ROW()+12*(($AN1790-1)*3+$AO1790)-ROW())/12+5):INDIRECT("S"&amp;(ROW()+12*(($AN1790-1)*3+$AO1790)-ROW())/12+5),AQ1790)</f>
        <v>0</v>
      </c>
      <c r="AS1790" s="60">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58">
        <f ca="1">COUNTIF(INDIRECT("U"&amp;(ROW()+12*(($AN1790-1)*3+$AO1790)-ROW())/12+5):INDIRECT("AF"&amp;(ROW()+12*(($AN1790-1)*3+$AO1790)-ROW())/12+5),AS1790)</f>
        <v>0</v>
      </c>
      <c r="AU1790" s="58">
        <f ca="1">IF(AND(AQ1790+AS1790&gt;0,AR1790+AT1790&gt;0),COUNTIF(AU$6:AU1789,"&gt;0")+1,0)</f>
        <v>0</v>
      </c>
    </row>
    <row r="1791" spans="40:47">
      <c r="AN1791" s="58">
        <v>50</v>
      </c>
      <c r="AO1791" s="58">
        <v>2</v>
      </c>
      <c r="AP1791" s="58">
        <v>10</v>
      </c>
      <c r="AQ1791" s="60">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58">
        <f ca="1">COUNTIF(INDIRECT("H"&amp;(ROW()+12*(($AN1791-1)*3+$AO1791)-ROW())/12+5):INDIRECT("S"&amp;(ROW()+12*(($AN1791-1)*3+$AO1791)-ROW())/12+5),AQ1791)</f>
        <v>0</v>
      </c>
      <c r="AS1791" s="60">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58">
        <f ca="1">COUNTIF(INDIRECT("U"&amp;(ROW()+12*(($AN1791-1)*3+$AO1791)-ROW())/12+5):INDIRECT("AF"&amp;(ROW()+12*(($AN1791-1)*3+$AO1791)-ROW())/12+5),AS1791)</f>
        <v>0</v>
      </c>
      <c r="AU1791" s="58">
        <f ca="1">IF(AND(AQ1791+AS1791&gt;0,AR1791+AT1791&gt;0),COUNTIF(AU$6:AU1790,"&gt;0")+1,0)</f>
        <v>0</v>
      </c>
    </row>
    <row r="1792" spans="40:47">
      <c r="AN1792" s="58">
        <v>50</v>
      </c>
      <c r="AO1792" s="58">
        <v>2</v>
      </c>
      <c r="AP1792" s="58">
        <v>11</v>
      </c>
      <c r="AQ1792" s="60">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58">
        <f ca="1">COUNTIF(INDIRECT("H"&amp;(ROW()+12*(($AN1792-1)*3+$AO1792)-ROW())/12+5):INDIRECT("S"&amp;(ROW()+12*(($AN1792-1)*3+$AO1792)-ROW())/12+5),AQ1792)</f>
        <v>0</v>
      </c>
      <c r="AS1792" s="60">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58">
        <f ca="1">COUNTIF(INDIRECT("U"&amp;(ROW()+12*(($AN1792-1)*3+$AO1792)-ROW())/12+5):INDIRECT("AF"&amp;(ROW()+12*(($AN1792-1)*3+$AO1792)-ROW())/12+5),AS1792)</f>
        <v>0</v>
      </c>
      <c r="AU1792" s="58">
        <f ca="1">IF(AND(AQ1792+AS1792&gt;0,AR1792+AT1792&gt;0),COUNTIF(AU$6:AU1791,"&gt;0")+1,0)</f>
        <v>0</v>
      </c>
    </row>
    <row r="1793" spans="40:47">
      <c r="AN1793" s="58">
        <v>50</v>
      </c>
      <c r="AO1793" s="58">
        <v>2</v>
      </c>
      <c r="AP1793" s="58">
        <v>12</v>
      </c>
      <c r="AQ1793" s="60">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58">
        <f ca="1">COUNTIF(INDIRECT("H"&amp;(ROW()+12*(($AN1793-1)*3+$AO1793)-ROW())/12+5):INDIRECT("S"&amp;(ROW()+12*(($AN1793-1)*3+$AO1793)-ROW())/12+5),AQ1793)</f>
        <v>0</v>
      </c>
      <c r="AS1793" s="60">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58">
        <f ca="1">COUNTIF(INDIRECT("U"&amp;(ROW()+12*(($AN1793-1)*3+$AO1793)-ROW())/12+5):INDIRECT("AF"&amp;(ROW()+12*(($AN1793-1)*3+$AO1793)-ROW())/12+5),AS1793)</f>
        <v>0</v>
      </c>
      <c r="AU1793" s="58">
        <f ca="1">IF(AND(AQ1793+AS1793&gt;0,AR1793+AT1793&gt;0),COUNTIF(AU$6:AU1792,"&gt;0")+1,0)</f>
        <v>0</v>
      </c>
    </row>
    <row r="1794" spans="40:47">
      <c r="AN1794" s="58">
        <v>50</v>
      </c>
      <c r="AO1794" s="58">
        <v>3</v>
      </c>
      <c r="AP1794" s="58">
        <v>1</v>
      </c>
      <c r="AQ1794" s="60">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58">
        <f ca="1">COUNTIF(INDIRECT("H"&amp;(ROW()+12*(($AN1794-1)*3+$AO1794)-ROW())/12+5):INDIRECT("S"&amp;(ROW()+12*(($AN1794-1)*3+$AO1794)-ROW())/12+5),AQ1794)</f>
        <v>0</v>
      </c>
      <c r="AS1794" s="60">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58">
        <f ca="1">COUNTIF(INDIRECT("U"&amp;(ROW()+12*(($AN1794-1)*3+$AO1794)-ROW())/12+5):INDIRECT("AF"&amp;(ROW()+12*(($AN1794-1)*3+$AO1794)-ROW())/12+5),AS1794)</f>
        <v>0</v>
      </c>
      <c r="AU1794" s="58">
        <f ca="1">IF(AND(AQ1794+AS1794&gt;0,AR1794+AT1794&gt;0),COUNTIF(AU$6:AU1793,"&gt;0")+1,0)</f>
        <v>0</v>
      </c>
    </row>
    <row r="1795" spans="40:47">
      <c r="AN1795" s="58">
        <v>50</v>
      </c>
      <c r="AO1795" s="58">
        <v>3</v>
      </c>
      <c r="AP1795" s="58">
        <v>2</v>
      </c>
      <c r="AQ1795" s="60">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58">
        <f ca="1">COUNTIF(INDIRECT("H"&amp;(ROW()+12*(($AN1795-1)*3+$AO1795)-ROW())/12+5):INDIRECT("S"&amp;(ROW()+12*(($AN1795-1)*3+$AO1795)-ROW())/12+5),AQ1795)</f>
        <v>0</v>
      </c>
      <c r="AS1795" s="60">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58">
        <f ca="1">COUNTIF(INDIRECT("U"&amp;(ROW()+12*(($AN1795-1)*3+$AO1795)-ROW())/12+5):INDIRECT("AF"&amp;(ROW()+12*(($AN1795-1)*3+$AO1795)-ROW())/12+5),AS1795)</f>
        <v>0</v>
      </c>
      <c r="AU1795" s="58">
        <f ca="1">IF(AND(AQ1795+AS1795&gt;0,AR1795+AT1795&gt;0),COUNTIF(AU$6:AU1794,"&gt;0")+1,0)</f>
        <v>0</v>
      </c>
    </row>
    <row r="1796" spans="40:47">
      <c r="AN1796" s="58">
        <v>50</v>
      </c>
      <c r="AO1796" s="58">
        <v>3</v>
      </c>
      <c r="AP1796" s="58">
        <v>3</v>
      </c>
      <c r="AQ1796" s="60">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58">
        <f ca="1">COUNTIF(INDIRECT("H"&amp;(ROW()+12*(($AN1796-1)*3+$AO1796)-ROW())/12+5):INDIRECT("S"&amp;(ROW()+12*(($AN1796-1)*3+$AO1796)-ROW())/12+5),AQ1796)</f>
        <v>0</v>
      </c>
      <c r="AS1796" s="60">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58">
        <f ca="1">COUNTIF(INDIRECT("U"&amp;(ROW()+12*(($AN1796-1)*3+$AO1796)-ROW())/12+5):INDIRECT("AF"&amp;(ROW()+12*(($AN1796-1)*3+$AO1796)-ROW())/12+5),AS1796)</f>
        <v>0</v>
      </c>
      <c r="AU1796" s="58">
        <f ca="1">IF(AND(AQ1796+AS1796&gt;0,AR1796+AT1796&gt;0),COUNTIF(AU$6:AU1795,"&gt;0")+1,0)</f>
        <v>0</v>
      </c>
    </row>
    <row r="1797" spans="40:47">
      <c r="AN1797" s="58">
        <v>50</v>
      </c>
      <c r="AO1797" s="58">
        <v>3</v>
      </c>
      <c r="AP1797" s="58">
        <v>4</v>
      </c>
      <c r="AQ1797" s="60">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58">
        <f ca="1">COUNTIF(INDIRECT("H"&amp;(ROW()+12*(($AN1797-1)*3+$AO1797)-ROW())/12+5):INDIRECT("S"&amp;(ROW()+12*(($AN1797-1)*3+$AO1797)-ROW())/12+5),AQ1797)</f>
        <v>0</v>
      </c>
      <c r="AS1797" s="60">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58">
        <f ca="1">COUNTIF(INDIRECT("U"&amp;(ROW()+12*(($AN1797-1)*3+$AO1797)-ROW())/12+5):INDIRECT("AF"&amp;(ROW()+12*(($AN1797-1)*3+$AO1797)-ROW())/12+5),AS1797)</f>
        <v>0</v>
      </c>
      <c r="AU1797" s="58">
        <f ca="1">IF(AND(AQ1797+AS1797&gt;0,AR1797+AT1797&gt;0),COUNTIF(AU$6:AU1796,"&gt;0")+1,0)</f>
        <v>0</v>
      </c>
    </row>
    <row r="1798" spans="40:47">
      <c r="AN1798" s="58">
        <v>50</v>
      </c>
      <c r="AO1798" s="58">
        <v>3</v>
      </c>
      <c r="AP1798" s="58">
        <v>5</v>
      </c>
      <c r="AQ1798" s="60">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58">
        <f ca="1">COUNTIF(INDIRECT("H"&amp;(ROW()+12*(($AN1798-1)*3+$AO1798)-ROW())/12+5):INDIRECT("S"&amp;(ROW()+12*(($AN1798-1)*3+$AO1798)-ROW())/12+5),AQ1798)</f>
        <v>0</v>
      </c>
      <c r="AS1798" s="60">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58">
        <f ca="1">COUNTIF(INDIRECT("U"&amp;(ROW()+12*(($AN1798-1)*3+$AO1798)-ROW())/12+5):INDIRECT("AF"&amp;(ROW()+12*(($AN1798-1)*3+$AO1798)-ROW())/12+5),AS1798)</f>
        <v>0</v>
      </c>
      <c r="AU1798" s="58">
        <f ca="1">IF(AND(AQ1798+AS1798&gt;0,AR1798+AT1798&gt;0),COUNTIF(AU$6:AU1797,"&gt;0")+1,0)</f>
        <v>0</v>
      </c>
    </row>
    <row r="1799" spans="40:47">
      <c r="AN1799" s="58">
        <v>50</v>
      </c>
      <c r="AO1799" s="58">
        <v>3</v>
      </c>
      <c r="AP1799" s="58">
        <v>6</v>
      </c>
      <c r="AQ1799" s="60">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58">
        <f ca="1">COUNTIF(INDIRECT("H"&amp;(ROW()+12*(($AN1799-1)*3+$AO1799)-ROW())/12+5):INDIRECT("S"&amp;(ROW()+12*(($AN1799-1)*3+$AO1799)-ROW())/12+5),AQ1799)</f>
        <v>0</v>
      </c>
      <c r="AS1799" s="60">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58">
        <f ca="1">COUNTIF(INDIRECT("U"&amp;(ROW()+12*(($AN1799-1)*3+$AO1799)-ROW())/12+5):INDIRECT("AF"&amp;(ROW()+12*(($AN1799-1)*3+$AO1799)-ROW())/12+5),AS1799)</f>
        <v>0</v>
      </c>
      <c r="AU1799" s="58">
        <f ca="1">IF(AND(AQ1799+AS1799&gt;0,AR1799+AT1799&gt;0),COUNTIF(AU$6:AU1798,"&gt;0")+1,0)</f>
        <v>0</v>
      </c>
    </row>
    <row r="1800" spans="40:47">
      <c r="AN1800" s="58">
        <v>50</v>
      </c>
      <c r="AO1800" s="58">
        <v>3</v>
      </c>
      <c r="AP1800" s="58">
        <v>7</v>
      </c>
      <c r="AQ1800" s="60">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58">
        <f ca="1">COUNTIF(INDIRECT("H"&amp;(ROW()+12*(($AN1800-1)*3+$AO1800)-ROW())/12+5):INDIRECT("S"&amp;(ROW()+12*(($AN1800-1)*3+$AO1800)-ROW())/12+5),AQ1800)</f>
        <v>0</v>
      </c>
      <c r="AS1800" s="60">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58">
        <f ca="1">COUNTIF(INDIRECT("U"&amp;(ROW()+12*(($AN1800-1)*3+$AO1800)-ROW())/12+5):INDIRECT("AF"&amp;(ROW()+12*(($AN1800-1)*3+$AO1800)-ROW())/12+5),AS1800)</f>
        <v>0</v>
      </c>
      <c r="AU1800" s="58">
        <f ca="1">IF(AND(AQ1800+AS1800&gt;0,AR1800+AT1800&gt;0),COUNTIF(AU$6:AU1799,"&gt;0")+1,0)</f>
        <v>0</v>
      </c>
    </row>
    <row r="1801" spans="40:47">
      <c r="AN1801" s="58">
        <v>50</v>
      </c>
      <c r="AO1801" s="58">
        <v>3</v>
      </c>
      <c r="AP1801" s="58">
        <v>8</v>
      </c>
      <c r="AQ1801" s="60">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58">
        <f ca="1">COUNTIF(INDIRECT("H"&amp;(ROW()+12*(($AN1801-1)*3+$AO1801)-ROW())/12+5):INDIRECT("S"&amp;(ROW()+12*(($AN1801-1)*3+$AO1801)-ROW())/12+5),AQ1801)</f>
        <v>0</v>
      </c>
      <c r="AS1801" s="60">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58">
        <f ca="1">COUNTIF(INDIRECT("U"&amp;(ROW()+12*(($AN1801-1)*3+$AO1801)-ROW())/12+5):INDIRECT("AF"&amp;(ROW()+12*(($AN1801-1)*3+$AO1801)-ROW())/12+5),AS1801)</f>
        <v>0</v>
      </c>
      <c r="AU1801" s="58">
        <f ca="1">IF(AND(AQ1801+AS1801&gt;0,AR1801+AT1801&gt;0),COUNTIF(AU$6:AU1800,"&gt;0")+1,0)</f>
        <v>0</v>
      </c>
    </row>
    <row r="1802" spans="40:47">
      <c r="AN1802" s="58">
        <v>50</v>
      </c>
      <c r="AO1802" s="58">
        <v>3</v>
      </c>
      <c r="AP1802" s="58">
        <v>9</v>
      </c>
      <c r="AQ1802" s="60">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58">
        <f ca="1">COUNTIF(INDIRECT("H"&amp;(ROW()+12*(($AN1802-1)*3+$AO1802)-ROW())/12+5):INDIRECT("S"&amp;(ROW()+12*(($AN1802-1)*3+$AO1802)-ROW())/12+5),AQ1802)</f>
        <v>0</v>
      </c>
      <c r="AS1802" s="60">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58">
        <f ca="1">COUNTIF(INDIRECT("U"&amp;(ROW()+12*(($AN1802-1)*3+$AO1802)-ROW())/12+5):INDIRECT("AF"&amp;(ROW()+12*(($AN1802-1)*3+$AO1802)-ROW())/12+5),AS1802)</f>
        <v>0</v>
      </c>
      <c r="AU1802" s="58">
        <f ca="1">IF(AND(AQ1802+AS1802&gt;0,AR1802+AT1802&gt;0),COUNTIF(AU$6:AU1801,"&gt;0")+1,0)</f>
        <v>0</v>
      </c>
    </row>
    <row r="1803" spans="40:47">
      <c r="AN1803" s="58">
        <v>50</v>
      </c>
      <c r="AO1803" s="58">
        <v>3</v>
      </c>
      <c r="AP1803" s="58">
        <v>10</v>
      </c>
      <c r="AQ1803" s="60">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58">
        <f ca="1">COUNTIF(INDIRECT("H"&amp;(ROW()+12*(($AN1803-1)*3+$AO1803)-ROW())/12+5):INDIRECT("S"&amp;(ROW()+12*(($AN1803-1)*3+$AO1803)-ROW())/12+5),AQ1803)</f>
        <v>0</v>
      </c>
      <c r="AS1803" s="60">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58">
        <f ca="1">COUNTIF(INDIRECT("U"&amp;(ROW()+12*(($AN1803-1)*3+$AO1803)-ROW())/12+5):INDIRECT("AF"&amp;(ROW()+12*(($AN1803-1)*3+$AO1803)-ROW())/12+5),AS1803)</f>
        <v>0</v>
      </c>
      <c r="AU1803" s="58">
        <f ca="1">IF(AND(AQ1803+AS1803&gt;0,AR1803+AT1803&gt;0),COUNTIF(AU$6:AU1802,"&gt;0")+1,0)</f>
        <v>0</v>
      </c>
    </row>
    <row r="1804" spans="40:47">
      <c r="AN1804" s="58">
        <v>50</v>
      </c>
      <c r="AO1804" s="58">
        <v>3</v>
      </c>
      <c r="AP1804" s="58">
        <v>11</v>
      </c>
      <c r="AQ1804" s="60">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58">
        <f ca="1">COUNTIF(INDIRECT("H"&amp;(ROW()+12*(($AN1804-1)*3+$AO1804)-ROW())/12+5):INDIRECT("S"&amp;(ROW()+12*(($AN1804-1)*3+$AO1804)-ROW())/12+5),AQ1804)</f>
        <v>0</v>
      </c>
      <c r="AS1804" s="60">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58">
        <f ca="1">COUNTIF(INDIRECT("U"&amp;(ROW()+12*(($AN1804-1)*3+$AO1804)-ROW())/12+5):INDIRECT("AF"&amp;(ROW()+12*(($AN1804-1)*3+$AO1804)-ROW())/12+5),AS1804)</f>
        <v>0</v>
      </c>
      <c r="AU1804" s="58">
        <f ca="1">IF(AND(AQ1804+AS1804&gt;0,AR1804+AT1804&gt;0),COUNTIF(AU$6:AU1803,"&gt;0")+1,0)</f>
        <v>0</v>
      </c>
    </row>
    <row r="1805" spans="40:47">
      <c r="AN1805" s="243">
        <v>50</v>
      </c>
      <c r="AO1805" s="243">
        <v>3</v>
      </c>
      <c r="AP1805" s="243">
        <v>12</v>
      </c>
      <c r="AQ1805" s="244">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243">
        <f ca="1">COUNTIF(INDIRECT("H"&amp;(ROW()+12*(($AN1805-1)*3+$AO1805)-ROW())/12+5):INDIRECT("S"&amp;(ROW()+12*(($AN1805-1)*3+$AO1805)-ROW())/12+5),AQ1805)</f>
        <v>0</v>
      </c>
      <c r="AS1805" s="244">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243">
        <f ca="1">COUNTIF(INDIRECT("U"&amp;(ROW()+12*(($AN1805-1)*3+$AO1805)-ROW())/12+5):INDIRECT("AF"&amp;(ROW()+12*(($AN1805-1)*3+$AO1805)-ROW())/12+5),AS1805)</f>
        <v>0</v>
      </c>
      <c r="AU1805" s="58">
        <f ca="1">IF(AND(AQ1805+AS1805&gt;0,AR1805+AT1805&gt;0),COUNTIF(AU$6:AU1804,"&gt;0")+1,0)</f>
        <v>0</v>
      </c>
    </row>
    <row r="1806" spans="40:47">
      <c r="AN1806" s="58">
        <v>51</v>
      </c>
      <c r="AO1806" s="58">
        <v>1</v>
      </c>
      <c r="AP1806" s="58">
        <v>1</v>
      </c>
      <c r="AQ1806" s="60">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58">
        <f ca="1">COUNTIF(INDIRECT("H"&amp;(ROW()+12*(($AN1806-1)*3+$AO1806)-ROW())/12+5):INDIRECT("S"&amp;(ROW()+12*(($AN1806-1)*3+$AO1806)-ROW())/12+5),AQ1806)</f>
        <v>0</v>
      </c>
      <c r="AS1806" s="60">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58">
        <f ca="1">COUNTIF(INDIRECT("U"&amp;(ROW()+12*(($AN1806-1)*3+$AO1806)-ROW())/12+5):INDIRECT("AF"&amp;(ROW()+12*(($AN1806-1)*3+$AO1806)-ROW())/12+5),AS1806)</f>
        <v>0</v>
      </c>
      <c r="AU1806" s="58">
        <f ca="1">IF(AND(AQ1806+AS1806&gt;0,AR1806+AT1806&gt;0),COUNTIF(AU$6:AU1805,"&gt;0")+1,0)</f>
        <v>0</v>
      </c>
    </row>
    <row r="1807" spans="40:47">
      <c r="AN1807" s="58">
        <v>51</v>
      </c>
      <c r="AO1807" s="58">
        <v>1</v>
      </c>
      <c r="AP1807" s="58">
        <v>2</v>
      </c>
      <c r="AQ1807" s="60">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58">
        <f ca="1">COUNTIF(INDIRECT("H"&amp;(ROW()+12*(($AN1807-1)*3+$AO1807)-ROW())/12+5):INDIRECT("S"&amp;(ROW()+12*(($AN1807-1)*3+$AO1807)-ROW())/12+5),AQ1807)</f>
        <v>0</v>
      </c>
      <c r="AS1807" s="60">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58">
        <f ca="1">COUNTIF(INDIRECT("U"&amp;(ROW()+12*(($AN1807-1)*3+$AO1807)-ROW())/12+5):INDIRECT("AF"&amp;(ROW()+12*(($AN1807-1)*3+$AO1807)-ROW())/12+5),AS1807)</f>
        <v>0</v>
      </c>
      <c r="AU1807" s="58">
        <f ca="1">IF(AND(AQ1807+AS1807&gt;0,AR1807+AT1807&gt;0),COUNTIF(AU$6:AU1806,"&gt;0")+1,0)</f>
        <v>0</v>
      </c>
    </row>
    <row r="1808" spans="40:47">
      <c r="AN1808" s="58">
        <v>51</v>
      </c>
      <c r="AO1808" s="58">
        <v>1</v>
      </c>
      <c r="AP1808" s="58">
        <v>3</v>
      </c>
      <c r="AQ1808" s="60">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58">
        <f ca="1">COUNTIF(INDIRECT("H"&amp;(ROW()+12*(($AN1808-1)*3+$AO1808)-ROW())/12+5):INDIRECT("S"&amp;(ROW()+12*(($AN1808-1)*3+$AO1808)-ROW())/12+5),AQ1808)</f>
        <v>0</v>
      </c>
      <c r="AS1808" s="60">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58">
        <f ca="1">COUNTIF(INDIRECT("U"&amp;(ROW()+12*(($AN1808-1)*3+$AO1808)-ROW())/12+5):INDIRECT("AF"&amp;(ROW()+12*(($AN1808-1)*3+$AO1808)-ROW())/12+5),AS1808)</f>
        <v>0</v>
      </c>
      <c r="AU1808" s="58">
        <f ca="1">IF(AND(AQ1808+AS1808&gt;0,AR1808+AT1808&gt;0),COUNTIF(AU$6:AU1807,"&gt;0")+1,0)</f>
        <v>0</v>
      </c>
    </row>
    <row r="1809" spans="40:47">
      <c r="AN1809" s="58">
        <v>51</v>
      </c>
      <c r="AO1809" s="58">
        <v>1</v>
      </c>
      <c r="AP1809" s="58">
        <v>4</v>
      </c>
      <c r="AQ1809" s="60">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58">
        <f ca="1">COUNTIF(INDIRECT("H"&amp;(ROW()+12*(($AN1809-1)*3+$AO1809)-ROW())/12+5):INDIRECT("S"&amp;(ROW()+12*(($AN1809-1)*3+$AO1809)-ROW())/12+5),AQ1809)</f>
        <v>0</v>
      </c>
      <c r="AS1809" s="60">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58">
        <f ca="1">COUNTIF(INDIRECT("U"&amp;(ROW()+12*(($AN1809-1)*3+$AO1809)-ROW())/12+5):INDIRECT("AF"&amp;(ROW()+12*(($AN1809-1)*3+$AO1809)-ROW())/12+5),AS1809)</f>
        <v>0</v>
      </c>
      <c r="AU1809" s="58">
        <f ca="1">IF(AND(AQ1809+AS1809&gt;0,AR1809+AT1809&gt;0),COUNTIF(AU$6:AU1808,"&gt;0")+1,0)</f>
        <v>0</v>
      </c>
    </row>
    <row r="1810" spans="40:47">
      <c r="AN1810" s="58">
        <v>51</v>
      </c>
      <c r="AO1810" s="58">
        <v>1</v>
      </c>
      <c r="AP1810" s="58">
        <v>5</v>
      </c>
      <c r="AQ1810" s="60">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58">
        <f ca="1">COUNTIF(INDIRECT("H"&amp;(ROW()+12*(($AN1810-1)*3+$AO1810)-ROW())/12+5):INDIRECT("S"&amp;(ROW()+12*(($AN1810-1)*3+$AO1810)-ROW())/12+5),AQ1810)</f>
        <v>0</v>
      </c>
      <c r="AS1810" s="60">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58">
        <f ca="1">COUNTIF(INDIRECT("U"&amp;(ROW()+12*(($AN1810-1)*3+$AO1810)-ROW())/12+5):INDIRECT("AF"&amp;(ROW()+12*(($AN1810-1)*3+$AO1810)-ROW())/12+5),AS1810)</f>
        <v>0</v>
      </c>
      <c r="AU1810" s="58">
        <f ca="1">IF(AND(AQ1810+AS1810&gt;0,AR1810+AT1810&gt;0),COUNTIF(AU$6:AU1809,"&gt;0")+1,0)</f>
        <v>0</v>
      </c>
    </row>
    <row r="1811" spans="40:47">
      <c r="AN1811" s="58">
        <v>51</v>
      </c>
      <c r="AO1811" s="58">
        <v>1</v>
      </c>
      <c r="AP1811" s="58">
        <v>6</v>
      </c>
      <c r="AQ1811" s="60">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58">
        <f ca="1">COUNTIF(INDIRECT("H"&amp;(ROW()+12*(($AN1811-1)*3+$AO1811)-ROW())/12+5):INDIRECT("S"&amp;(ROW()+12*(($AN1811-1)*3+$AO1811)-ROW())/12+5),AQ1811)</f>
        <v>0</v>
      </c>
      <c r="AS1811" s="60">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58">
        <f ca="1">COUNTIF(INDIRECT("U"&amp;(ROW()+12*(($AN1811-1)*3+$AO1811)-ROW())/12+5):INDIRECT("AF"&amp;(ROW()+12*(($AN1811-1)*3+$AO1811)-ROW())/12+5),AS1811)</f>
        <v>0</v>
      </c>
      <c r="AU1811" s="58">
        <f ca="1">IF(AND(AQ1811+AS1811&gt;0,AR1811+AT1811&gt;0),COUNTIF(AU$6:AU1810,"&gt;0")+1,0)</f>
        <v>0</v>
      </c>
    </row>
    <row r="1812" spans="40:47">
      <c r="AN1812" s="58">
        <v>51</v>
      </c>
      <c r="AO1812" s="58">
        <v>1</v>
      </c>
      <c r="AP1812" s="58">
        <v>7</v>
      </c>
      <c r="AQ1812" s="60">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58">
        <f ca="1">COUNTIF(INDIRECT("H"&amp;(ROW()+12*(($AN1812-1)*3+$AO1812)-ROW())/12+5):INDIRECT("S"&amp;(ROW()+12*(($AN1812-1)*3+$AO1812)-ROW())/12+5),AQ1812)</f>
        <v>0</v>
      </c>
      <c r="AS1812" s="60">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58">
        <f ca="1">COUNTIF(INDIRECT("U"&amp;(ROW()+12*(($AN1812-1)*3+$AO1812)-ROW())/12+5):INDIRECT("AF"&amp;(ROW()+12*(($AN1812-1)*3+$AO1812)-ROW())/12+5),AS1812)</f>
        <v>0</v>
      </c>
      <c r="AU1812" s="58">
        <f ca="1">IF(AND(AQ1812+AS1812&gt;0,AR1812+AT1812&gt;0),COUNTIF(AU$6:AU1811,"&gt;0")+1,0)</f>
        <v>0</v>
      </c>
    </row>
    <row r="1813" spans="40:47">
      <c r="AN1813" s="58">
        <v>51</v>
      </c>
      <c r="AO1813" s="58">
        <v>1</v>
      </c>
      <c r="AP1813" s="58">
        <v>8</v>
      </c>
      <c r="AQ1813" s="60">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58">
        <f ca="1">COUNTIF(INDIRECT("H"&amp;(ROW()+12*(($AN1813-1)*3+$AO1813)-ROW())/12+5):INDIRECT("S"&amp;(ROW()+12*(($AN1813-1)*3+$AO1813)-ROW())/12+5),AQ1813)</f>
        <v>0</v>
      </c>
      <c r="AS1813" s="60">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58">
        <f ca="1">COUNTIF(INDIRECT("U"&amp;(ROW()+12*(($AN1813-1)*3+$AO1813)-ROW())/12+5):INDIRECT("AF"&amp;(ROW()+12*(($AN1813-1)*3+$AO1813)-ROW())/12+5),AS1813)</f>
        <v>0</v>
      </c>
      <c r="AU1813" s="58">
        <f ca="1">IF(AND(AQ1813+AS1813&gt;0,AR1813+AT1813&gt;0),COUNTIF(AU$6:AU1812,"&gt;0")+1,0)</f>
        <v>0</v>
      </c>
    </row>
    <row r="1814" spans="40:47">
      <c r="AN1814" s="58">
        <v>51</v>
      </c>
      <c r="AO1814" s="58">
        <v>1</v>
      </c>
      <c r="AP1814" s="58">
        <v>9</v>
      </c>
      <c r="AQ1814" s="60">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58">
        <f ca="1">COUNTIF(INDIRECT("H"&amp;(ROW()+12*(($AN1814-1)*3+$AO1814)-ROW())/12+5):INDIRECT("S"&amp;(ROW()+12*(($AN1814-1)*3+$AO1814)-ROW())/12+5),AQ1814)</f>
        <v>0</v>
      </c>
      <c r="AS1814" s="60">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58">
        <f ca="1">COUNTIF(INDIRECT("U"&amp;(ROW()+12*(($AN1814-1)*3+$AO1814)-ROW())/12+5):INDIRECT("AF"&amp;(ROW()+12*(($AN1814-1)*3+$AO1814)-ROW())/12+5),AS1814)</f>
        <v>0</v>
      </c>
      <c r="AU1814" s="58">
        <f ca="1">IF(AND(AQ1814+AS1814&gt;0,AR1814+AT1814&gt;0),COUNTIF(AU$6:AU1813,"&gt;0")+1,0)</f>
        <v>0</v>
      </c>
    </row>
    <row r="1815" spans="40:47">
      <c r="AN1815" s="58">
        <v>51</v>
      </c>
      <c r="AO1815" s="58">
        <v>1</v>
      </c>
      <c r="AP1815" s="58">
        <v>10</v>
      </c>
      <c r="AQ1815" s="60">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58">
        <f ca="1">COUNTIF(INDIRECT("H"&amp;(ROW()+12*(($AN1815-1)*3+$AO1815)-ROW())/12+5):INDIRECT("S"&amp;(ROW()+12*(($AN1815-1)*3+$AO1815)-ROW())/12+5),AQ1815)</f>
        <v>0</v>
      </c>
      <c r="AS1815" s="60">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58">
        <f ca="1">COUNTIF(INDIRECT("U"&amp;(ROW()+12*(($AN1815-1)*3+$AO1815)-ROW())/12+5):INDIRECT("AF"&amp;(ROW()+12*(($AN1815-1)*3+$AO1815)-ROW())/12+5),AS1815)</f>
        <v>0</v>
      </c>
      <c r="AU1815" s="58">
        <f ca="1">IF(AND(AQ1815+AS1815&gt;0,AR1815+AT1815&gt;0),COUNTIF(AU$6:AU1814,"&gt;0")+1,0)</f>
        <v>0</v>
      </c>
    </row>
    <row r="1816" spans="40:47">
      <c r="AN1816" s="58">
        <v>51</v>
      </c>
      <c r="AO1816" s="58">
        <v>1</v>
      </c>
      <c r="AP1816" s="58">
        <v>11</v>
      </c>
      <c r="AQ1816" s="60">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58">
        <f ca="1">COUNTIF(INDIRECT("H"&amp;(ROW()+12*(($AN1816-1)*3+$AO1816)-ROW())/12+5):INDIRECT("S"&amp;(ROW()+12*(($AN1816-1)*3+$AO1816)-ROW())/12+5),AQ1816)</f>
        <v>0</v>
      </c>
      <c r="AS1816" s="60">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58">
        <f ca="1">COUNTIF(INDIRECT("U"&amp;(ROW()+12*(($AN1816-1)*3+$AO1816)-ROW())/12+5):INDIRECT("AF"&amp;(ROW()+12*(($AN1816-1)*3+$AO1816)-ROW())/12+5),AS1816)</f>
        <v>0</v>
      </c>
      <c r="AU1816" s="58">
        <f ca="1">IF(AND(AQ1816+AS1816&gt;0,AR1816+AT1816&gt;0),COUNTIF(AU$6:AU1815,"&gt;0")+1,0)</f>
        <v>0</v>
      </c>
    </row>
    <row r="1817" spans="40:47">
      <c r="AN1817" s="58">
        <v>51</v>
      </c>
      <c r="AO1817" s="58">
        <v>1</v>
      </c>
      <c r="AP1817" s="58">
        <v>12</v>
      </c>
      <c r="AQ1817" s="60">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58">
        <f ca="1">COUNTIF(INDIRECT("H"&amp;(ROW()+12*(($AN1817-1)*3+$AO1817)-ROW())/12+5):INDIRECT("S"&amp;(ROW()+12*(($AN1817-1)*3+$AO1817)-ROW())/12+5),AQ1817)</f>
        <v>0</v>
      </c>
      <c r="AS1817" s="60">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58">
        <f ca="1">COUNTIF(INDIRECT("U"&amp;(ROW()+12*(($AN1817-1)*3+$AO1817)-ROW())/12+5):INDIRECT("AF"&amp;(ROW()+12*(($AN1817-1)*3+$AO1817)-ROW())/12+5),AS1817)</f>
        <v>0</v>
      </c>
      <c r="AU1817" s="58">
        <f ca="1">IF(AND(AQ1817+AS1817&gt;0,AR1817+AT1817&gt;0),COUNTIF(AU$6:AU1816,"&gt;0")+1,0)</f>
        <v>0</v>
      </c>
    </row>
    <row r="1818" spans="40:47">
      <c r="AN1818" s="58">
        <v>51</v>
      </c>
      <c r="AO1818" s="58">
        <v>2</v>
      </c>
      <c r="AP1818" s="58">
        <v>1</v>
      </c>
      <c r="AQ1818" s="60">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58">
        <f ca="1">COUNTIF(INDIRECT("H"&amp;(ROW()+12*(($AN1818-1)*3+$AO1818)-ROW())/12+5):INDIRECT("S"&amp;(ROW()+12*(($AN1818-1)*3+$AO1818)-ROW())/12+5),AQ1818)</f>
        <v>0</v>
      </c>
      <c r="AS1818" s="60">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58">
        <f ca="1">COUNTIF(INDIRECT("U"&amp;(ROW()+12*(($AN1818-1)*3+$AO1818)-ROW())/12+5):INDIRECT("AF"&amp;(ROW()+12*(($AN1818-1)*3+$AO1818)-ROW())/12+5),AS1818)</f>
        <v>0</v>
      </c>
      <c r="AU1818" s="58">
        <f ca="1">IF(AND(AQ1818+AS1818&gt;0,AR1818+AT1818&gt;0),COUNTIF(AU$6:AU1817,"&gt;0")+1,0)</f>
        <v>0</v>
      </c>
    </row>
    <row r="1819" spans="40:47">
      <c r="AN1819" s="58">
        <v>51</v>
      </c>
      <c r="AO1819" s="58">
        <v>2</v>
      </c>
      <c r="AP1819" s="58">
        <v>2</v>
      </c>
      <c r="AQ1819" s="60">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58">
        <f ca="1">COUNTIF(INDIRECT("H"&amp;(ROW()+12*(($AN1819-1)*3+$AO1819)-ROW())/12+5):INDIRECT("S"&amp;(ROW()+12*(($AN1819-1)*3+$AO1819)-ROW())/12+5),AQ1819)</f>
        <v>0</v>
      </c>
      <c r="AS1819" s="60">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58">
        <f ca="1">COUNTIF(INDIRECT("U"&amp;(ROW()+12*(($AN1819-1)*3+$AO1819)-ROW())/12+5):INDIRECT("AF"&amp;(ROW()+12*(($AN1819-1)*3+$AO1819)-ROW())/12+5),AS1819)</f>
        <v>0</v>
      </c>
      <c r="AU1819" s="58">
        <f ca="1">IF(AND(AQ1819+AS1819&gt;0,AR1819+AT1819&gt;0),COUNTIF(AU$6:AU1818,"&gt;0")+1,0)</f>
        <v>0</v>
      </c>
    </row>
    <row r="1820" spans="40:47">
      <c r="AN1820" s="58">
        <v>51</v>
      </c>
      <c r="AO1820" s="58">
        <v>2</v>
      </c>
      <c r="AP1820" s="58">
        <v>3</v>
      </c>
      <c r="AQ1820" s="60">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58">
        <f ca="1">COUNTIF(INDIRECT("H"&amp;(ROW()+12*(($AN1820-1)*3+$AO1820)-ROW())/12+5):INDIRECT("S"&amp;(ROW()+12*(($AN1820-1)*3+$AO1820)-ROW())/12+5),AQ1820)</f>
        <v>0</v>
      </c>
      <c r="AS1820" s="60">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58">
        <f ca="1">COUNTIF(INDIRECT("U"&amp;(ROW()+12*(($AN1820-1)*3+$AO1820)-ROW())/12+5):INDIRECT("AF"&amp;(ROW()+12*(($AN1820-1)*3+$AO1820)-ROW())/12+5),AS1820)</f>
        <v>0</v>
      </c>
      <c r="AU1820" s="58">
        <f ca="1">IF(AND(AQ1820+AS1820&gt;0,AR1820+AT1820&gt;0),COUNTIF(AU$6:AU1819,"&gt;0")+1,0)</f>
        <v>0</v>
      </c>
    </row>
    <row r="1821" spans="40:47">
      <c r="AN1821" s="58">
        <v>51</v>
      </c>
      <c r="AO1821" s="58">
        <v>2</v>
      </c>
      <c r="AP1821" s="58">
        <v>4</v>
      </c>
      <c r="AQ1821" s="60">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58">
        <f ca="1">COUNTIF(INDIRECT("H"&amp;(ROW()+12*(($AN1821-1)*3+$AO1821)-ROW())/12+5):INDIRECT("S"&amp;(ROW()+12*(($AN1821-1)*3+$AO1821)-ROW())/12+5),AQ1821)</f>
        <v>0</v>
      </c>
      <c r="AS1821" s="60">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58">
        <f ca="1">COUNTIF(INDIRECT("U"&amp;(ROW()+12*(($AN1821-1)*3+$AO1821)-ROW())/12+5):INDIRECT("AF"&amp;(ROW()+12*(($AN1821-1)*3+$AO1821)-ROW())/12+5),AS1821)</f>
        <v>0</v>
      </c>
      <c r="AU1821" s="58">
        <f ca="1">IF(AND(AQ1821+AS1821&gt;0,AR1821+AT1821&gt;0),COUNTIF(AU$6:AU1820,"&gt;0")+1,0)</f>
        <v>0</v>
      </c>
    </row>
    <row r="1822" spans="40:47">
      <c r="AN1822" s="58">
        <v>51</v>
      </c>
      <c r="AO1822" s="58">
        <v>2</v>
      </c>
      <c r="AP1822" s="58">
        <v>5</v>
      </c>
      <c r="AQ1822" s="60">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58">
        <f ca="1">COUNTIF(INDIRECT("H"&amp;(ROW()+12*(($AN1822-1)*3+$AO1822)-ROW())/12+5):INDIRECT("S"&amp;(ROW()+12*(($AN1822-1)*3+$AO1822)-ROW())/12+5),AQ1822)</f>
        <v>0</v>
      </c>
      <c r="AS1822" s="60">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58">
        <f ca="1">COUNTIF(INDIRECT("U"&amp;(ROW()+12*(($AN1822-1)*3+$AO1822)-ROW())/12+5):INDIRECT("AF"&amp;(ROW()+12*(($AN1822-1)*3+$AO1822)-ROW())/12+5),AS1822)</f>
        <v>0</v>
      </c>
      <c r="AU1822" s="58">
        <f ca="1">IF(AND(AQ1822+AS1822&gt;0,AR1822+AT1822&gt;0),COUNTIF(AU$6:AU1821,"&gt;0")+1,0)</f>
        <v>0</v>
      </c>
    </row>
    <row r="1823" spans="40:47">
      <c r="AN1823" s="58">
        <v>51</v>
      </c>
      <c r="AO1823" s="58">
        <v>2</v>
      </c>
      <c r="AP1823" s="58">
        <v>6</v>
      </c>
      <c r="AQ1823" s="60">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58">
        <f ca="1">COUNTIF(INDIRECT("H"&amp;(ROW()+12*(($AN1823-1)*3+$AO1823)-ROW())/12+5):INDIRECT("S"&amp;(ROW()+12*(($AN1823-1)*3+$AO1823)-ROW())/12+5),AQ1823)</f>
        <v>0</v>
      </c>
      <c r="AS1823" s="60">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58">
        <f ca="1">COUNTIF(INDIRECT("U"&amp;(ROW()+12*(($AN1823-1)*3+$AO1823)-ROW())/12+5):INDIRECT("AF"&amp;(ROW()+12*(($AN1823-1)*3+$AO1823)-ROW())/12+5),AS1823)</f>
        <v>0</v>
      </c>
      <c r="AU1823" s="58">
        <f ca="1">IF(AND(AQ1823+AS1823&gt;0,AR1823+AT1823&gt;0),COUNTIF(AU$6:AU1822,"&gt;0")+1,0)</f>
        <v>0</v>
      </c>
    </row>
    <row r="1824" spans="40:47">
      <c r="AN1824" s="58">
        <v>51</v>
      </c>
      <c r="AO1824" s="58">
        <v>2</v>
      </c>
      <c r="AP1824" s="58">
        <v>7</v>
      </c>
      <c r="AQ1824" s="60">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58">
        <f ca="1">COUNTIF(INDIRECT("H"&amp;(ROW()+12*(($AN1824-1)*3+$AO1824)-ROW())/12+5):INDIRECT("S"&amp;(ROW()+12*(($AN1824-1)*3+$AO1824)-ROW())/12+5),AQ1824)</f>
        <v>0</v>
      </c>
      <c r="AS1824" s="60">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58">
        <f ca="1">COUNTIF(INDIRECT("U"&amp;(ROW()+12*(($AN1824-1)*3+$AO1824)-ROW())/12+5):INDIRECT("AF"&amp;(ROW()+12*(($AN1824-1)*3+$AO1824)-ROW())/12+5),AS1824)</f>
        <v>0</v>
      </c>
      <c r="AU1824" s="58">
        <f ca="1">IF(AND(AQ1824+AS1824&gt;0,AR1824+AT1824&gt;0),COUNTIF(AU$6:AU1823,"&gt;0")+1,0)</f>
        <v>0</v>
      </c>
    </row>
    <row r="1825" spans="40:47">
      <c r="AN1825" s="58">
        <v>51</v>
      </c>
      <c r="AO1825" s="58">
        <v>2</v>
      </c>
      <c r="AP1825" s="58">
        <v>8</v>
      </c>
      <c r="AQ1825" s="60">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58">
        <f ca="1">COUNTIF(INDIRECT("H"&amp;(ROW()+12*(($AN1825-1)*3+$AO1825)-ROW())/12+5):INDIRECT("S"&amp;(ROW()+12*(($AN1825-1)*3+$AO1825)-ROW())/12+5),AQ1825)</f>
        <v>0</v>
      </c>
      <c r="AS1825" s="60">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58">
        <f ca="1">COUNTIF(INDIRECT("U"&amp;(ROW()+12*(($AN1825-1)*3+$AO1825)-ROW())/12+5):INDIRECT("AF"&amp;(ROW()+12*(($AN1825-1)*3+$AO1825)-ROW())/12+5),AS1825)</f>
        <v>0</v>
      </c>
      <c r="AU1825" s="58">
        <f ca="1">IF(AND(AQ1825+AS1825&gt;0,AR1825+AT1825&gt;0),COUNTIF(AU$6:AU1824,"&gt;0")+1,0)</f>
        <v>0</v>
      </c>
    </row>
    <row r="1826" spans="40:47">
      <c r="AN1826" s="58">
        <v>51</v>
      </c>
      <c r="AO1826" s="58">
        <v>2</v>
      </c>
      <c r="AP1826" s="58">
        <v>9</v>
      </c>
      <c r="AQ1826" s="60">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58">
        <f ca="1">COUNTIF(INDIRECT("H"&amp;(ROW()+12*(($AN1826-1)*3+$AO1826)-ROW())/12+5):INDIRECT("S"&amp;(ROW()+12*(($AN1826-1)*3+$AO1826)-ROW())/12+5),AQ1826)</f>
        <v>0</v>
      </c>
      <c r="AS1826" s="60">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58">
        <f ca="1">COUNTIF(INDIRECT("U"&amp;(ROW()+12*(($AN1826-1)*3+$AO1826)-ROW())/12+5):INDIRECT("AF"&amp;(ROW()+12*(($AN1826-1)*3+$AO1826)-ROW())/12+5),AS1826)</f>
        <v>0</v>
      </c>
      <c r="AU1826" s="58">
        <f ca="1">IF(AND(AQ1826+AS1826&gt;0,AR1826+AT1826&gt;0),COUNTIF(AU$6:AU1825,"&gt;0")+1,0)</f>
        <v>0</v>
      </c>
    </row>
    <row r="1827" spans="40:47">
      <c r="AN1827" s="58">
        <v>51</v>
      </c>
      <c r="AO1827" s="58">
        <v>2</v>
      </c>
      <c r="AP1827" s="58">
        <v>10</v>
      </c>
      <c r="AQ1827" s="60">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58">
        <f ca="1">COUNTIF(INDIRECT("H"&amp;(ROW()+12*(($AN1827-1)*3+$AO1827)-ROW())/12+5):INDIRECT("S"&amp;(ROW()+12*(($AN1827-1)*3+$AO1827)-ROW())/12+5),AQ1827)</f>
        <v>0</v>
      </c>
      <c r="AS1827" s="60">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58">
        <f ca="1">COUNTIF(INDIRECT("U"&amp;(ROW()+12*(($AN1827-1)*3+$AO1827)-ROW())/12+5):INDIRECT("AF"&amp;(ROW()+12*(($AN1827-1)*3+$AO1827)-ROW())/12+5),AS1827)</f>
        <v>0</v>
      </c>
      <c r="AU1827" s="58">
        <f ca="1">IF(AND(AQ1827+AS1827&gt;0,AR1827+AT1827&gt;0),COUNTIF(AU$6:AU1826,"&gt;0")+1,0)</f>
        <v>0</v>
      </c>
    </row>
    <row r="1828" spans="40:47">
      <c r="AN1828" s="58">
        <v>51</v>
      </c>
      <c r="AO1828" s="58">
        <v>2</v>
      </c>
      <c r="AP1828" s="58">
        <v>11</v>
      </c>
      <c r="AQ1828" s="60">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58">
        <f ca="1">COUNTIF(INDIRECT("H"&amp;(ROW()+12*(($AN1828-1)*3+$AO1828)-ROW())/12+5):INDIRECT("S"&amp;(ROW()+12*(($AN1828-1)*3+$AO1828)-ROW())/12+5),AQ1828)</f>
        <v>0</v>
      </c>
      <c r="AS1828" s="60">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58">
        <f ca="1">COUNTIF(INDIRECT("U"&amp;(ROW()+12*(($AN1828-1)*3+$AO1828)-ROW())/12+5):INDIRECT("AF"&amp;(ROW()+12*(($AN1828-1)*3+$AO1828)-ROW())/12+5),AS1828)</f>
        <v>0</v>
      </c>
      <c r="AU1828" s="58">
        <f ca="1">IF(AND(AQ1828+AS1828&gt;0,AR1828+AT1828&gt;0),COUNTIF(AU$6:AU1827,"&gt;0")+1,0)</f>
        <v>0</v>
      </c>
    </row>
    <row r="1829" spans="40:47">
      <c r="AN1829" s="58">
        <v>51</v>
      </c>
      <c r="AO1829" s="58">
        <v>2</v>
      </c>
      <c r="AP1829" s="58">
        <v>12</v>
      </c>
      <c r="AQ1829" s="60">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58">
        <f ca="1">COUNTIF(INDIRECT("H"&amp;(ROW()+12*(($AN1829-1)*3+$AO1829)-ROW())/12+5):INDIRECT("S"&amp;(ROW()+12*(($AN1829-1)*3+$AO1829)-ROW())/12+5),AQ1829)</f>
        <v>0</v>
      </c>
      <c r="AS1829" s="60">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58">
        <f ca="1">COUNTIF(INDIRECT("U"&amp;(ROW()+12*(($AN1829-1)*3+$AO1829)-ROW())/12+5):INDIRECT("AF"&amp;(ROW()+12*(($AN1829-1)*3+$AO1829)-ROW())/12+5),AS1829)</f>
        <v>0</v>
      </c>
      <c r="AU1829" s="58">
        <f ca="1">IF(AND(AQ1829+AS1829&gt;0,AR1829+AT1829&gt;0),COUNTIF(AU$6:AU1828,"&gt;0")+1,0)</f>
        <v>0</v>
      </c>
    </row>
    <row r="1830" spans="40:47">
      <c r="AN1830" s="58">
        <v>51</v>
      </c>
      <c r="AO1830" s="58">
        <v>3</v>
      </c>
      <c r="AP1830" s="58">
        <v>1</v>
      </c>
      <c r="AQ1830" s="60">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58">
        <f ca="1">COUNTIF(INDIRECT("H"&amp;(ROW()+12*(($AN1830-1)*3+$AO1830)-ROW())/12+5):INDIRECT("S"&amp;(ROW()+12*(($AN1830-1)*3+$AO1830)-ROW())/12+5),AQ1830)</f>
        <v>0</v>
      </c>
      <c r="AS1830" s="60">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58">
        <f ca="1">COUNTIF(INDIRECT("U"&amp;(ROW()+12*(($AN1830-1)*3+$AO1830)-ROW())/12+5):INDIRECT("AF"&amp;(ROW()+12*(($AN1830-1)*3+$AO1830)-ROW())/12+5),AS1830)</f>
        <v>0</v>
      </c>
      <c r="AU1830" s="58">
        <f ca="1">IF(AND(AQ1830+AS1830&gt;0,AR1830+AT1830&gt;0),COUNTIF(AU$6:AU1829,"&gt;0")+1,0)</f>
        <v>0</v>
      </c>
    </row>
    <row r="1831" spans="40:47">
      <c r="AN1831" s="58">
        <v>51</v>
      </c>
      <c r="AO1831" s="58">
        <v>3</v>
      </c>
      <c r="AP1831" s="58">
        <v>2</v>
      </c>
      <c r="AQ1831" s="60">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58">
        <f ca="1">COUNTIF(INDIRECT("H"&amp;(ROW()+12*(($AN1831-1)*3+$AO1831)-ROW())/12+5):INDIRECT("S"&amp;(ROW()+12*(($AN1831-1)*3+$AO1831)-ROW())/12+5),AQ1831)</f>
        <v>0</v>
      </c>
      <c r="AS1831" s="60">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58">
        <f ca="1">COUNTIF(INDIRECT("U"&amp;(ROW()+12*(($AN1831-1)*3+$AO1831)-ROW())/12+5):INDIRECT("AF"&amp;(ROW()+12*(($AN1831-1)*3+$AO1831)-ROW())/12+5),AS1831)</f>
        <v>0</v>
      </c>
      <c r="AU1831" s="58">
        <f ca="1">IF(AND(AQ1831+AS1831&gt;0,AR1831+AT1831&gt;0),COUNTIF(AU$6:AU1830,"&gt;0")+1,0)</f>
        <v>0</v>
      </c>
    </row>
    <row r="1832" spans="40:47">
      <c r="AN1832" s="58">
        <v>51</v>
      </c>
      <c r="AO1832" s="58">
        <v>3</v>
      </c>
      <c r="AP1832" s="58">
        <v>3</v>
      </c>
      <c r="AQ1832" s="60">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58">
        <f ca="1">COUNTIF(INDIRECT("H"&amp;(ROW()+12*(($AN1832-1)*3+$AO1832)-ROW())/12+5):INDIRECT("S"&amp;(ROW()+12*(($AN1832-1)*3+$AO1832)-ROW())/12+5),AQ1832)</f>
        <v>0</v>
      </c>
      <c r="AS1832" s="60">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58">
        <f ca="1">COUNTIF(INDIRECT("U"&amp;(ROW()+12*(($AN1832-1)*3+$AO1832)-ROW())/12+5):INDIRECT("AF"&amp;(ROW()+12*(($AN1832-1)*3+$AO1832)-ROW())/12+5),AS1832)</f>
        <v>0</v>
      </c>
      <c r="AU1832" s="58">
        <f ca="1">IF(AND(AQ1832+AS1832&gt;0,AR1832+AT1832&gt;0),COUNTIF(AU$6:AU1831,"&gt;0")+1,0)</f>
        <v>0</v>
      </c>
    </row>
    <row r="1833" spans="40:47">
      <c r="AN1833" s="58">
        <v>51</v>
      </c>
      <c r="AO1833" s="58">
        <v>3</v>
      </c>
      <c r="AP1833" s="58">
        <v>4</v>
      </c>
      <c r="AQ1833" s="60">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58">
        <f ca="1">COUNTIF(INDIRECT("H"&amp;(ROW()+12*(($AN1833-1)*3+$AO1833)-ROW())/12+5):INDIRECT("S"&amp;(ROW()+12*(($AN1833-1)*3+$AO1833)-ROW())/12+5),AQ1833)</f>
        <v>0</v>
      </c>
      <c r="AS1833" s="60">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58">
        <f ca="1">COUNTIF(INDIRECT("U"&amp;(ROW()+12*(($AN1833-1)*3+$AO1833)-ROW())/12+5):INDIRECT("AF"&amp;(ROW()+12*(($AN1833-1)*3+$AO1833)-ROW())/12+5),AS1833)</f>
        <v>0</v>
      </c>
      <c r="AU1833" s="58">
        <f ca="1">IF(AND(AQ1833+AS1833&gt;0,AR1833+AT1833&gt;0),COUNTIF(AU$6:AU1832,"&gt;0")+1,0)</f>
        <v>0</v>
      </c>
    </row>
    <row r="1834" spans="40:47">
      <c r="AN1834" s="58">
        <v>51</v>
      </c>
      <c r="AO1834" s="58">
        <v>3</v>
      </c>
      <c r="AP1834" s="58">
        <v>5</v>
      </c>
      <c r="AQ1834" s="60">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58">
        <f ca="1">COUNTIF(INDIRECT("H"&amp;(ROW()+12*(($AN1834-1)*3+$AO1834)-ROW())/12+5):INDIRECT("S"&amp;(ROW()+12*(($AN1834-1)*3+$AO1834)-ROW())/12+5),AQ1834)</f>
        <v>0</v>
      </c>
      <c r="AS1834" s="60">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58">
        <f ca="1">COUNTIF(INDIRECT("U"&amp;(ROW()+12*(($AN1834-1)*3+$AO1834)-ROW())/12+5):INDIRECT("AF"&amp;(ROW()+12*(($AN1834-1)*3+$AO1834)-ROW())/12+5),AS1834)</f>
        <v>0</v>
      </c>
      <c r="AU1834" s="58">
        <f ca="1">IF(AND(AQ1834+AS1834&gt;0,AR1834+AT1834&gt;0),COUNTIF(AU$6:AU1833,"&gt;0")+1,0)</f>
        <v>0</v>
      </c>
    </row>
    <row r="1835" spans="40:47">
      <c r="AN1835" s="58">
        <v>51</v>
      </c>
      <c r="AO1835" s="58">
        <v>3</v>
      </c>
      <c r="AP1835" s="58">
        <v>6</v>
      </c>
      <c r="AQ1835" s="60">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58">
        <f ca="1">COUNTIF(INDIRECT("H"&amp;(ROW()+12*(($AN1835-1)*3+$AO1835)-ROW())/12+5):INDIRECT("S"&amp;(ROW()+12*(($AN1835-1)*3+$AO1835)-ROW())/12+5),AQ1835)</f>
        <v>0</v>
      </c>
      <c r="AS1835" s="60">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58">
        <f ca="1">COUNTIF(INDIRECT("U"&amp;(ROW()+12*(($AN1835-1)*3+$AO1835)-ROW())/12+5):INDIRECT("AF"&amp;(ROW()+12*(($AN1835-1)*3+$AO1835)-ROW())/12+5),AS1835)</f>
        <v>0</v>
      </c>
      <c r="AU1835" s="58">
        <f ca="1">IF(AND(AQ1835+AS1835&gt;0,AR1835+AT1835&gt;0),COUNTIF(AU$6:AU1834,"&gt;0")+1,0)</f>
        <v>0</v>
      </c>
    </row>
    <row r="1836" spans="40:47">
      <c r="AN1836" s="58">
        <v>51</v>
      </c>
      <c r="AO1836" s="58">
        <v>3</v>
      </c>
      <c r="AP1836" s="58">
        <v>7</v>
      </c>
      <c r="AQ1836" s="60">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58">
        <f ca="1">COUNTIF(INDIRECT("H"&amp;(ROW()+12*(($AN1836-1)*3+$AO1836)-ROW())/12+5):INDIRECT("S"&amp;(ROW()+12*(($AN1836-1)*3+$AO1836)-ROW())/12+5),AQ1836)</f>
        <v>0</v>
      </c>
      <c r="AS1836" s="60">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58">
        <f ca="1">COUNTIF(INDIRECT("U"&amp;(ROW()+12*(($AN1836-1)*3+$AO1836)-ROW())/12+5):INDIRECT("AF"&amp;(ROW()+12*(($AN1836-1)*3+$AO1836)-ROW())/12+5),AS1836)</f>
        <v>0</v>
      </c>
      <c r="AU1836" s="58">
        <f ca="1">IF(AND(AQ1836+AS1836&gt;0,AR1836+AT1836&gt;0),COUNTIF(AU$6:AU1835,"&gt;0")+1,0)</f>
        <v>0</v>
      </c>
    </row>
    <row r="1837" spans="40:47">
      <c r="AN1837" s="58">
        <v>51</v>
      </c>
      <c r="AO1837" s="58">
        <v>3</v>
      </c>
      <c r="AP1837" s="58">
        <v>8</v>
      </c>
      <c r="AQ1837" s="60">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58">
        <f ca="1">COUNTIF(INDIRECT("H"&amp;(ROW()+12*(($AN1837-1)*3+$AO1837)-ROW())/12+5):INDIRECT("S"&amp;(ROW()+12*(($AN1837-1)*3+$AO1837)-ROW())/12+5),AQ1837)</f>
        <v>0</v>
      </c>
      <c r="AS1837" s="60">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58">
        <f ca="1">COUNTIF(INDIRECT("U"&amp;(ROW()+12*(($AN1837-1)*3+$AO1837)-ROW())/12+5):INDIRECT("AF"&amp;(ROW()+12*(($AN1837-1)*3+$AO1837)-ROW())/12+5),AS1837)</f>
        <v>0</v>
      </c>
      <c r="AU1837" s="58">
        <f ca="1">IF(AND(AQ1837+AS1837&gt;0,AR1837+AT1837&gt;0),COUNTIF(AU$6:AU1836,"&gt;0")+1,0)</f>
        <v>0</v>
      </c>
    </row>
    <row r="1838" spans="40:47">
      <c r="AN1838" s="58">
        <v>51</v>
      </c>
      <c r="AO1838" s="58">
        <v>3</v>
      </c>
      <c r="AP1838" s="58">
        <v>9</v>
      </c>
      <c r="AQ1838" s="60">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58">
        <f ca="1">COUNTIF(INDIRECT("H"&amp;(ROW()+12*(($AN1838-1)*3+$AO1838)-ROW())/12+5):INDIRECT("S"&amp;(ROW()+12*(($AN1838-1)*3+$AO1838)-ROW())/12+5),AQ1838)</f>
        <v>0</v>
      </c>
      <c r="AS1838" s="60">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58">
        <f ca="1">COUNTIF(INDIRECT("U"&amp;(ROW()+12*(($AN1838-1)*3+$AO1838)-ROW())/12+5):INDIRECT("AF"&amp;(ROW()+12*(($AN1838-1)*3+$AO1838)-ROW())/12+5),AS1838)</f>
        <v>0</v>
      </c>
      <c r="AU1838" s="58">
        <f ca="1">IF(AND(AQ1838+AS1838&gt;0,AR1838+AT1838&gt;0),COUNTIF(AU$6:AU1837,"&gt;0")+1,0)</f>
        <v>0</v>
      </c>
    </row>
    <row r="1839" spans="40:47">
      <c r="AN1839" s="58">
        <v>51</v>
      </c>
      <c r="AO1839" s="58">
        <v>3</v>
      </c>
      <c r="AP1839" s="58">
        <v>10</v>
      </c>
      <c r="AQ1839" s="60">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58">
        <f ca="1">COUNTIF(INDIRECT("H"&amp;(ROW()+12*(($AN1839-1)*3+$AO1839)-ROW())/12+5):INDIRECT("S"&amp;(ROW()+12*(($AN1839-1)*3+$AO1839)-ROW())/12+5),AQ1839)</f>
        <v>0</v>
      </c>
      <c r="AS1839" s="60">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58">
        <f ca="1">COUNTIF(INDIRECT("U"&amp;(ROW()+12*(($AN1839-1)*3+$AO1839)-ROW())/12+5):INDIRECT("AF"&amp;(ROW()+12*(($AN1839-1)*3+$AO1839)-ROW())/12+5),AS1839)</f>
        <v>0</v>
      </c>
      <c r="AU1839" s="58">
        <f ca="1">IF(AND(AQ1839+AS1839&gt;0,AR1839+AT1839&gt;0),COUNTIF(AU$6:AU1838,"&gt;0")+1,0)</f>
        <v>0</v>
      </c>
    </row>
    <row r="1840" spans="40:47">
      <c r="AN1840" s="58">
        <v>51</v>
      </c>
      <c r="AO1840" s="58">
        <v>3</v>
      </c>
      <c r="AP1840" s="58">
        <v>11</v>
      </c>
      <c r="AQ1840" s="60">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58">
        <f ca="1">COUNTIF(INDIRECT("H"&amp;(ROW()+12*(($AN1840-1)*3+$AO1840)-ROW())/12+5):INDIRECT("S"&amp;(ROW()+12*(($AN1840-1)*3+$AO1840)-ROW())/12+5),AQ1840)</f>
        <v>0</v>
      </c>
      <c r="AS1840" s="60">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58">
        <f ca="1">COUNTIF(INDIRECT("U"&amp;(ROW()+12*(($AN1840-1)*3+$AO1840)-ROW())/12+5):INDIRECT("AF"&amp;(ROW()+12*(($AN1840-1)*3+$AO1840)-ROW())/12+5),AS1840)</f>
        <v>0</v>
      </c>
      <c r="AU1840" s="58">
        <f ca="1">IF(AND(AQ1840+AS1840&gt;0,AR1840+AT1840&gt;0),COUNTIF(AU$6:AU1839,"&gt;0")+1,0)</f>
        <v>0</v>
      </c>
    </row>
    <row r="1841" spans="40:47">
      <c r="AN1841" s="243">
        <v>51</v>
      </c>
      <c r="AO1841" s="243">
        <v>3</v>
      </c>
      <c r="AP1841" s="243">
        <v>12</v>
      </c>
      <c r="AQ1841" s="244">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243">
        <f ca="1">COUNTIF(INDIRECT("H"&amp;(ROW()+12*(($AN1841-1)*3+$AO1841)-ROW())/12+5):INDIRECT("S"&amp;(ROW()+12*(($AN1841-1)*3+$AO1841)-ROW())/12+5),AQ1841)</f>
        <v>0</v>
      </c>
      <c r="AS1841" s="244">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243">
        <f ca="1">COUNTIF(INDIRECT("U"&amp;(ROW()+12*(($AN1841-1)*3+$AO1841)-ROW())/12+5):INDIRECT("AF"&amp;(ROW()+12*(($AN1841-1)*3+$AO1841)-ROW())/12+5),AS1841)</f>
        <v>0</v>
      </c>
      <c r="AU1841" s="58">
        <f ca="1">IF(AND(AQ1841+AS1841&gt;0,AR1841+AT1841&gt;0),COUNTIF(AU$6:AU1840,"&gt;0")+1,0)</f>
        <v>0</v>
      </c>
    </row>
    <row r="1842" spans="40:47">
      <c r="AN1842" s="58">
        <v>52</v>
      </c>
      <c r="AO1842" s="58">
        <v>1</v>
      </c>
      <c r="AP1842" s="58">
        <v>1</v>
      </c>
      <c r="AQ1842" s="60">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58">
        <f ca="1">COUNTIF(INDIRECT("H"&amp;(ROW()+12*(($AN1842-1)*3+$AO1842)-ROW())/12+5):INDIRECT("S"&amp;(ROW()+12*(($AN1842-1)*3+$AO1842)-ROW())/12+5),AQ1842)</f>
        <v>0</v>
      </c>
      <c r="AS1842" s="60">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58">
        <f ca="1">COUNTIF(INDIRECT("U"&amp;(ROW()+12*(($AN1842-1)*3+$AO1842)-ROW())/12+5):INDIRECT("AF"&amp;(ROW()+12*(($AN1842-1)*3+$AO1842)-ROW())/12+5),AS1842)</f>
        <v>0</v>
      </c>
      <c r="AU1842" s="58">
        <f ca="1">IF(AND(AQ1842+AS1842&gt;0,AR1842+AT1842&gt;0),COUNTIF(AU$6:AU1841,"&gt;0")+1,0)</f>
        <v>0</v>
      </c>
    </row>
    <row r="1843" spans="40:47">
      <c r="AN1843" s="58">
        <v>52</v>
      </c>
      <c r="AO1843" s="58">
        <v>1</v>
      </c>
      <c r="AP1843" s="58">
        <v>2</v>
      </c>
      <c r="AQ1843" s="60">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58">
        <f ca="1">COUNTIF(INDIRECT("H"&amp;(ROW()+12*(($AN1843-1)*3+$AO1843)-ROW())/12+5):INDIRECT("S"&amp;(ROW()+12*(($AN1843-1)*3+$AO1843)-ROW())/12+5),AQ1843)</f>
        <v>0</v>
      </c>
      <c r="AS1843" s="60">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58">
        <f ca="1">COUNTIF(INDIRECT("U"&amp;(ROW()+12*(($AN1843-1)*3+$AO1843)-ROW())/12+5):INDIRECT("AF"&amp;(ROW()+12*(($AN1843-1)*3+$AO1843)-ROW())/12+5),AS1843)</f>
        <v>0</v>
      </c>
      <c r="AU1843" s="58">
        <f ca="1">IF(AND(AQ1843+AS1843&gt;0,AR1843+AT1843&gt;0),COUNTIF(AU$6:AU1842,"&gt;0")+1,0)</f>
        <v>0</v>
      </c>
    </row>
    <row r="1844" spans="40:47">
      <c r="AN1844" s="58">
        <v>52</v>
      </c>
      <c r="AO1844" s="58">
        <v>1</v>
      </c>
      <c r="AP1844" s="58">
        <v>3</v>
      </c>
      <c r="AQ1844" s="60">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58">
        <f ca="1">COUNTIF(INDIRECT("H"&amp;(ROW()+12*(($AN1844-1)*3+$AO1844)-ROW())/12+5):INDIRECT("S"&amp;(ROW()+12*(($AN1844-1)*3+$AO1844)-ROW())/12+5),AQ1844)</f>
        <v>0</v>
      </c>
      <c r="AS1844" s="60">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58">
        <f ca="1">COUNTIF(INDIRECT("U"&amp;(ROW()+12*(($AN1844-1)*3+$AO1844)-ROW())/12+5):INDIRECT("AF"&amp;(ROW()+12*(($AN1844-1)*3+$AO1844)-ROW())/12+5),AS1844)</f>
        <v>0</v>
      </c>
      <c r="AU1844" s="58">
        <f ca="1">IF(AND(AQ1844+AS1844&gt;0,AR1844+AT1844&gt;0),COUNTIF(AU$6:AU1843,"&gt;0")+1,0)</f>
        <v>0</v>
      </c>
    </row>
    <row r="1845" spans="40:47">
      <c r="AN1845" s="58">
        <v>52</v>
      </c>
      <c r="AO1845" s="58">
        <v>1</v>
      </c>
      <c r="AP1845" s="58">
        <v>4</v>
      </c>
      <c r="AQ1845" s="60">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58">
        <f ca="1">COUNTIF(INDIRECT("H"&amp;(ROW()+12*(($AN1845-1)*3+$AO1845)-ROW())/12+5):INDIRECT("S"&amp;(ROW()+12*(($AN1845-1)*3+$AO1845)-ROW())/12+5),AQ1845)</f>
        <v>0</v>
      </c>
      <c r="AS1845" s="60">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58">
        <f ca="1">COUNTIF(INDIRECT("U"&amp;(ROW()+12*(($AN1845-1)*3+$AO1845)-ROW())/12+5):INDIRECT("AF"&amp;(ROW()+12*(($AN1845-1)*3+$AO1845)-ROW())/12+5),AS1845)</f>
        <v>0</v>
      </c>
      <c r="AU1845" s="58">
        <f ca="1">IF(AND(AQ1845+AS1845&gt;0,AR1845+AT1845&gt;0),COUNTIF(AU$6:AU1844,"&gt;0")+1,0)</f>
        <v>0</v>
      </c>
    </row>
    <row r="1846" spans="40:47">
      <c r="AN1846" s="58">
        <v>52</v>
      </c>
      <c r="AO1846" s="58">
        <v>1</v>
      </c>
      <c r="AP1846" s="58">
        <v>5</v>
      </c>
      <c r="AQ1846" s="60">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58">
        <f ca="1">COUNTIF(INDIRECT("H"&amp;(ROW()+12*(($AN1846-1)*3+$AO1846)-ROW())/12+5):INDIRECT("S"&amp;(ROW()+12*(($AN1846-1)*3+$AO1846)-ROW())/12+5),AQ1846)</f>
        <v>0</v>
      </c>
      <c r="AS1846" s="60">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58">
        <f ca="1">COUNTIF(INDIRECT("U"&amp;(ROW()+12*(($AN1846-1)*3+$AO1846)-ROW())/12+5):INDIRECT("AF"&amp;(ROW()+12*(($AN1846-1)*3+$AO1846)-ROW())/12+5),AS1846)</f>
        <v>0</v>
      </c>
      <c r="AU1846" s="58">
        <f ca="1">IF(AND(AQ1846+AS1846&gt;0,AR1846+AT1846&gt;0),COUNTIF(AU$6:AU1845,"&gt;0")+1,0)</f>
        <v>0</v>
      </c>
    </row>
    <row r="1847" spans="40:47">
      <c r="AN1847" s="58">
        <v>52</v>
      </c>
      <c r="AO1847" s="58">
        <v>1</v>
      </c>
      <c r="AP1847" s="58">
        <v>6</v>
      </c>
      <c r="AQ1847" s="60">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58">
        <f ca="1">COUNTIF(INDIRECT("H"&amp;(ROW()+12*(($AN1847-1)*3+$AO1847)-ROW())/12+5):INDIRECT("S"&amp;(ROW()+12*(($AN1847-1)*3+$AO1847)-ROW())/12+5),AQ1847)</f>
        <v>0</v>
      </c>
      <c r="AS1847" s="60">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58">
        <f ca="1">COUNTIF(INDIRECT("U"&amp;(ROW()+12*(($AN1847-1)*3+$AO1847)-ROW())/12+5):INDIRECT("AF"&amp;(ROW()+12*(($AN1847-1)*3+$AO1847)-ROW())/12+5),AS1847)</f>
        <v>0</v>
      </c>
      <c r="AU1847" s="58">
        <f ca="1">IF(AND(AQ1847+AS1847&gt;0,AR1847+AT1847&gt;0),COUNTIF(AU$6:AU1846,"&gt;0")+1,0)</f>
        <v>0</v>
      </c>
    </row>
    <row r="1848" spans="40:47">
      <c r="AN1848" s="58">
        <v>52</v>
      </c>
      <c r="AO1848" s="58">
        <v>1</v>
      </c>
      <c r="AP1848" s="58">
        <v>7</v>
      </c>
      <c r="AQ1848" s="60">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58">
        <f ca="1">COUNTIF(INDIRECT("H"&amp;(ROW()+12*(($AN1848-1)*3+$AO1848)-ROW())/12+5):INDIRECT("S"&amp;(ROW()+12*(($AN1848-1)*3+$AO1848)-ROW())/12+5),AQ1848)</f>
        <v>0</v>
      </c>
      <c r="AS1848" s="60">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58">
        <f ca="1">COUNTIF(INDIRECT("U"&amp;(ROW()+12*(($AN1848-1)*3+$AO1848)-ROW())/12+5):INDIRECT("AF"&amp;(ROW()+12*(($AN1848-1)*3+$AO1848)-ROW())/12+5),AS1848)</f>
        <v>0</v>
      </c>
      <c r="AU1848" s="58">
        <f ca="1">IF(AND(AQ1848+AS1848&gt;0,AR1848+AT1848&gt;0),COUNTIF(AU$6:AU1847,"&gt;0")+1,0)</f>
        <v>0</v>
      </c>
    </row>
    <row r="1849" spans="40:47">
      <c r="AN1849" s="58">
        <v>52</v>
      </c>
      <c r="AO1849" s="58">
        <v>1</v>
      </c>
      <c r="AP1849" s="58">
        <v>8</v>
      </c>
      <c r="AQ1849" s="60">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58">
        <f ca="1">COUNTIF(INDIRECT("H"&amp;(ROW()+12*(($AN1849-1)*3+$AO1849)-ROW())/12+5):INDIRECT("S"&amp;(ROW()+12*(($AN1849-1)*3+$AO1849)-ROW())/12+5),AQ1849)</f>
        <v>0</v>
      </c>
      <c r="AS1849" s="60">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58">
        <f ca="1">COUNTIF(INDIRECT("U"&amp;(ROW()+12*(($AN1849-1)*3+$AO1849)-ROW())/12+5):INDIRECT("AF"&amp;(ROW()+12*(($AN1849-1)*3+$AO1849)-ROW())/12+5),AS1849)</f>
        <v>0</v>
      </c>
      <c r="AU1849" s="58">
        <f ca="1">IF(AND(AQ1849+AS1849&gt;0,AR1849+AT1849&gt;0),COUNTIF(AU$6:AU1848,"&gt;0")+1,0)</f>
        <v>0</v>
      </c>
    </row>
    <row r="1850" spans="40:47">
      <c r="AN1850" s="58">
        <v>52</v>
      </c>
      <c r="AO1850" s="58">
        <v>1</v>
      </c>
      <c r="AP1850" s="58">
        <v>9</v>
      </c>
      <c r="AQ1850" s="60">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58">
        <f ca="1">COUNTIF(INDIRECT("H"&amp;(ROW()+12*(($AN1850-1)*3+$AO1850)-ROW())/12+5):INDIRECT("S"&amp;(ROW()+12*(($AN1850-1)*3+$AO1850)-ROW())/12+5),AQ1850)</f>
        <v>0</v>
      </c>
      <c r="AS1850" s="60">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58">
        <f ca="1">COUNTIF(INDIRECT("U"&amp;(ROW()+12*(($AN1850-1)*3+$AO1850)-ROW())/12+5):INDIRECT("AF"&amp;(ROW()+12*(($AN1850-1)*3+$AO1850)-ROW())/12+5),AS1850)</f>
        <v>0</v>
      </c>
      <c r="AU1850" s="58">
        <f ca="1">IF(AND(AQ1850+AS1850&gt;0,AR1850+AT1850&gt;0),COUNTIF(AU$6:AU1849,"&gt;0")+1,0)</f>
        <v>0</v>
      </c>
    </row>
    <row r="1851" spans="40:47">
      <c r="AN1851" s="58">
        <v>52</v>
      </c>
      <c r="AO1851" s="58">
        <v>1</v>
      </c>
      <c r="AP1851" s="58">
        <v>10</v>
      </c>
      <c r="AQ1851" s="60">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58">
        <f ca="1">COUNTIF(INDIRECT("H"&amp;(ROW()+12*(($AN1851-1)*3+$AO1851)-ROW())/12+5):INDIRECT("S"&amp;(ROW()+12*(($AN1851-1)*3+$AO1851)-ROW())/12+5),AQ1851)</f>
        <v>0</v>
      </c>
      <c r="AS1851" s="60">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58">
        <f ca="1">COUNTIF(INDIRECT("U"&amp;(ROW()+12*(($AN1851-1)*3+$AO1851)-ROW())/12+5):INDIRECT("AF"&amp;(ROW()+12*(($AN1851-1)*3+$AO1851)-ROW())/12+5),AS1851)</f>
        <v>0</v>
      </c>
      <c r="AU1851" s="58">
        <f ca="1">IF(AND(AQ1851+AS1851&gt;0,AR1851+AT1851&gt;0),COUNTIF(AU$6:AU1850,"&gt;0")+1,0)</f>
        <v>0</v>
      </c>
    </row>
    <row r="1852" spans="40:47">
      <c r="AN1852" s="58">
        <v>52</v>
      </c>
      <c r="AO1852" s="58">
        <v>1</v>
      </c>
      <c r="AP1852" s="58">
        <v>11</v>
      </c>
      <c r="AQ1852" s="60">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58">
        <f ca="1">COUNTIF(INDIRECT("H"&amp;(ROW()+12*(($AN1852-1)*3+$AO1852)-ROW())/12+5):INDIRECT("S"&amp;(ROW()+12*(($AN1852-1)*3+$AO1852)-ROW())/12+5),AQ1852)</f>
        <v>0</v>
      </c>
      <c r="AS1852" s="60">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58">
        <f ca="1">COUNTIF(INDIRECT("U"&amp;(ROW()+12*(($AN1852-1)*3+$AO1852)-ROW())/12+5):INDIRECT("AF"&amp;(ROW()+12*(($AN1852-1)*3+$AO1852)-ROW())/12+5),AS1852)</f>
        <v>0</v>
      </c>
      <c r="AU1852" s="58">
        <f ca="1">IF(AND(AQ1852+AS1852&gt;0,AR1852+AT1852&gt;0),COUNTIF(AU$6:AU1851,"&gt;0")+1,0)</f>
        <v>0</v>
      </c>
    </row>
    <row r="1853" spans="40:47">
      <c r="AN1853" s="58">
        <v>52</v>
      </c>
      <c r="AO1853" s="58">
        <v>1</v>
      </c>
      <c r="AP1853" s="58">
        <v>12</v>
      </c>
      <c r="AQ1853" s="60">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58">
        <f ca="1">COUNTIF(INDIRECT("H"&amp;(ROW()+12*(($AN1853-1)*3+$AO1853)-ROW())/12+5):INDIRECT("S"&amp;(ROW()+12*(($AN1853-1)*3+$AO1853)-ROW())/12+5),AQ1853)</f>
        <v>0</v>
      </c>
      <c r="AS1853" s="60">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58">
        <f ca="1">COUNTIF(INDIRECT("U"&amp;(ROW()+12*(($AN1853-1)*3+$AO1853)-ROW())/12+5):INDIRECT("AF"&amp;(ROW()+12*(($AN1853-1)*3+$AO1853)-ROW())/12+5),AS1853)</f>
        <v>0</v>
      </c>
      <c r="AU1853" s="58">
        <f ca="1">IF(AND(AQ1853+AS1853&gt;0,AR1853+AT1853&gt;0),COUNTIF(AU$6:AU1852,"&gt;0")+1,0)</f>
        <v>0</v>
      </c>
    </row>
    <row r="1854" spans="40:47">
      <c r="AN1854" s="58">
        <v>52</v>
      </c>
      <c r="AO1854" s="58">
        <v>2</v>
      </c>
      <c r="AP1854" s="58">
        <v>1</v>
      </c>
      <c r="AQ1854" s="60">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58">
        <f ca="1">COUNTIF(INDIRECT("H"&amp;(ROW()+12*(($AN1854-1)*3+$AO1854)-ROW())/12+5):INDIRECT("S"&amp;(ROW()+12*(($AN1854-1)*3+$AO1854)-ROW())/12+5),AQ1854)</f>
        <v>0</v>
      </c>
      <c r="AS1854" s="60">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58">
        <f ca="1">COUNTIF(INDIRECT("U"&amp;(ROW()+12*(($AN1854-1)*3+$AO1854)-ROW())/12+5):INDIRECT("AF"&amp;(ROW()+12*(($AN1854-1)*3+$AO1854)-ROW())/12+5),AS1854)</f>
        <v>0</v>
      </c>
      <c r="AU1854" s="58">
        <f ca="1">IF(AND(AQ1854+AS1854&gt;0,AR1854+AT1854&gt;0),COUNTIF(AU$6:AU1853,"&gt;0")+1,0)</f>
        <v>0</v>
      </c>
    </row>
    <row r="1855" spans="40:47">
      <c r="AN1855" s="58">
        <v>52</v>
      </c>
      <c r="AO1855" s="58">
        <v>2</v>
      </c>
      <c r="AP1855" s="58">
        <v>2</v>
      </c>
      <c r="AQ1855" s="60">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58">
        <f ca="1">COUNTIF(INDIRECT("H"&amp;(ROW()+12*(($AN1855-1)*3+$AO1855)-ROW())/12+5):INDIRECT("S"&amp;(ROW()+12*(($AN1855-1)*3+$AO1855)-ROW())/12+5),AQ1855)</f>
        <v>0</v>
      </c>
      <c r="AS1855" s="60">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58">
        <f ca="1">COUNTIF(INDIRECT("U"&amp;(ROW()+12*(($AN1855-1)*3+$AO1855)-ROW())/12+5):INDIRECT("AF"&amp;(ROW()+12*(($AN1855-1)*3+$AO1855)-ROW())/12+5),AS1855)</f>
        <v>0</v>
      </c>
      <c r="AU1855" s="58">
        <f ca="1">IF(AND(AQ1855+AS1855&gt;0,AR1855+AT1855&gt;0),COUNTIF(AU$6:AU1854,"&gt;0")+1,0)</f>
        <v>0</v>
      </c>
    </row>
    <row r="1856" spans="40:47">
      <c r="AN1856" s="58">
        <v>52</v>
      </c>
      <c r="AO1856" s="58">
        <v>2</v>
      </c>
      <c r="AP1856" s="58">
        <v>3</v>
      </c>
      <c r="AQ1856" s="60">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58">
        <f ca="1">COUNTIF(INDIRECT("H"&amp;(ROW()+12*(($AN1856-1)*3+$AO1856)-ROW())/12+5):INDIRECT("S"&amp;(ROW()+12*(($AN1856-1)*3+$AO1856)-ROW())/12+5),AQ1856)</f>
        <v>0</v>
      </c>
      <c r="AS1856" s="60">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58">
        <f ca="1">COUNTIF(INDIRECT("U"&amp;(ROW()+12*(($AN1856-1)*3+$AO1856)-ROW())/12+5):INDIRECT("AF"&amp;(ROW()+12*(($AN1856-1)*3+$AO1856)-ROW())/12+5),AS1856)</f>
        <v>0</v>
      </c>
      <c r="AU1856" s="58">
        <f ca="1">IF(AND(AQ1856+AS1856&gt;0,AR1856+AT1856&gt;0),COUNTIF(AU$6:AU1855,"&gt;0")+1,0)</f>
        <v>0</v>
      </c>
    </row>
    <row r="1857" spans="40:47">
      <c r="AN1857" s="58">
        <v>52</v>
      </c>
      <c r="AO1857" s="58">
        <v>2</v>
      </c>
      <c r="AP1857" s="58">
        <v>4</v>
      </c>
      <c r="AQ1857" s="60">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58">
        <f ca="1">COUNTIF(INDIRECT("H"&amp;(ROW()+12*(($AN1857-1)*3+$AO1857)-ROW())/12+5):INDIRECT("S"&amp;(ROW()+12*(($AN1857-1)*3+$AO1857)-ROW())/12+5),AQ1857)</f>
        <v>0</v>
      </c>
      <c r="AS1857" s="60">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58">
        <f ca="1">COUNTIF(INDIRECT("U"&amp;(ROW()+12*(($AN1857-1)*3+$AO1857)-ROW())/12+5):INDIRECT("AF"&amp;(ROW()+12*(($AN1857-1)*3+$AO1857)-ROW())/12+5),AS1857)</f>
        <v>0</v>
      </c>
      <c r="AU1857" s="58">
        <f ca="1">IF(AND(AQ1857+AS1857&gt;0,AR1857+AT1857&gt;0),COUNTIF(AU$6:AU1856,"&gt;0")+1,0)</f>
        <v>0</v>
      </c>
    </row>
    <row r="1858" spans="40:47">
      <c r="AN1858" s="58">
        <v>52</v>
      </c>
      <c r="AO1858" s="58">
        <v>2</v>
      </c>
      <c r="AP1858" s="58">
        <v>5</v>
      </c>
      <c r="AQ1858" s="60">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58">
        <f ca="1">COUNTIF(INDIRECT("H"&amp;(ROW()+12*(($AN1858-1)*3+$AO1858)-ROW())/12+5):INDIRECT("S"&amp;(ROW()+12*(($AN1858-1)*3+$AO1858)-ROW())/12+5),AQ1858)</f>
        <v>0</v>
      </c>
      <c r="AS1858" s="60">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58">
        <f ca="1">COUNTIF(INDIRECT("U"&amp;(ROW()+12*(($AN1858-1)*3+$AO1858)-ROW())/12+5):INDIRECT("AF"&amp;(ROW()+12*(($AN1858-1)*3+$AO1858)-ROW())/12+5),AS1858)</f>
        <v>0</v>
      </c>
      <c r="AU1858" s="58">
        <f ca="1">IF(AND(AQ1858+AS1858&gt;0,AR1858+AT1858&gt;0),COUNTIF(AU$6:AU1857,"&gt;0")+1,0)</f>
        <v>0</v>
      </c>
    </row>
    <row r="1859" spans="40:47">
      <c r="AN1859" s="58">
        <v>52</v>
      </c>
      <c r="AO1859" s="58">
        <v>2</v>
      </c>
      <c r="AP1859" s="58">
        <v>6</v>
      </c>
      <c r="AQ1859" s="60">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58">
        <f ca="1">COUNTIF(INDIRECT("H"&amp;(ROW()+12*(($AN1859-1)*3+$AO1859)-ROW())/12+5):INDIRECT("S"&amp;(ROW()+12*(($AN1859-1)*3+$AO1859)-ROW())/12+5),AQ1859)</f>
        <v>0</v>
      </c>
      <c r="AS1859" s="60">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58">
        <f ca="1">COUNTIF(INDIRECT("U"&amp;(ROW()+12*(($AN1859-1)*3+$AO1859)-ROW())/12+5):INDIRECT("AF"&amp;(ROW()+12*(($AN1859-1)*3+$AO1859)-ROW())/12+5),AS1859)</f>
        <v>0</v>
      </c>
      <c r="AU1859" s="58">
        <f ca="1">IF(AND(AQ1859+AS1859&gt;0,AR1859+AT1859&gt;0),COUNTIF(AU$6:AU1858,"&gt;0")+1,0)</f>
        <v>0</v>
      </c>
    </row>
    <row r="1860" spans="40:47">
      <c r="AN1860" s="58">
        <v>52</v>
      </c>
      <c r="AO1860" s="58">
        <v>2</v>
      </c>
      <c r="AP1860" s="58">
        <v>7</v>
      </c>
      <c r="AQ1860" s="60">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58">
        <f ca="1">COUNTIF(INDIRECT("H"&amp;(ROW()+12*(($AN1860-1)*3+$AO1860)-ROW())/12+5):INDIRECT("S"&amp;(ROW()+12*(($AN1860-1)*3+$AO1860)-ROW())/12+5),AQ1860)</f>
        <v>0</v>
      </c>
      <c r="AS1860" s="60">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58">
        <f ca="1">COUNTIF(INDIRECT("U"&amp;(ROW()+12*(($AN1860-1)*3+$AO1860)-ROW())/12+5):INDIRECT("AF"&amp;(ROW()+12*(($AN1860-1)*3+$AO1860)-ROW())/12+5),AS1860)</f>
        <v>0</v>
      </c>
      <c r="AU1860" s="58">
        <f ca="1">IF(AND(AQ1860+AS1860&gt;0,AR1860+AT1860&gt;0),COUNTIF(AU$6:AU1859,"&gt;0")+1,0)</f>
        <v>0</v>
      </c>
    </row>
    <row r="1861" spans="40:47">
      <c r="AN1861" s="58">
        <v>52</v>
      </c>
      <c r="AO1861" s="58">
        <v>2</v>
      </c>
      <c r="AP1861" s="58">
        <v>8</v>
      </c>
      <c r="AQ1861" s="60">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58">
        <f ca="1">COUNTIF(INDIRECT("H"&amp;(ROW()+12*(($AN1861-1)*3+$AO1861)-ROW())/12+5):INDIRECT("S"&amp;(ROW()+12*(($AN1861-1)*3+$AO1861)-ROW())/12+5),AQ1861)</f>
        <v>0</v>
      </c>
      <c r="AS1861" s="60">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58">
        <f ca="1">COUNTIF(INDIRECT("U"&amp;(ROW()+12*(($AN1861-1)*3+$AO1861)-ROW())/12+5):INDIRECT("AF"&amp;(ROW()+12*(($AN1861-1)*3+$AO1861)-ROW())/12+5),AS1861)</f>
        <v>0</v>
      </c>
      <c r="AU1861" s="58">
        <f ca="1">IF(AND(AQ1861+AS1861&gt;0,AR1861+AT1861&gt;0),COUNTIF(AU$6:AU1860,"&gt;0")+1,0)</f>
        <v>0</v>
      </c>
    </row>
    <row r="1862" spans="40:47">
      <c r="AN1862" s="58">
        <v>52</v>
      </c>
      <c r="AO1862" s="58">
        <v>2</v>
      </c>
      <c r="AP1862" s="58">
        <v>9</v>
      </c>
      <c r="AQ1862" s="60">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58">
        <f ca="1">COUNTIF(INDIRECT("H"&amp;(ROW()+12*(($AN1862-1)*3+$AO1862)-ROW())/12+5):INDIRECT("S"&amp;(ROW()+12*(($AN1862-1)*3+$AO1862)-ROW())/12+5),AQ1862)</f>
        <v>0</v>
      </c>
      <c r="AS1862" s="60">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58">
        <f ca="1">COUNTIF(INDIRECT("U"&amp;(ROW()+12*(($AN1862-1)*3+$AO1862)-ROW())/12+5):INDIRECT("AF"&amp;(ROW()+12*(($AN1862-1)*3+$AO1862)-ROW())/12+5),AS1862)</f>
        <v>0</v>
      </c>
      <c r="AU1862" s="58">
        <f ca="1">IF(AND(AQ1862+AS1862&gt;0,AR1862+AT1862&gt;0),COUNTIF(AU$6:AU1861,"&gt;0")+1,0)</f>
        <v>0</v>
      </c>
    </row>
    <row r="1863" spans="40:47">
      <c r="AN1863" s="58">
        <v>52</v>
      </c>
      <c r="AO1863" s="58">
        <v>2</v>
      </c>
      <c r="AP1863" s="58">
        <v>10</v>
      </c>
      <c r="AQ1863" s="60">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58">
        <f ca="1">COUNTIF(INDIRECT("H"&amp;(ROW()+12*(($AN1863-1)*3+$AO1863)-ROW())/12+5):INDIRECT("S"&amp;(ROW()+12*(($AN1863-1)*3+$AO1863)-ROW())/12+5),AQ1863)</f>
        <v>0</v>
      </c>
      <c r="AS1863" s="60">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58">
        <f ca="1">COUNTIF(INDIRECT("U"&amp;(ROW()+12*(($AN1863-1)*3+$AO1863)-ROW())/12+5):INDIRECT("AF"&amp;(ROW()+12*(($AN1863-1)*3+$AO1863)-ROW())/12+5),AS1863)</f>
        <v>0</v>
      </c>
      <c r="AU1863" s="58">
        <f ca="1">IF(AND(AQ1863+AS1863&gt;0,AR1863+AT1863&gt;0),COUNTIF(AU$6:AU1862,"&gt;0")+1,0)</f>
        <v>0</v>
      </c>
    </row>
    <row r="1864" spans="40:47">
      <c r="AN1864" s="58">
        <v>52</v>
      </c>
      <c r="AO1864" s="58">
        <v>2</v>
      </c>
      <c r="AP1864" s="58">
        <v>11</v>
      </c>
      <c r="AQ1864" s="60">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58">
        <f ca="1">COUNTIF(INDIRECT("H"&amp;(ROW()+12*(($AN1864-1)*3+$AO1864)-ROW())/12+5):INDIRECT("S"&amp;(ROW()+12*(($AN1864-1)*3+$AO1864)-ROW())/12+5),AQ1864)</f>
        <v>0</v>
      </c>
      <c r="AS1864" s="60">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58">
        <f ca="1">COUNTIF(INDIRECT("U"&amp;(ROW()+12*(($AN1864-1)*3+$AO1864)-ROW())/12+5):INDIRECT("AF"&amp;(ROW()+12*(($AN1864-1)*3+$AO1864)-ROW())/12+5),AS1864)</f>
        <v>0</v>
      </c>
      <c r="AU1864" s="58">
        <f ca="1">IF(AND(AQ1864+AS1864&gt;0,AR1864+AT1864&gt;0),COUNTIF(AU$6:AU1863,"&gt;0")+1,0)</f>
        <v>0</v>
      </c>
    </row>
    <row r="1865" spans="40:47">
      <c r="AN1865" s="58">
        <v>52</v>
      </c>
      <c r="AO1865" s="58">
        <v>2</v>
      </c>
      <c r="AP1865" s="58">
        <v>12</v>
      </c>
      <c r="AQ1865" s="60">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58">
        <f ca="1">COUNTIF(INDIRECT("H"&amp;(ROW()+12*(($AN1865-1)*3+$AO1865)-ROW())/12+5):INDIRECT("S"&amp;(ROW()+12*(($AN1865-1)*3+$AO1865)-ROW())/12+5),AQ1865)</f>
        <v>0</v>
      </c>
      <c r="AS1865" s="60">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58">
        <f ca="1">COUNTIF(INDIRECT("U"&amp;(ROW()+12*(($AN1865-1)*3+$AO1865)-ROW())/12+5):INDIRECT("AF"&amp;(ROW()+12*(($AN1865-1)*3+$AO1865)-ROW())/12+5),AS1865)</f>
        <v>0</v>
      </c>
      <c r="AU1865" s="58">
        <f ca="1">IF(AND(AQ1865+AS1865&gt;0,AR1865+AT1865&gt;0),COUNTIF(AU$6:AU1864,"&gt;0")+1,0)</f>
        <v>0</v>
      </c>
    </row>
    <row r="1866" spans="40:47">
      <c r="AN1866" s="58">
        <v>52</v>
      </c>
      <c r="AO1866" s="58">
        <v>3</v>
      </c>
      <c r="AP1866" s="58">
        <v>1</v>
      </c>
      <c r="AQ1866" s="60">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58">
        <f ca="1">COUNTIF(INDIRECT("H"&amp;(ROW()+12*(($AN1866-1)*3+$AO1866)-ROW())/12+5):INDIRECT("S"&amp;(ROW()+12*(($AN1866-1)*3+$AO1866)-ROW())/12+5),AQ1866)</f>
        <v>0</v>
      </c>
      <c r="AS1866" s="60">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58">
        <f ca="1">COUNTIF(INDIRECT("U"&amp;(ROW()+12*(($AN1866-1)*3+$AO1866)-ROW())/12+5):INDIRECT("AF"&amp;(ROW()+12*(($AN1866-1)*3+$AO1866)-ROW())/12+5),AS1866)</f>
        <v>0</v>
      </c>
      <c r="AU1866" s="58">
        <f ca="1">IF(AND(AQ1866+AS1866&gt;0,AR1866+AT1866&gt;0),COUNTIF(AU$6:AU1865,"&gt;0")+1,0)</f>
        <v>0</v>
      </c>
    </row>
    <row r="1867" spans="40:47">
      <c r="AN1867" s="58">
        <v>52</v>
      </c>
      <c r="AO1867" s="58">
        <v>3</v>
      </c>
      <c r="AP1867" s="58">
        <v>2</v>
      </c>
      <c r="AQ1867" s="60">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58">
        <f ca="1">COUNTIF(INDIRECT("H"&amp;(ROW()+12*(($AN1867-1)*3+$AO1867)-ROW())/12+5):INDIRECT("S"&amp;(ROW()+12*(($AN1867-1)*3+$AO1867)-ROW())/12+5),AQ1867)</f>
        <v>0</v>
      </c>
      <c r="AS1867" s="60">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58">
        <f ca="1">COUNTIF(INDIRECT("U"&amp;(ROW()+12*(($AN1867-1)*3+$AO1867)-ROW())/12+5):INDIRECT("AF"&amp;(ROW()+12*(($AN1867-1)*3+$AO1867)-ROW())/12+5),AS1867)</f>
        <v>0</v>
      </c>
      <c r="AU1867" s="58">
        <f ca="1">IF(AND(AQ1867+AS1867&gt;0,AR1867+AT1867&gt;0),COUNTIF(AU$6:AU1866,"&gt;0")+1,0)</f>
        <v>0</v>
      </c>
    </row>
    <row r="1868" spans="40:47">
      <c r="AN1868" s="58">
        <v>52</v>
      </c>
      <c r="AO1868" s="58">
        <v>3</v>
      </c>
      <c r="AP1868" s="58">
        <v>3</v>
      </c>
      <c r="AQ1868" s="60">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58">
        <f ca="1">COUNTIF(INDIRECT("H"&amp;(ROW()+12*(($AN1868-1)*3+$AO1868)-ROW())/12+5):INDIRECT("S"&amp;(ROW()+12*(($AN1868-1)*3+$AO1868)-ROW())/12+5),AQ1868)</f>
        <v>0</v>
      </c>
      <c r="AS1868" s="60">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58">
        <f ca="1">COUNTIF(INDIRECT("U"&amp;(ROW()+12*(($AN1868-1)*3+$AO1868)-ROW())/12+5):INDIRECT("AF"&amp;(ROW()+12*(($AN1868-1)*3+$AO1868)-ROW())/12+5),AS1868)</f>
        <v>0</v>
      </c>
      <c r="AU1868" s="58">
        <f ca="1">IF(AND(AQ1868+AS1868&gt;0,AR1868+AT1868&gt;0),COUNTIF(AU$6:AU1867,"&gt;0")+1,0)</f>
        <v>0</v>
      </c>
    </row>
    <row r="1869" spans="40:47">
      <c r="AN1869" s="58">
        <v>52</v>
      </c>
      <c r="AO1869" s="58">
        <v>3</v>
      </c>
      <c r="AP1869" s="58">
        <v>4</v>
      </c>
      <c r="AQ1869" s="60">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58">
        <f ca="1">COUNTIF(INDIRECT("H"&amp;(ROW()+12*(($AN1869-1)*3+$AO1869)-ROW())/12+5):INDIRECT("S"&amp;(ROW()+12*(($AN1869-1)*3+$AO1869)-ROW())/12+5),AQ1869)</f>
        <v>0</v>
      </c>
      <c r="AS1869" s="60">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58">
        <f ca="1">COUNTIF(INDIRECT("U"&amp;(ROW()+12*(($AN1869-1)*3+$AO1869)-ROW())/12+5):INDIRECT("AF"&amp;(ROW()+12*(($AN1869-1)*3+$AO1869)-ROW())/12+5),AS1869)</f>
        <v>0</v>
      </c>
      <c r="AU1869" s="58">
        <f ca="1">IF(AND(AQ1869+AS1869&gt;0,AR1869+AT1869&gt;0),COUNTIF(AU$6:AU1868,"&gt;0")+1,0)</f>
        <v>0</v>
      </c>
    </row>
    <row r="1870" spans="40:47">
      <c r="AN1870" s="58">
        <v>52</v>
      </c>
      <c r="AO1870" s="58">
        <v>3</v>
      </c>
      <c r="AP1870" s="58">
        <v>5</v>
      </c>
      <c r="AQ1870" s="60">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58">
        <f ca="1">COUNTIF(INDIRECT("H"&amp;(ROW()+12*(($AN1870-1)*3+$AO1870)-ROW())/12+5):INDIRECT("S"&amp;(ROW()+12*(($AN1870-1)*3+$AO1870)-ROW())/12+5),AQ1870)</f>
        <v>0</v>
      </c>
      <c r="AS1870" s="60">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58">
        <f ca="1">COUNTIF(INDIRECT("U"&amp;(ROW()+12*(($AN1870-1)*3+$AO1870)-ROW())/12+5):INDIRECT("AF"&amp;(ROW()+12*(($AN1870-1)*3+$AO1870)-ROW())/12+5),AS1870)</f>
        <v>0</v>
      </c>
      <c r="AU1870" s="58">
        <f ca="1">IF(AND(AQ1870+AS1870&gt;0,AR1870+AT1870&gt;0),COUNTIF(AU$6:AU1869,"&gt;0")+1,0)</f>
        <v>0</v>
      </c>
    </row>
    <row r="1871" spans="40:47">
      <c r="AN1871" s="58">
        <v>52</v>
      </c>
      <c r="AO1871" s="58">
        <v>3</v>
      </c>
      <c r="AP1871" s="58">
        <v>6</v>
      </c>
      <c r="AQ1871" s="60">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58">
        <f ca="1">COUNTIF(INDIRECT("H"&amp;(ROW()+12*(($AN1871-1)*3+$AO1871)-ROW())/12+5):INDIRECT("S"&amp;(ROW()+12*(($AN1871-1)*3+$AO1871)-ROW())/12+5),AQ1871)</f>
        <v>0</v>
      </c>
      <c r="AS1871" s="60">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58">
        <f ca="1">COUNTIF(INDIRECT("U"&amp;(ROW()+12*(($AN1871-1)*3+$AO1871)-ROW())/12+5):INDIRECT("AF"&amp;(ROW()+12*(($AN1871-1)*3+$AO1871)-ROW())/12+5),AS1871)</f>
        <v>0</v>
      </c>
      <c r="AU1871" s="58">
        <f ca="1">IF(AND(AQ1871+AS1871&gt;0,AR1871+AT1871&gt;0),COUNTIF(AU$6:AU1870,"&gt;0")+1,0)</f>
        <v>0</v>
      </c>
    </row>
    <row r="1872" spans="40:47">
      <c r="AN1872" s="58">
        <v>52</v>
      </c>
      <c r="AO1872" s="58">
        <v>3</v>
      </c>
      <c r="AP1872" s="58">
        <v>7</v>
      </c>
      <c r="AQ1872" s="60">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58">
        <f ca="1">COUNTIF(INDIRECT("H"&amp;(ROW()+12*(($AN1872-1)*3+$AO1872)-ROW())/12+5):INDIRECT("S"&amp;(ROW()+12*(($AN1872-1)*3+$AO1872)-ROW())/12+5),AQ1872)</f>
        <v>0</v>
      </c>
      <c r="AS1872" s="60">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58">
        <f ca="1">COUNTIF(INDIRECT("U"&amp;(ROW()+12*(($AN1872-1)*3+$AO1872)-ROW())/12+5):INDIRECT("AF"&amp;(ROW()+12*(($AN1872-1)*3+$AO1872)-ROW())/12+5),AS1872)</f>
        <v>0</v>
      </c>
      <c r="AU1872" s="58">
        <f ca="1">IF(AND(AQ1872+AS1872&gt;0,AR1872+AT1872&gt;0),COUNTIF(AU$6:AU1871,"&gt;0")+1,0)</f>
        <v>0</v>
      </c>
    </row>
    <row r="1873" spans="40:47">
      <c r="AN1873" s="58">
        <v>52</v>
      </c>
      <c r="AO1873" s="58">
        <v>3</v>
      </c>
      <c r="AP1873" s="58">
        <v>8</v>
      </c>
      <c r="AQ1873" s="60">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58">
        <f ca="1">COUNTIF(INDIRECT("H"&amp;(ROW()+12*(($AN1873-1)*3+$AO1873)-ROW())/12+5):INDIRECT("S"&amp;(ROW()+12*(($AN1873-1)*3+$AO1873)-ROW())/12+5),AQ1873)</f>
        <v>0</v>
      </c>
      <c r="AS1873" s="60">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58">
        <f ca="1">COUNTIF(INDIRECT("U"&amp;(ROW()+12*(($AN1873-1)*3+$AO1873)-ROW())/12+5):INDIRECT("AF"&amp;(ROW()+12*(($AN1873-1)*3+$AO1873)-ROW())/12+5),AS1873)</f>
        <v>0</v>
      </c>
      <c r="AU1873" s="58">
        <f ca="1">IF(AND(AQ1873+AS1873&gt;0,AR1873+AT1873&gt;0),COUNTIF(AU$6:AU1872,"&gt;0")+1,0)</f>
        <v>0</v>
      </c>
    </row>
    <row r="1874" spans="40:47">
      <c r="AN1874" s="58">
        <v>52</v>
      </c>
      <c r="AO1874" s="58">
        <v>3</v>
      </c>
      <c r="AP1874" s="58">
        <v>9</v>
      </c>
      <c r="AQ1874" s="60">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58">
        <f ca="1">COUNTIF(INDIRECT("H"&amp;(ROW()+12*(($AN1874-1)*3+$AO1874)-ROW())/12+5):INDIRECT("S"&amp;(ROW()+12*(($AN1874-1)*3+$AO1874)-ROW())/12+5),AQ1874)</f>
        <v>0</v>
      </c>
      <c r="AS1874" s="60">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58">
        <f ca="1">COUNTIF(INDIRECT("U"&amp;(ROW()+12*(($AN1874-1)*3+$AO1874)-ROW())/12+5):INDIRECT("AF"&amp;(ROW()+12*(($AN1874-1)*3+$AO1874)-ROW())/12+5),AS1874)</f>
        <v>0</v>
      </c>
      <c r="AU1874" s="58">
        <f ca="1">IF(AND(AQ1874+AS1874&gt;0,AR1874+AT1874&gt;0),COUNTIF(AU$6:AU1873,"&gt;0")+1,0)</f>
        <v>0</v>
      </c>
    </row>
    <row r="1875" spans="40:47">
      <c r="AN1875" s="58">
        <v>52</v>
      </c>
      <c r="AO1875" s="58">
        <v>3</v>
      </c>
      <c r="AP1875" s="58">
        <v>10</v>
      </c>
      <c r="AQ1875" s="60">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58">
        <f ca="1">COUNTIF(INDIRECT("H"&amp;(ROW()+12*(($AN1875-1)*3+$AO1875)-ROW())/12+5):INDIRECT("S"&amp;(ROW()+12*(($AN1875-1)*3+$AO1875)-ROW())/12+5),AQ1875)</f>
        <v>0</v>
      </c>
      <c r="AS1875" s="60">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58">
        <f ca="1">COUNTIF(INDIRECT("U"&amp;(ROW()+12*(($AN1875-1)*3+$AO1875)-ROW())/12+5):INDIRECT("AF"&amp;(ROW()+12*(($AN1875-1)*3+$AO1875)-ROW())/12+5),AS1875)</f>
        <v>0</v>
      </c>
      <c r="AU1875" s="58">
        <f ca="1">IF(AND(AQ1875+AS1875&gt;0,AR1875+AT1875&gt;0),COUNTIF(AU$6:AU1874,"&gt;0")+1,0)</f>
        <v>0</v>
      </c>
    </row>
    <row r="1876" spans="40:47">
      <c r="AN1876" s="58">
        <v>52</v>
      </c>
      <c r="AO1876" s="58">
        <v>3</v>
      </c>
      <c r="AP1876" s="58">
        <v>11</v>
      </c>
      <c r="AQ1876" s="60">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58">
        <f ca="1">COUNTIF(INDIRECT("H"&amp;(ROW()+12*(($AN1876-1)*3+$AO1876)-ROW())/12+5):INDIRECT("S"&amp;(ROW()+12*(($AN1876-1)*3+$AO1876)-ROW())/12+5),AQ1876)</f>
        <v>0</v>
      </c>
      <c r="AS1876" s="60">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58">
        <f ca="1">COUNTIF(INDIRECT("U"&amp;(ROW()+12*(($AN1876-1)*3+$AO1876)-ROW())/12+5):INDIRECT("AF"&amp;(ROW()+12*(($AN1876-1)*3+$AO1876)-ROW())/12+5),AS1876)</f>
        <v>0</v>
      </c>
      <c r="AU1876" s="58">
        <f ca="1">IF(AND(AQ1876+AS1876&gt;0,AR1876+AT1876&gt;0),COUNTIF(AU$6:AU1875,"&gt;0")+1,0)</f>
        <v>0</v>
      </c>
    </row>
    <row r="1877" spans="40:47">
      <c r="AN1877" s="243">
        <v>52</v>
      </c>
      <c r="AO1877" s="243">
        <v>3</v>
      </c>
      <c r="AP1877" s="243">
        <v>12</v>
      </c>
      <c r="AQ1877" s="244">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243">
        <f ca="1">COUNTIF(INDIRECT("H"&amp;(ROW()+12*(($AN1877-1)*3+$AO1877)-ROW())/12+5):INDIRECT("S"&amp;(ROW()+12*(($AN1877-1)*3+$AO1877)-ROW())/12+5),AQ1877)</f>
        <v>0</v>
      </c>
      <c r="AS1877" s="244">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243">
        <f ca="1">COUNTIF(INDIRECT("U"&amp;(ROW()+12*(($AN1877-1)*3+$AO1877)-ROW())/12+5):INDIRECT("AF"&amp;(ROW()+12*(($AN1877-1)*3+$AO1877)-ROW())/12+5),AS1877)</f>
        <v>0</v>
      </c>
      <c r="AU1877" s="58">
        <f ca="1">IF(AND(AQ1877+AS1877&gt;0,AR1877+AT1877&gt;0),COUNTIF(AU$6:AU1876,"&gt;0")+1,0)</f>
        <v>0</v>
      </c>
    </row>
    <row r="1878" spans="40:47">
      <c r="AN1878" s="58">
        <v>53</v>
      </c>
      <c r="AO1878" s="58">
        <v>1</v>
      </c>
      <c r="AP1878" s="58">
        <v>1</v>
      </c>
      <c r="AQ1878" s="60">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58">
        <f ca="1">COUNTIF(INDIRECT("H"&amp;(ROW()+12*(($AN1878-1)*3+$AO1878)-ROW())/12+5):INDIRECT("S"&amp;(ROW()+12*(($AN1878-1)*3+$AO1878)-ROW())/12+5),AQ1878)</f>
        <v>0</v>
      </c>
      <c r="AS1878" s="60">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58">
        <f ca="1">COUNTIF(INDIRECT("U"&amp;(ROW()+12*(($AN1878-1)*3+$AO1878)-ROW())/12+5):INDIRECT("AF"&amp;(ROW()+12*(($AN1878-1)*3+$AO1878)-ROW())/12+5),AS1878)</f>
        <v>0</v>
      </c>
      <c r="AU1878" s="58">
        <f ca="1">IF(AND(AQ1878+AS1878&gt;0,AR1878+AT1878&gt;0),COUNTIF(AU$6:AU1877,"&gt;0")+1,0)</f>
        <v>0</v>
      </c>
    </row>
    <row r="1879" spans="40:47">
      <c r="AN1879" s="58">
        <v>53</v>
      </c>
      <c r="AO1879" s="58">
        <v>1</v>
      </c>
      <c r="AP1879" s="58">
        <v>2</v>
      </c>
      <c r="AQ1879" s="60">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58">
        <f ca="1">COUNTIF(INDIRECT("H"&amp;(ROW()+12*(($AN1879-1)*3+$AO1879)-ROW())/12+5):INDIRECT("S"&amp;(ROW()+12*(($AN1879-1)*3+$AO1879)-ROW())/12+5),AQ1879)</f>
        <v>0</v>
      </c>
      <c r="AS1879" s="60">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58">
        <f ca="1">COUNTIF(INDIRECT("U"&amp;(ROW()+12*(($AN1879-1)*3+$AO1879)-ROW())/12+5):INDIRECT("AF"&amp;(ROW()+12*(($AN1879-1)*3+$AO1879)-ROW())/12+5),AS1879)</f>
        <v>0</v>
      </c>
      <c r="AU1879" s="58">
        <f ca="1">IF(AND(AQ1879+AS1879&gt;0,AR1879+AT1879&gt;0),COUNTIF(AU$6:AU1878,"&gt;0")+1,0)</f>
        <v>0</v>
      </c>
    </row>
    <row r="1880" spans="40:47">
      <c r="AN1880" s="58">
        <v>53</v>
      </c>
      <c r="AO1880" s="58">
        <v>1</v>
      </c>
      <c r="AP1880" s="58">
        <v>3</v>
      </c>
      <c r="AQ1880" s="60">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58">
        <f ca="1">COUNTIF(INDIRECT("H"&amp;(ROW()+12*(($AN1880-1)*3+$AO1880)-ROW())/12+5):INDIRECT("S"&amp;(ROW()+12*(($AN1880-1)*3+$AO1880)-ROW())/12+5),AQ1880)</f>
        <v>0</v>
      </c>
      <c r="AS1880" s="60">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58">
        <f ca="1">COUNTIF(INDIRECT("U"&amp;(ROW()+12*(($AN1880-1)*3+$AO1880)-ROW())/12+5):INDIRECT("AF"&amp;(ROW()+12*(($AN1880-1)*3+$AO1880)-ROW())/12+5),AS1880)</f>
        <v>0</v>
      </c>
      <c r="AU1880" s="58">
        <f ca="1">IF(AND(AQ1880+AS1880&gt;0,AR1880+AT1880&gt;0),COUNTIF(AU$6:AU1879,"&gt;0")+1,0)</f>
        <v>0</v>
      </c>
    </row>
    <row r="1881" spans="40:47">
      <c r="AN1881" s="58">
        <v>53</v>
      </c>
      <c r="AO1881" s="58">
        <v>1</v>
      </c>
      <c r="AP1881" s="58">
        <v>4</v>
      </c>
      <c r="AQ1881" s="60">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58">
        <f ca="1">COUNTIF(INDIRECT("H"&amp;(ROW()+12*(($AN1881-1)*3+$AO1881)-ROW())/12+5):INDIRECT("S"&amp;(ROW()+12*(($AN1881-1)*3+$AO1881)-ROW())/12+5),AQ1881)</f>
        <v>0</v>
      </c>
      <c r="AS1881" s="60">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58">
        <f ca="1">COUNTIF(INDIRECT("U"&amp;(ROW()+12*(($AN1881-1)*3+$AO1881)-ROW())/12+5):INDIRECT("AF"&amp;(ROW()+12*(($AN1881-1)*3+$AO1881)-ROW())/12+5),AS1881)</f>
        <v>0</v>
      </c>
      <c r="AU1881" s="58">
        <f ca="1">IF(AND(AQ1881+AS1881&gt;0,AR1881+AT1881&gt;0),COUNTIF(AU$6:AU1880,"&gt;0")+1,0)</f>
        <v>0</v>
      </c>
    </row>
    <row r="1882" spans="40:47">
      <c r="AN1882" s="58">
        <v>53</v>
      </c>
      <c r="AO1882" s="58">
        <v>1</v>
      </c>
      <c r="AP1882" s="58">
        <v>5</v>
      </c>
      <c r="AQ1882" s="60">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58">
        <f ca="1">COUNTIF(INDIRECT("H"&amp;(ROW()+12*(($AN1882-1)*3+$AO1882)-ROW())/12+5):INDIRECT("S"&amp;(ROW()+12*(($AN1882-1)*3+$AO1882)-ROW())/12+5),AQ1882)</f>
        <v>0</v>
      </c>
      <c r="AS1882" s="60">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58">
        <f ca="1">COUNTIF(INDIRECT("U"&amp;(ROW()+12*(($AN1882-1)*3+$AO1882)-ROW())/12+5):INDIRECT("AF"&amp;(ROW()+12*(($AN1882-1)*3+$AO1882)-ROW())/12+5),AS1882)</f>
        <v>0</v>
      </c>
      <c r="AU1882" s="58">
        <f ca="1">IF(AND(AQ1882+AS1882&gt;0,AR1882+AT1882&gt;0),COUNTIF(AU$6:AU1881,"&gt;0")+1,0)</f>
        <v>0</v>
      </c>
    </row>
    <row r="1883" spans="40:47">
      <c r="AN1883" s="58">
        <v>53</v>
      </c>
      <c r="AO1883" s="58">
        <v>1</v>
      </c>
      <c r="AP1883" s="58">
        <v>6</v>
      </c>
      <c r="AQ1883" s="60">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58">
        <f ca="1">COUNTIF(INDIRECT("H"&amp;(ROW()+12*(($AN1883-1)*3+$AO1883)-ROW())/12+5):INDIRECT("S"&amp;(ROW()+12*(($AN1883-1)*3+$AO1883)-ROW())/12+5),AQ1883)</f>
        <v>0</v>
      </c>
      <c r="AS1883" s="60">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58">
        <f ca="1">COUNTIF(INDIRECT("U"&amp;(ROW()+12*(($AN1883-1)*3+$AO1883)-ROW())/12+5):INDIRECT("AF"&amp;(ROW()+12*(($AN1883-1)*3+$AO1883)-ROW())/12+5),AS1883)</f>
        <v>0</v>
      </c>
      <c r="AU1883" s="58">
        <f ca="1">IF(AND(AQ1883+AS1883&gt;0,AR1883+AT1883&gt;0),COUNTIF(AU$6:AU1882,"&gt;0")+1,0)</f>
        <v>0</v>
      </c>
    </row>
    <row r="1884" spans="40:47">
      <c r="AN1884" s="58">
        <v>53</v>
      </c>
      <c r="AO1884" s="58">
        <v>1</v>
      </c>
      <c r="AP1884" s="58">
        <v>7</v>
      </c>
      <c r="AQ1884" s="60">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58">
        <f ca="1">COUNTIF(INDIRECT("H"&amp;(ROW()+12*(($AN1884-1)*3+$AO1884)-ROW())/12+5):INDIRECT("S"&amp;(ROW()+12*(($AN1884-1)*3+$AO1884)-ROW())/12+5),AQ1884)</f>
        <v>0</v>
      </c>
      <c r="AS1884" s="60">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58">
        <f ca="1">COUNTIF(INDIRECT("U"&amp;(ROW()+12*(($AN1884-1)*3+$AO1884)-ROW())/12+5):INDIRECT("AF"&amp;(ROW()+12*(($AN1884-1)*3+$AO1884)-ROW())/12+5),AS1884)</f>
        <v>0</v>
      </c>
      <c r="AU1884" s="58">
        <f ca="1">IF(AND(AQ1884+AS1884&gt;0,AR1884+AT1884&gt;0),COUNTIF(AU$6:AU1883,"&gt;0")+1,0)</f>
        <v>0</v>
      </c>
    </row>
    <row r="1885" spans="40:47">
      <c r="AN1885" s="58">
        <v>53</v>
      </c>
      <c r="AO1885" s="58">
        <v>1</v>
      </c>
      <c r="AP1885" s="58">
        <v>8</v>
      </c>
      <c r="AQ1885" s="60">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58">
        <f ca="1">COUNTIF(INDIRECT("H"&amp;(ROW()+12*(($AN1885-1)*3+$AO1885)-ROW())/12+5):INDIRECT("S"&amp;(ROW()+12*(($AN1885-1)*3+$AO1885)-ROW())/12+5),AQ1885)</f>
        <v>0</v>
      </c>
      <c r="AS1885" s="60">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58">
        <f ca="1">COUNTIF(INDIRECT("U"&amp;(ROW()+12*(($AN1885-1)*3+$AO1885)-ROW())/12+5):INDIRECT("AF"&amp;(ROW()+12*(($AN1885-1)*3+$AO1885)-ROW())/12+5),AS1885)</f>
        <v>0</v>
      </c>
      <c r="AU1885" s="58">
        <f ca="1">IF(AND(AQ1885+AS1885&gt;0,AR1885+AT1885&gt;0),COUNTIF(AU$6:AU1884,"&gt;0")+1,0)</f>
        <v>0</v>
      </c>
    </row>
    <row r="1886" spans="40:47">
      <c r="AN1886" s="58">
        <v>53</v>
      </c>
      <c r="AO1886" s="58">
        <v>1</v>
      </c>
      <c r="AP1886" s="58">
        <v>9</v>
      </c>
      <c r="AQ1886" s="60">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58">
        <f ca="1">COUNTIF(INDIRECT("H"&amp;(ROW()+12*(($AN1886-1)*3+$AO1886)-ROW())/12+5):INDIRECT("S"&amp;(ROW()+12*(($AN1886-1)*3+$AO1886)-ROW())/12+5),AQ1886)</f>
        <v>0</v>
      </c>
      <c r="AS1886" s="60">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58">
        <f ca="1">COUNTIF(INDIRECT("U"&amp;(ROW()+12*(($AN1886-1)*3+$AO1886)-ROW())/12+5):INDIRECT("AF"&amp;(ROW()+12*(($AN1886-1)*3+$AO1886)-ROW())/12+5),AS1886)</f>
        <v>0</v>
      </c>
      <c r="AU1886" s="58">
        <f ca="1">IF(AND(AQ1886+AS1886&gt;0,AR1886+AT1886&gt;0),COUNTIF(AU$6:AU1885,"&gt;0")+1,0)</f>
        <v>0</v>
      </c>
    </row>
    <row r="1887" spans="40:47">
      <c r="AN1887" s="58">
        <v>53</v>
      </c>
      <c r="AO1887" s="58">
        <v>1</v>
      </c>
      <c r="AP1887" s="58">
        <v>10</v>
      </c>
      <c r="AQ1887" s="60">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58">
        <f ca="1">COUNTIF(INDIRECT("H"&amp;(ROW()+12*(($AN1887-1)*3+$AO1887)-ROW())/12+5):INDIRECT("S"&amp;(ROW()+12*(($AN1887-1)*3+$AO1887)-ROW())/12+5),AQ1887)</f>
        <v>0</v>
      </c>
      <c r="AS1887" s="60">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58">
        <f ca="1">COUNTIF(INDIRECT("U"&amp;(ROW()+12*(($AN1887-1)*3+$AO1887)-ROW())/12+5):INDIRECT("AF"&amp;(ROW()+12*(($AN1887-1)*3+$AO1887)-ROW())/12+5),AS1887)</f>
        <v>0</v>
      </c>
      <c r="AU1887" s="58">
        <f ca="1">IF(AND(AQ1887+AS1887&gt;0,AR1887+AT1887&gt;0),COUNTIF(AU$6:AU1886,"&gt;0")+1,0)</f>
        <v>0</v>
      </c>
    </row>
    <row r="1888" spans="40:47">
      <c r="AN1888" s="58">
        <v>53</v>
      </c>
      <c r="AO1888" s="58">
        <v>1</v>
      </c>
      <c r="AP1888" s="58">
        <v>11</v>
      </c>
      <c r="AQ1888" s="60">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58">
        <f ca="1">COUNTIF(INDIRECT("H"&amp;(ROW()+12*(($AN1888-1)*3+$AO1888)-ROW())/12+5):INDIRECT("S"&amp;(ROW()+12*(($AN1888-1)*3+$AO1888)-ROW())/12+5),AQ1888)</f>
        <v>0</v>
      </c>
      <c r="AS1888" s="60">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58">
        <f ca="1">COUNTIF(INDIRECT("U"&amp;(ROW()+12*(($AN1888-1)*3+$AO1888)-ROW())/12+5):INDIRECT("AF"&amp;(ROW()+12*(($AN1888-1)*3+$AO1888)-ROW())/12+5),AS1888)</f>
        <v>0</v>
      </c>
      <c r="AU1888" s="58">
        <f ca="1">IF(AND(AQ1888+AS1888&gt;0,AR1888+AT1888&gt;0),COUNTIF(AU$6:AU1887,"&gt;0")+1,0)</f>
        <v>0</v>
      </c>
    </row>
    <row r="1889" spans="40:47">
      <c r="AN1889" s="58">
        <v>53</v>
      </c>
      <c r="AO1889" s="58">
        <v>1</v>
      </c>
      <c r="AP1889" s="58">
        <v>12</v>
      </c>
      <c r="AQ1889" s="60">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58">
        <f ca="1">COUNTIF(INDIRECT("H"&amp;(ROW()+12*(($AN1889-1)*3+$AO1889)-ROW())/12+5):INDIRECT("S"&amp;(ROW()+12*(($AN1889-1)*3+$AO1889)-ROW())/12+5),AQ1889)</f>
        <v>0</v>
      </c>
      <c r="AS1889" s="60">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58">
        <f ca="1">COUNTIF(INDIRECT("U"&amp;(ROW()+12*(($AN1889-1)*3+$AO1889)-ROW())/12+5):INDIRECT("AF"&amp;(ROW()+12*(($AN1889-1)*3+$AO1889)-ROW())/12+5),AS1889)</f>
        <v>0</v>
      </c>
      <c r="AU1889" s="58">
        <f ca="1">IF(AND(AQ1889+AS1889&gt;0,AR1889+AT1889&gt;0),COUNTIF(AU$6:AU1888,"&gt;0")+1,0)</f>
        <v>0</v>
      </c>
    </row>
    <row r="1890" spans="40:47">
      <c r="AN1890" s="58">
        <v>53</v>
      </c>
      <c r="AO1890" s="58">
        <v>2</v>
      </c>
      <c r="AP1890" s="58">
        <v>1</v>
      </c>
      <c r="AQ1890" s="60">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58">
        <f ca="1">COUNTIF(INDIRECT("H"&amp;(ROW()+12*(($AN1890-1)*3+$AO1890)-ROW())/12+5):INDIRECT("S"&amp;(ROW()+12*(($AN1890-1)*3+$AO1890)-ROW())/12+5),AQ1890)</f>
        <v>0</v>
      </c>
      <c r="AS1890" s="60">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58">
        <f ca="1">COUNTIF(INDIRECT("U"&amp;(ROW()+12*(($AN1890-1)*3+$AO1890)-ROW())/12+5):INDIRECT("AF"&amp;(ROW()+12*(($AN1890-1)*3+$AO1890)-ROW())/12+5),AS1890)</f>
        <v>0</v>
      </c>
      <c r="AU1890" s="58">
        <f ca="1">IF(AND(AQ1890+AS1890&gt;0,AR1890+AT1890&gt;0),COUNTIF(AU$6:AU1889,"&gt;0")+1,0)</f>
        <v>0</v>
      </c>
    </row>
    <row r="1891" spans="40:47">
      <c r="AN1891" s="58">
        <v>53</v>
      </c>
      <c r="AO1891" s="58">
        <v>2</v>
      </c>
      <c r="AP1891" s="58">
        <v>2</v>
      </c>
      <c r="AQ1891" s="60">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58">
        <f ca="1">COUNTIF(INDIRECT("H"&amp;(ROW()+12*(($AN1891-1)*3+$AO1891)-ROW())/12+5):INDIRECT("S"&amp;(ROW()+12*(($AN1891-1)*3+$AO1891)-ROW())/12+5),AQ1891)</f>
        <v>0</v>
      </c>
      <c r="AS1891" s="60">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58">
        <f ca="1">COUNTIF(INDIRECT("U"&amp;(ROW()+12*(($AN1891-1)*3+$AO1891)-ROW())/12+5):INDIRECT("AF"&amp;(ROW()+12*(($AN1891-1)*3+$AO1891)-ROW())/12+5),AS1891)</f>
        <v>0</v>
      </c>
      <c r="AU1891" s="58">
        <f ca="1">IF(AND(AQ1891+AS1891&gt;0,AR1891+AT1891&gt;0),COUNTIF(AU$6:AU1890,"&gt;0")+1,0)</f>
        <v>0</v>
      </c>
    </row>
    <row r="1892" spans="40:47">
      <c r="AN1892" s="58">
        <v>53</v>
      </c>
      <c r="AO1892" s="58">
        <v>2</v>
      </c>
      <c r="AP1892" s="58">
        <v>3</v>
      </c>
      <c r="AQ1892" s="60">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58">
        <f ca="1">COUNTIF(INDIRECT("H"&amp;(ROW()+12*(($AN1892-1)*3+$AO1892)-ROW())/12+5):INDIRECT("S"&amp;(ROW()+12*(($AN1892-1)*3+$AO1892)-ROW())/12+5),AQ1892)</f>
        <v>0</v>
      </c>
      <c r="AS1892" s="60">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58">
        <f ca="1">COUNTIF(INDIRECT("U"&amp;(ROW()+12*(($AN1892-1)*3+$AO1892)-ROW())/12+5):INDIRECT("AF"&amp;(ROW()+12*(($AN1892-1)*3+$AO1892)-ROW())/12+5),AS1892)</f>
        <v>0</v>
      </c>
      <c r="AU1892" s="58">
        <f ca="1">IF(AND(AQ1892+AS1892&gt;0,AR1892+AT1892&gt;0),COUNTIF(AU$6:AU1891,"&gt;0")+1,0)</f>
        <v>0</v>
      </c>
    </row>
    <row r="1893" spans="40:47">
      <c r="AN1893" s="58">
        <v>53</v>
      </c>
      <c r="AO1893" s="58">
        <v>2</v>
      </c>
      <c r="AP1893" s="58">
        <v>4</v>
      </c>
      <c r="AQ1893" s="60">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58">
        <f ca="1">COUNTIF(INDIRECT("H"&amp;(ROW()+12*(($AN1893-1)*3+$AO1893)-ROW())/12+5):INDIRECT("S"&amp;(ROW()+12*(($AN1893-1)*3+$AO1893)-ROW())/12+5),AQ1893)</f>
        <v>0</v>
      </c>
      <c r="AS1893" s="60">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58">
        <f ca="1">COUNTIF(INDIRECT("U"&amp;(ROW()+12*(($AN1893-1)*3+$AO1893)-ROW())/12+5):INDIRECT("AF"&amp;(ROW()+12*(($AN1893-1)*3+$AO1893)-ROW())/12+5),AS1893)</f>
        <v>0</v>
      </c>
      <c r="AU1893" s="58">
        <f ca="1">IF(AND(AQ1893+AS1893&gt;0,AR1893+AT1893&gt;0),COUNTIF(AU$6:AU1892,"&gt;0")+1,0)</f>
        <v>0</v>
      </c>
    </row>
    <row r="1894" spans="40:47">
      <c r="AN1894" s="58">
        <v>53</v>
      </c>
      <c r="AO1894" s="58">
        <v>2</v>
      </c>
      <c r="AP1894" s="58">
        <v>5</v>
      </c>
      <c r="AQ1894" s="60">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58">
        <f ca="1">COUNTIF(INDIRECT("H"&amp;(ROW()+12*(($AN1894-1)*3+$AO1894)-ROW())/12+5):INDIRECT("S"&amp;(ROW()+12*(($AN1894-1)*3+$AO1894)-ROW())/12+5),AQ1894)</f>
        <v>0</v>
      </c>
      <c r="AS1894" s="60">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58">
        <f ca="1">COUNTIF(INDIRECT("U"&amp;(ROW()+12*(($AN1894-1)*3+$AO1894)-ROW())/12+5):INDIRECT("AF"&amp;(ROW()+12*(($AN1894-1)*3+$AO1894)-ROW())/12+5),AS1894)</f>
        <v>0</v>
      </c>
      <c r="AU1894" s="58">
        <f ca="1">IF(AND(AQ1894+AS1894&gt;0,AR1894+AT1894&gt;0),COUNTIF(AU$6:AU1893,"&gt;0")+1,0)</f>
        <v>0</v>
      </c>
    </row>
    <row r="1895" spans="40:47">
      <c r="AN1895" s="58">
        <v>53</v>
      </c>
      <c r="AO1895" s="58">
        <v>2</v>
      </c>
      <c r="AP1895" s="58">
        <v>6</v>
      </c>
      <c r="AQ1895" s="60">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58">
        <f ca="1">COUNTIF(INDIRECT("H"&amp;(ROW()+12*(($AN1895-1)*3+$AO1895)-ROW())/12+5):INDIRECT("S"&amp;(ROW()+12*(($AN1895-1)*3+$AO1895)-ROW())/12+5),AQ1895)</f>
        <v>0</v>
      </c>
      <c r="AS1895" s="60">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58">
        <f ca="1">COUNTIF(INDIRECT("U"&amp;(ROW()+12*(($AN1895-1)*3+$AO1895)-ROW())/12+5):INDIRECT("AF"&amp;(ROW()+12*(($AN1895-1)*3+$AO1895)-ROW())/12+5),AS1895)</f>
        <v>0</v>
      </c>
      <c r="AU1895" s="58">
        <f ca="1">IF(AND(AQ1895+AS1895&gt;0,AR1895+AT1895&gt;0),COUNTIF(AU$6:AU1894,"&gt;0")+1,0)</f>
        <v>0</v>
      </c>
    </row>
    <row r="1896" spans="40:47">
      <c r="AN1896" s="58">
        <v>53</v>
      </c>
      <c r="AO1896" s="58">
        <v>2</v>
      </c>
      <c r="AP1896" s="58">
        <v>7</v>
      </c>
      <c r="AQ1896" s="60">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58">
        <f ca="1">COUNTIF(INDIRECT("H"&amp;(ROW()+12*(($AN1896-1)*3+$AO1896)-ROW())/12+5):INDIRECT("S"&amp;(ROW()+12*(($AN1896-1)*3+$AO1896)-ROW())/12+5),AQ1896)</f>
        <v>0</v>
      </c>
      <c r="AS1896" s="60">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58">
        <f ca="1">COUNTIF(INDIRECT("U"&amp;(ROW()+12*(($AN1896-1)*3+$AO1896)-ROW())/12+5):INDIRECT("AF"&amp;(ROW()+12*(($AN1896-1)*3+$AO1896)-ROW())/12+5),AS1896)</f>
        <v>0</v>
      </c>
      <c r="AU1896" s="58">
        <f ca="1">IF(AND(AQ1896+AS1896&gt;0,AR1896+AT1896&gt;0),COUNTIF(AU$6:AU1895,"&gt;0")+1,0)</f>
        <v>0</v>
      </c>
    </row>
    <row r="1897" spans="40:47">
      <c r="AN1897" s="58">
        <v>53</v>
      </c>
      <c r="AO1897" s="58">
        <v>2</v>
      </c>
      <c r="AP1897" s="58">
        <v>8</v>
      </c>
      <c r="AQ1897" s="60">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58">
        <f ca="1">COUNTIF(INDIRECT("H"&amp;(ROW()+12*(($AN1897-1)*3+$AO1897)-ROW())/12+5):INDIRECT("S"&amp;(ROW()+12*(($AN1897-1)*3+$AO1897)-ROW())/12+5),AQ1897)</f>
        <v>0</v>
      </c>
      <c r="AS1897" s="60">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58">
        <f ca="1">COUNTIF(INDIRECT("U"&amp;(ROW()+12*(($AN1897-1)*3+$AO1897)-ROW())/12+5):INDIRECT("AF"&amp;(ROW()+12*(($AN1897-1)*3+$AO1897)-ROW())/12+5),AS1897)</f>
        <v>0</v>
      </c>
      <c r="AU1897" s="58">
        <f ca="1">IF(AND(AQ1897+AS1897&gt;0,AR1897+AT1897&gt;0),COUNTIF(AU$6:AU1896,"&gt;0")+1,0)</f>
        <v>0</v>
      </c>
    </row>
    <row r="1898" spans="40:47">
      <c r="AN1898" s="58">
        <v>53</v>
      </c>
      <c r="AO1898" s="58">
        <v>2</v>
      </c>
      <c r="AP1898" s="58">
        <v>9</v>
      </c>
      <c r="AQ1898" s="60">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58">
        <f ca="1">COUNTIF(INDIRECT("H"&amp;(ROW()+12*(($AN1898-1)*3+$AO1898)-ROW())/12+5):INDIRECT("S"&amp;(ROW()+12*(($AN1898-1)*3+$AO1898)-ROW())/12+5),AQ1898)</f>
        <v>0</v>
      </c>
      <c r="AS1898" s="60">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58">
        <f ca="1">COUNTIF(INDIRECT("U"&amp;(ROW()+12*(($AN1898-1)*3+$AO1898)-ROW())/12+5):INDIRECT("AF"&amp;(ROW()+12*(($AN1898-1)*3+$AO1898)-ROW())/12+5),AS1898)</f>
        <v>0</v>
      </c>
      <c r="AU1898" s="58">
        <f ca="1">IF(AND(AQ1898+AS1898&gt;0,AR1898+AT1898&gt;0),COUNTIF(AU$6:AU1897,"&gt;0")+1,0)</f>
        <v>0</v>
      </c>
    </row>
    <row r="1899" spans="40:47">
      <c r="AN1899" s="58">
        <v>53</v>
      </c>
      <c r="AO1899" s="58">
        <v>2</v>
      </c>
      <c r="AP1899" s="58">
        <v>10</v>
      </c>
      <c r="AQ1899" s="60">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58">
        <f ca="1">COUNTIF(INDIRECT("H"&amp;(ROW()+12*(($AN1899-1)*3+$AO1899)-ROW())/12+5):INDIRECT("S"&amp;(ROW()+12*(($AN1899-1)*3+$AO1899)-ROW())/12+5),AQ1899)</f>
        <v>0</v>
      </c>
      <c r="AS1899" s="60">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58">
        <f ca="1">COUNTIF(INDIRECT("U"&amp;(ROW()+12*(($AN1899-1)*3+$AO1899)-ROW())/12+5):INDIRECT("AF"&amp;(ROW()+12*(($AN1899-1)*3+$AO1899)-ROW())/12+5),AS1899)</f>
        <v>0</v>
      </c>
      <c r="AU1899" s="58">
        <f ca="1">IF(AND(AQ1899+AS1899&gt;0,AR1899+AT1899&gt;0),COUNTIF(AU$6:AU1898,"&gt;0")+1,0)</f>
        <v>0</v>
      </c>
    </row>
    <row r="1900" spans="40:47">
      <c r="AN1900" s="58">
        <v>53</v>
      </c>
      <c r="AO1900" s="58">
        <v>2</v>
      </c>
      <c r="AP1900" s="58">
        <v>11</v>
      </c>
      <c r="AQ1900" s="60">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58">
        <f ca="1">COUNTIF(INDIRECT("H"&amp;(ROW()+12*(($AN1900-1)*3+$AO1900)-ROW())/12+5):INDIRECT("S"&amp;(ROW()+12*(($AN1900-1)*3+$AO1900)-ROW())/12+5),AQ1900)</f>
        <v>0</v>
      </c>
      <c r="AS1900" s="60">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58">
        <f ca="1">COUNTIF(INDIRECT("U"&amp;(ROW()+12*(($AN1900-1)*3+$AO1900)-ROW())/12+5):INDIRECT("AF"&amp;(ROW()+12*(($AN1900-1)*3+$AO1900)-ROW())/12+5),AS1900)</f>
        <v>0</v>
      </c>
      <c r="AU1900" s="58">
        <f ca="1">IF(AND(AQ1900+AS1900&gt;0,AR1900+AT1900&gt;0),COUNTIF(AU$6:AU1899,"&gt;0")+1,0)</f>
        <v>0</v>
      </c>
    </row>
    <row r="1901" spans="40:47">
      <c r="AN1901" s="58">
        <v>53</v>
      </c>
      <c r="AO1901" s="58">
        <v>2</v>
      </c>
      <c r="AP1901" s="58">
        <v>12</v>
      </c>
      <c r="AQ1901" s="60">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58">
        <f ca="1">COUNTIF(INDIRECT("H"&amp;(ROW()+12*(($AN1901-1)*3+$AO1901)-ROW())/12+5):INDIRECT("S"&amp;(ROW()+12*(($AN1901-1)*3+$AO1901)-ROW())/12+5),AQ1901)</f>
        <v>0</v>
      </c>
      <c r="AS1901" s="60">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58">
        <f ca="1">COUNTIF(INDIRECT("U"&amp;(ROW()+12*(($AN1901-1)*3+$AO1901)-ROW())/12+5):INDIRECT("AF"&amp;(ROW()+12*(($AN1901-1)*3+$AO1901)-ROW())/12+5),AS1901)</f>
        <v>0</v>
      </c>
      <c r="AU1901" s="58">
        <f ca="1">IF(AND(AQ1901+AS1901&gt;0,AR1901+AT1901&gt;0),COUNTIF(AU$6:AU1900,"&gt;0")+1,0)</f>
        <v>0</v>
      </c>
    </row>
    <row r="1902" spans="40:47">
      <c r="AN1902" s="58">
        <v>53</v>
      </c>
      <c r="AO1902" s="58">
        <v>3</v>
      </c>
      <c r="AP1902" s="58">
        <v>1</v>
      </c>
      <c r="AQ1902" s="60">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58">
        <f ca="1">COUNTIF(INDIRECT("H"&amp;(ROW()+12*(($AN1902-1)*3+$AO1902)-ROW())/12+5):INDIRECT("S"&amp;(ROW()+12*(($AN1902-1)*3+$AO1902)-ROW())/12+5),AQ1902)</f>
        <v>0</v>
      </c>
      <c r="AS1902" s="60">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58">
        <f ca="1">COUNTIF(INDIRECT("U"&amp;(ROW()+12*(($AN1902-1)*3+$AO1902)-ROW())/12+5):INDIRECT("AF"&amp;(ROW()+12*(($AN1902-1)*3+$AO1902)-ROW())/12+5),AS1902)</f>
        <v>0</v>
      </c>
      <c r="AU1902" s="58">
        <f ca="1">IF(AND(AQ1902+AS1902&gt;0,AR1902+AT1902&gt;0),COUNTIF(AU$6:AU1901,"&gt;0")+1,0)</f>
        <v>0</v>
      </c>
    </row>
    <row r="1903" spans="40:47">
      <c r="AN1903" s="58">
        <v>53</v>
      </c>
      <c r="AO1903" s="58">
        <v>3</v>
      </c>
      <c r="AP1903" s="58">
        <v>2</v>
      </c>
      <c r="AQ1903" s="60">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58">
        <f ca="1">COUNTIF(INDIRECT("H"&amp;(ROW()+12*(($AN1903-1)*3+$AO1903)-ROW())/12+5):INDIRECT("S"&amp;(ROW()+12*(($AN1903-1)*3+$AO1903)-ROW())/12+5),AQ1903)</f>
        <v>0</v>
      </c>
      <c r="AS1903" s="60">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58">
        <f ca="1">COUNTIF(INDIRECT("U"&amp;(ROW()+12*(($AN1903-1)*3+$AO1903)-ROW())/12+5):INDIRECT("AF"&amp;(ROW()+12*(($AN1903-1)*3+$AO1903)-ROW())/12+5),AS1903)</f>
        <v>0</v>
      </c>
      <c r="AU1903" s="58">
        <f ca="1">IF(AND(AQ1903+AS1903&gt;0,AR1903+AT1903&gt;0),COUNTIF(AU$6:AU1902,"&gt;0")+1,0)</f>
        <v>0</v>
      </c>
    </row>
    <row r="1904" spans="40:47">
      <c r="AN1904" s="58">
        <v>53</v>
      </c>
      <c r="AO1904" s="58">
        <v>3</v>
      </c>
      <c r="AP1904" s="58">
        <v>3</v>
      </c>
      <c r="AQ1904" s="60">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58">
        <f ca="1">COUNTIF(INDIRECT("H"&amp;(ROW()+12*(($AN1904-1)*3+$AO1904)-ROW())/12+5):INDIRECT("S"&amp;(ROW()+12*(($AN1904-1)*3+$AO1904)-ROW())/12+5),AQ1904)</f>
        <v>0</v>
      </c>
      <c r="AS1904" s="60">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58">
        <f ca="1">COUNTIF(INDIRECT("U"&amp;(ROW()+12*(($AN1904-1)*3+$AO1904)-ROW())/12+5):INDIRECT("AF"&amp;(ROW()+12*(($AN1904-1)*3+$AO1904)-ROW())/12+5),AS1904)</f>
        <v>0</v>
      </c>
      <c r="AU1904" s="58">
        <f ca="1">IF(AND(AQ1904+AS1904&gt;0,AR1904+AT1904&gt;0),COUNTIF(AU$6:AU1903,"&gt;0")+1,0)</f>
        <v>0</v>
      </c>
    </row>
    <row r="1905" spans="40:47">
      <c r="AN1905" s="58">
        <v>53</v>
      </c>
      <c r="AO1905" s="58">
        <v>3</v>
      </c>
      <c r="AP1905" s="58">
        <v>4</v>
      </c>
      <c r="AQ1905" s="60">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58">
        <f ca="1">COUNTIF(INDIRECT("H"&amp;(ROW()+12*(($AN1905-1)*3+$AO1905)-ROW())/12+5):INDIRECT("S"&amp;(ROW()+12*(($AN1905-1)*3+$AO1905)-ROW())/12+5),AQ1905)</f>
        <v>0</v>
      </c>
      <c r="AS1905" s="60">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58">
        <f ca="1">COUNTIF(INDIRECT("U"&amp;(ROW()+12*(($AN1905-1)*3+$AO1905)-ROW())/12+5):INDIRECT("AF"&amp;(ROW()+12*(($AN1905-1)*3+$AO1905)-ROW())/12+5),AS1905)</f>
        <v>0</v>
      </c>
      <c r="AU1905" s="58">
        <f ca="1">IF(AND(AQ1905+AS1905&gt;0,AR1905+AT1905&gt;0),COUNTIF(AU$6:AU1904,"&gt;0")+1,0)</f>
        <v>0</v>
      </c>
    </row>
    <row r="1906" spans="40:47">
      <c r="AN1906" s="58">
        <v>53</v>
      </c>
      <c r="AO1906" s="58">
        <v>3</v>
      </c>
      <c r="AP1906" s="58">
        <v>5</v>
      </c>
      <c r="AQ1906" s="60">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58">
        <f ca="1">COUNTIF(INDIRECT("H"&amp;(ROW()+12*(($AN1906-1)*3+$AO1906)-ROW())/12+5):INDIRECT("S"&amp;(ROW()+12*(($AN1906-1)*3+$AO1906)-ROW())/12+5),AQ1906)</f>
        <v>0</v>
      </c>
      <c r="AS1906" s="60">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58">
        <f ca="1">COUNTIF(INDIRECT("U"&amp;(ROW()+12*(($AN1906-1)*3+$AO1906)-ROW())/12+5):INDIRECT("AF"&amp;(ROW()+12*(($AN1906-1)*3+$AO1906)-ROW())/12+5),AS1906)</f>
        <v>0</v>
      </c>
      <c r="AU1906" s="58">
        <f ca="1">IF(AND(AQ1906+AS1906&gt;0,AR1906+AT1906&gt;0),COUNTIF(AU$6:AU1905,"&gt;0")+1,0)</f>
        <v>0</v>
      </c>
    </row>
    <row r="1907" spans="40:47">
      <c r="AN1907" s="58">
        <v>53</v>
      </c>
      <c r="AO1907" s="58">
        <v>3</v>
      </c>
      <c r="AP1907" s="58">
        <v>6</v>
      </c>
      <c r="AQ1907" s="60">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58">
        <f ca="1">COUNTIF(INDIRECT("H"&amp;(ROW()+12*(($AN1907-1)*3+$AO1907)-ROW())/12+5):INDIRECT("S"&amp;(ROW()+12*(($AN1907-1)*3+$AO1907)-ROW())/12+5),AQ1907)</f>
        <v>0</v>
      </c>
      <c r="AS1907" s="60">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58">
        <f ca="1">COUNTIF(INDIRECT("U"&amp;(ROW()+12*(($AN1907-1)*3+$AO1907)-ROW())/12+5):INDIRECT("AF"&amp;(ROW()+12*(($AN1907-1)*3+$AO1907)-ROW())/12+5),AS1907)</f>
        <v>0</v>
      </c>
      <c r="AU1907" s="58">
        <f ca="1">IF(AND(AQ1907+AS1907&gt;0,AR1907+AT1907&gt;0),COUNTIF(AU$6:AU1906,"&gt;0")+1,0)</f>
        <v>0</v>
      </c>
    </row>
    <row r="1908" spans="40:47">
      <c r="AN1908" s="58">
        <v>53</v>
      </c>
      <c r="AO1908" s="58">
        <v>3</v>
      </c>
      <c r="AP1908" s="58">
        <v>7</v>
      </c>
      <c r="AQ1908" s="60">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58">
        <f ca="1">COUNTIF(INDIRECT("H"&amp;(ROW()+12*(($AN1908-1)*3+$AO1908)-ROW())/12+5):INDIRECT("S"&amp;(ROW()+12*(($AN1908-1)*3+$AO1908)-ROW())/12+5),AQ1908)</f>
        <v>0</v>
      </c>
      <c r="AS1908" s="60">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58">
        <f ca="1">COUNTIF(INDIRECT("U"&amp;(ROW()+12*(($AN1908-1)*3+$AO1908)-ROW())/12+5):INDIRECT("AF"&amp;(ROW()+12*(($AN1908-1)*3+$AO1908)-ROW())/12+5),AS1908)</f>
        <v>0</v>
      </c>
      <c r="AU1908" s="58">
        <f ca="1">IF(AND(AQ1908+AS1908&gt;0,AR1908+AT1908&gt;0),COUNTIF(AU$6:AU1907,"&gt;0")+1,0)</f>
        <v>0</v>
      </c>
    </row>
    <row r="1909" spans="40:47">
      <c r="AN1909" s="58">
        <v>53</v>
      </c>
      <c r="AO1909" s="58">
        <v>3</v>
      </c>
      <c r="AP1909" s="58">
        <v>8</v>
      </c>
      <c r="AQ1909" s="60">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58">
        <f ca="1">COUNTIF(INDIRECT("H"&amp;(ROW()+12*(($AN1909-1)*3+$AO1909)-ROW())/12+5):INDIRECT("S"&amp;(ROW()+12*(($AN1909-1)*3+$AO1909)-ROW())/12+5),AQ1909)</f>
        <v>0</v>
      </c>
      <c r="AS1909" s="60">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58">
        <f ca="1">COUNTIF(INDIRECT("U"&amp;(ROW()+12*(($AN1909-1)*3+$AO1909)-ROW())/12+5):INDIRECT("AF"&amp;(ROW()+12*(($AN1909-1)*3+$AO1909)-ROW())/12+5),AS1909)</f>
        <v>0</v>
      </c>
      <c r="AU1909" s="58">
        <f ca="1">IF(AND(AQ1909+AS1909&gt;0,AR1909+AT1909&gt;0),COUNTIF(AU$6:AU1908,"&gt;0")+1,0)</f>
        <v>0</v>
      </c>
    </row>
    <row r="1910" spans="40:47">
      <c r="AN1910" s="58">
        <v>53</v>
      </c>
      <c r="AO1910" s="58">
        <v>3</v>
      </c>
      <c r="AP1910" s="58">
        <v>9</v>
      </c>
      <c r="AQ1910" s="60">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58">
        <f ca="1">COUNTIF(INDIRECT("H"&amp;(ROW()+12*(($AN1910-1)*3+$AO1910)-ROW())/12+5):INDIRECT("S"&amp;(ROW()+12*(($AN1910-1)*3+$AO1910)-ROW())/12+5),AQ1910)</f>
        <v>0</v>
      </c>
      <c r="AS1910" s="60">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58">
        <f ca="1">COUNTIF(INDIRECT("U"&amp;(ROW()+12*(($AN1910-1)*3+$AO1910)-ROW())/12+5):INDIRECT("AF"&amp;(ROW()+12*(($AN1910-1)*3+$AO1910)-ROW())/12+5),AS1910)</f>
        <v>0</v>
      </c>
      <c r="AU1910" s="58">
        <f ca="1">IF(AND(AQ1910+AS1910&gt;0,AR1910+AT1910&gt;0),COUNTIF(AU$6:AU1909,"&gt;0")+1,0)</f>
        <v>0</v>
      </c>
    </row>
    <row r="1911" spans="40:47">
      <c r="AN1911" s="58">
        <v>53</v>
      </c>
      <c r="AO1911" s="58">
        <v>3</v>
      </c>
      <c r="AP1911" s="58">
        <v>10</v>
      </c>
      <c r="AQ1911" s="60">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58">
        <f ca="1">COUNTIF(INDIRECT("H"&amp;(ROW()+12*(($AN1911-1)*3+$AO1911)-ROW())/12+5):INDIRECT("S"&amp;(ROW()+12*(($AN1911-1)*3+$AO1911)-ROW())/12+5),AQ1911)</f>
        <v>0</v>
      </c>
      <c r="AS1911" s="60">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58">
        <f ca="1">COUNTIF(INDIRECT("U"&amp;(ROW()+12*(($AN1911-1)*3+$AO1911)-ROW())/12+5):INDIRECT("AF"&amp;(ROW()+12*(($AN1911-1)*3+$AO1911)-ROW())/12+5),AS1911)</f>
        <v>0</v>
      </c>
      <c r="AU1911" s="58">
        <f ca="1">IF(AND(AQ1911+AS1911&gt;0,AR1911+AT1911&gt;0),COUNTIF(AU$6:AU1910,"&gt;0")+1,0)</f>
        <v>0</v>
      </c>
    </row>
    <row r="1912" spans="40:47">
      <c r="AN1912" s="58">
        <v>53</v>
      </c>
      <c r="AO1912" s="58">
        <v>3</v>
      </c>
      <c r="AP1912" s="58">
        <v>11</v>
      </c>
      <c r="AQ1912" s="60">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58">
        <f ca="1">COUNTIF(INDIRECT("H"&amp;(ROW()+12*(($AN1912-1)*3+$AO1912)-ROW())/12+5):INDIRECT("S"&amp;(ROW()+12*(($AN1912-1)*3+$AO1912)-ROW())/12+5),AQ1912)</f>
        <v>0</v>
      </c>
      <c r="AS1912" s="60">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58">
        <f ca="1">COUNTIF(INDIRECT("U"&amp;(ROW()+12*(($AN1912-1)*3+$AO1912)-ROW())/12+5):INDIRECT("AF"&amp;(ROW()+12*(($AN1912-1)*3+$AO1912)-ROW())/12+5),AS1912)</f>
        <v>0</v>
      </c>
      <c r="AU1912" s="58">
        <f ca="1">IF(AND(AQ1912+AS1912&gt;0,AR1912+AT1912&gt;0),COUNTIF(AU$6:AU1911,"&gt;0")+1,0)</f>
        <v>0</v>
      </c>
    </row>
    <row r="1913" spans="40:47">
      <c r="AN1913" s="243">
        <v>53</v>
      </c>
      <c r="AO1913" s="243">
        <v>3</v>
      </c>
      <c r="AP1913" s="243">
        <v>12</v>
      </c>
      <c r="AQ1913" s="244">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243">
        <f ca="1">COUNTIF(INDIRECT("H"&amp;(ROW()+12*(($AN1913-1)*3+$AO1913)-ROW())/12+5):INDIRECT("S"&amp;(ROW()+12*(($AN1913-1)*3+$AO1913)-ROW())/12+5),AQ1913)</f>
        <v>0</v>
      </c>
      <c r="AS1913" s="244">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243">
        <f ca="1">COUNTIF(INDIRECT("U"&amp;(ROW()+12*(($AN1913-1)*3+$AO1913)-ROW())/12+5):INDIRECT("AF"&amp;(ROW()+12*(($AN1913-1)*3+$AO1913)-ROW())/12+5),AS1913)</f>
        <v>0</v>
      </c>
      <c r="AU1913" s="58">
        <f ca="1">IF(AND(AQ1913+AS1913&gt;0,AR1913+AT1913&gt;0),COUNTIF(AU$6:AU1912,"&gt;0")+1,0)</f>
        <v>0</v>
      </c>
    </row>
    <row r="1914" spans="40:47">
      <c r="AN1914" s="58">
        <v>54</v>
      </c>
      <c r="AO1914" s="58">
        <v>1</v>
      </c>
      <c r="AP1914" s="58">
        <v>1</v>
      </c>
      <c r="AQ1914" s="60">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58">
        <f ca="1">COUNTIF(INDIRECT("H"&amp;(ROW()+12*(($AN1914-1)*3+$AO1914)-ROW())/12+5):INDIRECT("S"&amp;(ROW()+12*(($AN1914-1)*3+$AO1914)-ROW())/12+5),AQ1914)</f>
        <v>0</v>
      </c>
      <c r="AS1914" s="60">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58">
        <f ca="1">COUNTIF(INDIRECT("U"&amp;(ROW()+12*(($AN1914-1)*3+$AO1914)-ROW())/12+5):INDIRECT("AF"&amp;(ROW()+12*(($AN1914-1)*3+$AO1914)-ROW())/12+5),AS1914)</f>
        <v>0</v>
      </c>
      <c r="AU1914" s="58">
        <f ca="1">IF(AND(AQ1914+AS1914&gt;0,AR1914+AT1914&gt;0),COUNTIF(AU$6:AU1913,"&gt;0")+1,0)</f>
        <v>0</v>
      </c>
    </row>
    <row r="1915" spans="40:47">
      <c r="AN1915" s="58">
        <v>54</v>
      </c>
      <c r="AO1915" s="58">
        <v>1</v>
      </c>
      <c r="AP1915" s="58">
        <v>2</v>
      </c>
      <c r="AQ1915" s="60">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58">
        <f ca="1">COUNTIF(INDIRECT("H"&amp;(ROW()+12*(($AN1915-1)*3+$AO1915)-ROW())/12+5):INDIRECT("S"&amp;(ROW()+12*(($AN1915-1)*3+$AO1915)-ROW())/12+5),AQ1915)</f>
        <v>0</v>
      </c>
      <c r="AS1915" s="60">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58">
        <f ca="1">COUNTIF(INDIRECT("U"&amp;(ROW()+12*(($AN1915-1)*3+$AO1915)-ROW())/12+5):INDIRECT("AF"&amp;(ROW()+12*(($AN1915-1)*3+$AO1915)-ROW())/12+5),AS1915)</f>
        <v>0</v>
      </c>
      <c r="AU1915" s="58">
        <f ca="1">IF(AND(AQ1915+AS1915&gt;0,AR1915+AT1915&gt;0),COUNTIF(AU$6:AU1914,"&gt;0")+1,0)</f>
        <v>0</v>
      </c>
    </row>
    <row r="1916" spans="40:47">
      <c r="AN1916" s="58">
        <v>54</v>
      </c>
      <c r="AO1916" s="58">
        <v>1</v>
      </c>
      <c r="AP1916" s="58">
        <v>3</v>
      </c>
      <c r="AQ1916" s="60">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58">
        <f ca="1">COUNTIF(INDIRECT("H"&amp;(ROW()+12*(($AN1916-1)*3+$AO1916)-ROW())/12+5):INDIRECT("S"&amp;(ROW()+12*(($AN1916-1)*3+$AO1916)-ROW())/12+5),AQ1916)</f>
        <v>0</v>
      </c>
      <c r="AS1916" s="60">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58">
        <f ca="1">COUNTIF(INDIRECT("U"&amp;(ROW()+12*(($AN1916-1)*3+$AO1916)-ROW())/12+5):INDIRECT("AF"&amp;(ROW()+12*(($AN1916-1)*3+$AO1916)-ROW())/12+5),AS1916)</f>
        <v>0</v>
      </c>
      <c r="AU1916" s="58">
        <f ca="1">IF(AND(AQ1916+AS1916&gt;0,AR1916+AT1916&gt;0),COUNTIF(AU$6:AU1915,"&gt;0")+1,0)</f>
        <v>0</v>
      </c>
    </row>
    <row r="1917" spans="40:47">
      <c r="AN1917" s="58">
        <v>54</v>
      </c>
      <c r="AO1917" s="58">
        <v>1</v>
      </c>
      <c r="AP1917" s="58">
        <v>4</v>
      </c>
      <c r="AQ1917" s="60">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58">
        <f ca="1">COUNTIF(INDIRECT("H"&amp;(ROW()+12*(($AN1917-1)*3+$AO1917)-ROW())/12+5):INDIRECT("S"&amp;(ROW()+12*(($AN1917-1)*3+$AO1917)-ROW())/12+5),AQ1917)</f>
        <v>0</v>
      </c>
      <c r="AS1917" s="60">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58">
        <f ca="1">COUNTIF(INDIRECT("U"&amp;(ROW()+12*(($AN1917-1)*3+$AO1917)-ROW())/12+5):INDIRECT("AF"&amp;(ROW()+12*(($AN1917-1)*3+$AO1917)-ROW())/12+5),AS1917)</f>
        <v>0</v>
      </c>
      <c r="AU1917" s="58">
        <f ca="1">IF(AND(AQ1917+AS1917&gt;0,AR1917+AT1917&gt;0),COUNTIF(AU$6:AU1916,"&gt;0")+1,0)</f>
        <v>0</v>
      </c>
    </row>
    <row r="1918" spans="40:47">
      <c r="AN1918" s="58">
        <v>54</v>
      </c>
      <c r="AO1918" s="58">
        <v>1</v>
      </c>
      <c r="AP1918" s="58">
        <v>5</v>
      </c>
      <c r="AQ1918" s="60">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58">
        <f ca="1">COUNTIF(INDIRECT("H"&amp;(ROW()+12*(($AN1918-1)*3+$AO1918)-ROW())/12+5):INDIRECT("S"&amp;(ROW()+12*(($AN1918-1)*3+$AO1918)-ROW())/12+5),AQ1918)</f>
        <v>0</v>
      </c>
      <c r="AS1918" s="60">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58">
        <f ca="1">COUNTIF(INDIRECT("U"&amp;(ROW()+12*(($AN1918-1)*3+$AO1918)-ROW())/12+5):INDIRECT("AF"&amp;(ROW()+12*(($AN1918-1)*3+$AO1918)-ROW())/12+5),AS1918)</f>
        <v>0</v>
      </c>
      <c r="AU1918" s="58">
        <f ca="1">IF(AND(AQ1918+AS1918&gt;0,AR1918+AT1918&gt;0),COUNTIF(AU$6:AU1917,"&gt;0")+1,0)</f>
        <v>0</v>
      </c>
    </row>
    <row r="1919" spans="40:47">
      <c r="AN1919" s="58">
        <v>54</v>
      </c>
      <c r="AO1919" s="58">
        <v>1</v>
      </c>
      <c r="AP1919" s="58">
        <v>6</v>
      </c>
      <c r="AQ1919" s="60">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58">
        <f ca="1">COUNTIF(INDIRECT("H"&amp;(ROW()+12*(($AN1919-1)*3+$AO1919)-ROW())/12+5):INDIRECT("S"&amp;(ROW()+12*(($AN1919-1)*3+$AO1919)-ROW())/12+5),AQ1919)</f>
        <v>0</v>
      </c>
      <c r="AS1919" s="60">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58">
        <f ca="1">COUNTIF(INDIRECT("U"&amp;(ROW()+12*(($AN1919-1)*3+$AO1919)-ROW())/12+5):INDIRECT("AF"&amp;(ROW()+12*(($AN1919-1)*3+$AO1919)-ROW())/12+5),AS1919)</f>
        <v>0</v>
      </c>
      <c r="AU1919" s="58">
        <f ca="1">IF(AND(AQ1919+AS1919&gt;0,AR1919+AT1919&gt;0),COUNTIF(AU$6:AU1918,"&gt;0")+1,0)</f>
        <v>0</v>
      </c>
    </row>
    <row r="1920" spans="40:47">
      <c r="AN1920" s="58">
        <v>54</v>
      </c>
      <c r="AO1920" s="58">
        <v>1</v>
      </c>
      <c r="AP1920" s="58">
        <v>7</v>
      </c>
      <c r="AQ1920" s="60">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58">
        <f ca="1">COUNTIF(INDIRECT("H"&amp;(ROW()+12*(($AN1920-1)*3+$AO1920)-ROW())/12+5):INDIRECT("S"&amp;(ROW()+12*(($AN1920-1)*3+$AO1920)-ROW())/12+5),AQ1920)</f>
        <v>0</v>
      </c>
      <c r="AS1920" s="60">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58">
        <f ca="1">COUNTIF(INDIRECT("U"&amp;(ROW()+12*(($AN1920-1)*3+$AO1920)-ROW())/12+5):INDIRECT("AF"&amp;(ROW()+12*(($AN1920-1)*3+$AO1920)-ROW())/12+5),AS1920)</f>
        <v>0</v>
      </c>
      <c r="AU1920" s="58">
        <f ca="1">IF(AND(AQ1920+AS1920&gt;0,AR1920+AT1920&gt;0),COUNTIF(AU$6:AU1919,"&gt;0")+1,0)</f>
        <v>0</v>
      </c>
    </row>
    <row r="1921" spans="40:47">
      <c r="AN1921" s="58">
        <v>54</v>
      </c>
      <c r="AO1921" s="58">
        <v>1</v>
      </c>
      <c r="AP1921" s="58">
        <v>8</v>
      </c>
      <c r="AQ1921" s="60">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58">
        <f ca="1">COUNTIF(INDIRECT("H"&amp;(ROW()+12*(($AN1921-1)*3+$AO1921)-ROW())/12+5):INDIRECT("S"&amp;(ROW()+12*(($AN1921-1)*3+$AO1921)-ROW())/12+5),AQ1921)</f>
        <v>0</v>
      </c>
      <c r="AS1921" s="60">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58">
        <f ca="1">COUNTIF(INDIRECT("U"&amp;(ROW()+12*(($AN1921-1)*3+$AO1921)-ROW())/12+5):INDIRECT("AF"&amp;(ROW()+12*(($AN1921-1)*3+$AO1921)-ROW())/12+5),AS1921)</f>
        <v>0</v>
      </c>
      <c r="AU1921" s="58">
        <f ca="1">IF(AND(AQ1921+AS1921&gt;0,AR1921+AT1921&gt;0),COUNTIF(AU$6:AU1920,"&gt;0")+1,0)</f>
        <v>0</v>
      </c>
    </row>
    <row r="1922" spans="40:47">
      <c r="AN1922" s="58">
        <v>54</v>
      </c>
      <c r="AO1922" s="58">
        <v>1</v>
      </c>
      <c r="AP1922" s="58">
        <v>9</v>
      </c>
      <c r="AQ1922" s="60">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58">
        <f ca="1">COUNTIF(INDIRECT("H"&amp;(ROW()+12*(($AN1922-1)*3+$AO1922)-ROW())/12+5):INDIRECT("S"&amp;(ROW()+12*(($AN1922-1)*3+$AO1922)-ROW())/12+5),AQ1922)</f>
        <v>0</v>
      </c>
      <c r="AS1922" s="60">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58">
        <f ca="1">COUNTIF(INDIRECT("U"&amp;(ROW()+12*(($AN1922-1)*3+$AO1922)-ROW())/12+5):INDIRECT("AF"&amp;(ROW()+12*(($AN1922-1)*3+$AO1922)-ROW())/12+5),AS1922)</f>
        <v>0</v>
      </c>
      <c r="AU1922" s="58">
        <f ca="1">IF(AND(AQ1922+AS1922&gt;0,AR1922+AT1922&gt;0),COUNTIF(AU$6:AU1921,"&gt;0")+1,0)</f>
        <v>0</v>
      </c>
    </row>
    <row r="1923" spans="40:47">
      <c r="AN1923" s="58">
        <v>54</v>
      </c>
      <c r="AO1923" s="58">
        <v>1</v>
      </c>
      <c r="AP1923" s="58">
        <v>10</v>
      </c>
      <c r="AQ1923" s="60">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58">
        <f ca="1">COUNTIF(INDIRECT("H"&amp;(ROW()+12*(($AN1923-1)*3+$AO1923)-ROW())/12+5):INDIRECT("S"&amp;(ROW()+12*(($AN1923-1)*3+$AO1923)-ROW())/12+5),AQ1923)</f>
        <v>0</v>
      </c>
      <c r="AS1923" s="60">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58">
        <f ca="1">COUNTIF(INDIRECT("U"&amp;(ROW()+12*(($AN1923-1)*3+$AO1923)-ROW())/12+5):INDIRECT("AF"&amp;(ROW()+12*(($AN1923-1)*3+$AO1923)-ROW())/12+5),AS1923)</f>
        <v>0</v>
      </c>
      <c r="AU1923" s="58">
        <f ca="1">IF(AND(AQ1923+AS1923&gt;0,AR1923+AT1923&gt;0),COUNTIF(AU$6:AU1922,"&gt;0")+1,0)</f>
        <v>0</v>
      </c>
    </row>
    <row r="1924" spans="40:47">
      <c r="AN1924" s="58">
        <v>54</v>
      </c>
      <c r="AO1924" s="58">
        <v>1</v>
      </c>
      <c r="AP1924" s="58">
        <v>11</v>
      </c>
      <c r="AQ1924" s="60">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58">
        <f ca="1">COUNTIF(INDIRECT("H"&amp;(ROW()+12*(($AN1924-1)*3+$AO1924)-ROW())/12+5):INDIRECT("S"&amp;(ROW()+12*(($AN1924-1)*3+$AO1924)-ROW())/12+5),AQ1924)</f>
        <v>0</v>
      </c>
      <c r="AS1924" s="60">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58">
        <f ca="1">COUNTIF(INDIRECT("U"&amp;(ROW()+12*(($AN1924-1)*3+$AO1924)-ROW())/12+5):INDIRECT("AF"&amp;(ROW()+12*(($AN1924-1)*3+$AO1924)-ROW())/12+5),AS1924)</f>
        <v>0</v>
      </c>
      <c r="AU1924" s="58">
        <f ca="1">IF(AND(AQ1924+AS1924&gt;0,AR1924+AT1924&gt;0),COUNTIF(AU$6:AU1923,"&gt;0")+1,0)</f>
        <v>0</v>
      </c>
    </row>
    <row r="1925" spans="40:47">
      <c r="AN1925" s="58">
        <v>54</v>
      </c>
      <c r="AO1925" s="58">
        <v>1</v>
      </c>
      <c r="AP1925" s="58">
        <v>12</v>
      </c>
      <c r="AQ1925" s="60">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58">
        <f ca="1">COUNTIF(INDIRECT("H"&amp;(ROW()+12*(($AN1925-1)*3+$AO1925)-ROW())/12+5):INDIRECT("S"&amp;(ROW()+12*(($AN1925-1)*3+$AO1925)-ROW())/12+5),AQ1925)</f>
        <v>0</v>
      </c>
      <c r="AS1925" s="60">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58">
        <f ca="1">COUNTIF(INDIRECT("U"&amp;(ROW()+12*(($AN1925-1)*3+$AO1925)-ROW())/12+5):INDIRECT("AF"&amp;(ROW()+12*(($AN1925-1)*3+$AO1925)-ROW())/12+5),AS1925)</f>
        <v>0</v>
      </c>
      <c r="AU1925" s="58">
        <f ca="1">IF(AND(AQ1925+AS1925&gt;0,AR1925+AT1925&gt;0),COUNTIF(AU$6:AU1924,"&gt;0")+1,0)</f>
        <v>0</v>
      </c>
    </row>
    <row r="1926" spans="40:47">
      <c r="AN1926" s="58">
        <v>54</v>
      </c>
      <c r="AO1926" s="58">
        <v>2</v>
      </c>
      <c r="AP1926" s="58">
        <v>1</v>
      </c>
      <c r="AQ1926" s="60">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58">
        <f ca="1">COUNTIF(INDIRECT("H"&amp;(ROW()+12*(($AN1926-1)*3+$AO1926)-ROW())/12+5):INDIRECT("S"&amp;(ROW()+12*(($AN1926-1)*3+$AO1926)-ROW())/12+5),AQ1926)</f>
        <v>0</v>
      </c>
      <c r="AS1926" s="60">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58">
        <f ca="1">COUNTIF(INDIRECT("U"&amp;(ROW()+12*(($AN1926-1)*3+$AO1926)-ROW())/12+5):INDIRECT("AF"&amp;(ROW()+12*(($AN1926-1)*3+$AO1926)-ROW())/12+5),AS1926)</f>
        <v>0</v>
      </c>
      <c r="AU1926" s="58">
        <f ca="1">IF(AND(AQ1926+AS1926&gt;0,AR1926+AT1926&gt;0),COUNTIF(AU$6:AU1925,"&gt;0")+1,0)</f>
        <v>0</v>
      </c>
    </row>
    <row r="1927" spans="40:47">
      <c r="AN1927" s="58">
        <v>54</v>
      </c>
      <c r="AO1927" s="58">
        <v>2</v>
      </c>
      <c r="AP1927" s="58">
        <v>2</v>
      </c>
      <c r="AQ1927" s="60">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58">
        <f ca="1">COUNTIF(INDIRECT("H"&amp;(ROW()+12*(($AN1927-1)*3+$AO1927)-ROW())/12+5):INDIRECT("S"&amp;(ROW()+12*(($AN1927-1)*3+$AO1927)-ROW())/12+5),AQ1927)</f>
        <v>0</v>
      </c>
      <c r="AS1927" s="60">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58">
        <f ca="1">COUNTIF(INDIRECT("U"&amp;(ROW()+12*(($AN1927-1)*3+$AO1927)-ROW())/12+5):INDIRECT("AF"&amp;(ROW()+12*(($AN1927-1)*3+$AO1927)-ROW())/12+5),AS1927)</f>
        <v>0</v>
      </c>
      <c r="AU1927" s="58">
        <f ca="1">IF(AND(AQ1927+AS1927&gt;0,AR1927+AT1927&gt;0),COUNTIF(AU$6:AU1926,"&gt;0")+1,0)</f>
        <v>0</v>
      </c>
    </row>
    <row r="1928" spans="40:47">
      <c r="AN1928" s="58">
        <v>54</v>
      </c>
      <c r="AO1928" s="58">
        <v>2</v>
      </c>
      <c r="AP1928" s="58">
        <v>3</v>
      </c>
      <c r="AQ1928" s="60">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58">
        <f ca="1">COUNTIF(INDIRECT("H"&amp;(ROW()+12*(($AN1928-1)*3+$AO1928)-ROW())/12+5):INDIRECT("S"&amp;(ROW()+12*(($AN1928-1)*3+$AO1928)-ROW())/12+5),AQ1928)</f>
        <v>0</v>
      </c>
      <c r="AS1928" s="60">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58">
        <f ca="1">COUNTIF(INDIRECT("U"&amp;(ROW()+12*(($AN1928-1)*3+$AO1928)-ROW())/12+5):INDIRECT("AF"&amp;(ROW()+12*(($AN1928-1)*3+$AO1928)-ROW())/12+5),AS1928)</f>
        <v>0</v>
      </c>
      <c r="AU1928" s="58">
        <f ca="1">IF(AND(AQ1928+AS1928&gt;0,AR1928+AT1928&gt;0),COUNTIF(AU$6:AU1927,"&gt;0")+1,0)</f>
        <v>0</v>
      </c>
    </row>
    <row r="1929" spans="40:47">
      <c r="AN1929" s="58">
        <v>54</v>
      </c>
      <c r="AO1929" s="58">
        <v>2</v>
      </c>
      <c r="AP1929" s="58">
        <v>4</v>
      </c>
      <c r="AQ1929" s="60">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58">
        <f ca="1">COUNTIF(INDIRECT("H"&amp;(ROW()+12*(($AN1929-1)*3+$AO1929)-ROW())/12+5):INDIRECT("S"&amp;(ROW()+12*(($AN1929-1)*3+$AO1929)-ROW())/12+5),AQ1929)</f>
        <v>0</v>
      </c>
      <c r="AS1929" s="60">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58">
        <f ca="1">COUNTIF(INDIRECT("U"&amp;(ROW()+12*(($AN1929-1)*3+$AO1929)-ROW())/12+5):INDIRECT("AF"&amp;(ROW()+12*(($AN1929-1)*3+$AO1929)-ROW())/12+5),AS1929)</f>
        <v>0</v>
      </c>
      <c r="AU1929" s="58">
        <f ca="1">IF(AND(AQ1929+AS1929&gt;0,AR1929+AT1929&gt;0),COUNTIF(AU$6:AU1928,"&gt;0")+1,0)</f>
        <v>0</v>
      </c>
    </row>
    <row r="1930" spans="40:47">
      <c r="AN1930" s="58">
        <v>54</v>
      </c>
      <c r="AO1930" s="58">
        <v>2</v>
      </c>
      <c r="AP1930" s="58">
        <v>5</v>
      </c>
      <c r="AQ1930" s="60">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58">
        <f ca="1">COUNTIF(INDIRECT("H"&amp;(ROW()+12*(($AN1930-1)*3+$AO1930)-ROW())/12+5):INDIRECT("S"&amp;(ROW()+12*(($AN1930-1)*3+$AO1930)-ROW())/12+5),AQ1930)</f>
        <v>0</v>
      </c>
      <c r="AS1930" s="60">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58">
        <f ca="1">COUNTIF(INDIRECT("U"&amp;(ROW()+12*(($AN1930-1)*3+$AO1930)-ROW())/12+5):INDIRECT("AF"&amp;(ROW()+12*(($AN1930-1)*3+$AO1930)-ROW())/12+5),AS1930)</f>
        <v>0</v>
      </c>
      <c r="AU1930" s="58">
        <f ca="1">IF(AND(AQ1930+AS1930&gt;0,AR1930+AT1930&gt;0),COUNTIF(AU$6:AU1929,"&gt;0")+1,0)</f>
        <v>0</v>
      </c>
    </row>
    <row r="1931" spans="40:47">
      <c r="AN1931" s="58">
        <v>54</v>
      </c>
      <c r="AO1931" s="58">
        <v>2</v>
      </c>
      <c r="AP1931" s="58">
        <v>6</v>
      </c>
      <c r="AQ1931" s="60">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58">
        <f ca="1">COUNTIF(INDIRECT("H"&amp;(ROW()+12*(($AN1931-1)*3+$AO1931)-ROW())/12+5):INDIRECT("S"&amp;(ROW()+12*(($AN1931-1)*3+$AO1931)-ROW())/12+5),AQ1931)</f>
        <v>0</v>
      </c>
      <c r="AS1931" s="60">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58">
        <f ca="1">COUNTIF(INDIRECT("U"&amp;(ROW()+12*(($AN1931-1)*3+$AO1931)-ROW())/12+5):INDIRECT("AF"&amp;(ROW()+12*(($AN1931-1)*3+$AO1931)-ROW())/12+5),AS1931)</f>
        <v>0</v>
      </c>
      <c r="AU1931" s="58">
        <f ca="1">IF(AND(AQ1931+AS1931&gt;0,AR1931+AT1931&gt;0),COUNTIF(AU$6:AU1930,"&gt;0")+1,0)</f>
        <v>0</v>
      </c>
    </row>
    <row r="1932" spans="40:47">
      <c r="AN1932" s="58">
        <v>54</v>
      </c>
      <c r="AO1932" s="58">
        <v>2</v>
      </c>
      <c r="AP1932" s="58">
        <v>7</v>
      </c>
      <c r="AQ1932" s="60">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58">
        <f ca="1">COUNTIF(INDIRECT("H"&amp;(ROW()+12*(($AN1932-1)*3+$AO1932)-ROW())/12+5):INDIRECT("S"&amp;(ROW()+12*(($AN1932-1)*3+$AO1932)-ROW())/12+5),AQ1932)</f>
        <v>0</v>
      </c>
      <c r="AS1932" s="60">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58">
        <f ca="1">COUNTIF(INDIRECT("U"&amp;(ROW()+12*(($AN1932-1)*3+$AO1932)-ROW())/12+5):INDIRECT("AF"&amp;(ROW()+12*(($AN1932-1)*3+$AO1932)-ROW())/12+5),AS1932)</f>
        <v>0</v>
      </c>
      <c r="AU1932" s="58">
        <f ca="1">IF(AND(AQ1932+AS1932&gt;0,AR1932+AT1932&gt;0),COUNTIF(AU$6:AU1931,"&gt;0")+1,0)</f>
        <v>0</v>
      </c>
    </row>
    <row r="1933" spans="40:47">
      <c r="AN1933" s="58">
        <v>54</v>
      </c>
      <c r="AO1933" s="58">
        <v>2</v>
      </c>
      <c r="AP1933" s="58">
        <v>8</v>
      </c>
      <c r="AQ1933" s="60">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58">
        <f ca="1">COUNTIF(INDIRECT("H"&amp;(ROW()+12*(($AN1933-1)*3+$AO1933)-ROW())/12+5):INDIRECT("S"&amp;(ROW()+12*(($AN1933-1)*3+$AO1933)-ROW())/12+5),AQ1933)</f>
        <v>0</v>
      </c>
      <c r="AS1933" s="60">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58">
        <f ca="1">COUNTIF(INDIRECT("U"&amp;(ROW()+12*(($AN1933-1)*3+$AO1933)-ROW())/12+5):INDIRECT("AF"&amp;(ROW()+12*(($AN1933-1)*3+$AO1933)-ROW())/12+5),AS1933)</f>
        <v>0</v>
      </c>
      <c r="AU1933" s="58">
        <f ca="1">IF(AND(AQ1933+AS1933&gt;0,AR1933+AT1933&gt;0),COUNTIF(AU$6:AU1932,"&gt;0")+1,0)</f>
        <v>0</v>
      </c>
    </row>
    <row r="1934" spans="40:47">
      <c r="AN1934" s="58">
        <v>54</v>
      </c>
      <c r="AO1934" s="58">
        <v>2</v>
      </c>
      <c r="AP1934" s="58">
        <v>9</v>
      </c>
      <c r="AQ1934" s="60">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58">
        <f ca="1">COUNTIF(INDIRECT("H"&amp;(ROW()+12*(($AN1934-1)*3+$AO1934)-ROW())/12+5):INDIRECT("S"&amp;(ROW()+12*(($AN1934-1)*3+$AO1934)-ROW())/12+5),AQ1934)</f>
        <v>0</v>
      </c>
      <c r="AS1934" s="60">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58">
        <f ca="1">COUNTIF(INDIRECT("U"&amp;(ROW()+12*(($AN1934-1)*3+$AO1934)-ROW())/12+5):INDIRECT("AF"&amp;(ROW()+12*(($AN1934-1)*3+$AO1934)-ROW())/12+5),AS1934)</f>
        <v>0</v>
      </c>
      <c r="AU1934" s="58">
        <f ca="1">IF(AND(AQ1934+AS1934&gt;0,AR1934+AT1934&gt;0),COUNTIF(AU$6:AU1933,"&gt;0")+1,0)</f>
        <v>0</v>
      </c>
    </row>
    <row r="1935" spans="40:47">
      <c r="AN1935" s="58">
        <v>54</v>
      </c>
      <c r="AO1935" s="58">
        <v>2</v>
      </c>
      <c r="AP1935" s="58">
        <v>10</v>
      </c>
      <c r="AQ1935" s="60">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58">
        <f ca="1">COUNTIF(INDIRECT("H"&amp;(ROW()+12*(($AN1935-1)*3+$AO1935)-ROW())/12+5):INDIRECT("S"&amp;(ROW()+12*(($AN1935-1)*3+$AO1935)-ROW())/12+5),AQ1935)</f>
        <v>0</v>
      </c>
      <c r="AS1935" s="60">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58">
        <f ca="1">COUNTIF(INDIRECT("U"&amp;(ROW()+12*(($AN1935-1)*3+$AO1935)-ROW())/12+5):INDIRECT("AF"&amp;(ROW()+12*(($AN1935-1)*3+$AO1935)-ROW())/12+5),AS1935)</f>
        <v>0</v>
      </c>
      <c r="AU1935" s="58">
        <f ca="1">IF(AND(AQ1935+AS1935&gt;0,AR1935+AT1935&gt;0),COUNTIF(AU$6:AU1934,"&gt;0")+1,0)</f>
        <v>0</v>
      </c>
    </row>
    <row r="1936" spans="40:47">
      <c r="AN1936" s="58">
        <v>54</v>
      </c>
      <c r="AO1936" s="58">
        <v>2</v>
      </c>
      <c r="AP1936" s="58">
        <v>11</v>
      </c>
      <c r="AQ1936" s="60">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58">
        <f ca="1">COUNTIF(INDIRECT("H"&amp;(ROW()+12*(($AN1936-1)*3+$AO1936)-ROW())/12+5):INDIRECT("S"&amp;(ROW()+12*(($AN1936-1)*3+$AO1936)-ROW())/12+5),AQ1936)</f>
        <v>0</v>
      </c>
      <c r="AS1936" s="60">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58">
        <f ca="1">COUNTIF(INDIRECT("U"&amp;(ROW()+12*(($AN1936-1)*3+$AO1936)-ROW())/12+5):INDIRECT("AF"&amp;(ROW()+12*(($AN1936-1)*3+$AO1936)-ROW())/12+5),AS1936)</f>
        <v>0</v>
      </c>
      <c r="AU1936" s="58">
        <f ca="1">IF(AND(AQ1936+AS1936&gt;0,AR1936+AT1936&gt;0),COUNTIF(AU$6:AU1935,"&gt;0")+1,0)</f>
        <v>0</v>
      </c>
    </row>
    <row r="1937" spans="40:47">
      <c r="AN1937" s="58">
        <v>54</v>
      </c>
      <c r="AO1937" s="58">
        <v>2</v>
      </c>
      <c r="AP1937" s="58">
        <v>12</v>
      </c>
      <c r="AQ1937" s="60">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58">
        <f ca="1">COUNTIF(INDIRECT("H"&amp;(ROW()+12*(($AN1937-1)*3+$AO1937)-ROW())/12+5):INDIRECT("S"&amp;(ROW()+12*(($AN1937-1)*3+$AO1937)-ROW())/12+5),AQ1937)</f>
        <v>0</v>
      </c>
      <c r="AS1937" s="60">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58">
        <f ca="1">COUNTIF(INDIRECT("U"&amp;(ROW()+12*(($AN1937-1)*3+$AO1937)-ROW())/12+5):INDIRECT("AF"&amp;(ROW()+12*(($AN1937-1)*3+$AO1937)-ROW())/12+5),AS1937)</f>
        <v>0</v>
      </c>
      <c r="AU1937" s="58">
        <f ca="1">IF(AND(AQ1937+AS1937&gt;0,AR1937+AT1937&gt;0),COUNTIF(AU$6:AU1936,"&gt;0")+1,0)</f>
        <v>0</v>
      </c>
    </row>
    <row r="1938" spans="40:47">
      <c r="AN1938" s="58">
        <v>54</v>
      </c>
      <c r="AO1938" s="58">
        <v>3</v>
      </c>
      <c r="AP1938" s="58">
        <v>1</v>
      </c>
      <c r="AQ1938" s="60">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58">
        <f ca="1">COUNTIF(INDIRECT("H"&amp;(ROW()+12*(($AN1938-1)*3+$AO1938)-ROW())/12+5):INDIRECT("S"&amp;(ROW()+12*(($AN1938-1)*3+$AO1938)-ROW())/12+5),AQ1938)</f>
        <v>0</v>
      </c>
      <c r="AS1938" s="60">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58">
        <f ca="1">COUNTIF(INDIRECT("U"&amp;(ROW()+12*(($AN1938-1)*3+$AO1938)-ROW())/12+5):INDIRECT("AF"&amp;(ROW()+12*(($AN1938-1)*3+$AO1938)-ROW())/12+5),AS1938)</f>
        <v>0</v>
      </c>
      <c r="AU1938" s="58">
        <f ca="1">IF(AND(AQ1938+AS1938&gt;0,AR1938+AT1938&gt;0),COUNTIF(AU$6:AU1937,"&gt;0")+1,0)</f>
        <v>0</v>
      </c>
    </row>
    <row r="1939" spans="40:47">
      <c r="AN1939" s="58">
        <v>54</v>
      </c>
      <c r="AO1939" s="58">
        <v>3</v>
      </c>
      <c r="AP1939" s="58">
        <v>2</v>
      </c>
      <c r="AQ1939" s="60">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58">
        <f ca="1">COUNTIF(INDIRECT("H"&amp;(ROW()+12*(($AN1939-1)*3+$AO1939)-ROW())/12+5):INDIRECT("S"&amp;(ROW()+12*(($AN1939-1)*3+$AO1939)-ROW())/12+5),AQ1939)</f>
        <v>0</v>
      </c>
      <c r="AS1939" s="60">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58">
        <f ca="1">COUNTIF(INDIRECT("U"&amp;(ROW()+12*(($AN1939-1)*3+$AO1939)-ROW())/12+5):INDIRECT("AF"&amp;(ROW()+12*(($AN1939-1)*3+$AO1939)-ROW())/12+5),AS1939)</f>
        <v>0</v>
      </c>
      <c r="AU1939" s="58">
        <f ca="1">IF(AND(AQ1939+AS1939&gt;0,AR1939+AT1939&gt;0),COUNTIF(AU$6:AU1938,"&gt;0")+1,0)</f>
        <v>0</v>
      </c>
    </row>
    <row r="1940" spans="40:47">
      <c r="AN1940" s="58">
        <v>54</v>
      </c>
      <c r="AO1940" s="58">
        <v>3</v>
      </c>
      <c r="AP1940" s="58">
        <v>3</v>
      </c>
      <c r="AQ1940" s="60">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58">
        <f ca="1">COUNTIF(INDIRECT("H"&amp;(ROW()+12*(($AN1940-1)*3+$AO1940)-ROW())/12+5):INDIRECT("S"&amp;(ROW()+12*(($AN1940-1)*3+$AO1940)-ROW())/12+5),AQ1940)</f>
        <v>0</v>
      </c>
      <c r="AS1940" s="60">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58">
        <f ca="1">COUNTIF(INDIRECT("U"&amp;(ROW()+12*(($AN1940-1)*3+$AO1940)-ROW())/12+5):INDIRECT("AF"&amp;(ROW()+12*(($AN1940-1)*3+$AO1940)-ROW())/12+5),AS1940)</f>
        <v>0</v>
      </c>
      <c r="AU1940" s="58">
        <f ca="1">IF(AND(AQ1940+AS1940&gt;0,AR1940+AT1940&gt;0),COUNTIF(AU$6:AU1939,"&gt;0")+1,0)</f>
        <v>0</v>
      </c>
    </row>
    <row r="1941" spans="40:47">
      <c r="AN1941" s="58">
        <v>54</v>
      </c>
      <c r="AO1941" s="58">
        <v>3</v>
      </c>
      <c r="AP1941" s="58">
        <v>4</v>
      </c>
      <c r="AQ1941" s="60">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58">
        <f ca="1">COUNTIF(INDIRECT("H"&amp;(ROW()+12*(($AN1941-1)*3+$AO1941)-ROW())/12+5):INDIRECT("S"&amp;(ROW()+12*(($AN1941-1)*3+$AO1941)-ROW())/12+5),AQ1941)</f>
        <v>0</v>
      </c>
      <c r="AS1941" s="60">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58">
        <f ca="1">COUNTIF(INDIRECT("U"&amp;(ROW()+12*(($AN1941-1)*3+$AO1941)-ROW())/12+5):INDIRECT("AF"&amp;(ROW()+12*(($AN1941-1)*3+$AO1941)-ROW())/12+5),AS1941)</f>
        <v>0</v>
      </c>
      <c r="AU1941" s="58">
        <f ca="1">IF(AND(AQ1941+AS1941&gt;0,AR1941+AT1941&gt;0),COUNTIF(AU$6:AU1940,"&gt;0")+1,0)</f>
        <v>0</v>
      </c>
    </row>
    <row r="1942" spans="40:47">
      <c r="AN1942" s="58">
        <v>54</v>
      </c>
      <c r="AO1942" s="58">
        <v>3</v>
      </c>
      <c r="AP1942" s="58">
        <v>5</v>
      </c>
      <c r="AQ1942" s="60">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58">
        <f ca="1">COUNTIF(INDIRECT("H"&amp;(ROW()+12*(($AN1942-1)*3+$AO1942)-ROW())/12+5):INDIRECT("S"&amp;(ROW()+12*(($AN1942-1)*3+$AO1942)-ROW())/12+5),AQ1942)</f>
        <v>0</v>
      </c>
      <c r="AS1942" s="60">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58">
        <f ca="1">COUNTIF(INDIRECT("U"&amp;(ROW()+12*(($AN1942-1)*3+$AO1942)-ROW())/12+5):INDIRECT("AF"&amp;(ROW()+12*(($AN1942-1)*3+$AO1942)-ROW())/12+5),AS1942)</f>
        <v>0</v>
      </c>
      <c r="AU1942" s="58">
        <f ca="1">IF(AND(AQ1942+AS1942&gt;0,AR1942+AT1942&gt;0),COUNTIF(AU$6:AU1941,"&gt;0")+1,0)</f>
        <v>0</v>
      </c>
    </row>
    <row r="1943" spans="40:47">
      <c r="AN1943" s="58">
        <v>54</v>
      </c>
      <c r="AO1943" s="58">
        <v>3</v>
      </c>
      <c r="AP1943" s="58">
        <v>6</v>
      </c>
      <c r="AQ1943" s="60">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58">
        <f ca="1">COUNTIF(INDIRECT("H"&amp;(ROW()+12*(($AN1943-1)*3+$AO1943)-ROW())/12+5):INDIRECT("S"&amp;(ROW()+12*(($AN1943-1)*3+$AO1943)-ROW())/12+5),AQ1943)</f>
        <v>0</v>
      </c>
      <c r="AS1943" s="60">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58">
        <f ca="1">COUNTIF(INDIRECT("U"&amp;(ROW()+12*(($AN1943-1)*3+$AO1943)-ROW())/12+5):INDIRECT("AF"&amp;(ROW()+12*(($AN1943-1)*3+$AO1943)-ROW())/12+5),AS1943)</f>
        <v>0</v>
      </c>
      <c r="AU1943" s="58">
        <f ca="1">IF(AND(AQ1943+AS1943&gt;0,AR1943+AT1943&gt;0),COUNTIF(AU$6:AU1942,"&gt;0")+1,0)</f>
        <v>0</v>
      </c>
    </row>
    <row r="1944" spans="40:47">
      <c r="AN1944" s="58">
        <v>54</v>
      </c>
      <c r="AO1944" s="58">
        <v>3</v>
      </c>
      <c r="AP1944" s="58">
        <v>7</v>
      </c>
      <c r="AQ1944" s="60">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58">
        <f ca="1">COUNTIF(INDIRECT("H"&amp;(ROW()+12*(($AN1944-1)*3+$AO1944)-ROW())/12+5):INDIRECT("S"&amp;(ROW()+12*(($AN1944-1)*3+$AO1944)-ROW())/12+5),AQ1944)</f>
        <v>0</v>
      </c>
      <c r="AS1944" s="60">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58">
        <f ca="1">COUNTIF(INDIRECT("U"&amp;(ROW()+12*(($AN1944-1)*3+$AO1944)-ROW())/12+5):INDIRECT("AF"&amp;(ROW()+12*(($AN1944-1)*3+$AO1944)-ROW())/12+5),AS1944)</f>
        <v>0</v>
      </c>
      <c r="AU1944" s="58">
        <f ca="1">IF(AND(AQ1944+AS1944&gt;0,AR1944+AT1944&gt;0),COUNTIF(AU$6:AU1943,"&gt;0")+1,0)</f>
        <v>0</v>
      </c>
    </row>
    <row r="1945" spans="40:47">
      <c r="AN1945" s="58">
        <v>54</v>
      </c>
      <c r="AO1945" s="58">
        <v>3</v>
      </c>
      <c r="AP1945" s="58">
        <v>8</v>
      </c>
      <c r="AQ1945" s="60">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58">
        <f ca="1">COUNTIF(INDIRECT("H"&amp;(ROW()+12*(($AN1945-1)*3+$AO1945)-ROW())/12+5):INDIRECT("S"&amp;(ROW()+12*(($AN1945-1)*3+$AO1945)-ROW())/12+5),AQ1945)</f>
        <v>0</v>
      </c>
      <c r="AS1945" s="60">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58">
        <f ca="1">COUNTIF(INDIRECT("U"&amp;(ROW()+12*(($AN1945-1)*3+$AO1945)-ROW())/12+5):INDIRECT("AF"&amp;(ROW()+12*(($AN1945-1)*3+$AO1945)-ROW())/12+5),AS1945)</f>
        <v>0</v>
      </c>
      <c r="AU1945" s="58">
        <f ca="1">IF(AND(AQ1945+AS1945&gt;0,AR1945+AT1945&gt;0),COUNTIF(AU$6:AU1944,"&gt;0")+1,0)</f>
        <v>0</v>
      </c>
    </row>
    <row r="1946" spans="40:47">
      <c r="AN1946" s="58">
        <v>54</v>
      </c>
      <c r="AO1946" s="58">
        <v>3</v>
      </c>
      <c r="AP1946" s="58">
        <v>9</v>
      </c>
      <c r="AQ1946" s="60">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58">
        <f ca="1">COUNTIF(INDIRECT("H"&amp;(ROW()+12*(($AN1946-1)*3+$AO1946)-ROW())/12+5):INDIRECT("S"&amp;(ROW()+12*(($AN1946-1)*3+$AO1946)-ROW())/12+5),AQ1946)</f>
        <v>0</v>
      </c>
      <c r="AS1946" s="60">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58">
        <f ca="1">COUNTIF(INDIRECT("U"&amp;(ROW()+12*(($AN1946-1)*3+$AO1946)-ROW())/12+5):INDIRECT("AF"&amp;(ROW()+12*(($AN1946-1)*3+$AO1946)-ROW())/12+5),AS1946)</f>
        <v>0</v>
      </c>
      <c r="AU1946" s="58">
        <f ca="1">IF(AND(AQ1946+AS1946&gt;0,AR1946+AT1946&gt;0),COUNTIF(AU$6:AU1945,"&gt;0")+1,0)</f>
        <v>0</v>
      </c>
    </row>
    <row r="1947" spans="40:47">
      <c r="AN1947" s="58">
        <v>54</v>
      </c>
      <c r="AO1947" s="58">
        <v>3</v>
      </c>
      <c r="AP1947" s="58">
        <v>10</v>
      </c>
      <c r="AQ1947" s="60">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58">
        <f ca="1">COUNTIF(INDIRECT("H"&amp;(ROW()+12*(($AN1947-1)*3+$AO1947)-ROW())/12+5):INDIRECT("S"&amp;(ROW()+12*(($AN1947-1)*3+$AO1947)-ROW())/12+5),AQ1947)</f>
        <v>0</v>
      </c>
      <c r="AS1947" s="60">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58">
        <f ca="1">COUNTIF(INDIRECT("U"&amp;(ROW()+12*(($AN1947-1)*3+$AO1947)-ROW())/12+5):INDIRECT("AF"&amp;(ROW()+12*(($AN1947-1)*3+$AO1947)-ROW())/12+5),AS1947)</f>
        <v>0</v>
      </c>
      <c r="AU1947" s="58">
        <f ca="1">IF(AND(AQ1947+AS1947&gt;0,AR1947+AT1947&gt;0),COUNTIF(AU$6:AU1946,"&gt;0")+1,0)</f>
        <v>0</v>
      </c>
    </row>
    <row r="1948" spans="40:47">
      <c r="AN1948" s="58">
        <v>54</v>
      </c>
      <c r="AO1948" s="58">
        <v>3</v>
      </c>
      <c r="AP1948" s="58">
        <v>11</v>
      </c>
      <c r="AQ1948" s="60">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58">
        <f ca="1">COUNTIF(INDIRECT("H"&amp;(ROW()+12*(($AN1948-1)*3+$AO1948)-ROW())/12+5):INDIRECT("S"&amp;(ROW()+12*(($AN1948-1)*3+$AO1948)-ROW())/12+5),AQ1948)</f>
        <v>0</v>
      </c>
      <c r="AS1948" s="60">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58">
        <f ca="1">COUNTIF(INDIRECT("U"&amp;(ROW()+12*(($AN1948-1)*3+$AO1948)-ROW())/12+5):INDIRECT("AF"&amp;(ROW()+12*(($AN1948-1)*3+$AO1948)-ROW())/12+5),AS1948)</f>
        <v>0</v>
      </c>
      <c r="AU1948" s="58">
        <f ca="1">IF(AND(AQ1948+AS1948&gt;0,AR1948+AT1948&gt;0),COUNTIF(AU$6:AU1947,"&gt;0")+1,0)</f>
        <v>0</v>
      </c>
    </row>
    <row r="1949" spans="40:47">
      <c r="AN1949" s="243">
        <v>54</v>
      </c>
      <c r="AO1949" s="243">
        <v>3</v>
      </c>
      <c r="AP1949" s="243">
        <v>12</v>
      </c>
      <c r="AQ1949" s="244">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243">
        <f ca="1">COUNTIF(INDIRECT("H"&amp;(ROW()+12*(($AN1949-1)*3+$AO1949)-ROW())/12+5):INDIRECT("S"&amp;(ROW()+12*(($AN1949-1)*3+$AO1949)-ROW())/12+5),AQ1949)</f>
        <v>0</v>
      </c>
      <c r="AS1949" s="244">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243">
        <f ca="1">COUNTIF(INDIRECT("U"&amp;(ROW()+12*(($AN1949-1)*3+$AO1949)-ROW())/12+5):INDIRECT("AF"&amp;(ROW()+12*(($AN1949-1)*3+$AO1949)-ROW())/12+5),AS1949)</f>
        <v>0</v>
      </c>
      <c r="AU1949" s="58">
        <f ca="1">IF(AND(AQ1949+AS1949&gt;0,AR1949+AT1949&gt;0),COUNTIF(AU$6:AU1948,"&gt;0")+1,0)</f>
        <v>0</v>
      </c>
    </row>
    <row r="1950" spans="40:47">
      <c r="AN1950" s="58">
        <v>55</v>
      </c>
      <c r="AO1950" s="58">
        <v>1</v>
      </c>
      <c r="AP1950" s="58">
        <v>1</v>
      </c>
      <c r="AQ1950" s="60">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58">
        <f ca="1">COUNTIF(INDIRECT("H"&amp;(ROW()+12*(($AN1950-1)*3+$AO1950)-ROW())/12+5):INDIRECT("S"&amp;(ROW()+12*(($AN1950-1)*3+$AO1950)-ROW())/12+5),AQ1950)</f>
        <v>0</v>
      </c>
      <c r="AS1950" s="60">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58">
        <f ca="1">COUNTIF(INDIRECT("U"&amp;(ROW()+12*(($AN1950-1)*3+$AO1950)-ROW())/12+5):INDIRECT("AF"&amp;(ROW()+12*(($AN1950-1)*3+$AO1950)-ROW())/12+5),AS1950)</f>
        <v>0</v>
      </c>
      <c r="AU1950" s="58">
        <f ca="1">IF(AND(AQ1950+AS1950&gt;0,AR1950+AT1950&gt;0),COUNTIF(AU$6:AU1949,"&gt;0")+1,0)</f>
        <v>0</v>
      </c>
    </row>
    <row r="1951" spans="40:47">
      <c r="AN1951" s="58">
        <v>55</v>
      </c>
      <c r="AO1951" s="58">
        <v>1</v>
      </c>
      <c r="AP1951" s="58">
        <v>2</v>
      </c>
      <c r="AQ1951" s="60">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58">
        <f ca="1">COUNTIF(INDIRECT("H"&amp;(ROW()+12*(($AN1951-1)*3+$AO1951)-ROW())/12+5):INDIRECT("S"&amp;(ROW()+12*(($AN1951-1)*3+$AO1951)-ROW())/12+5),AQ1951)</f>
        <v>0</v>
      </c>
      <c r="AS1951" s="60">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58">
        <f ca="1">COUNTIF(INDIRECT("U"&amp;(ROW()+12*(($AN1951-1)*3+$AO1951)-ROW())/12+5):INDIRECT("AF"&amp;(ROW()+12*(($AN1951-1)*3+$AO1951)-ROW())/12+5),AS1951)</f>
        <v>0</v>
      </c>
      <c r="AU1951" s="58">
        <f ca="1">IF(AND(AQ1951+AS1951&gt;0,AR1951+AT1951&gt;0),COUNTIF(AU$6:AU1950,"&gt;0")+1,0)</f>
        <v>0</v>
      </c>
    </row>
    <row r="1952" spans="40:47">
      <c r="AN1952" s="58">
        <v>55</v>
      </c>
      <c r="AO1952" s="58">
        <v>1</v>
      </c>
      <c r="AP1952" s="58">
        <v>3</v>
      </c>
      <c r="AQ1952" s="60">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58">
        <f ca="1">COUNTIF(INDIRECT("H"&amp;(ROW()+12*(($AN1952-1)*3+$AO1952)-ROW())/12+5):INDIRECT("S"&amp;(ROW()+12*(($AN1952-1)*3+$AO1952)-ROW())/12+5),AQ1952)</f>
        <v>0</v>
      </c>
      <c r="AS1952" s="60">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58">
        <f ca="1">COUNTIF(INDIRECT("U"&amp;(ROW()+12*(($AN1952-1)*3+$AO1952)-ROW())/12+5):INDIRECT("AF"&amp;(ROW()+12*(($AN1952-1)*3+$AO1952)-ROW())/12+5),AS1952)</f>
        <v>0</v>
      </c>
      <c r="AU1952" s="58">
        <f ca="1">IF(AND(AQ1952+AS1952&gt;0,AR1952+AT1952&gt;0),COUNTIF(AU$6:AU1951,"&gt;0")+1,0)</f>
        <v>0</v>
      </c>
    </row>
    <row r="1953" spans="40:47">
      <c r="AN1953" s="58">
        <v>55</v>
      </c>
      <c r="AO1953" s="58">
        <v>1</v>
      </c>
      <c r="AP1953" s="58">
        <v>4</v>
      </c>
      <c r="AQ1953" s="60">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58">
        <f ca="1">COUNTIF(INDIRECT("H"&amp;(ROW()+12*(($AN1953-1)*3+$AO1953)-ROW())/12+5):INDIRECT("S"&amp;(ROW()+12*(($AN1953-1)*3+$AO1953)-ROW())/12+5),AQ1953)</f>
        <v>0</v>
      </c>
      <c r="AS1953" s="60">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58">
        <f ca="1">COUNTIF(INDIRECT("U"&amp;(ROW()+12*(($AN1953-1)*3+$AO1953)-ROW())/12+5):INDIRECT("AF"&amp;(ROW()+12*(($AN1953-1)*3+$AO1953)-ROW())/12+5),AS1953)</f>
        <v>0</v>
      </c>
      <c r="AU1953" s="58">
        <f ca="1">IF(AND(AQ1953+AS1953&gt;0,AR1953+AT1953&gt;0),COUNTIF(AU$6:AU1952,"&gt;0")+1,0)</f>
        <v>0</v>
      </c>
    </row>
    <row r="1954" spans="40:47">
      <c r="AN1954" s="58">
        <v>55</v>
      </c>
      <c r="AO1954" s="58">
        <v>1</v>
      </c>
      <c r="AP1954" s="58">
        <v>5</v>
      </c>
      <c r="AQ1954" s="60">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58">
        <f ca="1">COUNTIF(INDIRECT("H"&amp;(ROW()+12*(($AN1954-1)*3+$AO1954)-ROW())/12+5):INDIRECT("S"&amp;(ROW()+12*(($AN1954-1)*3+$AO1954)-ROW())/12+5),AQ1954)</f>
        <v>0</v>
      </c>
      <c r="AS1954" s="60">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58">
        <f ca="1">COUNTIF(INDIRECT("U"&amp;(ROW()+12*(($AN1954-1)*3+$AO1954)-ROW())/12+5):INDIRECT("AF"&amp;(ROW()+12*(($AN1954-1)*3+$AO1954)-ROW())/12+5),AS1954)</f>
        <v>0</v>
      </c>
      <c r="AU1954" s="58">
        <f ca="1">IF(AND(AQ1954+AS1954&gt;0,AR1954+AT1954&gt;0),COUNTIF(AU$6:AU1953,"&gt;0")+1,0)</f>
        <v>0</v>
      </c>
    </row>
    <row r="1955" spans="40:47">
      <c r="AN1955" s="58">
        <v>55</v>
      </c>
      <c r="AO1955" s="58">
        <v>1</v>
      </c>
      <c r="AP1955" s="58">
        <v>6</v>
      </c>
      <c r="AQ1955" s="60">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58">
        <f ca="1">COUNTIF(INDIRECT("H"&amp;(ROW()+12*(($AN1955-1)*3+$AO1955)-ROW())/12+5):INDIRECT("S"&amp;(ROW()+12*(($AN1955-1)*3+$AO1955)-ROW())/12+5),AQ1955)</f>
        <v>0</v>
      </c>
      <c r="AS1955" s="60">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58">
        <f ca="1">COUNTIF(INDIRECT("U"&amp;(ROW()+12*(($AN1955-1)*3+$AO1955)-ROW())/12+5):INDIRECT("AF"&amp;(ROW()+12*(($AN1955-1)*3+$AO1955)-ROW())/12+5),AS1955)</f>
        <v>0</v>
      </c>
      <c r="AU1955" s="58">
        <f ca="1">IF(AND(AQ1955+AS1955&gt;0,AR1955+AT1955&gt;0),COUNTIF(AU$6:AU1954,"&gt;0")+1,0)</f>
        <v>0</v>
      </c>
    </row>
    <row r="1956" spans="40:47">
      <c r="AN1956" s="58">
        <v>55</v>
      </c>
      <c r="AO1956" s="58">
        <v>1</v>
      </c>
      <c r="AP1956" s="58">
        <v>7</v>
      </c>
      <c r="AQ1956" s="60">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58">
        <f ca="1">COUNTIF(INDIRECT("H"&amp;(ROW()+12*(($AN1956-1)*3+$AO1956)-ROW())/12+5):INDIRECT("S"&amp;(ROW()+12*(($AN1956-1)*3+$AO1956)-ROW())/12+5),AQ1956)</f>
        <v>0</v>
      </c>
      <c r="AS1956" s="60">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58">
        <f ca="1">COUNTIF(INDIRECT("U"&amp;(ROW()+12*(($AN1956-1)*3+$AO1956)-ROW())/12+5):INDIRECT("AF"&amp;(ROW()+12*(($AN1956-1)*3+$AO1956)-ROW())/12+5),AS1956)</f>
        <v>0</v>
      </c>
      <c r="AU1956" s="58">
        <f ca="1">IF(AND(AQ1956+AS1956&gt;0,AR1956+AT1956&gt;0),COUNTIF(AU$6:AU1955,"&gt;0")+1,0)</f>
        <v>0</v>
      </c>
    </row>
    <row r="1957" spans="40:47">
      <c r="AN1957" s="58">
        <v>55</v>
      </c>
      <c r="AO1957" s="58">
        <v>1</v>
      </c>
      <c r="AP1957" s="58">
        <v>8</v>
      </c>
      <c r="AQ1957" s="60">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58">
        <f ca="1">COUNTIF(INDIRECT("H"&amp;(ROW()+12*(($AN1957-1)*3+$AO1957)-ROW())/12+5):INDIRECT("S"&amp;(ROW()+12*(($AN1957-1)*3+$AO1957)-ROW())/12+5),AQ1957)</f>
        <v>0</v>
      </c>
      <c r="AS1957" s="60">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58">
        <f ca="1">COUNTIF(INDIRECT("U"&amp;(ROW()+12*(($AN1957-1)*3+$AO1957)-ROW())/12+5):INDIRECT("AF"&amp;(ROW()+12*(($AN1957-1)*3+$AO1957)-ROW())/12+5),AS1957)</f>
        <v>0</v>
      </c>
      <c r="AU1957" s="58">
        <f ca="1">IF(AND(AQ1957+AS1957&gt;0,AR1957+AT1957&gt;0),COUNTIF(AU$6:AU1956,"&gt;0")+1,0)</f>
        <v>0</v>
      </c>
    </row>
    <row r="1958" spans="40:47">
      <c r="AN1958" s="58">
        <v>55</v>
      </c>
      <c r="AO1958" s="58">
        <v>1</v>
      </c>
      <c r="AP1958" s="58">
        <v>9</v>
      </c>
      <c r="AQ1958" s="60">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58">
        <f ca="1">COUNTIF(INDIRECT("H"&amp;(ROW()+12*(($AN1958-1)*3+$AO1958)-ROW())/12+5):INDIRECT("S"&amp;(ROW()+12*(($AN1958-1)*3+$AO1958)-ROW())/12+5),AQ1958)</f>
        <v>0</v>
      </c>
      <c r="AS1958" s="60">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58">
        <f ca="1">COUNTIF(INDIRECT("U"&amp;(ROW()+12*(($AN1958-1)*3+$AO1958)-ROW())/12+5):INDIRECT("AF"&amp;(ROW()+12*(($AN1958-1)*3+$AO1958)-ROW())/12+5),AS1958)</f>
        <v>0</v>
      </c>
      <c r="AU1958" s="58">
        <f ca="1">IF(AND(AQ1958+AS1958&gt;0,AR1958+AT1958&gt;0),COUNTIF(AU$6:AU1957,"&gt;0")+1,0)</f>
        <v>0</v>
      </c>
    </row>
    <row r="1959" spans="40:47">
      <c r="AN1959" s="58">
        <v>55</v>
      </c>
      <c r="AO1959" s="58">
        <v>1</v>
      </c>
      <c r="AP1959" s="58">
        <v>10</v>
      </c>
      <c r="AQ1959" s="60">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58">
        <f ca="1">COUNTIF(INDIRECT("H"&amp;(ROW()+12*(($AN1959-1)*3+$AO1959)-ROW())/12+5):INDIRECT("S"&amp;(ROW()+12*(($AN1959-1)*3+$AO1959)-ROW())/12+5),AQ1959)</f>
        <v>0</v>
      </c>
      <c r="AS1959" s="60">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58">
        <f ca="1">COUNTIF(INDIRECT("U"&amp;(ROW()+12*(($AN1959-1)*3+$AO1959)-ROW())/12+5):INDIRECT("AF"&amp;(ROW()+12*(($AN1959-1)*3+$AO1959)-ROW())/12+5),AS1959)</f>
        <v>0</v>
      </c>
      <c r="AU1959" s="58">
        <f ca="1">IF(AND(AQ1959+AS1959&gt;0,AR1959+AT1959&gt;0),COUNTIF(AU$6:AU1958,"&gt;0")+1,0)</f>
        <v>0</v>
      </c>
    </row>
    <row r="1960" spans="40:47">
      <c r="AN1960" s="58">
        <v>55</v>
      </c>
      <c r="AO1960" s="58">
        <v>1</v>
      </c>
      <c r="AP1960" s="58">
        <v>11</v>
      </c>
      <c r="AQ1960" s="60">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58">
        <f ca="1">COUNTIF(INDIRECT("H"&amp;(ROW()+12*(($AN1960-1)*3+$AO1960)-ROW())/12+5):INDIRECT("S"&amp;(ROW()+12*(($AN1960-1)*3+$AO1960)-ROW())/12+5),AQ1960)</f>
        <v>0</v>
      </c>
      <c r="AS1960" s="60">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58">
        <f ca="1">COUNTIF(INDIRECT("U"&amp;(ROW()+12*(($AN1960-1)*3+$AO1960)-ROW())/12+5):INDIRECT("AF"&amp;(ROW()+12*(($AN1960-1)*3+$AO1960)-ROW())/12+5),AS1960)</f>
        <v>0</v>
      </c>
      <c r="AU1960" s="58">
        <f ca="1">IF(AND(AQ1960+AS1960&gt;0,AR1960+AT1960&gt;0),COUNTIF(AU$6:AU1959,"&gt;0")+1,0)</f>
        <v>0</v>
      </c>
    </row>
    <row r="1961" spans="40:47">
      <c r="AN1961" s="58">
        <v>55</v>
      </c>
      <c r="AO1961" s="58">
        <v>1</v>
      </c>
      <c r="AP1961" s="58">
        <v>12</v>
      </c>
      <c r="AQ1961" s="60">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58">
        <f ca="1">COUNTIF(INDIRECT("H"&amp;(ROW()+12*(($AN1961-1)*3+$AO1961)-ROW())/12+5):INDIRECT("S"&amp;(ROW()+12*(($AN1961-1)*3+$AO1961)-ROW())/12+5),AQ1961)</f>
        <v>0</v>
      </c>
      <c r="AS1961" s="60">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58">
        <f ca="1">COUNTIF(INDIRECT("U"&amp;(ROW()+12*(($AN1961-1)*3+$AO1961)-ROW())/12+5):INDIRECT("AF"&amp;(ROW()+12*(($AN1961-1)*3+$AO1961)-ROW())/12+5),AS1961)</f>
        <v>0</v>
      </c>
      <c r="AU1961" s="58">
        <f ca="1">IF(AND(AQ1961+AS1961&gt;0,AR1961+AT1961&gt;0),COUNTIF(AU$6:AU1960,"&gt;0")+1,0)</f>
        <v>0</v>
      </c>
    </row>
    <row r="1962" spans="40:47">
      <c r="AN1962" s="58">
        <v>55</v>
      </c>
      <c r="AO1962" s="58">
        <v>2</v>
      </c>
      <c r="AP1962" s="58">
        <v>1</v>
      </c>
      <c r="AQ1962" s="60">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58">
        <f ca="1">COUNTIF(INDIRECT("H"&amp;(ROW()+12*(($AN1962-1)*3+$AO1962)-ROW())/12+5):INDIRECT("S"&amp;(ROW()+12*(($AN1962-1)*3+$AO1962)-ROW())/12+5),AQ1962)</f>
        <v>0</v>
      </c>
      <c r="AS1962" s="60">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58">
        <f ca="1">COUNTIF(INDIRECT("U"&amp;(ROW()+12*(($AN1962-1)*3+$AO1962)-ROW())/12+5):INDIRECT("AF"&amp;(ROW()+12*(($AN1962-1)*3+$AO1962)-ROW())/12+5),AS1962)</f>
        <v>0</v>
      </c>
      <c r="AU1962" s="58">
        <f ca="1">IF(AND(AQ1962+AS1962&gt;0,AR1962+AT1962&gt;0),COUNTIF(AU$6:AU1961,"&gt;0")+1,0)</f>
        <v>0</v>
      </c>
    </row>
    <row r="1963" spans="40:47">
      <c r="AN1963" s="58">
        <v>55</v>
      </c>
      <c r="AO1963" s="58">
        <v>2</v>
      </c>
      <c r="AP1963" s="58">
        <v>2</v>
      </c>
      <c r="AQ1963" s="60">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58">
        <f ca="1">COUNTIF(INDIRECT("H"&amp;(ROW()+12*(($AN1963-1)*3+$AO1963)-ROW())/12+5):INDIRECT("S"&amp;(ROW()+12*(($AN1963-1)*3+$AO1963)-ROW())/12+5),AQ1963)</f>
        <v>0</v>
      </c>
      <c r="AS1963" s="60">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58">
        <f ca="1">COUNTIF(INDIRECT("U"&amp;(ROW()+12*(($AN1963-1)*3+$AO1963)-ROW())/12+5):INDIRECT("AF"&amp;(ROW()+12*(($AN1963-1)*3+$AO1963)-ROW())/12+5),AS1963)</f>
        <v>0</v>
      </c>
      <c r="AU1963" s="58">
        <f ca="1">IF(AND(AQ1963+AS1963&gt;0,AR1963+AT1963&gt;0),COUNTIF(AU$6:AU1962,"&gt;0")+1,0)</f>
        <v>0</v>
      </c>
    </row>
    <row r="1964" spans="40:47">
      <c r="AN1964" s="58">
        <v>55</v>
      </c>
      <c r="AO1964" s="58">
        <v>2</v>
      </c>
      <c r="AP1964" s="58">
        <v>3</v>
      </c>
      <c r="AQ1964" s="60">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58">
        <f ca="1">COUNTIF(INDIRECT("H"&amp;(ROW()+12*(($AN1964-1)*3+$AO1964)-ROW())/12+5):INDIRECT("S"&amp;(ROW()+12*(($AN1964-1)*3+$AO1964)-ROW())/12+5),AQ1964)</f>
        <v>0</v>
      </c>
      <c r="AS1964" s="60">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58">
        <f ca="1">COUNTIF(INDIRECT("U"&amp;(ROW()+12*(($AN1964-1)*3+$AO1964)-ROW())/12+5):INDIRECT("AF"&amp;(ROW()+12*(($AN1964-1)*3+$AO1964)-ROW())/12+5),AS1964)</f>
        <v>0</v>
      </c>
      <c r="AU1964" s="58">
        <f ca="1">IF(AND(AQ1964+AS1964&gt;0,AR1964+AT1964&gt;0),COUNTIF(AU$6:AU1963,"&gt;0")+1,0)</f>
        <v>0</v>
      </c>
    </row>
    <row r="1965" spans="40:47">
      <c r="AN1965" s="58">
        <v>55</v>
      </c>
      <c r="AO1965" s="58">
        <v>2</v>
      </c>
      <c r="AP1965" s="58">
        <v>4</v>
      </c>
      <c r="AQ1965" s="60">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58">
        <f ca="1">COUNTIF(INDIRECT("H"&amp;(ROW()+12*(($AN1965-1)*3+$AO1965)-ROW())/12+5):INDIRECT("S"&amp;(ROW()+12*(($AN1965-1)*3+$AO1965)-ROW())/12+5),AQ1965)</f>
        <v>0</v>
      </c>
      <c r="AS1965" s="60">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58">
        <f ca="1">COUNTIF(INDIRECT("U"&amp;(ROW()+12*(($AN1965-1)*3+$AO1965)-ROW())/12+5):INDIRECT("AF"&amp;(ROW()+12*(($AN1965-1)*3+$AO1965)-ROW())/12+5),AS1965)</f>
        <v>0</v>
      </c>
      <c r="AU1965" s="58">
        <f ca="1">IF(AND(AQ1965+AS1965&gt;0,AR1965+AT1965&gt;0),COUNTIF(AU$6:AU1964,"&gt;0")+1,0)</f>
        <v>0</v>
      </c>
    </row>
    <row r="1966" spans="40:47">
      <c r="AN1966" s="58">
        <v>55</v>
      </c>
      <c r="AO1966" s="58">
        <v>2</v>
      </c>
      <c r="AP1966" s="58">
        <v>5</v>
      </c>
      <c r="AQ1966" s="60">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58">
        <f ca="1">COUNTIF(INDIRECT("H"&amp;(ROW()+12*(($AN1966-1)*3+$AO1966)-ROW())/12+5):INDIRECT("S"&amp;(ROW()+12*(($AN1966-1)*3+$AO1966)-ROW())/12+5),AQ1966)</f>
        <v>0</v>
      </c>
      <c r="AS1966" s="60">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58">
        <f ca="1">COUNTIF(INDIRECT("U"&amp;(ROW()+12*(($AN1966-1)*3+$AO1966)-ROW())/12+5):INDIRECT("AF"&amp;(ROW()+12*(($AN1966-1)*3+$AO1966)-ROW())/12+5),AS1966)</f>
        <v>0</v>
      </c>
      <c r="AU1966" s="58">
        <f ca="1">IF(AND(AQ1966+AS1966&gt;0,AR1966+AT1966&gt;0),COUNTIF(AU$6:AU1965,"&gt;0")+1,0)</f>
        <v>0</v>
      </c>
    </row>
    <row r="1967" spans="40:47">
      <c r="AN1967" s="58">
        <v>55</v>
      </c>
      <c r="AO1967" s="58">
        <v>2</v>
      </c>
      <c r="AP1967" s="58">
        <v>6</v>
      </c>
      <c r="AQ1967" s="60">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58">
        <f ca="1">COUNTIF(INDIRECT("H"&amp;(ROW()+12*(($AN1967-1)*3+$AO1967)-ROW())/12+5):INDIRECT("S"&amp;(ROW()+12*(($AN1967-1)*3+$AO1967)-ROW())/12+5),AQ1967)</f>
        <v>0</v>
      </c>
      <c r="AS1967" s="60">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58">
        <f ca="1">COUNTIF(INDIRECT("U"&amp;(ROW()+12*(($AN1967-1)*3+$AO1967)-ROW())/12+5):INDIRECT("AF"&amp;(ROW()+12*(($AN1967-1)*3+$AO1967)-ROW())/12+5),AS1967)</f>
        <v>0</v>
      </c>
      <c r="AU1967" s="58">
        <f ca="1">IF(AND(AQ1967+AS1967&gt;0,AR1967+AT1967&gt;0),COUNTIF(AU$6:AU1966,"&gt;0")+1,0)</f>
        <v>0</v>
      </c>
    </row>
    <row r="1968" spans="40:47">
      <c r="AN1968" s="58">
        <v>55</v>
      </c>
      <c r="AO1968" s="58">
        <v>2</v>
      </c>
      <c r="AP1968" s="58">
        <v>7</v>
      </c>
      <c r="AQ1968" s="60">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58">
        <f ca="1">COUNTIF(INDIRECT("H"&amp;(ROW()+12*(($AN1968-1)*3+$AO1968)-ROW())/12+5):INDIRECT("S"&amp;(ROW()+12*(($AN1968-1)*3+$AO1968)-ROW())/12+5),AQ1968)</f>
        <v>0</v>
      </c>
      <c r="AS1968" s="60">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58">
        <f ca="1">COUNTIF(INDIRECT("U"&amp;(ROW()+12*(($AN1968-1)*3+$AO1968)-ROW())/12+5):INDIRECT("AF"&amp;(ROW()+12*(($AN1968-1)*3+$AO1968)-ROW())/12+5),AS1968)</f>
        <v>0</v>
      </c>
      <c r="AU1968" s="58">
        <f ca="1">IF(AND(AQ1968+AS1968&gt;0,AR1968+AT1968&gt;0),COUNTIF(AU$6:AU1967,"&gt;0")+1,0)</f>
        <v>0</v>
      </c>
    </row>
    <row r="1969" spans="40:47">
      <c r="AN1969" s="58">
        <v>55</v>
      </c>
      <c r="AO1969" s="58">
        <v>2</v>
      </c>
      <c r="AP1969" s="58">
        <v>8</v>
      </c>
      <c r="AQ1969" s="60">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58">
        <f ca="1">COUNTIF(INDIRECT("H"&amp;(ROW()+12*(($AN1969-1)*3+$AO1969)-ROW())/12+5):INDIRECT("S"&amp;(ROW()+12*(($AN1969-1)*3+$AO1969)-ROW())/12+5),AQ1969)</f>
        <v>0</v>
      </c>
      <c r="AS1969" s="60">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58">
        <f ca="1">COUNTIF(INDIRECT("U"&amp;(ROW()+12*(($AN1969-1)*3+$AO1969)-ROW())/12+5):INDIRECT("AF"&amp;(ROW()+12*(($AN1969-1)*3+$AO1969)-ROW())/12+5),AS1969)</f>
        <v>0</v>
      </c>
      <c r="AU1969" s="58">
        <f ca="1">IF(AND(AQ1969+AS1969&gt;0,AR1969+AT1969&gt;0),COUNTIF(AU$6:AU1968,"&gt;0")+1,0)</f>
        <v>0</v>
      </c>
    </row>
    <row r="1970" spans="40:47">
      <c r="AN1970" s="58">
        <v>55</v>
      </c>
      <c r="AO1970" s="58">
        <v>2</v>
      </c>
      <c r="AP1970" s="58">
        <v>9</v>
      </c>
      <c r="AQ1970" s="60">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58">
        <f ca="1">COUNTIF(INDIRECT("H"&amp;(ROW()+12*(($AN1970-1)*3+$AO1970)-ROW())/12+5):INDIRECT("S"&amp;(ROW()+12*(($AN1970-1)*3+$AO1970)-ROW())/12+5),AQ1970)</f>
        <v>0</v>
      </c>
      <c r="AS1970" s="60">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58">
        <f ca="1">COUNTIF(INDIRECT("U"&amp;(ROW()+12*(($AN1970-1)*3+$AO1970)-ROW())/12+5):INDIRECT("AF"&amp;(ROW()+12*(($AN1970-1)*3+$AO1970)-ROW())/12+5),AS1970)</f>
        <v>0</v>
      </c>
      <c r="AU1970" s="58">
        <f ca="1">IF(AND(AQ1970+AS1970&gt;0,AR1970+AT1970&gt;0),COUNTIF(AU$6:AU1969,"&gt;0")+1,0)</f>
        <v>0</v>
      </c>
    </row>
    <row r="1971" spans="40:47">
      <c r="AN1971" s="58">
        <v>55</v>
      </c>
      <c r="AO1971" s="58">
        <v>2</v>
      </c>
      <c r="AP1971" s="58">
        <v>10</v>
      </c>
      <c r="AQ1971" s="60">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58">
        <f ca="1">COUNTIF(INDIRECT("H"&amp;(ROW()+12*(($AN1971-1)*3+$AO1971)-ROW())/12+5):INDIRECT("S"&amp;(ROW()+12*(($AN1971-1)*3+$AO1971)-ROW())/12+5),AQ1971)</f>
        <v>0</v>
      </c>
      <c r="AS1971" s="60">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58">
        <f ca="1">COUNTIF(INDIRECT("U"&amp;(ROW()+12*(($AN1971-1)*3+$AO1971)-ROW())/12+5):INDIRECT("AF"&amp;(ROW()+12*(($AN1971-1)*3+$AO1971)-ROW())/12+5),AS1971)</f>
        <v>0</v>
      </c>
      <c r="AU1971" s="58">
        <f ca="1">IF(AND(AQ1971+AS1971&gt;0,AR1971+AT1971&gt;0),COUNTIF(AU$6:AU1970,"&gt;0")+1,0)</f>
        <v>0</v>
      </c>
    </row>
    <row r="1972" spans="40:47">
      <c r="AN1972" s="58">
        <v>55</v>
      </c>
      <c r="AO1972" s="58">
        <v>2</v>
      </c>
      <c r="AP1972" s="58">
        <v>11</v>
      </c>
      <c r="AQ1972" s="60">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58">
        <f ca="1">COUNTIF(INDIRECT("H"&amp;(ROW()+12*(($AN1972-1)*3+$AO1972)-ROW())/12+5):INDIRECT("S"&amp;(ROW()+12*(($AN1972-1)*3+$AO1972)-ROW())/12+5),AQ1972)</f>
        <v>0</v>
      </c>
      <c r="AS1972" s="60">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58">
        <f ca="1">COUNTIF(INDIRECT("U"&amp;(ROW()+12*(($AN1972-1)*3+$AO1972)-ROW())/12+5):INDIRECT("AF"&amp;(ROW()+12*(($AN1972-1)*3+$AO1972)-ROW())/12+5),AS1972)</f>
        <v>0</v>
      </c>
      <c r="AU1972" s="58">
        <f ca="1">IF(AND(AQ1972+AS1972&gt;0,AR1972+AT1972&gt;0),COUNTIF(AU$6:AU1971,"&gt;0")+1,0)</f>
        <v>0</v>
      </c>
    </row>
    <row r="1973" spans="40:47">
      <c r="AN1973" s="58">
        <v>55</v>
      </c>
      <c r="AO1973" s="58">
        <v>2</v>
      </c>
      <c r="AP1973" s="58">
        <v>12</v>
      </c>
      <c r="AQ1973" s="60">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58">
        <f ca="1">COUNTIF(INDIRECT("H"&amp;(ROW()+12*(($AN1973-1)*3+$AO1973)-ROW())/12+5):INDIRECT("S"&amp;(ROW()+12*(($AN1973-1)*3+$AO1973)-ROW())/12+5),AQ1973)</f>
        <v>0</v>
      </c>
      <c r="AS1973" s="60">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58">
        <f ca="1">COUNTIF(INDIRECT("U"&amp;(ROW()+12*(($AN1973-1)*3+$AO1973)-ROW())/12+5):INDIRECT("AF"&amp;(ROW()+12*(($AN1973-1)*3+$AO1973)-ROW())/12+5),AS1973)</f>
        <v>0</v>
      </c>
      <c r="AU1973" s="58">
        <f ca="1">IF(AND(AQ1973+AS1973&gt;0,AR1973+AT1973&gt;0),COUNTIF(AU$6:AU1972,"&gt;0")+1,0)</f>
        <v>0</v>
      </c>
    </row>
    <row r="1974" spans="40:47">
      <c r="AN1974" s="58">
        <v>55</v>
      </c>
      <c r="AO1974" s="58">
        <v>3</v>
      </c>
      <c r="AP1974" s="58">
        <v>1</v>
      </c>
      <c r="AQ1974" s="60">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58">
        <f ca="1">COUNTIF(INDIRECT("H"&amp;(ROW()+12*(($AN1974-1)*3+$AO1974)-ROW())/12+5):INDIRECT("S"&amp;(ROW()+12*(($AN1974-1)*3+$AO1974)-ROW())/12+5),AQ1974)</f>
        <v>0</v>
      </c>
      <c r="AS1974" s="60">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58">
        <f ca="1">COUNTIF(INDIRECT("U"&amp;(ROW()+12*(($AN1974-1)*3+$AO1974)-ROW())/12+5):INDIRECT("AF"&amp;(ROW()+12*(($AN1974-1)*3+$AO1974)-ROW())/12+5),AS1974)</f>
        <v>0</v>
      </c>
      <c r="AU1974" s="58">
        <f ca="1">IF(AND(AQ1974+AS1974&gt;0,AR1974+AT1974&gt;0),COUNTIF(AU$6:AU1973,"&gt;0")+1,0)</f>
        <v>0</v>
      </c>
    </row>
    <row r="1975" spans="40:47">
      <c r="AN1975" s="58">
        <v>55</v>
      </c>
      <c r="AO1975" s="58">
        <v>3</v>
      </c>
      <c r="AP1975" s="58">
        <v>2</v>
      </c>
      <c r="AQ1975" s="60">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58">
        <f ca="1">COUNTIF(INDIRECT("H"&amp;(ROW()+12*(($AN1975-1)*3+$AO1975)-ROW())/12+5):INDIRECT("S"&amp;(ROW()+12*(($AN1975-1)*3+$AO1975)-ROW())/12+5),AQ1975)</f>
        <v>0</v>
      </c>
      <c r="AS1975" s="60">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58">
        <f ca="1">COUNTIF(INDIRECT("U"&amp;(ROW()+12*(($AN1975-1)*3+$AO1975)-ROW())/12+5):INDIRECT("AF"&amp;(ROW()+12*(($AN1975-1)*3+$AO1975)-ROW())/12+5),AS1975)</f>
        <v>0</v>
      </c>
      <c r="AU1975" s="58">
        <f ca="1">IF(AND(AQ1975+AS1975&gt;0,AR1975+AT1975&gt;0),COUNTIF(AU$6:AU1974,"&gt;0")+1,0)</f>
        <v>0</v>
      </c>
    </row>
    <row r="1976" spans="40:47">
      <c r="AN1976" s="58">
        <v>55</v>
      </c>
      <c r="AO1976" s="58">
        <v>3</v>
      </c>
      <c r="AP1976" s="58">
        <v>3</v>
      </c>
      <c r="AQ1976" s="60">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58">
        <f ca="1">COUNTIF(INDIRECT("H"&amp;(ROW()+12*(($AN1976-1)*3+$AO1976)-ROW())/12+5):INDIRECT("S"&amp;(ROW()+12*(($AN1976-1)*3+$AO1976)-ROW())/12+5),AQ1976)</f>
        <v>0</v>
      </c>
      <c r="AS1976" s="60">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58">
        <f ca="1">COUNTIF(INDIRECT("U"&amp;(ROW()+12*(($AN1976-1)*3+$AO1976)-ROW())/12+5):INDIRECT("AF"&amp;(ROW()+12*(($AN1976-1)*3+$AO1976)-ROW())/12+5),AS1976)</f>
        <v>0</v>
      </c>
      <c r="AU1976" s="58">
        <f ca="1">IF(AND(AQ1976+AS1976&gt;0,AR1976+AT1976&gt;0),COUNTIF(AU$6:AU1975,"&gt;0")+1,0)</f>
        <v>0</v>
      </c>
    </row>
    <row r="1977" spans="40:47">
      <c r="AN1977" s="58">
        <v>55</v>
      </c>
      <c r="AO1977" s="58">
        <v>3</v>
      </c>
      <c r="AP1977" s="58">
        <v>4</v>
      </c>
      <c r="AQ1977" s="60">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58">
        <f ca="1">COUNTIF(INDIRECT("H"&amp;(ROW()+12*(($AN1977-1)*3+$AO1977)-ROW())/12+5):INDIRECT("S"&amp;(ROW()+12*(($AN1977-1)*3+$AO1977)-ROW())/12+5),AQ1977)</f>
        <v>0</v>
      </c>
      <c r="AS1977" s="60">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58">
        <f ca="1">COUNTIF(INDIRECT("U"&amp;(ROW()+12*(($AN1977-1)*3+$AO1977)-ROW())/12+5):INDIRECT("AF"&amp;(ROW()+12*(($AN1977-1)*3+$AO1977)-ROW())/12+5),AS1977)</f>
        <v>0</v>
      </c>
      <c r="AU1977" s="58">
        <f ca="1">IF(AND(AQ1977+AS1977&gt;0,AR1977+AT1977&gt;0),COUNTIF(AU$6:AU1976,"&gt;0")+1,0)</f>
        <v>0</v>
      </c>
    </row>
    <row r="1978" spans="40:47">
      <c r="AN1978" s="58">
        <v>55</v>
      </c>
      <c r="AO1978" s="58">
        <v>3</v>
      </c>
      <c r="AP1978" s="58">
        <v>5</v>
      </c>
      <c r="AQ1978" s="60">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58">
        <f ca="1">COUNTIF(INDIRECT("H"&amp;(ROW()+12*(($AN1978-1)*3+$AO1978)-ROW())/12+5):INDIRECT("S"&amp;(ROW()+12*(($AN1978-1)*3+$AO1978)-ROW())/12+5),AQ1978)</f>
        <v>0</v>
      </c>
      <c r="AS1978" s="60">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58">
        <f ca="1">COUNTIF(INDIRECT("U"&amp;(ROW()+12*(($AN1978-1)*3+$AO1978)-ROW())/12+5):INDIRECT("AF"&amp;(ROW()+12*(($AN1978-1)*3+$AO1978)-ROW())/12+5),AS1978)</f>
        <v>0</v>
      </c>
      <c r="AU1978" s="58">
        <f ca="1">IF(AND(AQ1978+AS1978&gt;0,AR1978+AT1978&gt;0),COUNTIF(AU$6:AU1977,"&gt;0")+1,0)</f>
        <v>0</v>
      </c>
    </row>
    <row r="1979" spans="40:47">
      <c r="AN1979" s="58">
        <v>55</v>
      </c>
      <c r="AO1979" s="58">
        <v>3</v>
      </c>
      <c r="AP1979" s="58">
        <v>6</v>
      </c>
      <c r="AQ1979" s="60">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58">
        <f ca="1">COUNTIF(INDIRECT("H"&amp;(ROW()+12*(($AN1979-1)*3+$AO1979)-ROW())/12+5):INDIRECT("S"&amp;(ROW()+12*(($AN1979-1)*3+$AO1979)-ROW())/12+5),AQ1979)</f>
        <v>0</v>
      </c>
      <c r="AS1979" s="60">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58">
        <f ca="1">COUNTIF(INDIRECT("U"&amp;(ROW()+12*(($AN1979-1)*3+$AO1979)-ROW())/12+5):INDIRECT("AF"&amp;(ROW()+12*(($AN1979-1)*3+$AO1979)-ROW())/12+5),AS1979)</f>
        <v>0</v>
      </c>
      <c r="AU1979" s="58">
        <f ca="1">IF(AND(AQ1979+AS1979&gt;0,AR1979+AT1979&gt;0),COUNTIF(AU$6:AU1978,"&gt;0")+1,0)</f>
        <v>0</v>
      </c>
    </row>
    <row r="1980" spans="40:47">
      <c r="AN1980" s="58">
        <v>55</v>
      </c>
      <c r="AO1980" s="58">
        <v>3</v>
      </c>
      <c r="AP1980" s="58">
        <v>7</v>
      </c>
      <c r="AQ1980" s="60">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58">
        <f ca="1">COUNTIF(INDIRECT("H"&amp;(ROW()+12*(($AN1980-1)*3+$AO1980)-ROW())/12+5):INDIRECT("S"&amp;(ROW()+12*(($AN1980-1)*3+$AO1980)-ROW())/12+5),AQ1980)</f>
        <v>0</v>
      </c>
      <c r="AS1980" s="60">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58">
        <f ca="1">COUNTIF(INDIRECT("U"&amp;(ROW()+12*(($AN1980-1)*3+$AO1980)-ROW())/12+5):INDIRECT("AF"&amp;(ROW()+12*(($AN1980-1)*3+$AO1980)-ROW())/12+5),AS1980)</f>
        <v>0</v>
      </c>
      <c r="AU1980" s="58">
        <f ca="1">IF(AND(AQ1980+AS1980&gt;0,AR1980+AT1980&gt;0),COUNTIF(AU$6:AU1979,"&gt;0")+1,0)</f>
        <v>0</v>
      </c>
    </row>
    <row r="1981" spans="40:47">
      <c r="AN1981" s="58">
        <v>55</v>
      </c>
      <c r="AO1981" s="58">
        <v>3</v>
      </c>
      <c r="AP1981" s="58">
        <v>8</v>
      </c>
      <c r="AQ1981" s="60">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58">
        <f ca="1">COUNTIF(INDIRECT("H"&amp;(ROW()+12*(($AN1981-1)*3+$AO1981)-ROW())/12+5):INDIRECT("S"&amp;(ROW()+12*(($AN1981-1)*3+$AO1981)-ROW())/12+5),AQ1981)</f>
        <v>0</v>
      </c>
      <c r="AS1981" s="60">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58">
        <f ca="1">COUNTIF(INDIRECT("U"&amp;(ROW()+12*(($AN1981-1)*3+$AO1981)-ROW())/12+5):INDIRECT("AF"&amp;(ROW()+12*(($AN1981-1)*3+$AO1981)-ROW())/12+5),AS1981)</f>
        <v>0</v>
      </c>
      <c r="AU1981" s="58">
        <f ca="1">IF(AND(AQ1981+AS1981&gt;0,AR1981+AT1981&gt;0),COUNTIF(AU$6:AU1980,"&gt;0")+1,0)</f>
        <v>0</v>
      </c>
    </row>
    <row r="1982" spans="40:47">
      <c r="AN1982" s="58">
        <v>55</v>
      </c>
      <c r="AO1982" s="58">
        <v>3</v>
      </c>
      <c r="AP1982" s="58">
        <v>9</v>
      </c>
      <c r="AQ1982" s="60">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58">
        <f ca="1">COUNTIF(INDIRECT("H"&amp;(ROW()+12*(($AN1982-1)*3+$AO1982)-ROW())/12+5):INDIRECT("S"&amp;(ROW()+12*(($AN1982-1)*3+$AO1982)-ROW())/12+5),AQ1982)</f>
        <v>0</v>
      </c>
      <c r="AS1982" s="60">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58">
        <f ca="1">COUNTIF(INDIRECT("U"&amp;(ROW()+12*(($AN1982-1)*3+$AO1982)-ROW())/12+5):INDIRECT("AF"&amp;(ROW()+12*(($AN1982-1)*3+$AO1982)-ROW())/12+5),AS1982)</f>
        <v>0</v>
      </c>
      <c r="AU1982" s="58">
        <f ca="1">IF(AND(AQ1982+AS1982&gt;0,AR1982+AT1982&gt;0),COUNTIF(AU$6:AU1981,"&gt;0")+1,0)</f>
        <v>0</v>
      </c>
    </row>
    <row r="1983" spans="40:47">
      <c r="AN1983" s="58">
        <v>55</v>
      </c>
      <c r="AO1983" s="58">
        <v>3</v>
      </c>
      <c r="AP1983" s="58">
        <v>10</v>
      </c>
      <c r="AQ1983" s="60">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58">
        <f ca="1">COUNTIF(INDIRECT("H"&amp;(ROW()+12*(($AN1983-1)*3+$AO1983)-ROW())/12+5):INDIRECT("S"&amp;(ROW()+12*(($AN1983-1)*3+$AO1983)-ROW())/12+5),AQ1983)</f>
        <v>0</v>
      </c>
      <c r="AS1983" s="60">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58">
        <f ca="1">COUNTIF(INDIRECT("U"&amp;(ROW()+12*(($AN1983-1)*3+$AO1983)-ROW())/12+5):INDIRECT("AF"&amp;(ROW()+12*(($AN1983-1)*3+$AO1983)-ROW())/12+5),AS1983)</f>
        <v>0</v>
      </c>
      <c r="AU1983" s="58">
        <f ca="1">IF(AND(AQ1983+AS1983&gt;0,AR1983+AT1983&gt;0),COUNTIF(AU$6:AU1982,"&gt;0")+1,0)</f>
        <v>0</v>
      </c>
    </row>
    <row r="1984" spans="40:47">
      <c r="AN1984" s="58">
        <v>55</v>
      </c>
      <c r="AO1984" s="58">
        <v>3</v>
      </c>
      <c r="AP1984" s="58">
        <v>11</v>
      </c>
      <c r="AQ1984" s="60">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58">
        <f ca="1">COUNTIF(INDIRECT("H"&amp;(ROW()+12*(($AN1984-1)*3+$AO1984)-ROW())/12+5):INDIRECT("S"&amp;(ROW()+12*(($AN1984-1)*3+$AO1984)-ROW())/12+5),AQ1984)</f>
        <v>0</v>
      </c>
      <c r="AS1984" s="60">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58">
        <f ca="1">COUNTIF(INDIRECT("U"&amp;(ROW()+12*(($AN1984-1)*3+$AO1984)-ROW())/12+5):INDIRECT("AF"&amp;(ROW()+12*(($AN1984-1)*3+$AO1984)-ROW())/12+5),AS1984)</f>
        <v>0</v>
      </c>
      <c r="AU1984" s="58">
        <f ca="1">IF(AND(AQ1984+AS1984&gt;0,AR1984+AT1984&gt;0),COUNTIF(AU$6:AU1983,"&gt;0")+1,0)</f>
        <v>0</v>
      </c>
    </row>
    <row r="1985" spans="40:47">
      <c r="AN1985" s="243">
        <v>55</v>
      </c>
      <c r="AO1985" s="243">
        <v>3</v>
      </c>
      <c r="AP1985" s="243">
        <v>12</v>
      </c>
      <c r="AQ1985" s="244">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243">
        <f ca="1">COUNTIF(INDIRECT("H"&amp;(ROW()+12*(($AN1985-1)*3+$AO1985)-ROW())/12+5):INDIRECT("S"&amp;(ROW()+12*(($AN1985-1)*3+$AO1985)-ROW())/12+5),AQ1985)</f>
        <v>0</v>
      </c>
      <c r="AS1985" s="244">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243">
        <f ca="1">COUNTIF(INDIRECT("U"&amp;(ROW()+12*(($AN1985-1)*3+$AO1985)-ROW())/12+5):INDIRECT("AF"&amp;(ROW()+12*(($AN1985-1)*3+$AO1985)-ROW())/12+5),AS1985)</f>
        <v>0</v>
      </c>
      <c r="AU1985" s="58">
        <f ca="1">IF(AND(AQ1985+AS1985&gt;0,AR1985+AT1985&gt;0),COUNTIF(AU$6:AU1984,"&gt;0")+1,0)</f>
        <v>0</v>
      </c>
    </row>
    <row r="1986" spans="40:47">
      <c r="AN1986" s="58">
        <v>56</v>
      </c>
      <c r="AO1986" s="58">
        <v>1</v>
      </c>
      <c r="AP1986" s="58">
        <v>1</v>
      </c>
      <c r="AQ1986" s="60">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58">
        <f ca="1">COUNTIF(INDIRECT("H"&amp;(ROW()+12*(($AN1986-1)*3+$AO1986)-ROW())/12+5):INDIRECT("S"&amp;(ROW()+12*(($AN1986-1)*3+$AO1986)-ROW())/12+5),AQ1986)</f>
        <v>0</v>
      </c>
      <c r="AS1986" s="60">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58">
        <f ca="1">COUNTIF(INDIRECT("U"&amp;(ROW()+12*(($AN1986-1)*3+$AO1986)-ROW())/12+5):INDIRECT("AF"&amp;(ROW()+12*(($AN1986-1)*3+$AO1986)-ROW())/12+5),AS1986)</f>
        <v>0</v>
      </c>
      <c r="AU1986" s="58">
        <f ca="1">IF(AND(AQ1986+AS1986&gt;0,AR1986+AT1986&gt;0),COUNTIF(AU$6:AU1985,"&gt;0")+1,0)</f>
        <v>0</v>
      </c>
    </row>
    <row r="1987" spans="40:47">
      <c r="AN1987" s="58">
        <v>56</v>
      </c>
      <c r="AO1987" s="58">
        <v>1</v>
      </c>
      <c r="AP1987" s="58">
        <v>2</v>
      </c>
      <c r="AQ1987" s="60">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58">
        <f ca="1">COUNTIF(INDIRECT("H"&amp;(ROW()+12*(($AN1987-1)*3+$AO1987)-ROW())/12+5):INDIRECT("S"&amp;(ROW()+12*(($AN1987-1)*3+$AO1987)-ROW())/12+5),AQ1987)</f>
        <v>0</v>
      </c>
      <c r="AS1987" s="60">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58">
        <f ca="1">COUNTIF(INDIRECT("U"&amp;(ROW()+12*(($AN1987-1)*3+$AO1987)-ROW())/12+5):INDIRECT("AF"&amp;(ROW()+12*(($AN1987-1)*3+$AO1987)-ROW())/12+5),AS1987)</f>
        <v>0</v>
      </c>
      <c r="AU1987" s="58">
        <f ca="1">IF(AND(AQ1987+AS1987&gt;0,AR1987+AT1987&gt;0),COUNTIF(AU$6:AU1986,"&gt;0")+1,0)</f>
        <v>0</v>
      </c>
    </row>
    <row r="1988" spans="40:47">
      <c r="AN1988" s="58">
        <v>56</v>
      </c>
      <c r="AO1988" s="58">
        <v>1</v>
      </c>
      <c r="AP1988" s="58">
        <v>3</v>
      </c>
      <c r="AQ1988" s="60">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58">
        <f ca="1">COUNTIF(INDIRECT("H"&amp;(ROW()+12*(($AN1988-1)*3+$AO1988)-ROW())/12+5):INDIRECT("S"&amp;(ROW()+12*(($AN1988-1)*3+$AO1988)-ROW())/12+5),AQ1988)</f>
        <v>0</v>
      </c>
      <c r="AS1988" s="60">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58">
        <f ca="1">COUNTIF(INDIRECT("U"&amp;(ROW()+12*(($AN1988-1)*3+$AO1988)-ROW())/12+5):INDIRECT("AF"&amp;(ROW()+12*(($AN1988-1)*3+$AO1988)-ROW())/12+5),AS1988)</f>
        <v>0</v>
      </c>
      <c r="AU1988" s="58">
        <f ca="1">IF(AND(AQ1988+AS1988&gt;0,AR1988+AT1988&gt;0),COUNTIF(AU$6:AU1987,"&gt;0")+1,0)</f>
        <v>0</v>
      </c>
    </row>
    <row r="1989" spans="40:47">
      <c r="AN1989" s="58">
        <v>56</v>
      </c>
      <c r="AO1989" s="58">
        <v>1</v>
      </c>
      <c r="AP1989" s="58">
        <v>4</v>
      </c>
      <c r="AQ1989" s="60">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58">
        <f ca="1">COUNTIF(INDIRECT("H"&amp;(ROW()+12*(($AN1989-1)*3+$AO1989)-ROW())/12+5):INDIRECT("S"&amp;(ROW()+12*(($AN1989-1)*3+$AO1989)-ROW())/12+5),AQ1989)</f>
        <v>0</v>
      </c>
      <c r="AS1989" s="60">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58">
        <f ca="1">COUNTIF(INDIRECT("U"&amp;(ROW()+12*(($AN1989-1)*3+$AO1989)-ROW())/12+5):INDIRECT("AF"&amp;(ROW()+12*(($AN1989-1)*3+$AO1989)-ROW())/12+5),AS1989)</f>
        <v>0</v>
      </c>
      <c r="AU1989" s="58">
        <f ca="1">IF(AND(AQ1989+AS1989&gt;0,AR1989+AT1989&gt;0),COUNTIF(AU$6:AU1988,"&gt;0")+1,0)</f>
        <v>0</v>
      </c>
    </row>
    <row r="1990" spans="40:47">
      <c r="AN1990" s="58">
        <v>56</v>
      </c>
      <c r="AO1990" s="58">
        <v>1</v>
      </c>
      <c r="AP1990" s="58">
        <v>5</v>
      </c>
      <c r="AQ1990" s="60">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58">
        <f ca="1">COUNTIF(INDIRECT("H"&amp;(ROW()+12*(($AN1990-1)*3+$AO1990)-ROW())/12+5):INDIRECT("S"&amp;(ROW()+12*(($AN1990-1)*3+$AO1990)-ROW())/12+5),AQ1990)</f>
        <v>0</v>
      </c>
      <c r="AS1990" s="60">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58">
        <f ca="1">COUNTIF(INDIRECT("U"&amp;(ROW()+12*(($AN1990-1)*3+$AO1990)-ROW())/12+5):INDIRECT("AF"&amp;(ROW()+12*(($AN1990-1)*3+$AO1990)-ROW())/12+5),AS1990)</f>
        <v>0</v>
      </c>
      <c r="AU1990" s="58">
        <f ca="1">IF(AND(AQ1990+AS1990&gt;0,AR1990+AT1990&gt;0),COUNTIF(AU$6:AU1989,"&gt;0")+1,0)</f>
        <v>0</v>
      </c>
    </row>
    <row r="1991" spans="40:47">
      <c r="AN1991" s="58">
        <v>56</v>
      </c>
      <c r="AO1991" s="58">
        <v>1</v>
      </c>
      <c r="AP1991" s="58">
        <v>6</v>
      </c>
      <c r="AQ1991" s="60">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58">
        <f ca="1">COUNTIF(INDIRECT("H"&amp;(ROW()+12*(($AN1991-1)*3+$AO1991)-ROW())/12+5):INDIRECT("S"&amp;(ROW()+12*(($AN1991-1)*3+$AO1991)-ROW())/12+5),AQ1991)</f>
        <v>0</v>
      </c>
      <c r="AS1991" s="60">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58">
        <f ca="1">COUNTIF(INDIRECT("U"&amp;(ROW()+12*(($AN1991-1)*3+$AO1991)-ROW())/12+5):INDIRECT("AF"&amp;(ROW()+12*(($AN1991-1)*3+$AO1991)-ROW())/12+5),AS1991)</f>
        <v>0</v>
      </c>
      <c r="AU1991" s="58">
        <f ca="1">IF(AND(AQ1991+AS1991&gt;0,AR1991+AT1991&gt;0),COUNTIF(AU$6:AU1990,"&gt;0")+1,0)</f>
        <v>0</v>
      </c>
    </row>
    <row r="1992" spans="40:47">
      <c r="AN1992" s="58">
        <v>56</v>
      </c>
      <c r="AO1992" s="58">
        <v>1</v>
      </c>
      <c r="AP1992" s="58">
        <v>7</v>
      </c>
      <c r="AQ1992" s="60">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58">
        <f ca="1">COUNTIF(INDIRECT("H"&amp;(ROW()+12*(($AN1992-1)*3+$AO1992)-ROW())/12+5):INDIRECT("S"&amp;(ROW()+12*(($AN1992-1)*3+$AO1992)-ROW())/12+5),AQ1992)</f>
        <v>0</v>
      </c>
      <c r="AS1992" s="60">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58">
        <f ca="1">COUNTIF(INDIRECT("U"&amp;(ROW()+12*(($AN1992-1)*3+$AO1992)-ROW())/12+5):INDIRECT("AF"&amp;(ROW()+12*(($AN1992-1)*3+$AO1992)-ROW())/12+5),AS1992)</f>
        <v>0</v>
      </c>
      <c r="AU1992" s="58">
        <f ca="1">IF(AND(AQ1992+AS1992&gt;0,AR1992+AT1992&gt;0),COUNTIF(AU$6:AU1991,"&gt;0")+1,0)</f>
        <v>0</v>
      </c>
    </row>
    <row r="1993" spans="40:47">
      <c r="AN1993" s="58">
        <v>56</v>
      </c>
      <c r="AO1993" s="58">
        <v>1</v>
      </c>
      <c r="AP1993" s="58">
        <v>8</v>
      </c>
      <c r="AQ1993" s="60">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58">
        <f ca="1">COUNTIF(INDIRECT("H"&amp;(ROW()+12*(($AN1993-1)*3+$AO1993)-ROW())/12+5):INDIRECT("S"&amp;(ROW()+12*(($AN1993-1)*3+$AO1993)-ROW())/12+5),AQ1993)</f>
        <v>0</v>
      </c>
      <c r="AS1993" s="60">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58">
        <f ca="1">COUNTIF(INDIRECT("U"&amp;(ROW()+12*(($AN1993-1)*3+$AO1993)-ROW())/12+5):INDIRECT("AF"&amp;(ROW()+12*(($AN1993-1)*3+$AO1993)-ROW())/12+5),AS1993)</f>
        <v>0</v>
      </c>
      <c r="AU1993" s="58">
        <f ca="1">IF(AND(AQ1993+AS1993&gt;0,AR1993+AT1993&gt;0),COUNTIF(AU$6:AU1992,"&gt;0")+1,0)</f>
        <v>0</v>
      </c>
    </row>
    <row r="1994" spans="40:47">
      <c r="AN1994" s="58">
        <v>56</v>
      </c>
      <c r="AO1994" s="58">
        <v>1</v>
      </c>
      <c r="AP1994" s="58">
        <v>9</v>
      </c>
      <c r="AQ1994" s="60">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58">
        <f ca="1">COUNTIF(INDIRECT("H"&amp;(ROW()+12*(($AN1994-1)*3+$AO1994)-ROW())/12+5):INDIRECT("S"&amp;(ROW()+12*(($AN1994-1)*3+$AO1994)-ROW())/12+5),AQ1994)</f>
        <v>0</v>
      </c>
      <c r="AS1994" s="60">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58">
        <f ca="1">COUNTIF(INDIRECT("U"&amp;(ROW()+12*(($AN1994-1)*3+$AO1994)-ROW())/12+5):INDIRECT("AF"&amp;(ROW()+12*(($AN1994-1)*3+$AO1994)-ROW())/12+5),AS1994)</f>
        <v>0</v>
      </c>
      <c r="AU1994" s="58">
        <f ca="1">IF(AND(AQ1994+AS1994&gt;0,AR1994+AT1994&gt;0),COUNTIF(AU$6:AU1993,"&gt;0")+1,0)</f>
        <v>0</v>
      </c>
    </row>
    <row r="1995" spans="40:47">
      <c r="AN1995" s="58">
        <v>56</v>
      </c>
      <c r="AO1995" s="58">
        <v>1</v>
      </c>
      <c r="AP1995" s="58">
        <v>10</v>
      </c>
      <c r="AQ1995" s="60">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58">
        <f ca="1">COUNTIF(INDIRECT("H"&amp;(ROW()+12*(($AN1995-1)*3+$AO1995)-ROW())/12+5):INDIRECT("S"&amp;(ROW()+12*(($AN1995-1)*3+$AO1995)-ROW())/12+5),AQ1995)</f>
        <v>0</v>
      </c>
      <c r="AS1995" s="60">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58">
        <f ca="1">COUNTIF(INDIRECT("U"&amp;(ROW()+12*(($AN1995-1)*3+$AO1995)-ROW())/12+5):INDIRECT("AF"&amp;(ROW()+12*(($AN1995-1)*3+$AO1995)-ROW())/12+5),AS1995)</f>
        <v>0</v>
      </c>
      <c r="AU1995" s="58">
        <f ca="1">IF(AND(AQ1995+AS1995&gt;0,AR1995+AT1995&gt;0),COUNTIF(AU$6:AU1994,"&gt;0")+1,0)</f>
        <v>0</v>
      </c>
    </row>
    <row r="1996" spans="40:47">
      <c r="AN1996" s="58">
        <v>56</v>
      </c>
      <c r="AO1996" s="58">
        <v>1</v>
      </c>
      <c r="AP1996" s="58">
        <v>11</v>
      </c>
      <c r="AQ1996" s="60">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58">
        <f ca="1">COUNTIF(INDIRECT("H"&amp;(ROW()+12*(($AN1996-1)*3+$AO1996)-ROW())/12+5):INDIRECT("S"&amp;(ROW()+12*(($AN1996-1)*3+$AO1996)-ROW())/12+5),AQ1996)</f>
        <v>0</v>
      </c>
      <c r="AS1996" s="60">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58">
        <f ca="1">COUNTIF(INDIRECT("U"&amp;(ROW()+12*(($AN1996-1)*3+$AO1996)-ROW())/12+5):INDIRECT("AF"&amp;(ROW()+12*(($AN1996-1)*3+$AO1996)-ROW())/12+5),AS1996)</f>
        <v>0</v>
      </c>
      <c r="AU1996" s="58">
        <f ca="1">IF(AND(AQ1996+AS1996&gt;0,AR1996+AT1996&gt;0),COUNTIF(AU$6:AU1995,"&gt;0")+1,0)</f>
        <v>0</v>
      </c>
    </row>
    <row r="1997" spans="40:47">
      <c r="AN1997" s="58">
        <v>56</v>
      </c>
      <c r="AO1997" s="58">
        <v>1</v>
      </c>
      <c r="AP1997" s="58">
        <v>12</v>
      </c>
      <c r="AQ1997" s="60">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58">
        <f ca="1">COUNTIF(INDIRECT("H"&amp;(ROW()+12*(($AN1997-1)*3+$AO1997)-ROW())/12+5):INDIRECT("S"&amp;(ROW()+12*(($AN1997-1)*3+$AO1997)-ROW())/12+5),AQ1997)</f>
        <v>0</v>
      </c>
      <c r="AS1997" s="60">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58">
        <f ca="1">COUNTIF(INDIRECT("U"&amp;(ROW()+12*(($AN1997-1)*3+$AO1997)-ROW())/12+5):INDIRECT("AF"&amp;(ROW()+12*(($AN1997-1)*3+$AO1997)-ROW())/12+5),AS1997)</f>
        <v>0</v>
      </c>
      <c r="AU1997" s="58">
        <f ca="1">IF(AND(AQ1997+AS1997&gt;0,AR1997+AT1997&gt;0),COUNTIF(AU$6:AU1996,"&gt;0")+1,0)</f>
        <v>0</v>
      </c>
    </row>
    <row r="1998" spans="40:47">
      <c r="AN1998" s="58">
        <v>56</v>
      </c>
      <c r="AO1998" s="58">
        <v>2</v>
      </c>
      <c r="AP1998" s="58">
        <v>1</v>
      </c>
      <c r="AQ1998" s="60">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58">
        <f ca="1">COUNTIF(INDIRECT("H"&amp;(ROW()+12*(($AN1998-1)*3+$AO1998)-ROW())/12+5):INDIRECT("S"&amp;(ROW()+12*(($AN1998-1)*3+$AO1998)-ROW())/12+5),AQ1998)</f>
        <v>0</v>
      </c>
      <c r="AS1998" s="60">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58">
        <f ca="1">COUNTIF(INDIRECT("U"&amp;(ROW()+12*(($AN1998-1)*3+$AO1998)-ROW())/12+5):INDIRECT("AF"&amp;(ROW()+12*(($AN1998-1)*3+$AO1998)-ROW())/12+5),AS1998)</f>
        <v>0</v>
      </c>
      <c r="AU1998" s="58">
        <f ca="1">IF(AND(AQ1998+AS1998&gt;0,AR1998+AT1998&gt;0),COUNTIF(AU$6:AU1997,"&gt;0")+1,0)</f>
        <v>0</v>
      </c>
    </row>
    <row r="1999" spans="40:47">
      <c r="AN1999" s="58">
        <v>56</v>
      </c>
      <c r="AO1999" s="58">
        <v>2</v>
      </c>
      <c r="AP1999" s="58">
        <v>2</v>
      </c>
      <c r="AQ1999" s="60">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58">
        <f ca="1">COUNTIF(INDIRECT("H"&amp;(ROW()+12*(($AN1999-1)*3+$AO1999)-ROW())/12+5):INDIRECT("S"&amp;(ROW()+12*(($AN1999-1)*3+$AO1999)-ROW())/12+5),AQ1999)</f>
        <v>0</v>
      </c>
      <c r="AS1999" s="60">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58">
        <f ca="1">COUNTIF(INDIRECT("U"&amp;(ROW()+12*(($AN1999-1)*3+$AO1999)-ROW())/12+5):INDIRECT("AF"&amp;(ROW()+12*(($AN1999-1)*3+$AO1999)-ROW())/12+5),AS1999)</f>
        <v>0</v>
      </c>
      <c r="AU1999" s="58">
        <f ca="1">IF(AND(AQ1999+AS1999&gt;0,AR1999+AT1999&gt;0),COUNTIF(AU$6:AU1998,"&gt;0")+1,0)</f>
        <v>0</v>
      </c>
    </row>
    <row r="2000" spans="40:47">
      <c r="AN2000" s="58">
        <v>56</v>
      </c>
      <c r="AO2000" s="58">
        <v>2</v>
      </c>
      <c r="AP2000" s="58">
        <v>3</v>
      </c>
      <c r="AQ2000" s="60">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58">
        <f ca="1">COUNTIF(INDIRECT("H"&amp;(ROW()+12*(($AN2000-1)*3+$AO2000)-ROW())/12+5):INDIRECT("S"&amp;(ROW()+12*(($AN2000-1)*3+$AO2000)-ROW())/12+5),AQ2000)</f>
        <v>0</v>
      </c>
      <c r="AS2000" s="60">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58">
        <f ca="1">COUNTIF(INDIRECT("U"&amp;(ROW()+12*(($AN2000-1)*3+$AO2000)-ROW())/12+5):INDIRECT("AF"&amp;(ROW()+12*(($AN2000-1)*3+$AO2000)-ROW())/12+5),AS2000)</f>
        <v>0</v>
      </c>
      <c r="AU2000" s="58">
        <f ca="1">IF(AND(AQ2000+AS2000&gt;0,AR2000+AT2000&gt;0),COUNTIF(AU$6:AU1999,"&gt;0")+1,0)</f>
        <v>0</v>
      </c>
    </row>
    <row r="2001" spans="40:47">
      <c r="AN2001" s="58">
        <v>56</v>
      </c>
      <c r="AO2001" s="58">
        <v>2</v>
      </c>
      <c r="AP2001" s="58">
        <v>4</v>
      </c>
      <c r="AQ2001" s="60">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58">
        <f ca="1">COUNTIF(INDIRECT("H"&amp;(ROW()+12*(($AN2001-1)*3+$AO2001)-ROW())/12+5):INDIRECT("S"&amp;(ROW()+12*(($AN2001-1)*3+$AO2001)-ROW())/12+5),AQ2001)</f>
        <v>0</v>
      </c>
      <c r="AS2001" s="60">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58">
        <f ca="1">COUNTIF(INDIRECT("U"&amp;(ROW()+12*(($AN2001-1)*3+$AO2001)-ROW())/12+5):INDIRECT("AF"&amp;(ROW()+12*(($AN2001-1)*3+$AO2001)-ROW())/12+5),AS2001)</f>
        <v>0</v>
      </c>
      <c r="AU2001" s="58">
        <f ca="1">IF(AND(AQ2001+AS2001&gt;0,AR2001+AT2001&gt;0),COUNTIF(AU$6:AU2000,"&gt;0")+1,0)</f>
        <v>0</v>
      </c>
    </row>
    <row r="2002" spans="40:47">
      <c r="AN2002" s="58">
        <v>56</v>
      </c>
      <c r="AO2002" s="58">
        <v>2</v>
      </c>
      <c r="AP2002" s="58">
        <v>5</v>
      </c>
      <c r="AQ2002" s="60">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58">
        <f ca="1">COUNTIF(INDIRECT("H"&amp;(ROW()+12*(($AN2002-1)*3+$AO2002)-ROW())/12+5):INDIRECT("S"&amp;(ROW()+12*(($AN2002-1)*3+$AO2002)-ROW())/12+5),AQ2002)</f>
        <v>0</v>
      </c>
      <c r="AS2002" s="60">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58">
        <f ca="1">COUNTIF(INDIRECT("U"&amp;(ROW()+12*(($AN2002-1)*3+$AO2002)-ROW())/12+5):INDIRECT("AF"&amp;(ROW()+12*(($AN2002-1)*3+$AO2002)-ROW())/12+5),AS2002)</f>
        <v>0</v>
      </c>
      <c r="AU2002" s="58">
        <f ca="1">IF(AND(AQ2002+AS2002&gt;0,AR2002+AT2002&gt;0),COUNTIF(AU$6:AU2001,"&gt;0")+1,0)</f>
        <v>0</v>
      </c>
    </row>
    <row r="2003" spans="40:47">
      <c r="AN2003" s="58">
        <v>56</v>
      </c>
      <c r="AO2003" s="58">
        <v>2</v>
      </c>
      <c r="AP2003" s="58">
        <v>6</v>
      </c>
      <c r="AQ2003" s="60">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58">
        <f ca="1">COUNTIF(INDIRECT("H"&amp;(ROW()+12*(($AN2003-1)*3+$AO2003)-ROW())/12+5):INDIRECT("S"&amp;(ROW()+12*(($AN2003-1)*3+$AO2003)-ROW())/12+5),AQ2003)</f>
        <v>0</v>
      </c>
      <c r="AS2003" s="60">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58">
        <f ca="1">COUNTIF(INDIRECT("U"&amp;(ROW()+12*(($AN2003-1)*3+$AO2003)-ROW())/12+5):INDIRECT("AF"&amp;(ROW()+12*(($AN2003-1)*3+$AO2003)-ROW())/12+5),AS2003)</f>
        <v>0</v>
      </c>
      <c r="AU2003" s="58">
        <f ca="1">IF(AND(AQ2003+AS2003&gt;0,AR2003+AT2003&gt;0),COUNTIF(AU$6:AU2002,"&gt;0")+1,0)</f>
        <v>0</v>
      </c>
    </row>
    <row r="2004" spans="40:47">
      <c r="AN2004" s="58">
        <v>56</v>
      </c>
      <c r="AO2004" s="58">
        <v>2</v>
      </c>
      <c r="AP2004" s="58">
        <v>7</v>
      </c>
      <c r="AQ2004" s="60">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58">
        <f ca="1">COUNTIF(INDIRECT("H"&amp;(ROW()+12*(($AN2004-1)*3+$AO2004)-ROW())/12+5):INDIRECT("S"&amp;(ROW()+12*(($AN2004-1)*3+$AO2004)-ROW())/12+5),AQ2004)</f>
        <v>0</v>
      </c>
      <c r="AS2004" s="60">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58">
        <f ca="1">COUNTIF(INDIRECT("U"&amp;(ROW()+12*(($AN2004-1)*3+$AO2004)-ROW())/12+5):INDIRECT("AF"&amp;(ROW()+12*(($AN2004-1)*3+$AO2004)-ROW())/12+5),AS2004)</f>
        <v>0</v>
      </c>
      <c r="AU2004" s="58">
        <f ca="1">IF(AND(AQ2004+AS2004&gt;0,AR2004+AT2004&gt;0),COUNTIF(AU$6:AU2003,"&gt;0")+1,0)</f>
        <v>0</v>
      </c>
    </row>
    <row r="2005" spans="40:47">
      <c r="AN2005" s="58">
        <v>56</v>
      </c>
      <c r="AO2005" s="58">
        <v>2</v>
      </c>
      <c r="AP2005" s="58">
        <v>8</v>
      </c>
      <c r="AQ2005" s="60">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58">
        <f ca="1">COUNTIF(INDIRECT("H"&amp;(ROW()+12*(($AN2005-1)*3+$AO2005)-ROW())/12+5):INDIRECT("S"&amp;(ROW()+12*(($AN2005-1)*3+$AO2005)-ROW())/12+5),AQ2005)</f>
        <v>0</v>
      </c>
      <c r="AS2005" s="60">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58">
        <f ca="1">COUNTIF(INDIRECT("U"&amp;(ROW()+12*(($AN2005-1)*3+$AO2005)-ROW())/12+5):INDIRECT("AF"&amp;(ROW()+12*(($AN2005-1)*3+$AO2005)-ROW())/12+5),AS2005)</f>
        <v>0</v>
      </c>
      <c r="AU2005" s="58">
        <f ca="1">IF(AND(AQ2005+AS2005&gt;0,AR2005+AT2005&gt;0),COUNTIF(AU$6:AU2004,"&gt;0")+1,0)</f>
        <v>0</v>
      </c>
    </row>
    <row r="2006" spans="40:47">
      <c r="AN2006" s="58">
        <v>56</v>
      </c>
      <c r="AO2006" s="58">
        <v>2</v>
      </c>
      <c r="AP2006" s="58">
        <v>9</v>
      </c>
      <c r="AQ2006" s="60">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58">
        <f ca="1">COUNTIF(INDIRECT("H"&amp;(ROW()+12*(($AN2006-1)*3+$AO2006)-ROW())/12+5):INDIRECT("S"&amp;(ROW()+12*(($AN2006-1)*3+$AO2006)-ROW())/12+5),AQ2006)</f>
        <v>0</v>
      </c>
      <c r="AS2006" s="60">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58">
        <f ca="1">COUNTIF(INDIRECT("U"&amp;(ROW()+12*(($AN2006-1)*3+$AO2006)-ROW())/12+5):INDIRECT("AF"&amp;(ROW()+12*(($AN2006-1)*3+$AO2006)-ROW())/12+5),AS2006)</f>
        <v>0</v>
      </c>
      <c r="AU2006" s="58">
        <f ca="1">IF(AND(AQ2006+AS2006&gt;0,AR2006+AT2006&gt;0),COUNTIF(AU$6:AU2005,"&gt;0")+1,0)</f>
        <v>0</v>
      </c>
    </row>
    <row r="2007" spans="40:47">
      <c r="AN2007" s="58">
        <v>56</v>
      </c>
      <c r="AO2007" s="58">
        <v>2</v>
      </c>
      <c r="AP2007" s="58">
        <v>10</v>
      </c>
      <c r="AQ2007" s="60">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58">
        <f ca="1">COUNTIF(INDIRECT("H"&amp;(ROW()+12*(($AN2007-1)*3+$AO2007)-ROW())/12+5):INDIRECT("S"&amp;(ROW()+12*(($AN2007-1)*3+$AO2007)-ROW())/12+5),AQ2007)</f>
        <v>0</v>
      </c>
      <c r="AS2007" s="60">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58">
        <f ca="1">COUNTIF(INDIRECT("U"&amp;(ROW()+12*(($AN2007-1)*3+$AO2007)-ROW())/12+5):INDIRECT("AF"&amp;(ROW()+12*(($AN2007-1)*3+$AO2007)-ROW())/12+5),AS2007)</f>
        <v>0</v>
      </c>
      <c r="AU2007" s="58">
        <f ca="1">IF(AND(AQ2007+AS2007&gt;0,AR2007+AT2007&gt;0),COUNTIF(AU$6:AU2006,"&gt;0")+1,0)</f>
        <v>0</v>
      </c>
    </row>
    <row r="2008" spans="40:47">
      <c r="AN2008" s="58">
        <v>56</v>
      </c>
      <c r="AO2008" s="58">
        <v>2</v>
      </c>
      <c r="AP2008" s="58">
        <v>11</v>
      </c>
      <c r="AQ2008" s="60">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58">
        <f ca="1">COUNTIF(INDIRECT("H"&amp;(ROW()+12*(($AN2008-1)*3+$AO2008)-ROW())/12+5):INDIRECT("S"&amp;(ROW()+12*(($AN2008-1)*3+$AO2008)-ROW())/12+5),AQ2008)</f>
        <v>0</v>
      </c>
      <c r="AS2008" s="60">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58">
        <f ca="1">COUNTIF(INDIRECT("U"&amp;(ROW()+12*(($AN2008-1)*3+$AO2008)-ROW())/12+5):INDIRECT("AF"&amp;(ROW()+12*(($AN2008-1)*3+$AO2008)-ROW())/12+5),AS2008)</f>
        <v>0</v>
      </c>
      <c r="AU2008" s="58">
        <f ca="1">IF(AND(AQ2008+AS2008&gt;0,AR2008+AT2008&gt;0),COUNTIF(AU$6:AU2007,"&gt;0")+1,0)</f>
        <v>0</v>
      </c>
    </row>
    <row r="2009" spans="40:47">
      <c r="AN2009" s="58">
        <v>56</v>
      </c>
      <c r="AO2009" s="58">
        <v>2</v>
      </c>
      <c r="AP2009" s="58">
        <v>12</v>
      </c>
      <c r="AQ2009" s="60">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58">
        <f ca="1">COUNTIF(INDIRECT("H"&amp;(ROW()+12*(($AN2009-1)*3+$AO2009)-ROW())/12+5):INDIRECT("S"&amp;(ROW()+12*(($AN2009-1)*3+$AO2009)-ROW())/12+5),AQ2009)</f>
        <v>0</v>
      </c>
      <c r="AS2009" s="60">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58">
        <f ca="1">COUNTIF(INDIRECT("U"&amp;(ROW()+12*(($AN2009-1)*3+$AO2009)-ROW())/12+5):INDIRECT("AF"&amp;(ROW()+12*(($AN2009-1)*3+$AO2009)-ROW())/12+5),AS2009)</f>
        <v>0</v>
      </c>
      <c r="AU2009" s="58">
        <f ca="1">IF(AND(AQ2009+AS2009&gt;0,AR2009+AT2009&gt;0),COUNTIF(AU$6:AU2008,"&gt;0")+1,0)</f>
        <v>0</v>
      </c>
    </row>
    <row r="2010" spans="40:47">
      <c r="AN2010" s="58">
        <v>56</v>
      </c>
      <c r="AO2010" s="58">
        <v>3</v>
      </c>
      <c r="AP2010" s="58">
        <v>1</v>
      </c>
      <c r="AQ2010" s="60">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58">
        <f ca="1">COUNTIF(INDIRECT("H"&amp;(ROW()+12*(($AN2010-1)*3+$AO2010)-ROW())/12+5):INDIRECT("S"&amp;(ROW()+12*(($AN2010-1)*3+$AO2010)-ROW())/12+5),AQ2010)</f>
        <v>0</v>
      </c>
      <c r="AS2010" s="60">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58">
        <f ca="1">COUNTIF(INDIRECT("U"&amp;(ROW()+12*(($AN2010-1)*3+$AO2010)-ROW())/12+5):INDIRECT("AF"&amp;(ROW()+12*(($AN2010-1)*3+$AO2010)-ROW())/12+5),AS2010)</f>
        <v>0</v>
      </c>
      <c r="AU2010" s="58">
        <f ca="1">IF(AND(AQ2010+AS2010&gt;0,AR2010+AT2010&gt;0),COUNTIF(AU$6:AU2009,"&gt;0")+1,0)</f>
        <v>0</v>
      </c>
    </row>
    <row r="2011" spans="40:47">
      <c r="AN2011" s="58">
        <v>56</v>
      </c>
      <c r="AO2011" s="58">
        <v>3</v>
      </c>
      <c r="AP2011" s="58">
        <v>2</v>
      </c>
      <c r="AQ2011" s="60">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58">
        <f ca="1">COUNTIF(INDIRECT("H"&amp;(ROW()+12*(($AN2011-1)*3+$AO2011)-ROW())/12+5):INDIRECT("S"&amp;(ROW()+12*(($AN2011-1)*3+$AO2011)-ROW())/12+5),AQ2011)</f>
        <v>0</v>
      </c>
      <c r="AS2011" s="60">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58">
        <f ca="1">COUNTIF(INDIRECT("U"&amp;(ROW()+12*(($AN2011-1)*3+$AO2011)-ROW())/12+5):INDIRECT("AF"&amp;(ROW()+12*(($AN2011-1)*3+$AO2011)-ROW())/12+5),AS2011)</f>
        <v>0</v>
      </c>
      <c r="AU2011" s="58">
        <f ca="1">IF(AND(AQ2011+AS2011&gt;0,AR2011+AT2011&gt;0),COUNTIF(AU$6:AU2010,"&gt;0")+1,0)</f>
        <v>0</v>
      </c>
    </row>
    <row r="2012" spans="40:47">
      <c r="AN2012" s="58">
        <v>56</v>
      </c>
      <c r="AO2012" s="58">
        <v>3</v>
      </c>
      <c r="AP2012" s="58">
        <v>3</v>
      </c>
      <c r="AQ2012" s="60">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58">
        <f ca="1">COUNTIF(INDIRECT("H"&amp;(ROW()+12*(($AN2012-1)*3+$AO2012)-ROW())/12+5):INDIRECT("S"&amp;(ROW()+12*(($AN2012-1)*3+$AO2012)-ROW())/12+5),AQ2012)</f>
        <v>0</v>
      </c>
      <c r="AS2012" s="60">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58">
        <f ca="1">COUNTIF(INDIRECT("U"&amp;(ROW()+12*(($AN2012-1)*3+$AO2012)-ROW())/12+5):INDIRECT("AF"&amp;(ROW()+12*(($AN2012-1)*3+$AO2012)-ROW())/12+5),AS2012)</f>
        <v>0</v>
      </c>
      <c r="AU2012" s="58">
        <f ca="1">IF(AND(AQ2012+AS2012&gt;0,AR2012+AT2012&gt;0),COUNTIF(AU$6:AU2011,"&gt;0")+1,0)</f>
        <v>0</v>
      </c>
    </row>
    <row r="2013" spans="40:47">
      <c r="AN2013" s="58">
        <v>56</v>
      </c>
      <c r="AO2013" s="58">
        <v>3</v>
      </c>
      <c r="AP2013" s="58">
        <v>4</v>
      </c>
      <c r="AQ2013" s="60">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58">
        <f ca="1">COUNTIF(INDIRECT("H"&amp;(ROW()+12*(($AN2013-1)*3+$AO2013)-ROW())/12+5):INDIRECT("S"&amp;(ROW()+12*(($AN2013-1)*3+$AO2013)-ROW())/12+5),AQ2013)</f>
        <v>0</v>
      </c>
      <c r="AS2013" s="60">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58">
        <f ca="1">COUNTIF(INDIRECT("U"&amp;(ROW()+12*(($AN2013-1)*3+$AO2013)-ROW())/12+5):INDIRECT("AF"&amp;(ROW()+12*(($AN2013-1)*3+$AO2013)-ROW())/12+5),AS2013)</f>
        <v>0</v>
      </c>
      <c r="AU2013" s="58">
        <f ca="1">IF(AND(AQ2013+AS2013&gt;0,AR2013+AT2013&gt;0),COUNTIF(AU$6:AU2012,"&gt;0")+1,0)</f>
        <v>0</v>
      </c>
    </row>
    <row r="2014" spans="40:47">
      <c r="AN2014" s="58">
        <v>56</v>
      </c>
      <c r="AO2014" s="58">
        <v>3</v>
      </c>
      <c r="AP2014" s="58">
        <v>5</v>
      </c>
      <c r="AQ2014" s="60">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58">
        <f ca="1">COUNTIF(INDIRECT("H"&amp;(ROW()+12*(($AN2014-1)*3+$AO2014)-ROW())/12+5):INDIRECT("S"&amp;(ROW()+12*(($AN2014-1)*3+$AO2014)-ROW())/12+5),AQ2014)</f>
        <v>0</v>
      </c>
      <c r="AS2014" s="60">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58">
        <f ca="1">COUNTIF(INDIRECT("U"&amp;(ROW()+12*(($AN2014-1)*3+$AO2014)-ROW())/12+5):INDIRECT("AF"&amp;(ROW()+12*(($AN2014-1)*3+$AO2014)-ROW())/12+5),AS2014)</f>
        <v>0</v>
      </c>
      <c r="AU2014" s="58">
        <f ca="1">IF(AND(AQ2014+AS2014&gt;0,AR2014+AT2014&gt;0),COUNTIF(AU$6:AU2013,"&gt;0")+1,0)</f>
        <v>0</v>
      </c>
    </row>
    <row r="2015" spans="40:47">
      <c r="AN2015" s="58">
        <v>56</v>
      </c>
      <c r="AO2015" s="58">
        <v>3</v>
      </c>
      <c r="AP2015" s="58">
        <v>6</v>
      </c>
      <c r="AQ2015" s="60">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58">
        <f ca="1">COUNTIF(INDIRECT("H"&amp;(ROW()+12*(($AN2015-1)*3+$AO2015)-ROW())/12+5):INDIRECT("S"&amp;(ROW()+12*(($AN2015-1)*3+$AO2015)-ROW())/12+5),AQ2015)</f>
        <v>0</v>
      </c>
      <c r="AS2015" s="60">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58">
        <f ca="1">COUNTIF(INDIRECT("U"&amp;(ROW()+12*(($AN2015-1)*3+$AO2015)-ROW())/12+5):INDIRECT("AF"&amp;(ROW()+12*(($AN2015-1)*3+$AO2015)-ROW())/12+5),AS2015)</f>
        <v>0</v>
      </c>
      <c r="AU2015" s="58">
        <f ca="1">IF(AND(AQ2015+AS2015&gt;0,AR2015+AT2015&gt;0),COUNTIF(AU$6:AU2014,"&gt;0")+1,0)</f>
        <v>0</v>
      </c>
    </row>
    <row r="2016" spans="40:47">
      <c r="AN2016" s="58">
        <v>56</v>
      </c>
      <c r="AO2016" s="58">
        <v>3</v>
      </c>
      <c r="AP2016" s="58">
        <v>7</v>
      </c>
      <c r="AQ2016" s="60">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58">
        <f ca="1">COUNTIF(INDIRECT("H"&amp;(ROW()+12*(($AN2016-1)*3+$AO2016)-ROW())/12+5):INDIRECT("S"&amp;(ROW()+12*(($AN2016-1)*3+$AO2016)-ROW())/12+5),AQ2016)</f>
        <v>0</v>
      </c>
      <c r="AS2016" s="60">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58">
        <f ca="1">COUNTIF(INDIRECT("U"&amp;(ROW()+12*(($AN2016-1)*3+$AO2016)-ROW())/12+5):INDIRECT("AF"&amp;(ROW()+12*(($AN2016-1)*3+$AO2016)-ROW())/12+5),AS2016)</f>
        <v>0</v>
      </c>
      <c r="AU2016" s="58">
        <f ca="1">IF(AND(AQ2016+AS2016&gt;0,AR2016+AT2016&gt;0),COUNTIF(AU$6:AU2015,"&gt;0")+1,0)</f>
        <v>0</v>
      </c>
    </row>
    <row r="2017" spans="40:47">
      <c r="AN2017" s="58">
        <v>56</v>
      </c>
      <c r="AO2017" s="58">
        <v>3</v>
      </c>
      <c r="AP2017" s="58">
        <v>8</v>
      </c>
      <c r="AQ2017" s="60">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58">
        <f ca="1">COUNTIF(INDIRECT("H"&amp;(ROW()+12*(($AN2017-1)*3+$AO2017)-ROW())/12+5):INDIRECT("S"&amp;(ROW()+12*(($AN2017-1)*3+$AO2017)-ROW())/12+5),AQ2017)</f>
        <v>0</v>
      </c>
      <c r="AS2017" s="60">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58">
        <f ca="1">COUNTIF(INDIRECT("U"&amp;(ROW()+12*(($AN2017-1)*3+$AO2017)-ROW())/12+5):INDIRECT("AF"&amp;(ROW()+12*(($AN2017-1)*3+$AO2017)-ROW())/12+5),AS2017)</f>
        <v>0</v>
      </c>
      <c r="AU2017" s="58">
        <f ca="1">IF(AND(AQ2017+AS2017&gt;0,AR2017+AT2017&gt;0),COUNTIF(AU$6:AU2016,"&gt;0")+1,0)</f>
        <v>0</v>
      </c>
    </row>
    <row r="2018" spans="40:47">
      <c r="AN2018" s="58">
        <v>56</v>
      </c>
      <c r="AO2018" s="58">
        <v>3</v>
      </c>
      <c r="AP2018" s="58">
        <v>9</v>
      </c>
      <c r="AQ2018" s="60">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58">
        <f ca="1">COUNTIF(INDIRECT("H"&amp;(ROW()+12*(($AN2018-1)*3+$AO2018)-ROW())/12+5):INDIRECT("S"&amp;(ROW()+12*(($AN2018-1)*3+$AO2018)-ROW())/12+5),AQ2018)</f>
        <v>0</v>
      </c>
      <c r="AS2018" s="60">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58">
        <f ca="1">COUNTIF(INDIRECT("U"&amp;(ROW()+12*(($AN2018-1)*3+$AO2018)-ROW())/12+5):INDIRECT("AF"&amp;(ROW()+12*(($AN2018-1)*3+$AO2018)-ROW())/12+5),AS2018)</f>
        <v>0</v>
      </c>
      <c r="AU2018" s="58">
        <f ca="1">IF(AND(AQ2018+AS2018&gt;0,AR2018+AT2018&gt;0),COUNTIF(AU$6:AU2017,"&gt;0")+1,0)</f>
        <v>0</v>
      </c>
    </row>
    <row r="2019" spans="40:47">
      <c r="AN2019" s="58">
        <v>56</v>
      </c>
      <c r="AO2019" s="58">
        <v>3</v>
      </c>
      <c r="AP2019" s="58">
        <v>10</v>
      </c>
      <c r="AQ2019" s="60">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58">
        <f ca="1">COUNTIF(INDIRECT("H"&amp;(ROW()+12*(($AN2019-1)*3+$AO2019)-ROW())/12+5):INDIRECT("S"&amp;(ROW()+12*(($AN2019-1)*3+$AO2019)-ROW())/12+5),AQ2019)</f>
        <v>0</v>
      </c>
      <c r="AS2019" s="60">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58">
        <f ca="1">COUNTIF(INDIRECT("U"&amp;(ROW()+12*(($AN2019-1)*3+$AO2019)-ROW())/12+5):INDIRECT("AF"&amp;(ROW()+12*(($AN2019-1)*3+$AO2019)-ROW())/12+5),AS2019)</f>
        <v>0</v>
      </c>
      <c r="AU2019" s="58">
        <f ca="1">IF(AND(AQ2019+AS2019&gt;0,AR2019+AT2019&gt;0),COUNTIF(AU$6:AU2018,"&gt;0")+1,0)</f>
        <v>0</v>
      </c>
    </row>
    <row r="2020" spans="40:47">
      <c r="AN2020" s="58">
        <v>56</v>
      </c>
      <c r="AO2020" s="58">
        <v>3</v>
      </c>
      <c r="AP2020" s="58">
        <v>11</v>
      </c>
      <c r="AQ2020" s="60">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58">
        <f ca="1">COUNTIF(INDIRECT("H"&amp;(ROW()+12*(($AN2020-1)*3+$AO2020)-ROW())/12+5):INDIRECT("S"&amp;(ROW()+12*(($AN2020-1)*3+$AO2020)-ROW())/12+5),AQ2020)</f>
        <v>0</v>
      </c>
      <c r="AS2020" s="60">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58">
        <f ca="1">COUNTIF(INDIRECT("U"&amp;(ROW()+12*(($AN2020-1)*3+$AO2020)-ROW())/12+5):INDIRECT("AF"&amp;(ROW()+12*(($AN2020-1)*3+$AO2020)-ROW())/12+5),AS2020)</f>
        <v>0</v>
      </c>
      <c r="AU2020" s="58">
        <f ca="1">IF(AND(AQ2020+AS2020&gt;0,AR2020+AT2020&gt;0),COUNTIF(AU$6:AU2019,"&gt;0")+1,0)</f>
        <v>0</v>
      </c>
    </row>
    <row r="2021" spans="40:47">
      <c r="AN2021" s="243">
        <v>56</v>
      </c>
      <c r="AO2021" s="243">
        <v>3</v>
      </c>
      <c r="AP2021" s="243">
        <v>12</v>
      </c>
      <c r="AQ2021" s="244">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243">
        <f ca="1">COUNTIF(INDIRECT("H"&amp;(ROW()+12*(($AN2021-1)*3+$AO2021)-ROW())/12+5):INDIRECT("S"&amp;(ROW()+12*(($AN2021-1)*3+$AO2021)-ROW())/12+5),AQ2021)</f>
        <v>0</v>
      </c>
      <c r="AS2021" s="244">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243">
        <f ca="1">COUNTIF(INDIRECT("U"&amp;(ROW()+12*(($AN2021-1)*3+$AO2021)-ROW())/12+5):INDIRECT("AF"&amp;(ROW()+12*(($AN2021-1)*3+$AO2021)-ROW())/12+5),AS2021)</f>
        <v>0</v>
      </c>
      <c r="AU2021" s="58">
        <f ca="1">IF(AND(AQ2021+AS2021&gt;0,AR2021+AT2021&gt;0),COUNTIF(AU$6:AU2020,"&gt;0")+1,0)</f>
        <v>0</v>
      </c>
    </row>
    <row r="2022" spans="40:47">
      <c r="AN2022" s="58">
        <v>57</v>
      </c>
      <c r="AO2022" s="58">
        <v>1</v>
      </c>
      <c r="AP2022" s="58">
        <v>1</v>
      </c>
      <c r="AQ2022" s="60">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58">
        <f ca="1">COUNTIF(INDIRECT("H"&amp;(ROW()+12*(($AN2022-1)*3+$AO2022)-ROW())/12+5):INDIRECT("S"&amp;(ROW()+12*(($AN2022-1)*3+$AO2022)-ROW())/12+5),AQ2022)</f>
        <v>0</v>
      </c>
      <c r="AS2022" s="60">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58">
        <f ca="1">COUNTIF(INDIRECT("U"&amp;(ROW()+12*(($AN2022-1)*3+$AO2022)-ROW())/12+5):INDIRECT("AF"&amp;(ROW()+12*(($AN2022-1)*3+$AO2022)-ROW())/12+5),AS2022)</f>
        <v>0</v>
      </c>
      <c r="AU2022" s="58">
        <f ca="1">IF(AND(AQ2022+AS2022&gt;0,AR2022+AT2022&gt;0),COUNTIF(AU$6:AU2021,"&gt;0")+1,0)</f>
        <v>0</v>
      </c>
    </row>
    <row r="2023" spans="40:47">
      <c r="AN2023" s="58">
        <v>57</v>
      </c>
      <c r="AO2023" s="58">
        <v>1</v>
      </c>
      <c r="AP2023" s="58">
        <v>2</v>
      </c>
      <c r="AQ2023" s="60">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58">
        <f ca="1">COUNTIF(INDIRECT("H"&amp;(ROW()+12*(($AN2023-1)*3+$AO2023)-ROW())/12+5):INDIRECT("S"&amp;(ROW()+12*(($AN2023-1)*3+$AO2023)-ROW())/12+5),AQ2023)</f>
        <v>0</v>
      </c>
      <c r="AS2023" s="60">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58">
        <f ca="1">COUNTIF(INDIRECT("U"&amp;(ROW()+12*(($AN2023-1)*3+$AO2023)-ROW())/12+5):INDIRECT("AF"&amp;(ROW()+12*(($AN2023-1)*3+$AO2023)-ROW())/12+5),AS2023)</f>
        <v>0</v>
      </c>
      <c r="AU2023" s="58">
        <f ca="1">IF(AND(AQ2023+AS2023&gt;0,AR2023+AT2023&gt;0),COUNTIF(AU$6:AU2022,"&gt;0")+1,0)</f>
        <v>0</v>
      </c>
    </row>
    <row r="2024" spans="40:47">
      <c r="AN2024" s="58">
        <v>57</v>
      </c>
      <c r="AO2024" s="58">
        <v>1</v>
      </c>
      <c r="AP2024" s="58">
        <v>3</v>
      </c>
      <c r="AQ2024" s="60">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58">
        <f ca="1">COUNTIF(INDIRECT("H"&amp;(ROW()+12*(($AN2024-1)*3+$AO2024)-ROW())/12+5):INDIRECT("S"&amp;(ROW()+12*(($AN2024-1)*3+$AO2024)-ROW())/12+5),AQ2024)</f>
        <v>0</v>
      </c>
      <c r="AS2024" s="60">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58">
        <f ca="1">COUNTIF(INDIRECT("U"&amp;(ROW()+12*(($AN2024-1)*3+$AO2024)-ROW())/12+5):INDIRECT("AF"&amp;(ROW()+12*(($AN2024-1)*3+$AO2024)-ROW())/12+5),AS2024)</f>
        <v>0</v>
      </c>
      <c r="AU2024" s="58">
        <f ca="1">IF(AND(AQ2024+AS2024&gt;0,AR2024+AT2024&gt;0),COUNTIF(AU$6:AU2023,"&gt;0")+1,0)</f>
        <v>0</v>
      </c>
    </row>
    <row r="2025" spans="40:47">
      <c r="AN2025" s="58">
        <v>57</v>
      </c>
      <c r="AO2025" s="58">
        <v>1</v>
      </c>
      <c r="AP2025" s="58">
        <v>4</v>
      </c>
      <c r="AQ2025" s="60">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58">
        <f ca="1">COUNTIF(INDIRECT("H"&amp;(ROW()+12*(($AN2025-1)*3+$AO2025)-ROW())/12+5):INDIRECT("S"&amp;(ROW()+12*(($AN2025-1)*3+$AO2025)-ROW())/12+5),AQ2025)</f>
        <v>0</v>
      </c>
      <c r="AS2025" s="60">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58">
        <f ca="1">COUNTIF(INDIRECT("U"&amp;(ROW()+12*(($AN2025-1)*3+$AO2025)-ROW())/12+5):INDIRECT("AF"&amp;(ROW()+12*(($AN2025-1)*3+$AO2025)-ROW())/12+5),AS2025)</f>
        <v>0</v>
      </c>
      <c r="AU2025" s="58">
        <f ca="1">IF(AND(AQ2025+AS2025&gt;0,AR2025+AT2025&gt;0),COUNTIF(AU$6:AU2024,"&gt;0")+1,0)</f>
        <v>0</v>
      </c>
    </row>
    <row r="2026" spans="40:47">
      <c r="AN2026" s="58">
        <v>57</v>
      </c>
      <c r="AO2026" s="58">
        <v>1</v>
      </c>
      <c r="AP2026" s="58">
        <v>5</v>
      </c>
      <c r="AQ2026" s="60">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58">
        <f ca="1">COUNTIF(INDIRECT("H"&amp;(ROW()+12*(($AN2026-1)*3+$AO2026)-ROW())/12+5):INDIRECT("S"&amp;(ROW()+12*(($AN2026-1)*3+$AO2026)-ROW())/12+5),AQ2026)</f>
        <v>0</v>
      </c>
      <c r="AS2026" s="60">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58">
        <f ca="1">COUNTIF(INDIRECT("U"&amp;(ROW()+12*(($AN2026-1)*3+$AO2026)-ROW())/12+5):INDIRECT("AF"&amp;(ROW()+12*(($AN2026-1)*3+$AO2026)-ROW())/12+5),AS2026)</f>
        <v>0</v>
      </c>
      <c r="AU2026" s="58">
        <f ca="1">IF(AND(AQ2026+AS2026&gt;0,AR2026+AT2026&gt;0),COUNTIF(AU$6:AU2025,"&gt;0")+1,0)</f>
        <v>0</v>
      </c>
    </row>
    <row r="2027" spans="40:47">
      <c r="AN2027" s="58">
        <v>57</v>
      </c>
      <c r="AO2027" s="58">
        <v>1</v>
      </c>
      <c r="AP2027" s="58">
        <v>6</v>
      </c>
      <c r="AQ2027" s="60">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58">
        <f ca="1">COUNTIF(INDIRECT("H"&amp;(ROW()+12*(($AN2027-1)*3+$AO2027)-ROW())/12+5):INDIRECT("S"&amp;(ROW()+12*(($AN2027-1)*3+$AO2027)-ROW())/12+5),AQ2027)</f>
        <v>0</v>
      </c>
      <c r="AS2027" s="60">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58">
        <f ca="1">COUNTIF(INDIRECT("U"&amp;(ROW()+12*(($AN2027-1)*3+$AO2027)-ROW())/12+5):INDIRECT("AF"&amp;(ROW()+12*(($AN2027-1)*3+$AO2027)-ROW())/12+5),AS2027)</f>
        <v>0</v>
      </c>
      <c r="AU2027" s="58">
        <f ca="1">IF(AND(AQ2027+AS2027&gt;0,AR2027+AT2027&gt;0),COUNTIF(AU$6:AU2026,"&gt;0")+1,0)</f>
        <v>0</v>
      </c>
    </row>
    <row r="2028" spans="40:47">
      <c r="AN2028" s="58">
        <v>57</v>
      </c>
      <c r="AO2028" s="58">
        <v>1</v>
      </c>
      <c r="AP2028" s="58">
        <v>7</v>
      </c>
      <c r="AQ2028" s="60">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58">
        <f ca="1">COUNTIF(INDIRECT("H"&amp;(ROW()+12*(($AN2028-1)*3+$AO2028)-ROW())/12+5):INDIRECT("S"&amp;(ROW()+12*(($AN2028-1)*3+$AO2028)-ROW())/12+5),AQ2028)</f>
        <v>0</v>
      </c>
      <c r="AS2028" s="60">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58">
        <f ca="1">COUNTIF(INDIRECT("U"&amp;(ROW()+12*(($AN2028-1)*3+$AO2028)-ROW())/12+5):INDIRECT("AF"&amp;(ROW()+12*(($AN2028-1)*3+$AO2028)-ROW())/12+5),AS2028)</f>
        <v>0</v>
      </c>
      <c r="AU2028" s="58">
        <f ca="1">IF(AND(AQ2028+AS2028&gt;0,AR2028+AT2028&gt;0),COUNTIF(AU$6:AU2027,"&gt;0")+1,0)</f>
        <v>0</v>
      </c>
    </row>
    <row r="2029" spans="40:47">
      <c r="AN2029" s="58">
        <v>57</v>
      </c>
      <c r="AO2029" s="58">
        <v>1</v>
      </c>
      <c r="AP2029" s="58">
        <v>8</v>
      </c>
      <c r="AQ2029" s="60">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58">
        <f ca="1">COUNTIF(INDIRECT("H"&amp;(ROW()+12*(($AN2029-1)*3+$AO2029)-ROW())/12+5):INDIRECT("S"&amp;(ROW()+12*(($AN2029-1)*3+$AO2029)-ROW())/12+5),AQ2029)</f>
        <v>0</v>
      </c>
      <c r="AS2029" s="60">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58">
        <f ca="1">COUNTIF(INDIRECT("U"&amp;(ROW()+12*(($AN2029-1)*3+$AO2029)-ROW())/12+5):INDIRECT("AF"&amp;(ROW()+12*(($AN2029-1)*3+$AO2029)-ROW())/12+5),AS2029)</f>
        <v>0</v>
      </c>
      <c r="AU2029" s="58">
        <f ca="1">IF(AND(AQ2029+AS2029&gt;0,AR2029+AT2029&gt;0),COUNTIF(AU$6:AU2028,"&gt;0")+1,0)</f>
        <v>0</v>
      </c>
    </row>
    <row r="2030" spans="40:47">
      <c r="AN2030" s="58">
        <v>57</v>
      </c>
      <c r="AO2030" s="58">
        <v>1</v>
      </c>
      <c r="AP2030" s="58">
        <v>9</v>
      </c>
      <c r="AQ2030" s="60">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58">
        <f ca="1">COUNTIF(INDIRECT("H"&amp;(ROW()+12*(($AN2030-1)*3+$AO2030)-ROW())/12+5):INDIRECT("S"&amp;(ROW()+12*(($AN2030-1)*3+$AO2030)-ROW())/12+5),AQ2030)</f>
        <v>0</v>
      </c>
      <c r="AS2030" s="60">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58">
        <f ca="1">COUNTIF(INDIRECT("U"&amp;(ROW()+12*(($AN2030-1)*3+$AO2030)-ROW())/12+5):INDIRECT("AF"&amp;(ROW()+12*(($AN2030-1)*3+$AO2030)-ROW())/12+5),AS2030)</f>
        <v>0</v>
      </c>
      <c r="AU2030" s="58">
        <f ca="1">IF(AND(AQ2030+AS2030&gt;0,AR2030+AT2030&gt;0),COUNTIF(AU$6:AU2029,"&gt;0")+1,0)</f>
        <v>0</v>
      </c>
    </row>
    <row r="2031" spans="40:47">
      <c r="AN2031" s="58">
        <v>57</v>
      </c>
      <c r="AO2031" s="58">
        <v>1</v>
      </c>
      <c r="AP2031" s="58">
        <v>10</v>
      </c>
      <c r="AQ2031" s="60">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58">
        <f ca="1">COUNTIF(INDIRECT("H"&amp;(ROW()+12*(($AN2031-1)*3+$AO2031)-ROW())/12+5):INDIRECT("S"&amp;(ROW()+12*(($AN2031-1)*3+$AO2031)-ROW())/12+5),AQ2031)</f>
        <v>0</v>
      </c>
      <c r="AS2031" s="60">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58">
        <f ca="1">COUNTIF(INDIRECT("U"&amp;(ROW()+12*(($AN2031-1)*3+$AO2031)-ROW())/12+5):INDIRECT("AF"&amp;(ROW()+12*(($AN2031-1)*3+$AO2031)-ROW())/12+5),AS2031)</f>
        <v>0</v>
      </c>
      <c r="AU2031" s="58">
        <f ca="1">IF(AND(AQ2031+AS2031&gt;0,AR2031+AT2031&gt;0),COUNTIF(AU$6:AU2030,"&gt;0")+1,0)</f>
        <v>0</v>
      </c>
    </row>
    <row r="2032" spans="40:47">
      <c r="AN2032" s="58">
        <v>57</v>
      </c>
      <c r="AO2032" s="58">
        <v>1</v>
      </c>
      <c r="AP2032" s="58">
        <v>11</v>
      </c>
      <c r="AQ2032" s="60">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58">
        <f ca="1">COUNTIF(INDIRECT("H"&amp;(ROW()+12*(($AN2032-1)*3+$AO2032)-ROW())/12+5):INDIRECT("S"&amp;(ROW()+12*(($AN2032-1)*3+$AO2032)-ROW())/12+5),AQ2032)</f>
        <v>0</v>
      </c>
      <c r="AS2032" s="60">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58">
        <f ca="1">COUNTIF(INDIRECT("U"&amp;(ROW()+12*(($AN2032-1)*3+$AO2032)-ROW())/12+5):INDIRECT("AF"&amp;(ROW()+12*(($AN2032-1)*3+$AO2032)-ROW())/12+5),AS2032)</f>
        <v>0</v>
      </c>
      <c r="AU2032" s="58">
        <f ca="1">IF(AND(AQ2032+AS2032&gt;0,AR2032+AT2032&gt;0),COUNTIF(AU$6:AU2031,"&gt;0")+1,0)</f>
        <v>0</v>
      </c>
    </row>
    <row r="2033" spans="40:47">
      <c r="AN2033" s="58">
        <v>57</v>
      </c>
      <c r="AO2033" s="58">
        <v>1</v>
      </c>
      <c r="AP2033" s="58">
        <v>12</v>
      </c>
      <c r="AQ2033" s="60">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58">
        <f ca="1">COUNTIF(INDIRECT("H"&amp;(ROW()+12*(($AN2033-1)*3+$AO2033)-ROW())/12+5):INDIRECT("S"&amp;(ROW()+12*(($AN2033-1)*3+$AO2033)-ROW())/12+5),AQ2033)</f>
        <v>0</v>
      </c>
      <c r="AS2033" s="60">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58">
        <f ca="1">COUNTIF(INDIRECT("U"&amp;(ROW()+12*(($AN2033-1)*3+$AO2033)-ROW())/12+5):INDIRECT("AF"&amp;(ROW()+12*(($AN2033-1)*3+$AO2033)-ROW())/12+5),AS2033)</f>
        <v>0</v>
      </c>
      <c r="AU2033" s="58">
        <f ca="1">IF(AND(AQ2033+AS2033&gt;0,AR2033+AT2033&gt;0),COUNTIF(AU$6:AU2032,"&gt;0")+1,0)</f>
        <v>0</v>
      </c>
    </row>
    <row r="2034" spans="40:47">
      <c r="AN2034" s="58">
        <v>57</v>
      </c>
      <c r="AO2034" s="58">
        <v>2</v>
      </c>
      <c r="AP2034" s="58">
        <v>1</v>
      </c>
      <c r="AQ2034" s="60">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58">
        <f ca="1">COUNTIF(INDIRECT("H"&amp;(ROW()+12*(($AN2034-1)*3+$AO2034)-ROW())/12+5):INDIRECT("S"&amp;(ROW()+12*(($AN2034-1)*3+$AO2034)-ROW())/12+5),AQ2034)</f>
        <v>0</v>
      </c>
      <c r="AS2034" s="60">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58">
        <f ca="1">COUNTIF(INDIRECT("U"&amp;(ROW()+12*(($AN2034-1)*3+$AO2034)-ROW())/12+5):INDIRECT("AF"&amp;(ROW()+12*(($AN2034-1)*3+$AO2034)-ROW())/12+5),AS2034)</f>
        <v>0</v>
      </c>
      <c r="AU2034" s="58">
        <f ca="1">IF(AND(AQ2034+AS2034&gt;0,AR2034+AT2034&gt;0),COUNTIF(AU$6:AU2033,"&gt;0")+1,0)</f>
        <v>0</v>
      </c>
    </row>
    <row r="2035" spans="40:47">
      <c r="AN2035" s="58">
        <v>57</v>
      </c>
      <c r="AO2035" s="58">
        <v>2</v>
      </c>
      <c r="AP2035" s="58">
        <v>2</v>
      </c>
      <c r="AQ2035" s="60">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58">
        <f ca="1">COUNTIF(INDIRECT("H"&amp;(ROW()+12*(($AN2035-1)*3+$AO2035)-ROW())/12+5):INDIRECT("S"&amp;(ROW()+12*(($AN2035-1)*3+$AO2035)-ROW())/12+5),AQ2035)</f>
        <v>0</v>
      </c>
      <c r="AS2035" s="60">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58">
        <f ca="1">COUNTIF(INDIRECT("U"&amp;(ROW()+12*(($AN2035-1)*3+$AO2035)-ROW())/12+5):INDIRECT("AF"&amp;(ROW()+12*(($AN2035-1)*3+$AO2035)-ROW())/12+5),AS2035)</f>
        <v>0</v>
      </c>
      <c r="AU2035" s="58">
        <f ca="1">IF(AND(AQ2035+AS2035&gt;0,AR2035+AT2035&gt;0),COUNTIF(AU$6:AU2034,"&gt;0")+1,0)</f>
        <v>0</v>
      </c>
    </row>
    <row r="2036" spans="40:47">
      <c r="AN2036" s="58">
        <v>57</v>
      </c>
      <c r="AO2036" s="58">
        <v>2</v>
      </c>
      <c r="AP2036" s="58">
        <v>3</v>
      </c>
      <c r="AQ2036" s="60">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58">
        <f ca="1">COUNTIF(INDIRECT("H"&amp;(ROW()+12*(($AN2036-1)*3+$AO2036)-ROW())/12+5):INDIRECT("S"&amp;(ROW()+12*(($AN2036-1)*3+$AO2036)-ROW())/12+5),AQ2036)</f>
        <v>0</v>
      </c>
      <c r="AS2036" s="60">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58">
        <f ca="1">COUNTIF(INDIRECT("U"&amp;(ROW()+12*(($AN2036-1)*3+$AO2036)-ROW())/12+5):INDIRECT("AF"&amp;(ROW()+12*(($AN2036-1)*3+$AO2036)-ROW())/12+5),AS2036)</f>
        <v>0</v>
      </c>
      <c r="AU2036" s="58">
        <f ca="1">IF(AND(AQ2036+AS2036&gt;0,AR2036+AT2036&gt;0),COUNTIF(AU$6:AU2035,"&gt;0")+1,0)</f>
        <v>0</v>
      </c>
    </row>
    <row r="2037" spans="40:47">
      <c r="AN2037" s="58">
        <v>57</v>
      </c>
      <c r="AO2037" s="58">
        <v>2</v>
      </c>
      <c r="AP2037" s="58">
        <v>4</v>
      </c>
      <c r="AQ2037" s="60">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58">
        <f ca="1">COUNTIF(INDIRECT("H"&amp;(ROW()+12*(($AN2037-1)*3+$AO2037)-ROW())/12+5):INDIRECT("S"&amp;(ROW()+12*(($AN2037-1)*3+$AO2037)-ROW())/12+5),AQ2037)</f>
        <v>0</v>
      </c>
      <c r="AS2037" s="60">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58">
        <f ca="1">COUNTIF(INDIRECT("U"&amp;(ROW()+12*(($AN2037-1)*3+$AO2037)-ROW())/12+5):INDIRECT("AF"&amp;(ROW()+12*(($AN2037-1)*3+$AO2037)-ROW())/12+5),AS2037)</f>
        <v>0</v>
      </c>
      <c r="AU2037" s="58">
        <f ca="1">IF(AND(AQ2037+AS2037&gt;0,AR2037+AT2037&gt;0),COUNTIF(AU$6:AU2036,"&gt;0")+1,0)</f>
        <v>0</v>
      </c>
    </row>
    <row r="2038" spans="40:47">
      <c r="AN2038" s="58">
        <v>57</v>
      </c>
      <c r="AO2038" s="58">
        <v>2</v>
      </c>
      <c r="AP2038" s="58">
        <v>5</v>
      </c>
      <c r="AQ2038" s="60">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58">
        <f ca="1">COUNTIF(INDIRECT("H"&amp;(ROW()+12*(($AN2038-1)*3+$AO2038)-ROW())/12+5):INDIRECT("S"&amp;(ROW()+12*(($AN2038-1)*3+$AO2038)-ROW())/12+5),AQ2038)</f>
        <v>0</v>
      </c>
      <c r="AS2038" s="60">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58">
        <f ca="1">COUNTIF(INDIRECT("U"&amp;(ROW()+12*(($AN2038-1)*3+$AO2038)-ROW())/12+5):INDIRECT("AF"&amp;(ROW()+12*(($AN2038-1)*3+$AO2038)-ROW())/12+5),AS2038)</f>
        <v>0</v>
      </c>
      <c r="AU2038" s="58">
        <f ca="1">IF(AND(AQ2038+AS2038&gt;0,AR2038+AT2038&gt;0),COUNTIF(AU$6:AU2037,"&gt;0")+1,0)</f>
        <v>0</v>
      </c>
    </row>
    <row r="2039" spans="40:47">
      <c r="AN2039" s="58">
        <v>57</v>
      </c>
      <c r="AO2039" s="58">
        <v>2</v>
      </c>
      <c r="AP2039" s="58">
        <v>6</v>
      </c>
      <c r="AQ2039" s="60">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58">
        <f ca="1">COUNTIF(INDIRECT("H"&amp;(ROW()+12*(($AN2039-1)*3+$AO2039)-ROW())/12+5):INDIRECT("S"&amp;(ROW()+12*(($AN2039-1)*3+$AO2039)-ROW())/12+5),AQ2039)</f>
        <v>0</v>
      </c>
      <c r="AS2039" s="60">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58">
        <f ca="1">COUNTIF(INDIRECT("U"&amp;(ROW()+12*(($AN2039-1)*3+$AO2039)-ROW())/12+5):INDIRECT("AF"&amp;(ROW()+12*(($AN2039-1)*3+$AO2039)-ROW())/12+5),AS2039)</f>
        <v>0</v>
      </c>
      <c r="AU2039" s="58">
        <f ca="1">IF(AND(AQ2039+AS2039&gt;0,AR2039+AT2039&gt;0),COUNTIF(AU$6:AU2038,"&gt;0")+1,0)</f>
        <v>0</v>
      </c>
    </row>
    <row r="2040" spans="40:47">
      <c r="AN2040" s="58">
        <v>57</v>
      </c>
      <c r="AO2040" s="58">
        <v>2</v>
      </c>
      <c r="AP2040" s="58">
        <v>7</v>
      </c>
      <c r="AQ2040" s="60">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58">
        <f ca="1">COUNTIF(INDIRECT("H"&amp;(ROW()+12*(($AN2040-1)*3+$AO2040)-ROW())/12+5):INDIRECT("S"&amp;(ROW()+12*(($AN2040-1)*3+$AO2040)-ROW())/12+5),AQ2040)</f>
        <v>0</v>
      </c>
      <c r="AS2040" s="60">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58">
        <f ca="1">COUNTIF(INDIRECT("U"&amp;(ROW()+12*(($AN2040-1)*3+$AO2040)-ROW())/12+5):INDIRECT("AF"&amp;(ROW()+12*(($AN2040-1)*3+$AO2040)-ROW())/12+5),AS2040)</f>
        <v>0</v>
      </c>
      <c r="AU2040" s="58">
        <f ca="1">IF(AND(AQ2040+AS2040&gt;0,AR2040+AT2040&gt;0),COUNTIF(AU$6:AU2039,"&gt;0")+1,0)</f>
        <v>0</v>
      </c>
    </row>
    <row r="2041" spans="40:47">
      <c r="AN2041" s="58">
        <v>57</v>
      </c>
      <c r="AO2041" s="58">
        <v>2</v>
      </c>
      <c r="AP2041" s="58">
        <v>8</v>
      </c>
      <c r="AQ2041" s="60">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58">
        <f ca="1">COUNTIF(INDIRECT("H"&amp;(ROW()+12*(($AN2041-1)*3+$AO2041)-ROW())/12+5):INDIRECT("S"&amp;(ROW()+12*(($AN2041-1)*3+$AO2041)-ROW())/12+5),AQ2041)</f>
        <v>0</v>
      </c>
      <c r="AS2041" s="60">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58">
        <f ca="1">COUNTIF(INDIRECT("U"&amp;(ROW()+12*(($AN2041-1)*3+$AO2041)-ROW())/12+5):INDIRECT("AF"&amp;(ROW()+12*(($AN2041-1)*3+$AO2041)-ROW())/12+5),AS2041)</f>
        <v>0</v>
      </c>
      <c r="AU2041" s="58">
        <f ca="1">IF(AND(AQ2041+AS2041&gt;0,AR2041+AT2041&gt;0),COUNTIF(AU$6:AU2040,"&gt;0")+1,0)</f>
        <v>0</v>
      </c>
    </row>
    <row r="2042" spans="40:47">
      <c r="AN2042" s="58">
        <v>57</v>
      </c>
      <c r="AO2042" s="58">
        <v>2</v>
      </c>
      <c r="AP2042" s="58">
        <v>9</v>
      </c>
      <c r="AQ2042" s="60">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58">
        <f ca="1">COUNTIF(INDIRECT("H"&amp;(ROW()+12*(($AN2042-1)*3+$AO2042)-ROW())/12+5):INDIRECT("S"&amp;(ROW()+12*(($AN2042-1)*3+$AO2042)-ROW())/12+5),AQ2042)</f>
        <v>0</v>
      </c>
      <c r="AS2042" s="60">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58">
        <f ca="1">COUNTIF(INDIRECT("U"&amp;(ROW()+12*(($AN2042-1)*3+$AO2042)-ROW())/12+5):INDIRECT("AF"&amp;(ROW()+12*(($AN2042-1)*3+$AO2042)-ROW())/12+5),AS2042)</f>
        <v>0</v>
      </c>
      <c r="AU2042" s="58">
        <f ca="1">IF(AND(AQ2042+AS2042&gt;0,AR2042+AT2042&gt;0),COUNTIF(AU$6:AU2041,"&gt;0")+1,0)</f>
        <v>0</v>
      </c>
    </row>
    <row r="2043" spans="40:47">
      <c r="AN2043" s="58">
        <v>57</v>
      </c>
      <c r="AO2043" s="58">
        <v>2</v>
      </c>
      <c r="AP2043" s="58">
        <v>10</v>
      </c>
      <c r="AQ2043" s="60">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58">
        <f ca="1">COUNTIF(INDIRECT("H"&amp;(ROW()+12*(($AN2043-1)*3+$AO2043)-ROW())/12+5):INDIRECT("S"&amp;(ROW()+12*(($AN2043-1)*3+$AO2043)-ROW())/12+5),AQ2043)</f>
        <v>0</v>
      </c>
      <c r="AS2043" s="60">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58">
        <f ca="1">COUNTIF(INDIRECT("U"&amp;(ROW()+12*(($AN2043-1)*3+$AO2043)-ROW())/12+5):INDIRECT("AF"&amp;(ROW()+12*(($AN2043-1)*3+$AO2043)-ROW())/12+5),AS2043)</f>
        <v>0</v>
      </c>
      <c r="AU2043" s="58">
        <f ca="1">IF(AND(AQ2043+AS2043&gt;0,AR2043+AT2043&gt;0),COUNTIF(AU$6:AU2042,"&gt;0")+1,0)</f>
        <v>0</v>
      </c>
    </row>
    <row r="2044" spans="40:47">
      <c r="AN2044" s="58">
        <v>57</v>
      </c>
      <c r="AO2044" s="58">
        <v>2</v>
      </c>
      <c r="AP2044" s="58">
        <v>11</v>
      </c>
      <c r="AQ2044" s="60">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58">
        <f ca="1">COUNTIF(INDIRECT("H"&amp;(ROW()+12*(($AN2044-1)*3+$AO2044)-ROW())/12+5):INDIRECT("S"&amp;(ROW()+12*(($AN2044-1)*3+$AO2044)-ROW())/12+5),AQ2044)</f>
        <v>0</v>
      </c>
      <c r="AS2044" s="60">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58">
        <f ca="1">COUNTIF(INDIRECT("U"&amp;(ROW()+12*(($AN2044-1)*3+$AO2044)-ROW())/12+5):INDIRECT("AF"&amp;(ROW()+12*(($AN2044-1)*3+$AO2044)-ROW())/12+5),AS2044)</f>
        <v>0</v>
      </c>
      <c r="AU2044" s="58">
        <f ca="1">IF(AND(AQ2044+AS2044&gt;0,AR2044+AT2044&gt;0),COUNTIF(AU$6:AU2043,"&gt;0")+1,0)</f>
        <v>0</v>
      </c>
    </row>
    <row r="2045" spans="40:47">
      <c r="AN2045" s="58">
        <v>57</v>
      </c>
      <c r="AO2045" s="58">
        <v>2</v>
      </c>
      <c r="AP2045" s="58">
        <v>12</v>
      </c>
      <c r="AQ2045" s="60">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58">
        <f ca="1">COUNTIF(INDIRECT("H"&amp;(ROW()+12*(($AN2045-1)*3+$AO2045)-ROW())/12+5):INDIRECT("S"&amp;(ROW()+12*(($AN2045-1)*3+$AO2045)-ROW())/12+5),AQ2045)</f>
        <v>0</v>
      </c>
      <c r="AS2045" s="60">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58">
        <f ca="1">COUNTIF(INDIRECT("U"&amp;(ROW()+12*(($AN2045-1)*3+$AO2045)-ROW())/12+5):INDIRECT("AF"&amp;(ROW()+12*(($AN2045-1)*3+$AO2045)-ROW())/12+5),AS2045)</f>
        <v>0</v>
      </c>
      <c r="AU2045" s="58">
        <f ca="1">IF(AND(AQ2045+AS2045&gt;0,AR2045+AT2045&gt;0),COUNTIF(AU$6:AU2044,"&gt;0")+1,0)</f>
        <v>0</v>
      </c>
    </row>
    <row r="2046" spans="40:47">
      <c r="AN2046" s="58">
        <v>57</v>
      </c>
      <c r="AO2046" s="58">
        <v>3</v>
      </c>
      <c r="AP2046" s="58">
        <v>1</v>
      </c>
      <c r="AQ2046" s="60">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58">
        <f ca="1">COUNTIF(INDIRECT("H"&amp;(ROW()+12*(($AN2046-1)*3+$AO2046)-ROW())/12+5):INDIRECT("S"&amp;(ROW()+12*(($AN2046-1)*3+$AO2046)-ROW())/12+5),AQ2046)</f>
        <v>0</v>
      </c>
      <c r="AS2046" s="60">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58">
        <f ca="1">COUNTIF(INDIRECT("U"&amp;(ROW()+12*(($AN2046-1)*3+$AO2046)-ROW())/12+5):INDIRECT("AF"&amp;(ROW()+12*(($AN2046-1)*3+$AO2046)-ROW())/12+5),AS2046)</f>
        <v>0</v>
      </c>
      <c r="AU2046" s="58">
        <f ca="1">IF(AND(AQ2046+AS2046&gt;0,AR2046+AT2046&gt;0),COUNTIF(AU$6:AU2045,"&gt;0")+1,0)</f>
        <v>0</v>
      </c>
    </row>
    <row r="2047" spans="40:47">
      <c r="AN2047" s="58">
        <v>57</v>
      </c>
      <c r="AO2047" s="58">
        <v>3</v>
      </c>
      <c r="AP2047" s="58">
        <v>2</v>
      </c>
      <c r="AQ2047" s="60">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58">
        <f ca="1">COUNTIF(INDIRECT("H"&amp;(ROW()+12*(($AN2047-1)*3+$AO2047)-ROW())/12+5):INDIRECT("S"&amp;(ROW()+12*(($AN2047-1)*3+$AO2047)-ROW())/12+5),AQ2047)</f>
        <v>0</v>
      </c>
      <c r="AS2047" s="60">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58">
        <f ca="1">COUNTIF(INDIRECT("U"&amp;(ROW()+12*(($AN2047-1)*3+$AO2047)-ROW())/12+5):INDIRECT("AF"&amp;(ROW()+12*(($AN2047-1)*3+$AO2047)-ROW())/12+5),AS2047)</f>
        <v>0</v>
      </c>
      <c r="AU2047" s="58">
        <f ca="1">IF(AND(AQ2047+AS2047&gt;0,AR2047+AT2047&gt;0),COUNTIF(AU$6:AU2046,"&gt;0")+1,0)</f>
        <v>0</v>
      </c>
    </row>
    <row r="2048" spans="40:47">
      <c r="AN2048" s="58">
        <v>57</v>
      </c>
      <c r="AO2048" s="58">
        <v>3</v>
      </c>
      <c r="AP2048" s="58">
        <v>3</v>
      </c>
      <c r="AQ2048" s="60">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58">
        <f ca="1">COUNTIF(INDIRECT("H"&amp;(ROW()+12*(($AN2048-1)*3+$AO2048)-ROW())/12+5):INDIRECT("S"&amp;(ROW()+12*(($AN2048-1)*3+$AO2048)-ROW())/12+5),AQ2048)</f>
        <v>0</v>
      </c>
      <c r="AS2048" s="60">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58">
        <f ca="1">COUNTIF(INDIRECT("U"&amp;(ROW()+12*(($AN2048-1)*3+$AO2048)-ROW())/12+5):INDIRECT("AF"&amp;(ROW()+12*(($AN2048-1)*3+$AO2048)-ROW())/12+5),AS2048)</f>
        <v>0</v>
      </c>
      <c r="AU2048" s="58">
        <f ca="1">IF(AND(AQ2048+AS2048&gt;0,AR2048+AT2048&gt;0),COUNTIF(AU$6:AU2047,"&gt;0")+1,0)</f>
        <v>0</v>
      </c>
    </row>
    <row r="2049" spans="40:47">
      <c r="AN2049" s="58">
        <v>57</v>
      </c>
      <c r="AO2049" s="58">
        <v>3</v>
      </c>
      <c r="AP2049" s="58">
        <v>4</v>
      </c>
      <c r="AQ2049" s="60">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58">
        <f ca="1">COUNTIF(INDIRECT("H"&amp;(ROW()+12*(($AN2049-1)*3+$AO2049)-ROW())/12+5):INDIRECT("S"&amp;(ROW()+12*(($AN2049-1)*3+$AO2049)-ROW())/12+5),AQ2049)</f>
        <v>0</v>
      </c>
      <c r="AS2049" s="60">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58">
        <f ca="1">COUNTIF(INDIRECT("U"&amp;(ROW()+12*(($AN2049-1)*3+$AO2049)-ROW())/12+5):INDIRECT("AF"&amp;(ROW()+12*(($AN2049-1)*3+$AO2049)-ROW())/12+5),AS2049)</f>
        <v>0</v>
      </c>
      <c r="AU2049" s="58">
        <f ca="1">IF(AND(AQ2049+AS2049&gt;0,AR2049+AT2049&gt;0),COUNTIF(AU$6:AU2048,"&gt;0")+1,0)</f>
        <v>0</v>
      </c>
    </row>
    <row r="2050" spans="40:47">
      <c r="AN2050" s="58">
        <v>57</v>
      </c>
      <c r="AO2050" s="58">
        <v>3</v>
      </c>
      <c r="AP2050" s="58">
        <v>5</v>
      </c>
      <c r="AQ2050" s="60">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58">
        <f ca="1">COUNTIF(INDIRECT("H"&amp;(ROW()+12*(($AN2050-1)*3+$AO2050)-ROW())/12+5):INDIRECT("S"&amp;(ROW()+12*(($AN2050-1)*3+$AO2050)-ROW())/12+5),AQ2050)</f>
        <v>0</v>
      </c>
      <c r="AS2050" s="60">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58">
        <f ca="1">COUNTIF(INDIRECT("U"&amp;(ROW()+12*(($AN2050-1)*3+$AO2050)-ROW())/12+5):INDIRECT("AF"&amp;(ROW()+12*(($AN2050-1)*3+$AO2050)-ROW())/12+5),AS2050)</f>
        <v>0</v>
      </c>
      <c r="AU2050" s="58">
        <f ca="1">IF(AND(AQ2050+AS2050&gt;0,AR2050+AT2050&gt;0),COUNTIF(AU$6:AU2049,"&gt;0")+1,0)</f>
        <v>0</v>
      </c>
    </row>
    <row r="2051" spans="40:47">
      <c r="AN2051" s="58">
        <v>57</v>
      </c>
      <c r="AO2051" s="58">
        <v>3</v>
      </c>
      <c r="AP2051" s="58">
        <v>6</v>
      </c>
      <c r="AQ2051" s="60">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58">
        <f ca="1">COUNTIF(INDIRECT("H"&amp;(ROW()+12*(($AN2051-1)*3+$AO2051)-ROW())/12+5):INDIRECT("S"&amp;(ROW()+12*(($AN2051-1)*3+$AO2051)-ROW())/12+5),AQ2051)</f>
        <v>0</v>
      </c>
      <c r="AS2051" s="60">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58">
        <f ca="1">COUNTIF(INDIRECT("U"&amp;(ROW()+12*(($AN2051-1)*3+$AO2051)-ROW())/12+5):INDIRECT("AF"&amp;(ROW()+12*(($AN2051-1)*3+$AO2051)-ROW())/12+5),AS2051)</f>
        <v>0</v>
      </c>
      <c r="AU2051" s="58">
        <f ca="1">IF(AND(AQ2051+AS2051&gt;0,AR2051+AT2051&gt;0),COUNTIF(AU$6:AU2050,"&gt;0")+1,0)</f>
        <v>0</v>
      </c>
    </row>
    <row r="2052" spans="40:47">
      <c r="AN2052" s="58">
        <v>57</v>
      </c>
      <c r="AO2052" s="58">
        <v>3</v>
      </c>
      <c r="AP2052" s="58">
        <v>7</v>
      </c>
      <c r="AQ2052" s="60">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58">
        <f ca="1">COUNTIF(INDIRECT("H"&amp;(ROW()+12*(($AN2052-1)*3+$AO2052)-ROW())/12+5):INDIRECT("S"&amp;(ROW()+12*(($AN2052-1)*3+$AO2052)-ROW())/12+5),AQ2052)</f>
        <v>0</v>
      </c>
      <c r="AS2052" s="60">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58">
        <f ca="1">COUNTIF(INDIRECT("U"&amp;(ROW()+12*(($AN2052-1)*3+$AO2052)-ROW())/12+5):INDIRECT("AF"&amp;(ROW()+12*(($AN2052-1)*3+$AO2052)-ROW())/12+5),AS2052)</f>
        <v>0</v>
      </c>
      <c r="AU2052" s="58">
        <f ca="1">IF(AND(AQ2052+AS2052&gt;0,AR2052+AT2052&gt;0),COUNTIF(AU$6:AU2051,"&gt;0")+1,0)</f>
        <v>0</v>
      </c>
    </row>
    <row r="2053" spans="40:47">
      <c r="AN2053" s="58">
        <v>57</v>
      </c>
      <c r="AO2053" s="58">
        <v>3</v>
      </c>
      <c r="AP2053" s="58">
        <v>8</v>
      </c>
      <c r="AQ2053" s="60">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58">
        <f ca="1">COUNTIF(INDIRECT("H"&amp;(ROW()+12*(($AN2053-1)*3+$AO2053)-ROW())/12+5):INDIRECT("S"&amp;(ROW()+12*(($AN2053-1)*3+$AO2053)-ROW())/12+5),AQ2053)</f>
        <v>0</v>
      </c>
      <c r="AS2053" s="60">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58">
        <f ca="1">COUNTIF(INDIRECT("U"&amp;(ROW()+12*(($AN2053-1)*3+$AO2053)-ROW())/12+5):INDIRECT("AF"&amp;(ROW()+12*(($AN2053-1)*3+$AO2053)-ROW())/12+5),AS2053)</f>
        <v>0</v>
      </c>
      <c r="AU2053" s="58">
        <f ca="1">IF(AND(AQ2053+AS2053&gt;0,AR2053+AT2053&gt;0),COUNTIF(AU$6:AU2052,"&gt;0")+1,0)</f>
        <v>0</v>
      </c>
    </row>
    <row r="2054" spans="40:47">
      <c r="AN2054" s="58">
        <v>57</v>
      </c>
      <c r="AO2054" s="58">
        <v>3</v>
      </c>
      <c r="AP2054" s="58">
        <v>9</v>
      </c>
      <c r="AQ2054" s="60">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58">
        <f ca="1">COUNTIF(INDIRECT("H"&amp;(ROW()+12*(($AN2054-1)*3+$AO2054)-ROW())/12+5):INDIRECT("S"&amp;(ROW()+12*(($AN2054-1)*3+$AO2054)-ROW())/12+5),AQ2054)</f>
        <v>0</v>
      </c>
      <c r="AS2054" s="60">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58">
        <f ca="1">COUNTIF(INDIRECT("U"&amp;(ROW()+12*(($AN2054-1)*3+$AO2054)-ROW())/12+5):INDIRECT("AF"&amp;(ROW()+12*(($AN2054-1)*3+$AO2054)-ROW())/12+5),AS2054)</f>
        <v>0</v>
      </c>
      <c r="AU2054" s="58">
        <f ca="1">IF(AND(AQ2054+AS2054&gt;0,AR2054+AT2054&gt;0),COUNTIF(AU$6:AU2053,"&gt;0")+1,0)</f>
        <v>0</v>
      </c>
    </row>
    <row r="2055" spans="40:47">
      <c r="AN2055" s="58">
        <v>57</v>
      </c>
      <c r="AO2055" s="58">
        <v>3</v>
      </c>
      <c r="AP2055" s="58">
        <v>10</v>
      </c>
      <c r="AQ2055" s="60">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58">
        <f ca="1">COUNTIF(INDIRECT("H"&amp;(ROW()+12*(($AN2055-1)*3+$AO2055)-ROW())/12+5):INDIRECT("S"&amp;(ROW()+12*(($AN2055-1)*3+$AO2055)-ROW())/12+5),AQ2055)</f>
        <v>0</v>
      </c>
      <c r="AS2055" s="60">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58">
        <f ca="1">COUNTIF(INDIRECT("U"&amp;(ROW()+12*(($AN2055-1)*3+$AO2055)-ROW())/12+5):INDIRECT("AF"&amp;(ROW()+12*(($AN2055-1)*3+$AO2055)-ROW())/12+5),AS2055)</f>
        <v>0</v>
      </c>
      <c r="AU2055" s="58">
        <f ca="1">IF(AND(AQ2055+AS2055&gt;0,AR2055+AT2055&gt;0),COUNTIF(AU$6:AU2054,"&gt;0")+1,0)</f>
        <v>0</v>
      </c>
    </row>
    <row r="2056" spans="40:47">
      <c r="AN2056" s="58">
        <v>57</v>
      </c>
      <c r="AO2056" s="58">
        <v>3</v>
      </c>
      <c r="AP2056" s="58">
        <v>11</v>
      </c>
      <c r="AQ2056" s="60">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58">
        <f ca="1">COUNTIF(INDIRECT("H"&amp;(ROW()+12*(($AN2056-1)*3+$AO2056)-ROW())/12+5):INDIRECT("S"&amp;(ROW()+12*(($AN2056-1)*3+$AO2056)-ROW())/12+5),AQ2056)</f>
        <v>0</v>
      </c>
      <c r="AS2056" s="60">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58">
        <f ca="1">COUNTIF(INDIRECT("U"&amp;(ROW()+12*(($AN2056-1)*3+$AO2056)-ROW())/12+5):INDIRECT("AF"&amp;(ROW()+12*(($AN2056-1)*3+$AO2056)-ROW())/12+5),AS2056)</f>
        <v>0</v>
      </c>
      <c r="AU2056" s="58">
        <f ca="1">IF(AND(AQ2056+AS2056&gt;0,AR2056+AT2056&gt;0),COUNTIF(AU$6:AU2055,"&gt;0")+1,0)</f>
        <v>0</v>
      </c>
    </row>
    <row r="2057" spans="40:47">
      <c r="AN2057" s="243">
        <v>57</v>
      </c>
      <c r="AO2057" s="243">
        <v>3</v>
      </c>
      <c r="AP2057" s="243">
        <v>12</v>
      </c>
      <c r="AQ2057" s="244">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243">
        <f ca="1">COUNTIF(INDIRECT("H"&amp;(ROW()+12*(($AN2057-1)*3+$AO2057)-ROW())/12+5):INDIRECT("S"&amp;(ROW()+12*(($AN2057-1)*3+$AO2057)-ROW())/12+5),AQ2057)</f>
        <v>0</v>
      </c>
      <c r="AS2057" s="244">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243">
        <f ca="1">COUNTIF(INDIRECT("U"&amp;(ROW()+12*(($AN2057-1)*3+$AO2057)-ROW())/12+5):INDIRECT("AF"&amp;(ROW()+12*(($AN2057-1)*3+$AO2057)-ROW())/12+5),AS2057)</f>
        <v>0</v>
      </c>
      <c r="AU2057" s="58">
        <f ca="1">IF(AND(AQ2057+AS2057&gt;0,AR2057+AT2057&gt;0),COUNTIF(AU$6:AU2056,"&gt;0")+1,0)</f>
        <v>0</v>
      </c>
    </row>
    <row r="2058" spans="40:47">
      <c r="AN2058" s="58">
        <v>58</v>
      </c>
      <c r="AO2058" s="58">
        <v>1</v>
      </c>
      <c r="AP2058" s="58">
        <v>1</v>
      </c>
      <c r="AQ2058" s="60">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58">
        <f ca="1">COUNTIF(INDIRECT("H"&amp;(ROW()+12*(($AN2058-1)*3+$AO2058)-ROW())/12+5):INDIRECT("S"&amp;(ROW()+12*(($AN2058-1)*3+$AO2058)-ROW())/12+5),AQ2058)</f>
        <v>0</v>
      </c>
      <c r="AS2058" s="60">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58">
        <f ca="1">COUNTIF(INDIRECT("U"&amp;(ROW()+12*(($AN2058-1)*3+$AO2058)-ROW())/12+5):INDIRECT("AF"&amp;(ROW()+12*(($AN2058-1)*3+$AO2058)-ROW())/12+5),AS2058)</f>
        <v>0</v>
      </c>
      <c r="AU2058" s="58">
        <f ca="1">IF(AND(AQ2058+AS2058&gt;0,AR2058+AT2058&gt;0),COUNTIF(AU$6:AU2057,"&gt;0")+1,0)</f>
        <v>0</v>
      </c>
    </row>
    <row r="2059" spans="40:47">
      <c r="AN2059" s="58">
        <v>58</v>
      </c>
      <c r="AO2059" s="58">
        <v>1</v>
      </c>
      <c r="AP2059" s="58">
        <v>2</v>
      </c>
      <c r="AQ2059" s="60">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58">
        <f ca="1">COUNTIF(INDIRECT("H"&amp;(ROW()+12*(($AN2059-1)*3+$AO2059)-ROW())/12+5):INDIRECT("S"&amp;(ROW()+12*(($AN2059-1)*3+$AO2059)-ROW())/12+5),AQ2059)</f>
        <v>0</v>
      </c>
      <c r="AS2059" s="60">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58">
        <f ca="1">COUNTIF(INDIRECT("U"&amp;(ROW()+12*(($AN2059-1)*3+$AO2059)-ROW())/12+5):INDIRECT("AF"&amp;(ROW()+12*(($AN2059-1)*3+$AO2059)-ROW())/12+5),AS2059)</f>
        <v>0</v>
      </c>
      <c r="AU2059" s="58">
        <f ca="1">IF(AND(AQ2059+AS2059&gt;0,AR2059+AT2059&gt;0),COUNTIF(AU$6:AU2058,"&gt;0")+1,0)</f>
        <v>0</v>
      </c>
    </row>
    <row r="2060" spans="40:47">
      <c r="AN2060" s="58">
        <v>58</v>
      </c>
      <c r="AO2060" s="58">
        <v>1</v>
      </c>
      <c r="AP2060" s="58">
        <v>3</v>
      </c>
      <c r="AQ2060" s="60">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58">
        <f ca="1">COUNTIF(INDIRECT("H"&amp;(ROW()+12*(($AN2060-1)*3+$AO2060)-ROW())/12+5):INDIRECT("S"&amp;(ROW()+12*(($AN2060-1)*3+$AO2060)-ROW())/12+5),AQ2060)</f>
        <v>0</v>
      </c>
      <c r="AS2060" s="60">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58">
        <f ca="1">COUNTIF(INDIRECT("U"&amp;(ROW()+12*(($AN2060-1)*3+$AO2060)-ROW())/12+5):INDIRECT("AF"&amp;(ROW()+12*(($AN2060-1)*3+$AO2060)-ROW())/12+5),AS2060)</f>
        <v>0</v>
      </c>
      <c r="AU2060" s="58">
        <f ca="1">IF(AND(AQ2060+AS2060&gt;0,AR2060+AT2060&gt;0),COUNTIF(AU$6:AU2059,"&gt;0")+1,0)</f>
        <v>0</v>
      </c>
    </row>
    <row r="2061" spans="40:47">
      <c r="AN2061" s="58">
        <v>58</v>
      </c>
      <c r="AO2061" s="58">
        <v>1</v>
      </c>
      <c r="AP2061" s="58">
        <v>4</v>
      </c>
      <c r="AQ2061" s="60">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58">
        <f ca="1">COUNTIF(INDIRECT("H"&amp;(ROW()+12*(($AN2061-1)*3+$AO2061)-ROW())/12+5):INDIRECT("S"&amp;(ROW()+12*(($AN2061-1)*3+$AO2061)-ROW())/12+5),AQ2061)</f>
        <v>0</v>
      </c>
      <c r="AS2061" s="60">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58">
        <f ca="1">COUNTIF(INDIRECT("U"&amp;(ROW()+12*(($AN2061-1)*3+$AO2061)-ROW())/12+5):INDIRECT("AF"&amp;(ROW()+12*(($AN2061-1)*3+$AO2061)-ROW())/12+5),AS2061)</f>
        <v>0</v>
      </c>
      <c r="AU2061" s="58">
        <f ca="1">IF(AND(AQ2061+AS2061&gt;0,AR2061+AT2061&gt;0),COUNTIF(AU$6:AU2060,"&gt;0")+1,0)</f>
        <v>0</v>
      </c>
    </row>
    <row r="2062" spans="40:47">
      <c r="AN2062" s="58">
        <v>58</v>
      </c>
      <c r="AO2062" s="58">
        <v>1</v>
      </c>
      <c r="AP2062" s="58">
        <v>5</v>
      </c>
      <c r="AQ2062" s="60">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58">
        <f ca="1">COUNTIF(INDIRECT("H"&amp;(ROW()+12*(($AN2062-1)*3+$AO2062)-ROW())/12+5):INDIRECT("S"&amp;(ROW()+12*(($AN2062-1)*3+$AO2062)-ROW())/12+5),AQ2062)</f>
        <v>0</v>
      </c>
      <c r="AS2062" s="60">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58">
        <f ca="1">COUNTIF(INDIRECT("U"&amp;(ROW()+12*(($AN2062-1)*3+$AO2062)-ROW())/12+5):INDIRECT("AF"&amp;(ROW()+12*(($AN2062-1)*3+$AO2062)-ROW())/12+5),AS2062)</f>
        <v>0</v>
      </c>
      <c r="AU2062" s="58">
        <f ca="1">IF(AND(AQ2062+AS2062&gt;0,AR2062+AT2062&gt;0),COUNTIF(AU$6:AU2061,"&gt;0")+1,0)</f>
        <v>0</v>
      </c>
    </row>
    <row r="2063" spans="40:47">
      <c r="AN2063" s="58">
        <v>58</v>
      </c>
      <c r="AO2063" s="58">
        <v>1</v>
      </c>
      <c r="AP2063" s="58">
        <v>6</v>
      </c>
      <c r="AQ2063" s="60">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58">
        <f ca="1">COUNTIF(INDIRECT("H"&amp;(ROW()+12*(($AN2063-1)*3+$AO2063)-ROW())/12+5):INDIRECT("S"&amp;(ROW()+12*(($AN2063-1)*3+$AO2063)-ROW())/12+5),AQ2063)</f>
        <v>0</v>
      </c>
      <c r="AS2063" s="60">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58">
        <f ca="1">COUNTIF(INDIRECT("U"&amp;(ROW()+12*(($AN2063-1)*3+$AO2063)-ROW())/12+5):INDIRECT("AF"&amp;(ROW()+12*(($AN2063-1)*3+$AO2063)-ROW())/12+5),AS2063)</f>
        <v>0</v>
      </c>
      <c r="AU2063" s="58">
        <f ca="1">IF(AND(AQ2063+AS2063&gt;0,AR2063+AT2063&gt;0),COUNTIF(AU$6:AU2062,"&gt;0")+1,0)</f>
        <v>0</v>
      </c>
    </row>
    <row r="2064" spans="40:47">
      <c r="AN2064" s="58">
        <v>58</v>
      </c>
      <c r="AO2064" s="58">
        <v>1</v>
      </c>
      <c r="AP2064" s="58">
        <v>7</v>
      </c>
      <c r="AQ2064" s="60">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58">
        <f ca="1">COUNTIF(INDIRECT("H"&amp;(ROW()+12*(($AN2064-1)*3+$AO2064)-ROW())/12+5):INDIRECT("S"&amp;(ROW()+12*(($AN2064-1)*3+$AO2064)-ROW())/12+5),AQ2064)</f>
        <v>0</v>
      </c>
      <c r="AS2064" s="60">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58">
        <f ca="1">COUNTIF(INDIRECT("U"&amp;(ROW()+12*(($AN2064-1)*3+$AO2064)-ROW())/12+5):INDIRECT("AF"&amp;(ROW()+12*(($AN2064-1)*3+$AO2064)-ROW())/12+5),AS2064)</f>
        <v>0</v>
      </c>
      <c r="AU2064" s="58">
        <f ca="1">IF(AND(AQ2064+AS2064&gt;0,AR2064+AT2064&gt;0),COUNTIF(AU$6:AU2063,"&gt;0")+1,0)</f>
        <v>0</v>
      </c>
    </row>
    <row r="2065" spans="40:47">
      <c r="AN2065" s="58">
        <v>58</v>
      </c>
      <c r="AO2065" s="58">
        <v>1</v>
      </c>
      <c r="AP2065" s="58">
        <v>8</v>
      </c>
      <c r="AQ2065" s="60">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58">
        <f ca="1">COUNTIF(INDIRECT("H"&amp;(ROW()+12*(($AN2065-1)*3+$AO2065)-ROW())/12+5):INDIRECT("S"&amp;(ROW()+12*(($AN2065-1)*3+$AO2065)-ROW())/12+5),AQ2065)</f>
        <v>0</v>
      </c>
      <c r="AS2065" s="60">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58">
        <f ca="1">COUNTIF(INDIRECT("U"&amp;(ROW()+12*(($AN2065-1)*3+$AO2065)-ROW())/12+5):INDIRECT("AF"&amp;(ROW()+12*(($AN2065-1)*3+$AO2065)-ROW())/12+5),AS2065)</f>
        <v>0</v>
      </c>
      <c r="AU2065" s="58">
        <f ca="1">IF(AND(AQ2065+AS2065&gt;0,AR2065+AT2065&gt;0),COUNTIF(AU$6:AU2064,"&gt;0")+1,0)</f>
        <v>0</v>
      </c>
    </row>
    <row r="2066" spans="40:47">
      <c r="AN2066" s="58">
        <v>58</v>
      </c>
      <c r="AO2066" s="58">
        <v>1</v>
      </c>
      <c r="AP2066" s="58">
        <v>9</v>
      </c>
      <c r="AQ2066" s="60">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58">
        <f ca="1">COUNTIF(INDIRECT("H"&amp;(ROW()+12*(($AN2066-1)*3+$AO2066)-ROW())/12+5):INDIRECT("S"&amp;(ROW()+12*(($AN2066-1)*3+$AO2066)-ROW())/12+5),AQ2066)</f>
        <v>0</v>
      </c>
      <c r="AS2066" s="60">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58">
        <f ca="1">COUNTIF(INDIRECT("U"&amp;(ROW()+12*(($AN2066-1)*3+$AO2066)-ROW())/12+5):INDIRECT("AF"&amp;(ROW()+12*(($AN2066-1)*3+$AO2066)-ROW())/12+5),AS2066)</f>
        <v>0</v>
      </c>
      <c r="AU2066" s="58">
        <f ca="1">IF(AND(AQ2066+AS2066&gt;0,AR2066+AT2066&gt;0),COUNTIF(AU$6:AU2065,"&gt;0")+1,0)</f>
        <v>0</v>
      </c>
    </row>
    <row r="2067" spans="40:47">
      <c r="AN2067" s="58">
        <v>58</v>
      </c>
      <c r="AO2067" s="58">
        <v>1</v>
      </c>
      <c r="AP2067" s="58">
        <v>10</v>
      </c>
      <c r="AQ2067" s="60">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58">
        <f ca="1">COUNTIF(INDIRECT("H"&amp;(ROW()+12*(($AN2067-1)*3+$AO2067)-ROW())/12+5):INDIRECT("S"&amp;(ROW()+12*(($AN2067-1)*3+$AO2067)-ROW())/12+5),AQ2067)</f>
        <v>0</v>
      </c>
      <c r="AS2067" s="60">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58">
        <f ca="1">COUNTIF(INDIRECT("U"&amp;(ROW()+12*(($AN2067-1)*3+$AO2067)-ROW())/12+5):INDIRECT("AF"&amp;(ROW()+12*(($AN2067-1)*3+$AO2067)-ROW())/12+5),AS2067)</f>
        <v>0</v>
      </c>
      <c r="AU2067" s="58">
        <f ca="1">IF(AND(AQ2067+AS2067&gt;0,AR2067+AT2067&gt;0),COUNTIF(AU$6:AU2066,"&gt;0")+1,0)</f>
        <v>0</v>
      </c>
    </row>
    <row r="2068" spans="40:47">
      <c r="AN2068" s="58">
        <v>58</v>
      </c>
      <c r="AO2068" s="58">
        <v>1</v>
      </c>
      <c r="AP2068" s="58">
        <v>11</v>
      </c>
      <c r="AQ2068" s="60">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58">
        <f ca="1">COUNTIF(INDIRECT("H"&amp;(ROW()+12*(($AN2068-1)*3+$AO2068)-ROW())/12+5):INDIRECT("S"&amp;(ROW()+12*(($AN2068-1)*3+$AO2068)-ROW())/12+5),AQ2068)</f>
        <v>0</v>
      </c>
      <c r="AS2068" s="60">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58">
        <f ca="1">COUNTIF(INDIRECT("U"&amp;(ROW()+12*(($AN2068-1)*3+$AO2068)-ROW())/12+5):INDIRECT("AF"&amp;(ROW()+12*(($AN2068-1)*3+$AO2068)-ROW())/12+5),AS2068)</f>
        <v>0</v>
      </c>
      <c r="AU2068" s="58">
        <f ca="1">IF(AND(AQ2068+AS2068&gt;0,AR2068+AT2068&gt;0),COUNTIF(AU$6:AU2067,"&gt;0")+1,0)</f>
        <v>0</v>
      </c>
    </row>
    <row r="2069" spans="40:47">
      <c r="AN2069" s="58">
        <v>58</v>
      </c>
      <c r="AO2069" s="58">
        <v>1</v>
      </c>
      <c r="AP2069" s="58">
        <v>12</v>
      </c>
      <c r="AQ2069" s="60">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58">
        <f ca="1">COUNTIF(INDIRECT("H"&amp;(ROW()+12*(($AN2069-1)*3+$AO2069)-ROW())/12+5):INDIRECT("S"&amp;(ROW()+12*(($AN2069-1)*3+$AO2069)-ROW())/12+5),AQ2069)</f>
        <v>0</v>
      </c>
      <c r="AS2069" s="60">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58">
        <f ca="1">COUNTIF(INDIRECT("U"&amp;(ROW()+12*(($AN2069-1)*3+$AO2069)-ROW())/12+5):INDIRECT("AF"&amp;(ROW()+12*(($AN2069-1)*3+$AO2069)-ROW())/12+5),AS2069)</f>
        <v>0</v>
      </c>
      <c r="AU2069" s="58">
        <f ca="1">IF(AND(AQ2069+AS2069&gt;0,AR2069+AT2069&gt;0),COUNTIF(AU$6:AU2068,"&gt;0")+1,0)</f>
        <v>0</v>
      </c>
    </row>
    <row r="2070" spans="40:47">
      <c r="AN2070" s="58">
        <v>58</v>
      </c>
      <c r="AO2070" s="58">
        <v>2</v>
      </c>
      <c r="AP2070" s="58">
        <v>1</v>
      </c>
      <c r="AQ2070" s="60">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58">
        <f ca="1">COUNTIF(INDIRECT("H"&amp;(ROW()+12*(($AN2070-1)*3+$AO2070)-ROW())/12+5):INDIRECT("S"&amp;(ROW()+12*(($AN2070-1)*3+$AO2070)-ROW())/12+5),AQ2070)</f>
        <v>0</v>
      </c>
      <c r="AS2070" s="60">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58">
        <f ca="1">COUNTIF(INDIRECT("U"&amp;(ROW()+12*(($AN2070-1)*3+$AO2070)-ROW())/12+5):INDIRECT("AF"&amp;(ROW()+12*(($AN2070-1)*3+$AO2070)-ROW())/12+5),AS2070)</f>
        <v>0</v>
      </c>
      <c r="AU2070" s="58">
        <f ca="1">IF(AND(AQ2070+AS2070&gt;0,AR2070+AT2070&gt;0),COUNTIF(AU$6:AU2069,"&gt;0")+1,0)</f>
        <v>0</v>
      </c>
    </row>
    <row r="2071" spans="40:47">
      <c r="AN2071" s="58">
        <v>58</v>
      </c>
      <c r="AO2071" s="58">
        <v>2</v>
      </c>
      <c r="AP2071" s="58">
        <v>2</v>
      </c>
      <c r="AQ2071" s="60">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58">
        <f ca="1">COUNTIF(INDIRECT("H"&amp;(ROW()+12*(($AN2071-1)*3+$AO2071)-ROW())/12+5):INDIRECT("S"&amp;(ROW()+12*(($AN2071-1)*3+$AO2071)-ROW())/12+5),AQ2071)</f>
        <v>0</v>
      </c>
      <c r="AS2071" s="60">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58">
        <f ca="1">COUNTIF(INDIRECT("U"&amp;(ROW()+12*(($AN2071-1)*3+$AO2071)-ROW())/12+5):INDIRECT("AF"&amp;(ROW()+12*(($AN2071-1)*3+$AO2071)-ROW())/12+5),AS2071)</f>
        <v>0</v>
      </c>
      <c r="AU2071" s="58">
        <f ca="1">IF(AND(AQ2071+AS2071&gt;0,AR2071+AT2071&gt;0),COUNTIF(AU$6:AU2070,"&gt;0")+1,0)</f>
        <v>0</v>
      </c>
    </row>
    <row r="2072" spans="40:47">
      <c r="AN2072" s="58">
        <v>58</v>
      </c>
      <c r="AO2072" s="58">
        <v>2</v>
      </c>
      <c r="AP2072" s="58">
        <v>3</v>
      </c>
      <c r="AQ2072" s="60">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58">
        <f ca="1">COUNTIF(INDIRECT("H"&amp;(ROW()+12*(($AN2072-1)*3+$AO2072)-ROW())/12+5):INDIRECT("S"&amp;(ROW()+12*(($AN2072-1)*3+$AO2072)-ROW())/12+5),AQ2072)</f>
        <v>0</v>
      </c>
      <c r="AS2072" s="60">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58">
        <f ca="1">COUNTIF(INDIRECT("U"&amp;(ROW()+12*(($AN2072-1)*3+$AO2072)-ROW())/12+5):INDIRECT("AF"&amp;(ROW()+12*(($AN2072-1)*3+$AO2072)-ROW())/12+5),AS2072)</f>
        <v>0</v>
      </c>
      <c r="AU2072" s="58">
        <f ca="1">IF(AND(AQ2072+AS2072&gt;0,AR2072+AT2072&gt;0),COUNTIF(AU$6:AU2071,"&gt;0")+1,0)</f>
        <v>0</v>
      </c>
    </row>
    <row r="2073" spans="40:47">
      <c r="AN2073" s="58">
        <v>58</v>
      </c>
      <c r="AO2073" s="58">
        <v>2</v>
      </c>
      <c r="AP2073" s="58">
        <v>4</v>
      </c>
      <c r="AQ2073" s="60">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58">
        <f ca="1">COUNTIF(INDIRECT("H"&amp;(ROW()+12*(($AN2073-1)*3+$AO2073)-ROW())/12+5):INDIRECT("S"&amp;(ROW()+12*(($AN2073-1)*3+$AO2073)-ROW())/12+5),AQ2073)</f>
        <v>0</v>
      </c>
      <c r="AS2073" s="60">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58">
        <f ca="1">COUNTIF(INDIRECT("U"&amp;(ROW()+12*(($AN2073-1)*3+$AO2073)-ROW())/12+5):INDIRECT("AF"&amp;(ROW()+12*(($AN2073-1)*3+$AO2073)-ROW())/12+5),AS2073)</f>
        <v>0</v>
      </c>
      <c r="AU2073" s="58">
        <f ca="1">IF(AND(AQ2073+AS2073&gt;0,AR2073+AT2073&gt;0),COUNTIF(AU$6:AU2072,"&gt;0")+1,0)</f>
        <v>0</v>
      </c>
    </row>
    <row r="2074" spans="40:47">
      <c r="AN2074" s="58">
        <v>58</v>
      </c>
      <c r="AO2074" s="58">
        <v>2</v>
      </c>
      <c r="AP2074" s="58">
        <v>5</v>
      </c>
      <c r="AQ2074" s="60">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58">
        <f ca="1">COUNTIF(INDIRECT("H"&amp;(ROW()+12*(($AN2074-1)*3+$AO2074)-ROW())/12+5):INDIRECT("S"&amp;(ROW()+12*(($AN2074-1)*3+$AO2074)-ROW())/12+5),AQ2074)</f>
        <v>0</v>
      </c>
      <c r="AS2074" s="60">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58">
        <f ca="1">COUNTIF(INDIRECT("U"&amp;(ROW()+12*(($AN2074-1)*3+$AO2074)-ROW())/12+5):INDIRECT("AF"&amp;(ROW()+12*(($AN2074-1)*3+$AO2074)-ROW())/12+5),AS2074)</f>
        <v>0</v>
      </c>
      <c r="AU2074" s="58">
        <f ca="1">IF(AND(AQ2074+AS2074&gt;0,AR2074+AT2074&gt;0),COUNTIF(AU$6:AU2073,"&gt;0")+1,0)</f>
        <v>0</v>
      </c>
    </row>
    <row r="2075" spans="40:47">
      <c r="AN2075" s="58">
        <v>58</v>
      </c>
      <c r="AO2075" s="58">
        <v>2</v>
      </c>
      <c r="AP2075" s="58">
        <v>6</v>
      </c>
      <c r="AQ2075" s="60">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58">
        <f ca="1">COUNTIF(INDIRECT("H"&amp;(ROW()+12*(($AN2075-1)*3+$AO2075)-ROW())/12+5):INDIRECT("S"&amp;(ROW()+12*(($AN2075-1)*3+$AO2075)-ROW())/12+5),AQ2075)</f>
        <v>0</v>
      </c>
      <c r="AS2075" s="60">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58">
        <f ca="1">COUNTIF(INDIRECT("U"&amp;(ROW()+12*(($AN2075-1)*3+$AO2075)-ROW())/12+5):INDIRECT("AF"&amp;(ROW()+12*(($AN2075-1)*3+$AO2075)-ROW())/12+5),AS2075)</f>
        <v>0</v>
      </c>
      <c r="AU2075" s="58">
        <f ca="1">IF(AND(AQ2075+AS2075&gt;0,AR2075+AT2075&gt;0),COUNTIF(AU$6:AU2074,"&gt;0")+1,0)</f>
        <v>0</v>
      </c>
    </row>
    <row r="2076" spans="40:47">
      <c r="AN2076" s="58">
        <v>58</v>
      </c>
      <c r="AO2076" s="58">
        <v>2</v>
      </c>
      <c r="AP2076" s="58">
        <v>7</v>
      </c>
      <c r="AQ2076" s="60">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58">
        <f ca="1">COUNTIF(INDIRECT("H"&amp;(ROW()+12*(($AN2076-1)*3+$AO2076)-ROW())/12+5):INDIRECT("S"&amp;(ROW()+12*(($AN2076-1)*3+$AO2076)-ROW())/12+5),AQ2076)</f>
        <v>0</v>
      </c>
      <c r="AS2076" s="60">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58">
        <f ca="1">COUNTIF(INDIRECT("U"&amp;(ROW()+12*(($AN2076-1)*3+$AO2076)-ROW())/12+5):INDIRECT("AF"&amp;(ROW()+12*(($AN2076-1)*3+$AO2076)-ROW())/12+5),AS2076)</f>
        <v>0</v>
      </c>
      <c r="AU2076" s="58">
        <f ca="1">IF(AND(AQ2076+AS2076&gt;0,AR2076+AT2076&gt;0),COUNTIF(AU$6:AU2075,"&gt;0")+1,0)</f>
        <v>0</v>
      </c>
    </row>
    <row r="2077" spans="40:47">
      <c r="AN2077" s="58">
        <v>58</v>
      </c>
      <c r="AO2077" s="58">
        <v>2</v>
      </c>
      <c r="AP2077" s="58">
        <v>8</v>
      </c>
      <c r="AQ2077" s="60">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58">
        <f ca="1">COUNTIF(INDIRECT("H"&amp;(ROW()+12*(($AN2077-1)*3+$AO2077)-ROW())/12+5):INDIRECT("S"&amp;(ROW()+12*(($AN2077-1)*3+$AO2077)-ROW())/12+5),AQ2077)</f>
        <v>0</v>
      </c>
      <c r="AS2077" s="60">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58">
        <f ca="1">COUNTIF(INDIRECT("U"&amp;(ROW()+12*(($AN2077-1)*3+$AO2077)-ROW())/12+5):INDIRECT("AF"&amp;(ROW()+12*(($AN2077-1)*3+$AO2077)-ROW())/12+5),AS2077)</f>
        <v>0</v>
      </c>
      <c r="AU2077" s="58">
        <f ca="1">IF(AND(AQ2077+AS2077&gt;0,AR2077+AT2077&gt;0),COUNTIF(AU$6:AU2076,"&gt;0")+1,0)</f>
        <v>0</v>
      </c>
    </row>
    <row r="2078" spans="40:47">
      <c r="AN2078" s="58">
        <v>58</v>
      </c>
      <c r="AO2078" s="58">
        <v>2</v>
      </c>
      <c r="AP2078" s="58">
        <v>9</v>
      </c>
      <c r="AQ2078" s="60">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58">
        <f ca="1">COUNTIF(INDIRECT("H"&amp;(ROW()+12*(($AN2078-1)*3+$AO2078)-ROW())/12+5):INDIRECT("S"&amp;(ROW()+12*(($AN2078-1)*3+$AO2078)-ROW())/12+5),AQ2078)</f>
        <v>0</v>
      </c>
      <c r="AS2078" s="60">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58">
        <f ca="1">COUNTIF(INDIRECT("U"&amp;(ROW()+12*(($AN2078-1)*3+$AO2078)-ROW())/12+5):INDIRECT("AF"&amp;(ROW()+12*(($AN2078-1)*3+$AO2078)-ROW())/12+5),AS2078)</f>
        <v>0</v>
      </c>
      <c r="AU2078" s="58">
        <f ca="1">IF(AND(AQ2078+AS2078&gt;0,AR2078+AT2078&gt;0),COUNTIF(AU$6:AU2077,"&gt;0")+1,0)</f>
        <v>0</v>
      </c>
    </row>
    <row r="2079" spans="40:47">
      <c r="AN2079" s="58">
        <v>58</v>
      </c>
      <c r="AO2079" s="58">
        <v>2</v>
      </c>
      <c r="AP2079" s="58">
        <v>10</v>
      </c>
      <c r="AQ2079" s="60">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58">
        <f ca="1">COUNTIF(INDIRECT("H"&amp;(ROW()+12*(($AN2079-1)*3+$AO2079)-ROW())/12+5):INDIRECT("S"&amp;(ROW()+12*(($AN2079-1)*3+$AO2079)-ROW())/12+5),AQ2079)</f>
        <v>0</v>
      </c>
      <c r="AS2079" s="60">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58">
        <f ca="1">COUNTIF(INDIRECT("U"&amp;(ROW()+12*(($AN2079-1)*3+$AO2079)-ROW())/12+5):INDIRECT("AF"&amp;(ROW()+12*(($AN2079-1)*3+$AO2079)-ROW())/12+5),AS2079)</f>
        <v>0</v>
      </c>
      <c r="AU2079" s="58">
        <f ca="1">IF(AND(AQ2079+AS2079&gt;0,AR2079+AT2079&gt;0),COUNTIF(AU$6:AU2078,"&gt;0")+1,0)</f>
        <v>0</v>
      </c>
    </row>
    <row r="2080" spans="40:47">
      <c r="AN2080" s="58">
        <v>58</v>
      </c>
      <c r="AO2080" s="58">
        <v>2</v>
      </c>
      <c r="AP2080" s="58">
        <v>11</v>
      </c>
      <c r="AQ2080" s="60">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58">
        <f ca="1">COUNTIF(INDIRECT("H"&amp;(ROW()+12*(($AN2080-1)*3+$AO2080)-ROW())/12+5):INDIRECT("S"&amp;(ROW()+12*(($AN2080-1)*3+$AO2080)-ROW())/12+5),AQ2080)</f>
        <v>0</v>
      </c>
      <c r="AS2080" s="60">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58">
        <f ca="1">COUNTIF(INDIRECT("U"&amp;(ROW()+12*(($AN2080-1)*3+$AO2080)-ROW())/12+5):INDIRECT("AF"&amp;(ROW()+12*(($AN2080-1)*3+$AO2080)-ROW())/12+5),AS2080)</f>
        <v>0</v>
      </c>
      <c r="AU2080" s="58">
        <f ca="1">IF(AND(AQ2080+AS2080&gt;0,AR2080+AT2080&gt;0),COUNTIF(AU$6:AU2079,"&gt;0")+1,0)</f>
        <v>0</v>
      </c>
    </row>
    <row r="2081" spans="40:47">
      <c r="AN2081" s="58">
        <v>58</v>
      </c>
      <c r="AO2081" s="58">
        <v>2</v>
      </c>
      <c r="AP2081" s="58">
        <v>12</v>
      </c>
      <c r="AQ2081" s="60">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58">
        <f ca="1">COUNTIF(INDIRECT("H"&amp;(ROW()+12*(($AN2081-1)*3+$AO2081)-ROW())/12+5):INDIRECT("S"&amp;(ROW()+12*(($AN2081-1)*3+$AO2081)-ROW())/12+5),AQ2081)</f>
        <v>0</v>
      </c>
      <c r="AS2081" s="60">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58">
        <f ca="1">COUNTIF(INDIRECT("U"&amp;(ROW()+12*(($AN2081-1)*3+$AO2081)-ROW())/12+5):INDIRECT("AF"&amp;(ROW()+12*(($AN2081-1)*3+$AO2081)-ROW())/12+5),AS2081)</f>
        <v>0</v>
      </c>
      <c r="AU2081" s="58">
        <f ca="1">IF(AND(AQ2081+AS2081&gt;0,AR2081+AT2081&gt;0),COUNTIF(AU$6:AU2080,"&gt;0")+1,0)</f>
        <v>0</v>
      </c>
    </row>
    <row r="2082" spans="40:47">
      <c r="AN2082" s="58">
        <v>58</v>
      </c>
      <c r="AO2082" s="58">
        <v>3</v>
      </c>
      <c r="AP2082" s="58">
        <v>1</v>
      </c>
      <c r="AQ2082" s="60">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58">
        <f ca="1">COUNTIF(INDIRECT("H"&amp;(ROW()+12*(($AN2082-1)*3+$AO2082)-ROW())/12+5):INDIRECT("S"&amp;(ROW()+12*(($AN2082-1)*3+$AO2082)-ROW())/12+5),AQ2082)</f>
        <v>0</v>
      </c>
      <c r="AS2082" s="60">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58">
        <f ca="1">COUNTIF(INDIRECT("U"&amp;(ROW()+12*(($AN2082-1)*3+$AO2082)-ROW())/12+5):INDIRECT("AF"&amp;(ROW()+12*(($AN2082-1)*3+$AO2082)-ROW())/12+5),AS2082)</f>
        <v>0</v>
      </c>
      <c r="AU2082" s="58">
        <f ca="1">IF(AND(AQ2082+AS2082&gt;0,AR2082+AT2082&gt;0),COUNTIF(AU$6:AU2081,"&gt;0")+1,0)</f>
        <v>0</v>
      </c>
    </row>
    <row r="2083" spans="40:47">
      <c r="AN2083" s="58">
        <v>58</v>
      </c>
      <c r="AO2083" s="58">
        <v>3</v>
      </c>
      <c r="AP2083" s="58">
        <v>2</v>
      </c>
      <c r="AQ2083" s="60">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58">
        <f ca="1">COUNTIF(INDIRECT("H"&amp;(ROW()+12*(($AN2083-1)*3+$AO2083)-ROW())/12+5):INDIRECT("S"&amp;(ROW()+12*(($AN2083-1)*3+$AO2083)-ROW())/12+5),AQ2083)</f>
        <v>0</v>
      </c>
      <c r="AS2083" s="60">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58">
        <f ca="1">COUNTIF(INDIRECT("U"&amp;(ROW()+12*(($AN2083-1)*3+$AO2083)-ROW())/12+5):INDIRECT("AF"&amp;(ROW()+12*(($AN2083-1)*3+$AO2083)-ROW())/12+5),AS2083)</f>
        <v>0</v>
      </c>
      <c r="AU2083" s="58">
        <f ca="1">IF(AND(AQ2083+AS2083&gt;0,AR2083+AT2083&gt;0),COUNTIF(AU$6:AU2082,"&gt;0")+1,0)</f>
        <v>0</v>
      </c>
    </row>
    <row r="2084" spans="40:47">
      <c r="AN2084" s="58">
        <v>58</v>
      </c>
      <c r="AO2084" s="58">
        <v>3</v>
      </c>
      <c r="AP2084" s="58">
        <v>3</v>
      </c>
      <c r="AQ2084" s="60">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58">
        <f ca="1">COUNTIF(INDIRECT("H"&amp;(ROW()+12*(($AN2084-1)*3+$AO2084)-ROW())/12+5):INDIRECT("S"&amp;(ROW()+12*(($AN2084-1)*3+$AO2084)-ROW())/12+5),AQ2084)</f>
        <v>0</v>
      </c>
      <c r="AS2084" s="60">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58">
        <f ca="1">COUNTIF(INDIRECT("U"&amp;(ROW()+12*(($AN2084-1)*3+$AO2084)-ROW())/12+5):INDIRECT("AF"&amp;(ROW()+12*(($AN2084-1)*3+$AO2084)-ROW())/12+5),AS2084)</f>
        <v>0</v>
      </c>
      <c r="AU2084" s="58">
        <f ca="1">IF(AND(AQ2084+AS2084&gt;0,AR2084+AT2084&gt;0),COUNTIF(AU$6:AU2083,"&gt;0")+1,0)</f>
        <v>0</v>
      </c>
    </row>
    <row r="2085" spans="40:47">
      <c r="AN2085" s="58">
        <v>58</v>
      </c>
      <c r="AO2085" s="58">
        <v>3</v>
      </c>
      <c r="AP2085" s="58">
        <v>4</v>
      </c>
      <c r="AQ2085" s="60">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58">
        <f ca="1">COUNTIF(INDIRECT("H"&amp;(ROW()+12*(($AN2085-1)*3+$AO2085)-ROW())/12+5):INDIRECT("S"&amp;(ROW()+12*(($AN2085-1)*3+$AO2085)-ROW())/12+5),AQ2085)</f>
        <v>0</v>
      </c>
      <c r="AS2085" s="60">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58">
        <f ca="1">COUNTIF(INDIRECT("U"&amp;(ROW()+12*(($AN2085-1)*3+$AO2085)-ROW())/12+5):INDIRECT("AF"&amp;(ROW()+12*(($AN2085-1)*3+$AO2085)-ROW())/12+5),AS2085)</f>
        <v>0</v>
      </c>
      <c r="AU2085" s="58">
        <f ca="1">IF(AND(AQ2085+AS2085&gt;0,AR2085+AT2085&gt;0),COUNTIF(AU$6:AU2084,"&gt;0")+1,0)</f>
        <v>0</v>
      </c>
    </row>
    <row r="2086" spans="40:47">
      <c r="AN2086" s="58">
        <v>58</v>
      </c>
      <c r="AO2086" s="58">
        <v>3</v>
      </c>
      <c r="AP2086" s="58">
        <v>5</v>
      </c>
      <c r="AQ2086" s="60">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58">
        <f ca="1">COUNTIF(INDIRECT("H"&amp;(ROW()+12*(($AN2086-1)*3+$AO2086)-ROW())/12+5):INDIRECT("S"&amp;(ROW()+12*(($AN2086-1)*3+$AO2086)-ROW())/12+5),AQ2086)</f>
        <v>0</v>
      </c>
      <c r="AS2086" s="60">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58">
        <f ca="1">COUNTIF(INDIRECT("U"&amp;(ROW()+12*(($AN2086-1)*3+$AO2086)-ROW())/12+5):INDIRECT("AF"&amp;(ROW()+12*(($AN2086-1)*3+$AO2086)-ROW())/12+5),AS2086)</f>
        <v>0</v>
      </c>
      <c r="AU2086" s="58">
        <f ca="1">IF(AND(AQ2086+AS2086&gt;0,AR2086+AT2086&gt;0),COUNTIF(AU$6:AU2085,"&gt;0")+1,0)</f>
        <v>0</v>
      </c>
    </row>
    <row r="2087" spans="40:47">
      <c r="AN2087" s="58">
        <v>58</v>
      </c>
      <c r="AO2087" s="58">
        <v>3</v>
      </c>
      <c r="AP2087" s="58">
        <v>6</v>
      </c>
      <c r="AQ2087" s="60">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58">
        <f ca="1">COUNTIF(INDIRECT("H"&amp;(ROW()+12*(($AN2087-1)*3+$AO2087)-ROW())/12+5):INDIRECT("S"&amp;(ROW()+12*(($AN2087-1)*3+$AO2087)-ROW())/12+5),AQ2087)</f>
        <v>0</v>
      </c>
      <c r="AS2087" s="60">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58">
        <f ca="1">COUNTIF(INDIRECT("U"&amp;(ROW()+12*(($AN2087-1)*3+$AO2087)-ROW())/12+5):INDIRECT("AF"&amp;(ROW()+12*(($AN2087-1)*3+$AO2087)-ROW())/12+5),AS2087)</f>
        <v>0</v>
      </c>
      <c r="AU2087" s="58">
        <f ca="1">IF(AND(AQ2087+AS2087&gt;0,AR2087+AT2087&gt;0),COUNTIF(AU$6:AU2086,"&gt;0")+1,0)</f>
        <v>0</v>
      </c>
    </row>
    <row r="2088" spans="40:47">
      <c r="AN2088" s="58">
        <v>58</v>
      </c>
      <c r="AO2088" s="58">
        <v>3</v>
      </c>
      <c r="AP2088" s="58">
        <v>7</v>
      </c>
      <c r="AQ2088" s="60">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58">
        <f ca="1">COUNTIF(INDIRECT("H"&amp;(ROW()+12*(($AN2088-1)*3+$AO2088)-ROW())/12+5):INDIRECT("S"&amp;(ROW()+12*(($AN2088-1)*3+$AO2088)-ROW())/12+5),AQ2088)</f>
        <v>0</v>
      </c>
      <c r="AS2088" s="60">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58">
        <f ca="1">COUNTIF(INDIRECT("U"&amp;(ROW()+12*(($AN2088-1)*3+$AO2088)-ROW())/12+5):INDIRECT("AF"&amp;(ROW()+12*(($AN2088-1)*3+$AO2088)-ROW())/12+5),AS2088)</f>
        <v>0</v>
      </c>
      <c r="AU2088" s="58">
        <f ca="1">IF(AND(AQ2088+AS2088&gt;0,AR2088+AT2088&gt;0),COUNTIF(AU$6:AU2087,"&gt;0")+1,0)</f>
        <v>0</v>
      </c>
    </row>
    <row r="2089" spans="40:47">
      <c r="AN2089" s="58">
        <v>58</v>
      </c>
      <c r="AO2089" s="58">
        <v>3</v>
      </c>
      <c r="AP2089" s="58">
        <v>8</v>
      </c>
      <c r="AQ2089" s="60">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58">
        <f ca="1">COUNTIF(INDIRECT("H"&amp;(ROW()+12*(($AN2089-1)*3+$AO2089)-ROW())/12+5):INDIRECT("S"&amp;(ROW()+12*(($AN2089-1)*3+$AO2089)-ROW())/12+5),AQ2089)</f>
        <v>0</v>
      </c>
      <c r="AS2089" s="60">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58">
        <f ca="1">COUNTIF(INDIRECT("U"&amp;(ROW()+12*(($AN2089-1)*3+$AO2089)-ROW())/12+5):INDIRECT("AF"&amp;(ROW()+12*(($AN2089-1)*3+$AO2089)-ROW())/12+5),AS2089)</f>
        <v>0</v>
      </c>
      <c r="AU2089" s="58">
        <f ca="1">IF(AND(AQ2089+AS2089&gt;0,AR2089+AT2089&gt;0),COUNTIF(AU$6:AU2088,"&gt;0")+1,0)</f>
        <v>0</v>
      </c>
    </row>
    <row r="2090" spans="40:47">
      <c r="AN2090" s="58">
        <v>58</v>
      </c>
      <c r="AO2090" s="58">
        <v>3</v>
      </c>
      <c r="AP2090" s="58">
        <v>9</v>
      </c>
      <c r="AQ2090" s="60">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58">
        <f ca="1">COUNTIF(INDIRECT("H"&amp;(ROW()+12*(($AN2090-1)*3+$AO2090)-ROW())/12+5):INDIRECT("S"&amp;(ROW()+12*(($AN2090-1)*3+$AO2090)-ROW())/12+5),AQ2090)</f>
        <v>0</v>
      </c>
      <c r="AS2090" s="60">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58">
        <f ca="1">COUNTIF(INDIRECT("U"&amp;(ROW()+12*(($AN2090-1)*3+$AO2090)-ROW())/12+5):INDIRECT("AF"&amp;(ROW()+12*(($AN2090-1)*3+$AO2090)-ROW())/12+5),AS2090)</f>
        <v>0</v>
      </c>
      <c r="AU2090" s="58">
        <f ca="1">IF(AND(AQ2090+AS2090&gt;0,AR2090+AT2090&gt;0),COUNTIF(AU$6:AU2089,"&gt;0")+1,0)</f>
        <v>0</v>
      </c>
    </row>
    <row r="2091" spans="40:47">
      <c r="AN2091" s="58">
        <v>58</v>
      </c>
      <c r="AO2091" s="58">
        <v>3</v>
      </c>
      <c r="AP2091" s="58">
        <v>10</v>
      </c>
      <c r="AQ2091" s="60">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58">
        <f ca="1">COUNTIF(INDIRECT("H"&amp;(ROW()+12*(($AN2091-1)*3+$AO2091)-ROW())/12+5):INDIRECT("S"&amp;(ROW()+12*(($AN2091-1)*3+$AO2091)-ROW())/12+5),AQ2091)</f>
        <v>0</v>
      </c>
      <c r="AS2091" s="60">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58">
        <f ca="1">COUNTIF(INDIRECT("U"&amp;(ROW()+12*(($AN2091-1)*3+$AO2091)-ROW())/12+5):INDIRECT("AF"&amp;(ROW()+12*(($AN2091-1)*3+$AO2091)-ROW())/12+5),AS2091)</f>
        <v>0</v>
      </c>
      <c r="AU2091" s="58">
        <f ca="1">IF(AND(AQ2091+AS2091&gt;0,AR2091+AT2091&gt;0),COUNTIF(AU$6:AU2090,"&gt;0")+1,0)</f>
        <v>0</v>
      </c>
    </row>
    <row r="2092" spans="40:47">
      <c r="AN2092" s="58">
        <v>58</v>
      </c>
      <c r="AO2092" s="58">
        <v>3</v>
      </c>
      <c r="AP2092" s="58">
        <v>11</v>
      </c>
      <c r="AQ2092" s="60">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58">
        <f ca="1">COUNTIF(INDIRECT("H"&amp;(ROW()+12*(($AN2092-1)*3+$AO2092)-ROW())/12+5):INDIRECT("S"&amp;(ROW()+12*(($AN2092-1)*3+$AO2092)-ROW())/12+5),AQ2092)</f>
        <v>0</v>
      </c>
      <c r="AS2092" s="60">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58">
        <f ca="1">COUNTIF(INDIRECT("U"&amp;(ROW()+12*(($AN2092-1)*3+$AO2092)-ROW())/12+5):INDIRECT("AF"&amp;(ROW()+12*(($AN2092-1)*3+$AO2092)-ROW())/12+5),AS2092)</f>
        <v>0</v>
      </c>
      <c r="AU2092" s="58">
        <f ca="1">IF(AND(AQ2092+AS2092&gt;0,AR2092+AT2092&gt;0),COUNTIF(AU$6:AU2091,"&gt;0")+1,0)</f>
        <v>0</v>
      </c>
    </row>
    <row r="2093" spans="40:47">
      <c r="AN2093" s="243">
        <v>58</v>
      </c>
      <c r="AO2093" s="243">
        <v>3</v>
      </c>
      <c r="AP2093" s="243">
        <v>12</v>
      </c>
      <c r="AQ2093" s="244">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243">
        <f ca="1">COUNTIF(INDIRECT("H"&amp;(ROW()+12*(($AN2093-1)*3+$AO2093)-ROW())/12+5):INDIRECT("S"&amp;(ROW()+12*(($AN2093-1)*3+$AO2093)-ROW())/12+5),AQ2093)</f>
        <v>0</v>
      </c>
      <c r="AS2093" s="244">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243">
        <f ca="1">COUNTIF(INDIRECT("U"&amp;(ROW()+12*(($AN2093-1)*3+$AO2093)-ROW())/12+5):INDIRECT("AF"&amp;(ROW()+12*(($AN2093-1)*3+$AO2093)-ROW())/12+5),AS2093)</f>
        <v>0</v>
      </c>
      <c r="AU2093" s="58">
        <f ca="1">IF(AND(AQ2093+AS2093&gt;0,AR2093+AT2093&gt;0),COUNTIF(AU$6:AU2092,"&gt;0")+1,0)</f>
        <v>0</v>
      </c>
    </row>
    <row r="2094" spans="40:47">
      <c r="AN2094" s="58">
        <v>59</v>
      </c>
      <c r="AO2094" s="58">
        <v>1</v>
      </c>
      <c r="AP2094" s="58">
        <v>1</v>
      </c>
      <c r="AQ2094" s="60">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58">
        <f ca="1">COUNTIF(INDIRECT("H"&amp;(ROW()+12*(($AN2094-1)*3+$AO2094)-ROW())/12+5):INDIRECT("S"&amp;(ROW()+12*(($AN2094-1)*3+$AO2094)-ROW())/12+5),AQ2094)</f>
        <v>0</v>
      </c>
      <c r="AS2094" s="60">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58">
        <f ca="1">COUNTIF(INDIRECT("U"&amp;(ROW()+12*(($AN2094-1)*3+$AO2094)-ROW())/12+5):INDIRECT("AF"&amp;(ROW()+12*(($AN2094-1)*3+$AO2094)-ROW())/12+5),AS2094)</f>
        <v>0</v>
      </c>
      <c r="AU2094" s="58">
        <f ca="1">IF(AND(AQ2094+AS2094&gt;0,AR2094+AT2094&gt;0),COUNTIF(AU$6:AU2093,"&gt;0")+1,0)</f>
        <v>0</v>
      </c>
    </row>
    <row r="2095" spans="40:47">
      <c r="AN2095" s="58">
        <v>59</v>
      </c>
      <c r="AO2095" s="58">
        <v>1</v>
      </c>
      <c r="AP2095" s="58">
        <v>2</v>
      </c>
      <c r="AQ2095" s="60">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58">
        <f ca="1">COUNTIF(INDIRECT("H"&amp;(ROW()+12*(($AN2095-1)*3+$AO2095)-ROW())/12+5):INDIRECT("S"&amp;(ROW()+12*(($AN2095-1)*3+$AO2095)-ROW())/12+5),AQ2095)</f>
        <v>0</v>
      </c>
      <c r="AS2095" s="60">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58">
        <f ca="1">COUNTIF(INDIRECT("U"&amp;(ROW()+12*(($AN2095-1)*3+$AO2095)-ROW())/12+5):INDIRECT("AF"&amp;(ROW()+12*(($AN2095-1)*3+$AO2095)-ROW())/12+5),AS2095)</f>
        <v>0</v>
      </c>
      <c r="AU2095" s="58">
        <f ca="1">IF(AND(AQ2095+AS2095&gt;0,AR2095+AT2095&gt;0),COUNTIF(AU$6:AU2094,"&gt;0")+1,0)</f>
        <v>0</v>
      </c>
    </row>
    <row r="2096" spans="40:47">
      <c r="AN2096" s="58">
        <v>59</v>
      </c>
      <c r="AO2096" s="58">
        <v>1</v>
      </c>
      <c r="AP2096" s="58">
        <v>3</v>
      </c>
      <c r="AQ2096" s="60">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58">
        <f ca="1">COUNTIF(INDIRECT("H"&amp;(ROW()+12*(($AN2096-1)*3+$AO2096)-ROW())/12+5):INDIRECT("S"&amp;(ROW()+12*(($AN2096-1)*3+$AO2096)-ROW())/12+5),AQ2096)</f>
        <v>0</v>
      </c>
      <c r="AS2096" s="60">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58">
        <f ca="1">COUNTIF(INDIRECT("U"&amp;(ROW()+12*(($AN2096-1)*3+$AO2096)-ROW())/12+5):INDIRECT("AF"&amp;(ROW()+12*(($AN2096-1)*3+$AO2096)-ROW())/12+5),AS2096)</f>
        <v>0</v>
      </c>
      <c r="AU2096" s="58">
        <f ca="1">IF(AND(AQ2096+AS2096&gt;0,AR2096+AT2096&gt;0),COUNTIF(AU$6:AU2095,"&gt;0")+1,0)</f>
        <v>0</v>
      </c>
    </row>
    <row r="2097" spans="40:47">
      <c r="AN2097" s="58">
        <v>59</v>
      </c>
      <c r="AO2097" s="58">
        <v>1</v>
      </c>
      <c r="AP2097" s="58">
        <v>4</v>
      </c>
      <c r="AQ2097" s="60">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58">
        <f ca="1">COUNTIF(INDIRECT("H"&amp;(ROW()+12*(($AN2097-1)*3+$AO2097)-ROW())/12+5):INDIRECT("S"&amp;(ROW()+12*(($AN2097-1)*3+$AO2097)-ROW())/12+5),AQ2097)</f>
        <v>0</v>
      </c>
      <c r="AS2097" s="60">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58">
        <f ca="1">COUNTIF(INDIRECT("U"&amp;(ROW()+12*(($AN2097-1)*3+$AO2097)-ROW())/12+5):INDIRECT("AF"&amp;(ROW()+12*(($AN2097-1)*3+$AO2097)-ROW())/12+5),AS2097)</f>
        <v>0</v>
      </c>
      <c r="AU2097" s="58">
        <f ca="1">IF(AND(AQ2097+AS2097&gt;0,AR2097+AT2097&gt;0),COUNTIF(AU$6:AU2096,"&gt;0")+1,0)</f>
        <v>0</v>
      </c>
    </row>
    <row r="2098" spans="40:47">
      <c r="AN2098" s="58">
        <v>59</v>
      </c>
      <c r="AO2098" s="58">
        <v>1</v>
      </c>
      <c r="AP2098" s="58">
        <v>5</v>
      </c>
      <c r="AQ2098" s="60">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58">
        <f ca="1">COUNTIF(INDIRECT("H"&amp;(ROW()+12*(($AN2098-1)*3+$AO2098)-ROW())/12+5):INDIRECT("S"&amp;(ROW()+12*(($AN2098-1)*3+$AO2098)-ROW())/12+5),AQ2098)</f>
        <v>0</v>
      </c>
      <c r="AS2098" s="60">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58">
        <f ca="1">COUNTIF(INDIRECT("U"&amp;(ROW()+12*(($AN2098-1)*3+$AO2098)-ROW())/12+5):INDIRECT("AF"&amp;(ROW()+12*(($AN2098-1)*3+$AO2098)-ROW())/12+5),AS2098)</f>
        <v>0</v>
      </c>
      <c r="AU2098" s="58">
        <f ca="1">IF(AND(AQ2098+AS2098&gt;0,AR2098+AT2098&gt;0),COUNTIF(AU$6:AU2097,"&gt;0")+1,0)</f>
        <v>0</v>
      </c>
    </row>
    <row r="2099" spans="40:47">
      <c r="AN2099" s="58">
        <v>59</v>
      </c>
      <c r="AO2099" s="58">
        <v>1</v>
      </c>
      <c r="AP2099" s="58">
        <v>6</v>
      </c>
      <c r="AQ2099" s="60">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58">
        <f ca="1">COUNTIF(INDIRECT("H"&amp;(ROW()+12*(($AN2099-1)*3+$AO2099)-ROW())/12+5):INDIRECT("S"&amp;(ROW()+12*(($AN2099-1)*3+$AO2099)-ROW())/12+5),AQ2099)</f>
        <v>0</v>
      </c>
      <c r="AS2099" s="60">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58">
        <f ca="1">COUNTIF(INDIRECT("U"&amp;(ROW()+12*(($AN2099-1)*3+$AO2099)-ROW())/12+5):INDIRECT("AF"&amp;(ROW()+12*(($AN2099-1)*3+$AO2099)-ROW())/12+5),AS2099)</f>
        <v>0</v>
      </c>
      <c r="AU2099" s="58">
        <f ca="1">IF(AND(AQ2099+AS2099&gt;0,AR2099+AT2099&gt;0),COUNTIF(AU$6:AU2098,"&gt;0")+1,0)</f>
        <v>0</v>
      </c>
    </row>
    <row r="2100" spans="40:47">
      <c r="AN2100" s="58">
        <v>59</v>
      </c>
      <c r="AO2100" s="58">
        <v>1</v>
      </c>
      <c r="AP2100" s="58">
        <v>7</v>
      </c>
      <c r="AQ2100" s="60">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58">
        <f ca="1">COUNTIF(INDIRECT("H"&amp;(ROW()+12*(($AN2100-1)*3+$AO2100)-ROW())/12+5):INDIRECT("S"&amp;(ROW()+12*(($AN2100-1)*3+$AO2100)-ROW())/12+5),AQ2100)</f>
        <v>0</v>
      </c>
      <c r="AS2100" s="60">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58">
        <f ca="1">COUNTIF(INDIRECT("U"&amp;(ROW()+12*(($AN2100-1)*3+$AO2100)-ROW())/12+5):INDIRECT("AF"&amp;(ROW()+12*(($AN2100-1)*3+$AO2100)-ROW())/12+5),AS2100)</f>
        <v>0</v>
      </c>
      <c r="AU2100" s="58">
        <f ca="1">IF(AND(AQ2100+AS2100&gt;0,AR2100+AT2100&gt;0),COUNTIF(AU$6:AU2099,"&gt;0")+1,0)</f>
        <v>0</v>
      </c>
    </row>
    <row r="2101" spans="40:47">
      <c r="AN2101" s="58">
        <v>59</v>
      </c>
      <c r="AO2101" s="58">
        <v>1</v>
      </c>
      <c r="AP2101" s="58">
        <v>8</v>
      </c>
      <c r="AQ2101" s="60">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58">
        <f ca="1">COUNTIF(INDIRECT("H"&amp;(ROW()+12*(($AN2101-1)*3+$AO2101)-ROW())/12+5):INDIRECT("S"&amp;(ROW()+12*(($AN2101-1)*3+$AO2101)-ROW())/12+5),AQ2101)</f>
        <v>0</v>
      </c>
      <c r="AS2101" s="60">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58">
        <f ca="1">COUNTIF(INDIRECT("U"&amp;(ROW()+12*(($AN2101-1)*3+$AO2101)-ROW())/12+5):INDIRECT("AF"&amp;(ROW()+12*(($AN2101-1)*3+$AO2101)-ROW())/12+5),AS2101)</f>
        <v>0</v>
      </c>
      <c r="AU2101" s="58">
        <f ca="1">IF(AND(AQ2101+AS2101&gt;0,AR2101+AT2101&gt;0),COUNTIF(AU$6:AU2100,"&gt;0")+1,0)</f>
        <v>0</v>
      </c>
    </row>
    <row r="2102" spans="40:47">
      <c r="AN2102" s="58">
        <v>59</v>
      </c>
      <c r="AO2102" s="58">
        <v>1</v>
      </c>
      <c r="AP2102" s="58">
        <v>9</v>
      </c>
      <c r="AQ2102" s="60">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58">
        <f ca="1">COUNTIF(INDIRECT("H"&amp;(ROW()+12*(($AN2102-1)*3+$AO2102)-ROW())/12+5):INDIRECT("S"&amp;(ROW()+12*(($AN2102-1)*3+$AO2102)-ROW())/12+5),AQ2102)</f>
        <v>0</v>
      </c>
      <c r="AS2102" s="60">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58">
        <f ca="1">COUNTIF(INDIRECT("U"&amp;(ROW()+12*(($AN2102-1)*3+$AO2102)-ROW())/12+5):INDIRECT("AF"&amp;(ROW()+12*(($AN2102-1)*3+$AO2102)-ROW())/12+5),AS2102)</f>
        <v>0</v>
      </c>
      <c r="AU2102" s="58">
        <f ca="1">IF(AND(AQ2102+AS2102&gt;0,AR2102+AT2102&gt;0),COUNTIF(AU$6:AU2101,"&gt;0")+1,0)</f>
        <v>0</v>
      </c>
    </row>
    <row r="2103" spans="40:47">
      <c r="AN2103" s="58">
        <v>59</v>
      </c>
      <c r="AO2103" s="58">
        <v>1</v>
      </c>
      <c r="AP2103" s="58">
        <v>10</v>
      </c>
      <c r="AQ2103" s="60">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58">
        <f ca="1">COUNTIF(INDIRECT("H"&amp;(ROW()+12*(($AN2103-1)*3+$AO2103)-ROW())/12+5):INDIRECT("S"&amp;(ROW()+12*(($AN2103-1)*3+$AO2103)-ROW())/12+5),AQ2103)</f>
        <v>0</v>
      </c>
      <c r="AS2103" s="60">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58">
        <f ca="1">COUNTIF(INDIRECT("U"&amp;(ROW()+12*(($AN2103-1)*3+$AO2103)-ROW())/12+5):INDIRECT("AF"&amp;(ROW()+12*(($AN2103-1)*3+$AO2103)-ROW())/12+5),AS2103)</f>
        <v>0</v>
      </c>
      <c r="AU2103" s="58">
        <f ca="1">IF(AND(AQ2103+AS2103&gt;0,AR2103+AT2103&gt;0),COUNTIF(AU$6:AU2102,"&gt;0")+1,0)</f>
        <v>0</v>
      </c>
    </row>
    <row r="2104" spans="40:47">
      <c r="AN2104" s="58">
        <v>59</v>
      </c>
      <c r="AO2104" s="58">
        <v>1</v>
      </c>
      <c r="AP2104" s="58">
        <v>11</v>
      </c>
      <c r="AQ2104" s="60">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58">
        <f ca="1">COUNTIF(INDIRECT("H"&amp;(ROW()+12*(($AN2104-1)*3+$AO2104)-ROW())/12+5):INDIRECT("S"&amp;(ROW()+12*(($AN2104-1)*3+$AO2104)-ROW())/12+5),AQ2104)</f>
        <v>0</v>
      </c>
      <c r="AS2104" s="60">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58">
        <f ca="1">COUNTIF(INDIRECT("U"&amp;(ROW()+12*(($AN2104-1)*3+$AO2104)-ROW())/12+5):INDIRECT("AF"&amp;(ROW()+12*(($AN2104-1)*3+$AO2104)-ROW())/12+5),AS2104)</f>
        <v>0</v>
      </c>
      <c r="AU2104" s="58">
        <f ca="1">IF(AND(AQ2104+AS2104&gt;0,AR2104+AT2104&gt;0),COUNTIF(AU$6:AU2103,"&gt;0")+1,0)</f>
        <v>0</v>
      </c>
    </row>
    <row r="2105" spans="40:47">
      <c r="AN2105" s="58">
        <v>59</v>
      </c>
      <c r="AO2105" s="58">
        <v>1</v>
      </c>
      <c r="AP2105" s="58">
        <v>12</v>
      </c>
      <c r="AQ2105" s="60">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58">
        <f ca="1">COUNTIF(INDIRECT("H"&amp;(ROW()+12*(($AN2105-1)*3+$AO2105)-ROW())/12+5):INDIRECT("S"&amp;(ROW()+12*(($AN2105-1)*3+$AO2105)-ROW())/12+5),AQ2105)</f>
        <v>0</v>
      </c>
      <c r="AS2105" s="60">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58">
        <f ca="1">COUNTIF(INDIRECT("U"&amp;(ROW()+12*(($AN2105-1)*3+$AO2105)-ROW())/12+5):INDIRECT("AF"&amp;(ROW()+12*(($AN2105-1)*3+$AO2105)-ROW())/12+5),AS2105)</f>
        <v>0</v>
      </c>
      <c r="AU2105" s="58">
        <f ca="1">IF(AND(AQ2105+AS2105&gt;0,AR2105+AT2105&gt;0),COUNTIF(AU$6:AU2104,"&gt;0")+1,0)</f>
        <v>0</v>
      </c>
    </row>
    <row r="2106" spans="40:47">
      <c r="AN2106" s="58">
        <v>59</v>
      </c>
      <c r="AO2106" s="58">
        <v>2</v>
      </c>
      <c r="AP2106" s="58">
        <v>1</v>
      </c>
      <c r="AQ2106" s="60">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58">
        <f ca="1">COUNTIF(INDIRECT("H"&amp;(ROW()+12*(($AN2106-1)*3+$AO2106)-ROW())/12+5):INDIRECT("S"&amp;(ROW()+12*(($AN2106-1)*3+$AO2106)-ROW())/12+5),AQ2106)</f>
        <v>0</v>
      </c>
      <c r="AS2106" s="60">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58">
        <f ca="1">COUNTIF(INDIRECT("U"&amp;(ROW()+12*(($AN2106-1)*3+$AO2106)-ROW())/12+5):INDIRECT("AF"&amp;(ROW()+12*(($AN2106-1)*3+$AO2106)-ROW())/12+5),AS2106)</f>
        <v>0</v>
      </c>
      <c r="AU2106" s="58">
        <f ca="1">IF(AND(AQ2106+AS2106&gt;0,AR2106+AT2106&gt;0),COUNTIF(AU$6:AU2105,"&gt;0")+1,0)</f>
        <v>0</v>
      </c>
    </row>
    <row r="2107" spans="40:47">
      <c r="AN2107" s="58">
        <v>59</v>
      </c>
      <c r="AO2107" s="58">
        <v>2</v>
      </c>
      <c r="AP2107" s="58">
        <v>2</v>
      </c>
      <c r="AQ2107" s="60">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58">
        <f ca="1">COUNTIF(INDIRECT("H"&amp;(ROW()+12*(($AN2107-1)*3+$AO2107)-ROW())/12+5):INDIRECT("S"&amp;(ROW()+12*(($AN2107-1)*3+$AO2107)-ROW())/12+5),AQ2107)</f>
        <v>0</v>
      </c>
      <c r="AS2107" s="60">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58">
        <f ca="1">COUNTIF(INDIRECT("U"&amp;(ROW()+12*(($AN2107-1)*3+$AO2107)-ROW())/12+5):INDIRECT("AF"&amp;(ROW()+12*(($AN2107-1)*3+$AO2107)-ROW())/12+5),AS2107)</f>
        <v>0</v>
      </c>
      <c r="AU2107" s="58">
        <f ca="1">IF(AND(AQ2107+AS2107&gt;0,AR2107+AT2107&gt;0),COUNTIF(AU$6:AU2106,"&gt;0")+1,0)</f>
        <v>0</v>
      </c>
    </row>
    <row r="2108" spans="40:47">
      <c r="AN2108" s="58">
        <v>59</v>
      </c>
      <c r="AO2108" s="58">
        <v>2</v>
      </c>
      <c r="AP2108" s="58">
        <v>3</v>
      </c>
      <c r="AQ2108" s="60">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58">
        <f ca="1">COUNTIF(INDIRECT("H"&amp;(ROW()+12*(($AN2108-1)*3+$AO2108)-ROW())/12+5):INDIRECT("S"&amp;(ROW()+12*(($AN2108-1)*3+$AO2108)-ROW())/12+5),AQ2108)</f>
        <v>0</v>
      </c>
      <c r="AS2108" s="60">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58">
        <f ca="1">COUNTIF(INDIRECT("U"&amp;(ROW()+12*(($AN2108-1)*3+$AO2108)-ROW())/12+5):INDIRECT("AF"&amp;(ROW()+12*(($AN2108-1)*3+$AO2108)-ROW())/12+5),AS2108)</f>
        <v>0</v>
      </c>
      <c r="AU2108" s="58">
        <f ca="1">IF(AND(AQ2108+AS2108&gt;0,AR2108+AT2108&gt;0),COUNTIF(AU$6:AU2107,"&gt;0")+1,0)</f>
        <v>0</v>
      </c>
    </row>
    <row r="2109" spans="40:47">
      <c r="AN2109" s="58">
        <v>59</v>
      </c>
      <c r="AO2109" s="58">
        <v>2</v>
      </c>
      <c r="AP2109" s="58">
        <v>4</v>
      </c>
      <c r="AQ2109" s="60">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58">
        <f ca="1">COUNTIF(INDIRECT("H"&amp;(ROW()+12*(($AN2109-1)*3+$AO2109)-ROW())/12+5):INDIRECT("S"&amp;(ROW()+12*(($AN2109-1)*3+$AO2109)-ROW())/12+5),AQ2109)</f>
        <v>0</v>
      </c>
      <c r="AS2109" s="60">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58">
        <f ca="1">COUNTIF(INDIRECT("U"&amp;(ROW()+12*(($AN2109-1)*3+$AO2109)-ROW())/12+5):INDIRECT("AF"&amp;(ROW()+12*(($AN2109-1)*3+$AO2109)-ROW())/12+5),AS2109)</f>
        <v>0</v>
      </c>
      <c r="AU2109" s="58">
        <f ca="1">IF(AND(AQ2109+AS2109&gt;0,AR2109+AT2109&gt;0),COUNTIF(AU$6:AU2108,"&gt;0")+1,0)</f>
        <v>0</v>
      </c>
    </row>
    <row r="2110" spans="40:47">
      <c r="AN2110" s="58">
        <v>59</v>
      </c>
      <c r="AO2110" s="58">
        <v>2</v>
      </c>
      <c r="AP2110" s="58">
        <v>5</v>
      </c>
      <c r="AQ2110" s="60">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58">
        <f ca="1">COUNTIF(INDIRECT("H"&amp;(ROW()+12*(($AN2110-1)*3+$AO2110)-ROW())/12+5):INDIRECT("S"&amp;(ROW()+12*(($AN2110-1)*3+$AO2110)-ROW())/12+5),AQ2110)</f>
        <v>0</v>
      </c>
      <c r="AS2110" s="60">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58">
        <f ca="1">COUNTIF(INDIRECT("U"&amp;(ROW()+12*(($AN2110-1)*3+$AO2110)-ROW())/12+5):INDIRECT("AF"&amp;(ROW()+12*(($AN2110-1)*3+$AO2110)-ROW())/12+5),AS2110)</f>
        <v>0</v>
      </c>
      <c r="AU2110" s="58">
        <f ca="1">IF(AND(AQ2110+AS2110&gt;0,AR2110+AT2110&gt;0),COUNTIF(AU$6:AU2109,"&gt;0")+1,0)</f>
        <v>0</v>
      </c>
    </row>
    <row r="2111" spans="40:47">
      <c r="AN2111" s="58">
        <v>59</v>
      </c>
      <c r="AO2111" s="58">
        <v>2</v>
      </c>
      <c r="AP2111" s="58">
        <v>6</v>
      </c>
      <c r="AQ2111" s="60">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58">
        <f ca="1">COUNTIF(INDIRECT("H"&amp;(ROW()+12*(($AN2111-1)*3+$AO2111)-ROW())/12+5):INDIRECT("S"&amp;(ROW()+12*(($AN2111-1)*3+$AO2111)-ROW())/12+5),AQ2111)</f>
        <v>0</v>
      </c>
      <c r="AS2111" s="60">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58">
        <f ca="1">COUNTIF(INDIRECT("U"&amp;(ROW()+12*(($AN2111-1)*3+$AO2111)-ROW())/12+5):INDIRECT("AF"&amp;(ROW()+12*(($AN2111-1)*3+$AO2111)-ROW())/12+5),AS2111)</f>
        <v>0</v>
      </c>
      <c r="AU2111" s="58">
        <f ca="1">IF(AND(AQ2111+AS2111&gt;0,AR2111+AT2111&gt;0),COUNTIF(AU$6:AU2110,"&gt;0")+1,0)</f>
        <v>0</v>
      </c>
    </row>
    <row r="2112" spans="40:47">
      <c r="AN2112" s="58">
        <v>59</v>
      </c>
      <c r="AO2112" s="58">
        <v>2</v>
      </c>
      <c r="AP2112" s="58">
        <v>7</v>
      </c>
      <c r="AQ2112" s="60">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58">
        <f ca="1">COUNTIF(INDIRECT("H"&amp;(ROW()+12*(($AN2112-1)*3+$AO2112)-ROW())/12+5):INDIRECT("S"&amp;(ROW()+12*(($AN2112-1)*3+$AO2112)-ROW())/12+5),AQ2112)</f>
        <v>0</v>
      </c>
      <c r="AS2112" s="60">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58">
        <f ca="1">COUNTIF(INDIRECT("U"&amp;(ROW()+12*(($AN2112-1)*3+$AO2112)-ROW())/12+5):INDIRECT("AF"&amp;(ROW()+12*(($AN2112-1)*3+$AO2112)-ROW())/12+5),AS2112)</f>
        <v>0</v>
      </c>
      <c r="AU2112" s="58">
        <f ca="1">IF(AND(AQ2112+AS2112&gt;0,AR2112+AT2112&gt;0),COUNTIF(AU$6:AU2111,"&gt;0")+1,0)</f>
        <v>0</v>
      </c>
    </row>
    <row r="2113" spans="40:47">
      <c r="AN2113" s="58">
        <v>59</v>
      </c>
      <c r="AO2113" s="58">
        <v>2</v>
      </c>
      <c r="AP2113" s="58">
        <v>8</v>
      </c>
      <c r="AQ2113" s="60">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58">
        <f ca="1">COUNTIF(INDIRECT("H"&amp;(ROW()+12*(($AN2113-1)*3+$AO2113)-ROW())/12+5):INDIRECT("S"&amp;(ROW()+12*(($AN2113-1)*3+$AO2113)-ROW())/12+5),AQ2113)</f>
        <v>0</v>
      </c>
      <c r="AS2113" s="60">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58">
        <f ca="1">COUNTIF(INDIRECT("U"&amp;(ROW()+12*(($AN2113-1)*3+$AO2113)-ROW())/12+5):INDIRECT("AF"&amp;(ROW()+12*(($AN2113-1)*3+$AO2113)-ROW())/12+5),AS2113)</f>
        <v>0</v>
      </c>
      <c r="AU2113" s="58">
        <f ca="1">IF(AND(AQ2113+AS2113&gt;0,AR2113+AT2113&gt;0),COUNTIF(AU$6:AU2112,"&gt;0")+1,0)</f>
        <v>0</v>
      </c>
    </row>
    <row r="2114" spans="40:47">
      <c r="AN2114" s="58">
        <v>59</v>
      </c>
      <c r="AO2114" s="58">
        <v>2</v>
      </c>
      <c r="AP2114" s="58">
        <v>9</v>
      </c>
      <c r="AQ2114" s="60">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58">
        <f ca="1">COUNTIF(INDIRECT("H"&amp;(ROW()+12*(($AN2114-1)*3+$AO2114)-ROW())/12+5):INDIRECT("S"&amp;(ROW()+12*(($AN2114-1)*3+$AO2114)-ROW())/12+5),AQ2114)</f>
        <v>0</v>
      </c>
      <c r="AS2114" s="60">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58">
        <f ca="1">COUNTIF(INDIRECT("U"&amp;(ROW()+12*(($AN2114-1)*3+$AO2114)-ROW())/12+5):INDIRECT("AF"&amp;(ROW()+12*(($AN2114-1)*3+$AO2114)-ROW())/12+5),AS2114)</f>
        <v>0</v>
      </c>
      <c r="AU2114" s="58">
        <f ca="1">IF(AND(AQ2114+AS2114&gt;0,AR2114+AT2114&gt;0),COUNTIF(AU$6:AU2113,"&gt;0")+1,0)</f>
        <v>0</v>
      </c>
    </row>
    <row r="2115" spans="40:47">
      <c r="AN2115" s="58">
        <v>59</v>
      </c>
      <c r="AO2115" s="58">
        <v>2</v>
      </c>
      <c r="AP2115" s="58">
        <v>10</v>
      </c>
      <c r="AQ2115" s="60">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58">
        <f ca="1">COUNTIF(INDIRECT("H"&amp;(ROW()+12*(($AN2115-1)*3+$AO2115)-ROW())/12+5):INDIRECT("S"&amp;(ROW()+12*(($AN2115-1)*3+$AO2115)-ROW())/12+5),AQ2115)</f>
        <v>0</v>
      </c>
      <c r="AS2115" s="60">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58">
        <f ca="1">COUNTIF(INDIRECT("U"&amp;(ROW()+12*(($AN2115-1)*3+$AO2115)-ROW())/12+5):INDIRECT("AF"&amp;(ROW()+12*(($AN2115-1)*3+$AO2115)-ROW())/12+5),AS2115)</f>
        <v>0</v>
      </c>
      <c r="AU2115" s="58">
        <f ca="1">IF(AND(AQ2115+AS2115&gt;0,AR2115+AT2115&gt;0),COUNTIF(AU$6:AU2114,"&gt;0")+1,0)</f>
        <v>0</v>
      </c>
    </row>
    <row r="2116" spans="40:47">
      <c r="AN2116" s="58">
        <v>59</v>
      </c>
      <c r="AO2116" s="58">
        <v>2</v>
      </c>
      <c r="AP2116" s="58">
        <v>11</v>
      </c>
      <c r="AQ2116" s="60">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58">
        <f ca="1">COUNTIF(INDIRECT("H"&amp;(ROW()+12*(($AN2116-1)*3+$AO2116)-ROW())/12+5):INDIRECT("S"&amp;(ROW()+12*(($AN2116-1)*3+$AO2116)-ROW())/12+5),AQ2116)</f>
        <v>0</v>
      </c>
      <c r="AS2116" s="60">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58">
        <f ca="1">COUNTIF(INDIRECT("U"&amp;(ROW()+12*(($AN2116-1)*3+$AO2116)-ROW())/12+5):INDIRECT("AF"&amp;(ROW()+12*(($AN2116-1)*3+$AO2116)-ROW())/12+5),AS2116)</f>
        <v>0</v>
      </c>
      <c r="AU2116" s="58">
        <f ca="1">IF(AND(AQ2116+AS2116&gt;0,AR2116+AT2116&gt;0),COUNTIF(AU$6:AU2115,"&gt;0")+1,0)</f>
        <v>0</v>
      </c>
    </row>
    <row r="2117" spans="40:47">
      <c r="AN2117" s="58">
        <v>59</v>
      </c>
      <c r="AO2117" s="58">
        <v>2</v>
      </c>
      <c r="AP2117" s="58">
        <v>12</v>
      </c>
      <c r="AQ2117" s="60">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58">
        <f ca="1">COUNTIF(INDIRECT("H"&amp;(ROW()+12*(($AN2117-1)*3+$AO2117)-ROW())/12+5):INDIRECT("S"&amp;(ROW()+12*(($AN2117-1)*3+$AO2117)-ROW())/12+5),AQ2117)</f>
        <v>0</v>
      </c>
      <c r="AS2117" s="60">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58">
        <f ca="1">COUNTIF(INDIRECT("U"&amp;(ROW()+12*(($AN2117-1)*3+$AO2117)-ROW())/12+5):INDIRECT("AF"&amp;(ROW()+12*(($AN2117-1)*3+$AO2117)-ROW())/12+5),AS2117)</f>
        <v>0</v>
      </c>
      <c r="AU2117" s="58">
        <f ca="1">IF(AND(AQ2117+AS2117&gt;0,AR2117+AT2117&gt;0),COUNTIF(AU$6:AU2116,"&gt;0")+1,0)</f>
        <v>0</v>
      </c>
    </row>
    <row r="2118" spans="40:47">
      <c r="AN2118" s="58">
        <v>59</v>
      </c>
      <c r="AO2118" s="58">
        <v>3</v>
      </c>
      <c r="AP2118" s="58">
        <v>1</v>
      </c>
      <c r="AQ2118" s="60">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58">
        <f ca="1">COUNTIF(INDIRECT("H"&amp;(ROW()+12*(($AN2118-1)*3+$AO2118)-ROW())/12+5):INDIRECT("S"&amp;(ROW()+12*(($AN2118-1)*3+$AO2118)-ROW())/12+5),AQ2118)</f>
        <v>0</v>
      </c>
      <c r="AS2118" s="60">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58">
        <f ca="1">COUNTIF(INDIRECT("U"&amp;(ROW()+12*(($AN2118-1)*3+$AO2118)-ROW())/12+5):INDIRECT("AF"&amp;(ROW()+12*(($AN2118-1)*3+$AO2118)-ROW())/12+5),AS2118)</f>
        <v>0</v>
      </c>
      <c r="AU2118" s="58">
        <f ca="1">IF(AND(AQ2118+AS2118&gt;0,AR2118+AT2118&gt;0),COUNTIF(AU$6:AU2117,"&gt;0")+1,0)</f>
        <v>0</v>
      </c>
    </row>
    <row r="2119" spans="40:47">
      <c r="AN2119" s="58">
        <v>59</v>
      </c>
      <c r="AO2119" s="58">
        <v>3</v>
      </c>
      <c r="AP2119" s="58">
        <v>2</v>
      </c>
      <c r="AQ2119" s="60">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58">
        <f ca="1">COUNTIF(INDIRECT("H"&amp;(ROW()+12*(($AN2119-1)*3+$AO2119)-ROW())/12+5):INDIRECT("S"&amp;(ROW()+12*(($AN2119-1)*3+$AO2119)-ROW())/12+5),AQ2119)</f>
        <v>0</v>
      </c>
      <c r="AS2119" s="60">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58">
        <f ca="1">COUNTIF(INDIRECT("U"&amp;(ROW()+12*(($AN2119-1)*3+$AO2119)-ROW())/12+5):INDIRECT("AF"&amp;(ROW()+12*(($AN2119-1)*3+$AO2119)-ROW())/12+5),AS2119)</f>
        <v>0</v>
      </c>
      <c r="AU2119" s="58">
        <f ca="1">IF(AND(AQ2119+AS2119&gt;0,AR2119+AT2119&gt;0),COUNTIF(AU$6:AU2118,"&gt;0")+1,0)</f>
        <v>0</v>
      </c>
    </row>
    <row r="2120" spans="40:47">
      <c r="AN2120" s="58">
        <v>59</v>
      </c>
      <c r="AO2120" s="58">
        <v>3</v>
      </c>
      <c r="AP2120" s="58">
        <v>3</v>
      </c>
      <c r="AQ2120" s="60">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58">
        <f ca="1">COUNTIF(INDIRECT("H"&amp;(ROW()+12*(($AN2120-1)*3+$AO2120)-ROW())/12+5):INDIRECT("S"&amp;(ROW()+12*(($AN2120-1)*3+$AO2120)-ROW())/12+5),AQ2120)</f>
        <v>0</v>
      </c>
      <c r="AS2120" s="60">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58">
        <f ca="1">COUNTIF(INDIRECT("U"&amp;(ROW()+12*(($AN2120-1)*3+$AO2120)-ROW())/12+5):INDIRECT("AF"&amp;(ROW()+12*(($AN2120-1)*3+$AO2120)-ROW())/12+5),AS2120)</f>
        <v>0</v>
      </c>
      <c r="AU2120" s="58">
        <f ca="1">IF(AND(AQ2120+AS2120&gt;0,AR2120+AT2120&gt;0),COUNTIF(AU$6:AU2119,"&gt;0")+1,0)</f>
        <v>0</v>
      </c>
    </row>
    <row r="2121" spans="40:47">
      <c r="AN2121" s="58">
        <v>59</v>
      </c>
      <c r="AO2121" s="58">
        <v>3</v>
      </c>
      <c r="AP2121" s="58">
        <v>4</v>
      </c>
      <c r="AQ2121" s="60">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58">
        <f ca="1">COUNTIF(INDIRECT("H"&amp;(ROW()+12*(($AN2121-1)*3+$AO2121)-ROW())/12+5):INDIRECT("S"&amp;(ROW()+12*(($AN2121-1)*3+$AO2121)-ROW())/12+5),AQ2121)</f>
        <v>0</v>
      </c>
      <c r="AS2121" s="60">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58">
        <f ca="1">COUNTIF(INDIRECT("U"&amp;(ROW()+12*(($AN2121-1)*3+$AO2121)-ROW())/12+5):INDIRECT("AF"&amp;(ROW()+12*(($AN2121-1)*3+$AO2121)-ROW())/12+5),AS2121)</f>
        <v>0</v>
      </c>
      <c r="AU2121" s="58">
        <f ca="1">IF(AND(AQ2121+AS2121&gt;0,AR2121+AT2121&gt;0),COUNTIF(AU$6:AU2120,"&gt;0")+1,0)</f>
        <v>0</v>
      </c>
    </row>
    <row r="2122" spans="40:47">
      <c r="AN2122" s="58">
        <v>59</v>
      </c>
      <c r="AO2122" s="58">
        <v>3</v>
      </c>
      <c r="AP2122" s="58">
        <v>5</v>
      </c>
      <c r="AQ2122" s="60">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58">
        <f ca="1">COUNTIF(INDIRECT("H"&amp;(ROW()+12*(($AN2122-1)*3+$AO2122)-ROW())/12+5):INDIRECT("S"&amp;(ROW()+12*(($AN2122-1)*3+$AO2122)-ROW())/12+5),AQ2122)</f>
        <v>0</v>
      </c>
      <c r="AS2122" s="60">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58">
        <f ca="1">COUNTIF(INDIRECT("U"&amp;(ROW()+12*(($AN2122-1)*3+$AO2122)-ROW())/12+5):INDIRECT("AF"&amp;(ROW()+12*(($AN2122-1)*3+$AO2122)-ROW())/12+5),AS2122)</f>
        <v>0</v>
      </c>
      <c r="AU2122" s="58">
        <f ca="1">IF(AND(AQ2122+AS2122&gt;0,AR2122+AT2122&gt;0),COUNTIF(AU$6:AU2121,"&gt;0")+1,0)</f>
        <v>0</v>
      </c>
    </row>
    <row r="2123" spans="40:47">
      <c r="AN2123" s="58">
        <v>59</v>
      </c>
      <c r="AO2123" s="58">
        <v>3</v>
      </c>
      <c r="AP2123" s="58">
        <v>6</v>
      </c>
      <c r="AQ2123" s="60">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58">
        <f ca="1">COUNTIF(INDIRECT("H"&amp;(ROW()+12*(($AN2123-1)*3+$AO2123)-ROW())/12+5):INDIRECT("S"&amp;(ROW()+12*(($AN2123-1)*3+$AO2123)-ROW())/12+5),AQ2123)</f>
        <v>0</v>
      </c>
      <c r="AS2123" s="60">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58">
        <f ca="1">COUNTIF(INDIRECT("U"&amp;(ROW()+12*(($AN2123-1)*3+$AO2123)-ROW())/12+5):INDIRECT("AF"&amp;(ROW()+12*(($AN2123-1)*3+$AO2123)-ROW())/12+5),AS2123)</f>
        <v>0</v>
      </c>
      <c r="AU2123" s="58">
        <f ca="1">IF(AND(AQ2123+AS2123&gt;0,AR2123+AT2123&gt;0),COUNTIF(AU$6:AU2122,"&gt;0")+1,0)</f>
        <v>0</v>
      </c>
    </row>
    <row r="2124" spans="40:47">
      <c r="AN2124" s="58">
        <v>59</v>
      </c>
      <c r="AO2124" s="58">
        <v>3</v>
      </c>
      <c r="AP2124" s="58">
        <v>7</v>
      </c>
      <c r="AQ2124" s="60">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58">
        <f ca="1">COUNTIF(INDIRECT("H"&amp;(ROW()+12*(($AN2124-1)*3+$AO2124)-ROW())/12+5):INDIRECT("S"&amp;(ROW()+12*(($AN2124-1)*3+$AO2124)-ROW())/12+5),AQ2124)</f>
        <v>0</v>
      </c>
      <c r="AS2124" s="60">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58">
        <f ca="1">COUNTIF(INDIRECT("U"&amp;(ROW()+12*(($AN2124-1)*3+$AO2124)-ROW())/12+5):INDIRECT("AF"&amp;(ROW()+12*(($AN2124-1)*3+$AO2124)-ROW())/12+5),AS2124)</f>
        <v>0</v>
      </c>
      <c r="AU2124" s="58">
        <f ca="1">IF(AND(AQ2124+AS2124&gt;0,AR2124+AT2124&gt;0),COUNTIF(AU$6:AU2123,"&gt;0")+1,0)</f>
        <v>0</v>
      </c>
    </row>
    <row r="2125" spans="40:47">
      <c r="AN2125" s="58">
        <v>59</v>
      </c>
      <c r="AO2125" s="58">
        <v>3</v>
      </c>
      <c r="AP2125" s="58">
        <v>8</v>
      </c>
      <c r="AQ2125" s="60">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58">
        <f ca="1">COUNTIF(INDIRECT("H"&amp;(ROW()+12*(($AN2125-1)*3+$AO2125)-ROW())/12+5):INDIRECT("S"&amp;(ROW()+12*(($AN2125-1)*3+$AO2125)-ROW())/12+5),AQ2125)</f>
        <v>0</v>
      </c>
      <c r="AS2125" s="60">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58">
        <f ca="1">COUNTIF(INDIRECT("U"&amp;(ROW()+12*(($AN2125-1)*3+$AO2125)-ROW())/12+5):INDIRECT("AF"&amp;(ROW()+12*(($AN2125-1)*3+$AO2125)-ROW())/12+5),AS2125)</f>
        <v>0</v>
      </c>
      <c r="AU2125" s="58">
        <f ca="1">IF(AND(AQ2125+AS2125&gt;0,AR2125+AT2125&gt;0),COUNTIF(AU$6:AU2124,"&gt;0")+1,0)</f>
        <v>0</v>
      </c>
    </row>
    <row r="2126" spans="40:47">
      <c r="AN2126" s="58">
        <v>59</v>
      </c>
      <c r="AO2126" s="58">
        <v>3</v>
      </c>
      <c r="AP2126" s="58">
        <v>9</v>
      </c>
      <c r="AQ2126" s="60">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58">
        <f ca="1">COUNTIF(INDIRECT("H"&amp;(ROW()+12*(($AN2126-1)*3+$AO2126)-ROW())/12+5):INDIRECT("S"&amp;(ROW()+12*(($AN2126-1)*3+$AO2126)-ROW())/12+5),AQ2126)</f>
        <v>0</v>
      </c>
      <c r="AS2126" s="60">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58">
        <f ca="1">COUNTIF(INDIRECT("U"&amp;(ROW()+12*(($AN2126-1)*3+$AO2126)-ROW())/12+5):INDIRECT("AF"&amp;(ROW()+12*(($AN2126-1)*3+$AO2126)-ROW())/12+5),AS2126)</f>
        <v>0</v>
      </c>
      <c r="AU2126" s="58">
        <f ca="1">IF(AND(AQ2126+AS2126&gt;0,AR2126+AT2126&gt;0),COUNTIF(AU$6:AU2125,"&gt;0")+1,0)</f>
        <v>0</v>
      </c>
    </row>
    <row r="2127" spans="40:47">
      <c r="AN2127" s="58">
        <v>59</v>
      </c>
      <c r="AO2127" s="58">
        <v>3</v>
      </c>
      <c r="AP2127" s="58">
        <v>10</v>
      </c>
      <c r="AQ2127" s="60">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58">
        <f ca="1">COUNTIF(INDIRECT("H"&amp;(ROW()+12*(($AN2127-1)*3+$AO2127)-ROW())/12+5):INDIRECT("S"&amp;(ROW()+12*(($AN2127-1)*3+$AO2127)-ROW())/12+5),AQ2127)</f>
        <v>0</v>
      </c>
      <c r="AS2127" s="60">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58">
        <f ca="1">COUNTIF(INDIRECT("U"&amp;(ROW()+12*(($AN2127-1)*3+$AO2127)-ROW())/12+5):INDIRECT("AF"&amp;(ROW()+12*(($AN2127-1)*3+$AO2127)-ROW())/12+5),AS2127)</f>
        <v>0</v>
      </c>
      <c r="AU2127" s="58">
        <f ca="1">IF(AND(AQ2127+AS2127&gt;0,AR2127+AT2127&gt;0),COUNTIF(AU$6:AU2126,"&gt;0")+1,0)</f>
        <v>0</v>
      </c>
    </row>
    <row r="2128" spans="40:47">
      <c r="AN2128" s="58">
        <v>59</v>
      </c>
      <c r="AO2128" s="58">
        <v>3</v>
      </c>
      <c r="AP2128" s="58">
        <v>11</v>
      </c>
      <c r="AQ2128" s="60">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58">
        <f ca="1">COUNTIF(INDIRECT("H"&amp;(ROW()+12*(($AN2128-1)*3+$AO2128)-ROW())/12+5):INDIRECT("S"&amp;(ROW()+12*(($AN2128-1)*3+$AO2128)-ROW())/12+5),AQ2128)</f>
        <v>0</v>
      </c>
      <c r="AS2128" s="60">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58">
        <f ca="1">COUNTIF(INDIRECT("U"&amp;(ROW()+12*(($AN2128-1)*3+$AO2128)-ROW())/12+5):INDIRECT("AF"&amp;(ROW()+12*(($AN2128-1)*3+$AO2128)-ROW())/12+5),AS2128)</f>
        <v>0</v>
      </c>
      <c r="AU2128" s="58">
        <f ca="1">IF(AND(AQ2128+AS2128&gt;0,AR2128+AT2128&gt;0),COUNTIF(AU$6:AU2127,"&gt;0")+1,0)</f>
        <v>0</v>
      </c>
    </row>
    <row r="2129" spans="40:47">
      <c r="AN2129" s="243">
        <v>59</v>
      </c>
      <c r="AO2129" s="243">
        <v>3</v>
      </c>
      <c r="AP2129" s="243">
        <v>12</v>
      </c>
      <c r="AQ2129" s="244">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243">
        <f ca="1">COUNTIF(INDIRECT("H"&amp;(ROW()+12*(($AN2129-1)*3+$AO2129)-ROW())/12+5):INDIRECT("S"&amp;(ROW()+12*(($AN2129-1)*3+$AO2129)-ROW())/12+5),AQ2129)</f>
        <v>0</v>
      </c>
      <c r="AS2129" s="244">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243">
        <f ca="1">COUNTIF(INDIRECT("U"&amp;(ROW()+12*(($AN2129-1)*3+$AO2129)-ROW())/12+5):INDIRECT("AF"&amp;(ROW()+12*(($AN2129-1)*3+$AO2129)-ROW())/12+5),AS2129)</f>
        <v>0</v>
      </c>
      <c r="AU2129" s="58">
        <f ca="1">IF(AND(AQ2129+AS2129&gt;0,AR2129+AT2129&gt;0),COUNTIF(AU$6:AU2128,"&gt;0")+1,0)</f>
        <v>0</v>
      </c>
    </row>
    <row r="2130" spans="40:47">
      <c r="AN2130" s="58">
        <v>60</v>
      </c>
      <c r="AO2130" s="58">
        <v>1</v>
      </c>
      <c r="AP2130" s="58">
        <v>1</v>
      </c>
      <c r="AQ2130" s="60">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58">
        <f ca="1">COUNTIF(INDIRECT("H"&amp;(ROW()+12*(($AN2130-1)*3+$AO2130)-ROW())/12+5):INDIRECT("S"&amp;(ROW()+12*(($AN2130-1)*3+$AO2130)-ROW())/12+5),AQ2130)</f>
        <v>0</v>
      </c>
      <c r="AS2130" s="60">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58">
        <f ca="1">COUNTIF(INDIRECT("U"&amp;(ROW()+12*(($AN2130-1)*3+$AO2130)-ROW())/12+5):INDIRECT("AF"&amp;(ROW()+12*(($AN2130-1)*3+$AO2130)-ROW())/12+5),AS2130)</f>
        <v>0</v>
      </c>
      <c r="AU2130" s="58">
        <f ca="1">IF(AND(AQ2130+AS2130&gt;0,AR2130+AT2130&gt;0),COUNTIF(AU$6:AU2129,"&gt;0")+1,0)</f>
        <v>0</v>
      </c>
    </row>
    <row r="2131" spans="40:47">
      <c r="AN2131" s="58">
        <v>60</v>
      </c>
      <c r="AO2131" s="58">
        <v>1</v>
      </c>
      <c r="AP2131" s="58">
        <v>2</v>
      </c>
      <c r="AQ2131" s="60">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58">
        <f ca="1">COUNTIF(INDIRECT("H"&amp;(ROW()+12*(($AN2131-1)*3+$AO2131)-ROW())/12+5):INDIRECT("S"&amp;(ROW()+12*(($AN2131-1)*3+$AO2131)-ROW())/12+5),AQ2131)</f>
        <v>0</v>
      </c>
      <c r="AS2131" s="60">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58">
        <f ca="1">COUNTIF(INDIRECT("U"&amp;(ROW()+12*(($AN2131-1)*3+$AO2131)-ROW())/12+5):INDIRECT("AF"&amp;(ROW()+12*(($AN2131-1)*3+$AO2131)-ROW())/12+5),AS2131)</f>
        <v>0</v>
      </c>
      <c r="AU2131" s="58">
        <f ca="1">IF(AND(AQ2131+AS2131&gt;0,AR2131+AT2131&gt;0),COUNTIF(AU$6:AU2130,"&gt;0")+1,0)</f>
        <v>0</v>
      </c>
    </row>
    <row r="2132" spans="40:47">
      <c r="AN2132" s="58">
        <v>60</v>
      </c>
      <c r="AO2132" s="58">
        <v>1</v>
      </c>
      <c r="AP2132" s="58">
        <v>3</v>
      </c>
      <c r="AQ2132" s="60">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58">
        <f ca="1">COUNTIF(INDIRECT("H"&amp;(ROW()+12*(($AN2132-1)*3+$AO2132)-ROW())/12+5):INDIRECT("S"&amp;(ROW()+12*(($AN2132-1)*3+$AO2132)-ROW())/12+5),AQ2132)</f>
        <v>0</v>
      </c>
      <c r="AS2132" s="60">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58">
        <f ca="1">COUNTIF(INDIRECT("U"&amp;(ROW()+12*(($AN2132-1)*3+$AO2132)-ROW())/12+5):INDIRECT("AF"&amp;(ROW()+12*(($AN2132-1)*3+$AO2132)-ROW())/12+5),AS2132)</f>
        <v>0</v>
      </c>
      <c r="AU2132" s="58">
        <f ca="1">IF(AND(AQ2132+AS2132&gt;0,AR2132+AT2132&gt;0),COUNTIF(AU$6:AU2131,"&gt;0")+1,0)</f>
        <v>0</v>
      </c>
    </row>
    <row r="2133" spans="40:47">
      <c r="AN2133" s="58">
        <v>60</v>
      </c>
      <c r="AO2133" s="58">
        <v>1</v>
      </c>
      <c r="AP2133" s="58">
        <v>4</v>
      </c>
      <c r="AQ2133" s="60">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58">
        <f ca="1">COUNTIF(INDIRECT("H"&amp;(ROW()+12*(($AN2133-1)*3+$AO2133)-ROW())/12+5):INDIRECT("S"&amp;(ROW()+12*(($AN2133-1)*3+$AO2133)-ROW())/12+5),AQ2133)</f>
        <v>0</v>
      </c>
      <c r="AS2133" s="60">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58">
        <f ca="1">COUNTIF(INDIRECT("U"&amp;(ROW()+12*(($AN2133-1)*3+$AO2133)-ROW())/12+5):INDIRECT("AF"&amp;(ROW()+12*(($AN2133-1)*3+$AO2133)-ROW())/12+5),AS2133)</f>
        <v>0</v>
      </c>
      <c r="AU2133" s="58">
        <f ca="1">IF(AND(AQ2133+AS2133&gt;0,AR2133+AT2133&gt;0),COUNTIF(AU$6:AU2132,"&gt;0")+1,0)</f>
        <v>0</v>
      </c>
    </row>
    <row r="2134" spans="40:47">
      <c r="AN2134" s="58">
        <v>60</v>
      </c>
      <c r="AO2134" s="58">
        <v>1</v>
      </c>
      <c r="AP2134" s="58">
        <v>5</v>
      </c>
      <c r="AQ2134" s="60">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58">
        <f ca="1">COUNTIF(INDIRECT("H"&amp;(ROW()+12*(($AN2134-1)*3+$AO2134)-ROW())/12+5):INDIRECT("S"&amp;(ROW()+12*(($AN2134-1)*3+$AO2134)-ROW())/12+5),AQ2134)</f>
        <v>0</v>
      </c>
      <c r="AS2134" s="60">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58">
        <f ca="1">COUNTIF(INDIRECT("U"&amp;(ROW()+12*(($AN2134-1)*3+$AO2134)-ROW())/12+5):INDIRECT("AF"&amp;(ROW()+12*(($AN2134-1)*3+$AO2134)-ROW())/12+5),AS2134)</f>
        <v>0</v>
      </c>
      <c r="AU2134" s="58">
        <f ca="1">IF(AND(AQ2134+AS2134&gt;0,AR2134+AT2134&gt;0),COUNTIF(AU$6:AU2133,"&gt;0")+1,0)</f>
        <v>0</v>
      </c>
    </row>
    <row r="2135" spans="40:47">
      <c r="AN2135" s="58">
        <v>60</v>
      </c>
      <c r="AO2135" s="58">
        <v>1</v>
      </c>
      <c r="AP2135" s="58">
        <v>6</v>
      </c>
      <c r="AQ2135" s="60">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58">
        <f ca="1">COUNTIF(INDIRECT("H"&amp;(ROW()+12*(($AN2135-1)*3+$AO2135)-ROW())/12+5):INDIRECT("S"&amp;(ROW()+12*(($AN2135-1)*3+$AO2135)-ROW())/12+5),AQ2135)</f>
        <v>0</v>
      </c>
      <c r="AS2135" s="60">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58">
        <f ca="1">COUNTIF(INDIRECT("U"&amp;(ROW()+12*(($AN2135-1)*3+$AO2135)-ROW())/12+5):INDIRECT("AF"&amp;(ROW()+12*(($AN2135-1)*3+$AO2135)-ROW())/12+5),AS2135)</f>
        <v>0</v>
      </c>
      <c r="AU2135" s="58">
        <f ca="1">IF(AND(AQ2135+AS2135&gt;0,AR2135+AT2135&gt;0),COUNTIF(AU$6:AU2134,"&gt;0")+1,0)</f>
        <v>0</v>
      </c>
    </row>
    <row r="2136" spans="40:47">
      <c r="AN2136" s="58">
        <v>60</v>
      </c>
      <c r="AO2136" s="58">
        <v>1</v>
      </c>
      <c r="AP2136" s="58">
        <v>7</v>
      </c>
      <c r="AQ2136" s="60">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58">
        <f ca="1">COUNTIF(INDIRECT("H"&amp;(ROW()+12*(($AN2136-1)*3+$AO2136)-ROW())/12+5):INDIRECT("S"&amp;(ROW()+12*(($AN2136-1)*3+$AO2136)-ROW())/12+5),AQ2136)</f>
        <v>0</v>
      </c>
      <c r="AS2136" s="60">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58">
        <f ca="1">COUNTIF(INDIRECT("U"&amp;(ROW()+12*(($AN2136-1)*3+$AO2136)-ROW())/12+5):INDIRECT("AF"&amp;(ROW()+12*(($AN2136-1)*3+$AO2136)-ROW())/12+5),AS2136)</f>
        <v>0</v>
      </c>
      <c r="AU2136" s="58">
        <f ca="1">IF(AND(AQ2136+AS2136&gt;0,AR2136+AT2136&gt;0),COUNTIF(AU$6:AU2135,"&gt;0")+1,0)</f>
        <v>0</v>
      </c>
    </row>
    <row r="2137" spans="40:47">
      <c r="AN2137" s="58">
        <v>60</v>
      </c>
      <c r="AO2137" s="58">
        <v>1</v>
      </c>
      <c r="AP2137" s="58">
        <v>8</v>
      </c>
      <c r="AQ2137" s="60">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58">
        <f ca="1">COUNTIF(INDIRECT("H"&amp;(ROW()+12*(($AN2137-1)*3+$AO2137)-ROW())/12+5):INDIRECT("S"&amp;(ROW()+12*(($AN2137-1)*3+$AO2137)-ROW())/12+5),AQ2137)</f>
        <v>0</v>
      </c>
      <c r="AS2137" s="60">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58">
        <f ca="1">COUNTIF(INDIRECT("U"&amp;(ROW()+12*(($AN2137-1)*3+$AO2137)-ROW())/12+5):INDIRECT("AF"&amp;(ROW()+12*(($AN2137-1)*3+$AO2137)-ROW())/12+5),AS2137)</f>
        <v>0</v>
      </c>
      <c r="AU2137" s="58">
        <f ca="1">IF(AND(AQ2137+AS2137&gt;0,AR2137+AT2137&gt;0),COUNTIF(AU$6:AU2136,"&gt;0")+1,0)</f>
        <v>0</v>
      </c>
    </row>
    <row r="2138" spans="40:47">
      <c r="AN2138" s="58">
        <v>60</v>
      </c>
      <c r="AO2138" s="58">
        <v>1</v>
      </c>
      <c r="AP2138" s="58">
        <v>9</v>
      </c>
      <c r="AQ2138" s="60">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58">
        <f ca="1">COUNTIF(INDIRECT("H"&amp;(ROW()+12*(($AN2138-1)*3+$AO2138)-ROW())/12+5):INDIRECT("S"&amp;(ROW()+12*(($AN2138-1)*3+$AO2138)-ROW())/12+5),AQ2138)</f>
        <v>0</v>
      </c>
      <c r="AS2138" s="60">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58">
        <f ca="1">COUNTIF(INDIRECT("U"&amp;(ROW()+12*(($AN2138-1)*3+$AO2138)-ROW())/12+5):INDIRECT("AF"&amp;(ROW()+12*(($AN2138-1)*3+$AO2138)-ROW())/12+5),AS2138)</f>
        <v>0</v>
      </c>
      <c r="AU2138" s="58">
        <f ca="1">IF(AND(AQ2138+AS2138&gt;0,AR2138+AT2138&gt;0),COUNTIF(AU$6:AU2137,"&gt;0")+1,0)</f>
        <v>0</v>
      </c>
    </row>
    <row r="2139" spans="40:47">
      <c r="AN2139" s="58">
        <v>60</v>
      </c>
      <c r="AO2139" s="58">
        <v>1</v>
      </c>
      <c r="AP2139" s="58">
        <v>10</v>
      </c>
      <c r="AQ2139" s="60">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58">
        <f ca="1">COUNTIF(INDIRECT("H"&amp;(ROW()+12*(($AN2139-1)*3+$AO2139)-ROW())/12+5):INDIRECT("S"&amp;(ROW()+12*(($AN2139-1)*3+$AO2139)-ROW())/12+5),AQ2139)</f>
        <v>0</v>
      </c>
      <c r="AS2139" s="60">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58">
        <f ca="1">COUNTIF(INDIRECT("U"&amp;(ROW()+12*(($AN2139-1)*3+$AO2139)-ROW())/12+5):INDIRECT("AF"&amp;(ROW()+12*(($AN2139-1)*3+$AO2139)-ROW())/12+5),AS2139)</f>
        <v>0</v>
      </c>
      <c r="AU2139" s="58">
        <f ca="1">IF(AND(AQ2139+AS2139&gt;0,AR2139+AT2139&gt;0),COUNTIF(AU$6:AU2138,"&gt;0")+1,0)</f>
        <v>0</v>
      </c>
    </row>
    <row r="2140" spans="40:47">
      <c r="AN2140" s="58">
        <v>60</v>
      </c>
      <c r="AO2140" s="58">
        <v>1</v>
      </c>
      <c r="AP2140" s="58">
        <v>11</v>
      </c>
      <c r="AQ2140" s="60">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58">
        <f ca="1">COUNTIF(INDIRECT("H"&amp;(ROW()+12*(($AN2140-1)*3+$AO2140)-ROW())/12+5):INDIRECT("S"&amp;(ROW()+12*(($AN2140-1)*3+$AO2140)-ROW())/12+5),AQ2140)</f>
        <v>0</v>
      </c>
      <c r="AS2140" s="60">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58">
        <f ca="1">COUNTIF(INDIRECT("U"&amp;(ROW()+12*(($AN2140-1)*3+$AO2140)-ROW())/12+5):INDIRECT("AF"&amp;(ROW()+12*(($AN2140-1)*3+$AO2140)-ROW())/12+5),AS2140)</f>
        <v>0</v>
      </c>
      <c r="AU2140" s="58">
        <f ca="1">IF(AND(AQ2140+AS2140&gt;0,AR2140+AT2140&gt;0),COUNTIF(AU$6:AU2139,"&gt;0")+1,0)</f>
        <v>0</v>
      </c>
    </row>
    <row r="2141" spans="40:47">
      <c r="AN2141" s="58">
        <v>60</v>
      </c>
      <c r="AO2141" s="58">
        <v>1</v>
      </c>
      <c r="AP2141" s="58">
        <v>12</v>
      </c>
      <c r="AQ2141" s="60">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58">
        <f ca="1">COUNTIF(INDIRECT("H"&amp;(ROW()+12*(($AN2141-1)*3+$AO2141)-ROW())/12+5):INDIRECT("S"&amp;(ROW()+12*(($AN2141-1)*3+$AO2141)-ROW())/12+5),AQ2141)</f>
        <v>0</v>
      </c>
      <c r="AS2141" s="60">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58">
        <f ca="1">COUNTIF(INDIRECT("U"&amp;(ROW()+12*(($AN2141-1)*3+$AO2141)-ROW())/12+5):INDIRECT("AF"&amp;(ROW()+12*(($AN2141-1)*3+$AO2141)-ROW())/12+5),AS2141)</f>
        <v>0</v>
      </c>
      <c r="AU2141" s="58">
        <f ca="1">IF(AND(AQ2141+AS2141&gt;0,AR2141+AT2141&gt;0),COUNTIF(AU$6:AU2140,"&gt;0")+1,0)</f>
        <v>0</v>
      </c>
    </row>
    <row r="2142" spans="40:47">
      <c r="AN2142" s="58">
        <v>60</v>
      </c>
      <c r="AO2142" s="58">
        <v>2</v>
      </c>
      <c r="AP2142" s="58">
        <v>1</v>
      </c>
      <c r="AQ2142" s="60">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58">
        <f ca="1">COUNTIF(INDIRECT("H"&amp;(ROW()+12*(($AN2142-1)*3+$AO2142)-ROW())/12+5):INDIRECT("S"&amp;(ROW()+12*(($AN2142-1)*3+$AO2142)-ROW())/12+5),AQ2142)</f>
        <v>0</v>
      </c>
      <c r="AS2142" s="60">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58">
        <f ca="1">COUNTIF(INDIRECT("U"&amp;(ROW()+12*(($AN2142-1)*3+$AO2142)-ROW())/12+5):INDIRECT("AF"&amp;(ROW()+12*(($AN2142-1)*3+$AO2142)-ROW())/12+5),AS2142)</f>
        <v>0</v>
      </c>
      <c r="AU2142" s="58">
        <f ca="1">IF(AND(AQ2142+AS2142&gt;0,AR2142+AT2142&gt;0),COUNTIF(AU$6:AU2141,"&gt;0")+1,0)</f>
        <v>0</v>
      </c>
    </row>
    <row r="2143" spans="40:47">
      <c r="AN2143" s="58">
        <v>60</v>
      </c>
      <c r="AO2143" s="58">
        <v>2</v>
      </c>
      <c r="AP2143" s="58">
        <v>2</v>
      </c>
      <c r="AQ2143" s="60">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58">
        <f ca="1">COUNTIF(INDIRECT("H"&amp;(ROW()+12*(($AN2143-1)*3+$AO2143)-ROW())/12+5):INDIRECT("S"&amp;(ROW()+12*(($AN2143-1)*3+$AO2143)-ROW())/12+5),AQ2143)</f>
        <v>0</v>
      </c>
      <c r="AS2143" s="60">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58">
        <f ca="1">COUNTIF(INDIRECT("U"&amp;(ROW()+12*(($AN2143-1)*3+$AO2143)-ROW())/12+5):INDIRECT("AF"&amp;(ROW()+12*(($AN2143-1)*3+$AO2143)-ROW())/12+5),AS2143)</f>
        <v>0</v>
      </c>
      <c r="AU2143" s="58">
        <f ca="1">IF(AND(AQ2143+AS2143&gt;0,AR2143+AT2143&gt;0),COUNTIF(AU$6:AU2142,"&gt;0")+1,0)</f>
        <v>0</v>
      </c>
    </row>
    <row r="2144" spans="40:47">
      <c r="AN2144" s="58">
        <v>60</v>
      </c>
      <c r="AO2144" s="58">
        <v>2</v>
      </c>
      <c r="AP2144" s="58">
        <v>3</v>
      </c>
      <c r="AQ2144" s="60">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58">
        <f ca="1">COUNTIF(INDIRECT("H"&amp;(ROW()+12*(($AN2144-1)*3+$AO2144)-ROW())/12+5):INDIRECT("S"&amp;(ROW()+12*(($AN2144-1)*3+$AO2144)-ROW())/12+5),AQ2144)</f>
        <v>0</v>
      </c>
      <c r="AS2144" s="60">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58">
        <f ca="1">COUNTIF(INDIRECT("U"&amp;(ROW()+12*(($AN2144-1)*3+$AO2144)-ROW())/12+5):INDIRECT("AF"&amp;(ROW()+12*(($AN2144-1)*3+$AO2144)-ROW())/12+5),AS2144)</f>
        <v>0</v>
      </c>
      <c r="AU2144" s="58">
        <f ca="1">IF(AND(AQ2144+AS2144&gt;0,AR2144+AT2144&gt;0),COUNTIF(AU$6:AU2143,"&gt;0")+1,0)</f>
        <v>0</v>
      </c>
    </row>
    <row r="2145" spans="40:47">
      <c r="AN2145" s="58">
        <v>60</v>
      </c>
      <c r="AO2145" s="58">
        <v>2</v>
      </c>
      <c r="AP2145" s="58">
        <v>4</v>
      </c>
      <c r="AQ2145" s="60">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58">
        <f ca="1">COUNTIF(INDIRECT("H"&amp;(ROW()+12*(($AN2145-1)*3+$AO2145)-ROW())/12+5):INDIRECT("S"&amp;(ROW()+12*(($AN2145-1)*3+$AO2145)-ROW())/12+5),AQ2145)</f>
        <v>0</v>
      </c>
      <c r="AS2145" s="60">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58">
        <f ca="1">COUNTIF(INDIRECT("U"&amp;(ROW()+12*(($AN2145-1)*3+$AO2145)-ROW())/12+5):INDIRECT("AF"&amp;(ROW()+12*(($AN2145-1)*3+$AO2145)-ROW())/12+5),AS2145)</f>
        <v>0</v>
      </c>
      <c r="AU2145" s="58">
        <f ca="1">IF(AND(AQ2145+AS2145&gt;0,AR2145+AT2145&gt;0),COUNTIF(AU$6:AU2144,"&gt;0")+1,0)</f>
        <v>0</v>
      </c>
    </row>
    <row r="2146" spans="40:47">
      <c r="AN2146" s="58">
        <v>60</v>
      </c>
      <c r="AO2146" s="58">
        <v>2</v>
      </c>
      <c r="AP2146" s="58">
        <v>5</v>
      </c>
      <c r="AQ2146" s="60">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58">
        <f ca="1">COUNTIF(INDIRECT("H"&amp;(ROW()+12*(($AN2146-1)*3+$AO2146)-ROW())/12+5):INDIRECT("S"&amp;(ROW()+12*(($AN2146-1)*3+$AO2146)-ROW())/12+5),AQ2146)</f>
        <v>0</v>
      </c>
      <c r="AS2146" s="60">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58">
        <f ca="1">COUNTIF(INDIRECT("U"&amp;(ROW()+12*(($AN2146-1)*3+$AO2146)-ROW())/12+5):INDIRECT("AF"&amp;(ROW()+12*(($AN2146-1)*3+$AO2146)-ROW())/12+5),AS2146)</f>
        <v>0</v>
      </c>
      <c r="AU2146" s="58">
        <f ca="1">IF(AND(AQ2146+AS2146&gt;0,AR2146+AT2146&gt;0),COUNTIF(AU$6:AU2145,"&gt;0")+1,0)</f>
        <v>0</v>
      </c>
    </row>
    <row r="2147" spans="40:47">
      <c r="AN2147" s="58">
        <v>60</v>
      </c>
      <c r="AO2147" s="58">
        <v>2</v>
      </c>
      <c r="AP2147" s="58">
        <v>6</v>
      </c>
      <c r="AQ2147" s="60">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58">
        <f ca="1">COUNTIF(INDIRECT("H"&amp;(ROW()+12*(($AN2147-1)*3+$AO2147)-ROW())/12+5):INDIRECT("S"&amp;(ROW()+12*(($AN2147-1)*3+$AO2147)-ROW())/12+5),AQ2147)</f>
        <v>0</v>
      </c>
      <c r="AS2147" s="60">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58">
        <f ca="1">COUNTIF(INDIRECT("U"&amp;(ROW()+12*(($AN2147-1)*3+$AO2147)-ROW())/12+5):INDIRECT("AF"&amp;(ROW()+12*(($AN2147-1)*3+$AO2147)-ROW())/12+5),AS2147)</f>
        <v>0</v>
      </c>
      <c r="AU2147" s="58">
        <f ca="1">IF(AND(AQ2147+AS2147&gt;0,AR2147+AT2147&gt;0),COUNTIF(AU$6:AU2146,"&gt;0")+1,0)</f>
        <v>0</v>
      </c>
    </row>
    <row r="2148" spans="40:47">
      <c r="AN2148" s="58">
        <v>60</v>
      </c>
      <c r="AO2148" s="58">
        <v>2</v>
      </c>
      <c r="AP2148" s="58">
        <v>7</v>
      </c>
      <c r="AQ2148" s="60">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58">
        <f ca="1">COUNTIF(INDIRECT("H"&amp;(ROW()+12*(($AN2148-1)*3+$AO2148)-ROW())/12+5):INDIRECT("S"&amp;(ROW()+12*(($AN2148-1)*3+$AO2148)-ROW())/12+5),AQ2148)</f>
        <v>0</v>
      </c>
      <c r="AS2148" s="60">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58">
        <f ca="1">COUNTIF(INDIRECT("U"&amp;(ROW()+12*(($AN2148-1)*3+$AO2148)-ROW())/12+5):INDIRECT("AF"&amp;(ROW()+12*(($AN2148-1)*3+$AO2148)-ROW())/12+5),AS2148)</f>
        <v>0</v>
      </c>
      <c r="AU2148" s="58">
        <f ca="1">IF(AND(AQ2148+AS2148&gt;0,AR2148+AT2148&gt;0),COUNTIF(AU$6:AU2147,"&gt;0")+1,0)</f>
        <v>0</v>
      </c>
    </row>
    <row r="2149" spans="40:47">
      <c r="AN2149" s="58">
        <v>60</v>
      </c>
      <c r="AO2149" s="58">
        <v>2</v>
      </c>
      <c r="AP2149" s="58">
        <v>8</v>
      </c>
      <c r="AQ2149" s="60">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58">
        <f ca="1">COUNTIF(INDIRECT("H"&amp;(ROW()+12*(($AN2149-1)*3+$AO2149)-ROW())/12+5):INDIRECT("S"&amp;(ROW()+12*(($AN2149-1)*3+$AO2149)-ROW())/12+5),AQ2149)</f>
        <v>0</v>
      </c>
      <c r="AS2149" s="60">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58">
        <f ca="1">COUNTIF(INDIRECT("U"&amp;(ROW()+12*(($AN2149-1)*3+$AO2149)-ROW())/12+5):INDIRECT("AF"&amp;(ROW()+12*(($AN2149-1)*3+$AO2149)-ROW())/12+5),AS2149)</f>
        <v>0</v>
      </c>
      <c r="AU2149" s="58">
        <f ca="1">IF(AND(AQ2149+AS2149&gt;0,AR2149+AT2149&gt;0),COUNTIF(AU$6:AU2148,"&gt;0")+1,0)</f>
        <v>0</v>
      </c>
    </row>
    <row r="2150" spans="40:47">
      <c r="AN2150" s="58">
        <v>60</v>
      </c>
      <c r="AO2150" s="58">
        <v>2</v>
      </c>
      <c r="AP2150" s="58">
        <v>9</v>
      </c>
      <c r="AQ2150" s="60">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58">
        <f ca="1">COUNTIF(INDIRECT("H"&amp;(ROW()+12*(($AN2150-1)*3+$AO2150)-ROW())/12+5):INDIRECT("S"&amp;(ROW()+12*(($AN2150-1)*3+$AO2150)-ROW())/12+5),AQ2150)</f>
        <v>0</v>
      </c>
      <c r="AS2150" s="60">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58">
        <f ca="1">COUNTIF(INDIRECT("U"&amp;(ROW()+12*(($AN2150-1)*3+$AO2150)-ROW())/12+5):INDIRECT("AF"&amp;(ROW()+12*(($AN2150-1)*3+$AO2150)-ROW())/12+5),AS2150)</f>
        <v>0</v>
      </c>
      <c r="AU2150" s="58">
        <f ca="1">IF(AND(AQ2150+AS2150&gt;0,AR2150+AT2150&gt;0),COUNTIF(AU$6:AU2149,"&gt;0")+1,0)</f>
        <v>0</v>
      </c>
    </row>
    <row r="2151" spans="40:47">
      <c r="AN2151" s="58">
        <v>60</v>
      </c>
      <c r="AO2151" s="58">
        <v>2</v>
      </c>
      <c r="AP2151" s="58">
        <v>10</v>
      </c>
      <c r="AQ2151" s="60">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58">
        <f ca="1">COUNTIF(INDIRECT("H"&amp;(ROW()+12*(($AN2151-1)*3+$AO2151)-ROW())/12+5):INDIRECT("S"&amp;(ROW()+12*(($AN2151-1)*3+$AO2151)-ROW())/12+5),AQ2151)</f>
        <v>0</v>
      </c>
      <c r="AS2151" s="60">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58">
        <f ca="1">COUNTIF(INDIRECT("U"&amp;(ROW()+12*(($AN2151-1)*3+$AO2151)-ROW())/12+5):INDIRECT("AF"&amp;(ROW()+12*(($AN2151-1)*3+$AO2151)-ROW())/12+5),AS2151)</f>
        <v>0</v>
      </c>
      <c r="AU2151" s="58">
        <f ca="1">IF(AND(AQ2151+AS2151&gt;0,AR2151+AT2151&gt;0),COUNTIF(AU$6:AU2150,"&gt;0")+1,0)</f>
        <v>0</v>
      </c>
    </row>
    <row r="2152" spans="40:47">
      <c r="AN2152" s="58">
        <v>60</v>
      </c>
      <c r="AO2152" s="58">
        <v>2</v>
      </c>
      <c r="AP2152" s="58">
        <v>11</v>
      </c>
      <c r="AQ2152" s="60">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58">
        <f ca="1">COUNTIF(INDIRECT("H"&amp;(ROW()+12*(($AN2152-1)*3+$AO2152)-ROW())/12+5):INDIRECT("S"&amp;(ROW()+12*(($AN2152-1)*3+$AO2152)-ROW())/12+5),AQ2152)</f>
        <v>0</v>
      </c>
      <c r="AS2152" s="60">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58">
        <f ca="1">COUNTIF(INDIRECT("U"&amp;(ROW()+12*(($AN2152-1)*3+$AO2152)-ROW())/12+5):INDIRECT("AF"&amp;(ROW()+12*(($AN2152-1)*3+$AO2152)-ROW())/12+5),AS2152)</f>
        <v>0</v>
      </c>
      <c r="AU2152" s="58">
        <f ca="1">IF(AND(AQ2152+AS2152&gt;0,AR2152+AT2152&gt;0),COUNTIF(AU$6:AU2151,"&gt;0")+1,0)</f>
        <v>0</v>
      </c>
    </row>
    <row r="2153" spans="40:47">
      <c r="AN2153" s="58">
        <v>60</v>
      </c>
      <c r="AO2153" s="58">
        <v>2</v>
      </c>
      <c r="AP2153" s="58">
        <v>12</v>
      </c>
      <c r="AQ2153" s="60">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58">
        <f ca="1">COUNTIF(INDIRECT("H"&amp;(ROW()+12*(($AN2153-1)*3+$AO2153)-ROW())/12+5):INDIRECT("S"&amp;(ROW()+12*(($AN2153-1)*3+$AO2153)-ROW())/12+5),AQ2153)</f>
        <v>0</v>
      </c>
      <c r="AS2153" s="60">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58">
        <f ca="1">COUNTIF(INDIRECT("U"&amp;(ROW()+12*(($AN2153-1)*3+$AO2153)-ROW())/12+5):INDIRECT("AF"&amp;(ROW()+12*(($AN2153-1)*3+$AO2153)-ROW())/12+5),AS2153)</f>
        <v>0</v>
      </c>
      <c r="AU2153" s="58">
        <f ca="1">IF(AND(AQ2153+AS2153&gt;0,AR2153+AT2153&gt;0),COUNTIF(AU$6:AU2152,"&gt;0")+1,0)</f>
        <v>0</v>
      </c>
    </row>
    <row r="2154" spans="40:47">
      <c r="AN2154" s="58">
        <v>60</v>
      </c>
      <c r="AO2154" s="58">
        <v>3</v>
      </c>
      <c r="AP2154" s="58">
        <v>1</v>
      </c>
      <c r="AQ2154" s="60">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58">
        <f ca="1">COUNTIF(INDIRECT("H"&amp;(ROW()+12*(($AN2154-1)*3+$AO2154)-ROW())/12+5):INDIRECT("S"&amp;(ROW()+12*(($AN2154-1)*3+$AO2154)-ROW())/12+5),AQ2154)</f>
        <v>0</v>
      </c>
      <c r="AS2154" s="60">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58">
        <f ca="1">COUNTIF(INDIRECT("U"&amp;(ROW()+12*(($AN2154-1)*3+$AO2154)-ROW())/12+5):INDIRECT("AF"&amp;(ROW()+12*(($AN2154-1)*3+$AO2154)-ROW())/12+5),AS2154)</f>
        <v>0</v>
      </c>
      <c r="AU2154" s="58">
        <f ca="1">IF(AND(AQ2154+AS2154&gt;0,AR2154+AT2154&gt;0),COUNTIF(AU$6:AU2153,"&gt;0")+1,0)</f>
        <v>0</v>
      </c>
    </row>
    <row r="2155" spans="40:47">
      <c r="AN2155" s="58">
        <v>60</v>
      </c>
      <c r="AO2155" s="58">
        <v>3</v>
      </c>
      <c r="AP2155" s="58">
        <v>2</v>
      </c>
      <c r="AQ2155" s="60">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58">
        <f ca="1">COUNTIF(INDIRECT("H"&amp;(ROW()+12*(($AN2155-1)*3+$AO2155)-ROW())/12+5):INDIRECT("S"&amp;(ROW()+12*(($AN2155-1)*3+$AO2155)-ROW())/12+5),AQ2155)</f>
        <v>0</v>
      </c>
      <c r="AS2155" s="60">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58">
        <f ca="1">COUNTIF(INDIRECT("U"&amp;(ROW()+12*(($AN2155-1)*3+$AO2155)-ROW())/12+5):INDIRECT("AF"&amp;(ROW()+12*(($AN2155-1)*3+$AO2155)-ROW())/12+5),AS2155)</f>
        <v>0</v>
      </c>
      <c r="AU2155" s="58">
        <f ca="1">IF(AND(AQ2155+AS2155&gt;0,AR2155+AT2155&gt;0),COUNTIF(AU$6:AU2154,"&gt;0")+1,0)</f>
        <v>0</v>
      </c>
    </row>
    <row r="2156" spans="40:47">
      <c r="AN2156" s="58">
        <v>60</v>
      </c>
      <c r="AO2156" s="58">
        <v>3</v>
      </c>
      <c r="AP2156" s="58">
        <v>3</v>
      </c>
      <c r="AQ2156" s="60">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58">
        <f ca="1">COUNTIF(INDIRECT("H"&amp;(ROW()+12*(($AN2156-1)*3+$AO2156)-ROW())/12+5):INDIRECT("S"&amp;(ROW()+12*(($AN2156-1)*3+$AO2156)-ROW())/12+5),AQ2156)</f>
        <v>0</v>
      </c>
      <c r="AS2156" s="60">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58">
        <f ca="1">COUNTIF(INDIRECT("U"&amp;(ROW()+12*(($AN2156-1)*3+$AO2156)-ROW())/12+5):INDIRECT("AF"&amp;(ROW()+12*(($AN2156-1)*3+$AO2156)-ROW())/12+5),AS2156)</f>
        <v>0</v>
      </c>
      <c r="AU2156" s="58">
        <f ca="1">IF(AND(AQ2156+AS2156&gt;0,AR2156+AT2156&gt;0),COUNTIF(AU$6:AU2155,"&gt;0")+1,0)</f>
        <v>0</v>
      </c>
    </row>
    <row r="2157" spans="40:47">
      <c r="AN2157" s="58">
        <v>60</v>
      </c>
      <c r="AO2157" s="58">
        <v>3</v>
      </c>
      <c r="AP2157" s="58">
        <v>4</v>
      </c>
      <c r="AQ2157" s="60">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58">
        <f ca="1">COUNTIF(INDIRECT("H"&amp;(ROW()+12*(($AN2157-1)*3+$AO2157)-ROW())/12+5):INDIRECT("S"&amp;(ROW()+12*(($AN2157-1)*3+$AO2157)-ROW())/12+5),AQ2157)</f>
        <v>0</v>
      </c>
      <c r="AS2157" s="60">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58">
        <f ca="1">COUNTIF(INDIRECT("U"&amp;(ROW()+12*(($AN2157-1)*3+$AO2157)-ROW())/12+5):INDIRECT("AF"&amp;(ROW()+12*(($AN2157-1)*3+$AO2157)-ROW())/12+5),AS2157)</f>
        <v>0</v>
      </c>
      <c r="AU2157" s="58">
        <f ca="1">IF(AND(AQ2157+AS2157&gt;0,AR2157+AT2157&gt;0),COUNTIF(AU$6:AU2156,"&gt;0")+1,0)</f>
        <v>0</v>
      </c>
    </row>
    <row r="2158" spans="40:47">
      <c r="AN2158" s="58">
        <v>60</v>
      </c>
      <c r="AO2158" s="58">
        <v>3</v>
      </c>
      <c r="AP2158" s="58">
        <v>5</v>
      </c>
      <c r="AQ2158" s="60">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58">
        <f ca="1">COUNTIF(INDIRECT("H"&amp;(ROW()+12*(($AN2158-1)*3+$AO2158)-ROW())/12+5):INDIRECT("S"&amp;(ROW()+12*(($AN2158-1)*3+$AO2158)-ROW())/12+5),AQ2158)</f>
        <v>0</v>
      </c>
      <c r="AS2158" s="60">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58">
        <f ca="1">COUNTIF(INDIRECT("U"&amp;(ROW()+12*(($AN2158-1)*3+$AO2158)-ROW())/12+5):INDIRECT("AF"&amp;(ROW()+12*(($AN2158-1)*3+$AO2158)-ROW())/12+5),AS2158)</f>
        <v>0</v>
      </c>
      <c r="AU2158" s="58">
        <f ca="1">IF(AND(AQ2158+AS2158&gt;0,AR2158+AT2158&gt;0),COUNTIF(AU$6:AU2157,"&gt;0")+1,0)</f>
        <v>0</v>
      </c>
    </row>
    <row r="2159" spans="40:47">
      <c r="AN2159" s="58">
        <v>60</v>
      </c>
      <c r="AO2159" s="58">
        <v>3</v>
      </c>
      <c r="AP2159" s="58">
        <v>6</v>
      </c>
      <c r="AQ2159" s="60">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58">
        <f ca="1">COUNTIF(INDIRECT("H"&amp;(ROW()+12*(($AN2159-1)*3+$AO2159)-ROW())/12+5):INDIRECT("S"&amp;(ROW()+12*(($AN2159-1)*3+$AO2159)-ROW())/12+5),AQ2159)</f>
        <v>0</v>
      </c>
      <c r="AS2159" s="60">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58">
        <f ca="1">COUNTIF(INDIRECT("U"&amp;(ROW()+12*(($AN2159-1)*3+$AO2159)-ROW())/12+5):INDIRECT("AF"&amp;(ROW()+12*(($AN2159-1)*3+$AO2159)-ROW())/12+5),AS2159)</f>
        <v>0</v>
      </c>
      <c r="AU2159" s="58">
        <f ca="1">IF(AND(AQ2159+AS2159&gt;0,AR2159+AT2159&gt;0),COUNTIF(AU$6:AU2158,"&gt;0")+1,0)</f>
        <v>0</v>
      </c>
    </row>
    <row r="2160" spans="40:47">
      <c r="AN2160" s="58">
        <v>60</v>
      </c>
      <c r="AO2160" s="58">
        <v>3</v>
      </c>
      <c r="AP2160" s="58">
        <v>7</v>
      </c>
      <c r="AQ2160" s="60">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58">
        <f ca="1">COUNTIF(INDIRECT("H"&amp;(ROW()+12*(($AN2160-1)*3+$AO2160)-ROW())/12+5):INDIRECT("S"&amp;(ROW()+12*(($AN2160-1)*3+$AO2160)-ROW())/12+5),AQ2160)</f>
        <v>0</v>
      </c>
      <c r="AS2160" s="60">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58">
        <f ca="1">COUNTIF(INDIRECT("U"&amp;(ROW()+12*(($AN2160-1)*3+$AO2160)-ROW())/12+5):INDIRECT("AF"&amp;(ROW()+12*(($AN2160-1)*3+$AO2160)-ROW())/12+5),AS2160)</f>
        <v>0</v>
      </c>
      <c r="AU2160" s="58">
        <f ca="1">IF(AND(AQ2160+AS2160&gt;0,AR2160+AT2160&gt;0),COUNTIF(AU$6:AU2159,"&gt;0")+1,0)</f>
        <v>0</v>
      </c>
    </row>
    <row r="2161" spans="40:47">
      <c r="AN2161" s="58">
        <v>60</v>
      </c>
      <c r="AO2161" s="58">
        <v>3</v>
      </c>
      <c r="AP2161" s="58">
        <v>8</v>
      </c>
      <c r="AQ2161" s="60">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58">
        <f ca="1">COUNTIF(INDIRECT("H"&amp;(ROW()+12*(($AN2161-1)*3+$AO2161)-ROW())/12+5):INDIRECT("S"&amp;(ROW()+12*(($AN2161-1)*3+$AO2161)-ROW())/12+5),AQ2161)</f>
        <v>0</v>
      </c>
      <c r="AS2161" s="60">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58">
        <f ca="1">COUNTIF(INDIRECT("U"&amp;(ROW()+12*(($AN2161-1)*3+$AO2161)-ROW())/12+5):INDIRECT("AF"&amp;(ROW()+12*(($AN2161-1)*3+$AO2161)-ROW())/12+5),AS2161)</f>
        <v>0</v>
      </c>
      <c r="AU2161" s="58">
        <f ca="1">IF(AND(AQ2161+AS2161&gt;0,AR2161+AT2161&gt;0),COUNTIF(AU$6:AU2160,"&gt;0")+1,0)</f>
        <v>0</v>
      </c>
    </row>
    <row r="2162" spans="40:47">
      <c r="AN2162" s="58">
        <v>60</v>
      </c>
      <c r="AO2162" s="58">
        <v>3</v>
      </c>
      <c r="AP2162" s="58">
        <v>9</v>
      </c>
      <c r="AQ2162" s="60">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58">
        <f ca="1">COUNTIF(INDIRECT("H"&amp;(ROW()+12*(($AN2162-1)*3+$AO2162)-ROW())/12+5):INDIRECT("S"&amp;(ROW()+12*(($AN2162-1)*3+$AO2162)-ROW())/12+5),AQ2162)</f>
        <v>0</v>
      </c>
      <c r="AS2162" s="60">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58">
        <f ca="1">COUNTIF(INDIRECT("U"&amp;(ROW()+12*(($AN2162-1)*3+$AO2162)-ROW())/12+5):INDIRECT("AF"&amp;(ROW()+12*(($AN2162-1)*3+$AO2162)-ROW())/12+5),AS2162)</f>
        <v>0</v>
      </c>
      <c r="AU2162" s="58">
        <f ca="1">IF(AND(AQ2162+AS2162&gt;0,AR2162+AT2162&gt;0),COUNTIF(AU$6:AU2161,"&gt;0")+1,0)</f>
        <v>0</v>
      </c>
    </row>
    <row r="2163" spans="40:47">
      <c r="AN2163" s="58">
        <v>60</v>
      </c>
      <c r="AO2163" s="58">
        <v>3</v>
      </c>
      <c r="AP2163" s="58">
        <v>10</v>
      </c>
      <c r="AQ2163" s="60">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58">
        <f ca="1">COUNTIF(INDIRECT("H"&amp;(ROW()+12*(($AN2163-1)*3+$AO2163)-ROW())/12+5):INDIRECT("S"&amp;(ROW()+12*(($AN2163-1)*3+$AO2163)-ROW())/12+5),AQ2163)</f>
        <v>0</v>
      </c>
      <c r="AS2163" s="60">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58">
        <f ca="1">COUNTIF(INDIRECT("U"&amp;(ROW()+12*(($AN2163-1)*3+$AO2163)-ROW())/12+5):INDIRECT("AF"&amp;(ROW()+12*(($AN2163-1)*3+$AO2163)-ROW())/12+5),AS2163)</f>
        <v>0</v>
      </c>
      <c r="AU2163" s="58">
        <f ca="1">IF(AND(AQ2163+AS2163&gt;0,AR2163+AT2163&gt;0),COUNTIF(AU$6:AU2162,"&gt;0")+1,0)</f>
        <v>0</v>
      </c>
    </row>
    <row r="2164" spans="40:47">
      <c r="AN2164" s="58">
        <v>60</v>
      </c>
      <c r="AO2164" s="58">
        <v>3</v>
      </c>
      <c r="AP2164" s="58">
        <v>11</v>
      </c>
      <c r="AQ2164" s="60">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58">
        <f ca="1">COUNTIF(INDIRECT("H"&amp;(ROW()+12*(($AN2164-1)*3+$AO2164)-ROW())/12+5):INDIRECT("S"&amp;(ROW()+12*(($AN2164-1)*3+$AO2164)-ROW())/12+5),AQ2164)</f>
        <v>0</v>
      </c>
      <c r="AS2164" s="60">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58">
        <f ca="1">COUNTIF(INDIRECT("U"&amp;(ROW()+12*(($AN2164-1)*3+$AO2164)-ROW())/12+5):INDIRECT("AF"&amp;(ROW()+12*(($AN2164-1)*3+$AO2164)-ROW())/12+5),AS2164)</f>
        <v>0</v>
      </c>
      <c r="AU2164" s="58">
        <f ca="1">IF(AND(AQ2164+AS2164&gt;0,AR2164+AT2164&gt;0),COUNTIF(AU$6:AU2163,"&gt;0")+1,0)</f>
        <v>0</v>
      </c>
    </row>
    <row r="2165" spans="40:47">
      <c r="AN2165" s="243">
        <v>60</v>
      </c>
      <c r="AO2165" s="243">
        <v>3</v>
      </c>
      <c r="AP2165" s="243">
        <v>12</v>
      </c>
      <c r="AQ2165" s="244">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243">
        <f ca="1">COUNTIF(INDIRECT("H"&amp;(ROW()+12*(($AN2165-1)*3+$AO2165)-ROW())/12+5):INDIRECT("S"&amp;(ROW()+12*(($AN2165-1)*3+$AO2165)-ROW())/12+5),AQ2165)</f>
        <v>0</v>
      </c>
      <c r="AS2165" s="244">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243">
        <f ca="1">COUNTIF(INDIRECT("U"&amp;(ROW()+12*(($AN2165-1)*3+$AO2165)-ROW())/12+5):INDIRECT("AF"&amp;(ROW()+12*(($AN2165-1)*3+$AO2165)-ROW())/12+5),AS2165)</f>
        <v>0</v>
      </c>
      <c r="AU2165" s="58">
        <f ca="1">IF(AND(AQ2165+AS2165&gt;0,AR2165+AT2165&gt;0),COUNTIF(AU$6:AU2164,"&gt;0")+1,0)</f>
        <v>0</v>
      </c>
    </row>
    <row r="2166" spans="40:47">
      <c r="AN2166" s="58">
        <v>61</v>
      </c>
      <c r="AO2166" s="58">
        <v>1</v>
      </c>
      <c r="AP2166" s="58">
        <v>1</v>
      </c>
      <c r="AQ2166" s="60">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58">
        <f ca="1">COUNTIF(INDIRECT("H"&amp;(ROW()+12*(($AN2166-1)*3+$AO2166)-ROW())/12+5):INDIRECT("S"&amp;(ROW()+12*(($AN2166-1)*3+$AO2166)-ROW())/12+5),AQ2166)</f>
        <v>0</v>
      </c>
      <c r="AS2166" s="60">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58">
        <f ca="1">COUNTIF(INDIRECT("U"&amp;(ROW()+12*(($AN2166-1)*3+$AO2166)-ROW())/12+5):INDIRECT("AF"&amp;(ROW()+12*(($AN2166-1)*3+$AO2166)-ROW())/12+5),AS2166)</f>
        <v>0</v>
      </c>
      <c r="AU2166" s="58">
        <f ca="1">IF(AND(AQ2166+AS2166&gt;0,AR2166+AT2166&gt;0),COUNTIF(AU$6:AU2165,"&gt;0")+1,0)</f>
        <v>0</v>
      </c>
    </row>
    <row r="2167" spans="40:47">
      <c r="AN2167" s="58">
        <v>61</v>
      </c>
      <c r="AO2167" s="58">
        <v>1</v>
      </c>
      <c r="AP2167" s="58">
        <v>2</v>
      </c>
      <c r="AQ2167" s="60">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58">
        <f ca="1">COUNTIF(INDIRECT("H"&amp;(ROW()+12*(($AN2167-1)*3+$AO2167)-ROW())/12+5):INDIRECT("S"&amp;(ROW()+12*(($AN2167-1)*3+$AO2167)-ROW())/12+5),AQ2167)</f>
        <v>0</v>
      </c>
      <c r="AS2167" s="60">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58">
        <f ca="1">COUNTIF(INDIRECT("U"&amp;(ROW()+12*(($AN2167-1)*3+$AO2167)-ROW())/12+5):INDIRECT("AF"&amp;(ROW()+12*(($AN2167-1)*3+$AO2167)-ROW())/12+5),AS2167)</f>
        <v>0</v>
      </c>
      <c r="AU2167" s="58">
        <f ca="1">IF(AND(AQ2167+AS2167&gt;0,AR2167+AT2167&gt;0),COUNTIF(AU$6:AU2166,"&gt;0")+1,0)</f>
        <v>0</v>
      </c>
    </row>
    <row r="2168" spans="40:47">
      <c r="AN2168" s="58">
        <v>61</v>
      </c>
      <c r="AO2168" s="58">
        <v>1</v>
      </c>
      <c r="AP2168" s="58">
        <v>3</v>
      </c>
      <c r="AQ2168" s="60">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58">
        <f ca="1">COUNTIF(INDIRECT("H"&amp;(ROW()+12*(($AN2168-1)*3+$AO2168)-ROW())/12+5):INDIRECT("S"&amp;(ROW()+12*(($AN2168-1)*3+$AO2168)-ROW())/12+5),AQ2168)</f>
        <v>0</v>
      </c>
      <c r="AS2168" s="60">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58">
        <f ca="1">COUNTIF(INDIRECT("U"&amp;(ROW()+12*(($AN2168-1)*3+$AO2168)-ROW())/12+5):INDIRECT("AF"&amp;(ROW()+12*(($AN2168-1)*3+$AO2168)-ROW())/12+5),AS2168)</f>
        <v>0</v>
      </c>
      <c r="AU2168" s="58">
        <f ca="1">IF(AND(AQ2168+AS2168&gt;0,AR2168+AT2168&gt;0),COUNTIF(AU$6:AU2167,"&gt;0")+1,0)</f>
        <v>0</v>
      </c>
    </row>
    <row r="2169" spans="40:47">
      <c r="AN2169" s="58">
        <v>61</v>
      </c>
      <c r="AO2169" s="58">
        <v>1</v>
      </c>
      <c r="AP2169" s="58">
        <v>4</v>
      </c>
      <c r="AQ2169" s="60">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58">
        <f ca="1">COUNTIF(INDIRECT("H"&amp;(ROW()+12*(($AN2169-1)*3+$AO2169)-ROW())/12+5):INDIRECT("S"&amp;(ROW()+12*(($AN2169-1)*3+$AO2169)-ROW())/12+5),AQ2169)</f>
        <v>0</v>
      </c>
      <c r="AS2169" s="60">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58">
        <f ca="1">COUNTIF(INDIRECT("U"&amp;(ROW()+12*(($AN2169-1)*3+$AO2169)-ROW())/12+5):INDIRECT("AF"&amp;(ROW()+12*(($AN2169-1)*3+$AO2169)-ROW())/12+5),AS2169)</f>
        <v>0</v>
      </c>
      <c r="AU2169" s="58">
        <f ca="1">IF(AND(AQ2169+AS2169&gt;0,AR2169+AT2169&gt;0),COUNTIF(AU$6:AU2168,"&gt;0")+1,0)</f>
        <v>0</v>
      </c>
    </row>
    <row r="2170" spans="40:47">
      <c r="AN2170" s="58">
        <v>61</v>
      </c>
      <c r="AO2170" s="58">
        <v>1</v>
      </c>
      <c r="AP2170" s="58">
        <v>5</v>
      </c>
      <c r="AQ2170" s="60">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58">
        <f ca="1">COUNTIF(INDIRECT("H"&amp;(ROW()+12*(($AN2170-1)*3+$AO2170)-ROW())/12+5):INDIRECT("S"&amp;(ROW()+12*(($AN2170-1)*3+$AO2170)-ROW())/12+5),AQ2170)</f>
        <v>0</v>
      </c>
      <c r="AS2170" s="60">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58">
        <f ca="1">COUNTIF(INDIRECT("U"&amp;(ROW()+12*(($AN2170-1)*3+$AO2170)-ROW())/12+5):INDIRECT("AF"&amp;(ROW()+12*(($AN2170-1)*3+$AO2170)-ROW())/12+5),AS2170)</f>
        <v>0</v>
      </c>
      <c r="AU2170" s="58">
        <f ca="1">IF(AND(AQ2170+AS2170&gt;0,AR2170+AT2170&gt;0),COUNTIF(AU$6:AU2169,"&gt;0")+1,0)</f>
        <v>0</v>
      </c>
    </row>
    <row r="2171" spans="40:47">
      <c r="AN2171" s="58">
        <v>61</v>
      </c>
      <c r="AO2171" s="58">
        <v>1</v>
      </c>
      <c r="AP2171" s="58">
        <v>6</v>
      </c>
      <c r="AQ2171" s="60">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58">
        <f ca="1">COUNTIF(INDIRECT("H"&amp;(ROW()+12*(($AN2171-1)*3+$AO2171)-ROW())/12+5):INDIRECT("S"&amp;(ROW()+12*(($AN2171-1)*3+$AO2171)-ROW())/12+5),AQ2171)</f>
        <v>0</v>
      </c>
      <c r="AS2171" s="60">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58">
        <f ca="1">COUNTIF(INDIRECT("U"&amp;(ROW()+12*(($AN2171-1)*3+$AO2171)-ROW())/12+5):INDIRECT("AF"&amp;(ROW()+12*(($AN2171-1)*3+$AO2171)-ROW())/12+5),AS2171)</f>
        <v>0</v>
      </c>
      <c r="AU2171" s="58">
        <f ca="1">IF(AND(AQ2171+AS2171&gt;0,AR2171+AT2171&gt;0),COUNTIF(AU$6:AU2170,"&gt;0")+1,0)</f>
        <v>0</v>
      </c>
    </row>
    <row r="2172" spans="40:47">
      <c r="AN2172" s="58">
        <v>61</v>
      </c>
      <c r="AO2172" s="58">
        <v>1</v>
      </c>
      <c r="AP2172" s="58">
        <v>7</v>
      </c>
      <c r="AQ2172" s="60">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58">
        <f ca="1">COUNTIF(INDIRECT("H"&amp;(ROW()+12*(($AN2172-1)*3+$AO2172)-ROW())/12+5):INDIRECT("S"&amp;(ROW()+12*(($AN2172-1)*3+$AO2172)-ROW())/12+5),AQ2172)</f>
        <v>0</v>
      </c>
      <c r="AS2172" s="60">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58">
        <f ca="1">COUNTIF(INDIRECT("U"&amp;(ROW()+12*(($AN2172-1)*3+$AO2172)-ROW())/12+5):INDIRECT("AF"&amp;(ROW()+12*(($AN2172-1)*3+$AO2172)-ROW())/12+5),AS2172)</f>
        <v>0</v>
      </c>
      <c r="AU2172" s="58">
        <f ca="1">IF(AND(AQ2172+AS2172&gt;0,AR2172+AT2172&gt;0),COUNTIF(AU$6:AU2171,"&gt;0")+1,0)</f>
        <v>0</v>
      </c>
    </row>
    <row r="2173" spans="40:47">
      <c r="AN2173" s="58">
        <v>61</v>
      </c>
      <c r="AO2173" s="58">
        <v>1</v>
      </c>
      <c r="AP2173" s="58">
        <v>8</v>
      </c>
      <c r="AQ2173" s="60">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58">
        <f ca="1">COUNTIF(INDIRECT("H"&amp;(ROW()+12*(($AN2173-1)*3+$AO2173)-ROW())/12+5):INDIRECT("S"&amp;(ROW()+12*(($AN2173-1)*3+$AO2173)-ROW())/12+5),AQ2173)</f>
        <v>0</v>
      </c>
      <c r="AS2173" s="60">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58">
        <f ca="1">COUNTIF(INDIRECT("U"&amp;(ROW()+12*(($AN2173-1)*3+$AO2173)-ROW())/12+5):INDIRECT("AF"&amp;(ROW()+12*(($AN2173-1)*3+$AO2173)-ROW())/12+5),AS2173)</f>
        <v>0</v>
      </c>
      <c r="AU2173" s="58">
        <f ca="1">IF(AND(AQ2173+AS2173&gt;0,AR2173+AT2173&gt;0),COUNTIF(AU$6:AU2172,"&gt;0")+1,0)</f>
        <v>0</v>
      </c>
    </row>
    <row r="2174" spans="40:47">
      <c r="AN2174" s="58">
        <v>61</v>
      </c>
      <c r="AO2174" s="58">
        <v>1</v>
      </c>
      <c r="AP2174" s="58">
        <v>9</v>
      </c>
      <c r="AQ2174" s="60">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58">
        <f ca="1">COUNTIF(INDIRECT("H"&amp;(ROW()+12*(($AN2174-1)*3+$AO2174)-ROW())/12+5):INDIRECT("S"&amp;(ROW()+12*(($AN2174-1)*3+$AO2174)-ROW())/12+5),AQ2174)</f>
        <v>0</v>
      </c>
      <c r="AS2174" s="60">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58">
        <f ca="1">COUNTIF(INDIRECT("U"&amp;(ROW()+12*(($AN2174-1)*3+$AO2174)-ROW())/12+5):INDIRECT("AF"&amp;(ROW()+12*(($AN2174-1)*3+$AO2174)-ROW())/12+5),AS2174)</f>
        <v>0</v>
      </c>
      <c r="AU2174" s="58">
        <f ca="1">IF(AND(AQ2174+AS2174&gt;0,AR2174+AT2174&gt;0),COUNTIF(AU$6:AU2173,"&gt;0")+1,0)</f>
        <v>0</v>
      </c>
    </row>
    <row r="2175" spans="40:47">
      <c r="AN2175" s="58">
        <v>61</v>
      </c>
      <c r="AO2175" s="58">
        <v>1</v>
      </c>
      <c r="AP2175" s="58">
        <v>10</v>
      </c>
      <c r="AQ2175" s="60">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58">
        <f ca="1">COUNTIF(INDIRECT("H"&amp;(ROW()+12*(($AN2175-1)*3+$AO2175)-ROW())/12+5):INDIRECT("S"&amp;(ROW()+12*(($AN2175-1)*3+$AO2175)-ROW())/12+5),AQ2175)</f>
        <v>0</v>
      </c>
      <c r="AS2175" s="60">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58">
        <f ca="1">COUNTIF(INDIRECT("U"&amp;(ROW()+12*(($AN2175-1)*3+$AO2175)-ROW())/12+5):INDIRECT("AF"&amp;(ROW()+12*(($AN2175-1)*3+$AO2175)-ROW())/12+5),AS2175)</f>
        <v>0</v>
      </c>
      <c r="AU2175" s="58">
        <f ca="1">IF(AND(AQ2175+AS2175&gt;0,AR2175+AT2175&gt;0),COUNTIF(AU$6:AU2174,"&gt;0")+1,0)</f>
        <v>0</v>
      </c>
    </row>
    <row r="2176" spans="40:47">
      <c r="AN2176" s="58">
        <v>61</v>
      </c>
      <c r="AO2176" s="58">
        <v>1</v>
      </c>
      <c r="AP2176" s="58">
        <v>11</v>
      </c>
      <c r="AQ2176" s="60">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58">
        <f ca="1">COUNTIF(INDIRECT("H"&amp;(ROW()+12*(($AN2176-1)*3+$AO2176)-ROW())/12+5):INDIRECT("S"&amp;(ROW()+12*(($AN2176-1)*3+$AO2176)-ROW())/12+5),AQ2176)</f>
        <v>0</v>
      </c>
      <c r="AS2176" s="60">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58">
        <f ca="1">COUNTIF(INDIRECT("U"&amp;(ROW()+12*(($AN2176-1)*3+$AO2176)-ROW())/12+5):INDIRECT("AF"&amp;(ROW()+12*(($AN2176-1)*3+$AO2176)-ROW())/12+5),AS2176)</f>
        <v>0</v>
      </c>
      <c r="AU2176" s="58">
        <f ca="1">IF(AND(AQ2176+AS2176&gt;0,AR2176+AT2176&gt;0),COUNTIF(AU$6:AU2175,"&gt;0")+1,0)</f>
        <v>0</v>
      </c>
    </row>
    <row r="2177" spans="40:47">
      <c r="AN2177" s="58">
        <v>61</v>
      </c>
      <c r="AO2177" s="58">
        <v>1</v>
      </c>
      <c r="AP2177" s="58">
        <v>12</v>
      </c>
      <c r="AQ2177" s="60">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58">
        <f ca="1">COUNTIF(INDIRECT("H"&amp;(ROW()+12*(($AN2177-1)*3+$AO2177)-ROW())/12+5):INDIRECT("S"&amp;(ROW()+12*(($AN2177-1)*3+$AO2177)-ROW())/12+5),AQ2177)</f>
        <v>0</v>
      </c>
      <c r="AS2177" s="60">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58">
        <f ca="1">COUNTIF(INDIRECT("U"&amp;(ROW()+12*(($AN2177-1)*3+$AO2177)-ROW())/12+5):INDIRECT("AF"&amp;(ROW()+12*(($AN2177-1)*3+$AO2177)-ROW())/12+5),AS2177)</f>
        <v>0</v>
      </c>
      <c r="AU2177" s="58">
        <f ca="1">IF(AND(AQ2177+AS2177&gt;0,AR2177+AT2177&gt;0),COUNTIF(AU$6:AU2176,"&gt;0")+1,0)</f>
        <v>0</v>
      </c>
    </row>
    <row r="2178" spans="40:47">
      <c r="AN2178" s="58">
        <v>61</v>
      </c>
      <c r="AO2178" s="58">
        <v>2</v>
      </c>
      <c r="AP2178" s="58">
        <v>1</v>
      </c>
      <c r="AQ2178" s="60">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58">
        <f ca="1">COUNTIF(INDIRECT("H"&amp;(ROW()+12*(($AN2178-1)*3+$AO2178)-ROW())/12+5):INDIRECT("S"&amp;(ROW()+12*(($AN2178-1)*3+$AO2178)-ROW())/12+5),AQ2178)</f>
        <v>0</v>
      </c>
      <c r="AS2178" s="60">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58">
        <f ca="1">COUNTIF(INDIRECT("U"&amp;(ROW()+12*(($AN2178-1)*3+$AO2178)-ROW())/12+5):INDIRECT("AF"&amp;(ROW()+12*(($AN2178-1)*3+$AO2178)-ROW())/12+5),AS2178)</f>
        <v>0</v>
      </c>
      <c r="AU2178" s="58">
        <f ca="1">IF(AND(AQ2178+AS2178&gt;0,AR2178+AT2178&gt;0),COUNTIF(AU$6:AU2177,"&gt;0")+1,0)</f>
        <v>0</v>
      </c>
    </row>
    <row r="2179" spans="40:47">
      <c r="AN2179" s="58">
        <v>61</v>
      </c>
      <c r="AO2179" s="58">
        <v>2</v>
      </c>
      <c r="AP2179" s="58">
        <v>2</v>
      </c>
      <c r="AQ2179" s="60">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58">
        <f ca="1">COUNTIF(INDIRECT("H"&amp;(ROW()+12*(($AN2179-1)*3+$AO2179)-ROW())/12+5):INDIRECT("S"&amp;(ROW()+12*(($AN2179-1)*3+$AO2179)-ROW())/12+5),AQ2179)</f>
        <v>0</v>
      </c>
      <c r="AS2179" s="60">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58">
        <f ca="1">COUNTIF(INDIRECT("U"&amp;(ROW()+12*(($AN2179-1)*3+$AO2179)-ROW())/12+5):INDIRECT("AF"&amp;(ROW()+12*(($AN2179-1)*3+$AO2179)-ROW())/12+5),AS2179)</f>
        <v>0</v>
      </c>
      <c r="AU2179" s="58">
        <f ca="1">IF(AND(AQ2179+AS2179&gt;0,AR2179+AT2179&gt;0),COUNTIF(AU$6:AU2178,"&gt;0")+1,0)</f>
        <v>0</v>
      </c>
    </row>
    <row r="2180" spans="40:47">
      <c r="AN2180" s="58">
        <v>61</v>
      </c>
      <c r="AO2180" s="58">
        <v>2</v>
      </c>
      <c r="AP2180" s="58">
        <v>3</v>
      </c>
      <c r="AQ2180" s="60">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58">
        <f ca="1">COUNTIF(INDIRECT("H"&amp;(ROW()+12*(($AN2180-1)*3+$AO2180)-ROW())/12+5):INDIRECT("S"&amp;(ROW()+12*(($AN2180-1)*3+$AO2180)-ROW())/12+5),AQ2180)</f>
        <v>0</v>
      </c>
      <c r="AS2180" s="60">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58">
        <f ca="1">COUNTIF(INDIRECT("U"&amp;(ROW()+12*(($AN2180-1)*3+$AO2180)-ROW())/12+5):INDIRECT("AF"&amp;(ROW()+12*(($AN2180-1)*3+$AO2180)-ROW())/12+5),AS2180)</f>
        <v>0</v>
      </c>
      <c r="AU2180" s="58">
        <f ca="1">IF(AND(AQ2180+AS2180&gt;0,AR2180+AT2180&gt;0),COUNTIF(AU$6:AU2179,"&gt;0")+1,0)</f>
        <v>0</v>
      </c>
    </row>
    <row r="2181" spans="40:47">
      <c r="AN2181" s="58">
        <v>61</v>
      </c>
      <c r="AO2181" s="58">
        <v>2</v>
      </c>
      <c r="AP2181" s="58">
        <v>4</v>
      </c>
      <c r="AQ2181" s="60">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58">
        <f ca="1">COUNTIF(INDIRECT("H"&amp;(ROW()+12*(($AN2181-1)*3+$AO2181)-ROW())/12+5):INDIRECT("S"&amp;(ROW()+12*(($AN2181-1)*3+$AO2181)-ROW())/12+5),AQ2181)</f>
        <v>0</v>
      </c>
      <c r="AS2181" s="60">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58">
        <f ca="1">COUNTIF(INDIRECT("U"&amp;(ROW()+12*(($AN2181-1)*3+$AO2181)-ROW())/12+5):INDIRECT("AF"&amp;(ROW()+12*(($AN2181-1)*3+$AO2181)-ROW())/12+5),AS2181)</f>
        <v>0</v>
      </c>
      <c r="AU2181" s="58">
        <f ca="1">IF(AND(AQ2181+AS2181&gt;0,AR2181+AT2181&gt;0),COUNTIF(AU$6:AU2180,"&gt;0")+1,0)</f>
        <v>0</v>
      </c>
    </row>
    <row r="2182" spans="40:47">
      <c r="AN2182" s="58">
        <v>61</v>
      </c>
      <c r="AO2182" s="58">
        <v>2</v>
      </c>
      <c r="AP2182" s="58">
        <v>5</v>
      </c>
      <c r="AQ2182" s="60">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58">
        <f ca="1">COUNTIF(INDIRECT("H"&amp;(ROW()+12*(($AN2182-1)*3+$AO2182)-ROW())/12+5):INDIRECT("S"&amp;(ROW()+12*(($AN2182-1)*3+$AO2182)-ROW())/12+5),AQ2182)</f>
        <v>0</v>
      </c>
      <c r="AS2182" s="60">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58">
        <f ca="1">COUNTIF(INDIRECT("U"&amp;(ROW()+12*(($AN2182-1)*3+$AO2182)-ROW())/12+5):INDIRECT("AF"&amp;(ROW()+12*(($AN2182-1)*3+$AO2182)-ROW())/12+5),AS2182)</f>
        <v>0</v>
      </c>
      <c r="AU2182" s="58">
        <f ca="1">IF(AND(AQ2182+AS2182&gt;0,AR2182+AT2182&gt;0),COUNTIF(AU$6:AU2181,"&gt;0")+1,0)</f>
        <v>0</v>
      </c>
    </row>
    <row r="2183" spans="40:47">
      <c r="AN2183" s="58">
        <v>61</v>
      </c>
      <c r="AO2183" s="58">
        <v>2</v>
      </c>
      <c r="AP2183" s="58">
        <v>6</v>
      </c>
      <c r="AQ2183" s="60">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58">
        <f ca="1">COUNTIF(INDIRECT("H"&amp;(ROW()+12*(($AN2183-1)*3+$AO2183)-ROW())/12+5):INDIRECT("S"&amp;(ROW()+12*(($AN2183-1)*3+$AO2183)-ROW())/12+5),AQ2183)</f>
        <v>0</v>
      </c>
      <c r="AS2183" s="60">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58">
        <f ca="1">COUNTIF(INDIRECT("U"&amp;(ROW()+12*(($AN2183-1)*3+$AO2183)-ROW())/12+5):INDIRECT("AF"&amp;(ROW()+12*(($AN2183-1)*3+$AO2183)-ROW())/12+5),AS2183)</f>
        <v>0</v>
      </c>
      <c r="AU2183" s="58">
        <f ca="1">IF(AND(AQ2183+AS2183&gt;0,AR2183+AT2183&gt;0),COUNTIF(AU$6:AU2182,"&gt;0")+1,0)</f>
        <v>0</v>
      </c>
    </row>
    <row r="2184" spans="40:47">
      <c r="AN2184" s="58">
        <v>61</v>
      </c>
      <c r="AO2184" s="58">
        <v>2</v>
      </c>
      <c r="AP2184" s="58">
        <v>7</v>
      </c>
      <c r="AQ2184" s="60">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58">
        <f ca="1">COUNTIF(INDIRECT("H"&amp;(ROW()+12*(($AN2184-1)*3+$AO2184)-ROW())/12+5):INDIRECT("S"&amp;(ROW()+12*(($AN2184-1)*3+$AO2184)-ROW())/12+5),AQ2184)</f>
        <v>0</v>
      </c>
      <c r="AS2184" s="60">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58">
        <f ca="1">COUNTIF(INDIRECT("U"&amp;(ROW()+12*(($AN2184-1)*3+$AO2184)-ROW())/12+5):INDIRECT("AF"&amp;(ROW()+12*(($AN2184-1)*3+$AO2184)-ROW())/12+5),AS2184)</f>
        <v>0</v>
      </c>
      <c r="AU2184" s="58">
        <f ca="1">IF(AND(AQ2184+AS2184&gt;0,AR2184+AT2184&gt;0),COUNTIF(AU$6:AU2183,"&gt;0")+1,0)</f>
        <v>0</v>
      </c>
    </row>
    <row r="2185" spans="40:47">
      <c r="AN2185" s="58">
        <v>61</v>
      </c>
      <c r="AO2185" s="58">
        <v>2</v>
      </c>
      <c r="AP2185" s="58">
        <v>8</v>
      </c>
      <c r="AQ2185" s="60">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58">
        <f ca="1">COUNTIF(INDIRECT("H"&amp;(ROW()+12*(($AN2185-1)*3+$AO2185)-ROW())/12+5):INDIRECT("S"&amp;(ROW()+12*(($AN2185-1)*3+$AO2185)-ROW())/12+5),AQ2185)</f>
        <v>0</v>
      </c>
      <c r="AS2185" s="60">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58">
        <f ca="1">COUNTIF(INDIRECT("U"&amp;(ROW()+12*(($AN2185-1)*3+$AO2185)-ROW())/12+5):INDIRECT("AF"&amp;(ROW()+12*(($AN2185-1)*3+$AO2185)-ROW())/12+5),AS2185)</f>
        <v>0</v>
      </c>
      <c r="AU2185" s="58">
        <f ca="1">IF(AND(AQ2185+AS2185&gt;0,AR2185+AT2185&gt;0),COUNTIF(AU$6:AU2184,"&gt;0")+1,0)</f>
        <v>0</v>
      </c>
    </row>
    <row r="2186" spans="40:47">
      <c r="AN2186" s="58">
        <v>61</v>
      </c>
      <c r="AO2186" s="58">
        <v>2</v>
      </c>
      <c r="AP2186" s="58">
        <v>9</v>
      </c>
      <c r="AQ2186" s="60">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58">
        <f ca="1">COUNTIF(INDIRECT("H"&amp;(ROW()+12*(($AN2186-1)*3+$AO2186)-ROW())/12+5):INDIRECT("S"&amp;(ROW()+12*(($AN2186-1)*3+$AO2186)-ROW())/12+5),AQ2186)</f>
        <v>0</v>
      </c>
      <c r="AS2186" s="60">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58">
        <f ca="1">COUNTIF(INDIRECT("U"&amp;(ROW()+12*(($AN2186-1)*3+$AO2186)-ROW())/12+5):INDIRECT("AF"&amp;(ROW()+12*(($AN2186-1)*3+$AO2186)-ROW())/12+5),AS2186)</f>
        <v>0</v>
      </c>
      <c r="AU2186" s="58">
        <f ca="1">IF(AND(AQ2186+AS2186&gt;0,AR2186+AT2186&gt;0),COUNTIF(AU$6:AU2185,"&gt;0")+1,0)</f>
        <v>0</v>
      </c>
    </row>
    <row r="2187" spans="40:47">
      <c r="AN2187" s="58">
        <v>61</v>
      </c>
      <c r="AO2187" s="58">
        <v>2</v>
      </c>
      <c r="AP2187" s="58">
        <v>10</v>
      </c>
      <c r="AQ2187" s="60">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58">
        <f ca="1">COUNTIF(INDIRECT("H"&amp;(ROW()+12*(($AN2187-1)*3+$AO2187)-ROW())/12+5):INDIRECT("S"&amp;(ROW()+12*(($AN2187-1)*3+$AO2187)-ROW())/12+5),AQ2187)</f>
        <v>0</v>
      </c>
      <c r="AS2187" s="60">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58">
        <f ca="1">COUNTIF(INDIRECT("U"&amp;(ROW()+12*(($AN2187-1)*3+$AO2187)-ROW())/12+5):INDIRECT("AF"&amp;(ROW()+12*(($AN2187-1)*3+$AO2187)-ROW())/12+5),AS2187)</f>
        <v>0</v>
      </c>
      <c r="AU2187" s="58">
        <f ca="1">IF(AND(AQ2187+AS2187&gt;0,AR2187+AT2187&gt;0),COUNTIF(AU$6:AU2186,"&gt;0")+1,0)</f>
        <v>0</v>
      </c>
    </row>
    <row r="2188" spans="40:47">
      <c r="AN2188" s="58">
        <v>61</v>
      </c>
      <c r="AO2188" s="58">
        <v>2</v>
      </c>
      <c r="AP2188" s="58">
        <v>11</v>
      </c>
      <c r="AQ2188" s="60">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58">
        <f ca="1">COUNTIF(INDIRECT("H"&amp;(ROW()+12*(($AN2188-1)*3+$AO2188)-ROW())/12+5):INDIRECT("S"&amp;(ROW()+12*(($AN2188-1)*3+$AO2188)-ROW())/12+5),AQ2188)</f>
        <v>0</v>
      </c>
      <c r="AS2188" s="60">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58">
        <f ca="1">COUNTIF(INDIRECT("U"&amp;(ROW()+12*(($AN2188-1)*3+$AO2188)-ROW())/12+5):INDIRECT("AF"&amp;(ROW()+12*(($AN2188-1)*3+$AO2188)-ROW())/12+5),AS2188)</f>
        <v>0</v>
      </c>
      <c r="AU2188" s="58">
        <f ca="1">IF(AND(AQ2188+AS2188&gt;0,AR2188+AT2188&gt;0),COUNTIF(AU$6:AU2187,"&gt;0")+1,0)</f>
        <v>0</v>
      </c>
    </row>
    <row r="2189" spans="40:47">
      <c r="AN2189" s="58">
        <v>61</v>
      </c>
      <c r="AO2189" s="58">
        <v>2</v>
      </c>
      <c r="AP2189" s="58">
        <v>12</v>
      </c>
      <c r="AQ2189" s="60">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58">
        <f ca="1">COUNTIF(INDIRECT("H"&amp;(ROW()+12*(($AN2189-1)*3+$AO2189)-ROW())/12+5):INDIRECT("S"&amp;(ROW()+12*(($AN2189-1)*3+$AO2189)-ROW())/12+5),AQ2189)</f>
        <v>0</v>
      </c>
      <c r="AS2189" s="60">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58">
        <f ca="1">COUNTIF(INDIRECT("U"&amp;(ROW()+12*(($AN2189-1)*3+$AO2189)-ROW())/12+5):INDIRECT("AF"&amp;(ROW()+12*(($AN2189-1)*3+$AO2189)-ROW())/12+5),AS2189)</f>
        <v>0</v>
      </c>
      <c r="AU2189" s="58">
        <f ca="1">IF(AND(AQ2189+AS2189&gt;0,AR2189+AT2189&gt;0),COUNTIF(AU$6:AU2188,"&gt;0")+1,0)</f>
        <v>0</v>
      </c>
    </row>
    <row r="2190" spans="40:47">
      <c r="AN2190" s="58">
        <v>61</v>
      </c>
      <c r="AO2190" s="58">
        <v>3</v>
      </c>
      <c r="AP2190" s="58">
        <v>1</v>
      </c>
      <c r="AQ2190" s="60">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58">
        <f ca="1">COUNTIF(INDIRECT("H"&amp;(ROW()+12*(($AN2190-1)*3+$AO2190)-ROW())/12+5):INDIRECT("S"&amp;(ROW()+12*(($AN2190-1)*3+$AO2190)-ROW())/12+5),AQ2190)</f>
        <v>0</v>
      </c>
      <c r="AS2190" s="60">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58">
        <f ca="1">COUNTIF(INDIRECT("U"&amp;(ROW()+12*(($AN2190-1)*3+$AO2190)-ROW())/12+5):INDIRECT("AF"&amp;(ROW()+12*(($AN2190-1)*3+$AO2190)-ROW())/12+5),AS2190)</f>
        <v>0</v>
      </c>
      <c r="AU2190" s="58">
        <f ca="1">IF(AND(AQ2190+AS2190&gt;0,AR2190+AT2190&gt;0),COUNTIF(AU$6:AU2189,"&gt;0")+1,0)</f>
        <v>0</v>
      </c>
    </row>
    <row r="2191" spans="40:47">
      <c r="AN2191" s="58">
        <v>61</v>
      </c>
      <c r="AO2191" s="58">
        <v>3</v>
      </c>
      <c r="AP2191" s="58">
        <v>2</v>
      </c>
      <c r="AQ2191" s="60">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58">
        <f ca="1">COUNTIF(INDIRECT("H"&amp;(ROW()+12*(($AN2191-1)*3+$AO2191)-ROW())/12+5):INDIRECT("S"&amp;(ROW()+12*(($AN2191-1)*3+$AO2191)-ROW())/12+5),AQ2191)</f>
        <v>0</v>
      </c>
      <c r="AS2191" s="60">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58">
        <f ca="1">COUNTIF(INDIRECT("U"&amp;(ROW()+12*(($AN2191-1)*3+$AO2191)-ROW())/12+5):INDIRECT("AF"&amp;(ROW()+12*(($AN2191-1)*3+$AO2191)-ROW())/12+5),AS2191)</f>
        <v>0</v>
      </c>
      <c r="AU2191" s="58">
        <f ca="1">IF(AND(AQ2191+AS2191&gt;0,AR2191+AT2191&gt;0),COUNTIF(AU$6:AU2190,"&gt;0")+1,0)</f>
        <v>0</v>
      </c>
    </row>
    <row r="2192" spans="40:47">
      <c r="AN2192" s="58">
        <v>61</v>
      </c>
      <c r="AO2192" s="58">
        <v>3</v>
      </c>
      <c r="AP2192" s="58">
        <v>3</v>
      </c>
      <c r="AQ2192" s="60">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58">
        <f ca="1">COUNTIF(INDIRECT("H"&amp;(ROW()+12*(($AN2192-1)*3+$AO2192)-ROW())/12+5):INDIRECT("S"&amp;(ROW()+12*(($AN2192-1)*3+$AO2192)-ROW())/12+5),AQ2192)</f>
        <v>0</v>
      </c>
      <c r="AS2192" s="60">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58">
        <f ca="1">COUNTIF(INDIRECT("U"&amp;(ROW()+12*(($AN2192-1)*3+$AO2192)-ROW())/12+5):INDIRECT("AF"&amp;(ROW()+12*(($AN2192-1)*3+$AO2192)-ROW())/12+5),AS2192)</f>
        <v>0</v>
      </c>
      <c r="AU2192" s="58">
        <f ca="1">IF(AND(AQ2192+AS2192&gt;0,AR2192+AT2192&gt;0),COUNTIF(AU$6:AU2191,"&gt;0")+1,0)</f>
        <v>0</v>
      </c>
    </row>
    <row r="2193" spans="40:47">
      <c r="AN2193" s="58">
        <v>61</v>
      </c>
      <c r="AO2193" s="58">
        <v>3</v>
      </c>
      <c r="AP2193" s="58">
        <v>4</v>
      </c>
      <c r="AQ2193" s="60">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58">
        <f ca="1">COUNTIF(INDIRECT("H"&amp;(ROW()+12*(($AN2193-1)*3+$AO2193)-ROW())/12+5):INDIRECT("S"&amp;(ROW()+12*(($AN2193-1)*3+$AO2193)-ROW())/12+5),AQ2193)</f>
        <v>0</v>
      </c>
      <c r="AS2193" s="60">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58">
        <f ca="1">COUNTIF(INDIRECT("U"&amp;(ROW()+12*(($AN2193-1)*3+$AO2193)-ROW())/12+5):INDIRECT("AF"&amp;(ROW()+12*(($AN2193-1)*3+$AO2193)-ROW())/12+5),AS2193)</f>
        <v>0</v>
      </c>
      <c r="AU2193" s="58">
        <f ca="1">IF(AND(AQ2193+AS2193&gt;0,AR2193+AT2193&gt;0),COUNTIF(AU$6:AU2192,"&gt;0")+1,0)</f>
        <v>0</v>
      </c>
    </row>
    <row r="2194" spans="40:47">
      <c r="AN2194" s="58">
        <v>61</v>
      </c>
      <c r="AO2194" s="58">
        <v>3</v>
      </c>
      <c r="AP2194" s="58">
        <v>5</v>
      </c>
      <c r="AQ2194" s="60">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58">
        <f ca="1">COUNTIF(INDIRECT("H"&amp;(ROW()+12*(($AN2194-1)*3+$AO2194)-ROW())/12+5):INDIRECT("S"&amp;(ROW()+12*(($AN2194-1)*3+$AO2194)-ROW())/12+5),AQ2194)</f>
        <v>0</v>
      </c>
      <c r="AS2194" s="60">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58">
        <f ca="1">COUNTIF(INDIRECT("U"&amp;(ROW()+12*(($AN2194-1)*3+$AO2194)-ROW())/12+5):INDIRECT("AF"&amp;(ROW()+12*(($AN2194-1)*3+$AO2194)-ROW())/12+5),AS2194)</f>
        <v>0</v>
      </c>
      <c r="AU2194" s="58">
        <f ca="1">IF(AND(AQ2194+AS2194&gt;0,AR2194+AT2194&gt;0),COUNTIF(AU$6:AU2193,"&gt;0")+1,0)</f>
        <v>0</v>
      </c>
    </row>
    <row r="2195" spans="40:47">
      <c r="AN2195" s="58">
        <v>61</v>
      </c>
      <c r="AO2195" s="58">
        <v>3</v>
      </c>
      <c r="AP2195" s="58">
        <v>6</v>
      </c>
      <c r="AQ2195" s="60">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58">
        <f ca="1">COUNTIF(INDIRECT("H"&amp;(ROW()+12*(($AN2195-1)*3+$AO2195)-ROW())/12+5):INDIRECT("S"&amp;(ROW()+12*(($AN2195-1)*3+$AO2195)-ROW())/12+5),AQ2195)</f>
        <v>0</v>
      </c>
      <c r="AS2195" s="60">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58">
        <f ca="1">COUNTIF(INDIRECT("U"&amp;(ROW()+12*(($AN2195-1)*3+$AO2195)-ROW())/12+5):INDIRECT("AF"&amp;(ROW()+12*(($AN2195-1)*3+$AO2195)-ROW())/12+5),AS2195)</f>
        <v>0</v>
      </c>
      <c r="AU2195" s="58">
        <f ca="1">IF(AND(AQ2195+AS2195&gt;0,AR2195+AT2195&gt;0),COUNTIF(AU$6:AU2194,"&gt;0")+1,0)</f>
        <v>0</v>
      </c>
    </row>
    <row r="2196" spans="40:47">
      <c r="AN2196" s="58">
        <v>61</v>
      </c>
      <c r="AO2196" s="58">
        <v>3</v>
      </c>
      <c r="AP2196" s="58">
        <v>7</v>
      </c>
      <c r="AQ2196" s="60">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58">
        <f ca="1">COUNTIF(INDIRECT("H"&amp;(ROW()+12*(($AN2196-1)*3+$AO2196)-ROW())/12+5):INDIRECT("S"&amp;(ROW()+12*(($AN2196-1)*3+$AO2196)-ROW())/12+5),AQ2196)</f>
        <v>0</v>
      </c>
      <c r="AS2196" s="60">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58">
        <f ca="1">COUNTIF(INDIRECT("U"&amp;(ROW()+12*(($AN2196-1)*3+$AO2196)-ROW())/12+5):INDIRECT("AF"&amp;(ROW()+12*(($AN2196-1)*3+$AO2196)-ROW())/12+5),AS2196)</f>
        <v>0</v>
      </c>
      <c r="AU2196" s="58">
        <f ca="1">IF(AND(AQ2196+AS2196&gt;0,AR2196+AT2196&gt;0),COUNTIF(AU$6:AU2195,"&gt;0")+1,0)</f>
        <v>0</v>
      </c>
    </row>
    <row r="2197" spans="40:47">
      <c r="AN2197" s="58">
        <v>61</v>
      </c>
      <c r="AO2197" s="58">
        <v>3</v>
      </c>
      <c r="AP2197" s="58">
        <v>8</v>
      </c>
      <c r="AQ2197" s="60">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58">
        <f ca="1">COUNTIF(INDIRECT("H"&amp;(ROW()+12*(($AN2197-1)*3+$AO2197)-ROW())/12+5):INDIRECT("S"&amp;(ROW()+12*(($AN2197-1)*3+$AO2197)-ROW())/12+5),AQ2197)</f>
        <v>0</v>
      </c>
      <c r="AS2197" s="60">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58">
        <f ca="1">COUNTIF(INDIRECT("U"&amp;(ROW()+12*(($AN2197-1)*3+$AO2197)-ROW())/12+5):INDIRECT("AF"&amp;(ROW()+12*(($AN2197-1)*3+$AO2197)-ROW())/12+5),AS2197)</f>
        <v>0</v>
      </c>
      <c r="AU2197" s="58">
        <f ca="1">IF(AND(AQ2197+AS2197&gt;0,AR2197+AT2197&gt;0),COUNTIF(AU$6:AU2196,"&gt;0")+1,0)</f>
        <v>0</v>
      </c>
    </row>
    <row r="2198" spans="40:47">
      <c r="AN2198" s="58">
        <v>61</v>
      </c>
      <c r="AO2198" s="58">
        <v>3</v>
      </c>
      <c r="AP2198" s="58">
        <v>9</v>
      </c>
      <c r="AQ2198" s="60">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58">
        <f ca="1">COUNTIF(INDIRECT("H"&amp;(ROW()+12*(($AN2198-1)*3+$AO2198)-ROW())/12+5):INDIRECT("S"&amp;(ROW()+12*(($AN2198-1)*3+$AO2198)-ROW())/12+5),AQ2198)</f>
        <v>0</v>
      </c>
      <c r="AS2198" s="60">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58">
        <f ca="1">COUNTIF(INDIRECT("U"&amp;(ROW()+12*(($AN2198-1)*3+$AO2198)-ROW())/12+5):INDIRECT("AF"&amp;(ROW()+12*(($AN2198-1)*3+$AO2198)-ROW())/12+5),AS2198)</f>
        <v>0</v>
      </c>
      <c r="AU2198" s="58">
        <f ca="1">IF(AND(AQ2198+AS2198&gt;0,AR2198+AT2198&gt;0),COUNTIF(AU$6:AU2197,"&gt;0")+1,0)</f>
        <v>0</v>
      </c>
    </row>
    <row r="2199" spans="40:47">
      <c r="AN2199" s="58">
        <v>61</v>
      </c>
      <c r="AO2199" s="58">
        <v>3</v>
      </c>
      <c r="AP2199" s="58">
        <v>10</v>
      </c>
      <c r="AQ2199" s="60">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58">
        <f ca="1">COUNTIF(INDIRECT("H"&amp;(ROW()+12*(($AN2199-1)*3+$AO2199)-ROW())/12+5):INDIRECT("S"&amp;(ROW()+12*(($AN2199-1)*3+$AO2199)-ROW())/12+5),AQ2199)</f>
        <v>0</v>
      </c>
      <c r="AS2199" s="60">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58">
        <f ca="1">COUNTIF(INDIRECT("U"&amp;(ROW()+12*(($AN2199-1)*3+$AO2199)-ROW())/12+5):INDIRECT("AF"&amp;(ROW()+12*(($AN2199-1)*3+$AO2199)-ROW())/12+5),AS2199)</f>
        <v>0</v>
      </c>
      <c r="AU2199" s="58">
        <f ca="1">IF(AND(AQ2199+AS2199&gt;0,AR2199+AT2199&gt;0),COUNTIF(AU$6:AU2198,"&gt;0")+1,0)</f>
        <v>0</v>
      </c>
    </row>
    <row r="2200" spans="40:47">
      <c r="AN2200" s="58">
        <v>61</v>
      </c>
      <c r="AO2200" s="58">
        <v>3</v>
      </c>
      <c r="AP2200" s="58">
        <v>11</v>
      </c>
      <c r="AQ2200" s="60">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58">
        <f ca="1">COUNTIF(INDIRECT("H"&amp;(ROW()+12*(($AN2200-1)*3+$AO2200)-ROW())/12+5):INDIRECT("S"&amp;(ROW()+12*(($AN2200-1)*3+$AO2200)-ROW())/12+5),AQ2200)</f>
        <v>0</v>
      </c>
      <c r="AS2200" s="60">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58">
        <f ca="1">COUNTIF(INDIRECT("U"&amp;(ROW()+12*(($AN2200-1)*3+$AO2200)-ROW())/12+5):INDIRECT("AF"&amp;(ROW()+12*(($AN2200-1)*3+$AO2200)-ROW())/12+5),AS2200)</f>
        <v>0</v>
      </c>
      <c r="AU2200" s="58">
        <f ca="1">IF(AND(AQ2200+AS2200&gt;0,AR2200+AT2200&gt;0),COUNTIF(AU$6:AU2199,"&gt;0")+1,0)</f>
        <v>0</v>
      </c>
    </row>
    <row r="2201" spans="40:47">
      <c r="AN2201" s="243">
        <v>61</v>
      </c>
      <c r="AO2201" s="243">
        <v>3</v>
      </c>
      <c r="AP2201" s="243">
        <v>12</v>
      </c>
      <c r="AQ2201" s="244">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243">
        <f ca="1">COUNTIF(INDIRECT("H"&amp;(ROW()+12*(($AN2201-1)*3+$AO2201)-ROW())/12+5):INDIRECT("S"&amp;(ROW()+12*(($AN2201-1)*3+$AO2201)-ROW())/12+5),AQ2201)</f>
        <v>0</v>
      </c>
      <c r="AS2201" s="244">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243">
        <f ca="1">COUNTIF(INDIRECT("U"&amp;(ROW()+12*(($AN2201-1)*3+$AO2201)-ROW())/12+5):INDIRECT("AF"&amp;(ROW()+12*(($AN2201-1)*3+$AO2201)-ROW())/12+5),AS2201)</f>
        <v>0</v>
      </c>
      <c r="AU2201" s="58">
        <f ca="1">IF(AND(AQ2201+AS2201&gt;0,AR2201+AT2201&gt;0),COUNTIF(AU$6:AU2200,"&gt;0")+1,0)</f>
        <v>0</v>
      </c>
    </row>
    <row r="2202" spans="40:47">
      <c r="AN2202" s="58">
        <v>62</v>
      </c>
      <c r="AO2202" s="58">
        <v>1</v>
      </c>
      <c r="AP2202" s="58">
        <v>1</v>
      </c>
      <c r="AQ2202" s="60">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58">
        <f ca="1">COUNTIF(INDIRECT("H"&amp;(ROW()+12*(($AN2202-1)*3+$AO2202)-ROW())/12+5):INDIRECT("S"&amp;(ROW()+12*(($AN2202-1)*3+$AO2202)-ROW())/12+5),AQ2202)</f>
        <v>0</v>
      </c>
      <c r="AS2202" s="60">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58">
        <f ca="1">COUNTIF(INDIRECT("U"&amp;(ROW()+12*(($AN2202-1)*3+$AO2202)-ROW())/12+5):INDIRECT("AF"&amp;(ROW()+12*(($AN2202-1)*3+$AO2202)-ROW())/12+5),AS2202)</f>
        <v>0</v>
      </c>
      <c r="AU2202" s="58">
        <f ca="1">IF(AND(AQ2202+AS2202&gt;0,AR2202+AT2202&gt;0),COUNTIF(AU$6:AU2201,"&gt;0")+1,0)</f>
        <v>0</v>
      </c>
    </row>
    <row r="2203" spans="40:47">
      <c r="AN2203" s="58">
        <v>62</v>
      </c>
      <c r="AO2203" s="58">
        <v>1</v>
      </c>
      <c r="AP2203" s="58">
        <v>2</v>
      </c>
      <c r="AQ2203" s="60">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58">
        <f ca="1">COUNTIF(INDIRECT("H"&amp;(ROW()+12*(($AN2203-1)*3+$AO2203)-ROW())/12+5):INDIRECT("S"&amp;(ROW()+12*(($AN2203-1)*3+$AO2203)-ROW())/12+5),AQ2203)</f>
        <v>0</v>
      </c>
      <c r="AS2203" s="60">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58">
        <f ca="1">COUNTIF(INDIRECT("U"&amp;(ROW()+12*(($AN2203-1)*3+$AO2203)-ROW())/12+5):INDIRECT("AF"&amp;(ROW()+12*(($AN2203-1)*3+$AO2203)-ROW())/12+5),AS2203)</f>
        <v>0</v>
      </c>
      <c r="AU2203" s="58">
        <f ca="1">IF(AND(AQ2203+AS2203&gt;0,AR2203+AT2203&gt;0),COUNTIF(AU$6:AU2202,"&gt;0")+1,0)</f>
        <v>0</v>
      </c>
    </row>
    <row r="2204" spans="40:47">
      <c r="AN2204" s="58">
        <v>62</v>
      </c>
      <c r="AO2204" s="58">
        <v>1</v>
      </c>
      <c r="AP2204" s="58">
        <v>3</v>
      </c>
      <c r="AQ2204" s="60">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58">
        <f ca="1">COUNTIF(INDIRECT("H"&amp;(ROW()+12*(($AN2204-1)*3+$AO2204)-ROW())/12+5):INDIRECT("S"&amp;(ROW()+12*(($AN2204-1)*3+$AO2204)-ROW())/12+5),AQ2204)</f>
        <v>0</v>
      </c>
      <c r="AS2204" s="60">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58">
        <f ca="1">COUNTIF(INDIRECT("U"&amp;(ROW()+12*(($AN2204-1)*3+$AO2204)-ROW())/12+5):INDIRECT("AF"&amp;(ROW()+12*(($AN2204-1)*3+$AO2204)-ROW())/12+5),AS2204)</f>
        <v>0</v>
      </c>
      <c r="AU2204" s="58">
        <f ca="1">IF(AND(AQ2204+AS2204&gt;0,AR2204+AT2204&gt;0),COUNTIF(AU$6:AU2203,"&gt;0")+1,0)</f>
        <v>0</v>
      </c>
    </row>
    <row r="2205" spans="40:47">
      <c r="AN2205" s="58">
        <v>62</v>
      </c>
      <c r="AO2205" s="58">
        <v>1</v>
      </c>
      <c r="AP2205" s="58">
        <v>4</v>
      </c>
      <c r="AQ2205" s="60">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58">
        <f ca="1">COUNTIF(INDIRECT("H"&amp;(ROW()+12*(($AN2205-1)*3+$AO2205)-ROW())/12+5):INDIRECT("S"&amp;(ROW()+12*(($AN2205-1)*3+$AO2205)-ROW())/12+5),AQ2205)</f>
        <v>0</v>
      </c>
      <c r="AS2205" s="60">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58">
        <f ca="1">COUNTIF(INDIRECT("U"&amp;(ROW()+12*(($AN2205-1)*3+$AO2205)-ROW())/12+5):INDIRECT("AF"&amp;(ROW()+12*(($AN2205-1)*3+$AO2205)-ROW())/12+5),AS2205)</f>
        <v>0</v>
      </c>
      <c r="AU2205" s="58">
        <f ca="1">IF(AND(AQ2205+AS2205&gt;0,AR2205+AT2205&gt;0),COUNTIF(AU$6:AU2204,"&gt;0")+1,0)</f>
        <v>0</v>
      </c>
    </row>
    <row r="2206" spans="40:47">
      <c r="AN2206" s="58">
        <v>62</v>
      </c>
      <c r="AO2206" s="58">
        <v>1</v>
      </c>
      <c r="AP2206" s="58">
        <v>5</v>
      </c>
      <c r="AQ2206" s="60">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58">
        <f ca="1">COUNTIF(INDIRECT("H"&amp;(ROW()+12*(($AN2206-1)*3+$AO2206)-ROW())/12+5):INDIRECT("S"&amp;(ROW()+12*(($AN2206-1)*3+$AO2206)-ROW())/12+5),AQ2206)</f>
        <v>0</v>
      </c>
      <c r="AS2206" s="60">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58">
        <f ca="1">COUNTIF(INDIRECT("U"&amp;(ROW()+12*(($AN2206-1)*3+$AO2206)-ROW())/12+5):INDIRECT("AF"&amp;(ROW()+12*(($AN2206-1)*3+$AO2206)-ROW())/12+5),AS2206)</f>
        <v>0</v>
      </c>
      <c r="AU2206" s="58">
        <f ca="1">IF(AND(AQ2206+AS2206&gt;0,AR2206+AT2206&gt;0),COUNTIF(AU$6:AU2205,"&gt;0")+1,0)</f>
        <v>0</v>
      </c>
    </row>
    <row r="2207" spans="40:47">
      <c r="AN2207" s="58">
        <v>62</v>
      </c>
      <c r="AO2207" s="58">
        <v>1</v>
      </c>
      <c r="AP2207" s="58">
        <v>6</v>
      </c>
      <c r="AQ2207" s="60">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58">
        <f ca="1">COUNTIF(INDIRECT("H"&amp;(ROW()+12*(($AN2207-1)*3+$AO2207)-ROW())/12+5):INDIRECT("S"&amp;(ROW()+12*(($AN2207-1)*3+$AO2207)-ROW())/12+5),AQ2207)</f>
        <v>0</v>
      </c>
      <c r="AS2207" s="60">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58">
        <f ca="1">COUNTIF(INDIRECT("U"&amp;(ROW()+12*(($AN2207-1)*3+$AO2207)-ROW())/12+5):INDIRECT("AF"&amp;(ROW()+12*(($AN2207-1)*3+$AO2207)-ROW())/12+5),AS2207)</f>
        <v>0</v>
      </c>
      <c r="AU2207" s="58">
        <f ca="1">IF(AND(AQ2207+AS2207&gt;0,AR2207+AT2207&gt;0),COUNTIF(AU$6:AU2206,"&gt;0")+1,0)</f>
        <v>0</v>
      </c>
    </row>
    <row r="2208" spans="40:47">
      <c r="AN2208" s="58">
        <v>62</v>
      </c>
      <c r="AO2208" s="58">
        <v>1</v>
      </c>
      <c r="AP2208" s="58">
        <v>7</v>
      </c>
      <c r="AQ2208" s="60">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58">
        <f ca="1">COUNTIF(INDIRECT("H"&amp;(ROW()+12*(($AN2208-1)*3+$AO2208)-ROW())/12+5):INDIRECT("S"&amp;(ROW()+12*(($AN2208-1)*3+$AO2208)-ROW())/12+5),AQ2208)</f>
        <v>0</v>
      </c>
      <c r="AS2208" s="60">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58">
        <f ca="1">COUNTIF(INDIRECT("U"&amp;(ROW()+12*(($AN2208-1)*3+$AO2208)-ROW())/12+5):INDIRECT("AF"&amp;(ROW()+12*(($AN2208-1)*3+$AO2208)-ROW())/12+5),AS2208)</f>
        <v>0</v>
      </c>
      <c r="AU2208" s="58">
        <f ca="1">IF(AND(AQ2208+AS2208&gt;0,AR2208+AT2208&gt;0),COUNTIF(AU$6:AU2207,"&gt;0")+1,0)</f>
        <v>0</v>
      </c>
    </row>
    <row r="2209" spans="40:47">
      <c r="AN2209" s="58">
        <v>62</v>
      </c>
      <c r="AO2209" s="58">
        <v>1</v>
      </c>
      <c r="AP2209" s="58">
        <v>8</v>
      </c>
      <c r="AQ2209" s="60">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58">
        <f ca="1">COUNTIF(INDIRECT("H"&amp;(ROW()+12*(($AN2209-1)*3+$AO2209)-ROW())/12+5):INDIRECT("S"&amp;(ROW()+12*(($AN2209-1)*3+$AO2209)-ROW())/12+5),AQ2209)</f>
        <v>0</v>
      </c>
      <c r="AS2209" s="60">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58">
        <f ca="1">COUNTIF(INDIRECT("U"&amp;(ROW()+12*(($AN2209-1)*3+$AO2209)-ROW())/12+5):INDIRECT("AF"&amp;(ROW()+12*(($AN2209-1)*3+$AO2209)-ROW())/12+5),AS2209)</f>
        <v>0</v>
      </c>
      <c r="AU2209" s="58">
        <f ca="1">IF(AND(AQ2209+AS2209&gt;0,AR2209+AT2209&gt;0),COUNTIF(AU$6:AU2208,"&gt;0")+1,0)</f>
        <v>0</v>
      </c>
    </row>
    <row r="2210" spans="40:47">
      <c r="AN2210" s="58">
        <v>62</v>
      </c>
      <c r="AO2210" s="58">
        <v>1</v>
      </c>
      <c r="AP2210" s="58">
        <v>9</v>
      </c>
      <c r="AQ2210" s="60">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58">
        <f ca="1">COUNTIF(INDIRECT("H"&amp;(ROW()+12*(($AN2210-1)*3+$AO2210)-ROW())/12+5):INDIRECT("S"&amp;(ROW()+12*(($AN2210-1)*3+$AO2210)-ROW())/12+5),AQ2210)</f>
        <v>0</v>
      </c>
      <c r="AS2210" s="60">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58">
        <f ca="1">COUNTIF(INDIRECT("U"&amp;(ROW()+12*(($AN2210-1)*3+$AO2210)-ROW())/12+5):INDIRECT("AF"&amp;(ROW()+12*(($AN2210-1)*3+$AO2210)-ROW())/12+5),AS2210)</f>
        <v>0</v>
      </c>
      <c r="AU2210" s="58">
        <f ca="1">IF(AND(AQ2210+AS2210&gt;0,AR2210+AT2210&gt;0),COUNTIF(AU$6:AU2209,"&gt;0")+1,0)</f>
        <v>0</v>
      </c>
    </row>
    <row r="2211" spans="40:47">
      <c r="AN2211" s="58">
        <v>62</v>
      </c>
      <c r="AO2211" s="58">
        <v>1</v>
      </c>
      <c r="AP2211" s="58">
        <v>10</v>
      </c>
      <c r="AQ2211" s="60">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58">
        <f ca="1">COUNTIF(INDIRECT("H"&amp;(ROW()+12*(($AN2211-1)*3+$AO2211)-ROW())/12+5):INDIRECT("S"&amp;(ROW()+12*(($AN2211-1)*3+$AO2211)-ROW())/12+5),AQ2211)</f>
        <v>0</v>
      </c>
      <c r="AS2211" s="60">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58">
        <f ca="1">COUNTIF(INDIRECT("U"&amp;(ROW()+12*(($AN2211-1)*3+$AO2211)-ROW())/12+5):INDIRECT("AF"&amp;(ROW()+12*(($AN2211-1)*3+$AO2211)-ROW())/12+5),AS2211)</f>
        <v>0</v>
      </c>
      <c r="AU2211" s="58">
        <f ca="1">IF(AND(AQ2211+AS2211&gt;0,AR2211+AT2211&gt;0),COUNTIF(AU$6:AU2210,"&gt;0")+1,0)</f>
        <v>0</v>
      </c>
    </row>
    <row r="2212" spans="40:47">
      <c r="AN2212" s="58">
        <v>62</v>
      </c>
      <c r="AO2212" s="58">
        <v>1</v>
      </c>
      <c r="AP2212" s="58">
        <v>11</v>
      </c>
      <c r="AQ2212" s="60">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58">
        <f ca="1">COUNTIF(INDIRECT("H"&amp;(ROW()+12*(($AN2212-1)*3+$AO2212)-ROW())/12+5):INDIRECT("S"&amp;(ROW()+12*(($AN2212-1)*3+$AO2212)-ROW())/12+5),AQ2212)</f>
        <v>0</v>
      </c>
      <c r="AS2212" s="60">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58">
        <f ca="1">COUNTIF(INDIRECT("U"&amp;(ROW()+12*(($AN2212-1)*3+$AO2212)-ROW())/12+5):INDIRECT("AF"&amp;(ROW()+12*(($AN2212-1)*3+$AO2212)-ROW())/12+5),AS2212)</f>
        <v>0</v>
      </c>
      <c r="AU2212" s="58">
        <f ca="1">IF(AND(AQ2212+AS2212&gt;0,AR2212+AT2212&gt;0),COUNTIF(AU$6:AU2211,"&gt;0")+1,0)</f>
        <v>0</v>
      </c>
    </row>
    <row r="2213" spans="40:47">
      <c r="AN2213" s="58">
        <v>62</v>
      </c>
      <c r="AO2213" s="58">
        <v>1</v>
      </c>
      <c r="AP2213" s="58">
        <v>12</v>
      </c>
      <c r="AQ2213" s="60">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58">
        <f ca="1">COUNTIF(INDIRECT("H"&amp;(ROW()+12*(($AN2213-1)*3+$AO2213)-ROW())/12+5):INDIRECT("S"&amp;(ROW()+12*(($AN2213-1)*3+$AO2213)-ROW())/12+5),AQ2213)</f>
        <v>0</v>
      </c>
      <c r="AS2213" s="60">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58">
        <f ca="1">COUNTIF(INDIRECT("U"&amp;(ROW()+12*(($AN2213-1)*3+$AO2213)-ROW())/12+5):INDIRECT("AF"&amp;(ROW()+12*(($AN2213-1)*3+$AO2213)-ROW())/12+5),AS2213)</f>
        <v>0</v>
      </c>
      <c r="AU2213" s="58">
        <f ca="1">IF(AND(AQ2213+AS2213&gt;0,AR2213+AT2213&gt;0),COUNTIF(AU$6:AU2212,"&gt;0")+1,0)</f>
        <v>0</v>
      </c>
    </row>
    <row r="2214" spans="40:47">
      <c r="AN2214" s="58">
        <v>62</v>
      </c>
      <c r="AO2214" s="58">
        <v>2</v>
      </c>
      <c r="AP2214" s="58">
        <v>1</v>
      </c>
      <c r="AQ2214" s="60">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58">
        <f ca="1">COUNTIF(INDIRECT("H"&amp;(ROW()+12*(($AN2214-1)*3+$AO2214)-ROW())/12+5):INDIRECT("S"&amp;(ROW()+12*(($AN2214-1)*3+$AO2214)-ROW())/12+5),AQ2214)</f>
        <v>0</v>
      </c>
      <c r="AS2214" s="60">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58">
        <f ca="1">COUNTIF(INDIRECT("U"&amp;(ROW()+12*(($AN2214-1)*3+$AO2214)-ROW())/12+5):INDIRECT("AF"&amp;(ROW()+12*(($AN2214-1)*3+$AO2214)-ROW())/12+5),AS2214)</f>
        <v>0</v>
      </c>
      <c r="AU2214" s="58">
        <f ca="1">IF(AND(AQ2214+AS2214&gt;0,AR2214+AT2214&gt;0),COUNTIF(AU$6:AU2213,"&gt;0")+1,0)</f>
        <v>0</v>
      </c>
    </row>
    <row r="2215" spans="40:47">
      <c r="AN2215" s="58">
        <v>62</v>
      </c>
      <c r="AO2215" s="58">
        <v>2</v>
      </c>
      <c r="AP2215" s="58">
        <v>2</v>
      </c>
      <c r="AQ2215" s="60">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58">
        <f ca="1">COUNTIF(INDIRECT("H"&amp;(ROW()+12*(($AN2215-1)*3+$AO2215)-ROW())/12+5):INDIRECT("S"&amp;(ROW()+12*(($AN2215-1)*3+$AO2215)-ROW())/12+5),AQ2215)</f>
        <v>0</v>
      </c>
      <c r="AS2215" s="60">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58">
        <f ca="1">COUNTIF(INDIRECT("U"&amp;(ROW()+12*(($AN2215-1)*3+$AO2215)-ROW())/12+5):INDIRECT("AF"&amp;(ROW()+12*(($AN2215-1)*3+$AO2215)-ROW())/12+5),AS2215)</f>
        <v>0</v>
      </c>
      <c r="AU2215" s="58">
        <f ca="1">IF(AND(AQ2215+AS2215&gt;0,AR2215+AT2215&gt;0),COUNTIF(AU$6:AU2214,"&gt;0")+1,0)</f>
        <v>0</v>
      </c>
    </row>
    <row r="2216" spans="40:47">
      <c r="AN2216" s="58">
        <v>62</v>
      </c>
      <c r="AO2216" s="58">
        <v>2</v>
      </c>
      <c r="AP2216" s="58">
        <v>3</v>
      </c>
      <c r="AQ2216" s="60">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58">
        <f ca="1">COUNTIF(INDIRECT("H"&amp;(ROW()+12*(($AN2216-1)*3+$AO2216)-ROW())/12+5):INDIRECT("S"&amp;(ROW()+12*(($AN2216-1)*3+$AO2216)-ROW())/12+5),AQ2216)</f>
        <v>0</v>
      </c>
      <c r="AS2216" s="60">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58">
        <f ca="1">COUNTIF(INDIRECT("U"&amp;(ROW()+12*(($AN2216-1)*3+$AO2216)-ROW())/12+5):INDIRECT("AF"&amp;(ROW()+12*(($AN2216-1)*3+$AO2216)-ROW())/12+5),AS2216)</f>
        <v>0</v>
      </c>
      <c r="AU2216" s="58">
        <f ca="1">IF(AND(AQ2216+AS2216&gt;0,AR2216+AT2216&gt;0),COUNTIF(AU$6:AU2215,"&gt;0")+1,0)</f>
        <v>0</v>
      </c>
    </row>
    <row r="2217" spans="40:47">
      <c r="AN2217" s="58">
        <v>62</v>
      </c>
      <c r="AO2217" s="58">
        <v>2</v>
      </c>
      <c r="AP2217" s="58">
        <v>4</v>
      </c>
      <c r="AQ2217" s="60">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58">
        <f ca="1">COUNTIF(INDIRECT("H"&amp;(ROW()+12*(($AN2217-1)*3+$AO2217)-ROW())/12+5):INDIRECT("S"&amp;(ROW()+12*(($AN2217-1)*3+$AO2217)-ROW())/12+5),AQ2217)</f>
        <v>0</v>
      </c>
      <c r="AS2217" s="60">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58">
        <f ca="1">COUNTIF(INDIRECT("U"&amp;(ROW()+12*(($AN2217-1)*3+$AO2217)-ROW())/12+5):INDIRECT("AF"&amp;(ROW()+12*(($AN2217-1)*3+$AO2217)-ROW())/12+5),AS2217)</f>
        <v>0</v>
      </c>
      <c r="AU2217" s="58">
        <f ca="1">IF(AND(AQ2217+AS2217&gt;0,AR2217+AT2217&gt;0),COUNTIF(AU$6:AU2216,"&gt;0")+1,0)</f>
        <v>0</v>
      </c>
    </row>
    <row r="2218" spans="40:47">
      <c r="AN2218" s="58">
        <v>62</v>
      </c>
      <c r="AO2218" s="58">
        <v>2</v>
      </c>
      <c r="AP2218" s="58">
        <v>5</v>
      </c>
      <c r="AQ2218" s="60">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58">
        <f ca="1">COUNTIF(INDIRECT("H"&amp;(ROW()+12*(($AN2218-1)*3+$AO2218)-ROW())/12+5):INDIRECT("S"&amp;(ROW()+12*(($AN2218-1)*3+$AO2218)-ROW())/12+5),AQ2218)</f>
        <v>0</v>
      </c>
      <c r="AS2218" s="60">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58">
        <f ca="1">COUNTIF(INDIRECT("U"&amp;(ROW()+12*(($AN2218-1)*3+$AO2218)-ROW())/12+5):INDIRECT("AF"&amp;(ROW()+12*(($AN2218-1)*3+$AO2218)-ROW())/12+5),AS2218)</f>
        <v>0</v>
      </c>
      <c r="AU2218" s="58">
        <f ca="1">IF(AND(AQ2218+AS2218&gt;0,AR2218+AT2218&gt;0),COUNTIF(AU$6:AU2217,"&gt;0")+1,0)</f>
        <v>0</v>
      </c>
    </row>
    <row r="2219" spans="40:47">
      <c r="AN2219" s="58">
        <v>62</v>
      </c>
      <c r="AO2219" s="58">
        <v>2</v>
      </c>
      <c r="AP2219" s="58">
        <v>6</v>
      </c>
      <c r="AQ2219" s="60">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58">
        <f ca="1">COUNTIF(INDIRECT("H"&amp;(ROW()+12*(($AN2219-1)*3+$AO2219)-ROW())/12+5):INDIRECT("S"&amp;(ROW()+12*(($AN2219-1)*3+$AO2219)-ROW())/12+5),AQ2219)</f>
        <v>0</v>
      </c>
      <c r="AS2219" s="60">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58">
        <f ca="1">COUNTIF(INDIRECT("U"&amp;(ROW()+12*(($AN2219-1)*3+$AO2219)-ROW())/12+5):INDIRECT("AF"&amp;(ROW()+12*(($AN2219-1)*3+$AO2219)-ROW())/12+5),AS2219)</f>
        <v>0</v>
      </c>
      <c r="AU2219" s="58">
        <f ca="1">IF(AND(AQ2219+AS2219&gt;0,AR2219+AT2219&gt;0),COUNTIF(AU$6:AU2218,"&gt;0")+1,0)</f>
        <v>0</v>
      </c>
    </row>
    <row r="2220" spans="40:47">
      <c r="AN2220" s="58">
        <v>62</v>
      </c>
      <c r="AO2220" s="58">
        <v>2</v>
      </c>
      <c r="AP2220" s="58">
        <v>7</v>
      </c>
      <c r="AQ2220" s="60">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58">
        <f ca="1">COUNTIF(INDIRECT("H"&amp;(ROW()+12*(($AN2220-1)*3+$AO2220)-ROW())/12+5):INDIRECT("S"&amp;(ROW()+12*(($AN2220-1)*3+$AO2220)-ROW())/12+5),AQ2220)</f>
        <v>0</v>
      </c>
      <c r="AS2220" s="60">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58">
        <f ca="1">COUNTIF(INDIRECT("U"&amp;(ROW()+12*(($AN2220-1)*3+$AO2220)-ROW())/12+5):INDIRECT("AF"&amp;(ROW()+12*(($AN2220-1)*3+$AO2220)-ROW())/12+5),AS2220)</f>
        <v>0</v>
      </c>
      <c r="AU2220" s="58">
        <f ca="1">IF(AND(AQ2220+AS2220&gt;0,AR2220+AT2220&gt;0),COUNTIF(AU$6:AU2219,"&gt;0")+1,0)</f>
        <v>0</v>
      </c>
    </row>
    <row r="2221" spans="40:47">
      <c r="AN2221" s="58">
        <v>62</v>
      </c>
      <c r="AO2221" s="58">
        <v>2</v>
      </c>
      <c r="AP2221" s="58">
        <v>8</v>
      </c>
      <c r="AQ2221" s="60">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58">
        <f ca="1">COUNTIF(INDIRECT("H"&amp;(ROW()+12*(($AN2221-1)*3+$AO2221)-ROW())/12+5):INDIRECT("S"&amp;(ROW()+12*(($AN2221-1)*3+$AO2221)-ROW())/12+5),AQ2221)</f>
        <v>0</v>
      </c>
      <c r="AS2221" s="60">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58">
        <f ca="1">COUNTIF(INDIRECT("U"&amp;(ROW()+12*(($AN2221-1)*3+$AO2221)-ROW())/12+5):INDIRECT("AF"&amp;(ROW()+12*(($AN2221-1)*3+$AO2221)-ROW())/12+5),AS2221)</f>
        <v>0</v>
      </c>
      <c r="AU2221" s="58">
        <f ca="1">IF(AND(AQ2221+AS2221&gt;0,AR2221+AT2221&gt;0),COUNTIF(AU$6:AU2220,"&gt;0")+1,0)</f>
        <v>0</v>
      </c>
    </row>
    <row r="2222" spans="40:47">
      <c r="AN2222" s="58">
        <v>62</v>
      </c>
      <c r="AO2222" s="58">
        <v>2</v>
      </c>
      <c r="AP2222" s="58">
        <v>9</v>
      </c>
      <c r="AQ2222" s="60">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58">
        <f ca="1">COUNTIF(INDIRECT("H"&amp;(ROW()+12*(($AN2222-1)*3+$AO2222)-ROW())/12+5):INDIRECT("S"&amp;(ROW()+12*(($AN2222-1)*3+$AO2222)-ROW())/12+5),AQ2222)</f>
        <v>0</v>
      </c>
      <c r="AS2222" s="60">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58">
        <f ca="1">COUNTIF(INDIRECT("U"&amp;(ROW()+12*(($AN2222-1)*3+$AO2222)-ROW())/12+5):INDIRECT("AF"&amp;(ROW()+12*(($AN2222-1)*3+$AO2222)-ROW())/12+5),AS2222)</f>
        <v>0</v>
      </c>
      <c r="AU2222" s="58">
        <f ca="1">IF(AND(AQ2222+AS2222&gt;0,AR2222+AT2222&gt;0),COUNTIF(AU$6:AU2221,"&gt;0")+1,0)</f>
        <v>0</v>
      </c>
    </row>
    <row r="2223" spans="40:47">
      <c r="AN2223" s="58">
        <v>62</v>
      </c>
      <c r="AO2223" s="58">
        <v>2</v>
      </c>
      <c r="AP2223" s="58">
        <v>10</v>
      </c>
      <c r="AQ2223" s="60">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58">
        <f ca="1">COUNTIF(INDIRECT("H"&amp;(ROW()+12*(($AN2223-1)*3+$AO2223)-ROW())/12+5):INDIRECT("S"&amp;(ROW()+12*(($AN2223-1)*3+$AO2223)-ROW())/12+5),AQ2223)</f>
        <v>0</v>
      </c>
      <c r="AS2223" s="60">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58">
        <f ca="1">COUNTIF(INDIRECT("U"&amp;(ROW()+12*(($AN2223-1)*3+$AO2223)-ROW())/12+5):INDIRECT("AF"&amp;(ROW()+12*(($AN2223-1)*3+$AO2223)-ROW())/12+5),AS2223)</f>
        <v>0</v>
      </c>
      <c r="AU2223" s="58">
        <f ca="1">IF(AND(AQ2223+AS2223&gt;0,AR2223+AT2223&gt;0),COUNTIF(AU$6:AU2222,"&gt;0")+1,0)</f>
        <v>0</v>
      </c>
    </row>
    <row r="2224" spans="40:47">
      <c r="AN2224" s="58">
        <v>62</v>
      </c>
      <c r="AO2224" s="58">
        <v>2</v>
      </c>
      <c r="AP2224" s="58">
        <v>11</v>
      </c>
      <c r="AQ2224" s="60">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58">
        <f ca="1">COUNTIF(INDIRECT("H"&amp;(ROW()+12*(($AN2224-1)*3+$AO2224)-ROW())/12+5):INDIRECT("S"&amp;(ROW()+12*(($AN2224-1)*3+$AO2224)-ROW())/12+5),AQ2224)</f>
        <v>0</v>
      </c>
      <c r="AS2224" s="60">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58">
        <f ca="1">COUNTIF(INDIRECT("U"&amp;(ROW()+12*(($AN2224-1)*3+$AO2224)-ROW())/12+5):INDIRECT("AF"&amp;(ROW()+12*(($AN2224-1)*3+$AO2224)-ROW())/12+5),AS2224)</f>
        <v>0</v>
      </c>
      <c r="AU2224" s="58">
        <f ca="1">IF(AND(AQ2224+AS2224&gt;0,AR2224+AT2224&gt;0),COUNTIF(AU$6:AU2223,"&gt;0")+1,0)</f>
        <v>0</v>
      </c>
    </row>
    <row r="2225" spans="40:47">
      <c r="AN2225" s="58">
        <v>62</v>
      </c>
      <c r="AO2225" s="58">
        <v>2</v>
      </c>
      <c r="AP2225" s="58">
        <v>12</v>
      </c>
      <c r="AQ2225" s="60">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58">
        <f ca="1">COUNTIF(INDIRECT("H"&amp;(ROW()+12*(($AN2225-1)*3+$AO2225)-ROW())/12+5):INDIRECT("S"&amp;(ROW()+12*(($AN2225-1)*3+$AO2225)-ROW())/12+5),AQ2225)</f>
        <v>0</v>
      </c>
      <c r="AS2225" s="60">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58">
        <f ca="1">COUNTIF(INDIRECT("U"&amp;(ROW()+12*(($AN2225-1)*3+$AO2225)-ROW())/12+5):INDIRECT("AF"&amp;(ROW()+12*(($AN2225-1)*3+$AO2225)-ROW())/12+5),AS2225)</f>
        <v>0</v>
      </c>
      <c r="AU2225" s="58">
        <f ca="1">IF(AND(AQ2225+AS2225&gt;0,AR2225+AT2225&gt;0),COUNTIF(AU$6:AU2224,"&gt;0")+1,0)</f>
        <v>0</v>
      </c>
    </row>
    <row r="2226" spans="40:47">
      <c r="AN2226" s="58">
        <v>62</v>
      </c>
      <c r="AO2226" s="58">
        <v>3</v>
      </c>
      <c r="AP2226" s="58">
        <v>1</v>
      </c>
      <c r="AQ2226" s="60">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58">
        <f ca="1">COUNTIF(INDIRECT("H"&amp;(ROW()+12*(($AN2226-1)*3+$AO2226)-ROW())/12+5):INDIRECT("S"&amp;(ROW()+12*(($AN2226-1)*3+$AO2226)-ROW())/12+5),AQ2226)</f>
        <v>0</v>
      </c>
      <c r="AS2226" s="60">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58">
        <f ca="1">COUNTIF(INDIRECT("U"&amp;(ROW()+12*(($AN2226-1)*3+$AO2226)-ROW())/12+5):INDIRECT("AF"&amp;(ROW()+12*(($AN2226-1)*3+$AO2226)-ROW())/12+5),AS2226)</f>
        <v>0</v>
      </c>
      <c r="AU2226" s="58">
        <f ca="1">IF(AND(AQ2226+AS2226&gt;0,AR2226+AT2226&gt;0),COUNTIF(AU$6:AU2225,"&gt;0")+1,0)</f>
        <v>0</v>
      </c>
    </row>
    <row r="2227" spans="40:47">
      <c r="AN2227" s="58">
        <v>62</v>
      </c>
      <c r="AO2227" s="58">
        <v>3</v>
      </c>
      <c r="AP2227" s="58">
        <v>2</v>
      </c>
      <c r="AQ2227" s="60">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58">
        <f ca="1">COUNTIF(INDIRECT("H"&amp;(ROW()+12*(($AN2227-1)*3+$AO2227)-ROW())/12+5):INDIRECT("S"&amp;(ROW()+12*(($AN2227-1)*3+$AO2227)-ROW())/12+5),AQ2227)</f>
        <v>0</v>
      </c>
      <c r="AS2227" s="60">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58">
        <f ca="1">COUNTIF(INDIRECT("U"&amp;(ROW()+12*(($AN2227-1)*3+$AO2227)-ROW())/12+5):INDIRECT("AF"&amp;(ROW()+12*(($AN2227-1)*3+$AO2227)-ROW())/12+5),AS2227)</f>
        <v>0</v>
      </c>
      <c r="AU2227" s="58">
        <f ca="1">IF(AND(AQ2227+AS2227&gt;0,AR2227+AT2227&gt;0),COUNTIF(AU$6:AU2226,"&gt;0")+1,0)</f>
        <v>0</v>
      </c>
    </row>
    <row r="2228" spans="40:47">
      <c r="AN2228" s="58">
        <v>62</v>
      </c>
      <c r="AO2228" s="58">
        <v>3</v>
      </c>
      <c r="AP2228" s="58">
        <v>3</v>
      </c>
      <c r="AQ2228" s="60">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58">
        <f ca="1">COUNTIF(INDIRECT("H"&amp;(ROW()+12*(($AN2228-1)*3+$AO2228)-ROW())/12+5):INDIRECT("S"&amp;(ROW()+12*(($AN2228-1)*3+$AO2228)-ROW())/12+5),AQ2228)</f>
        <v>0</v>
      </c>
      <c r="AS2228" s="60">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58">
        <f ca="1">COUNTIF(INDIRECT("U"&amp;(ROW()+12*(($AN2228-1)*3+$AO2228)-ROW())/12+5):INDIRECT("AF"&amp;(ROW()+12*(($AN2228-1)*3+$AO2228)-ROW())/12+5),AS2228)</f>
        <v>0</v>
      </c>
      <c r="AU2228" s="58">
        <f ca="1">IF(AND(AQ2228+AS2228&gt;0,AR2228+AT2228&gt;0),COUNTIF(AU$6:AU2227,"&gt;0")+1,0)</f>
        <v>0</v>
      </c>
    </row>
    <row r="2229" spans="40:47">
      <c r="AN2229" s="58">
        <v>62</v>
      </c>
      <c r="AO2229" s="58">
        <v>3</v>
      </c>
      <c r="AP2229" s="58">
        <v>4</v>
      </c>
      <c r="AQ2229" s="60">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58">
        <f ca="1">COUNTIF(INDIRECT("H"&amp;(ROW()+12*(($AN2229-1)*3+$AO2229)-ROW())/12+5):INDIRECT("S"&amp;(ROW()+12*(($AN2229-1)*3+$AO2229)-ROW())/12+5),AQ2229)</f>
        <v>0</v>
      </c>
      <c r="AS2229" s="60">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58">
        <f ca="1">COUNTIF(INDIRECT("U"&amp;(ROW()+12*(($AN2229-1)*3+$AO2229)-ROW())/12+5):INDIRECT("AF"&amp;(ROW()+12*(($AN2229-1)*3+$AO2229)-ROW())/12+5),AS2229)</f>
        <v>0</v>
      </c>
      <c r="AU2229" s="58">
        <f ca="1">IF(AND(AQ2229+AS2229&gt;0,AR2229+AT2229&gt;0),COUNTIF(AU$6:AU2228,"&gt;0")+1,0)</f>
        <v>0</v>
      </c>
    </row>
    <row r="2230" spans="40:47">
      <c r="AN2230" s="58">
        <v>62</v>
      </c>
      <c r="AO2230" s="58">
        <v>3</v>
      </c>
      <c r="AP2230" s="58">
        <v>5</v>
      </c>
      <c r="AQ2230" s="60">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58">
        <f ca="1">COUNTIF(INDIRECT("H"&amp;(ROW()+12*(($AN2230-1)*3+$AO2230)-ROW())/12+5):INDIRECT("S"&amp;(ROW()+12*(($AN2230-1)*3+$AO2230)-ROW())/12+5),AQ2230)</f>
        <v>0</v>
      </c>
      <c r="AS2230" s="60">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58">
        <f ca="1">COUNTIF(INDIRECT("U"&amp;(ROW()+12*(($AN2230-1)*3+$AO2230)-ROW())/12+5):INDIRECT("AF"&amp;(ROW()+12*(($AN2230-1)*3+$AO2230)-ROW())/12+5),AS2230)</f>
        <v>0</v>
      </c>
      <c r="AU2230" s="58">
        <f ca="1">IF(AND(AQ2230+AS2230&gt;0,AR2230+AT2230&gt;0),COUNTIF(AU$6:AU2229,"&gt;0")+1,0)</f>
        <v>0</v>
      </c>
    </row>
    <row r="2231" spans="40:47">
      <c r="AN2231" s="58">
        <v>62</v>
      </c>
      <c r="AO2231" s="58">
        <v>3</v>
      </c>
      <c r="AP2231" s="58">
        <v>6</v>
      </c>
      <c r="AQ2231" s="60">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58">
        <f ca="1">COUNTIF(INDIRECT("H"&amp;(ROW()+12*(($AN2231-1)*3+$AO2231)-ROW())/12+5):INDIRECT("S"&amp;(ROW()+12*(($AN2231-1)*3+$AO2231)-ROW())/12+5),AQ2231)</f>
        <v>0</v>
      </c>
      <c r="AS2231" s="60">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58">
        <f ca="1">COUNTIF(INDIRECT("U"&amp;(ROW()+12*(($AN2231-1)*3+$AO2231)-ROW())/12+5):INDIRECT("AF"&amp;(ROW()+12*(($AN2231-1)*3+$AO2231)-ROW())/12+5),AS2231)</f>
        <v>0</v>
      </c>
      <c r="AU2231" s="58">
        <f ca="1">IF(AND(AQ2231+AS2231&gt;0,AR2231+AT2231&gt;0),COUNTIF(AU$6:AU2230,"&gt;0")+1,0)</f>
        <v>0</v>
      </c>
    </row>
    <row r="2232" spans="40:47">
      <c r="AN2232" s="58">
        <v>62</v>
      </c>
      <c r="AO2232" s="58">
        <v>3</v>
      </c>
      <c r="AP2232" s="58">
        <v>7</v>
      </c>
      <c r="AQ2232" s="60">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58">
        <f ca="1">COUNTIF(INDIRECT("H"&amp;(ROW()+12*(($AN2232-1)*3+$AO2232)-ROW())/12+5):INDIRECT("S"&amp;(ROW()+12*(($AN2232-1)*3+$AO2232)-ROW())/12+5),AQ2232)</f>
        <v>0</v>
      </c>
      <c r="AS2232" s="60">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58">
        <f ca="1">COUNTIF(INDIRECT("U"&amp;(ROW()+12*(($AN2232-1)*3+$AO2232)-ROW())/12+5):INDIRECT("AF"&amp;(ROW()+12*(($AN2232-1)*3+$AO2232)-ROW())/12+5),AS2232)</f>
        <v>0</v>
      </c>
      <c r="AU2232" s="58">
        <f ca="1">IF(AND(AQ2232+AS2232&gt;0,AR2232+AT2232&gt;0),COUNTIF(AU$6:AU2231,"&gt;0")+1,0)</f>
        <v>0</v>
      </c>
    </row>
    <row r="2233" spans="40:47">
      <c r="AN2233" s="58">
        <v>62</v>
      </c>
      <c r="AO2233" s="58">
        <v>3</v>
      </c>
      <c r="AP2233" s="58">
        <v>8</v>
      </c>
      <c r="AQ2233" s="60">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58">
        <f ca="1">COUNTIF(INDIRECT("H"&amp;(ROW()+12*(($AN2233-1)*3+$AO2233)-ROW())/12+5):INDIRECT("S"&amp;(ROW()+12*(($AN2233-1)*3+$AO2233)-ROW())/12+5),AQ2233)</f>
        <v>0</v>
      </c>
      <c r="AS2233" s="60">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58">
        <f ca="1">COUNTIF(INDIRECT("U"&amp;(ROW()+12*(($AN2233-1)*3+$AO2233)-ROW())/12+5):INDIRECT("AF"&amp;(ROW()+12*(($AN2233-1)*3+$AO2233)-ROW())/12+5),AS2233)</f>
        <v>0</v>
      </c>
      <c r="AU2233" s="58">
        <f ca="1">IF(AND(AQ2233+AS2233&gt;0,AR2233+AT2233&gt;0),COUNTIF(AU$6:AU2232,"&gt;0")+1,0)</f>
        <v>0</v>
      </c>
    </row>
    <row r="2234" spans="40:47">
      <c r="AN2234" s="58">
        <v>62</v>
      </c>
      <c r="AO2234" s="58">
        <v>3</v>
      </c>
      <c r="AP2234" s="58">
        <v>9</v>
      </c>
      <c r="AQ2234" s="60">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58">
        <f ca="1">COUNTIF(INDIRECT("H"&amp;(ROW()+12*(($AN2234-1)*3+$AO2234)-ROW())/12+5):INDIRECT("S"&amp;(ROW()+12*(($AN2234-1)*3+$AO2234)-ROW())/12+5),AQ2234)</f>
        <v>0</v>
      </c>
      <c r="AS2234" s="60">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58">
        <f ca="1">COUNTIF(INDIRECT("U"&amp;(ROW()+12*(($AN2234-1)*3+$AO2234)-ROW())/12+5):INDIRECT("AF"&amp;(ROW()+12*(($AN2234-1)*3+$AO2234)-ROW())/12+5),AS2234)</f>
        <v>0</v>
      </c>
      <c r="AU2234" s="58">
        <f ca="1">IF(AND(AQ2234+AS2234&gt;0,AR2234+AT2234&gt;0),COUNTIF(AU$6:AU2233,"&gt;0")+1,0)</f>
        <v>0</v>
      </c>
    </row>
    <row r="2235" spans="40:47">
      <c r="AN2235" s="58">
        <v>62</v>
      </c>
      <c r="AO2235" s="58">
        <v>3</v>
      </c>
      <c r="AP2235" s="58">
        <v>10</v>
      </c>
      <c r="AQ2235" s="60">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58">
        <f ca="1">COUNTIF(INDIRECT("H"&amp;(ROW()+12*(($AN2235-1)*3+$AO2235)-ROW())/12+5):INDIRECT("S"&amp;(ROW()+12*(($AN2235-1)*3+$AO2235)-ROW())/12+5),AQ2235)</f>
        <v>0</v>
      </c>
      <c r="AS2235" s="60">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58">
        <f ca="1">COUNTIF(INDIRECT("U"&amp;(ROW()+12*(($AN2235-1)*3+$AO2235)-ROW())/12+5):INDIRECT("AF"&amp;(ROW()+12*(($AN2235-1)*3+$AO2235)-ROW())/12+5),AS2235)</f>
        <v>0</v>
      </c>
      <c r="AU2235" s="58">
        <f ca="1">IF(AND(AQ2235+AS2235&gt;0,AR2235+AT2235&gt;0),COUNTIF(AU$6:AU2234,"&gt;0")+1,0)</f>
        <v>0</v>
      </c>
    </row>
    <row r="2236" spans="40:47">
      <c r="AN2236" s="58">
        <v>62</v>
      </c>
      <c r="AO2236" s="58">
        <v>3</v>
      </c>
      <c r="AP2236" s="58">
        <v>11</v>
      </c>
      <c r="AQ2236" s="60">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58">
        <f ca="1">COUNTIF(INDIRECT("H"&amp;(ROW()+12*(($AN2236-1)*3+$AO2236)-ROW())/12+5):INDIRECT("S"&amp;(ROW()+12*(($AN2236-1)*3+$AO2236)-ROW())/12+5),AQ2236)</f>
        <v>0</v>
      </c>
      <c r="AS2236" s="60">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58">
        <f ca="1">COUNTIF(INDIRECT("U"&amp;(ROW()+12*(($AN2236-1)*3+$AO2236)-ROW())/12+5):INDIRECT("AF"&amp;(ROW()+12*(($AN2236-1)*3+$AO2236)-ROW())/12+5),AS2236)</f>
        <v>0</v>
      </c>
      <c r="AU2236" s="58">
        <f ca="1">IF(AND(AQ2236+AS2236&gt;0,AR2236+AT2236&gt;0),COUNTIF(AU$6:AU2235,"&gt;0")+1,0)</f>
        <v>0</v>
      </c>
    </row>
    <row r="2237" spans="40:47">
      <c r="AN2237" s="243">
        <v>62</v>
      </c>
      <c r="AO2237" s="243">
        <v>3</v>
      </c>
      <c r="AP2237" s="243">
        <v>12</v>
      </c>
      <c r="AQ2237" s="244">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243">
        <f ca="1">COUNTIF(INDIRECT("H"&amp;(ROW()+12*(($AN2237-1)*3+$AO2237)-ROW())/12+5):INDIRECT("S"&amp;(ROW()+12*(($AN2237-1)*3+$AO2237)-ROW())/12+5),AQ2237)</f>
        <v>0</v>
      </c>
      <c r="AS2237" s="244">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243">
        <f ca="1">COUNTIF(INDIRECT("U"&amp;(ROW()+12*(($AN2237-1)*3+$AO2237)-ROW())/12+5):INDIRECT("AF"&amp;(ROW()+12*(($AN2237-1)*3+$AO2237)-ROW())/12+5),AS2237)</f>
        <v>0</v>
      </c>
      <c r="AU2237" s="58">
        <f ca="1">IF(AND(AQ2237+AS2237&gt;0,AR2237+AT2237&gt;0),COUNTIF(AU$6:AU2236,"&gt;0")+1,0)</f>
        <v>0</v>
      </c>
    </row>
    <row r="2238" spans="40:47">
      <c r="AN2238" s="58">
        <v>63</v>
      </c>
      <c r="AO2238" s="58">
        <v>1</v>
      </c>
      <c r="AP2238" s="58">
        <v>1</v>
      </c>
      <c r="AQ2238" s="60">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58">
        <f ca="1">COUNTIF(INDIRECT("H"&amp;(ROW()+12*(($AN2238-1)*3+$AO2238)-ROW())/12+5):INDIRECT("S"&amp;(ROW()+12*(($AN2238-1)*3+$AO2238)-ROW())/12+5),AQ2238)</f>
        <v>0</v>
      </c>
      <c r="AS2238" s="60">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58">
        <f ca="1">COUNTIF(INDIRECT("U"&amp;(ROW()+12*(($AN2238-1)*3+$AO2238)-ROW())/12+5):INDIRECT("AF"&amp;(ROW()+12*(($AN2238-1)*3+$AO2238)-ROW())/12+5),AS2238)</f>
        <v>0</v>
      </c>
      <c r="AU2238" s="58">
        <f ca="1">IF(AND(AQ2238+AS2238&gt;0,AR2238+AT2238&gt;0),COUNTIF(AU$6:AU2237,"&gt;0")+1,0)</f>
        <v>0</v>
      </c>
    </row>
    <row r="2239" spans="40:47">
      <c r="AN2239" s="58">
        <v>63</v>
      </c>
      <c r="AO2239" s="58">
        <v>1</v>
      </c>
      <c r="AP2239" s="58">
        <v>2</v>
      </c>
      <c r="AQ2239" s="60">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58">
        <f ca="1">COUNTIF(INDIRECT("H"&amp;(ROW()+12*(($AN2239-1)*3+$AO2239)-ROW())/12+5):INDIRECT("S"&amp;(ROW()+12*(($AN2239-1)*3+$AO2239)-ROW())/12+5),AQ2239)</f>
        <v>0</v>
      </c>
      <c r="AS2239" s="60">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58">
        <f ca="1">COUNTIF(INDIRECT("U"&amp;(ROW()+12*(($AN2239-1)*3+$AO2239)-ROW())/12+5):INDIRECT("AF"&amp;(ROW()+12*(($AN2239-1)*3+$AO2239)-ROW())/12+5),AS2239)</f>
        <v>0</v>
      </c>
      <c r="AU2239" s="58">
        <f ca="1">IF(AND(AQ2239+AS2239&gt;0,AR2239+AT2239&gt;0),COUNTIF(AU$6:AU2238,"&gt;0")+1,0)</f>
        <v>0</v>
      </c>
    </row>
    <row r="2240" spans="40:47">
      <c r="AN2240" s="58">
        <v>63</v>
      </c>
      <c r="AO2240" s="58">
        <v>1</v>
      </c>
      <c r="AP2240" s="58">
        <v>3</v>
      </c>
      <c r="AQ2240" s="60">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58">
        <f ca="1">COUNTIF(INDIRECT("H"&amp;(ROW()+12*(($AN2240-1)*3+$AO2240)-ROW())/12+5):INDIRECT("S"&amp;(ROW()+12*(($AN2240-1)*3+$AO2240)-ROW())/12+5),AQ2240)</f>
        <v>0</v>
      </c>
      <c r="AS2240" s="60">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58">
        <f ca="1">COUNTIF(INDIRECT("U"&amp;(ROW()+12*(($AN2240-1)*3+$AO2240)-ROW())/12+5):INDIRECT("AF"&amp;(ROW()+12*(($AN2240-1)*3+$AO2240)-ROW())/12+5),AS2240)</f>
        <v>0</v>
      </c>
      <c r="AU2240" s="58">
        <f ca="1">IF(AND(AQ2240+AS2240&gt;0,AR2240+AT2240&gt;0),COUNTIF(AU$6:AU2239,"&gt;0")+1,0)</f>
        <v>0</v>
      </c>
    </row>
    <row r="2241" spans="40:47">
      <c r="AN2241" s="58">
        <v>63</v>
      </c>
      <c r="AO2241" s="58">
        <v>1</v>
      </c>
      <c r="AP2241" s="58">
        <v>4</v>
      </c>
      <c r="AQ2241" s="60">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58">
        <f ca="1">COUNTIF(INDIRECT("H"&amp;(ROW()+12*(($AN2241-1)*3+$AO2241)-ROW())/12+5):INDIRECT("S"&amp;(ROW()+12*(($AN2241-1)*3+$AO2241)-ROW())/12+5),AQ2241)</f>
        <v>0</v>
      </c>
      <c r="AS2241" s="60">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58">
        <f ca="1">COUNTIF(INDIRECT("U"&amp;(ROW()+12*(($AN2241-1)*3+$AO2241)-ROW())/12+5):INDIRECT("AF"&amp;(ROW()+12*(($AN2241-1)*3+$AO2241)-ROW())/12+5),AS2241)</f>
        <v>0</v>
      </c>
      <c r="AU2241" s="58">
        <f ca="1">IF(AND(AQ2241+AS2241&gt;0,AR2241+AT2241&gt;0),COUNTIF(AU$6:AU2240,"&gt;0")+1,0)</f>
        <v>0</v>
      </c>
    </row>
    <row r="2242" spans="40:47">
      <c r="AN2242" s="58">
        <v>63</v>
      </c>
      <c r="AO2242" s="58">
        <v>1</v>
      </c>
      <c r="AP2242" s="58">
        <v>5</v>
      </c>
      <c r="AQ2242" s="60">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58">
        <f ca="1">COUNTIF(INDIRECT("H"&amp;(ROW()+12*(($AN2242-1)*3+$AO2242)-ROW())/12+5):INDIRECT("S"&amp;(ROW()+12*(($AN2242-1)*3+$AO2242)-ROW())/12+5),AQ2242)</f>
        <v>0</v>
      </c>
      <c r="AS2242" s="60">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58">
        <f ca="1">COUNTIF(INDIRECT("U"&amp;(ROW()+12*(($AN2242-1)*3+$AO2242)-ROW())/12+5):INDIRECT("AF"&amp;(ROW()+12*(($AN2242-1)*3+$AO2242)-ROW())/12+5),AS2242)</f>
        <v>0</v>
      </c>
      <c r="AU2242" s="58">
        <f ca="1">IF(AND(AQ2242+AS2242&gt;0,AR2242+AT2242&gt;0),COUNTIF(AU$6:AU2241,"&gt;0")+1,0)</f>
        <v>0</v>
      </c>
    </row>
    <row r="2243" spans="40:47">
      <c r="AN2243" s="58">
        <v>63</v>
      </c>
      <c r="AO2243" s="58">
        <v>1</v>
      </c>
      <c r="AP2243" s="58">
        <v>6</v>
      </c>
      <c r="AQ2243" s="60">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58">
        <f ca="1">COUNTIF(INDIRECT("H"&amp;(ROW()+12*(($AN2243-1)*3+$AO2243)-ROW())/12+5):INDIRECT("S"&amp;(ROW()+12*(($AN2243-1)*3+$AO2243)-ROW())/12+5),AQ2243)</f>
        <v>0</v>
      </c>
      <c r="AS2243" s="60">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58">
        <f ca="1">COUNTIF(INDIRECT("U"&amp;(ROW()+12*(($AN2243-1)*3+$AO2243)-ROW())/12+5):INDIRECT("AF"&amp;(ROW()+12*(($AN2243-1)*3+$AO2243)-ROW())/12+5),AS2243)</f>
        <v>0</v>
      </c>
      <c r="AU2243" s="58">
        <f ca="1">IF(AND(AQ2243+AS2243&gt;0,AR2243+AT2243&gt;0),COUNTIF(AU$6:AU2242,"&gt;0")+1,0)</f>
        <v>0</v>
      </c>
    </row>
    <row r="2244" spans="40:47">
      <c r="AN2244" s="58">
        <v>63</v>
      </c>
      <c r="AO2244" s="58">
        <v>1</v>
      </c>
      <c r="AP2244" s="58">
        <v>7</v>
      </c>
      <c r="AQ2244" s="60">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58">
        <f ca="1">COUNTIF(INDIRECT("H"&amp;(ROW()+12*(($AN2244-1)*3+$AO2244)-ROW())/12+5):INDIRECT("S"&amp;(ROW()+12*(($AN2244-1)*3+$AO2244)-ROW())/12+5),AQ2244)</f>
        <v>0</v>
      </c>
      <c r="AS2244" s="60">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58">
        <f ca="1">COUNTIF(INDIRECT("U"&amp;(ROW()+12*(($AN2244-1)*3+$AO2244)-ROW())/12+5):INDIRECT("AF"&amp;(ROW()+12*(($AN2244-1)*3+$AO2244)-ROW())/12+5),AS2244)</f>
        <v>0</v>
      </c>
      <c r="AU2244" s="58">
        <f ca="1">IF(AND(AQ2244+AS2244&gt;0,AR2244+AT2244&gt;0),COUNTIF(AU$6:AU2243,"&gt;0")+1,0)</f>
        <v>0</v>
      </c>
    </row>
    <row r="2245" spans="40:47">
      <c r="AN2245" s="58">
        <v>63</v>
      </c>
      <c r="AO2245" s="58">
        <v>1</v>
      </c>
      <c r="AP2245" s="58">
        <v>8</v>
      </c>
      <c r="AQ2245" s="60">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58">
        <f ca="1">COUNTIF(INDIRECT("H"&amp;(ROW()+12*(($AN2245-1)*3+$AO2245)-ROW())/12+5):INDIRECT("S"&amp;(ROW()+12*(($AN2245-1)*3+$AO2245)-ROW())/12+5),AQ2245)</f>
        <v>0</v>
      </c>
      <c r="AS2245" s="60">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58">
        <f ca="1">COUNTIF(INDIRECT("U"&amp;(ROW()+12*(($AN2245-1)*3+$AO2245)-ROW())/12+5):INDIRECT("AF"&amp;(ROW()+12*(($AN2245-1)*3+$AO2245)-ROW())/12+5),AS2245)</f>
        <v>0</v>
      </c>
      <c r="AU2245" s="58">
        <f ca="1">IF(AND(AQ2245+AS2245&gt;0,AR2245+AT2245&gt;0),COUNTIF(AU$6:AU2244,"&gt;0")+1,0)</f>
        <v>0</v>
      </c>
    </row>
    <row r="2246" spans="40:47">
      <c r="AN2246" s="58">
        <v>63</v>
      </c>
      <c r="AO2246" s="58">
        <v>1</v>
      </c>
      <c r="AP2246" s="58">
        <v>9</v>
      </c>
      <c r="AQ2246" s="60">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58">
        <f ca="1">COUNTIF(INDIRECT("H"&amp;(ROW()+12*(($AN2246-1)*3+$AO2246)-ROW())/12+5):INDIRECT("S"&amp;(ROW()+12*(($AN2246-1)*3+$AO2246)-ROW())/12+5),AQ2246)</f>
        <v>0</v>
      </c>
      <c r="AS2246" s="60">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58">
        <f ca="1">COUNTIF(INDIRECT("U"&amp;(ROW()+12*(($AN2246-1)*3+$AO2246)-ROW())/12+5):INDIRECT("AF"&amp;(ROW()+12*(($AN2246-1)*3+$AO2246)-ROW())/12+5),AS2246)</f>
        <v>0</v>
      </c>
      <c r="AU2246" s="58">
        <f ca="1">IF(AND(AQ2246+AS2246&gt;0,AR2246+AT2246&gt;0),COUNTIF(AU$6:AU2245,"&gt;0")+1,0)</f>
        <v>0</v>
      </c>
    </row>
    <row r="2247" spans="40:47">
      <c r="AN2247" s="58">
        <v>63</v>
      </c>
      <c r="AO2247" s="58">
        <v>1</v>
      </c>
      <c r="AP2247" s="58">
        <v>10</v>
      </c>
      <c r="AQ2247" s="60">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58">
        <f ca="1">COUNTIF(INDIRECT("H"&amp;(ROW()+12*(($AN2247-1)*3+$AO2247)-ROW())/12+5):INDIRECT("S"&amp;(ROW()+12*(($AN2247-1)*3+$AO2247)-ROW())/12+5),AQ2247)</f>
        <v>0</v>
      </c>
      <c r="AS2247" s="60">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58">
        <f ca="1">COUNTIF(INDIRECT("U"&amp;(ROW()+12*(($AN2247-1)*3+$AO2247)-ROW())/12+5):INDIRECT("AF"&amp;(ROW()+12*(($AN2247-1)*3+$AO2247)-ROW())/12+5),AS2247)</f>
        <v>0</v>
      </c>
      <c r="AU2247" s="58">
        <f ca="1">IF(AND(AQ2247+AS2247&gt;0,AR2247+AT2247&gt;0),COUNTIF(AU$6:AU2246,"&gt;0")+1,0)</f>
        <v>0</v>
      </c>
    </row>
    <row r="2248" spans="40:47">
      <c r="AN2248" s="58">
        <v>63</v>
      </c>
      <c r="AO2248" s="58">
        <v>1</v>
      </c>
      <c r="AP2248" s="58">
        <v>11</v>
      </c>
      <c r="AQ2248" s="60">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58">
        <f ca="1">COUNTIF(INDIRECT("H"&amp;(ROW()+12*(($AN2248-1)*3+$AO2248)-ROW())/12+5):INDIRECT("S"&amp;(ROW()+12*(($AN2248-1)*3+$AO2248)-ROW())/12+5),AQ2248)</f>
        <v>0</v>
      </c>
      <c r="AS2248" s="60">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58">
        <f ca="1">COUNTIF(INDIRECT("U"&amp;(ROW()+12*(($AN2248-1)*3+$AO2248)-ROW())/12+5):INDIRECT("AF"&amp;(ROW()+12*(($AN2248-1)*3+$AO2248)-ROW())/12+5),AS2248)</f>
        <v>0</v>
      </c>
      <c r="AU2248" s="58">
        <f ca="1">IF(AND(AQ2248+AS2248&gt;0,AR2248+AT2248&gt;0),COUNTIF(AU$6:AU2247,"&gt;0")+1,0)</f>
        <v>0</v>
      </c>
    </row>
    <row r="2249" spans="40:47">
      <c r="AN2249" s="58">
        <v>63</v>
      </c>
      <c r="AO2249" s="58">
        <v>1</v>
      </c>
      <c r="AP2249" s="58">
        <v>12</v>
      </c>
      <c r="AQ2249" s="60">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58">
        <f ca="1">COUNTIF(INDIRECT("H"&amp;(ROW()+12*(($AN2249-1)*3+$AO2249)-ROW())/12+5):INDIRECT("S"&amp;(ROW()+12*(($AN2249-1)*3+$AO2249)-ROW())/12+5),AQ2249)</f>
        <v>0</v>
      </c>
      <c r="AS2249" s="60">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58">
        <f ca="1">COUNTIF(INDIRECT("U"&amp;(ROW()+12*(($AN2249-1)*3+$AO2249)-ROW())/12+5):INDIRECT("AF"&amp;(ROW()+12*(($AN2249-1)*3+$AO2249)-ROW())/12+5),AS2249)</f>
        <v>0</v>
      </c>
      <c r="AU2249" s="58">
        <f ca="1">IF(AND(AQ2249+AS2249&gt;0,AR2249+AT2249&gt;0),COUNTIF(AU$6:AU2248,"&gt;0")+1,0)</f>
        <v>0</v>
      </c>
    </row>
    <row r="2250" spans="40:47">
      <c r="AN2250" s="58">
        <v>63</v>
      </c>
      <c r="AO2250" s="58">
        <v>2</v>
      </c>
      <c r="AP2250" s="58">
        <v>1</v>
      </c>
      <c r="AQ2250" s="60">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58">
        <f ca="1">COUNTIF(INDIRECT("H"&amp;(ROW()+12*(($AN2250-1)*3+$AO2250)-ROW())/12+5):INDIRECT("S"&amp;(ROW()+12*(($AN2250-1)*3+$AO2250)-ROW())/12+5),AQ2250)</f>
        <v>0</v>
      </c>
      <c r="AS2250" s="60">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58">
        <f ca="1">COUNTIF(INDIRECT("U"&amp;(ROW()+12*(($AN2250-1)*3+$AO2250)-ROW())/12+5):INDIRECT("AF"&amp;(ROW()+12*(($AN2250-1)*3+$AO2250)-ROW())/12+5),AS2250)</f>
        <v>0</v>
      </c>
      <c r="AU2250" s="58">
        <f ca="1">IF(AND(AQ2250+AS2250&gt;0,AR2250+AT2250&gt;0),COUNTIF(AU$6:AU2249,"&gt;0")+1,0)</f>
        <v>0</v>
      </c>
    </row>
    <row r="2251" spans="40:47">
      <c r="AN2251" s="58">
        <v>63</v>
      </c>
      <c r="AO2251" s="58">
        <v>2</v>
      </c>
      <c r="AP2251" s="58">
        <v>2</v>
      </c>
      <c r="AQ2251" s="60">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58">
        <f ca="1">COUNTIF(INDIRECT("H"&amp;(ROW()+12*(($AN2251-1)*3+$AO2251)-ROW())/12+5):INDIRECT("S"&amp;(ROW()+12*(($AN2251-1)*3+$AO2251)-ROW())/12+5),AQ2251)</f>
        <v>0</v>
      </c>
      <c r="AS2251" s="60">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58">
        <f ca="1">COUNTIF(INDIRECT("U"&amp;(ROW()+12*(($AN2251-1)*3+$AO2251)-ROW())/12+5):INDIRECT("AF"&amp;(ROW()+12*(($AN2251-1)*3+$AO2251)-ROW())/12+5),AS2251)</f>
        <v>0</v>
      </c>
      <c r="AU2251" s="58">
        <f ca="1">IF(AND(AQ2251+AS2251&gt;0,AR2251+AT2251&gt;0),COUNTIF(AU$6:AU2250,"&gt;0")+1,0)</f>
        <v>0</v>
      </c>
    </row>
    <row r="2252" spans="40:47">
      <c r="AN2252" s="58">
        <v>63</v>
      </c>
      <c r="AO2252" s="58">
        <v>2</v>
      </c>
      <c r="AP2252" s="58">
        <v>3</v>
      </c>
      <c r="AQ2252" s="60">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58">
        <f ca="1">COUNTIF(INDIRECT("H"&amp;(ROW()+12*(($AN2252-1)*3+$AO2252)-ROW())/12+5):INDIRECT("S"&amp;(ROW()+12*(($AN2252-1)*3+$AO2252)-ROW())/12+5),AQ2252)</f>
        <v>0</v>
      </c>
      <c r="AS2252" s="60">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58">
        <f ca="1">COUNTIF(INDIRECT("U"&amp;(ROW()+12*(($AN2252-1)*3+$AO2252)-ROW())/12+5):INDIRECT("AF"&amp;(ROW()+12*(($AN2252-1)*3+$AO2252)-ROW())/12+5),AS2252)</f>
        <v>0</v>
      </c>
      <c r="AU2252" s="58">
        <f ca="1">IF(AND(AQ2252+AS2252&gt;0,AR2252+AT2252&gt;0),COUNTIF(AU$6:AU2251,"&gt;0")+1,0)</f>
        <v>0</v>
      </c>
    </row>
    <row r="2253" spans="40:47">
      <c r="AN2253" s="58">
        <v>63</v>
      </c>
      <c r="AO2253" s="58">
        <v>2</v>
      </c>
      <c r="AP2253" s="58">
        <v>4</v>
      </c>
      <c r="AQ2253" s="60">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58">
        <f ca="1">COUNTIF(INDIRECT("H"&amp;(ROW()+12*(($AN2253-1)*3+$AO2253)-ROW())/12+5):INDIRECT("S"&amp;(ROW()+12*(($AN2253-1)*3+$AO2253)-ROW())/12+5),AQ2253)</f>
        <v>0</v>
      </c>
      <c r="AS2253" s="60">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58">
        <f ca="1">COUNTIF(INDIRECT("U"&amp;(ROW()+12*(($AN2253-1)*3+$AO2253)-ROW())/12+5):INDIRECT("AF"&amp;(ROW()+12*(($AN2253-1)*3+$AO2253)-ROW())/12+5),AS2253)</f>
        <v>0</v>
      </c>
      <c r="AU2253" s="58">
        <f ca="1">IF(AND(AQ2253+AS2253&gt;0,AR2253+AT2253&gt;0),COUNTIF(AU$6:AU2252,"&gt;0")+1,0)</f>
        <v>0</v>
      </c>
    </row>
    <row r="2254" spans="40:47">
      <c r="AN2254" s="58">
        <v>63</v>
      </c>
      <c r="AO2254" s="58">
        <v>2</v>
      </c>
      <c r="AP2254" s="58">
        <v>5</v>
      </c>
      <c r="AQ2254" s="60">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58">
        <f ca="1">COUNTIF(INDIRECT("H"&amp;(ROW()+12*(($AN2254-1)*3+$AO2254)-ROW())/12+5):INDIRECT("S"&amp;(ROW()+12*(($AN2254-1)*3+$AO2254)-ROW())/12+5),AQ2254)</f>
        <v>0</v>
      </c>
      <c r="AS2254" s="60">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58">
        <f ca="1">COUNTIF(INDIRECT("U"&amp;(ROW()+12*(($AN2254-1)*3+$AO2254)-ROW())/12+5):INDIRECT("AF"&amp;(ROW()+12*(($AN2254-1)*3+$AO2254)-ROW())/12+5),AS2254)</f>
        <v>0</v>
      </c>
      <c r="AU2254" s="58">
        <f ca="1">IF(AND(AQ2254+AS2254&gt;0,AR2254+AT2254&gt;0),COUNTIF(AU$6:AU2253,"&gt;0")+1,0)</f>
        <v>0</v>
      </c>
    </row>
    <row r="2255" spans="40:47">
      <c r="AN2255" s="58">
        <v>63</v>
      </c>
      <c r="AO2255" s="58">
        <v>2</v>
      </c>
      <c r="AP2255" s="58">
        <v>6</v>
      </c>
      <c r="AQ2255" s="60">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58">
        <f ca="1">COUNTIF(INDIRECT("H"&amp;(ROW()+12*(($AN2255-1)*3+$AO2255)-ROW())/12+5):INDIRECT("S"&amp;(ROW()+12*(($AN2255-1)*3+$AO2255)-ROW())/12+5),AQ2255)</f>
        <v>0</v>
      </c>
      <c r="AS2255" s="60">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58">
        <f ca="1">COUNTIF(INDIRECT("U"&amp;(ROW()+12*(($AN2255-1)*3+$AO2255)-ROW())/12+5):INDIRECT("AF"&amp;(ROW()+12*(($AN2255-1)*3+$AO2255)-ROW())/12+5),AS2255)</f>
        <v>0</v>
      </c>
      <c r="AU2255" s="58">
        <f ca="1">IF(AND(AQ2255+AS2255&gt;0,AR2255+AT2255&gt;0),COUNTIF(AU$6:AU2254,"&gt;0")+1,0)</f>
        <v>0</v>
      </c>
    </row>
    <row r="2256" spans="40:47">
      <c r="AN2256" s="58">
        <v>63</v>
      </c>
      <c r="AO2256" s="58">
        <v>2</v>
      </c>
      <c r="AP2256" s="58">
        <v>7</v>
      </c>
      <c r="AQ2256" s="60">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58">
        <f ca="1">COUNTIF(INDIRECT("H"&amp;(ROW()+12*(($AN2256-1)*3+$AO2256)-ROW())/12+5):INDIRECT("S"&amp;(ROW()+12*(($AN2256-1)*3+$AO2256)-ROW())/12+5),AQ2256)</f>
        <v>0</v>
      </c>
      <c r="AS2256" s="60">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58">
        <f ca="1">COUNTIF(INDIRECT("U"&amp;(ROW()+12*(($AN2256-1)*3+$AO2256)-ROW())/12+5):INDIRECT("AF"&amp;(ROW()+12*(($AN2256-1)*3+$AO2256)-ROW())/12+5),AS2256)</f>
        <v>0</v>
      </c>
      <c r="AU2256" s="58">
        <f ca="1">IF(AND(AQ2256+AS2256&gt;0,AR2256+AT2256&gt;0),COUNTIF(AU$6:AU2255,"&gt;0")+1,0)</f>
        <v>0</v>
      </c>
    </row>
    <row r="2257" spans="40:47">
      <c r="AN2257" s="58">
        <v>63</v>
      </c>
      <c r="AO2257" s="58">
        <v>2</v>
      </c>
      <c r="AP2257" s="58">
        <v>8</v>
      </c>
      <c r="AQ2257" s="60">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58">
        <f ca="1">COUNTIF(INDIRECT("H"&amp;(ROW()+12*(($AN2257-1)*3+$AO2257)-ROW())/12+5):INDIRECT("S"&amp;(ROW()+12*(($AN2257-1)*3+$AO2257)-ROW())/12+5),AQ2257)</f>
        <v>0</v>
      </c>
      <c r="AS2257" s="60">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58">
        <f ca="1">COUNTIF(INDIRECT("U"&amp;(ROW()+12*(($AN2257-1)*3+$AO2257)-ROW())/12+5):INDIRECT("AF"&amp;(ROW()+12*(($AN2257-1)*3+$AO2257)-ROW())/12+5),AS2257)</f>
        <v>0</v>
      </c>
      <c r="AU2257" s="58">
        <f ca="1">IF(AND(AQ2257+AS2257&gt;0,AR2257+AT2257&gt;0),COUNTIF(AU$6:AU2256,"&gt;0")+1,0)</f>
        <v>0</v>
      </c>
    </row>
    <row r="2258" spans="40:47">
      <c r="AN2258" s="58">
        <v>63</v>
      </c>
      <c r="AO2258" s="58">
        <v>2</v>
      </c>
      <c r="AP2258" s="58">
        <v>9</v>
      </c>
      <c r="AQ2258" s="60">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58">
        <f ca="1">COUNTIF(INDIRECT("H"&amp;(ROW()+12*(($AN2258-1)*3+$AO2258)-ROW())/12+5):INDIRECT("S"&amp;(ROW()+12*(($AN2258-1)*3+$AO2258)-ROW())/12+5),AQ2258)</f>
        <v>0</v>
      </c>
      <c r="AS2258" s="60">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58">
        <f ca="1">COUNTIF(INDIRECT("U"&amp;(ROW()+12*(($AN2258-1)*3+$AO2258)-ROW())/12+5):INDIRECT("AF"&amp;(ROW()+12*(($AN2258-1)*3+$AO2258)-ROW())/12+5),AS2258)</f>
        <v>0</v>
      </c>
      <c r="AU2258" s="58">
        <f ca="1">IF(AND(AQ2258+AS2258&gt;0,AR2258+AT2258&gt;0),COUNTIF(AU$6:AU2257,"&gt;0")+1,0)</f>
        <v>0</v>
      </c>
    </row>
    <row r="2259" spans="40:47">
      <c r="AN2259" s="58">
        <v>63</v>
      </c>
      <c r="AO2259" s="58">
        <v>2</v>
      </c>
      <c r="AP2259" s="58">
        <v>10</v>
      </c>
      <c r="AQ2259" s="60">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58">
        <f ca="1">COUNTIF(INDIRECT("H"&amp;(ROW()+12*(($AN2259-1)*3+$AO2259)-ROW())/12+5):INDIRECT("S"&amp;(ROW()+12*(($AN2259-1)*3+$AO2259)-ROW())/12+5),AQ2259)</f>
        <v>0</v>
      </c>
      <c r="AS2259" s="60">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58">
        <f ca="1">COUNTIF(INDIRECT("U"&amp;(ROW()+12*(($AN2259-1)*3+$AO2259)-ROW())/12+5):INDIRECT("AF"&amp;(ROW()+12*(($AN2259-1)*3+$AO2259)-ROW())/12+5),AS2259)</f>
        <v>0</v>
      </c>
      <c r="AU2259" s="58">
        <f ca="1">IF(AND(AQ2259+AS2259&gt;0,AR2259+AT2259&gt;0),COUNTIF(AU$6:AU2258,"&gt;0")+1,0)</f>
        <v>0</v>
      </c>
    </row>
    <row r="2260" spans="40:47">
      <c r="AN2260" s="58">
        <v>63</v>
      </c>
      <c r="AO2260" s="58">
        <v>2</v>
      </c>
      <c r="AP2260" s="58">
        <v>11</v>
      </c>
      <c r="AQ2260" s="60">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58">
        <f ca="1">COUNTIF(INDIRECT("H"&amp;(ROW()+12*(($AN2260-1)*3+$AO2260)-ROW())/12+5):INDIRECT("S"&amp;(ROW()+12*(($AN2260-1)*3+$AO2260)-ROW())/12+5),AQ2260)</f>
        <v>0</v>
      </c>
      <c r="AS2260" s="60">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58">
        <f ca="1">COUNTIF(INDIRECT("U"&amp;(ROW()+12*(($AN2260-1)*3+$AO2260)-ROW())/12+5):INDIRECT("AF"&amp;(ROW()+12*(($AN2260-1)*3+$AO2260)-ROW())/12+5),AS2260)</f>
        <v>0</v>
      </c>
      <c r="AU2260" s="58">
        <f ca="1">IF(AND(AQ2260+AS2260&gt;0,AR2260+AT2260&gt;0),COUNTIF(AU$6:AU2259,"&gt;0")+1,0)</f>
        <v>0</v>
      </c>
    </row>
    <row r="2261" spans="40:47">
      <c r="AN2261" s="58">
        <v>63</v>
      </c>
      <c r="AO2261" s="58">
        <v>2</v>
      </c>
      <c r="AP2261" s="58">
        <v>12</v>
      </c>
      <c r="AQ2261" s="60">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58">
        <f ca="1">COUNTIF(INDIRECT("H"&amp;(ROW()+12*(($AN2261-1)*3+$AO2261)-ROW())/12+5):INDIRECT("S"&amp;(ROW()+12*(($AN2261-1)*3+$AO2261)-ROW())/12+5),AQ2261)</f>
        <v>0</v>
      </c>
      <c r="AS2261" s="60">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58">
        <f ca="1">COUNTIF(INDIRECT("U"&amp;(ROW()+12*(($AN2261-1)*3+$AO2261)-ROW())/12+5):INDIRECT("AF"&amp;(ROW()+12*(($AN2261-1)*3+$AO2261)-ROW())/12+5),AS2261)</f>
        <v>0</v>
      </c>
      <c r="AU2261" s="58">
        <f ca="1">IF(AND(AQ2261+AS2261&gt;0,AR2261+AT2261&gt;0),COUNTIF(AU$6:AU2260,"&gt;0")+1,0)</f>
        <v>0</v>
      </c>
    </row>
    <row r="2262" spans="40:47">
      <c r="AN2262" s="58">
        <v>63</v>
      </c>
      <c r="AO2262" s="58">
        <v>3</v>
      </c>
      <c r="AP2262" s="58">
        <v>1</v>
      </c>
      <c r="AQ2262" s="60">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58">
        <f ca="1">COUNTIF(INDIRECT("H"&amp;(ROW()+12*(($AN2262-1)*3+$AO2262)-ROW())/12+5):INDIRECT("S"&amp;(ROW()+12*(($AN2262-1)*3+$AO2262)-ROW())/12+5),AQ2262)</f>
        <v>0</v>
      </c>
      <c r="AS2262" s="60">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58">
        <f ca="1">COUNTIF(INDIRECT("U"&amp;(ROW()+12*(($AN2262-1)*3+$AO2262)-ROW())/12+5):INDIRECT("AF"&amp;(ROW()+12*(($AN2262-1)*3+$AO2262)-ROW())/12+5),AS2262)</f>
        <v>0</v>
      </c>
      <c r="AU2262" s="58">
        <f ca="1">IF(AND(AQ2262+AS2262&gt;0,AR2262+AT2262&gt;0),COUNTIF(AU$6:AU2261,"&gt;0")+1,0)</f>
        <v>0</v>
      </c>
    </row>
    <row r="2263" spans="40:47">
      <c r="AN2263" s="58">
        <v>63</v>
      </c>
      <c r="AO2263" s="58">
        <v>3</v>
      </c>
      <c r="AP2263" s="58">
        <v>2</v>
      </c>
      <c r="AQ2263" s="60">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58">
        <f ca="1">COUNTIF(INDIRECT("H"&amp;(ROW()+12*(($AN2263-1)*3+$AO2263)-ROW())/12+5):INDIRECT("S"&amp;(ROW()+12*(($AN2263-1)*3+$AO2263)-ROW())/12+5),AQ2263)</f>
        <v>0</v>
      </c>
      <c r="AS2263" s="60">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58">
        <f ca="1">COUNTIF(INDIRECT("U"&amp;(ROW()+12*(($AN2263-1)*3+$AO2263)-ROW())/12+5):INDIRECT("AF"&amp;(ROW()+12*(($AN2263-1)*3+$AO2263)-ROW())/12+5),AS2263)</f>
        <v>0</v>
      </c>
      <c r="AU2263" s="58">
        <f ca="1">IF(AND(AQ2263+AS2263&gt;0,AR2263+AT2263&gt;0),COUNTIF(AU$6:AU2262,"&gt;0")+1,0)</f>
        <v>0</v>
      </c>
    </row>
    <row r="2264" spans="40:47">
      <c r="AN2264" s="58">
        <v>63</v>
      </c>
      <c r="AO2264" s="58">
        <v>3</v>
      </c>
      <c r="AP2264" s="58">
        <v>3</v>
      </c>
      <c r="AQ2264" s="60">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58">
        <f ca="1">COUNTIF(INDIRECT("H"&amp;(ROW()+12*(($AN2264-1)*3+$AO2264)-ROW())/12+5):INDIRECT("S"&amp;(ROW()+12*(($AN2264-1)*3+$AO2264)-ROW())/12+5),AQ2264)</f>
        <v>0</v>
      </c>
      <c r="AS2264" s="60">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58">
        <f ca="1">COUNTIF(INDIRECT("U"&amp;(ROW()+12*(($AN2264-1)*3+$AO2264)-ROW())/12+5):INDIRECT("AF"&amp;(ROW()+12*(($AN2264-1)*3+$AO2264)-ROW())/12+5),AS2264)</f>
        <v>0</v>
      </c>
      <c r="AU2264" s="58">
        <f ca="1">IF(AND(AQ2264+AS2264&gt;0,AR2264+AT2264&gt;0),COUNTIF(AU$6:AU2263,"&gt;0")+1,0)</f>
        <v>0</v>
      </c>
    </row>
    <row r="2265" spans="40:47">
      <c r="AN2265" s="58">
        <v>63</v>
      </c>
      <c r="AO2265" s="58">
        <v>3</v>
      </c>
      <c r="AP2265" s="58">
        <v>4</v>
      </c>
      <c r="AQ2265" s="60">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58">
        <f ca="1">COUNTIF(INDIRECT("H"&amp;(ROW()+12*(($AN2265-1)*3+$AO2265)-ROW())/12+5):INDIRECT("S"&amp;(ROW()+12*(($AN2265-1)*3+$AO2265)-ROW())/12+5),AQ2265)</f>
        <v>0</v>
      </c>
      <c r="AS2265" s="60">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58">
        <f ca="1">COUNTIF(INDIRECT("U"&amp;(ROW()+12*(($AN2265-1)*3+$AO2265)-ROW())/12+5):INDIRECT("AF"&amp;(ROW()+12*(($AN2265-1)*3+$AO2265)-ROW())/12+5),AS2265)</f>
        <v>0</v>
      </c>
      <c r="AU2265" s="58">
        <f ca="1">IF(AND(AQ2265+AS2265&gt;0,AR2265+AT2265&gt;0),COUNTIF(AU$6:AU2264,"&gt;0")+1,0)</f>
        <v>0</v>
      </c>
    </row>
    <row r="2266" spans="40:47">
      <c r="AN2266" s="58">
        <v>63</v>
      </c>
      <c r="AO2266" s="58">
        <v>3</v>
      </c>
      <c r="AP2266" s="58">
        <v>5</v>
      </c>
      <c r="AQ2266" s="60">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58">
        <f ca="1">COUNTIF(INDIRECT("H"&amp;(ROW()+12*(($AN2266-1)*3+$AO2266)-ROW())/12+5):INDIRECT("S"&amp;(ROW()+12*(($AN2266-1)*3+$AO2266)-ROW())/12+5),AQ2266)</f>
        <v>0</v>
      </c>
      <c r="AS2266" s="60">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58">
        <f ca="1">COUNTIF(INDIRECT("U"&amp;(ROW()+12*(($AN2266-1)*3+$AO2266)-ROW())/12+5):INDIRECT("AF"&amp;(ROW()+12*(($AN2266-1)*3+$AO2266)-ROW())/12+5),AS2266)</f>
        <v>0</v>
      </c>
      <c r="AU2266" s="58">
        <f ca="1">IF(AND(AQ2266+AS2266&gt;0,AR2266+AT2266&gt;0),COUNTIF(AU$6:AU2265,"&gt;0")+1,0)</f>
        <v>0</v>
      </c>
    </row>
    <row r="2267" spans="40:47">
      <c r="AN2267" s="58">
        <v>63</v>
      </c>
      <c r="AO2267" s="58">
        <v>3</v>
      </c>
      <c r="AP2267" s="58">
        <v>6</v>
      </c>
      <c r="AQ2267" s="60">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58">
        <f ca="1">COUNTIF(INDIRECT("H"&amp;(ROW()+12*(($AN2267-1)*3+$AO2267)-ROW())/12+5):INDIRECT("S"&amp;(ROW()+12*(($AN2267-1)*3+$AO2267)-ROW())/12+5),AQ2267)</f>
        <v>0</v>
      </c>
      <c r="AS2267" s="60">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58">
        <f ca="1">COUNTIF(INDIRECT("U"&amp;(ROW()+12*(($AN2267-1)*3+$AO2267)-ROW())/12+5):INDIRECT("AF"&amp;(ROW()+12*(($AN2267-1)*3+$AO2267)-ROW())/12+5),AS2267)</f>
        <v>0</v>
      </c>
      <c r="AU2267" s="58">
        <f ca="1">IF(AND(AQ2267+AS2267&gt;0,AR2267+AT2267&gt;0),COUNTIF(AU$6:AU2266,"&gt;0")+1,0)</f>
        <v>0</v>
      </c>
    </row>
    <row r="2268" spans="40:47">
      <c r="AN2268" s="58">
        <v>63</v>
      </c>
      <c r="AO2268" s="58">
        <v>3</v>
      </c>
      <c r="AP2268" s="58">
        <v>7</v>
      </c>
      <c r="AQ2268" s="60">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58">
        <f ca="1">COUNTIF(INDIRECT("H"&amp;(ROW()+12*(($AN2268-1)*3+$AO2268)-ROW())/12+5):INDIRECT("S"&amp;(ROW()+12*(($AN2268-1)*3+$AO2268)-ROW())/12+5),AQ2268)</f>
        <v>0</v>
      </c>
      <c r="AS2268" s="60">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58">
        <f ca="1">COUNTIF(INDIRECT("U"&amp;(ROW()+12*(($AN2268-1)*3+$AO2268)-ROW())/12+5):INDIRECT("AF"&amp;(ROW()+12*(($AN2268-1)*3+$AO2268)-ROW())/12+5),AS2268)</f>
        <v>0</v>
      </c>
      <c r="AU2268" s="58">
        <f ca="1">IF(AND(AQ2268+AS2268&gt;0,AR2268+AT2268&gt;0),COUNTIF(AU$6:AU2267,"&gt;0")+1,0)</f>
        <v>0</v>
      </c>
    </row>
    <row r="2269" spans="40:47">
      <c r="AN2269" s="58">
        <v>63</v>
      </c>
      <c r="AO2269" s="58">
        <v>3</v>
      </c>
      <c r="AP2269" s="58">
        <v>8</v>
      </c>
      <c r="AQ2269" s="60">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58">
        <f ca="1">COUNTIF(INDIRECT("H"&amp;(ROW()+12*(($AN2269-1)*3+$AO2269)-ROW())/12+5):INDIRECT("S"&amp;(ROW()+12*(($AN2269-1)*3+$AO2269)-ROW())/12+5),AQ2269)</f>
        <v>0</v>
      </c>
      <c r="AS2269" s="60">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58">
        <f ca="1">COUNTIF(INDIRECT("U"&amp;(ROW()+12*(($AN2269-1)*3+$AO2269)-ROW())/12+5):INDIRECT("AF"&amp;(ROW()+12*(($AN2269-1)*3+$AO2269)-ROW())/12+5),AS2269)</f>
        <v>0</v>
      </c>
      <c r="AU2269" s="58">
        <f ca="1">IF(AND(AQ2269+AS2269&gt;0,AR2269+AT2269&gt;0),COUNTIF(AU$6:AU2268,"&gt;0")+1,0)</f>
        <v>0</v>
      </c>
    </row>
    <row r="2270" spans="40:47">
      <c r="AN2270" s="58">
        <v>63</v>
      </c>
      <c r="AO2270" s="58">
        <v>3</v>
      </c>
      <c r="AP2270" s="58">
        <v>9</v>
      </c>
      <c r="AQ2270" s="60">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58">
        <f ca="1">COUNTIF(INDIRECT("H"&amp;(ROW()+12*(($AN2270-1)*3+$AO2270)-ROW())/12+5):INDIRECT("S"&amp;(ROW()+12*(($AN2270-1)*3+$AO2270)-ROW())/12+5),AQ2270)</f>
        <v>0</v>
      </c>
      <c r="AS2270" s="60">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58">
        <f ca="1">COUNTIF(INDIRECT("U"&amp;(ROW()+12*(($AN2270-1)*3+$AO2270)-ROW())/12+5):INDIRECT("AF"&amp;(ROW()+12*(($AN2270-1)*3+$AO2270)-ROW())/12+5),AS2270)</f>
        <v>0</v>
      </c>
      <c r="AU2270" s="58">
        <f ca="1">IF(AND(AQ2270+AS2270&gt;0,AR2270+AT2270&gt;0),COUNTIF(AU$6:AU2269,"&gt;0")+1,0)</f>
        <v>0</v>
      </c>
    </row>
    <row r="2271" spans="40:47">
      <c r="AN2271" s="58">
        <v>63</v>
      </c>
      <c r="AO2271" s="58">
        <v>3</v>
      </c>
      <c r="AP2271" s="58">
        <v>10</v>
      </c>
      <c r="AQ2271" s="60">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58">
        <f ca="1">COUNTIF(INDIRECT("H"&amp;(ROW()+12*(($AN2271-1)*3+$AO2271)-ROW())/12+5):INDIRECT("S"&amp;(ROW()+12*(($AN2271-1)*3+$AO2271)-ROW())/12+5),AQ2271)</f>
        <v>0</v>
      </c>
      <c r="AS2271" s="60">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58">
        <f ca="1">COUNTIF(INDIRECT("U"&amp;(ROW()+12*(($AN2271-1)*3+$AO2271)-ROW())/12+5):INDIRECT("AF"&amp;(ROW()+12*(($AN2271-1)*3+$AO2271)-ROW())/12+5),AS2271)</f>
        <v>0</v>
      </c>
      <c r="AU2271" s="58">
        <f ca="1">IF(AND(AQ2271+AS2271&gt;0,AR2271+AT2271&gt;0),COUNTIF(AU$6:AU2270,"&gt;0")+1,0)</f>
        <v>0</v>
      </c>
    </row>
    <row r="2272" spans="40:47">
      <c r="AN2272" s="58">
        <v>63</v>
      </c>
      <c r="AO2272" s="58">
        <v>3</v>
      </c>
      <c r="AP2272" s="58">
        <v>11</v>
      </c>
      <c r="AQ2272" s="60">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58">
        <f ca="1">COUNTIF(INDIRECT("H"&amp;(ROW()+12*(($AN2272-1)*3+$AO2272)-ROW())/12+5):INDIRECT("S"&amp;(ROW()+12*(($AN2272-1)*3+$AO2272)-ROW())/12+5),AQ2272)</f>
        <v>0</v>
      </c>
      <c r="AS2272" s="60">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58">
        <f ca="1">COUNTIF(INDIRECT("U"&amp;(ROW()+12*(($AN2272-1)*3+$AO2272)-ROW())/12+5):INDIRECT("AF"&amp;(ROW()+12*(($AN2272-1)*3+$AO2272)-ROW())/12+5),AS2272)</f>
        <v>0</v>
      </c>
      <c r="AU2272" s="58">
        <f ca="1">IF(AND(AQ2272+AS2272&gt;0,AR2272+AT2272&gt;0),COUNTIF(AU$6:AU2271,"&gt;0")+1,0)</f>
        <v>0</v>
      </c>
    </row>
    <row r="2273" spans="40:47">
      <c r="AN2273" s="243">
        <v>63</v>
      </c>
      <c r="AO2273" s="243">
        <v>3</v>
      </c>
      <c r="AP2273" s="243">
        <v>12</v>
      </c>
      <c r="AQ2273" s="244">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243">
        <f ca="1">COUNTIF(INDIRECT("H"&amp;(ROW()+12*(($AN2273-1)*3+$AO2273)-ROW())/12+5):INDIRECT("S"&amp;(ROW()+12*(($AN2273-1)*3+$AO2273)-ROW())/12+5),AQ2273)</f>
        <v>0</v>
      </c>
      <c r="AS2273" s="244">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243">
        <f ca="1">COUNTIF(INDIRECT("U"&amp;(ROW()+12*(($AN2273-1)*3+$AO2273)-ROW())/12+5):INDIRECT("AF"&amp;(ROW()+12*(($AN2273-1)*3+$AO2273)-ROW())/12+5),AS2273)</f>
        <v>0</v>
      </c>
      <c r="AU2273" s="58">
        <f ca="1">IF(AND(AQ2273+AS2273&gt;0,AR2273+AT2273&gt;0),COUNTIF(AU$6:AU2272,"&gt;0")+1,0)</f>
        <v>0</v>
      </c>
    </row>
    <row r="2274" spans="40:47">
      <c r="AN2274" s="58">
        <v>64</v>
      </c>
      <c r="AO2274" s="58">
        <v>1</v>
      </c>
      <c r="AP2274" s="58">
        <v>1</v>
      </c>
      <c r="AQ2274" s="60">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58">
        <f ca="1">COUNTIF(INDIRECT("H"&amp;(ROW()+12*(($AN2274-1)*3+$AO2274)-ROW())/12+5):INDIRECT("S"&amp;(ROW()+12*(($AN2274-1)*3+$AO2274)-ROW())/12+5),AQ2274)</f>
        <v>0</v>
      </c>
      <c r="AS2274" s="60">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58">
        <f ca="1">COUNTIF(INDIRECT("U"&amp;(ROW()+12*(($AN2274-1)*3+$AO2274)-ROW())/12+5):INDIRECT("AF"&amp;(ROW()+12*(($AN2274-1)*3+$AO2274)-ROW())/12+5),AS2274)</f>
        <v>0</v>
      </c>
      <c r="AU2274" s="58">
        <f ca="1">IF(AND(AQ2274+AS2274&gt;0,AR2274+AT2274&gt;0),COUNTIF(AU$6:AU2273,"&gt;0")+1,0)</f>
        <v>0</v>
      </c>
    </row>
    <row r="2275" spans="40:47">
      <c r="AN2275" s="58">
        <v>64</v>
      </c>
      <c r="AO2275" s="58">
        <v>1</v>
      </c>
      <c r="AP2275" s="58">
        <v>2</v>
      </c>
      <c r="AQ2275" s="60">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58">
        <f ca="1">COUNTIF(INDIRECT("H"&amp;(ROW()+12*(($AN2275-1)*3+$AO2275)-ROW())/12+5):INDIRECT("S"&amp;(ROW()+12*(($AN2275-1)*3+$AO2275)-ROW())/12+5),AQ2275)</f>
        <v>0</v>
      </c>
      <c r="AS2275" s="60">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58">
        <f ca="1">COUNTIF(INDIRECT("U"&amp;(ROW()+12*(($AN2275-1)*3+$AO2275)-ROW())/12+5):INDIRECT("AF"&amp;(ROW()+12*(($AN2275-1)*3+$AO2275)-ROW())/12+5),AS2275)</f>
        <v>0</v>
      </c>
      <c r="AU2275" s="58">
        <f ca="1">IF(AND(AQ2275+AS2275&gt;0,AR2275+AT2275&gt;0),COUNTIF(AU$6:AU2274,"&gt;0")+1,0)</f>
        <v>0</v>
      </c>
    </row>
    <row r="2276" spans="40:47">
      <c r="AN2276" s="58">
        <v>64</v>
      </c>
      <c r="AO2276" s="58">
        <v>1</v>
      </c>
      <c r="AP2276" s="58">
        <v>3</v>
      </c>
      <c r="AQ2276" s="60">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58">
        <f ca="1">COUNTIF(INDIRECT("H"&amp;(ROW()+12*(($AN2276-1)*3+$AO2276)-ROW())/12+5):INDIRECT("S"&amp;(ROW()+12*(($AN2276-1)*3+$AO2276)-ROW())/12+5),AQ2276)</f>
        <v>0</v>
      </c>
      <c r="AS2276" s="60">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58">
        <f ca="1">COUNTIF(INDIRECT("U"&amp;(ROW()+12*(($AN2276-1)*3+$AO2276)-ROW())/12+5):INDIRECT("AF"&amp;(ROW()+12*(($AN2276-1)*3+$AO2276)-ROW())/12+5),AS2276)</f>
        <v>0</v>
      </c>
      <c r="AU2276" s="58">
        <f ca="1">IF(AND(AQ2276+AS2276&gt;0,AR2276+AT2276&gt;0),COUNTIF(AU$6:AU2275,"&gt;0")+1,0)</f>
        <v>0</v>
      </c>
    </row>
    <row r="2277" spans="40:47">
      <c r="AN2277" s="58">
        <v>64</v>
      </c>
      <c r="AO2277" s="58">
        <v>1</v>
      </c>
      <c r="AP2277" s="58">
        <v>4</v>
      </c>
      <c r="AQ2277" s="60">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58">
        <f ca="1">COUNTIF(INDIRECT("H"&amp;(ROW()+12*(($AN2277-1)*3+$AO2277)-ROW())/12+5):INDIRECT("S"&amp;(ROW()+12*(($AN2277-1)*3+$AO2277)-ROW())/12+5),AQ2277)</f>
        <v>0</v>
      </c>
      <c r="AS2277" s="60">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58">
        <f ca="1">COUNTIF(INDIRECT("U"&amp;(ROW()+12*(($AN2277-1)*3+$AO2277)-ROW())/12+5):INDIRECT("AF"&amp;(ROW()+12*(($AN2277-1)*3+$AO2277)-ROW())/12+5),AS2277)</f>
        <v>0</v>
      </c>
      <c r="AU2277" s="58">
        <f ca="1">IF(AND(AQ2277+AS2277&gt;0,AR2277+AT2277&gt;0),COUNTIF(AU$6:AU2276,"&gt;0")+1,0)</f>
        <v>0</v>
      </c>
    </row>
    <row r="2278" spans="40:47">
      <c r="AN2278" s="58">
        <v>64</v>
      </c>
      <c r="AO2278" s="58">
        <v>1</v>
      </c>
      <c r="AP2278" s="58">
        <v>5</v>
      </c>
      <c r="AQ2278" s="60">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58">
        <f ca="1">COUNTIF(INDIRECT("H"&amp;(ROW()+12*(($AN2278-1)*3+$AO2278)-ROW())/12+5):INDIRECT("S"&amp;(ROW()+12*(($AN2278-1)*3+$AO2278)-ROW())/12+5),AQ2278)</f>
        <v>0</v>
      </c>
      <c r="AS2278" s="60">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58">
        <f ca="1">COUNTIF(INDIRECT("U"&amp;(ROW()+12*(($AN2278-1)*3+$AO2278)-ROW())/12+5):INDIRECT("AF"&amp;(ROW()+12*(($AN2278-1)*3+$AO2278)-ROW())/12+5),AS2278)</f>
        <v>0</v>
      </c>
      <c r="AU2278" s="58">
        <f ca="1">IF(AND(AQ2278+AS2278&gt;0,AR2278+AT2278&gt;0),COUNTIF(AU$6:AU2277,"&gt;0")+1,0)</f>
        <v>0</v>
      </c>
    </row>
    <row r="2279" spans="40:47">
      <c r="AN2279" s="58">
        <v>64</v>
      </c>
      <c r="AO2279" s="58">
        <v>1</v>
      </c>
      <c r="AP2279" s="58">
        <v>6</v>
      </c>
      <c r="AQ2279" s="60">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58">
        <f ca="1">COUNTIF(INDIRECT("H"&amp;(ROW()+12*(($AN2279-1)*3+$AO2279)-ROW())/12+5):INDIRECT("S"&amp;(ROW()+12*(($AN2279-1)*3+$AO2279)-ROW())/12+5),AQ2279)</f>
        <v>0</v>
      </c>
      <c r="AS2279" s="60">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58">
        <f ca="1">COUNTIF(INDIRECT("U"&amp;(ROW()+12*(($AN2279-1)*3+$AO2279)-ROW())/12+5):INDIRECT("AF"&amp;(ROW()+12*(($AN2279-1)*3+$AO2279)-ROW())/12+5),AS2279)</f>
        <v>0</v>
      </c>
      <c r="AU2279" s="58">
        <f ca="1">IF(AND(AQ2279+AS2279&gt;0,AR2279+AT2279&gt;0),COUNTIF(AU$6:AU2278,"&gt;0")+1,0)</f>
        <v>0</v>
      </c>
    </row>
    <row r="2280" spans="40:47">
      <c r="AN2280" s="58">
        <v>64</v>
      </c>
      <c r="AO2280" s="58">
        <v>1</v>
      </c>
      <c r="AP2280" s="58">
        <v>7</v>
      </c>
      <c r="AQ2280" s="60">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58">
        <f ca="1">COUNTIF(INDIRECT("H"&amp;(ROW()+12*(($AN2280-1)*3+$AO2280)-ROW())/12+5):INDIRECT("S"&amp;(ROW()+12*(($AN2280-1)*3+$AO2280)-ROW())/12+5),AQ2280)</f>
        <v>0</v>
      </c>
      <c r="AS2280" s="60">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58">
        <f ca="1">COUNTIF(INDIRECT("U"&amp;(ROW()+12*(($AN2280-1)*3+$AO2280)-ROW())/12+5):INDIRECT("AF"&amp;(ROW()+12*(($AN2280-1)*3+$AO2280)-ROW())/12+5),AS2280)</f>
        <v>0</v>
      </c>
      <c r="AU2280" s="58">
        <f ca="1">IF(AND(AQ2280+AS2280&gt;0,AR2280+AT2280&gt;0),COUNTIF(AU$6:AU2279,"&gt;0")+1,0)</f>
        <v>0</v>
      </c>
    </row>
    <row r="2281" spans="40:47">
      <c r="AN2281" s="58">
        <v>64</v>
      </c>
      <c r="AO2281" s="58">
        <v>1</v>
      </c>
      <c r="AP2281" s="58">
        <v>8</v>
      </c>
      <c r="AQ2281" s="60">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58">
        <f ca="1">COUNTIF(INDIRECT("H"&amp;(ROW()+12*(($AN2281-1)*3+$AO2281)-ROW())/12+5):INDIRECT("S"&amp;(ROW()+12*(($AN2281-1)*3+$AO2281)-ROW())/12+5),AQ2281)</f>
        <v>0</v>
      </c>
      <c r="AS2281" s="60">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58">
        <f ca="1">COUNTIF(INDIRECT("U"&amp;(ROW()+12*(($AN2281-1)*3+$AO2281)-ROW())/12+5):INDIRECT("AF"&amp;(ROW()+12*(($AN2281-1)*3+$AO2281)-ROW())/12+5),AS2281)</f>
        <v>0</v>
      </c>
      <c r="AU2281" s="58">
        <f ca="1">IF(AND(AQ2281+AS2281&gt;0,AR2281+AT2281&gt;0),COUNTIF(AU$6:AU2280,"&gt;0")+1,0)</f>
        <v>0</v>
      </c>
    </row>
    <row r="2282" spans="40:47">
      <c r="AN2282" s="58">
        <v>64</v>
      </c>
      <c r="AO2282" s="58">
        <v>1</v>
      </c>
      <c r="AP2282" s="58">
        <v>9</v>
      </c>
      <c r="AQ2282" s="60">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58">
        <f ca="1">COUNTIF(INDIRECT("H"&amp;(ROW()+12*(($AN2282-1)*3+$AO2282)-ROW())/12+5):INDIRECT("S"&amp;(ROW()+12*(($AN2282-1)*3+$AO2282)-ROW())/12+5),AQ2282)</f>
        <v>0</v>
      </c>
      <c r="AS2282" s="60">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58">
        <f ca="1">COUNTIF(INDIRECT("U"&amp;(ROW()+12*(($AN2282-1)*3+$AO2282)-ROW())/12+5):INDIRECT("AF"&amp;(ROW()+12*(($AN2282-1)*3+$AO2282)-ROW())/12+5),AS2282)</f>
        <v>0</v>
      </c>
      <c r="AU2282" s="58">
        <f ca="1">IF(AND(AQ2282+AS2282&gt;0,AR2282+AT2282&gt;0),COUNTIF(AU$6:AU2281,"&gt;0")+1,0)</f>
        <v>0</v>
      </c>
    </row>
    <row r="2283" spans="40:47">
      <c r="AN2283" s="58">
        <v>64</v>
      </c>
      <c r="AO2283" s="58">
        <v>1</v>
      </c>
      <c r="AP2283" s="58">
        <v>10</v>
      </c>
      <c r="AQ2283" s="60">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58">
        <f ca="1">COUNTIF(INDIRECT("H"&amp;(ROW()+12*(($AN2283-1)*3+$AO2283)-ROW())/12+5):INDIRECT("S"&amp;(ROW()+12*(($AN2283-1)*3+$AO2283)-ROW())/12+5),AQ2283)</f>
        <v>0</v>
      </c>
      <c r="AS2283" s="60">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58">
        <f ca="1">COUNTIF(INDIRECT("U"&amp;(ROW()+12*(($AN2283-1)*3+$AO2283)-ROW())/12+5):INDIRECT("AF"&amp;(ROW()+12*(($AN2283-1)*3+$AO2283)-ROW())/12+5),AS2283)</f>
        <v>0</v>
      </c>
      <c r="AU2283" s="58">
        <f ca="1">IF(AND(AQ2283+AS2283&gt;0,AR2283+AT2283&gt;0),COUNTIF(AU$6:AU2282,"&gt;0")+1,0)</f>
        <v>0</v>
      </c>
    </row>
    <row r="2284" spans="40:47">
      <c r="AN2284" s="58">
        <v>64</v>
      </c>
      <c r="AO2284" s="58">
        <v>1</v>
      </c>
      <c r="AP2284" s="58">
        <v>11</v>
      </c>
      <c r="AQ2284" s="60">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58">
        <f ca="1">COUNTIF(INDIRECT("H"&amp;(ROW()+12*(($AN2284-1)*3+$AO2284)-ROW())/12+5):INDIRECT("S"&amp;(ROW()+12*(($AN2284-1)*3+$AO2284)-ROW())/12+5),AQ2284)</f>
        <v>0</v>
      </c>
      <c r="AS2284" s="60">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58">
        <f ca="1">COUNTIF(INDIRECT("U"&amp;(ROW()+12*(($AN2284-1)*3+$AO2284)-ROW())/12+5):INDIRECT("AF"&amp;(ROW()+12*(($AN2284-1)*3+$AO2284)-ROW())/12+5),AS2284)</f>
        <v>0</v>
      </c>
      <c r="AU2284" s="58">
        <f ca="1">IF(AND(AQ2284+AS2284&gt;0,AR2284+AT2284&gt;0),COUNTIF(AU$6:AU2283,"&gt;0")+1,0)</f>
        <v>0</v>
      </c>
    </row>
    <row r="2285" spans="40:47">
      <c r="AN2285" s="58">
        <v>64</v>
      </c>
      <c r="AO2285" s="58">
        <v>1</v>
      </c>
      <c r="AP2285" s="58">
        <v>12</v>
      </c>
      <c r="AQ2285" s="60">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58">
        <f ca="1">COUNTIF(INDIRECT("H"&amp;(ROW()+12*(($AN2285-1)*3+$AO2285)-ROW())/12+5):INDIRECT("S"&amp;(ROW()+12*(($AN2285-1)*3+$AO2285)-ROW())/12+5),AQ2285)</f>
        <v>0</v>
      </c>
      <c r="AS2285" s="60">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58">
        <f ca="1">COUNTIF(INDIRECT("U"&amp;(ROW()+12*(($AN2285-1)*3+$AO2285)-ROW())/12+5):INDIRECT("AF"&amp;(ROW()+12*(($AN2285-1)*3+$AO2285)-ROW())/12+5),AS2285)</f>
        <v>0</v>
      </c>
      <c r="AU2285" s="58">
        <f ca="1">IF(AND(AQ2285+AS2285&gt;0,AR2285+AT2285&gt;0),COUNTIF(AU$6:AU2284,"&gt;0")+1,0)</f>
        <v>0</v>
      </c>
    </row>
    <row r="2286" spans="40:47">
      <c r="AN2286" s="58">
        <v>64</v>
      </c>
      <c r="AO2286" s="58">
        <v>2</v>
      </c>
      <c r="AP2286" s="58">
        <v>1</v>
      </c>
      <c r="AQ2286" s="60">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58">
        <f ca="1">COUNTIF(INDIRECT("H"&amp;(ROW()+12*(($AN2286-1)*3+$AO2286)-ROW())/12+5):INDIRECT("S"&amp;(ROW()+12*(($AN2286-1)*3+$AO2286)-ROW())/12+5),AQ2286)</f>
        <v>0</v>
      </c>
      <c r="AS2286" s="60">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58">
        <f ca="1">COUNTIF(INDIRECT("U"&amp;(ROW()+12*(($AN2286-1)*3+$AO2286)-ROW())/12+5):INDIRECT("AF"&amp;(ROW()+12*(($AN2286-1)*3+$AO2286)-ROW())/12+5),AS2286)</f>
        <v>0</v>
      </c>
      <c r="AU2286" s="58">
        <f ca="1">IF(AND(AQ2286+AS2286&gt;0,AR2286+AT2286&gt;0),COUNTIF(AU$6:AU2285,"&gt;0")+1,0)</f>
        <v>0</v>
      </c>
    </row>
    <row r="2287" spans="40:47">
      <c r="AN2287" s="58">
        <v>64</v>
      </c>
      <c r="AO2287" s="58">
        <v>2</v>
      </c>
      <c r="AP2287" s="58">
        <v>2</v>
      </c>
      <c r="AQ2287" s="60">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58">
        <f ca="1">COUNTIF(INDIRECT("H"&amp;(ROW()+12*(($AN2287-1)*3+$AO2287)-ROW())/12+5):INDIRECT("S"&amp;(ROW()+12*(($AN2287-1)*3+$AO2287)-ROW())/12+5),AQ2287)</f>
        <v>0</v>
      </c>
      <c r="AS2287" s="60">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58">
        <f ca="1">COUNTIF(INDIRECT("U"&amp;(ROW()+12*(($AN2287-1)*3+$AO2287)-ROW())/12+5):INDIRECT("AF"&amp;(ROW()+12*(($AN2287-1)*3+$AO2287)-ROW())/12+5),AS2287)</f>
        <v>0</v>
      </c>
      <c r="AU2287" s="58">
        <f ca="1">IF(AND(AQ2287+AS2287&gt;0,AR2287+AT2287&gt;0),COUNTIF(AU$6:AU2286,"&gt;0")+1,0)</f>
        <v>0</v>
      </c>
    </row>
    <row r="2288" spans="40:47">
      <c r="AN2288" s="58">
        <v>64</v>
      </c>
      <c r="AO2288" s="58">
        <v>2</v>
      </c>
      <c r="AP2288" s="58">
        <v>3</v>
      </c>
      <c r="AQ2288" s="60">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58">
        <f ca="1">COUNTIF(INDIRECT("H"&amp;(ROW()+12*(($AN2288-1)*3+$AO2288)-ROW())/12+5):INDIRECT("S"&amp;(ROW()+12*(($AN2288-1)*3+$AO2288)-ROW())/12+5),AQ2288)</f>
        <v>0</v>
      </c>
      <c r="AS2288" s="60">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58">
        <f ca="1">COUNTIF(INDIRECT("U"&amp;(ROW()+12*(($AN2288-1)*3+$AO2288)-ROW())/12+5):INDIRECT("AF"&amp;(ROW()+12*(($AN2288-1)*3+$AO2288)-ROW())/12+5),AS2288)</f>
        <v>0</v>
      </c>
      <c r="AU2288" s="58">
        <f ca="1">IF(AND(AQ2288+AS2288&gt;0,AR2288+AT2288&gt;0),COUNTIF(AU$6:AU2287,"&gt;0")+1,0)</f>
        <v>0</v>
      </c>
    </row>
    <row r="2289" spans="40:47">
      <c r="AN2289" s="58">
        <v>64</v>
      </c>
      <c r="AO2289" s="58">
        <v>2</v>
      </c>
      <c r="AP2289" s="58">
        <v>4</v>
      </c>
      <c r="AQ2289" s="60">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58">
        <f ca="1">COUNTIF(INDIRECT("H"&amp;(ROW()+12*(($AN2289-1)*3+$AO2289)-ROW())/12+5):INDIRECT("S"&amp;(ROW()+12*(($AN2289-1)*3+$AO2289)-ROW())/12+5),AQ2289)</f>
        <v>0</v>
      </c>
      <c r="AS2289" s="60">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58">
        <f ca="1">COUNTIF(INDIRECT("U"&amp;(ROW()+12*(($AN2289-1)*3+$AO2289)-ROW())/12+5):INDIRECT("AF"&amp;(ROW()+12*(($AN2289-1)*3+$AO2289)-ROW())/12+5),AS2289)</f>
        <v>0</v>
      </c>
      <c r="AU2289" s="58">
        <f ca="1">IF(AND(AQ2289+AS2289&gt;0,AR2289+AT2289&gt;0),COUNTIF(AU$6:AU2288,"&gt;0")+1,0)</f>
        <v>0</v>
      </c>
    </row>
    <row r="2290" spans="40:47">
      <c r="AN2290" s="58">
        <v>64</v>
      </c>
      <c r="AO2290" s="58">
        <v>2</v>
      </c>
      <c r="AP2290" s="58">
        <v>5</v>
      </c>
      <c r="AQ2290" s="60">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58">
        <f ca="1">COUNTIF(INDIRECT("H"&amp;(ROW()+12*(($AN2290-1)*3+$AO2290)-ROW())/12+5):INDIRECT("S"&amp;(ROW()+12*(($AN2290-1)*3+$AO2290)-ROW())/12+5),AQ2290)</f>
        <v>0</v>
      </c>
      <c r="AS2290" s="60">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58">
        <f ca="1">COUNTIF(INDIRECT("U"&amp;(ROW()+12*(($AN2290-1)*3+$AO2290)-ROW())/12+5):INDIRECT("AF"&amp;(ROW()+12*(($AN2290-1)*3+$AO2290)-ROW())/12+5),AS2290)</f>
        <v>0</v>
      </c>
      <c r="AU2290" s="58">
        <f ca="1">IF(AND(AQ2290+AS2290&gt;0,AR2290+AT2290&gt;0),COUNTIF(AU$6:AU2289,"&gt;0")+1,0)</f>
        <v>0</v>
      </c>
    </row>
    <row r="2291" spans="40:47">
      <c r="AN2291" s="58">
        <v>64</v>
      </c>
      <c r="AO2291" s="58">
        <v>2</v>
      </c>
      <c r="AP2291" s="58">
        <v>6</v>
      </c>
      <c r="AQ2291" s="60">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58">
        <f ca="1">COUNTIF(INDIRECT("H"&amp;(ROW()+12*(($AN2291-1)*3+$AO2291)-ROW())/12+5):INDIRECT("S"&amp;(ROW()+12*(($AN2291-1)*3+$AO2291)-ROW())/12+5),AQ2291)</f>
        <v>0</v>
      </c>
      <c r="AS2291" s="60">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58">
        <f ca="1">COUNTIF(INDIRECT("U"&amp;(ROW()+12*(($AN2291-1)*3+$AO2291)-ROW())/12+5):INDIRECT("AF"&amp;(ROW()+12*(($AN2291-1)*3+$AO2291)-ROW())/12+5),AS2291)</f>
        <v>0</v>
      </c>
      <c r="AU2291" s="58">
        <f ca="1">IF(AND(AQ2291+AS2291&gt;0,AR2291+AT2291&gt;0),COUNTIF(AU$6:AU2290,"&gt;0")+1,0)</f>
        <v>0</v>
      </c>
    </row>
    <row r="2292" spans="40:47">
      <c r="AN2292" s="58">
        <v>64</v>
      </c>
      <c r="AO2292" s="58">
        <v>2</v>
      </c>
      <c r="AP2292" s="58">
        <v>7</v>
      </c>
      <c r="AQ2292" s="60">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58">
        <f ca="1">COUNTIF(INDIRECT("H"&amp;(ROW()+12*(($AN2292-1)*3+$AO2292)-ROW())/12+5):INDIRECT("S"&amp;(ROW()+12*(($AN2292-1)*3+$AO2292)-ROW())/12+5),AQ2292)</f>
        <v>0</v>
      </c>
      <c r="AS2292" s="60">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58">
        <f ca="1">COUNTIF(INDIRECT("U"&amp;(ROW()+12*(($AN2292-1)*3+$AO2292)-ROW())/12+5):INDIRECT("AF"&amp;(ROW()+12*(($AN2292-1)*3+$AO2292)-ROW())/12+5),AS2292)</f>
        <v>0</v>
      </c>
      <c r="AU2292" s="58">
        <f ca="1">IF(AND(AQ2292+AS2292&gt;0,AR2292+AT2292&gt;0),COUNTIF(AU$6:AU2291,"&gt;0")+1,0)</f>
        <v>0</v>
      </c>
    </row>
    <row r="2293" spans="40:47">
      <c r="AN2293" s="58">
        <v>64</v>
      </c>
      <c r="AO2293" s="58">
        <v>2</v>
      </c>
      <c r="AP2293" s="58">
        <v>8</v>
      </c>
      <c r="AQ2293" s="60">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58">
        <f ca="1">COUNTIF(INDIRECT("H"&amp;(ROW()+12*(($AN2293-1)*3+$AO2293)-ROW())/12+5):INDIRECT("S"&amp;(ROW()+12*(($AN2293-1)*3+$AO2293)-ROW())/12+5),AQ2293)</f>
        <v>0</v>
      </c>
      <c r="AS2293" s="60">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58">
        <f ca="1">COUNTIF(INDIRECT("U"&amp;(ROW()+12*(($AN2293-1)*3+$AO2293)-ROW())/12+5):INDIRECT("AF"&amp;(ROW()+12*(($AN2293-1)*3+$AO2293)-ROW())/12+5),AS2293)</f>
        <v>0</v>
      </c>
      <c r="AU2293" s="58">
        <f ca="1">IF(AND(AQ2293+AS2293&gt;0,AR2293+AT2293&gt;0),COUNTIF(AU$6:AU2292,"&gt;0")+1,0)</f>
        <v>0</v>
      </c>
    </row>
    <row r="2294" spans="40:47">
      <c r="AN2294" s="58">
        <v>64</v>
      </c>
      <c r="AO2294" s="58">
        <v>2</v>
      </c>
      <c r="AP2294" s="58">
        <v>9</v>
      </c>
      <c r="AQ2294" s="60">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58">
        <f ca="1">COUNTIF(INDIRECT("H"&amp;(ROW()+12*(($AN2294-1)*3+$AO2294)-ROW())/12+5):INDIRECT("S"&amp;(ROW()+12*(($AN2294-1)*3+$AO2294)-ROW())/12+5),AQ2294)</f>
        <v>0</v>
      </c>
      <c r="AS2294" s="60">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58">
        <f ca="1">COUNTIF(INDIRECT("U"&amp;(ROW()+12*(($AN2294-1)*3+$AO2294)-ROW())/12+5):INDIRECT("AF"&amp;(ROW()+12*(($AN2294-1)*3+$AO2294)-ROW())/12+5),AS2294)</f>
        <v>0</v>
      </c>
      <c r="AU2294" s="58">
        <f ca="1">IF(AND(AQ2294+AS2294&gt;0,AR2294+AT2294&gt;0),COUNTIF(AU$6:AU2293,"&gt;0")+1,0)</f>
        <v>0</v>
      </c>
    </row>
    <row r="2295" spans="40:47">
      <c r="AN2295" s="58">
        <v>64</v>
      </c>
      <c r="AO2295" s="58">
        <v>2</v>
      </c>
      <c r="AP2295" s="58">
        <v>10</v>
      </c>
      <c r="AQ2295" s="60">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58">
        <f ca="1">COUNTIF(INDIRECT("H"&amp;(ROW()+12*(($AN2295-1)*3+$AO2295)-ROW())/12+5):INDIRECT("S"&amp;(ROW()+12*(($AN2295-1)*3+$AO2295)-ROW())/12+5),AQ2295)</f>
        <v>0</v>
      </c>
      <c r="AS2295" s="60">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58">
        <f ca="1">COUNTIF(INDIRECT("U"&amp;(ROW()+12*(($AN2295-1)*3+$AO2295)-ROW())/12+5):INDIRECT("AF"&amp;(ROW()+12*(($AN2295-1)*3+$AO2295)-ROW())/12+5),AS2295)</f>
        <v>0</v>
      </c>
      <c r="AU2295" s="58">
        <f ca="1">IF(AND(AQ2295+AS2295&gt;0,AR2295+AT2295&gt;0),COUNTIF(AU$6:AU2294,"&gt;0")+1,0)</f>
        <v>0</v>
      </c>
    </row>
    <row r="2296" spans="40:47">
      <c r="AN2296" s="58">
        <v>64</v>
      </c>
      <c r="AO2296" s="58">
        <v>2</v>
      </c>
      <c r="AP2296" s="58">
        <v>11</v>
      </c>
      <c r="AQ2296" s="60">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58">
        <f ca="1">COUNTIF(INDIRECT("H"&amp;(ROW()+12*(($AN2296-1)*3+$AO2296)-ROW())/12+5):INDIRECT("S"&amp;(ROW()+12*(($AN2296-1)*3+$AO2296)-ROW())/12+5),AQ2296)</f>
        <v>0</v>
      </c>
      <c r="AS2296" s="60">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58">
        <f ca="1">COUNTIF(INDIRECT("U"&amp;(ROW()+12*(($AN2296-1)*3+$AO2296)-ROW())/12+5):INDIRECT("AF"&amp;(ROW()+12*(($AN2296-1)*3+$AO2296)-ROW())/12+5),AS2296)</f>
        <v>0</v>
      </c>
      <c r="AU2296" s="58">
        <f ca="1">IF(AND(AQ2296+AS2296&gt;0,AR2296+AT2296&gt;0),COUNTIF(AU$6:AU2295,"&gt;0")+1,0)</f>
        <v>0</v>
      </c>
    </row>
    <row r="2297" spans="40:47">
      <c r="AN2297" s="58">
        <v>64</v>
      </c>
      <c r="AO2297" s="58">
        <v>2</v>
      </c>
      <c r="AP2297" s="58">
        <v>12</v>
      </c>
      <c r="AQ2297" s="60">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58">
        <f ca="1">COUNTIF(INDIRECT("H"&amp;(ROW()+12*(($AN2297-1)*3+$AO2297)-ROW())/12+5):INDIRECT("S"&amp;(ROW()+12*(($AN2297-1)*3+$AO2297)-ROW())/12+5),AQ2297)</f>
        <v>0</v>
      </c>
      <c r="AS2297" s="60">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58">
        <f ca="1">COUNTIF(INDIRECT("U"&amp;(ROW()+12*(($AN2297-1)*3+$AO2297)-ROW())/12+5):INDIRECT("AF"&amp;(ROW()+12*(($AN2297-1)*3+$AO2297)-ROW())/12+5),AS2297)</f>
        <v>0</v>
      </c>
      <c r="AU2297" s="58">
        <f ca="1">IF(AND(AQ2297+AS2297&gt;0,AR2297+AT2297&gt;0),COUNTIF(AU$6:AU2296,"&gt;0")+1,0)</f>
        <v>0</v>
      </c>
    </row>
    <row r="2298" spans="40:47">
      <c r="AN2298" s="58">
        <v>64</v>
      </c>
      <c r="AO2298" s="58">
        <v>3</v>
      </c>
      <c r="AP2298" s="58">
        <v>1</v>
      </c>
      <c r="AQ2298" s="60">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58">
        <f ca="1">COUNTIF(INDIRECT("H"&amp;(ROW()+12*(($AN2298-1)*3+$AO2298)-ROW())/12+5):INDIRECT("S"&amp;(ROW()+12*(($AN2298-1)*3+$AO2298)-ROW())/12+5),AQ2298)</f>
        <v>0</v>
      </c>
      <c r="AS2298" s="60">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58">
        <f ca="1">COUNTIF(INDIRECT("U"&amp;(ROW()+12*(($AN2298-1)*3+$AO2298)-ROW())/12+5):INDIRECT("AF"&amp;(ROW()+12*(($AN2298-1)*3+$AO2298)-ROW())/12+5),AS2298)</f>
        <v>0</v>
      </c>
      <c r="AU2298" s="58">
        <f ca="1">IF(AND(AQ2298+AS2298&gt;0,AR2298+AT2298&gt;0),COUNTIF(AU$6:AU2297,"&gt;0")+1,0)</f>
        <v>0</v>
      </c>
    </row>
    <row r="2299" spans="40:47">
      <c r="AN2299" s="58">
        <v>64</v>
      </c>
      <c r="AO2299" s="58">
        <v>3</v>
      </c>
      <c r="AP2299" s="58">
        <v>2</v>
      </c>
      <c r="AQ2299" s="60">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58">
        <f ca="1">COUNTIF(INDIRECT("H"&amp;(ROW()+12*(($AN2299-1)*3+$AO2299)-ROW())/12+5):INDIRECT("S"&amp;(ROW()+12*(($AN2299-1)*3+$AO2299)-ROW())/12+5),AQ2299)</f>
        <v>0</v>
      </c>
      <c r="AS2299" s="60">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58">
        <f ca="1">COUNTIF(INDIRECT("U"&amp;(ROW()+12*(($AN2299-1)*3+$AO2299)-ROW())/12+5):INDIRECT("AF"&amp;(ROW()+12*(($AN2299-1)*3+$AO2299)-ROW())/12+5),AS2299)</f>
        <v>0</v>
      </c>
      <c r="AU2299" s="58">
        <f ca="1">IF(AND(AQ2299+AS2299&gt;0,AR2299+AT2299&gt;0),COUNTIF(AU$6:AU2298,"&gt;0")+1,0)</f>
        <v>0</v>
      </c>
    </row>
    <row r="2300" spans="40:47">
      <c r="AN2300" s="58">
        <v>64</v>
      </c>
      <c r="AO2300" s="58">
        <v>3</v>
      </c>
      <c r="AP2300" s="58">
        <v>3</v>
      </c>
      <c r="AQ2300" s="60">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58">
        <f ca="1">COUNTIF(INDIRECT("H"&amp;(ROW()+12*(($AN2300-1)*3+$AO2300)-ROW())/12+5):INDIRECT("S"&amp;(ROW()+12*(($AN2300-1)*3+$AO2300)-ROW())/12+5),AQ2300)</f>
        <v>0</v>
      </c>
      <c r="AS2300" s="60">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58">
        <f ca="1">COUNTIF(INDIRECT("U"&amp;(ROW()+12*(($AN2300-1)*3+$AO2300)-ROW())/12+5):INDIRECT("AF"&amp;(ROW()+12*(($AN2300-1)*3+$AO2300)-ROW())/12+5),AS2300)</f>
        <v>0</v>
      </c>
      <c r="AU2300" s="58">
        <f ca="1">IF(AND(AQ2300+AS2300&gt;0,AR2300+AT2300&gt;0),COUNTIF(AU$6:AU2299,"&gt;0")+1,0)</f>
        <v>0</v>
      </c>
    </row>
    <row r="2301" spans="40:47">
      <c r="AN2301" s="58">
        <v>64</v>
      </c>
      <c r="AO2301" s="58">
        <v>3</v>
      </c>
      <c r="AP2301" s="58">
        <v>4</v>
      </c>
      <c r="AQ2301" s="60">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58">
        <f ca="1">COUNTIF(INDIRECT("H"&amp;(ROW()+12*(($AN2301-1)*3+$AO2301)-ROW())/12+5):INDIRECT("S"&amp;(ROW()+12*(($AN2301-1)*3+$AO2301)-ROW())/12+5),AQ2301)</f>
        <v>0</v>
      </c>
      <c r="AS2301" s="60">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58">
        <f ca="1">COUNTIF(INDIRECT("U"&amp;(ROW()+12*(($AN2301-1)*3+$AO2301)-ROW())/12+5):INDIRECT("AF"&amp;(ROW()+12*(($AN2301-1)*3+$AO2301)-ROW())/12+5),AS2301)</f>
        <v>0</v>
      </c>
      <c r="AU2301" s="58">
        <f ca="1">IF(AND(AQ2301+AS2301&gt;0,AR2301+AT2301&gt;0),COUNTIF(AU$6:AU2300,"&gt;0")+1,0)</f>
        <v>0</v>
      </c>
    </row>
    <row r="2302" spans="40:47">
      <c r="AN2302" s="58">
        <v>64</v>
      </c>
      <c r="AO2302" s="58">
        <v>3</v>
      </c>
      <c r="AP2302" s="58">
        <v>5</v>
      </c>
      <c r="AQ2302" s="60">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58">
        <f ca="1">COUNTIF(INDIRECT("H"&amp;(ROW()+12*(($AN2302-1)*3+$AO2302)-ROW())/12+5):INDIRECT("S"&amp;(ROW()+12*(($AN2302-1)*3+$AO2302)-ROW())/12+5),AQ2302)</f>
        <v>0</v>
      </c>
      <c r="AS2302" s="60">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58">
        <f ca="1">COUNTIF(INDIRECT("U"&amp;(ROW()+12*(($AN2302-1)*3+$AO2302)-ROW())/12+5):INDIRECT("AF"&amp;(ROW()+12*(($AN2302-1)*3+$AO2302)-ROW())/12+5),AS2302)</f>
        <v>0</v>
      </c>
      <c r="AU2302" s="58">
        <f ca="1">IF(AND(AQ2302+AS2302&gt;0,AR2302+AT2302&gt;0),COUNTIF(AU$6:AU2301,"&gt;0")+1,0)</f>
        <v>0</v>
      </c>
    </row>
    <row r="2303" spans="40:47">
      <c r="AN2303" s="58">
        <v>64</v>
      </c>
      <c r="AO2303" s="58">
        <v>3</v>
      </c>
      <c r="AP2303" s="58">
        <v>6</v>
      </c>
      <c r="AQ2303" s="60">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58">
        <f ca="1">COUNTIF(INDIRECT("H"&amp;(ROW()+12*(($AN2303-1)*3+$AO2303)-ROW())/12+5):INDIRECT("S"&amp;(ROW()+12*(($AN2303-1)*3+$AO2303)-ROW())/12+5),AQ2303)</f>
        <v>0</v>
      </c>
      <c r="AS2303" s="60">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58">
        <f ca="1">COUNTIF(INDIRECT("U"&amp;(ROW()+12*(($AN2303-1)*3+$AO2303)-ROW())/12+5):INDIRECT("AF"&amp;(ROW()+12*(($AN2303-1)*3+$AO2303)-ROW())/12+5),AS2303)</f>
        <v>0</v>
      </c>
      <c r="AU2303" s="58">
        <f ca="1">IF(AND(AQ2303+AS2303&gt;0,AR2303+AT2303&gt;0),COUNTIF(AU$6:AU2302,"&gt;0")+1,0)</f>
        <v>0</v>
      </c>
    </row>
    <row r="2304" spans="40:47">
      <c r="AN2304" s="58">
        <v>64</v>
      </c>
      <c r="AO2304" s="58">
        <v>3</v>
      </c>
      <c r="AP2304" s="58">
        <v>7</v>
      </c>
      <c r="AQ2304" s="60">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58">
        <f ca="1">COUNTIF(INDIRECT("H"&amp;(ROW()+12*(($AN2304-1)*3+$AO2304)-ROW())/12+5):INDIRECT("S"&amp;(ROW()+12*(($AN2304-1)*3+$AO2304)-ROW())/12+5),AQ2304)</f>
        <v>0</v>
      </c>
      <c r="AS2304" s="60">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58">
        <f ca="1">COUNTIF(INDIRECT("U"&amp;(ROW()+12*(($AN2304-1)*3+$AO2304)-ROW())/12+5):INDIRECT("AF"&amp;(ROW()+12*(($AN2304-1)*3+$AO2304)-ROW())/12+5),AS2304)</f>
        <v>0</v>
      </c>
      <c r="AU2304" s="58">
        <f ca="1">IF(AND(AQ2304+AS2304&gt;0,AR2304+AT2304&gt;0),COUNTIF(AU$6:AU2303,"&gt;0")+1,0)</f>
        <v>0</v>
      </c>
    </row>
    <row r="2305" spans="40:47">
      <c r="AN2305" s="58">
        <v>64</v>
      </c>
      <c r="AO2305" s="58">
        <v>3</v>
      </c>
      <c r="AP2305" s="58">
        <v>8</v>
      </c>
      <c r="AQ2305" s="60">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58">
        <f ca="1">COUNTIF(INDIRECT("H"&amp;(ROW()+12*(($AN2305-1)*3+$AO2305)-ROW())/12+5):INDIRECT("S"&amp;(ROW()+12*(($AN2305-1)*3+$AO2305)-ROW())/12+5),AQ2305)</f>
        <v>0</v>
      </c>
      <c r="AS2305" s="60">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58">
        <f ca="1">COUNTIF(INDIRECT("U"&amp;(ROW()+12*(($AN2305-1)*3+$AO2305)-ROW())/12+5):INDIRECT("AF"&amp;(ROW()+12*(($AN2305-1)*3+$AO2305)-ROW())/12+5),AS2305)</f>
        <v>0</v>
      </c>
      <c r="AU2305" s="58">
        <f ca="1">IF(AND(AQ2305+AS2305&gt;0,AR2305+AT2305&gt;0),COUNTIF(AU$6:AU2304,"&gt;0")+1,0)</f>
        <v>0</v>
      </c>
    </row>
    <row r="2306" spans="40:47">
      <c r="AN2306" s="58">
        <v>64</v>
      </c>
      <c r="AO2306" s="58">
        <v>3</v>
      </c>
      <c r="AP2306" s="58">
        <v>9</v>
      </c>
      <c r="AQ2306" s="60">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58">
        <f ca="1">COUNTIF(INDIRECT("H"&amp;(ROW()+12*(($AN2306-1)*3+$AO2306)-ROW())/12+5):INDIRECT("S"&amp;(ROW()+12*(($AN2306-1)*3+$AO2306)-ROW())/12+5),AQ2306)</f>
        <v>0</v>
      </c>
      <c r="AS2306" s="60">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58">
        <f ca="1">COUNTIF(INDIRECT("U"&amp;(ROW()+12*(($AN2306-1)*3+$AO2306)-ROW())/12+5):INDIRECT("AF"&amp;(ROW()+12*(($AN2306-1)*3+$AO2306)-ROW())/12+5),AS2306)</f>
        <v>0</v>
      </c>
      <c r="AU2306" s="58">
        <f ca="1">IF(AND(AQ2306+AS2306&gt;0,AR2306+AT2306&gt;0),COUNTIF(AU$6:AU2305,"&gt;0")+1,0)</f>
        <v>0</v>
      </c>
    </row>
    <row r="2307" spans="40:47">
      <c r="AN2307" s="58">
        <v>64</v>
      </c>
      <c r="AO2307" s="58">
        <v>3</v>
      </c>
      <c r="AP2307" s="58">
        <v>10</v>
      </c>
      <c r="AQ2307" s="60">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58">
        <f ca="1">COUNTIF(INDIRECT("H"&amp;(ROW()+12*(($AN2307-1)*3+$AO2307)-ROW())/12+5):INDIRECT("S"&amp;(ROW()+12*(($AN2307-1)*3+$AO2307)-ROW())/12+5),AQ2307)</f>
        <v>0</v>
      </c>
      <c r="AS2307" s="60">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58">
        <f ca="1">COUNTIF(INDIRECT("U"&amp;(ROW()+12*(($AN2307-1)*3+$AO2307)-ROW())/12+5):INDIRECT("AF"&amp;(ROW()+12*(($AN2307-1)*3+$AO2307)-ROW())/12+5),AS2307)</f>
        <v>0</v>
      </c>
      <c r="AU2307" s="58">
        <f ca="1">IF(AND(AQ2307+AS2307&gt;0,AR2307+AT2307&gt;0),COUNTIF(AU$6:AU2306,"&gt;0")+1,0)</f>
        <v>0</v>
      </c>
    </row>
    <row r="2308" spans="40:47">
      <c r="AN2308" s="58">
        <v>64</v>
      </c>
      <c r="AO2308" s="58">
        <v>3</v>
      </c>
      <c r="AP2308" s="58">
        <v>11</v>
      </c>
      <c r="AQ2308" s="60">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58">
        <f ca="1">COUNTIF(INDIRECT("H"&amp;(ROW()+12*(($AN2308-1)*3+$AO2308)-ROW())/12+5):INDIRECT("S"&amp;(ROW()+12*(($AN2308-1)*3+$AO2308)-ROW())/12+5),AQ2308)</f>
        <v>0</v>
      </c>
      <c r="AS2308" s="60">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58">
        <f ca="1">COUNTIF(INDIRECT("U"&amp;(ROW()+12*(($AN2308-1)*3+$AO2308)-ROW())/12+5):INDIRECT("AF"&amp;(ROW()+12*(($AN2308-1)*3+$AO2308)-ROW())/12+5),AS2308)</f>
        <v>0</v>
      </c>
      <c r="AU2308" s="58">
        <f ca="1">IF(AND(AQ2308+AS2308&gt;0,AR2308+AT2308&gt;0),COUNTIF(AU$6:AU2307,"&gt;0")+1,0)</f>
        <v>0</v>
      </c>
    </row>
    <row r="2309" spans="40:47">
      <c r="AN2309" s="243">
        <v>64</v>
      </c>
      <c r="AO2309" s="243">
        <v>3</v>
      </c>
      <c r="AP2309" s="243">
        <v>12</v>
      </c>
      <c r="AQ2309" s="244">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243">
        <f ca="1">COUNTIF(INDIRECT("H"&amp;(ROW()+12*(($AN2309-1)*3+$AO2309)-ROW())/12+5):INDIRECT("S"&amp;(ROW()+12*(($AN2309-1)*3+$AO2309)-ROW())/12+5),AQ2309)</f>
        <v>0</v>
      </c>
      <c r="AS2309" s="244">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243">
        <f ca="1">COUNTIF(INDIRECT("U"&amp;(ROW()+12*(($AN2309-1)*3+$AO2309)-ROW())/12+5):INDIRECT("AF"&amp;(ROW()+12*(($AN2309-1)*3+$AO2309)-ROW())/12+5),AS2309)</f>
        <v>0</v>
      </c>
      <c r="AU2309" s="58">
        <f ca="1">IF(AND(AQ2309+AS2309&gt;0,AR2309+AT2309&gt;0),COUNTIF(AU$6:AU2308,"&gt;0")+1,0)</f>
        <v>0</v>
      </c>
    </row>
    <row r="2310" spans="40:47">
      <c r="AN2310" s="58">
        <v>65</v>
      </c>
      <c r="AO2310" s="58">
        <v>1</v>
      </c>
      <c r="AP2310" s="58">
        <v>1</v>
      </c>
      <c r="AQ2310" s="60">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58">
        <f ca="1">COUNTIF(INDIRECT("H"&amp;(ROW()+12*(($AN2310-1)*3+$AO2310)-ROW())/12+5):INDIRECT("S"&amp;(ROW()+12*(($AN2310-1)*3+$AO2310)-ROW())/12+5),AQ2310)</f>
        <v>0</v>
      </c>
      <c r="AS2310" s="60">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58">
        <f ca="1">COUNTIF(INDIRECT("U"&amp;(ROW()+12*(($AN2310-1)*3+$AO2310)-ROW())/12+5):INDIRECT("AF"&amp;(ROW()+12*(($AN2310-1)*3+$AO2310)-ROW())/12+5),AS2310)</f>
        <v>0</v>
      </c>
      <c r="AU2310" s="58">
        <f ca="1">IF(AND(AQ2310+AS2310&gt;0,AR2310+AT2310&gt;0),COUNTIF(AU$6:AU2309,"&gt;0")+1,0)</f>
        <v>0</v>
      </c>
    </row>
    <row r="2311" spans="40:47">
      <c r="AN2311" s="58">
        <v>65</v>
      </c>
      <c r="AO2311" s="58">
        <v>1</v>
      </c>
      <c r="AP2311" s="58">
        <v>2</v>
      </c>
      <c r="AQ2311" s="60">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58">
        <f ca="1">COUNTIF(INDIRECT("H"&amp;(ROW()+12*(($AN2311-1)*3+$AO2311)-ROW())/12+5):INDIRECT("S"&amp;(ROW()+12*(($AN2311-1)*3+$AO2311)-ROW())/12+5),AQ2311)</f>
        <v>0</v>
      </c>
      <c r="AS2311" s="60">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58">
        <f ca="1">COUNTIF(INDIRECT("U"&amp;(ROW()+12*(($AN2311-1)*3+$AO2311)-ROW())/12+5):INDIRECT("AF"&amp;(ROW()+12*(($AN2311-1)*3+$AO2311)-ROW())/12+5),AS2311)</f>
        <v>0</v>
      </c>
      <c r="AU2311" s="58">
        <f ca="1">IF(AND(AQ2311+AS2311&gt;0,AR2311+AT2311&gt;0),COUNTIF(AU$6:AU2310,"&gt;0")+1,0)</f>
        <v>0</v>
      </c>
    </row>
    <row r="2312" spans="40:47">
      <c r="AN2312" s="58">
        <v>65</v>
      </c>
      <c r="AO2312" s="58">
        <v>1</v>
      </c>
      <c r="AP2312" s="58">
        <v>3</v>
      </c>
      <c r="AQ2312" s="60">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58">
        <f ca="1">COUNTIF(INDIRECT("H"&amp;(ROW()+12*(($AN2312-1)*3+$AO2312)-ROW())/12+5):INDIRECT("S"&amp;(ROW()+12*(($AN2312-1)*3+$AO2312)-ROW())/12+5),AQ2312)</f>
        <v>0</v>
      </c>
      <c r="AS2312" s="60">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58">
        <f ca="1">COUNTIF(INDIRECT("U"&amp;(ROW()+12*(($AN2312-1)*3+$AO2312)-ROW())/12+5):INDIRECT("AF"&amp;(ROW()+12*(($AN2312-1)*3+$AO2312)-ROW())/12+5),AS2312)</f>
        <v>0</v>
      </c>
      <c r="AU2312" s="58">
        <f ca="1">IF(AND(AQ2312+AS2312&gt;0,AR2312+AT2312&gt;0),COUNTIF(AU$6:AU2311,"&gt;0")+1,0)</f>
        <v>0</v>
      </c>
    </row>
    <row r="2313" spans="40:47">
      <c r="AN2313" s="58">
        <v>65</v>
      </c>
      <c r="AO2313" s="58">
        <v>1</v>
      </c>
      <c r="AP2313" s="58">
        <v>4</v>
      </c>
      <c r="AQ2313" s="60">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58">
        <f ca="1">COUNTIF(INDIRECT("H"&amp;(ROW()+12*(($AN2313-1)*3+$AO2313)-ROW())/12+5):INDIRECT("S"&amp;(ROW()+12*(($AN2313-1)*3+$AO2313)-ROW())/12+5),AQ2313)</f>
        <v>0</v>
      </c>
      <c r="AS2313" s="60">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58">
        <f ca="1">COUNTIF(INDIRECT("U"&amp;(ROW()+12*(($AN2313-1)*3+$AO2313)-ROW())/12+5):INDIRECT("AF"&amp;(ROW()+12*(($AN2313-1)*3+$AO2313)-ROW())/12+5),AS2313)</f>
        <v>0</v>
      </c>
      <c r="AU2313" s="58">
        <f ca="1">IF(AND(AQ2313+AS2313&gt;0,AR2313+AT2313&gt;0),COUNTIF(AU$6:AU2312,"&gt;0")+1,0)</f>
        <v>0</v>
      </c>
    </row>
    <row r="2314" spans="40:47">
      <c r="AN2314" s="58">
        <v>65</v>
      </c>
      <c r="AO2314" s="58">
        <v>1</v>
      </c>
      <c r="AP2314" s="58">
        <v>5</v>
      </c>
      <c r="AQ2314" s="60">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58">
        <f ca="1">COUNTIF(INDIRECT("H"&amp;(ROW()+12*(($AN2314-1)*3+$AO2314)-ROW())/12+5):INDIRECT("S"&amp;(ROW()+12*(($AN2314-1)*3+$AO2314)-ROW())/12+5),AQ2314)</f>
        <v>0</v>
      </c>
      <c r="AS2314" s="60">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58">
        <f ca="1">COUNTIF(INDIRECT("U"&amp;(ROW()+12*(($AN2314-1)*3+$AO2314)-ROW())/12+5):INDIRECT("AF"&amp;(ROW()+12*(($AN2314-1)*3+$AO2314)-ROW())/12+5),AS2314)</f>
        <v>0</v>
      </c>
      <c r="AU2314" s="58">
        <f ca="1">IF(AND(AQ2314+AS2314&gt;0,AR2314+AT2314&gt;0),COUNTIF(AU$6:AU2313,"&gt;0")+1,0)</f>
        <v>0</v>
      </c>
    </row>
    <row r="2315" spans="40:47">
      <c r="AN2315" s="58">
        <v>65</v>
      </c>
      <c r="AO2315" s="58">
        <v>1</v>
      </c>
      <c r="AP2315" s="58">
        <v>6</v>
      </c>
      <c r="AQ2315" s="60">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58">
        <f ca="1">COUNTIF(INDIRECT("H"&amp;(ROW()+12*(($AN2315-1)*3+$AO2315)-ROW())/12+5):INDIRECT("S"&amp;(ROW()+12*(($AN2315-1)*3+$AO2315)-ROW())/12+5),AQ2315)</f>
        <v>0</v>
      </c>
      <c r="AS2315" s="60">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58">
        <f ca="1">COUNTIF(INDIRECT("U"&amp;(ROW()+12*(($AN2315-1)*3+$AO2315)-ROW())/12+5):INDIRECT("AF"&amp;(ROW()+12*(($AN2315-1)*3+$AO2315)-ROW())/12+5),AS2315)</f>
        <v>0</v>
      </c>
      <c r="AU2315" s="58">
        <f ca="1">IF(AND(AQ2315+AS2315&gt;0,AR2315+AT2315&gt;0),COUNTIF(AU$6:AU2314,"&gt;0")+1,0)</f>
        <v>0</v>
      </c>
    </row>
    <row r="2316" spans="40:47">
      <c r="AN2316" s="58">
        <v>65</v>
      </c>
      <c r="AO2316" s="58">
        <v>1</v>
      </c>
      <c r="AP2316" s="58">
        <v>7</v>
      </c>
      <c r="AQ2316" s="60">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58">
        <f ca="1">COUNTIF(INDIRECT("H"&amp;(ROW()+12*(($AN2316-1)*3+$AO2316)-ROW())/12+5):INDIRECT("S"&amp;(ROW()+12*(($AN2316-1)*3+$AO2316)-ROW())/12+5),AQ2316)</f>
        <v>0</v>
      </c>
      <c r="AS2316" s="60">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58">
        <f ca="1">COUNTIF(INDIRECT("U"&amp;(ROW()+12*(($AN2316-1)*3+$AO2316)-ROW())/12+5):INDIRECT("AF"&amp;(ROW()+12*(($AN2316-1)*3+$AO2316)-ROW())/12+5),AS2316)</f>
        <v>0</v>
      </c>
      <c r="AU2316" s="58">
        <f ca="1">IF(AND(AQ2316+AS2316&gt;0,AR2316+AT2316&gt;0),COUNTIF(AU$6:AU2315,"&gt;0")+1,0)</f>
        <v>0</v>
      </c>
    </row>
    <row r="2317" spans="40:47">
      <c r="AN2317" s="58">
        <v>65</v>
      </c>
      <c r="AO2317" s="58">
        <v>1</v>
      </c>
      <c r="AP2317" s="58">
        <v>8</v>
      </c>
      <c r="AQ2317" s="60">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58">
        <f ca="1">COUNTIF(INDIRECT("H"&amp;(ROW()+12*(($AN2317-1)*3+$AO2317)-ROW())/12+5):INDIRECT("S"&amp;(ROW()+12*(($AN2317-1)*3+$AO2317)-ROW())/12+5),AQ2317)</f>
        <v>0</v>
      </c>
      <c r="AS2317" s="60">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58">
        <f ca="1">COUNTIF(INDIRECT("U"&amp;(ROW()+12*(($AN2317-1)*3+$AO2317)-ROW())/12+5):INDIRECT("AF"&amp;(ROW()+12*(($AN2317-1)*3+$AO2317)-ROW())/12+5),AS2317)</f>
        <v>0</v>
      </c>
      <c r="AU2317" s="58">
        <f ca="1">IF(AND(AQ2317+AS2317&gt;0,AR2317+AT2317&gt;0),COUNTIF(AU$6:AU2316,"&gt;0")+1,0)</f>
        <v>0</v>
      </c>
    </row>
    <row r="2318" spans="40:47">
      <c r="AN2318" s="58">
        <v>65</v>
      </c>
      <c r="AO2318" s="58">
        <v>1</v>
      </c>
      <c r="AP2318" s="58">
        <v>9</v>
      </c>
      <c r="AQ2318" s="60">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58">
        <f ca="1">COUNTIF(INDIRECT("H"&amp;(ROW()+12*(($AN2318-1)*3+$AO2318)-ROW())/12+5):INDIRECT("S"&amp;(ROW()+12*(($AN2318-1)*3+$AO2318)-ROW())/12+5),AQ2318)</f>
        <v>0</v>
      </c>
      <c r="AS2318" s="60">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58">
        <f ca="1">COUNTIF(INDIRECT("U"&amp;(ROW()+12*(($AN2318-1)*3+$AO2318)-ROW())/12+5):INDIRECT("AF"&amp;(ROW()+12*(($AN2318-1)*3+$AO2318)-ROW())/12+5),AS2318)</f>
        <v>0</v>
      </c>
      <c r="AU2318" s="58">
        <f ca="1">IF(AND(AQ2318+AS2318&gt;0,AR2318+AT2318&gt;0),COUNTIF(AU$6:AU2317,"&gt;0")+1,0)</f>
        <v>0</v>
      </c>
    </row>
    <row r="2319" spans="40:47">
      <c r="AN2319" s="58">
        <v>65</v>
      </c>
      <c r="AO2319" s="58">
        <v>1</v>
      </c>
      <c r="AP2319" s="58">
        <v>10</v>
      </c>
      <c r="AQ2319" s="60">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58">
        <f ca="1">COUNTIF(INDIRECT("H"&amp;(ROW()+12*(($AN2319-1)*3+$AO2319)-ROW())/12+5):INDIRECT("S"&amp;(ROW()+12*(($AN2319-1)*3+$AO2319)-ROW())/12+5),AQ2319)</f>
        <v>0</v>
      </c>
      <c r="AS2319" s="60">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58">
        <f ca="1">COUNTIF(INDIRECT("U"&amp;(ROW()+12*(($AN2319-1)*3+$AO2319)-ROW())/12+5):INDIRECT("AF"&amp;(ROW()+12*(($AN2319-1)*3+$AO2319)-ROW())/12+5),AS2319)</f>
        <v>0</v>
      </c>
      <c r="AU2319" s="58">
        <f ca="1">IF(AND(AQ2319+AS2319&gt;0,AR2319+AT2319&gt;0),COUNTIF(AU$6:AU2318,"&gt;0")+1,0)</f>
        <v>0</v>
      </c>
    </row>
    <row r="2320" spans="40:47">
      <c r="AN2320" s="58">
        <v>65</v>
      </c>
      <c r="AO2320" s="58">
        <v>1</v>
      </c>
      <c r="AP2320" s="58">
        <v>11</v>
      </c>
      <c r="AQ2320" s="60">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58">
        <f ca="1">COUNTIF(INDIRECT("H"&amp;(ROW()+12*(($AN2320-1)*3+$AO2320)-ROW())/12+5):INDIRECT("S"&amp;(ROW()+12*(($AN2320-1)*3+$AO2320)-ROW())/12+5),AQ2320)</f>
        <v>0</v>
      </c>
      <c r="AS2320" s="60">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58">
        <f ca="1">COUNTIF(INDIRECT("U"&amp;(ROW()+12*(($AN2320-1)*3+$AO2320)-ROW())/12+5):INDIRECT("AF"&amp;(ROW()+12*(($AN2320-1)*3+$AO2320)-ROW())/12+5),AS2320)</f>
        <v>0</v>
      </c>
      <c r="AU2320" s="58">
        <f ca="1">IF(AND(AQ2320+AS2320&gt;0,AR2320+AT2320&gt;0),COUNTIF(AU$6:AU2319,"&gt;0")+1,0)</f>
        <v>0</v>
      </c>
    </row>
    <row r="2321" spans="40:47">
      <c r="AN2321" s="58">
        <v>65</v>
      </c>
      <c r="AO2321" s="58">
        <v>1</v>
      </c>
      <c r="AP2321" s="58">
        <v>12</v>
      </c>
      <c r="AQ2321" s="60">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58">
        <f ca="1">COUNTIF(INDIRECT("H"&amp;(ROW()+12*(($AN2321-1)*3+$AO2321)-ROW())/12+5):INDIRECT("S"&amp;(ROW()+12*(($AN2321-1)*3+$AO2321)-ROW())/12+5),AQ2321)</f>
        <v>0</v>
      </c>
      <c r="AS2321" s="60">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58">
        <f ca="1">COUNTIF(INDIRECT("U"&amp;(ROW()+12*(($AN2321-1)*3+$AO2321)-ROW())/12+5):INDIRECT("AF"&amp;(ROW()+12*(($AN2321-1)*3+$AO2321)-ROW())/12+5),AS2321)</f>
        <v>0</v>
      </c>
      <c r="AU2321" s="58">
        <f ca="1">IF(AND(AQ2321+AS2321&gt;0,AR2321+AT2321&gt;0),COUNTIF(AU$6:AU2320,"&gt;0")+1,0)</f>
        <v>0</v>
      </c>
    </row>
    <row r="2322" spans="40:47">
      <c r="AN2322" s="58">
        <v>65</v>
      </c>
      <c r="AO2322" s="58">
        <v>2</v>
      </c>
      <c r="AP2322" s="58">
        <v>1</v>
      </c>
      <c r="AQ2322" s="60">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58">
        <f ca="1">COUNTIF(INDIRECT("H"&amp;(ROW()+12*(($AN2322-1)*3+$AO2322)-ROW())/12+5):INDIRECT("S"&amp;(ROW()+12*(($AN2322-1)*3+$AO2322)-ROW())/12+5),AQ2322)</f>
        <v>0</v>
      </c>
      <c r="AS2322" s="60">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58">
        <f ca="1">COUNTIF(INDIRECT("U"&amp;(ROW()+12*(($AN2322-1)*3+$AO2322)-ROW())/12+5):INDIRECT("AF"&amp;(ROW()+12*(($AN2322-1)*3+$AO2322)-ROW())/12+5),AS2322)</f>
        <v>0</v>
      </c>
      <c r="AU2322" s="58">
        <f ca="1">IF(AND(AQ2322+AS2322&gt;0,AR2322+AT2322&gt;0),COUNTIF(AU$6:AU2321,"&gt;0")+1,0)</f>
        <v>0</v>
      </c>
    </row>
    <row r="2323" spans="40:47">
      <c r="AN2323" s="58">
        <v>65</v>
      </c>
      <c r="AO2323" s="58">
        <v>2</v>
      </c>
      <c r="AP2323" s="58">
        <v>2</v>
      </c>
      <c r="AQ2323" s="60">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58">
        <f ca="1">COUNTIF(INDIRECT("H"&amp;(ROW()+12*(($AN2323-1)*3+$AO2323)-ROW())/12+5):INDIRECT("S"&amp;(ROW()+12*(($AN2323-1)*3+$AO2323)-ROW())/12+5),AQ2323)</f>
        <v>0</v>
      </c>
      <c r="AS2323" s="60">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58">
        <f ca="1">COUNTIF(INDIRECT("U"&amp;(ROW()+12*(($AN2323-1)*3+$AO2323)-ROW())/12+5):INDIRECT("AF"&amp;(ROW()+12*(($AN2323-1)*3+$AO2323)-ROW())/12+5),AS2323)</f>
        <v>0</v>
      </c>
      <c r="AU2323" s="58">
        <f ca="1">IF(AND(AQ2323+AS2323&gt;0,AR2323+AT2323&gt;0),COUNTIF(AU$6:AU2322,"&gt;0")+1,0)</f>
        <v>0</v>
      </c>
    </row>
    <row r="2324" spans="40:47">
      <c r="AN2324" s="58">
        <v>65</v>
      </c>
      <c r="AO2324" s="58">
        <v>2</v>
      </c>
      <c r="AP2324" s="58">
        <v>3</v>
      </c>
      <c r="AQ2324" s="60">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58">
        <f ca="1">COUNTIF(INDIRECT("H"&amp;(ROW()+12*(($AN2324-1)*3+$AO2324)-ROW())/12+5):INDIRECT("S"&amp;(ROW()+12*(($AN2324-1)*3+$AO2324)-ROW())/12+5),AQ2324)</f>
        <v>0</v>
      </c>
      <c r="AS2324" s="60">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58">
        <f ca="1">COUNTIF(INDIRECT("U"&amp;(ROW()+12*(($AN2324-1)*3+$AO2324)-ROW())/12+5):INDIRECT("AF"&amp;(ROW()+12*(($AN2324-1)*3+$AO2324)-ROW())/12+5),AS2324)</f>
        <v>0</v>
      </c>
      <c r="AU2324" s="58">
        <f ca="1">IF(AND(AQ2324+AS2324&gt;0,AR2324+AT2324&gt;0),COUNTIF(AU$6:AU2323,"&gt;0")+1,0)</f>
        <v>0</v>
      </c>
    </row>
    <row r="2325" spans="40:47">
      <c r="AN2325" s="58">
        <v>65</v>
      </c>
      <c r="AO2325" s="58">
        <v>2</v>
      </c>
      <c r="AP2325" s="58">
        <v>4</v>
      </c>
      <c r="AQ2325" s="60">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58">
        <f ca="1">COUNTIF(INDIRECT("H"&amp;(ROW()+12*(($AN2325-1)*3+$AO2325)-ROW())/12+5):INDIRECT("S"&amp;(ROW()+12*(($AN2325-1)*3+$AO2325)-ROW())/12+5),AQ2325)</f>
        <v>0</v>
      </c>
      <c r="AS2325" s="60">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58">
        <f ca="1">COUNTIF(INDIRECT("U"&amp;(ROW()+12*(($AN2325-1)*3+$AO2325)-ROW())/12+5):INDIRECT("AF"&amp;(ROW()+12*(($AN2325-1)*3+$AO2325)-ROW())/12+5),AS2325)</f>
        <v>0</v>
      </c>
      <c r="AU2325" s="58">
        <f ca="1">IF(AND(AQ2325+AS2325&gt;0,AR2325+AT2325&gt;0),COUNTIF(AU$6:AU2324,"&gt;0")+1,0)</f>
        <v>0</v>
      </c>
    </row>
    <row r="2326" spans="40:47">
      <c r="AN2326" s="58">
        <v>65</v>
      </c>
      <c r="AO2326" s="58">
        <v>2</v>
      </c>
      <c r="AP2326" s="58">
        <v>5</v>
      </c>
      <c r="AQ2326" s="60">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58">
        <f ca="1">COUNTIF(INDIRECT("H"&amp;(ROW()+12*(($AN2326-1)*3+$AO2326)-ROW())/12+5):INDIRECT("S"&amp;(ROW()+12*(($AN2326-1)*3+$AO2326)-ROW())/12+5),AQ2326)</f>
        <v>0</v>
      </c>
      <c r="AS2326" s="60">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58">
        <f ca="1">COUNTIF(INDIRECT("U"&amp;(ROW()+12*(($AN2326-1)*3+$AO2326)-ROW())/12+5):INDIRECT("AF"&amp;(ROW()+12*(($AN2326-1)*3+$AO2326)-ROW())/12+5),AS2326)</f>
        <v>0</v>
      </c>
      <c r="AU2326" s="58">
        <f ca="1">IF(AND(AQ2326+AS2326&gt;0,AR2326+AT2326&gt;0),COUNTIF(AU$6:AU2325,"&gt;0")+1,0)</f>
        <v>0</v>
      </c>
    </row>
    <row r="2327" spans="40:47">
      <c r="AN2327" s="58">
        <v>65</v>
      </c>
      <c r="AO2327" s="58">
        <v>2</v>
      </c>
      <c r="AP2327" s="58">
        <v>6</v>
      </c>
      <c r="AQ2327" s="60">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58">
        <f ca="1">COUNTIF(INDIRECT("H"&amp;(ROW()+12*(($AN2327-1)*3+$AO2327)-ROW())/12+5):INDIRECT("S"&amp;(ROW()+12*(($AN2327-1)*3+$AO2327)-ROW())/12+5),AQ2327)</f>
        <v>0</v>
      </c>
      <c r="AS2327" s="60">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58">
        <f ca="1">COUNTIF(INDIRECT("U"&amp;(ROW()+12*(($AN2327-1)*3+$AO2327)-ROW())/12+5):INDIRECT("AF"&amp;(ROW()+12*(($AN2327-1)*3+$AO2327)-ROW())/12+5),AS2327)</f>
        <v>0</v>
      </c>
      <c r="AU2327" s="58">
        <f ca="1">IF(AND(AQ2327+AS2327&gt;0,AR2327+AT2327&gt;0),COUNTIF(AU$6:AU2326,"&gt;0")+1,0)</f>
        <v>0</v>
      </c>
    </row>
    <row r="2328" spans="40:47">
      <c r="AN2328" s="58">
        <v>65</v>
      </c>
      <c r="AO2328" s="58">
        <v>2</v>
      </c>
      <c r="AP2328" s="58">
        <v>7</v>
      </c>
      <c r="AQ2328" s="60">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58">
        <f ca="1">COUNTIF(INDIRECT("H"&amp;(ROW()+12*(($AN2328-1)*3+$AO2328)-ROW())/12+5):INDIRECT("S"&amp;(ROW()+12*(($AN2328-1)*3+$AO2328)-ROW())/12+5),AQ2328)</f>
        <v>0</v>
      </c>
      <c r="AS2328" s="60">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58">
        <f ca="1">COUNTIF(INDIRECT("U"&amp;(ROW()+12*(($AN2328-1)*3+$AO2328)-ROW())/12+5):INDIRECT("AF"&amp;(ROW()+12*(($AN2328-1)*3+$AO2328)-ROW())/12+5),AS2328)</f>
        <v>0</v>
      </c>
      <c r="AU2328" s="58">
        <f ca="1">IF(AND(AQ2328+AS2328&gt;0,AR2328+AT2328&gt;0),COUNTIF(AU$6:AU2327,"&gt;0")+1,0)</f>
        <v>0</v>
      </c>
    </row>
    <row r="2329" spans="40:47">
      <c r="AN2329" s="58">
        <v>65</v>
      </c>
      <c r="AO2329" s="58">
        <v>2</v>
      </c>
      <c r="AP2329" s="58">
        <v>8</v>
      </c>
      <c r="AQ2329" s="60">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58">
        <f ca="1">COUNTIF(INDIRECT("H"&amp;(ROW()+12*(($AN2329-1)*3+$AO2329)-ROW())/12+5):INDIRECT("S"&amp;(ROW()+12*(($AN2329-1)*3+$AO2329)-ROW())/12+5),AQ2329)</f>
        <v>0</v>
      </c>
      <c r="AS2329" s="60">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58">
        <f ca="1">COUNTIF(INDIRECT("U"&amp;(ROW()+12*(($AN2329-1)*3+$AO2329)-ROW())/12+5):INDIRECT("AF"&amp;(ROW()+12*(($AN2329-1)*3+$AO2329)-ROW())/12+5),AS2329)</f>
        <v>0</v>
      </c>
      <c r="AU2329" s="58">
        <f ca="1">IF(AND(AQ2329+AS2329&gt;0,AR2329+AT2329&gt;0),COUNTIF(AU$6:AU2328,"&gt;0")+1,0)</f>
        <v>0</v>
      </c>
    </row>
    <row r="2330" spans="40:47">
      <c r="AN2330" s="58">
        <v>65</v>
      </c>
      <c r="AO2330" s="58">
        <v>2</v>
      </c>
      <c r="AP2330" s="58">
        <v>9</v>
      </c>
      <c r="AQ2330" s="60">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58">
        <f ca="1">COUNTIF(INDIRECT("H"&amp;(ROW()+12*(($AN2330-1)*3+$AO2330)-ROW())/12+5):INDIRECT("S"&amp;(ROW()+12*(($AN2330-1)*3+$AO2330)-ROW())/12+5),AQ2330)</f>
        <v>0</v>
      </c>
      <c r="AS2330" s="60">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58">
        <f ca="1">COUNTIF(INDIRECT("U"&amp;(ROW()+12*(($AN2330-1)*3+$AO2330)-ROW())/12+5):INDIRECT("AF"&amp;(ROW()+12*(($AN2330-1)*3+$AO2330)-ROW())/12+5),AS2330)</f>
        <v>0</v>
      </c>
      <c r="AU2330" s="58">
        <f ca="1">IF(AND(AQ2330+AS2330&gt;0,AR2330+AT2330&gt;0),COUNTIF(AU$6:AU2329,"&gt;0")+1,0)</f>
        <v>0</v>
      </c>
    </row>
    <row r="2331" spans="40:47">
      <c r="AN2331" s="58">
        <v>65</v>
      </c>
      <c r="AO2331" s="58">
        <v>2</v>
      </c>
      <c r="AP2331" s="58">
        <v>10</v>
      </c>
      <c r="AQ2331" s="60">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58">
        <f ca="1">COUNTIF(INDIRECT("H"&amp;(ROW()+12*(($AN2331-1)*3+$AO2331)-ROW())/12+5):INDIRECT("S"&amp;(ROW()+12*(($AN2331-1)*3+$AO2331)-ROW())/12+5),AQ2331)</f>
        <v>0</v>
      </c>
      <c r="AS2331" s="60">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58">
        <f ca="1">COUNTIF(INDIRECT("U"&amp;(ROW()+12*(($AN2331-1)*3+$AO2331)-ROW())/12+5):INDIRECT("AF"&amp;(ROW()+12*(($AN2331-1)*3+$AO2331)-ROW())/12+5),AS2331)</f>
        <v>0</v>
      </c>
      <c r="AU2331" s="58">
        <f ca="1">IF(AND(AQ2331+AS2331&gt;0,AR2331+AT2331&gt;0),COUNTIF(AU$6:AU2330,"&gt;0")+1,0)</f>
        <v>0</v>
      </c>
    </row>
    <row r="2332" spans="40:47">
      <c r="AN2332" s="58">
        <v>65</v>
      </c>
      <c r="AO2332" s="58">
        <v>2</v>
      </c>
      <c r="AP2332" s="58">
        <v>11</v>
      </c>
      <c r="AQ2332" s="60">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58">
        <f ca="1">COUNTIF(INDIRECT("H"&amp;(ROW()+12*(($AN2332-1)*3+$AO2332)-ROW())/12+5):INDIRECT("S"&amp;(ROW()+12*(($AN2332-1)*3+$AO2332)-ROW())/12+5),AQ2332)</f>
        <v>0</v>
      </c>
      <c r="AS2332" s="60">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58">
        <f ca="1">COUNTIF(INDIRECT("U"&amp;(ROW()+12*(($AN2332-1)*3+$AO2332)-ROW())/12+5):INDIRECT("AF"&amp;(ROW()+12*(($AN2332-1)*3+$AO2332)-ROW())/12+5),AS2332)</f>
        <v>0</v>
      </c>
      <c r="AU2332" s="58">
        <f ca="1">IF(AND(AQ2332+AS2332&gt;0,AR2332+AT2332&gt;0),COUNTIF(AU$6:AU2331,"&gt;0")+1,0)</f>
        <v>0</v>
      </c>
    </row>
    <row r="2333" spans="40:47">
      <c r="AN2333" s="58">
        <v>65</v>
      </c>
      <c r="AO2333" s="58">
        <v>2</v>
      </c>
      <c r="AP2333" s="58">
        <v>12</v>
      </c>
      <c r="AQ2333" s="60">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58">
        <f ca="1">COUNTIF(INDIRECT("H"&amp;(ROW()+12*(($AN2333-1)*3+$AO2333)-ROW())/12+5):INDIRECT("S"&amp;(ROW()+12*(($AN2333-1)*3+$AO2333)-ROW())/12+5),AQ2333)</f>
        <v>0</v>
      </c>
      <c r="AS2333" s="60">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58">
        <f ca="1">COUNTIF(INDIRECT("U"&amp;(ROW()+12*(($AN2333-1)*3+$AO2333)-ROW())/12+5):INDIRECT("AF"&amp;(ROW()+12*(($AN2333-1)*3+$AO2333)-ROW())/12+5),AS2333)</f>
        <v>0</v>
      </c>
      <c r="AU2333" s="58">
        <f ca="1">IF(AND(AQ2333+AS2333&gt;0,AR2333+AT2333&gt;0),COUNTIF(AU$6:AU2332,"&gt;0")+1,0)</f>
        <v>0</v>
      </c>
    </row>
    <row r="2334" spans="40:47">
      <c r="AN2334" s="58">
        <v>65</v>
      </c>
      <c r="AO2334" s="58">
        <v>3</v>
      </c>
      <c r="AP2334" s="58">
        <v>1</v>
      </c>
      <c r="AQ2334" s="60">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58">
        <f ca="1">COUNTIF(INDIRECT("H"&amp;(ROW()+12*(($AN2334-1)*3+$AO2334)-ROW())/12+5):INDIRECT("S"&amp;(ROW()+12*(($AN2334-1)*3+$AO2334)-ROW())/12+5),AQ2334)</f>
        <v>0</v>
      </c>
      <c r="AS2334" s="60">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58">
        <f ca="1">COUNTIF(INDIRECT("U"&amp;(ROW()+12*(($AN2334-1)*3+$AO2334)-ROW())/12+5):INDIRECT("AF"&amp;(ROW()+12*(($AN2334-1)*3+$AO2334)-ROW())/12+5),AS2334)</f>
        <v>0</v>
      </c>
      <c r="AU2334" s="58">
        <f ca="1">IF(AND(AQ2334+AS2334&gt;0,AR2334+AT2334&gt;0),COUNTIF(AU$6:AU2333,"&gt;0")+1,0)</f>
        <v>0</v>
      </c>
    </row>
    <row r="2335" spans="40:47">
      <c r="AN2335" s="58">
        <v>65</v>
      </c>
      <c r="AO2335" s="58">
        <v>3</v>
      </c>
      <c r="AP2335" s="58">
        <v>2</v>
      </c>
      <c r="AQ2335" s="60">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58">
        <f ca="1">COUNTIF(INDIRECT("H"&amp;(ROW()+12*(($AN2335-1)*3+$AO2335)-ROW())/12+5):INDIRECT("S"&amp;(ROW()+12*(($AN2335-1)*3+$AO2335)-ROW())/12+5),AQ2335)</f>
        <v>0</v>
      </c>
      <c r="AS2335" s="60">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58">
        <f ca="1">COUNTIF(INDIRECT("U"&amp;(ROW()+12*(($AN2335-1)*3+$AO2335)-ROW())/12+5):INDIRECT("AF"&amp;(ROW()+12*(($AN2335-1)*3+$AO2335)-ROW())/12+5),AS2335)</f>
        <v>0</v>
      </c>
      <c r="AU2335" s="58">
        <f ca="1">IF(AND(AQ2335+AS2335&gt;0,AR2335+AT2335&gt;0),COUNTIF(AU$6:AU2334,"&gt;0")+1,0)</f>
        <v>0</v>
      </c>
    </row>
    <row r="2336" spans="40:47">
      <c r="AN2336" s="58">
        <v>65</v>
      </c>
      <c r="AO2336" s="58">
        <v>3</v>
      </c>
      <c r="AP2336" s="58">
        <v>3</v>
      </c>
      <c r="AQ2336" s="60">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58">
        <f ca="1">COUNTIF(INDIRECT("H"&amp;(ROW()+12*(($AN2336-1)*3+$AO2336)-ROW())/12+5):INDIRECT("S"&amp;(ROW()+12*(($AN2336-1)*3+$AO2336)-ROW())/12+5),AQ2336)</f>
        <v>0</v>
      </c>
      <c r="AS2336" s="60">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58">
        <f ca="1">COUNTIF(INDIRECT("U"&amp;(ROW()+12*(($AN2336-1)*3+$AO2336)-ROW())/12+5):INDIRECT("AF"&amp;(ROW()+12*(($AN2336-1)*3+$AO2336)-ROW())/12+5),AS2336)</f>
        <v>0</v>
      </c>
      <c r="AU2336" s="58">
        <f ca="1">IF(AND(AQ2336+AS2336&gt;0,AR2336+AT2336&gt;0),COUNTIF(AU$6:AU2335,"&gt;0")+1,0)</f>
        <v>0</v>
      </c>
    </row>
    <row r="2337" spans="40:47">
      <c r="AN2337" s="58">
        <v>65</v>
      </c>
      <c r="AO2337" s="58">
        <v>3</v>
      </c>
      <c r="AP2337" s="58">
        <v>4</v>
      </c>
      <c r="AQ2337" s="60">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58">
        <f ca="1">COUNTIF(INDIRECT("H"&amp;(ROW()+12*(($AN2337-1)*3+$AO2337)-ROW())/12+5):INDIRECT("S"&amp;(ROW()+12*(($AN2337-1)*3+$AO2337)-ROW())/12+5),AQ2337)</f>
        <v>0</v>
      </c>
      <c r="AS2337" s="60">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58">
        <f ca="1">COUNTIF(INDIRECT("U"&amp;(ROW()+12*(($AN2337-1)*3+$AO2337)-ROW())/12+5):INDIRECT("AF"&amp;(ROW()+12*(($AN2337-1)*3+$AO2337)-ROW())/12+5),AS2337)</f>
        <v>0</v>
      </c>
      <c r="AU2337" s="58">
        <f ca="1">IF(AND(AQ2337+AS2337&gt;0,AR2337+AT2337&gt;0),COUNTIF(AU$6:AU2336,"&gt;0")+1,0)</f>
        <v>0</v>
      </c>
    </row>
    <row r="2338" spans="40:47">
      <c r="AN2338" s="58">
        <v>65</v>
      </c>
      <c r="AO2338" s="58">
        <v>3</v>
      </c>
      <c r="AP2338" s="58">
        <v>5</v>
      </c>
      <c r="AQ2338" s="60">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58">
        <f ca="1">COUNTIF(INDIRECT("H"&amp;(ROW()+12*(($AN2338-1)*3+$AO2338)-ROW())/12+5):INDIRECT("S"&amp;(ROW()+12*(($AN2338-1)*3+$AO2338)-ROW())/12+5),AQ2338)</f>
        <v>0</v>
      </c>
      <c r="AS2338" s="60">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58">
        <f ca="1">COUNTIF(INDIRECT("U"&amp;(ROW()+12*(($AN2338-1)*3+$AO2338)-ROW())/12+5):INDIRECT("AF"&amp;(ROW()+12*(($AN2338-1)*3+$AO2338)-ROW())/12+5),AS2338)</f>
        <v>0</v>
      </c>
      <c r="AU2338" s="58">
        <f ca="1">IF(AND(AQ2338+AS2338&gt;0,AR2338+AT2338&gt;0),COUNTIF(AU$6:AU2337,"&gt;0")+1,0)</f>
        <v>0</v>
      </c>
    </row>
    <row r="2339" spans="40:47">
      <c r="AN2339" s="58">
        <v>65</v>
      </c>
      <c r="AO2339" s="58">
        <v>3</v>
      </c>
      <c r="AP2339" s="58">
        <v>6</v>
      </c>
      <c r="AQ2339" s="60">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58">
        <f ca="1">COUNTIF(INDIRECT("H"&amp;(ROW()+12*(($AN2339-1)*3+$AO2339)-ROW())/12+5):INDIRECT("S"&amp;(ROW()+12*(($AN2339-1)*3+$AO2339)-ROW())/12+5),AQ2339)</f>
        <v>0</v>
      </c>
      <c r="AS2339" s="60">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58">
        <f ca="1">COUNTIF(INDIRECT("U"&amp;(ROW()+12*(($AN2339-1)*3+$AO2339)-ROW())/12+5):INDIRECT("AF"&amp;(ROW()+12*(($AN2339-1)*3+$AO2339)-ROW())/12+5),AS2339)</f>
        <v>0</v>
      </c>
      <c r="AU2339" s="58">
        <f ca="1">IF(AND(AQ2339+AS2339&gt;0,AR2339+AT2339&gt;0),COUNTIF(AU$6:AU2338,"&gt;0")+1,0)</f>
        <v>0</v>
      </c>
    </row>
    <row r="2340" spans="40:47">
      <c r="AN2340" s="58">
        <v>65</v>
      </c>
      <c r="AO2340" s="58">
        <v>3</v>
      </c>
      <c r="AP2340" s="58">
        <v>7</v>
      </c>
      <c r="AQ2340" s="60">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58">
        <f ca="1">COUNTIF(INDIRECT("H"&amp;(ROW()+12*(($AN2340-1)*3+$AO2340)-ROW())/12+5):INDIRECT("S"&amp;(ROW()+12*(($AN2340-1)*3+$AO2340)-ROW())/12+5),AQ2340)</f>
        <v>0</v>
      </c>
      <c r="AS2340" s="60">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58">
        <f ca="1">COUNTIF(INDIRECT("U"&amp;(ROW()+12*(($AN2340-1)*3+$AO2340)-ROW())/12+5):INDIRECT("AF"&amp;(ROW()+12*(($AN2340-1)*3+$AO2340)-ROW())/12+5),AS2340)</f>
        <v>0</v>
      </c>
      <c r="AU2340" s="58">
        <f ca="1">IF(AND(AQ2340+AS2340&gt;0,AR2340+AT2340&gt;0),COUNTIF(AU$6:AU2339,"&gt;0")+1,0)</f>
        <v>0</v>
      </c>
    </row>
    <row r="2341" spans="40:47">
      <c r="AN2341" s="58">
        <v>65</v>
      </c>
      <c r="AO2341" s="58">
        <v>3</v>
      </c>
      <c r="AP2341" s="58">
        <v>8</v>
      </c>
      <c r="AQ2341" s="60">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58">
        <f ca="1">COUNTIF(INDIRECT("H"&amp;(ROW()+12*(($AN2341-1)*3+$AO2341)-ROW())/12+5):INDIRECT("S"&amp;(ROW()+12*(($AN2341-1)*3+$AO2341)-ROW())/12+5),AQ2341)</f>
        <v>0</v>
      </c>
      <c r="AS2341" s="60">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58">
        <f ca="1">COUNTIF(INDIRECT("U"&amp;(ROW()+12*(($AN2341-1)*3+$AO2341)-ROW())/12+5):INDIRECT("AF"&amp;(ROW()+12*(($AN2341-1)*3+$AO2341)-ROW())/12+5),AS2341)</f>
        <v>0</v>
      </c>
      <c r="AU2341" s="58">
        <f ca="1">IF(AND(AQ2341+AS2341&gt;0,AR2341+AT2341&gt;0),COUNTIF(AU$6:AU2340,"&gt;0")+1,0)</f>
        <v>0</v>
      </c>
    </row>
    <row r="2342" spans="40:47">
      <c r="AN2342" s="58">
        <v>65</v>
      </c>
      <c r="AO2342" s="58">
        <v>3</v>
      </c>
      <c r="AP2342" s="58">
        <v>9</v>
      </c>
      <c r="AQ2342" s="60">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58">
        <f ca="1">COUNTIF(INDIRECT("H"&amp;(ROW()+12*(($AN2342-1)*3+$AO2342)-ROW())/12+5):INDIRECT("S"&amp;(ROW()+12*(($AN2342-1)*3+$AO2342)-ROW())/12+5),AQ2342)</f>
        <v>0</v>
      </c>
      <c r="AS2342" s="60">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58">
        <f ca="1">COUNTIF(INDIRECT("U"&amp;(ROW()+12*(($AN2342-1)*3+$AO2342)-ROW())/12+5):INDIRECT("AF"&amp;(ROW()+12*(($AN2342-1)*3+$AO2342)-ROW())/12+5),AS2342)</f>
        <v>0</v>
      </c>
      <c r="AU2342" s="58">
        <f ca="1">IF(AND(AQ2342+AS2342&gt;0,AR2342+AT2342&gt;0),COUNTIF(AU$6:AU2341,"&gt;0")+1,0)</f>
        <v>0</v>
      </c>
    </row>
    <row r="2343" spans="40:47">
      <c r="AN2343" s="58">
        <v>65</v>
      </c>
      <c r="AO2343" s="58">
        <v>3</v>
      </c>
      <c r="AP2343" s="58">
        <v>10</v>
      </c>
      <c r="AQ2343" s="60">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58">
        <f ca="1">COUNTIF(INDIRECT("H"&amp;(ROW()+12*(($AN2343-1)*3+$AO2343)-ROW())/12+5):INDIRECT("S"&amp;(ROW()+12*(($AN2343-1)*3+$AO2343)-ROW())/12+5),AQ2343)</f>
        <v>0</v>
      </c>
      <c r="AS2343" s="60">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58">
        <f ca="1">COUNTIF(INDIRECT("U"&amp;(ROW()+12*(($AN2343-1)*3+$AO2343)-ROW())/12+5):INDIRECT("AF"&amp;(ROW()+12*(($AN2343-1)*3+$AO2343)-ROW())/12+5),AS2343)</f>
        <v>0</v>
      </c>
      <c r="AU2343" s="58">
        <f ca="1">IF(AND(AQ2343+AS2343&gt;0,AR2343+AT2343&gt;0),COUNTIF(AU$6:AU2342,"&gt;0")+1,0)</f>
        <v>0</v>
      </c>
    </row>
    <row r="2344" spans="40:47">
      <c r="AN2344" s="58">
        <v>65</v>
      </c>
      <c r="AO2344" s="58">
        <v>3</v>
      </c>
      <c r="AP2344" s="58">
        <v>11</v>
      </c>
      <c r="AQ2344" s="60">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58">
        <f ca="1">COUNTIF(INDIRECT("H"&amp;(ROW()+12*(($AN2344-1)*3+$AO2344)-ROW())/12+5):INDIRECT("S"&amp;(ROW()+12*(($AN2344-1)*3+$AO2344)-ROW())/12+5),AQ2344)</f>
        <v>0</v>
      </c>
      <c r="AS2344" s="60">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58">
        <f ca="1">COUNTIF(INDIRECT("U"&amp;(ROW()+12*(($AN2344-1)*3+$AO2344)-ROW())/12+5):INDIRECT("AF"&amp;(ROW()+12*(($AN2344-1)*3+$AO2344)-ROW())/12+5),AS2344)</f>
        <v>0</v>
      </c>
      <c r="AU2344" s="58">
        <f ca="1">IF(AND(AQ2344+AS2344&gt;0,AR2344+AT2344&gt;0),COUNTIF(AU$6:AU2343,"&gt;0")+1,0)</f>
        <v>0</v>
      </c>
    </row>
    <row r="2345" spans="40:47">
      <c r="AN2345" s="243">
        <v>65</v>
      </c>
      <c r="AO2345" s="243">
        <v>3</v>
      </c>
      <c r="AP2345" s="243">
        <v>12</v>
      </c>
      <c r="AQ2345" s="244">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243">
        <f ca="1">COUNTIF(INDIRECT("H"&amp;(ROW()+12*(($AN2345-1)*3+$AO2345)-ROW())/12+5):INDIRECT("S"&amp;(ROW()+12*(($AN2345-1)*3+$AO2345)-ROW())/12+5),AQ2345)</f>
        <v>0</v>
      </c>
      <c r="AS2345" s="244">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243">
        <f ca="1">COUNTIF(INDIRECT("U"&amp;(ROW()+12*(($AN2345-1)*3+$AO2345)-ROW())/12+5):INDIRECT("AF"&amp;(ROW()+12*(($AN2345-1)*3+$AO2345)-ROW())/12+5),AS2345)</f>
        <v>0</v>
      </c>
      <c r="AU2345" s="58">
        <f ca="1">IF(AND(AQ2345+AS2345&gt;0,AR2345+AT2345&gt;0),COUNTIF(AU$6:AU2344,"&gt;0")+1,0)</f>
        <v>0</v>
      </c>
    </row>
    <row r="2346" spans="40:47">
      <c r="AN2346" s="58">
        <v>66</v>
      </c>
      <c r="AO2346" s="58">
        <v>1</v>
      </c>
      <c r="AP2346" s="58">
        <v>1</v>
      </c>
      <c r="AQ2346" s="60">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58">
        <f ca="1">COUNTIF(INDIRECT("H"&amp;(ROW()+12*(($AN2346-1)*3+$AO2346)-ROW())/12+5):INDIRECT("S"&amp;(ROW()+12*(($AN2346-1)*3+$AO2346)-ROW())/12+5),AQ2346)</f>
        <v>0</v>
      </c>
      <c r="AS2346" s="60">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58">
        <f ca="1">COUNTIF(INDIRECT("U"&amp;(ROW()+12*(($AN2346-1)*3+$AO2346)-ROW())/12+5):INDIRECT("AF"&amp;(ROW()+12*(($AN2346-1)*3+$AO2346)-ROW())/12+5),AS2346)</f>
        <v>0</v>
      </c>
      <c r="AU2346" s="58">
        <f ca="1">IF(AND(AQ2346+AS2346&gt;0,AR2346+AT2346&gt;0),COUNTIF(AU$6:AU2345,"&gt;0")+1,0)</f>
        <v>0</v>
      </c>
    </row>
    <row r="2347" spans="40:47">
      <c r="AN2347" s="58">
        <v>66</v>
      </c>
      <c r="AO2347" s="58">
        <v>1</v>
      </c>
      <c r="AP2347" s="58">
        <v>2</v>
      </c>
      <c r="AQ2347" s="60">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58">
        <f ca="1">COUNTIF(INDIRECT("H"&amp;(ROW()+12*(($AN2347-1)*3+$AO2347)-ROW())/12+5):INDIRECT("S"&amp;(ROW()+12*(($AN2347-1)*3+$AO2347)-ROW())/12+5),AQ2347)</f>
        <v>0</v>
      </c>
      <c r="AS2347" s="60">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58">
        <f ca="1">COUNTIF(INDIRECT("U"&amp;(ROW()+12*(($AN2347-1)*3+$AO2347)-ROW())/12+5):INDIRECT("AF"&amp;(ROW()+12*(($AN2347-1)*3+$AO2347)-ROW())/12+5),AS2347)</f>
        <v>0</v>
      </c>
      <c r="AU2347" s="58">
        <f ca="1">IF(AND(AQ2347+AS2347&gt;0,AR2347+AT2347&gt;0),COUNTIF(AU$6:AU2346,"&gt;0")+1,0)</f>
        <v>0</v>
      </c>
    </row>
    <row r="2348" spans="40:47">
      <c r="AN2348" s="58">
        <v>66</v>
      </c>
      <c r="AO2348" s="58">
        <v>1</v>
      </c>
      <c r="AP2348" s="58">
        <v>3</v>
      </c>
      <c r="AQ2348" s="60">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58">
        <f ca="1">COUNTIF(INDIRECT("H"&amp;(ROW()+12*(($AN2348-1)*3+$AO2348)-ROW())/12+5):INDIRECT("S"&amp;(ROW()+12*(($AN2348-1)*3+$AO2348)-ROW())/12+5),AQ2348)</f>
        <v>0</v>
      </c>
      <c r="AS2348" s="60">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58">
        <f ca="1">COUNTIF(INDIRECT("U"&amp;(ROW()+12*(($AN2348-1)*3+$AO2348)-ROW())/12+5):INDIRECT("AF"&amp;(ROW()+12*(($AN2348-1)*3+$AO2348)-ROW())/12+5),AS2348)</f>
        <v>0</v>
      </c>
      <c r="AU2348" s="58">
        <f ca="1">IF(AND(AQ2348+AS2348&gt;0,AR2348+AT2348&gt;0),COUNTIF(AU$6:AU2347,"&gt;0")+1,0)</f>
        <v>0</v>
      </c>
    </row>
    <row r="2349" spans="40:47">
      <c r="AN2349" s="58">
        <v>66</v>
      </c>
      <c r="AO2349" s="58">
        <v>1</v>
      </c>
      <c r="AP2349" s="58">
        <v>4</v>
      </c>
      <c r="AQ2349" s="60">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58">
        <f ca="1">COUNTIF(INDIRECT("H"&amp;(ROW()+12*(($AN2349-1)*3+$AO2349)-ROW())/12+5):INDIRECT("S"&amp;(ROW()+12*(($AN2349-1)*3+$AO2349)-ROW())/12+5),AQ2349)</f>
        <v>0</v>
      </c>
      <c r="AS2349" s="60">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58">
        <f ca="1">COUNTIF(INDIRECT("U"&amp;(ROW()+12*(($AN2349-1)*3+$AO2349)-ROW())/12+5):INDIRECT("AF"&amp;(ROW()+12*(($AN2349-1)*3+$AO2349)-ROW())/12+5),AS2349)</f>
        <v>0</v>
      </c>
      <c r="AU2349" s="58">
        <f ca="1">IF(AND(AQ2349+AS2349&gt;0,AR2349+AT2349&gt;0),COUNTIF(AU$6:AU2348,"&gt;0")+1,0)</f>
        <v>0</v>
      </c>
    </row>
    <row r="2350" spans="40:47">
      <c r="AN2350" s="58">
        <v>66</v>
      </c>
      <c r="AO2350" s="58">
        <v>1</v>
      </c>
      <c r="AP2350" s="58">
        <v>5</v>
      </c>
      <c r="AQ2350" s="60">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58">
        <f ca="1">COUNTIF(INDIRECT("H"&amp;(ROW()+12*(($AN2350-1)*3+$AO2350)-ROW())/12+5):INDIRECT("S"&amp;(ROW()+12*(($AN2350-1)*3+$AO2350)-ROW())/12+5),AQ2350)</f>
        <v>0</v>
      </c>
      <c r="AS2350" s="60">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58">
        <f ca="1">COUNTIF(INDIRECT("U"&amp;(ROW()+12*(($AN2350-1)*3+$AO2350)-ROW())/12+5):INDIRECT("AF"&amp;(ROW()+12*(($AN2350-1)*3+$AO2350)-ROW())/12+5),AS2350)</f>
        <v>0</v>
      </c>
      <c r="AU2350" s="58">
        <f ca="1">IF(AND(AQ2350+AS2350&gt;0,AR2350+AT2350&gt;0),COUNTIF(AU$6:AU2349,"&gt;0")+1,0)</f>
        <v>0</v>
      </c>
    </row>
    <row r="2351" spans="40:47">
      <c r="AN2351" s="58">
        <v>66</v>
      </c>
      <c r="AO2351" s="58">
        <v>1</v>
      </c>
      <c r="AP2351" s="58">
        <v>6</v>
      </c>
      <c r="AQ2351" s="60">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58">
        <f ca="1">COUNTIF(INDIRECT("H"&amp;(ROW()+12*(($AN2351-1)*3+$AO2351)-ROW())/12+5):INDIRECT("S"&amp;(ROW()+12*(($AN2351-1)*3+$AO2351)-ROW())/12+5),AQ2351)</f>
        <v>0</v>
      </c>
      <c r="AS2351" s="60">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58">
        <f ca="1">COUNTIF(INDIRECT("U"&amp;(ROW()+12*(($AN2351-1)*3+$AO2351)-ROW())/12+5):INDIRECT("AF"&amp;(ROW()+12*(($AN2351-1)*3+$AO2351)-ROW())/12+5),AS2351)</f>
        <v>0</v>
      </c>
      <c r="AU2351" s="58">
        <f ca="1">IF(AND(AQ2351+AS2351&gt;0,AR2351+AT2351&gt;0),COUNTIF(AU$6:AU2350,"&gt;0")+1,0)</f>
        <v>0</v>
      </c>
    </row>
    <row r="2352" spans="40:47">
      <c r="AN2352" s="58">
        <v>66</v>
      </c>
      <c r="AO2352" s="58">
        <v>1</v>
      </c>
      <c r="AP2352" s="58">
        <v>7</v>
      </c>
      <c r="AQ2352" s="60">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58">
        <f ca="1">COUNTIF(INDIRECT("H"&amp;(ROW()+12*(($AN2352-1)*3+$AO2352)-ROW())/12+5):INDIRECT("S"&amp;(ROW()+12*(($AN2352-1)*3+$AO2352)-ROW())/12+5),AQ2352)</f>
        <v>0</v>
      </c>
      <c r="AS2352" s="60">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58">
        <f ca="1">COUNTIF(INDIRECT("U"&amp;(ROW()+12*(($AN2352-1)*3+$AO2352)-ROW())/12+5):INDIRECT("AF"&amp;(ROW()+12*(($AN2352-1)*3+$AO2352)-ROW())/12+5),AS2352)</f>
        <v>0</v>
      </c>
      <c r="AU2352" s="58">
        <f ca="1">IF(AND(AQ2352+AS2352&gt;0,AR2352+AT2352&gt;0),COUNTIF(AU$6:AU2351,"&gt;0")+1,0)</f>
        <v>0</v>
      </c>
    </row>
    <row r="2353" spans="40:47">
      <c r="AN2353" s="58">
        <v>66</v>
      </c>
      <c r="AO2353" s="58">
        <v>1</v>
      </c>
      <c r="AP2353" s="58">
        <v>8</v>
      </c>
      <c r="AQ2353" s="60">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58">
        <f ca="1">COUNTIF(INDIRECT("H"&amp;(ROW()+12*(($AN2353-1)*3+$AO2353)-ROW())/12+5):INDIRECT("S"&amp;(ROW()+12*(($AN2353-1)*3+$AO2353)-ROW())/12+5),AQ2353)</f>
        <v>0</v>
      </c>
      <c r="AS2353" s="60">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58">
        <f ca="1">COUNTIF(INDIRECT("U"&amp;(ROW()+12*(($AN2353-1)*3+$AO2353)-ROW())/12+5):INDIRECT("AF"&amp;(ROW()+12*(($AN2353-1)*3+$AO2353)-ROW())/12+5),AS2353)</f>
        <v>0</v>
      </c>
      <c r="AU2353" s="58">
        <f ca="1">IF(AND(AQ2353+AS2353&gt;0,AR2353+AT2353&gt;0),COUNTIF(AU$6:AU2352,"&gt;0")+1,0)</f>
        <v>0</v>
      </c>
    </row>
    <row r="2354" spans="40:47">
      <c r="AN2354" s="58">
        <v>66</v>
      </c>
      <c r="AO2354" s="58">
        <v>1</v>
      </c>
      <c r="AP2354" s="58">
        <v>9</v>
      </c>
      <c r="AQ2354" s="60">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58">
        <f ca="1">COUNTIF(INDIRECT("H"&amp;(ROW()+12*(($AN2354-1)*3+$AO2354)-ROW())/12+5):INDIRECT("S"&amp;(ROW()+12*(($AN2354-1)*3+$AO2354)-ROW())/12+5),AQ2354)</f>
        <v>0</v>
      </c>
      <c r="AS2354" s="60">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58">
        <f ca="1">COUNTIF(INDIRECT("U"&amp;(ROW()+12*(($AN2354-1)*3+$AO2354)-ROW())/12+5):INDIRECT("AF"&amp;(ROW()+12*(($AN2354-1)*3+$AO2354)-ROW())/12+5),AS2354)</f>
        <v>0</v>
      </c>
      <c r="AU2354" s="58">
        <f ca="1">IF(AND(AQ2354+AS2354&gt;0,AR2354+AT2354&gt;0),COUNTIF(AU$6:AU2353,"&gt;0")+1,0)</f>
        <v>0</v>
      </c>
    </row>
    <row r="2355" spans="40:47">
      <c r="AN2355" s="58">
        <v>66</v>
      </c>
      <c r="AO2355" s="58">
        <v>1</v>
      </c>
      <c r="AP2355" s="58">
        <v>10</v>
      </c>
      <c r="AQ2355" s="60">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58">
        <f ca="1">COUNTIF(INDIRECT("H"&amp;(ROW()+12*(($AN2355-1)*3+$AO2355)-ROW())/12+5):INDIRECT("S"&amp;(ROW()+12*(($AN2355-1)*3+$AO2355)-ROW())/12+5),AQ2355)</f>
        <v>0</v>
      </c>
      <c r="AS2355" s="60">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58">
        <f ca="1">COUNTIF(INDIRECT("U"&amp;(ROW()+12*(($AN2355-1)*3+$AO2355)-ROW())/12+5):INDIRECT("AF"&amp;(ROW()+12*(($AN2355-1)*3+$AO2355)-ROW())/12+5),AS2355)</f>
        <v>0</v>
      </c>
      <c r="AU2355" s="58">
        <f ca="1">IF(AND(AQ2355+AS2355&gt;0,AR2355+AT2355&gt;0),COUNTIF(AU$6:AU2354,"&gt;0")+1,0)</f>
        <v>0</v>
      </c>
    </row>
    <row r="2356" spans="40:47">
      <c r="AN2356" s="58">
        <v>66</v>
      </c>
      <c r="AO2356" s="58">
        <v>1</v>
      </c>
      <c r="AP2356" s="58">
        <v>11</v>
      </c>
      <c r="AQ2356" s="60">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58">
        <f ca="1">COUNTIF(INDIRECT("H"&amp;(ROW()+12*(($AN2356-1)*3+$AO2356)-ROW())/12+5):INDIRECT("S"&amp;(ROW()+12*(($AN2356-1)*3+$AO2356)-ROW())/12+5),AQ2356)</f>
        <v>0</v>
      </c>
      <c r="AS2356" s="60">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58">
        <f ca="1">COUNTIF(INDIRECT("U"&amp;(ROW()+12*(($AN2356-1)*3+$AO2356)-ROW())/12+5):INDIRECT("AF"&amp;(ROW()+12*(($AN2356-1)*3+$AO2356)-ROW())/12+5),AS2356)</f>
        <v>0</v>
      </c>
      <c r="AU2356" s="58">
        <f ca="1">IF(AND(AQ2356+AS2356&gt;0,AR2356+AT2356&gt;0),COUNTIF(AU$6:AU2355,"&gt;0")+1,0)</f>
        <v>0</v>
      </c>
    </row>
    <row r="2357" spans="40:47">
      <c r="AN2357" s="58">
        <v>66</v>
      </c>
      <c r="AO2357" s="58">
        <v>1</v>
      </c>
      <c r="AP2357" s="58">
        <v>12</v>
      </c>
      <c r="AQ2357" s="60">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58">
        <f ca="1">COUNTIF(INDIRECT("H"&amp;(ROW()+12*(($AN2357-1)*3+$AO2357)-ROW())/12+5):INDIRECT("S"&amp;(ROW()+12*(($AN2357-1)*3+$AO2357)-ROW())/12+5),AQ2357)</f>
        <v>0</v>
      </c>
      <c r="AS2357" s="60">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58">
        <f ca="1">COUNTIF(INDIRECT("U"&amp;(ROW()+12*(($AN2357-1)*3+$AO2357)-ROW())/12+5):INDIRECT("AF"&amp;(ROW()+12*(($AN2357-1)*3+$AO2357)-ROW())/12+5),AS2357)</f>
        <v>0</v>
      </c>
      <c r="AU2357" s="58">
        <f ca="1">IF(AND(AQ2357+AS2357&gt;0,AR2357+AT2357&gt;0),COUNTIF(AU$6:AU2356,"&gt;0")+1,0)</f>
        <v>0</v>
      </c>
    </row>
    <row r="2358" spans="40:47">
      <c r="AN2358" s="58">
        <v>66</v>
      </c>
      <c r="AO2358" s="58">
        <v>2</v>
      </c>
      <c r="AP2358" s="58">
        <v>1</v>
      </c>
      <c r="AQ2358" s="60">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58">
        <f ca="1">COUNTIF(INDIRECT("H"&amp;(ROW()+12*(($AN2358-1)*3+$AO2358)-ROW())/12+5):INDIRECT("S"&amp;(ROW()+12*(($AN2358-1)*3+$AO2358)-ROW())/12+5),AQ2358)</f>
        <v>0</v>
      </c>
      <c r="AS2358" s="60">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58">
        <f ca="1">COUNTIF(INDIRECT("U"&amp;(ROW()+12*(($AN2358-1)*3+$AO2358)-ROW())/12+5):INDIRECT("AF"&amp;(ROW()+12*(($AN2358-1)*3+$AO2358)-ROW())/12+5),AS2358)</f>
        <v>0</v>
      </c>
      <c r="AU2358" s="58">
        <f ca="1">IF(AND(AQ2358+AS2358&gt;0,AR2358+AT2358&gt;0),COUNTIF(AU$6:AU2357,"&gt;0")+1,0)</f>
        <v>0</v>
      </c>
    </row>
    <row r="2359" spans="40:47">
      <c r="AN2359" s="58">
        <v>66</v>
      </c>
      <c r="AO2359" s="58">
        <v>2</v>
      </c>
      <c r="AP2359" s="58">
        <v>2</v>
      </c>
      <c r="AQ2359" s="60">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58">
        <f ca="1">COUNTIF(INDIRECT("H"&amp;(ROW()+12*(($AN2359-1)*3+$AO2359)-ROW())/12+5):INDIRECT("S"&amp;(ROW()+12*(($AN2359-1)*3+$AO2359)-ROW())/12+5),AQ2359)</f>
        <v>0</v>
      </c>
      <c r="AS2359" s="60">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58">
        <f ca="1">COUNTIF(INDIRECT("U"&amp;(ROW()+12*(($AN2359-1)*3+$AO2359)-ROW())/12+5):INDIRECT("AF"&amp;(ROW()+12*(($AN2359-1)*3+$AO2359)-ROW())/12+5),AS2359)</f>
        <v>0</v>
      </c>
      <c r="AU2359" s="58">
        <f ca="1">IF(AND(AQ2359+AS2359&gt;0,AR2359+AT2359&gt;0),COUNTIF(AU$6:AU2358,"&gt;0")+1,0)</f>
        <v>0</v>
      </c>
    </row>
    <row r="2360" spans="40:47">
      <c r="AN2360" s="58">
        <v>66</v>
      </c>
      <c r="AO2360" s="58">
        <v>2</v>
      </c>
      <c r="AP2360" s="58">
        <v>3</v>
      </c>
      <c r="AQ2360" s="60">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58">
        <f ca="1">COUNTIF(INDIRECT("H"&amp;(ROW()+12*(($AN2360-1)*3+$AO2360)-ROW())/12+5):INDIRECT("S"&amp;(ROW()+12*(($AN2360-1)*3+$AO2360)-ROW())/12+5),AQ2360)</f>
        <v>0</v>
      </c>
      <c r="AS2360" s="60">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58">
        <f ca="1">COUNTIF(INDIRECT("U"&amp;(ROW()+12*(($AN2360-1)*3+$AO2360)-ROW())/12+5):INDIRECT("AF"&amp;(ROW()+12*(($AN2360-1)*3+$AO2360)-ROW())/12+5),AS2360)</f>
        <v>0</v>
      </c>
      <c r="AU2360" s="58">
        <f ca="1">IF(AND(AQ2360+AS2360&gt;0,AR2360+AT2360&gt;0),COUNTIF(AU$6:AU2359,"&gt;0")+1,0)</f>
        <v>0</v>
      </c>
    </row>
    <row r="2361" spans="40:47">
      <c r="AN2361" s="58">
        <v>66</v>
      </c>
      <c r="AO2361" s="58">
        <v>2</v>
      </c>
      <c r="AP2361" s="58">
        <v>4</v>
      </c>
      <c r="AQ2361" s="60">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58">
        <f ca="1">COUNTIF(INDIRECT("H"&amp;(ROW()+12*(($AN2361-1)*3+$AO2361)-ROW())/12+5):INDIRECT("S"&amp;(ROW()+12*(($AN2361-1)*3+$AO2361)-ROW())/12+5),AQ2361)</f>
        <v>0</v>
      </c>
      <c r="AS2361" s="60">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58">
        <f ca="1">COUNTIF(INDIRECT("U"&amp;(ROW()+12*(($AN2361-1)*3+$AO2361)-ROW())/12+5):INDIRECT("AF"&amp;(ROW()+12*(($AN2361-1)*3+$AO2361)-ROW())/12+5),AS2361)</f>
        <v>0</v>
      </c>
      <c r="AU2361" s="58">
        <f ca="1">IF(AND(AQ2361+AS2361&gt;0,AR2361+AT2361&gt;0),COUNTIF(AU$6:AU2360,"&gt;0")+1,0)</f>
        <v>0</v>
      </c>
    </row>
    <row r="2362" spans="40:47">
      <c r="AN2362" s="58">
        <v>66</v>
      </c>
      <c r="AO2362" s="58">
        <v>2</v>
      </c>
      <c r="AP2362" s="58">
        <v>5</v>
      </c>
      <c r="AQ2362" s="60">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58">
        <f ca="1">COUNTIF(INDIRECT("H"&amp;(ROW()+12*(($AN2362-1)*3+$AO2362)-ROW())/12+5):INDIRECT("S"&amp;(ROW()+12*(($AN2362-1)*3+$AO2362)-ROW())/12+5),AQ2362)</f>
        <v>0</v>
      </c>
      <c r="AS2362" s="60">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58">
        <f ca="1">COUNTIF(INDIRECT("U"&amp;(ROW()+12*(($AN2362-1)*3+$AO2362)-ROW())/12+5):INDIRECT("AF"&amp;(ROW()+12*(($AN2362-1)*3+$AO2362)-ROW())/12+5),AS2362)</f>
        <v>0</v>
      </c>
      <c r="AU2362" s="58">
        <f ca="1">IF(AND(AQ2362+AS2362&gt;0,AR2362+AT2362&gt;0),COUNTIF(AU$6:AU2361,"&gt;0")+1,0)</f>
        <v>0</v>
      </c>
    </row>
    <row r="2363" spans="40:47">
      <c r="AN2363" s="58">
        <v>66</v>
      </c>
      <c r="AO2363" s="58">
        <v>2</v>
      </c>
      <c r="AP2363" s="58">
        <v>6</v>
      </c>
      <c r="AQ2363" s="60">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58">
        <f ca="1">COUNTIF(INDIRECT("H"&amp;(ROW()+12*(($AN2363-1)*3+$AO2363)-ROW())/12+5):INDIRECT("S"&amp;(ROW()+12*(($AN2363-1)*3+$AO2363)-ROW())/12+5),AQ2363)</f>
        <v>0</v>
      </c>
      <c r="AS2363" s="60">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58">
        <f ca="1">COUNTIF(INDIRECT("U"&amp;(ROW()+12*(($AN2363-1)*3+$AO2363)-ROW())/12+5):INDIRECT("AF"&amp;(ROW()+12*(($AN2363-1)*3+$AO2363)-ROW())/12+5),AS2363)</f>
        <v>0</v>
      </c>
      <c r="AU2363" s="58">
        <f ca="1">IF(AND(AQ2363+AS2363&gt;0,AR2363+AT2363&gt;0),COUNTIF(AU$6:AU2362,"&gt;0")+1,0)</f>
        <v>0</v>
      </c>
    </row>
    <row r="2364" spans="40:47">
      <c r="AN2364" s="58">
        <v>66</v>
      </c>
      <c r="AO2364" s="58">
        <v>2</v>
      </c>
      <c r="AP2364" s="58">
        <v>7</v>
      </c>
      <c r="AQ2364" s="60">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58">
        <f ca="1">COUNTIF(INDIRECT("H"&amp;(ROW()+12*(($AN2364-1)*3+$AO2364)-ROW())/12+5):INDIRECT("S"&amp;(ROW()+12*(($AN2364-1)*3+$AO2364)-ROW())/12+5),AQ2364)</f>
        <v>0</v>
      </c>
      <c r="AS2364" s="60">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58">
        <f ca="1">COUNTIF(INDIRECT("U"&amp;(ROW()+12*(($AN2364-1)*3+$AO2364)-ROW())/12+5):INDIRECT("AF"&amp;(ROW()+12*(($AN2364-1)*3+$AO2364)-ROW())/12+5),AS2364)</f>
        <v>0</v>
      </c>
      <c r="AU2364" s="58">
        <f ca="1">IF(AND(AQ2364+AS2364&gt;0,AR2364+AT2364&gt;0),COUNTIF(AU$6:AU2363,"&gt;0")+1,0)</f>
        <v>0</v>
      </c>
    </row>
    <row r="2365" spans="40:47">
      <c r="AN2365" s="58">
        <v>66</v>
      </c>
      <c r="AO2365" s="58">
        <v>2</v>
      </c>
      <c r="AP2365" s="58">
        <v>8</v>
      </c>
      <c r="AQ2365" s="60">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58">
        <f ca="1">COUNTIF(INDIRECT("H"&amp;(ROW()+12*(($AN2365-1)*3+$AO2365)-ROW())/12+5):INDIRECT("S"&amp;(ROW()+12*(($AN2365-1)*3+$AO2365)-ROW())/12+5),AQ2365)</f>
        <v>0</v>
      </c>
      <c r="AS2365" s="60">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58">
        <f ca="1">COUNTIF(INDIRECT("U"&amp;(ROW()+12*(($AN2365-1)*3+$AO2365)-ROW())/12+5):INDIRECT("AF"&amp;(ROW()+12*(($AN2365-1)*3+$AO2365)-ROW())/12+5),AS2365)</f>
        <v>0</v>
      </c>
      <c r="AU2365" s="58">
        <f ca="1">IF(AND(AQ2365+AS2365&gt;0,AR2365+AT2365&gt;0),COUNTIF(AU$6:AU2364,"&gt;0")+1,0)</f>
        <v>0</v>
      </c>
    </row>
    <row r="2366" spans="40:47">
      <c r="AN2366" s="58">
        <v>66</v>
      </c>
      <c r="AO2366" s="58">
        <v>2</v>
      </c>
      <c r="AP2366" s="58">
        <v>9</v>
      </c>
      <c r="AQ2366" s="60">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58">
        <f ca="1">COUNTIF(INDIRECT("H"&amp;(ROW()+12*(($AN2366-1)*3+$AO2366)-ROW())/12+5):INDIRECT("S"&amp;(ROW()+12*(($AN2366-1)*3+$AO2366)-ROW())/12+5),AQ2366)</f>
        <v>0</v>
      </c>
      <c r="AS2366" s="60">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58">
        <f ca="1">COUNTIF(INDIRECT("U"&amp;(ROW()+12*(($AN2366-1)*3+$AO2366)-ROW())/12+5):INDIRECT("AF"&amp;(ROW()+12*(($AN2366-1)*3+$AO2366)-ROW())/12+5),AS2366)</f>
        <v>0</v>
      </c>
      <c r="AU2366" s="58">
        <f ca="1">IF(AND(AQ2366+AS2366&gt;0,AR2366+AT2366&gt;0),COUNTIF(AU$6:AU2365,"&gt;0")+1,0)</f>
        <v>0</v>
      </c>
    </row>
    <row r="2367" spans="40:47">
      <c r="AN2367" s="58">
        <v>66</v>
      </c>
      <c r="AO2367" s="58">
        <v>2</v>
      </c>
      <c r="AP2367" s="58">
        <v>10</v>
      </c>
      <c r="AQ2367" s="60">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58">
        <f ca="1">COUNTIF(INDIRECT("H"&amp;(ROW()+12*(($AN2367-1)*3+$AO2367)-ROW())/12+5):INDIRECT("S"&amp;(ROW()+12*(($AN2367-1)*3+$AO2367)-ROW())/12+5),AQ2367)</f>
        <v>0</v>
      </c>
      <c r="AS2367" s="60">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58">
        <f ca="1">COUNTIF(INDIRECT("U"&amp;(ROW()+12*(($AN2367-1)*3+$AO2367)-ROW())/12+5):INDIRECT("AF"&amp;(ROW()+12*(($AN2367-1)*3+$AO2367)-ROW())/12+5),AS2367)</f>
        <v>0</v>
      </c>
      <c r="AU2367" s="58">
        <f ca="1">IF(AND(AQ2367+AS2367&gt;0,AR2367+AT2367&gt;0),COUNTIF(AU$6:AU2366,"&gt;0")+1,0)</f>
        <v>0</v>
      </c>
    </row>
    <row r="2368" spans="40:47">
      <c r="AN2368" s="58">
        <v>66</v>
      </c>
      <c r="AO2368" s="58">
        <v>2</v>
      </c>
      <c r="AP2368" s="58">
        <v>11</v>
      </c>
      <c r="AQ2368" s="60">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58">
        <f ca="1">COUNTIF(INDIRECT("H"&amp;(ROW()+12*(($AN2368-1)*3+$AO2368)-ROW())/12+5):INDIRECT("S"&amp;(ROW()+12*(($AN2368-1)*3+$AO2368)-ROW())/12+5),AQ2368)</f>
        <v>0</v>
      </c>
      <c r="AS2368" s="60">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58">
        <f ca="1">COUNTIF(INDIRECT("U"&amp;(ROW()+12*(($AN2368-1)*3+$AO2368)-ROW())/12+5):INDIRECT("AF"&amp;(ROW()+12*(($AN2368-1)*3+$AO2368)-ROW())/12+5),AS2368)</f>
        <v>0</v>
      </c>
      <c r="AU2368" s="58">
        <f ca="1">IF(AND(AQ2368+AS2368&gt;0,AR2368+AT2368&gt;0),COUNTIF(AU$6:AU2367,"&gt;0")+1,0)</f>
        <v>0</v>
      </c>
    </row>
    <row r="2369" spans="40:47">
      <c r="AN2369" s="58">
        <v>66</v>
      </c>
      <c r="AO2369" s="58">
        <v>2</v>
      </c>
      <c r="AP2369" s="58">
        <v>12</v>
      </c>
      <c r="AQ2369" s="60">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58">
        <f ca="1">COUNTIF(INDIRECT("H"&amp;(ROW()+12*(($AN2369-1)*3+$AO2369)-ROW())/12+5):INDIRECT("S"&amp;(ROW()+12*(($AN2369-1)*3+$AO2369)-ROW())/12+5),AQ2369)</f>
        <v>0</v>
      </c>
      <c r="AS2369" s="60">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58">
        <f ca="1">COUNTIF(INDIRECT("U"&amp;(ROW()+12*(($AN2369-1)*3+$AO2369)-ROW())/12+5):INDIRECT("AF"&amp;(ROW()+12*(($AN2369-1)*3+$AO2369)-ROW())/12+5),AS2369)</f>
        <v>0</v>
      </c>
      <c r="AU2369" s="58">
        <f ca="1">IF(AND(AQ2369+AS2369&gt;0,AR2369+AT2369&gt;0),COUNTIF(AU$6:AU2368,"&gt;0")+1,0)</f>
        <v>0</v>
      </c>
    </row>
    <row r="2370" spans="40:47">
      <c r="AN2370" s="58">
        <v>66</v>
      </c>
      <c r="AO2370" s="58">
        <v>3</v>
      </c>
      <c r="AP2370" s="58">
        <v>1</v>
      </c>
      <c r="AQ2370" s="60">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58">
        <f ca="1">COUNTIF(INDIRECT("H"&amp;(ROW()+12*(($AN2370-1)*3+$AO2370)-ROW())/12+5):INDIRECT("S"&amp;(ROW()+12*(($AN2370-1)*3+$AO2370)-ROW())/12+5),AQ2370)</f>
        <v>0</v>
      </c>
      <c r="AS2370" s="60">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58">
        <f ca="1">COUNTIF(INDIRECT("U"&amp;(ROW()+12*(($AN2370-1)*3+$AO2370)-ROW())/12+5):INDIRECT("AF"&amp;(ROW()+12*(($AN2370-1)*3+$AO2370)-ROW())/12+5),AS2370)</f>
        <v>0</v>
      </c>
      <c r="AU2370" s="58">
        <f ca="1">IF(AND(AQ2370+AS2370&gt;0,AR2370+AT2370&gt;0),COUNTIF(AU$6:AU2369,"&gt;0")+1,0)</f>
        <v>0</v>
      </c>
    </row>
    <row r="2371" spans="40:47">
      <c r="AN2371" s="58">
        <v>66</v>
      </c>
      <c r="AO2371" s="58">
        <v>3</v>
      </c>
      <c r="AP2371" s="58">
        <v>2</v>
      </c>
      <c r="AQ2371" s="60">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58">
        <f ca="1">COUNTIF(INDIRECT("H"&amp;(ROW()+12*(($AN2371-1)*3+$AO2371)-ROW())/12+5):INDIRECT("S"&amp;(ROW()+12*(($AN2371-1)*3+$AO2371)-ROW())/12+5),AQ2371)</f>
        <v>0</v>
      </c>
      <c r="AS2371" s="60">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58">
        <f ca="1">COUNTIF(INDIRECT("U"&amp;(ROW()+12*(($AN2371-1)*3+$AO2371)-ROW())/12+5):INDIRECT("AF"&amp;(ROW()+12*(($AN2371-1)*3+$AO2371)-ROW())/12+5),AS2371)</f>
        <v>0</v>
      </c>
      <c r="AU2371" s="58">
        <f ca="1">IF(AND(AQ2371+AS2371&gt;0,AR2371+AT2371&gt;0),COUNTIF(AU$6:AU2370,"&gt;0")+1,0)</f>
        <v>0</v>
      </c>
    </row>
    <row r="2372" spans="40:47">
      <c r="AN2372" s="58">
        <v>66</v>
      </c>
      <c r="AO2372" s="58">
        <v>3</v>
      </c>
      <c r="AP2372" s="58">
        <v>3</v>
      </c>
      <c r="AQ2372" s="60">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58">
        <f ca="1">COUNTIF(INDIRECT("H"&amp;(ROW()+12*(($AN2372-1)*3+$AO2372)-ROW())/12+5):INDIRECT("S"&amp;(ROW()+12*(($AN2372-1)*3+$AO2372)-ROW())/12+5),AQ2372)</f>
        <v>0</v>
      </c>
      <c r="AS2372" s="60">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58">
        <f ca="1">COUNTIF(INDIRECT("U"&amp;(ROW()+12*(($AN2372-1)*3+$AO2372)-ROW())/12+5):INDIRECT("AF"&amp;(ROW()+12*(($AN2372-1)*3+$AO2372)-ROW())/12+5),AS2372)</f>
        <v>0</v>
      </c>
      <c r="AU2372" s="58">
        <f ca="1">IF(AND(AQ2372+AS2372&gt;0,AR2372+AT2372&gt;0),COUNTIF(AU$6:AU2371,"&gt;0")+1,0)</f>
        <v>0</v>
      </c>
    </row>
    <row r="2373" spans="40:47">
      <c r="AN2373" s="58">
        <v>66</v>
      </c>
      <c r="AO2373" s="58">
        <v>3</v>
      </c>
      <c r="AP2373" s="58">
        <v>4</v>
      </c>
      <c r="AQ2373" s="60">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58">
        <f ca="1">COUNTIF(INDIRECT("H"&amp;(ROW()+12*(($AN2373-1)*3+$AO2373)-ROW())/12+5):INDIRECT("S"&amp;(ROW()+12*(($AN2373-1)*3+$AO2373)-ROW())/12+5),AQ2373)</f>
        <v>0</v>
      </c>
      <c r="AS2373" s="60">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58">
        <f ca="1">COUNTIF(INDIRECT("U"&amp;(ROW()+12*(($AN2373-1)*3+$AO2373)-ROW())/12+5):INDIRECT("AF"&amp;(ROW()+12*(($AN2373-1)*3+$AO2373)-ROW())/12+5),AS2373)</f>
        <v>0</v>
      </c>
      <c r="AU2373" s="58">
        <f ca="1">IF(AND(AQ2373+AS2373&gt;0,AR2373+AT2373&gt;0),COUNTIF(AU$6:AU2372,"&gt;0")+1,0)</f>
        <v>0</v>
      </c>
    </row>
    <row r="2374" spans="40:47">
      <c r="AN2374" s="58">
        <v>66</v>
      </c>
      <c r="AO2374" s="58">
        <v>3</v>
      </c>
      <c r="AP2374" s="58">
        <v>5</v>
      </c>
      <c r="AQ2374" s="60">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58">
        <f ca="1">COUNTIF(INDIRECT("H"&amp;(ROW()+12*(($AN2374-1)*3+$AO2374)-ROW())/12+5):INDIRECT("S"&amp;(ROW()+12*(($AN2374-1)*3+$AO2374)-ROW())/12+5),AQ2374)</f>
        <v>0</v>
      </c>
      <c r="AS2374" s="60">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58">
        <f ca="1">COUNTIF(INDIRECT("U"&amp;(ROW()+12*(($AN2374-1)*3+$AO2374)-ROW())/12+5):INDIRECT("AF"&amp;(ROW()+12*(($AN2374-1)*3+$AO2374)-ROW())/12+5),AS2374)</f>
        <v>0</v>
      </c>
      <c r="AU2374" s="58">
        <f ca="1">IF(AND(AQ2374+AS2374&gt;0,AR2374+AT2374&gt;0),COUNTIF(AU$6:AU2373,"&gt;0")+1,0)</f>
        <v>0</v>
      </c>
    </row>
    <row r="2375" spans="40:47">
      <c r="AN2375" s="58">
        <v>66</v>
      </c>
      <c r="AO2375" s="58">
        <v>3</v>
      </c>
      <c r="AP2375" s="58">
        <v>6</v>
      </c>
      <c r="AQ2375" s="60">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58">
        <f ca="1">COUNTIF(INDIRECT("H"&amp;(ROW()+12*(($AN2375-1)*3+$AO2375)-ROW())/12+5):INDIRECT("S"&amp;(ROW()+12*(($AN2375-1)*3+$AO2375)-ROW())/12+5),AQ2375)</f>
        <v>0</v>
      </c>
      <c r="AS2375" s="60">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58">
        <f ca="1">COUNTIF(INDIRECT("U"&amp;(ROW()+12*(($AN2375-1)*3+$AO2375)-ROW())/12+5):INDIRECT("AF"&amp;(ROW()+12*(($AN2375-1)*3+$AO2375)-ROW())/12+5),AS2375)</f>
        <v>0</v>
      </c>
      <c r="AU2375" s="58">
        <f ca="1">IF(AND(AQ2375+AS2375&gt;0,AR2375+AT2375&gt;0),COUNTIF(AU$6:AU2374,"&gt;0")+1,0)</f>
        <v>0</v>
      </c>
    </row>
    <row r="2376" spans="40:47">
      <c r="AN2376" s="58">
        <v>66</v>
      </c>
      <c r="AO2376" s="58">
        <v>3</v>
      </c>
      <c r="AP2376" s="58">
        <v>7</v>
      </c>
      <c r="AQ2376" s="60">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58">
        <f ca="1">COUNTIF(INDIRECT("H"&amp;(ROW()+12*(($AN2376-1)*3+$AO2376)-ROW())/12+5):INDIRECT("S"&amp;(ROW()+12*(($AN2376-1)*3+$AO2376)-ROW())/12+5),AQ2376)</f>
        <v>0</v>
      </c>
      <c r="AS2376" s="60">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58">
        <f ca="1">COUNTIF(INDIRECT("U"&amp;(ROW()+12*(($AN2376-1)*3+$AO2376)-ROW())/12+5):INDIRECT("AF"&amp;(ROW()+12*(($AN2376-1)*3+$AO2376)-ROW())/12+5),AS2376)</f>
        <v>0</v>
      </c>
      <c r="AU2376" s="58">
        <f ca="1">IF(AND(AQ2376+AS2376&gt;0,AR2376+AT2376&gt;0),COUNTIF(AU$6:AU2375,"&gt;0")+1,0)</f>
        <v>0</v>
      </c>
    </row>
    <row r="2377" spans="40:47">
      <c r="AN2377" s="58">
        <v>66</v>
      </c>
      <c r="AO2377" s="58">
        <v>3</v>
      </c>
      <c r="AP2377" s="58">
        <v>8</v>
      </c>
      <c r="AQ2377" s="60">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58">
        <f ca="1">COUNTIF(INDIRECT("H"&amp;(ROW()+12*(($AN2377-1)*3+$AO2377)-ROW())/12+5):INDIRECT("S"&amp;(ROW()+12*(($AN2377-1)*3+$AO2377)-ROW())/12+5),AQ2377)</f>
        <v>0</v>
      </c>
      <c r="AS2377" s="60">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58">
        <f ca="1">COUNTIF(INDIRECT("U"&amp;(ROW()+12*(($AN2377-1)*3+$AO2377)-ROW())/12+5):INDIRECT("AF"&amp;(ROW()+12*(($AN2377-1)*3+$AO2377)-ROW())/12+5),AS2377)</f>
        <v>0</v>
      </c>
      <c r="AU2377" s="58">
        <f ca="1">IF(AND(AQ2377+AS2377&gt;0,AR2377+AT2377&gt;0),COUNTIF(AU$6:AU2376,"&gt;0")+1,0)</f>
        <v>0</v>
      </c>
    </row>
    <row r="2378" spans="40:47">
      <c r="AN2378" s="58">
        <v>66</v>
      </c>
      <c r="AO2378" s="58">
        <v>3</v>
      </c>
      <c r="AP2378" s="58">
        <v>9</v>
      </c>
      <c r="AQ2378" s="60">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58">
        <f ca="1">COUNTIF(INDIRECT("H"&amp;(ROW()+12*(($AN2378-1)*3+$AO2378)-ROW())/12+5):INDIRECT("S"&amp;(ROW()+12*(($AN2378-1)*3+$AO2378)-ROW())/12+5),AQ2378)</f>
        <v>0</v>
      </c>
      <c r="AS2378" s="60">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58">
        <f ca="1">COUNTIF(INDIRECT("U"&amp;(ROW()+12*(($AN2378-1)*3+$AO2378)-ROW())/12+5):INDIRECT("AF"&amp;(ROW()+12*(($AN2378-1)*3+$AO2378)-ROW())/12+5),AS2378)</f>
        <v>0</v>
      </c>
      <c r="AU2378" s="58">
        <f ca="1">IF(AND(AQ2378+AS2378&gt;0,AR2378+AT2378&gt;0),COUNTIF(AU$6:AU2377,"&gt;0")+1,0)</f>
        <v>0</v>
      </c>
    </row>
    <row r="2379" spans="40:47">
      <c r="AN2379" s="58">
        <v>66</v>
      </c>
      <c r="AO2379" s="58">
        <v>3</v>
      </c>
      <c r="AP2379" s="58">
        <v>10</v>
      </c>
      <c r="AQ2379" s="60">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58">
        <f ca="1">COUNTIF(INDIRECT("H"&amp;(ROW()+12*(($AN2379-1)*3+$AO2379)-ROW())/12+5):INDIRECT("S"&amp;(ROW()+12*(($AN2379-1)*3+$AO2379)-ROW())/12+5),AQ2379)</f>
        <v>0</v>
      </c>
      <c r="AS2379" s="60">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58">
        <f ca="1">COUNTIF(INDIRECT("U"&amp;(ROW()+12*(($AN2379-1)*3+$AO2379)-ROW())/12+5):INDIRECT("AF"&amp;(ROW()+12*(($AN2379-1)*3+$AO2379)-ROW())/12+5),AS2379)</f>
        <v>0</v>
      </c>
      <c r="AU2379" s="58">
        <f ca="1">IF(AND(AQ2379+AS2379&gt;0,AR2379+AT2379&gt;0),COUNTIF(AU$6:AU2378,"&gt;0")+1,0)</f>
        <v>0</v>
      </c>
    </row>
    <row r="2380" spans="40:47">
      <c r="AN2380" s="58">
        <v>66</v>
      </c>
      <c r="AO2380" s="58">
        <v>3</v>
      </c>
      <c r="AP2380" s="58">
        <v>11</v>
      </c>
      <c r="AQ2380" s="60">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58">
        <f ca="1">COUNTIF(INDIRECT("H"&amp;(ROW()+12*(($AN2380-1)*3+$AO2380)-ROW())/12+5):INDIRECT("S"&amp;(ROW()+12*(($AN2380-1)*3+$AO2380)-ROW())/12+5),AQ2380)</f>
        <v>0</v>
      </c>
      <c r="AS2380" s="60">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58">
        <f ca="1">COUNTIF(INDIRECT("U"&amp;(ROW()+12*(($AN2380-1)*3+$AO2380)-ROW())/12+5):INDIRECT("AF"&amp;(ROW()+12*(($AN2380-1)*3+$AO2380)-ROW())/12+5),AS2380)</f>
        <v>0</v>
      </c>
      <c r="AU2380" s="58">
        <f ca="1">IF(AND(AQ2380+AS2380&gt;0,AR2380+AT2380&gt;0),COUNTIF(AU$6:AU2379,"&gt;0")+1,0)</f>
        <v>0</v>
      </c>
    </row>
    <row r="2381" spans="40:47">
      <c r="AN2381" s="243">
        <v>66</v>
      </c>
      <c r="AO2381" s="243">
        <v>3</v>
      </c>
      <c r="AP2381" s="243">
        <v>12</v>
      </c>
      <c r="AQ2381" s="244">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243">
        <f ca="1">COUNTIF(INDIRECT("H"&amp;(ROW()+12*(($AN2381-1)*3+$AO2381)-ROW())/12+5):INDIRECT("S"&amp;(ROW()+12*(($AN2381-1)*3+$AO2381)-ROW())/12+5),AQ2381)</f>
        <v>0</v>
      </c>
      <c r="AS2381" s="244">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243">
        <f ca="1">COUNTIF(INDIRECT("U"&amp;(ROW()+12*(($AN2381-1)*3+$AO2381)-ROW())/12+5):INDIRECT("AF"&amp;(ROW()+12*(($AN2381-1)*3+$AO2381)-ROW())/12+5),AS2381)</f>
        <v>0</v>
      </c>
      <c r="AU2381" s="58">
        <f ca="1">IF(AND(AQ2381+AS2381&gt;0,AR2381+AT2381&gt;0),COUNTIF(AU$6:AU2380,"&gt;0")+1,0)</f>
        <v>0</v>
      </c>
    </row>
    <row r="2382" spans="40:47">
      <c r="AN2382" s="58">
        <v>67</v>
      </c>
      <c r="AO2382" s="58">
        <v>1</v>
      </c>
      <c r="AP2382" s="58">
        <v>1</v>
      </c>
      <c r="AQ2382" s="60">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58">
        <f ca="1">COUNTIF(INDIRECT("H"&amp;(ROW()+12*(($AN2382-1)*3+$AO2382)-ROW())/12+5):INDIRECT("S"&amp;(ROW()+12*(($AN2382-1)*3+$AO2382)-ROW())/12+5),AQ2382)</f>
        <v>0</v>
      </c>
      <c r="AS2382" s="60">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58">
        <f ca="1">COUNTIF(INDIRECT("U"&amp;(ROW()+12*(($AN2382-1)*3+$AO2382)-ROW())/12+5):INDIRECT("AF"&amp;(ROW()+12*(($AN2382-1)*3+$AO2382)-ROW())/12+5),AS2382)</f>
        <v>0</v>
      </c>
      <c r="AU2382" s="58">
        <f ca="1">IF(AND(AQ2382+AS2382&gt;0,AR2382+AT2382&gt;0),COUNTIF(AU$6:AU2381,"&gt;0")+1,0)</f>
        <v>0</v>
      </c>
    </row>
    <row r="2383" spans="40:47">
      <c r="AN2383" s="58">
        <v>67</v>
      </c>
      <c r="AO2383" s="58">
        <v>1</v>
      </c>
      <c r="AP2383" s="58">
        <v>2</v>
      </c>
      <c r="AQ2383" s="60">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58">
        <f ca="1">COUNTIF(INDIRECT("H"&amp;(ROW()+12*(($AN2383-1)*3+$AO2383)-ROW())/12+5):INDIRECT("S"&amp;(ROW()+12*(($AN2383-1)*3+$AO2383)-ROW())/12+5),AQ2383)</f>
        <v>0</v>
      </c>
      <c r="AS2383" s="60">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58">
        <f ca="1">COUNTIF(INDIRECT("U"&amp;(ROW()+12*(($AN2383-1)*3+$AO2383)-ROW())/12+5):INDIRECT("AF"&amp;(ROW()+12*(($AN2383-1)*3+$AO2383)-ROW())/12+5),AS2383)</f>
        <v>0</v>
      </c>
      <c r="AU2383" s="58">
        <f ca="1">IF(AND(AQ2383+AS2383&gt;0,AR2383+AT2383&gt;0),COUNTIF(AU$6:AU2382,"&gt;0")+1,0)</f>
        <v>0</v>
      </c>
    </row>
    <row r="2384" spans="40:47">
      <c r="AN2384" s="58">
        <v>67</v>
      </c>
      <c r="AO2384" s="58">
        <v>1</v>
      </c>
      <c r="AP2384" s="58">
        <v>3</v>
      </c>
      <c r="AQ2384" s="60">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58">
        <f ca="1">COUNTIF(INDIRECT("H"&amp;(ROW()+12*(($AN2384-1)*3+$AO2384)-ROW())/12+5):INDIRECT("S"&amp;(ROW()+12*(($AN2384-1)*3+$AO2384)-ROW())/12+5),AQ2384)</f>
        <v>0</v>
      </c>
      <c r="AS2384" s="60">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58">
        <f ca="1">COUNTIF(INDIRECT("U"&amp;(ROW()+12*(($AN2384-1)*3+$AO2384)-ROW())/12+5):INDIRECT("AF"&amp;(ROW()+12*(($AN2384-1)*3+$AO2384)-ROW())/12+5),AS2384)</f>
        <v>0</v>
      </c>
      <c r="AU2384" s="58">
        <f ca="1">IF(AND(AQ2384+AS2384&gt;0,AR2384+AT2384&gt;0),COUNTIF(AU$6:AU2383,"&gt;0")+1,0)</f>
        <v>0</v>
      </c>
    </row>
    <row r="2385" spans="40:47">
      <c r="AN2385" s="58">
        <v>67</v>
      </c>
      <c r="AO2385" s="58">
        <v>1</v>
      </c>
      <c r="AP2385" s="58">
        <v>4</v>
      </c>
      <c r="AQ2385" s="60">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58">
        <f ca="1">COUNTIF(INDIRECT("H"&amp;(ROW()+12*(($AN2385-1)*3+$AO2385)-ROW())/12+5):INDIRECT("S"&amp;(ROW()+12*(($AN2385-1)*3+$AO2385)-ROW())/12+5),AQ2385)</f>
        <v>0</v>
      </c>
      <c r="AS2385" s="60">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58">
        <f ca="1">COUNTIF(INDIRECT("U"&amp;(ROW()+12*(($AN2385-1)*3+$AO2385)-ROW())/12+5):INDIRECT("AF"&amp;(ROW()+12*(($AN2385-1)*3+$AO2385)-ROW())/12+5),AS2385)</f>
        <v>0</v>
      </c>
      <c r="AU2385" s="58">
        <f ca="1">IF(AND(AQ2385+AS2385&gt;0,AR2385+AT2385&gt;0),COUNTIF(AU$6:AU2384,"&gt;0")+1,0)</f>
        <v>0</v>
      </c>
    </row>
    <row r="2386" spans="40:47">
      <c r="AN2386" s="58">
        <v>67</v>
      </c>
      <c r="AO2386" s="58">
        <v>1</v>
      </c>
      <c r="AP2386" s="58">
        <v>5</v>
      </c>
      <c r="AQ2386" s="60">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58">
        <f ca="1">COUNTIF(INDIRECT("H"&amp;(ROW()+12*(($AN2386-1)*3+$AO2386)-ROW())/12+5):INDIRECT("S"&amp;(ROW()+12*(($AN2386-1)*3+$AO2386)-ROW())/12+5),AQ2386)</f>
        <v>0</v>
      </c>
      <c r="AS2386" s="60">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58">
        <f ca="1">COUNTIF(INDIRECT("U"&amp;(ROW()+12*(($AN2386-1)*3+$AO2386)-ROW())/12+5):INDIRECT("AF"&amp;(ROW()+12*(($AN2386-1)*3+$AO2386)-ROW())/12+5),AS2386)</f>
        <v>0</v>
      </c>
      <c r="AU2386" s="58">
        <f ca="1">IF(AND(AQ2386+AS2386&gt;0,AR2386+AT2386&gt;0),COUNTIF(AU$6:AU2385,"&gt;0")+1,0)</f>
        <v>0</v>
      </c>
    </row>
    <row r="2387" spans="40:47">
      <c r="AN2387" s="58">
        <v>67</v>
      </c>
      <c r="AO2387" s="58">
        <v>1</v>
      </c>
      <c r="AP2387" s="58">
        <v>6</v>
      </c>
      <c r="AQ2387" s="60">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58">
        <f ca="1">COUNTIF(INDIRECT("H"&amp;(ROW()+12*(($AN2387-1)*3+$AO2387)-ROW())/12+5):INDIRECT("S"&amp;(ROW()+12*(($AN2387-1)*3+$AO2387)-ROW())/12+5),AQ2387)</f>
        <v>0</v>
      </c>
      <c r="AS2387" s="60">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58">
        <f ca="1">COUNTIF(INDIRECT("U"&amp;(ROW()+12*(($AN2387-1)*3+$AO2387)-ROW())/12+5):INDIRECT("AF"&amp;(ROW()+12*(($AN2387-1)*3+$AO2387)-ROW())/12+5),AS2387)</f>
        <v>0</v>
      </c>
      <c r="AU2387" s="58">
        <f ca="1">IF(AND(AQ2387+AS2387&gt;0,AR2387+AT2387&gt;0),COUNTIF(AU$6:AU2386,"&gt;0")+1,0)</f>
        <v>0</v>
      </c>
    </row>
    <row r="2388" spans="40:47">
      <c r="AN2388" s="58">
        <v>67</v>
      </c>
      <c r="AO2388" s="58">
        <v>1</v>
      </c>
      <c r="AP2388" s="58">
        <v>7</v>
      </c>
      <c r="AQ2388" s="60">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58">
        <f ca="1">COUNTIF(INDIRECT("H"&amp;(ROW()+12*(($AN2388-1)*3+$AO2388)-ROW())/12+5):INDIRECT("S"&amp;(ROW()+12*(($AN2388-1)*3+$AO2388)-ROW())/12+5),AQ2388)</f>
        <v>0</v>
      </c>
      <c r="AS2388" s="60">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58">
        <f ca="1">COUNTIF(INDIRECT("U"&amp;(ROW()+12*(($AN2388-1)*3+$AO2388)-ROW())/12+5):INDIRECT("AF"&amp;(ROW()+12*(($AN2388-1)*3+$AO2388)-ROW())/12+5),AS2388)</f>
        <v>0</v>
      </c>
      <c r="AU2388" s="58">
        <f ca="1">IF(AND(AQ2388+AS2388&gt;0,AR2388+AT2388&gt;0),COUNTIF(AU$6:AU2387,"&gt;0")+1,0)</f>
        <v>0</v>
      </c>
    </row>
    <row r="2389" spans="40:47">
      <c r="AN2389" s="58">
        <v>67</v>
      </c>
      <c r="AO2389" s="58">
        <v>1</v>
      </c>
      <c r="AP2389" s="58">
        <v>8</v>
      </c>
      <c r="AQ2389" s="60">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58">
        <f ca="1">COUNTIF(INDIRECT("H"&amp;(ROW()+12*(($AN2389-1)*3+$AO2389)-ROW())/12+5):INDIRECT("S"&amp;(ROW()+12*(($AN2389-1)*3+$AO2389)-ROW())/12+5),AQ2389)</f>
        <v>0</v>
      </c>
      <c r="AS2389" s="60">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58">
        <f ca="1">COUNTIF(INDIRECT("U"&amp;(ROW()+12*(($AN2389-1)*3+$AO2389)-ROW())/12+5):INDIRECT("AF"&amp;(ROW()+12*(($AN2389-1)*3+$AO2389)-ROW())/12+5),AS2389)</f>
        <v>0</v>
      </c>
      <c r="AU2389" s="58">
        <f ca="1">IF(AND(AQ2389+AS2389&gt;0,AR2389+AT2389&gt;0),COUNTIF(AU$6:AU2388,"&gt;0")+1,0)</f>
        <v>0</v>
      </c>
    </row>
    <row r="2390" spans="40:47">
      <c r="AN2390" s="58">
        <v>67</v>
      </c>
      <c r="AO2390" s="58">
        <v>1</v>
      </c>
      <c r="AP2390" s="58">
        <v>9</v>
      </c>
      <c r="AQ2390" s="60">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58">
        <f ca="1">COUNTIF(INDIRECT("H"&amp;(ROW()+12*(($AN2390-1)*3+$AO2390)-ROW())/12+5):INDIRECT("S"&amp;(ROW()+12*(($AN2390-1)*3+$AO2390)-ROW())/12+5),AQ2390)</f>
        <v>0</v>
      </c>
      <c r="AS2390" s="60">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58">
        <f ca="1">COUNTIF(INDIRECT("U"&amp;(ROW()+12*(($AN2390-1)*3+$AO2390)-ROW())/12+5):INDIRECT("AF"&amp;(ROW()+12*(($AN2390-1)*3+$AO2390)-ROW())/12+5),AS2390)</f>
        <v>0</v>
      </c>
      <c r="AU2390" s="58">
        <f ca="1">IF(AND(AQ2390+AS2390&gt;0,AR2390+AT2390&gt;0),COUNTIF(AU$6:AU2389,"&gt;0")+1,0)</f>
        <v>0</v>
      </c>
    </row>
    <row r="2391" spans="40:47">
      <c r="AN2391" s="58">
        <v>67</v>
      </c>
      <c r="AO2391" s="58">
        <v>1</v>
      </c>
      <c r="AP2391" s="58">
        <v>10</v>
      </c>
      <c r="AQ2391" s="60">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58">
        <f ca="1">COUNTIF(INDIRECT("H"&amp;(ROW()+12*(($AN2391-1)*3+$AO2391)-ROW())/12+5):INDIRECT("S"&amp;(ROW()+12*(($AN2391-1)*3+$AO2391)-ROW())/12+5),AQ2391)</f>
        <v>0</v>
      </c>
      <c r="AS2391" s="60">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58">
        <f ca="1">COUNTIF(INDIRECT("U"&amp;(ROW()+12*(($AN2391-1)*3+$AO2391)-ROW())/12+5):INDIRECT("AF"&amp;(ROW()+12*(($AN2391-1)*3+$AO2391)-ROW())/12+5),AS2391)</f>
        <v>0</v>
      </c>
      <c r="AU2391" s="58">
        <f ca="1">IF(AND(AQ2391+AS2391&gt;0,AR2391+AT2391&gt;0),COUNTIF(AU$6:AU2390,"&gt;0")+1,0)</f>
        <v>0</v>
      </c>
    </row>
    <row r="2392" spans="40:47">
      <c r="AN2392" s="58">
        <v>67</v>
      </c>
      <c r="AO2392" s="58">
        <v>1</v>
      </c>
      <c r="AP2392" s="58">
        <v>11</v>
      </c>
      <c r="AQ2392" s="60">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58">
        <f ca="1">COUNTIF(INDIRECT("H"&amp;(ROW()+12*(($AN2392-1)*3+$AO2392)-ROW())/12+5):INDIRECT("S"&amp;(ROW()+12*(($AN2392-1)*3+$AO2392)-ROW())/12+5),AQ2392)</f>
        <v>0</v>
      </c>
      <c r="AS2392" s="60">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58">
        <f ca="1">COUNTIF(INDIRECT("U"&amp;(ROW()+12*(($AN2392-1)*3+$AO2392)-ROW())/12+5):INDIRECT("AF"&amp;(ROW()+12*(($AN2392-1)*3+$AO2392)-ROW())/12+5),AS2392)</f>
        <v>0</v>
      </c>
      <c r="AU2392" s="58">
        <f ca="1">IF(AND(AQ2392+AS2392&gt;0,AR2392+AT2392&gt;0),COUNTIF(AU$6:AU2391,"&gt;0")+1,0)</f>
        <v>0</v>
      </c>
    </row>
    <row r="2393" spans="40:47">
      <c r="AN2393" s="58">
        <v>67</v>
      </c>
      <c r="AO2393" s="58">
        <v>1</v>
      </c>
      <c r="AP2393" s="58">
        <v>12</v>
      </c>
      <c r="AQ2393" s="60">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58">
        <f ca="1">COUNTIF(INDIRECT("H"&amp;(ROW()+12*(($AN2393-1)*3+$AO2393)-ROW())/12+5):INDIRECT("S"&amp;(ROW()+12*(($AN2393-1)*3+$AO2393)-ROW())/12+5),AQ2393)</f>
        <v>0</v>
      </c>
      <c r="AS2393" s="60">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58">
        <f ca="1">COUNTIF(INDIRECT("U"&amp;(ROW()+12*(($AN2393-1)*3+$AO2393)-ROW())/12+5):INDIRECT("AF"&amp;(ROW()+12*(($AN2393-1)*3+$AO2393)-ROW())/12+5),AS2393)</f>
        <v>0</v>
      </c>
      <c r="AU2393" s="58">
        <f ca="1">IF(AND(AQ2393+AS2393&gt;0,AR2393+AT2393&gt;0),COUNTIF(AU$6:AU2392,"&gt;0")+1,0)</f>
        <v>0</v>
      </c>
    </row>
    <row r="2394" spans="40:47">
      <c r="AN2394" s="58">
        <v>67</v>
      </c>
      <c r="AO2394" s="58">
        <v>2</v>
      </c>
      <c r="AP2394" s="58">
        <v>1</v>
      </c>
      <c r="AQ2394" s="60">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58">
        <f ca="1">COUNTIF(INDIRECT("H"&amp;(ROW()+12*(($AN2394-1)*3+$AO2394)-ROW())/12+5):INDIRECT("S"&amp;(ROW()+12*(($AN2394-1)*3+$AO2394)-ROW())/12+5),AQ2394)</f>
        <v>0</v>
      </c>
      <c r="AS2394" s="60">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58">
        <f ca="1">COUNTIF(INDIRECT("U"&amp;(ROW()+12*(($AN2394-1)*3+$AO2394)-ROW())/12+5):INDIRECT("AF"&amp;(ROW()+12*(($AN2394-1)*3+$AO2394)-ROW())/12+5),AS2394)</f>
        <v>0</v>
      </c>
      <c r="AU2394" s="58">
        <f ca="1">IF(AND(AQ2394+AS2394&gt;0,AR2394+AT2394&gt;0),COUNTIF(AU$6:AU2393,"&gt;0")+1,0)</f>
        <v>0</v>
      </c>
    </row>
    <row r="2395" spans="40:47">
      <c r="AN2395" s="58">
        <v>67</v>
      </c>
      <c r="AO2395" s="58">
        <v>2</v>
      </c>
      <c r="AP2395" s="58">
        <v>2</v>
      </c>
      <c r="AQ2395" s="60">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58">
        <f ca="1">COUNTIF(INDIRECT("H"&amp;(ROW()+12*(($AN2395-1)*3+$AO2395)-ROW())/12+5):INDIRECT("S"&amp;(ROW()+12*(($AN2395-1)*3+$AO2395)-ROW())/12+5),AQ2395)</f>
        <v>0</v>
      </c>
      <c r="AS2395" s="60">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58">
        <f ca="1">COUNTIF(INDIRECT("U"&amp;(ROW()+12*(($AN2395-1)*3+$AO2395)-ROW())/12+5):INDIRECT("AF"&amp;(ROW()+12*(($AN2395-1)*3+$AO2395)-ROW())/12+5),AS2395)</f>
        <v>0</v>
      </c>
      <c r="AU2395" s="58">
        <f ca="1">IF(AND(AQ2395+AS2395&gt;0,AR2395+AT2395&gt;0),COUNTIF(AU$6:AU2394,"&gt;0")+1,0)</f>
        <v>0</v>
      </c>
    </row>
    <row r="2396" spans="40:47">
      <c r="AN2396" s="58">
        <v>67</v>
      </c>
      <c r="AO2396" s="58">
        <v>2</v>
      </c>
      <c r="AP2396" s="58">
        <v>3</v>
      </c>
      <c r="AQ2396" s="60">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58">
        <f ca="1">COUNTIF(INDIRECT("H"&amp;(ROW()+12*(($AN2396-1)*3+$AO2396)-ROW())/12+5):INDIRECT("S"&amp;(ROW()+12*(($AN2396-1)*3+$AO2396)-ROW())/12+5),AQ2396)</f>
        <v>0</v>
      </c>
      <c r="AS2396" s="60">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58">
        <f ca="1">COUNTIF(INDIRECT("U"&amp;(ROW()+12*(($AN2396-1)*3+$AO2396)-ROW())/12+5):INDIRECT("AF"&amp;(ROW()+12*(($AN2396-1)*3+$AO2396)-ROW())/12+5),AS2396)</f>
        <v>0</v>
      </c>
      <c r="AU2396" s="58">
        <f ca="1">IF(AND(AQ2396+AS2396&gt;0,AR2396+AT2396&gt;0),COUNTIF(AU$6:AU2395,"&gt;0")+1,0)</f>
        <v>0</v>
      </c>
    </row>
    <row r="2397" spans="40:47">
      <c r="AN2397" s="58">
        <v>67</v>
      </c>
      <c r="AO2397" s="58">
        <v>2</v>
      </c>
      <c r="AP2397" s="58">
        <v>4</v>
      </c>
      <c r="AQ2397" s="60">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58">
        <f ca="1">COUNTIF(INDIRECT("H"&amp;(ROW()+12*(($AN2397-1)*3+$AO2397)-ROW())/12+5):INDIRECT("S"&amp;(ROW()+12*(($AN2397-1)*3+$AO2397)-ROW())/12+5),AQ2397)</f>
        <v>0</v>
      </c>
      <c r="AS2397" s="60">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58">
        <f ca="1">COUNTIF(INDIRECT("U"&amp;(ROW()+12*(($AN2397-1)*3+$AO2397)-ROW())/12+5):INDIRECT("AF"&amp;(ROW()+12*(($AN2397-1)*3+$AO2397)-ROW())/12+5),AS2397)</f>
        <v>0</v>
      </c>
      <c r="AU2397" s="58">
        <f ca="1">IF(AND(AQ2397+AS2397&gt;0,AR2397+AT2397&gt;0),COUNTIF(AU$6:AU2396,"&gt;0")+1,0)</f>
        <v>0</v>
      </c>
    </row>
    <row r="2398" spans="40:47">
      <c r="AN2398" s="58">
        <v>67</v>
      </c>
      <c r="AO2398" s="58">
        <v>2</v>
      </c>
      <c r="AP2398" s="58">
        <v>5</v>
      </c>
      <c r="AQ2398" s="60">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58">
        <f ca="1">COUNTIF(INDIRECT("H"&amp;(ROW()+12*(($AN2398-1)*3+$AO2398)-ROW())/12+5):INDIRECT("S"&amp;(ROW()+12*(($AN2398-1)*3+$AO2398)-ROW())/12+5),AQ2398)</f>
        <v>0</v>
      </c>
      <c r="AS2398" s="60">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58">
        <f ca="1">COUNTIF(INDIRECT("U"&amp;(ROW()+12*(($AN2398-1)*3+$AO2398)-ROW())/12+5):INDIRECT("AF"&amp;(ROW()+12*(($AN2398-1)*3+$AO2398)-ROW())/12+5),AS2398)</f>
        <v>0</v>
      </c>
      <c r="AU2398" s="58">
        <f ca="1">IF(AND(AQ2398+AS2398&gt;0,AR2398+AT2398&gt;0),COUNTIF(AU$6:AU2397,"&gt;0")+1,0)</f>
        <v>0</v>
      </c>
    </row>
    <row r="2399" spans="40:47">
      <c r="AN2399" s="58">
        <v>67</v>
      </c>
      <c r="AO2399" s="58">
        <v>2</v>
      </c>
      <c r="AP2399" s="58">
        <v>6</v>
      </c>
      <c r="AQ2399" s="60">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58">
        <f ca="1">COUNTIF(INDIRECT("H"&amp;(ROW()+12*(($AN2399-1)*3+$AO2399)-ROW())/12+5):INDIRECT("S"&amp;(ROW()+12*(($AN2399-1)*3+$AO2399)-ROW())/12+5),AQ2399)</f>
        <v>0</v>
      </c>
      <c r="AS2399" s="60">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58">
        <f ca="1">COUNTIF(INDIRECT("U"&amp;(ROW()+12*(($AN2399-1)*3+$AO2399)-ROW())/12+5):INDIRECT("AF"&amp;(ROW()+12*(($AN2399-1)*3+$AO2399)-ROW())/12+5),AS2399)</f>
        <v>0</v>
      </c>
      <c r="AU2399" s="58">
        <f ca="1">IF(AND(AQ2399+AS2399&gt;0,AR2399+AT2399&gt;0),COUNTIF(AU$6:AU2398,"&gt;0")+1,0)</f>
        <v>0</v>
      </c>
    </row>
    <row r="2400" spans="40:47">
      <c r="AN2400" s="58">
        <v>67</v>
      </c>
      <c r="AO2400" s="58">
        <v>2</v>
      </c>
      <c r="AP2400" s="58">
        <v>7</v>
      </c>
      <c r="AQ2400" s="60">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58">
        <f ca="1">COUNTIF(INDIRECT("H"&amp;(ROW()+12*(($AN2400-1)*3+$AO2400)-ROW())/12+5):INDIRECT("S"&amp;(ROW()+12*(($AN2400-1)*3+$AO2400)-ROW())/12+5),AQ2400)</f>
        <v>0</v>
      </c>
      <c r="AS2400" s="60">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58">
        <f ca="1">COUNTIF(INDIRECT("U"&amp;(ROW()+12*(($AN2400-1)*3+$AO2400)-ROW())/12+5):INDIRECT("AF"&amp;(ROW()+12*(($AN2400-1)*3+$AO2400)-ROW())/12+5),AS2400)</f>
        <v>0</v>
      </c>
      <c r="AU2400" s="58">
        <f ca="1">IF(AND(AQ2400+AS2400&gt;0,AR2400+AT2400&gt;0),COUNTIF(AU$6:AU2399,"&gt;0")+1,0)</f>
        <v>0</v>
      </c>
    </row>
    <row r="2401" spans="40:47">
      <c r="AN2401" s="58">
        <v>67</v>
      </c>
      <c r="AO2401" s="58">
        <v>2</v>
      </c>
      <c r="AP2401" s="58">
        <v>8</v>
      </c>
      <c r="AQ2401" s="60">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58">
        <f ca="1">COUNTIF(INDIRECT("H"&amp;(ROW()+12*(($AN2401-1)*3+$AO2401)-ROW())/12+5):INDIRECT("S"&amp;(ROW()+12*(($AN2401-1)*3+$AO2401)-ROW())/12+5),AQ2401)</f>
        <v>0</v>
      </c>
      <c r="AS2401" s="60">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58">
        <f ca="1">COUNTIF(INDIRECT("U"&amp;(ROW()+12*(($AN2401-1)*3+$AO2401)-ROW())/12+5):INDIRECT("AF"&amp;(ROW()+12*(($AN2401-1)*3+$AO2401)-ROW())/12+5),AS2401)</f>
        <v>0</v>
      </c>
      <c r="AU2401" s="58">
        <f ca="1">IF(AND(AQ2401+AS2401&gt;0,AR2401+AT2401&gt;0),COUNTIF(AU$6:AU2400,"&gt;0")+1,0)</f>
        <v>0</v>
      </c>
    </row>
    <row r="2402" spans="40:47">
      <c r="AN2402" s="58">
        <v>67</v>
      </c>
      <c r="AO2402" s="58">
        <v>2</v>
      </c>
      <c r="AP2402" s="58">
        <v>9</v>
      </c>
      <c r="AQ2402" s="60">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58">
        <f ca="1">COUNTIF(INDIRECT("H"&amp;(ROW()+12*(($AN2402-1)*3+$AO2402)-ROW())/12+5):INDIRECT("S"&amp;(ROW()+12*(($AN2402-1)*3+$AO2402)-ROW())/12+5),AQ2402)</f>
        <v>0</v>
      </c>
      <c r="AS2402" s="60">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58">
        <f ca="1">COUNTIF(INDIRECT("U"&amp;(ROW()+12*(($AN2402-1)*3+$AO2402)-ROW())/12+5):INDIRECT("AF"&amp;(ROW()+12*(($AN2402-1)*3+$AO2402)-ROW())/12+5),AS2402)</f>
        <v>0</v>
      </c>
      <c r="AU2402" s="58">
        <f ca="1">IF(AND(AQ2402+AS2402&gt;0,AR2402+AT2402&gt;0),COUNTIF(AU$6:AU2401,"&gt;0")+1,0)</f>
        <v>0</v>
      </c>
    </row>
    <row r="2403" spans="40:47">
      <c r="AN2403" s="58">
        <v>67</v>
      </c>
      <c r="AO2403" s="58">
        <v>2</v>
      </c>
      <c r="AP2403" s="58">
        <v>10</v>
      </c>
      <c r="AQ2403" s="60">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58">
        <f ca="1">COUNTIF(INDIRECT("H"&amp;(ROW()+12*(($AN2403-1)*3+$AO2403)-ROW())/12+5):INDIRECT("S"&amp;(ROW()+12*(($AN2403-1)*3+$AO2403)-ROW())/12+5),AQ2403)</f>
        <v>0</v>
      </c>
      <c r="AS2403" s="60">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58">
        <f ca="1">COUNTIF(INDIRECT("U"&amp;(ROW()+12*(($AN2403-1)*3+$AO2403)-ROW())/12+5):INDIRECT("AF"&amp;(ROW()+12*(($AN2403-1)*3+$AO2403)-ROW())/12+5),AS2403)</f>
        <v>0</v>
      </c>
      <c r="AU2403" s="58">
        <f ca="1">IF(AND(AQ2403+AS2403&gt;0,AR2403+AT2403&gt;0),COUNTIF(AU$6:AU2402,"&gt;0")+1,0)</f>
        <v>0</v>
      </c>
    </row>
    <row r="2404" spans="40:47">
      <c r="AN2404" s="58">
        <v>67</v>
      </c>
      <c r="AO2404" s="58">
        <v>2</v>
      </c>
      <c r="AP2404" s="58">
        <v>11</v>
      </c>
      <c r="AQ2404" s="60">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58">
        <f ca="1">COUNTIF(INDIRECT("H"&amp;(ROW()+12*(($AN2404-1)*3+$AO2404)-ROW())/12+5):INDIRECT("S"&amp;(ROW()+12*(($AN2404-1)*3+$AO2404)-ROW())/12+5),AQ2404)</f>
        <v>0</v>
      </c>
      <c r="AS2404" s="60">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58">
        <f ca="1">COUNTIF(INDIRECT("U"&amp;(ROW()+12*(($AN2404-1)*3+$AO2404)-ROW())/12+5):INDIRECT("AF"&amp;(ROW()+12*(($AN2404-1)*3+$AO2404)-ROW())/12+5),AS2404)</f>
        <v>0</v>
      </c>
      <c r="AU2404" s="58">
        <f ca="1">IF(AND(AQ2404+AS2404&gt;0,AR2404+AT2404&gt;0),COUNTIF(AU$6:AU2403,"&gt;0")+1,0)</f>
        <v>0</v>
      </c>
    </row>
    <row r="2405" spans="40:47">
      <c r="AN2405" s="58">
        <v>67</v>
      </c>
      <c r="AO2405" s="58">
        <v>2</v>
      </c>
      <c r="AP2405" s="58">
        <v>12</v>
      </c>
      <c r="AQ2405" s="60">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58">
        <f ca="1">COUNTIF(INDIRECT("H"&amp;(ROW()+12*(($AN2405-1)*3+$AO2405)-ROW())/12+5):INDIRECT("S"&amp;(ROW()+12*(($AN2405-1)*3+$AO2405)-ROW())/12+5),AQ2405)</f>
        <v>0</v>
      </c>
      <c r="AS2405" s="60">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58">
        <f ca="1">COUNTIF(INDIRECT("U"&amp;(ROW()+12*(($AN2405-1)*3+$AO2405)-ROW())/12+5):INDIRECT("AF"&amp;(ROW()+12*(($AN2405-1)*3+$AO2405)-ROW())/12+5),AS2405)</f>
        <v>0</v>
      </c>
      <c r="AU2405" s="58">
        <f ca="1">IF(AND(AQ2405+AS2405&gt;0,AR2405+AT2405&gt;0),COUNTIF(AU$6:AU2404,"&gt;0")+1,0)</f>
        <v>0</v>
      </c>
    </row>
    <row r="2406" spans="40:47">
      <c r="AN2406" s="58">
        <v>67</v>
      </c>
      <c r="AO2406" s="58">
        <v>3</v>
      </c>
      <c r="AP2406" s="58">
        <v>1</v>
      </c>
      <c r="AQ2406" s="60">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58">
        <f ca="1">COUNTIF(INDIRECT("H"&amp;(ROW()+12*(($AN2406-1)*3+$AO2406)-ROW())/12+5):INDIRECT("S"&amp;(ROW()+12*(($AN2406-1)*3+$AO2406)-ROW())/12+5),AQ2406)</f>
        <v>0</v>
      </c>
      <c r="AS2406" s="60">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58">
        <f ca="1">COUNTIF(INDIRECT("U"&amp;(ROW()+12*(($AN2406-1)*3+$AO2406)-ROW())/12+5):INDIRECT("AF"&amp;(ROW()+12*(($AN2406-1)*3+$AO2406)-ROW())/12+5),AS2406)</f>
        <v>0</v>
      </c>
      <c r="AU2406" s="58">
        <f ca="1">IF(AND(AQ2406+AS2406&gt;0,AR2406+AT2406&gt;0),COUNTIF(AU$6:AU2405,"&gt;0")+1,0)</f>
        <v>0</v>
      </c>
    </row>
    <row r="2407" spans="40:47">
      <c r="AN2407" s="58">
        <v>67</v>
      </c>
      <c r="AO2407" s="58">
        <v>3</v>
      </c>
      <c r="AP2407" s="58">
        <v>2</v>
      </c>
      <c r="AQ2407" s="60">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58">
        <f ca="1">COUNTIF(INDIRECT("H"&amp;(ROW()+12*(($AN2407-1)*3+$AO2407)-ROW())/12+5):INDIRECT("S"&amp;(ROW()+12*(($AN2407-1)*3+$AO2407)-ROW())/12+5),AQ2407)</f>
        <v>0</v>
      </c>
      <c r="AS2407" s="60">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58">
        <f ca="1">COUNTIF(INDIRECT("U"&amp;(ROW()+12*(($AN2407-1)*3+$AO2407)-ROW())/12+5):INDIRECT("AF"&amp;(ROW()+12*(($AN2407-1)*3+$AO2407)-ROW())/12+5),AS2407)</f>
        <v>0</v>
      </c>
      <c r="AU2407" s="58">
        <f ca="1">IF(AND(AQ2407+AS2407&gt;0,AR2407+AT2407&gt;0),COUNTIF(AU$6:AU2406,"&gt;0")+1,0)</f>
        <v>0</v>
      </c>
    </row>
    <row r="2408" spans="40:47">
      <c r="AN2408" s="58">
        <v>67</v>
      </c>
      <c r="AO2408" s="58">
        <v>3</v>
      </c>
      <c r="AP2408" s="58">
        <v>3</v>
      </c>
      <c r="AQ2408" s="60">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58">
        <f ca="1">COUNTIF(INDIRECT("H"&amp;(ROW()+12*(($AN2408-1)*3+$AO2408)-ROW())/12+5):INDIRECT("S"&amp;(ROW()+12*(($AN2408-1)*3+$AO2408)-ROW())/12+5),AQ2408)</f>
        <v>0</v>
      </c>
      <c r="AS2408" s="60">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58">
        <f ca="1">COUNTIF(INDIRECT("U"&amp;(ROW()+12*(($AN2408-1)*3+$AO2408)-ROW())/12+5):INDIRECT("AF"&amp;(ROW()+12*(($AN2408-1)*3+$AO2408)-ROW())/12+5),AS2408)</f>
        <v>0</v>
      </c>
      <c r="AU2408" s="58">
        <f ca="1">IF(AND(AQ2408+AS2408&gt;0,AR2408+AT2408&gt;0),COUNTIF(AU$6:AU2407,"&gt;0")+1,0)</f>
        <v>0</v>
      </c>
    </row>
    <row r="2409" spans="40:47">
      <c r="AN2409" s="58">
        <v>67</v>
      </c>
      <c r="AO2409" s="58">
        <v>3</v>
      </c>
      <c r="AP2409" s="58">
        <v>4</v>
      </c>
      <c r="AQ2409" s="60">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58">
        <f ca="1">COUNTIF(INDIRECT("H"&amp;(ROW()+12*(($AN2409-1)*3+$AO2409)-ROW())/12+5):INDIRECT("S"&amp;(ROW()+12*(($AN2409-1)*3+$AO2409)-ROW())/12+5),AQ2409)</f>
        <v>0</v>
      </c>
      <c r="AS2409" s="60">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58">
        <f ca="1">COUNTIF(INDIRECT("U"&amp;(ROW()+12*(($AN2409-1)*3+$AO2409)-ROW())/12+5):INDIRECT("AF"&amp;(ROW()+12*(($AN2409-1)*3+$AO2409)-ROW())/12+5),AS2409)</f>
        <v>0</v>
      </c>
      <c r="AU2409" s="58">
        <f ca="1">IF(AND(AQ2409+AS2409&gt;0,AR2409+AT2409&gt;0),COUNTIF(AU$6:AU2408,"&gt;0")+1,0)</f>
        <v>0</v>
      </c>
    </row>
    <row r="2410" spans="40:47">
      <c r="AN2410" s="58">
        <v>67</v>
      </c>
      <c r="AO2410" s="58">
        <v>3</v>
      </c>
      <c r="AP2410" s="58">
        <v>5</v>
      </c>
      <c r="AQ2410" s="60">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58">
        <f ca="1">COUNTIF(INDIRECT("H"&amp;(ROW()+12*(($AN2410-1)*3+$AO2410)-ROW())/12+5):INDIRECT("S"&amp;(ROW()+12*(($AN2410-1)*3+$AO2410)-ROW())/12+5),AQ2410)</f>
        <v>0</v>
      </c>
      <c r="AS2410" s="60">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58">
        <f ca="1">COUNTIF(INDIRECT("U"&amp;(ROW()+12*(($AN2410-1)*3+$AO2410)-ROW())/12+5):INDIRECT("AF"&amp;(ROW()+12*(($AN2410-1)*3+$AO2410)-ROW())/12+5),AS2410)</f>
        <v>0</v>
      </c>
      <c r="AU2410" s="58">
        <f ca="1">IF(AND(AQ2410+AS2410&gt;0,AR2410+AT2410&gt;0),COUNTIF(AU$6:AU2409,"&gt;0")+1,0)</f>
        <v>0</v>
      </c>
    </row>
    <row r="2411" spans="40:47">
      <c r="AN2411" s="58">
        <v>67</v>
      </c>
      <c r="AO2411" s="58">
        <v>3</v>
      </c>
      <c r="AP2411" s="58">
        <v>6</v>
      </c>
      <c r="AQ2411" s="60">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58">
        <f ca="1">COUNTIF(INDIRECT("H"&amp;(ROW()+12*(($AN2411-1)*3+$AO2411)-ROW())/12+5):INDIRECT("S"&amp;(ROW()+12*(($AN2411-1)*3+$AO2411)-ROW())/12+5),AQ2411)</f>
        <v>0</v>
      </c>
      <c r="AS2411" s="60">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58">
        <f ca="1">COUNTIF(INDIRECT("U"&amp;(ROW()+12*(($AN2411-1)*3+$AO2411)-ROW())/12+5):INDIRECT("AF"&amp;(ROW()+12*(($AN2411-1)*3+$AO2411)-ROW())/12+5),AS2411)</f>
        <v>0</v>
      </c>
      <c r="AU2411" s="58">
        <f ca="1">IF(AND(AQ2411+AS2411&gt;0,AR2411+AT2411&gt;0),COUNTIF(AU$6:AU2410,"&gt;0")+1,0)</f>
        <v>0</v>
      </c>
    </row>
    <row r="2412" spans="40:47">
      <c r="AN2412" s="58">
        <v>67</v>
      </c>
      <c r="AO2412" s="58">
        <v>3</v>
      </c>
      <c r="AP2412" s="58">
        <v>7</v>
      </c>
      <c r="AQ2412" s="60">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58">
        <f ca="1">COUNTIF(INDIRECT("H"&amp;(ROW()+12*(($AN2412-1)*3+$AO2412)-ROW())/12+5):INDIRECT("S"&amp;(ROW()+12*(($AN2412-1)*3+$AO2412)-ROW())/12+5),AQ2412)</f>
        <v>0</v>
      </c>
      <c r="AS2412" s="60">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58">
        <f ca="1">COUNTIF(INDIRECT("U"&amp;(ROW()+12*(($AN2412-1)*3+$AO2412)-ROW())/12+5):INDIRECT("AF"&amp;(ROW()+12*(($AN2412-1)*3+$AO2412)-ROW())/12+5),AS2412)</f>
        <v>0</v>
      </c>
      <c r="AU2412" s="58">
        <f ca="1">IF(AND(AQ2412+AS2412&gt;0,AR2412+AT2412&gt;0),COUNTIF(AU$6:AU2411,"&gt;0")+1,0)</f>
        <v>0</v>
      </c>
    </row>
    <row r="2413" spans="40:47">
      <c r="AN2413" s="58">
        <v>67</v>
      </c>
      <c r="AO2413" s="58">
        <v>3</v>
      </c>
      <c r="AP2413" s="58">
        <v>8</v>
      </c>
      <c r="AQ2413" s="60">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58">
        <f ca="1">COUNTIF(INDIRECT("H"&amp;(ROW()+12*(($AN2413-1)*3+$AO2413)-ROW())/12+5):INDIRECT("S"&amp;(ROW()+12*(($AN2413-1)*3+$AO2413)-ROW())/12+5),AQ2413)</f>
        <v>0</v>
      </c>
      <c r="AS2413" s="60">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58">
        <f ca="1">COUNTIF(INDIRECT("U"&amp;(ROW()+12*(($AN2413-1)*3+$AO2413)-ROW())/12+5):INDIRECT("AF"&amp;(ROW()+12*(($AN2413-1)*3+$AO2413)-ROW())/12+5),AS2413)</f>
        <v>0</v>
      </c>
      <c r="AU2413" s="58">
        <f ca="1">IF(AND(AQ2413+AS2413&gt;0,AR2413+AT2413&gt;0),COUNTIF(AU$6:AU2412,"&gt;0")+1,0)</f>
        <v>0</v>
      </c>
    </row>
    <row r="2414" spans="40:47">
      <c r="AN2414" s="58">
        <v>67</v>
      </c>
      <c r="AO2414" s="58">
        <v>3</v>
      </c>
      <c r="AP2414" s="58">
        <v>9</v>
      </c>
      <c r="AQ2414" s="60">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58">
        <f ca="1">COUNTIF(INDIRECT("H"&amp;(ROW()+12*(($AN2414-1)*3+$AO2414)-ROW())/12+5):INDIRECT("S"&amp;(ROW()+12*(($AN2414-1)*3+$AO2414)-ROW())/12+5),AQ2414)</f>
        <v>0</v>
      </c>
      <c r="AS2414" s="60">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58">
        <f ca="1">COUNTIF(INDIRECT("U"&amp;(ROW()+12*(($AN2414-1)*3+$AO2414)-ROW())/12+5):INDIRECT("AF"&amp;(ROW()+12*(($AN2414-1)*3+$AO2414)-ROW())/12+5),AS2414)</f>
        <v>0</v>
      </c>
      <c r="AU2414" s="58">
        <f ca="1">IF(AND(AQ2414+AS2414&gt;0,AR2414+AT2414&gt;0),COUNTIF(AU$6:AU2413,"&gt;0")+1,0)</f>
        <v>0</v>
      </c>
    </row>
    <row r="2415" spans="40:47">
      <c r="AN2415" s="58">
        <v>67</v>
      </c>
      <c r="AO2415" s="58">
        <v>3</v>
      </c>
      <c r="AP2415" s="58">
        <v>10</v>
      </c>
      <c r="AQ2415" s="60">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58">
        <f ca="1">COUNTIF(INDIRECT("H"&amp;(ROW()+12*(($AN2415-1)*3+$AO2415)-ROW())/12+5):INDIRECT("S"&amp;(ROW()+12*(($AN2415-1)*3+$AO2415)-ROW())/12+5),AQ2415)</f>
        <v>0</v>
      </c>
      <c r="AS2415" s="60">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58">
        <f ca="1">COUNTIF(INDIRECT("U"&amp;(ROW()+12*(($AN2415-1)*3+$AO2415)-ROW())/12+5):INDIRECT("AF"&amp;(ROW()+12*(($AN2415-1)*3+$AO2415)-ROW())/12+5),AS2415)</f>
        <v>0</v>
      </c>
      <c r="AU2415" s="58">
        <f ca="1">IF(AND(AQ2415+AS2415&gt;0,AR2415+AT2415&gt;0),COUNTIF(AU$6:AU2414,"&gt;0")+1,0)</f>
        <v>0</v>
      </c>
    </row>
    <row r="2416" spans="40:47">
      <c r="AN2416" s="58">
        <v>67</v>
      </c>
      <c r="AO2416" s="58">
        <v>3</v>
      </c>
      <c r="AP2416" s="58">
        <v>11</v>
      </c>
      <c r="AQ2416" s="60">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58">
        <f ca="1">COUNTIF(INDIRECT("H"&amp;(ROW()+12*(($AN2416-1)*3+$AO2416)-ROW())/12+5):INDIRECT("S"&amp;(ROW()+12*(($AN2416-1)*3+$AO2416)-ROW())/12+5),AQ2416)</f>
        <v>0</v>
      </c>
      <c r="AS2416" s="60">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58">
        <f ca="1">COUNTIF(INDIRECT("U"&amp;(ROW()+12*(($AN2416-1)*3+$AO2416)-ROW())/12+5):INDIRECT("AF"&amp;(ROW()+12*(($AN2416-1)*3+$AO2416)-ROW())/12+5),AS2416)</f>
        <v>0</v>
      </c>
      <c r="AU2416" s="58">
        <f ca="1">IF(AND(AQ2416+AS2416&gt;0,AR2416+AT2416&gt;0),COUNTIF(AU$6:AU2415,"&gt;0")+1,0)</f>
        <v>0</v>
      </c>
    </row>
    <row r="2417" spans="40:47">
      <c r="AN2417" s="243">
        <v>67</v>
      </c>
      <c r="AO2417" s="243">
        <v>3</v>
      </c>
      <c r="AP2417" s="243">
        <v>12</v>
      </c>
      <c r="AQ2417" s="244">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243">
        <f ca="1">COUNTIF(INDIRECT("H"&amp;(ROW()+12*(($AN2417-1)*3+$AO2417)-ROW())/12+5):INDIRECT("S"&amp;(ROW()+12*(($AN2417-1)*3+$AO2417)-ROW())/12+5),AQ2417)</f>
        <v>0</v>
      </c>
      <c r="AS2417" s="244">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243">
        <f ca="1">COUNTIF(INDIRECT("U"&amp;(ROW()+12*(($AN2417-1)*3+$AO2417)-ROW())/12+5):INDIRECT("AF"&amp;(ROW()+12*(($AN2417-1)*3+$AO2417)-ROW())/12+5),AS2417)</f>
        <v>0</v>
      </c>
      <c r="AU2417" s="58">
        <f ca="1">IF(AND(AQ2417+AS2417&gt;0,AR2417+AT2417&gt;0),COUNTIF(AU$6:AU2416,"&gt;0")+1,0)</f>
        <v>0</v>
      </c>
    </row>
    <row r="2418" spans="40:47">
      <c r="AN2418" s="58">
        <v>68</v>
      </c>
      <c r="AO2418" s="58">
        <v>1</v>
      </c>
      <c r="AP2418" s="58">
        <v>1</v>
      </c>
      <c r="AQ2418" s="60">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58">
        <f ca="1">COUNTIF(INDIRECT("H"&amp;(ROW()+12*(($AN2418-1)*3+$AO2418)-ROW())/12+5):INDIRECT("S"&amp;(ROW()+12*(($AN2418-1)*3+$AO2418)-ROW())/12+5),AQ2418)</f>
        <v>0</v>
      </c>
      <c r="AS2418" s="60">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58">
        <f ca="1">COUNTIF(INDIRECT("U"&amp;(ROW()+12*(($AN2418-1)*3+$AO2418)-ROW())/12+5):INDIRECT("AF"&amp;(ROW()+12*(($AN2418-1)*3+$AO2418)-ROW())/12+5),AS2418)</f>
        <v>0</v>
      </c>
      <c r="AU2418" s="58">
        <f ca="1">IF(AND(AQ2418+AS2418&gt;0,AR2418+AT2418&gt;0),COUNTIF(AU$6:AU2417,"&gt;0")+1,0)</f>
        <v>0</v>
      </c>
    </row>
    <row r="2419" spans="40:47">
      <c r="AN2419" s="58">
        <v>68</v>
      </c>
      <c r="AO2419" s="58">
        <v>1</v>
      </c>
      <c r="AP2419" s="58">
        <v>2</v>
      </c>
      <c r="AQ2419" s="60">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58">
        <f ca="1">COUNTIF(INDIRECT("H"&amp;(ROW()+12*(($AN2419-1)*3+$AO2419)-ROW())/12+5):INDIRECT("S"&amp;(ROW()+12*(($AN2419-1)*3+$AO2419)-ROW())/12+5),AQ2419)</f>
        <v>0</v>
      </c>
      <c r="AS2419" s="60">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58">
        <f ca="1">COUNTIF(INDIRECT("U"&amp;(ROW()+12*(($AN2419-1)*3+$AO2419)-ROW())/12+5):INDIRECT("AF"&amp;(ROW()+12*(($AN2419-1)*3+$AO2419)-ROW())/12+5),AS2419)</f>
        <v>0</v>
      </c>
      <c r="AU2419" s="58">
        <f ca="1">IF(AND(AQ2419+AS2419&gt;0,AR2419+AT2419&gt;0),COUNTIF(AU$6:AU2418,"&gt;0")+1,0)</f>
        <v>0</v>
      </c>
    </row>
    <row r="2420" spans="40:47">
      <c r="AN2420" s="58">
        <v>68</v>
      </c>
      <c r="AO2420" s="58">
        <v>1</v>
      </c>
      <c r="AP2420" s="58">
        <v>3</v>
      </c>
      <c r="AQ2420" s="60">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58">
        <f ca="1">COUNTIF(INDIRECT("H"&amp;(ROW()+12*(($AN2420-1)*3+$AO2420)-ROW())/12+5):INDIRECT("S"&amp;(ROW()+12*(($AN2420-1)*3+$AO2420)-ROW())/12+5),AQ2420)</f>
        <v>0</v>
      </c>
      <c r="AS2420" s="60">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58">
        <f ca="1">COUNTIF(INDIRECT("U"&amp;(ROW()+12*(($AN2420-1)*3+$AO2420)-ROW())/12+5):INDIRECT("AF"&amp;(ROW()+12*(($AN2420-1)*3+$AO2420)-ROW())/12+5),AS2420)</f>
        <v>0</v>
      </c>
      <c r="AU2420" s="58">
        <f ca="1">IF(AND(AQ2420+AS2420&gt;0,AR2420+AT2420&gt;0),COUNTIF(AU$6:AU2419,"&gt;0")+1,0)</f>
        <v>0</v>
      </c>
    </row>
    <row r="2421" spans="40:47">
      <c r="AN2421" s="58">
        <v>68</v>
      </c>
      <c r="AO2421" s="58">
        <v>1</v>
      </c>
      <c r="AP2421" s="58">
        <v>4</v>
      </c>
      <c r="AQ2421" s="60">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58">
        <f ca="1">COUNTIF(INDIRECT("H"&amp;(ROW()+12*(($AN2421-1)*3+$AO2421)-ROW())/12+5):INDIRECT("S"&amp;(ROW()+12*(($AN2421-1)*3+$AO2421)-ROW())/12+5),AQ2421)</f>
        <v>0</v>
      </c>
      <c r="AS2421" s="60">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58">
        <f ca="1">COUNTIF(INDIRECT("U"&amp;(ROW()+12*(($AN2421-1)*3+$AO2421)-ROW())/12+5):INDIRECT("AF"&amp;(ROW()+12*(($AN2421-1)*3+$AO2421)-ROW())/12+5),AS2421)</f>
        <v>0</v>
      </c>
      <c r="AU2421" s="58">
        <f ca="1">IF(AND(AQ2421+AS2421&gt;0,AR2421+AT2421&gt;0),COUNTIF(AU$6:AU2420,"&gt;0")+1,0)</f>
        <v>0</v>
      </c>
    </row>
    <row r="2422" spans="40:47">
      <c r="AN2422" s="58">
        <v>68</v>
      </c>
      <c r="AO2422" s="58">
        <v>1</v>
      </c>
      <c r="AP2422" s="58">
        <v>5</v>
      </c>
      <c r="AQ2422" s="60">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58">
        <f ca="1">COUNTIF(INDIRECT("H"&amp;(ROW()+12*(($AN2422-1)*3+$AO2422)-ROW())/12+5):INDIRECT("S"&amp;(ROW()+12*(($AN2422-1)*3+$AO2422)-ROW())/12+5),AQ2422)</f>
        <v>0</v>
      </c>
      <c r="AS2422" s="60">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58">
        <f ca="1">COUNTIF(INDIRECT("U"&amp;(ROW()+12*(($AN2422-1)*3+$AO2422)-ROW())/12+5):INDIRECT("AF"&amp;(ROW()+12*(($AN2422-1)*3+$AO2422)-ROW())/12+5),AS2422)</f>
        <v>0</v>
      </c>
      <c r="AU2422" s="58">
        <f ca="1">IF(AND(AQ2422+AS2422&gt;0,AR2422+AT2422&gt;0),COUNTIF(AU$6:AU2421,"&gt;0")+1,0)</f>
        <v>0</v>
      </c>
    </row>
    <row r="2423" spans="40:47">
      <c r="AN2423" s="58">
        <v>68</v>
      </c>
      <c r="AO2423" s="58">
        <v>1</v>
      </c>
      <c r="AP2423" s="58">
        <v>6</v>
      </c>
      <c r="AQ2423" s="60">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58">
        <f ca="1">COUNTIF(INDIRECT("H"&amp;(ROW()+12*(($AN2423-1)*3+$AO2423)-ROW())/12+5):INDIRECT("S"&amp;(ROW()+12*(($AN2423-1)*3+$AO2423)-ROW())/12+5),AQ2423)</f>
        <v>0</v>
      </c>
      <c r="AS2423" s="60">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58">
        <f ca="1">COUNTIF(INDIRECT("U"&amp;(ROW()+12*(($AN2423-1)*3+$AO2423)-ROW())/12+5):INDIRECT("AF"&amp;(ROW()+12*(($AN2423-1)*3+$AO2423)-ROW())/12+5),AS2423)</f>
        <v>0</v>
      </c>
      <c r="AU2423" s="58">
        <f ca="1">IF(AND(AQ2423+AS2423&gt;0,AR2423+AT2423&gt;0),COUNTIF(AU$6:AU2422,"&gt;0")+1,0)</f>
        <v>0</v>
      </c>
    </row>
    <row r="2424" spans="40:47">
      <c r="AN2424" s="58">
        <v>68</v>
      </c>
      <c r="AO2424" s="58">
        <v>1</v>
      </c>
      <c r="AP2424" s="58">
        <v>7</v>
      </c>
      <c r="AQ2424" s="60">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58">
        <f ca="1">COUNTIF(INDIRECT("H"&amp;(ROW()+12*(($AN2424-1)*3+$AO2424)-ROW())/12+5):INDIRECT("S"&amp;(ROW()+12*(($AN2424-1)*3+$AO2424)-ROW())/12+5),AQ2424)</f>
        <v>0</v>
      </c>
      <c r="AS2424" s="60">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58">
        <f ca="1">COUNTIF(INDIRECT("U"&amp;(ROW()+12*(($AN2424-1)*3+$AO2424)-ROW())/12+5):INDIRECT("AF"&amp;(ROW()+12*(($AN2424-1)*3+$AO2424)-ROW())/12+5),AS2424)</f>
        <v>0</v>
      </c>
      <c r="AU2424" s="58">
        <f ca="1">IF(AND(AQ2424+AS2424&gt;0,AR2424+AT2424&gt;0),COUNTIF(AU$6:AU2423,"&gt;0")+1,0)</f>
        <v>0</v>
      </c>
    </row>
    <row r="2425" spans="40:47">
      <c r="AN2425" s="58">
        <v>68</v>
      </c>
      <c r="AO2425" s="58">
        <v>1</v>
      </c>
      <c r="AP2425" s="58">
        <v>8</v>
      </c>
      <c r="AQ2425" s="60">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58">
        <f ca="1">COUNTIF(INDIRECT("H"&amp;(ROW()+12*(($AN2425-1)*3+$AO2425)-ROW())/12+5):INDIRECT("S"&amp;(ROW()+12*(($AN2425-1)*3+$AO2425)-ROW())/12+5),AQ2425)</f>
        <v>0</v>
      </c>
      <c r="AS2425" s="60">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58">
        <f ca="1">COUNTIF(INDIRECT("U"&amp;(ROW()+12*(($AN2425-1)*3+$AO2425)-ROW())/12+5):INDIRECT("AF"&amp;(ROW()+12*(($AN2425-1)*3+$AO2425)-ROW())/12+5),AS2425)</f>
        <v>0</v>
      </c>
      <c r="AU2425" s="58">
        <f ca="1">IF(AND(AQ2425+AS2425&gt;0,AR2425+AT2425&gt;0),COUNTIF(AU$6:AU2424,"&gt;0")+1,0)</f>
        <v>0</v>
      </c>
    </row>
    <row r="2426" spans="40:47">
      <c r="AN2426" s="58">
        <v>68</v>
      </c>
      <c r="AO2426" s="58">
        <v>1</v>
      </c>
      <c r="AP2426" s="58">
        <v>9</v>
      </c>
      <c r="AQ2426" s="60">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58">
        <f ca="1">COUNTIF(INDIRECT("H"&amp;(ROW()+12*(($AN2426-1)*3+$AO2426)-ROW())/12+5):INDIRECT("S"&amp;(ROW()+12*(($AN2426-1)*3+$AO2426)-ROW())/12+5),AQ2426)</f>
        <v>0</v>
      </c>
      <c r="AS2426" s="60">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58">
        <f ca="1">COUNTIF(INDIRECT("U"&amp;(ROW()+12*(($AN2426-1)*3+$AO2426)-ROW())/12+5):INDIRECT("AF"&amp;(ROW()+12*(($AN2426-1)*3+$AO2426)-ROW())/12+5),AS2426)</f>
        <v>0</v>
      </c>
      <c r="AU2426" s="58">
        <f ca="1">IF(AND(AQ2426+AS2426&gt;0,AR2426+AT2426&gt;0),COUNTIF(AU$6:AU2425,"&gt;0")+1,0)</f>
        <v>0</v>
      </c>
    </row>
    <row r="2427" spans="40:47">
      <c r="AN2427" s="58">
        <v>68</v>
      </c>
      <c r="AO2427" s="58">
        <v>1</v>
      </c>
      <c r="AP2427" s="58">
        <v>10</v>
      </c>
      <c r="AQ2427" s="60">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58">
        <f ca="1">COUNTIF(INDIRECT("H"&amp;(ROW()+12*(($AN2427-1)*3+$AO2427)-ROW())/12+5):INDIRECT("S"&amp;(ROW()+12*(($AN2427-1)*3+$AO2427)-ROW())/12+5),AQ2427)</f>
        <v>0</v>
      </c>
      <c r="AS2427" s="60">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58">
        <f ca="1">COUNTIF(INDIRECT("U"&amp;(ROW()+12*(($AN2427-1)*3+$AO2427)-ROW())/12+5):INDIRECT("AF"&amp;(ROW()+12*(($AN2427-1)*3+$AO2427)-ROW())/12+5),AS2427)</f>
        <v>0</v>
      </c>
      <c r="AU2427" s="58">
        <f ca="1">IF(AND(AQ2427+AS2427&gt;0,AR2427+AT2427&gt;0),COUNTIF(AU$6:AU2426,"&gt;0")+1,0)</f>
        <v>0</v>
      </c>
    </row>
    <row r="2428" spans="40:47">
      <c r="AN2428" s="58">
        <v>68</v>
      </c>
      <c r="AO2428" s="58">
        <v>1</v>
      </c>
      <c r="AP2428" s="58">
        <v>11</v>
      </c>
      <c r="AQ2428" s="60">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58">
        <f ca="1">COUNTIF(INDIRECT("H"&amp;(ROW()+12*(($AN2428-1)*3+$AO2428)-ROW())/12+5):INDIRECT("S"&amp;(ROW()+12*(($AN2428-1)*3+$AO2428)-ROW())/12+5),AQ2428)</f>
        <v>0</v>
      </c>
      <c r="AS2428" s="60">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58">
        <f ca="1">COUNTIF(INDIRECT("U"&amp;(ROW()+12*(($AN2428-1)*3+$AO2428)-ROW())/12+5):INDIRECT("AF"&amp;(ROW()+12*(($AN2428-1)*3+$AO2428)-ROW())/12+5),AS2428)</f>
        <v>0</v>
      </c>
      <c r="AU2428" s="58">
        <f ca="1">IF(AND(AQ2428+AS2428&gt;0,AR2428+AT2428&gt;0),COUNTIF(AU$6:AU2427,"&gt;0")+1,0)</f>
        <v>0</v>
      </c>
    </row>
    <row r="2429" spans="40:47">
      <c r="AN2429" s="58">
        <v>68</v>
      </c>
      <c r="AO2429" s="58">
        <v>1</v>
      </c>
      <c r="AP2429" s="58">
        <v>12</v>
      </c>
      <c r="AQ2429" s="60">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58">
        <f ca="1">COUNTIF(INDIRECT("H"&amp;(ROW()+12*(($AN2429-1)*3+$AO2429)-ROW())/12+5):INDIRECT("S"&amp;(ROW()+12*(($AN2429-1)*3+$AO2429)-ROW())/12+5),AQ2429)</f>
        <v>0</v>
      </c>
      <c r="AS2429" s="60">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58">
        <f ca="1">COUNTIF(INDIRECT("U"&amp;(ROW()+12*(($AN2429-1)*3+$AO2429)-ROW())/12+5):INDIRECT("AF"&amp;(ROW()+12*(($AN2429-1)*3+$AO2429)-ROW())/12+5),AS2429)</f>
        <v>0</v>
      </c>
      <c r="AU2429" s="58">
        <f ca="1">IF(AND(AQ2429+AS2429&gt;0,AR2429+AT2429&gt;0),COUNTIF(AU$6:AU2428,"&gt;0")+1,0)</f>
        <v>0</v>
      </c>
    </row>
    <row r="2430" spans="40:47">
      <c r="AN2430" s="58">
        <v>68</v>
      </c>
      <c r="AO2430" s="58">
        <v>2</v>
      </c>
      <c r="AP2430" s="58">
        <v>1</v>
      </c>
      <c r="AQ2430" s="60">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58">
        <f ca="1">COUNTIF(INDIRECT("H"&amp;(ROW()+12*(($AN2430-1)*3+$AO2430)-ROW())/12+5):INDIRECT("S"&amp;(ROW()+12*(($AN2430-1)*3+$AO2430)-ROW())/12+5),AQ2430)</f>
        <v>0</v>
      </c>
      <c r="AS2430" s="60">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58">
        <f ca="1">COUNTIF(INDIRECT("U"&amp;(ROW()+12*(($AN2430-1)*3+$AO2430)-ROW())/12+5):INDIRECT("AF"&amp;(ROW()+12*(($AN2430-1)*3+$AO2430)-ROW())/12+5),AS2430)</f>
        <v>0</v>
      </c>
      <c r="AU2430" s="58">
        <f ca="1">IF(AND(AQ2430+AS2430&gt;0,AR2430+AT2430&gt;0),COUNTIF(AU$6:AU2429,"&gt;0")+1,0)</f>
        <v>0</v>
      </c>
    </row>
    <row r="2431" spans="40:47">
      <c r="AN2431" s="58">
        <v>68</v>
      </c>
      <c r="AO2431" s="58">
        <v>2</v>
      </c>
      <c r="AP2431" s="58">
        <v>2</v>
      </c>
      <c r="AQ2431" s="60">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58">
        <f ca="1">COUNTIF(INDIRECT("H"&amp;(ROW()+12*(($AN2431-1)*3+$AO2431)-ROW())/12+5):INDIRECT("S"&amp;(ROW()+12*(($AN2431-1)*3+$AO2431)-ROW())/12+5),AQ2431)</f>
        <v>0</v>
      </c>
      <c r="AS2431" s="60">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58">
        <f ca="1">COUNTIF(INDIRECT("U"&amp;(ROW()+12*(($AN2431-1)*3+$AO2431)-ROW())/12+5):INDIRECT("AF"&amp;(ROW()+12*(($AN2431-1)*3+$AO2431)-ROW())/12+5),AS2431)</f>
        <v>0</v>
      </c>
      <c r="AU2431" s="58">
        <f ca="1">IF(AND(AQ2431+AS2431&gt;0,AR2431+AT2431&gt;0),COUNTIF(AU$6:AU2430,"&gt;0")+1,0)</f>
        <v>0</v>
      </c>
    </row>
    <row r="2432" spans="40:47">
      <c r="AN2432" s="58">
        <v>68</v>
      </c>
      <c r="AO2432" s="58">
        <v>2</v>
      </c>
      <c r="AP2432" s="58">
        <v>3</v>
      </c>
      <c r="AQ2432" s="60">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58">
        <f ca="1">COUNTIF(INDIRECT("H"&amp;(ROW()+12*(($AN2432-1)*3+$AO2432)-ROW())/12+5):INDIRECT("S"&amp;(ROW()+12*(($AN2432-1)*3+$AO2432)-ROW())/12+5),AQ2432)</f>
        <v>0</v>
      </c>
      <c r="AS2432" s="60">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58">
        <f ca="1">COUNTIF(INDIRECT("U"&amp;(ROW()+12*(($AN2432-1)*3+$AO2432)-ROW())/12+5):INDIRECT("AF"&amp;(ROW()+12*(($AN2432-1)*3+$AO2432)-ROW())/12+5),AS2432)</f>
        <v>0</v>
      </c>
      <c r="AU2432" s="58">
        <f ca="1">IF(AND(AQ2432+AS2432&gt;0,AR2432+AT2432&gt;0),COUNTIF(AU$6:AU2431,"&gt;0")+1,0)</f>
        <v>0</v>
      </c>
    </row>
    <row r="2433" spans="40:47">
      <c r="AN2433" s="58">
        <v>68</v>
      </c>
      <c r="AO2433" s="58">
        <v>2</v>
      </c>
      <c r="AP2433" s="58">
        <v>4</v>
      </c>
      <c r="AQ2433" s="60">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58">
        <f ca="1">COUNTIF(INDIRECT("H"&amp;(ROW()+12*(($AN2433-1)*3+$AO2433)-ROW())/12+5):INDIRECT("S"&amp;(ROW()+12*(($AN2433-1)*3+$AO2433)-ROW())/12+5),AQ2433)</f>
        <v>0</v>
      </c>
      <c r="AS2433" s="60">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58">
        <f ca="1">COUNTIF(INDIRECT("U"&amp;(ROW()+12*(($AN2433-1)*3+$AO2433)-ROW())/12+5):INDIRECT("AF"&amp;(ROW()+12*(($AN2433-1)*3+$AO2433)-ROW())/12+5),AS2433)</f>
        <v>0</v>
      </c>
      <c r="AU2433" s="58">
        <f ca="1">IF(AND(AQ2433+AS2433&gt;0,AR2433+AT2433&gt;0),COUNTIF(AU$6:AU2432,"&gt;0")+1,0)</f>
        <v>0</v>
      </c>
    </row>
    <row r="2434" spans="40:47">
      <c r="AN2434" s="58">
        <v>68</v>
      </c>
      <c r="AO2434" s="58">
        <v>2</v>
      </c>
      <c r="AP2434" s="58">
        <v>5</v>
      </c>
      <c r="AQ2434" s="60">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58">
        <f ca="1">COUNTIF(INDIRECT("H"&amp;(ROW()+12*(($AN2434-1)*3+$AO2434)-ROW())/12+5):INDIRECT("S"&amp;(ROW()+12*(($AN2434-1)*3+$AO2434)-ROW())/12+5),AQ2434)</f>
        <v>0</v>
      </c>
      <c r="AS2434" s="60">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58">
        <f ca="1">COUNTIF(INDIRECT("U"&amp;(ROW()+12*(($AN2434-1)*3+$AO2434)-ROW())/12+5):INDIRECT("AF"&amp;(ROW()+12*(($AN2434-1)*3+$AO2434)-ROW())/12+5),AS2434)</f>
        <v>0</v>
      </c>
      <c r="AU2434" s="58">
        <f ca="1">IF(AND(AQ2434+AS2434&gt;0,AR2434+AT2434&gt;0),COUNTIF(AU$6:AU2433,"&gt;0")+1,0)</f>
        <v>0</v>
      </c>
    </row>
    <row r="2435" spans="40:47">
      <c r="AN2435" s="58">
        <v>68</v>
      </c>
      <c r="AO2435" s="58">
        <v>2</v>
      </c>
      <c r="AP2435" s="58">
        <v>6</v>
      </c>
      <c r="AQ2435" s="60">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58">
        <f ca="1">COUNTIF(INDIRECT("H"&amp;(ROW()+12*(($AN2435-1)*3+$AO2435)-ROW())/12+5):INDIRECT("S"&amp;(ROW()+12*(($AN2435-1)*3+$AO2435)-ROW())/12+5),AQ2435)</f>
        <v>0</v>
      </c>
      <c r="AS2435" s="60">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58">
        <f ca="1">COUNTIF(INDIRECT("U"&amp;(ROW()+12*(($AN2435-1)*3+$AO2435)-ROW())/12+5):INDIRECT("AF"&amp;(ROW()+12*(($AN2435-1)*3+$AO2435)-ROW())/12+5),AS2435)</f>
        <v>0</v>
      </c>
      <c r="AU2435" s="58">
        <f ca="1">IF(AND(AQ2435+AS2435&gt;0,AR2435+AT2435&gt;0),COUNTIF(AU$6:AU2434,"&gt;0")+1,0)</f>
        <v>0</v>
      </c>
    </row>
    <row r="2436" spans="40:47">
      <c r="AN2436" s="58">
        <v>68</v>
      </c>
      <c r="AO2436" s="58">
        <v>2</v>
      </c>
      <c r="AP2436" s="58">
        <v>7</v>
      </c>
      <c r="AQ2436" s="60">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58">
        <f ca="1">COUNTIF(INDIRECT("H"&amp;(ROW()+12*(($AN2436-1)*3+$AO2436)-ROW())/12+5):INDIRECT("S"&amp;(ROW()+12*(($AN2436-1)*3+$AO2436)-ROW())/12+5),AQ2436)</f>
        <v>0</v>
      </c>
      <c r="AS2436" s="60">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58">
        <f ca="1">COUNTIF(INDIRECT("U"&amp;(ROW()+12*(($AN2436-1)*3+$AO2436)-ROW())/12+5):INDIRECT("AF"&amp;(ROW()+12*(($AN2436-1)*3+$AO2436)-ROW())/12+5),AS2436)</f>
        <v>0</v>
      </c>
      <c r="AU2436" s="58">
        <f ca="1">IF(AND(AQ2436+AS2436&gt;0,AR2436+AT2436&gt;0),COUNTIF(AU$6:AU2435,"&gt;0")+1,0)</f>
        <v>0</v>
      </c>
    </row>
    <row r="2437" spans="40:47">
      <c r="AN2437" s="58">
        <v>68</v>
      </c>
      <c r="AO2437" s="58">
        <v>2</v>
      </c>
      <c r="AP2437" s="58">
        <v>8</v>
      </c>
      <c r="AQ2437" s="60">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58">
        <f ca="1">COUNTIF(INDIRECT("H"&amp;(ROW()+12*(($AN2437-1)*3+$AO2437)-ROW())/12+5):INDIRECT("S"&amp;(ROW()+12*(($AN2437-1)*3+$AO2437)-ROW())/12+5),AQ2437)</f>
        <v>0</v>
      </c>
      <c r="AS2437" s="60">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58">
        <f ca="1">COUNTIF(INDIRECT("U"&amp;(ROW()+12*(($AN2437-1)*3+$AO2437)-ROW())/12+5):INDIRECT("AF"&amp;(ROW()+12*(($AN2437-1)*3+$AO2437)-ROW())/12+5),AS2437)</f>
        <v>0</v>
      </c>
      <c r="AU2437" s="58">
        <f ca="1">IF(AND(AQ2437+AS2437&gt;0,AR2437+AT2437&gt;0),COUNTIF(AU$6:AU2436,"&gt;0")+1,0)</f>
        <v>0</v>
      </c>
    </row>
    <row r="2438" spans="40:47">
      <c r="AN2438" s="58">
        <v>68</v>
      </c>
      <c r="AO2438" s="58">
        <v>2</v>
      </c>
      <c r="AP2438" s="58">
        <v>9</v>
      </c>
      <c r="AQ2438" s="60">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58">
        <f ca="1">COUNTIF(INDIRECT("H"&amp;(ROW()+12*(($AN2438-1)*3+$AO2438)-ROW())/12+5):INDIRECT("S"&amp;(ROW()+12*(($AN2438-1)*3+$AO2438)-ROW())/12+5),AQ2438)</f>
        <v>0</v>
      </c>
      <c r="AS2438" s="60">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58">
        <f ca="1">COUNTIF(INDIRECT("U"&amp;(ROW()+12*(($AN2438-1)*3+$AO2438)-ROW())/12+5):INDIRECT("AF"&amp;(ROW()+12*(($AN2438-1)*3+$AO2438)-ROW())/12+5),AS2438)</f>
        <v>0</v>
      </c>
      <c r="AU2438" s="58">
        <f ca="1">IF(AND(AQ2438+AS2438&gt;0,AR2438+AT2438&gt;0),COUNTIF(AU$6:AU2437,"&gt;0")+1,0)</f>
        <v>0</v>
      </c>
    </row>
    <row r="2439" spans="40:47">
      <c r="AN2439" s="58">
        <v>68</v>
      </c>
      <c r="AO2439" s="58">
        <v>2</v>
      </c>
      <c r="AP2439" s="58">
        <v>10</v>
      </c>
      <c r="AQ2439" s="60">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58">
        <f ca="1">COUNTIF(INDIRECT("H"&amp;(ROW()+12*(($AN2439-1)*3+$AO2439)-ROW())/12+5):INDIRECT("S"&amp;(ROW()+12*(($AN2439-1)*3+$AO2439)-ROW())/12+5),AQ2439)</f>
        <v>0</v>
      </c>
      <c r="AS2439" s="60">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58">
        <f ca="1">COUNTIF(INDIRECT("U"&amp;(ROW()+12*(($AN2439-1)*3+$AO2439)-ROW())/12+5):INDIRECT("AF"&amp;(ROW()+12*(($AN2439-1)*3+$AO2439)-ROW())/12+5),AS2439)</f>
        <v>0</v>
      </c>
      <c r="AU2439" s="58">
        <f ca="1">IF(AND(AQ2439+AS2439&gt;0,AR2439+AT2439&gt;0),COUNTIF(AU$6:AU2438,"&gt;0")+1,0)</f>
        <v>0</v>
      </c>
    </row>
    <row r="2440" spans="40:47">
      <c r="AN2440" s="58">
        <v>68</v>
      </c>
      <c r="AO2440" s="58">
        <v>2</v>
      </c>
      <c r="AP2440" s="58">
        <v>11</v>
      </c>
      <c r="AQ2440" s="60">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58">
        <f ca="1">COUNTIF(INDIRECT("H"&amp;(ROW()+12*(($AN2440-1)*3+$AO2440)-ROW())/12+5):INDIRECT("S"&amp;(ROW()+12*(($AN2440-1)*3+$AO2440)-ROW())/12+5),AQ2440)</f>
        <v>0</v>
      </c>
      <c r="AS2440" s="60">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58">
        <f ca="1">COUNTIF(INDIRECT("U"&amp;(ROW()+12*(($AN2440-1)*3+$AO2440)-ROW())/12+5):INDIRECT("AF"&amp;(ROW()+12*(($AN2440-1)*3+$AO2440)-ROW())/12+5),AS2440)</f>
        <v>0</v>
      </c>
      <c r="AU2440" s="58">
        <f ca="1">IF(AND(AQ2440+AS2440&gt;0,AR2440+AT2440&gt;0),COUNTIF(AU$6:AU2439,"&gt;0")+1,0)</f>
        <v>0</v>
      </c>
    </row>
    <row r="2441" spans="40:47">
      <c r="AN2441" s="58">
        <v>68</v>
      </c>
      <c r="AO2441" s="58">
        <v>2</v>
      </c>
      <c r="AP2441" s="58">
        <v>12</v>
      </c>
      <c r="AQ2441" s="60">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58">
        <f ca="1">COUNTIF(INDIRECT("H"&amp;(ROW()+12*(($AN2441-1)*3+$AO2441)-ROW())/12+5):INDIRECT("S"&amp;(ROW()+12*(($AN2441-1)*3+$AO2441)-ROW())/12+5),AQ2441)</f>
        <v>0</v>
      </c>
      <c r="AS2441" s="60">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58">
        <f ca="1">COUNTIF(INDIRECT("U"&amp;(ROW()+12*(($AN2441-1)*3+$AO2441)-ROW())/12+5):INDIRECT("AF"&amp;(ROW()+12*(($AN2441-1)*3+$AO2441)-ROW())/12+5),AS2441)</f>
        <v>0</v>
      </c>
      <c r="AU2441" s="58">
        <f ca="1">IF(AND(AQ2441+AS2441&gt;0,AR2441+AT2441&gt;0),COUNTIF(AU$6:AU2440,"&gt;0")+1,0)</f>
        <v>0</v>
      </c>
    </row>
    <row r="2442" spans="40:47">
      <c r="AN2442" s="58">
        <v>68</v>
      </c>
      <c r="AO2442" s="58">
        <v>3</v>
      </c>
      <c r="AP2442" s="58">
        <v>1</v>
      </c>
      <c r="AQ2442" s="60">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58">
        <f ca="1">COUNTIF(INDIRECT("H"&amp;(ROW()+12*(($AN2442-1)*3+$AO2442)-ROW())/12+5):INDIRECT("S"&amp;(ROW()+12*(($AN2442-1)*3+$AO2442)-ROW())/12+5),AQ2442)</f>
        <v>0</v>
      </c>
      <c r="AS2442" s="60">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58">
        <f ca="1">COUNTIF(INDIRECT("U"&amp;(ROW()+12*(($AN2442-1)*3+$AO2442)-ROW())/12+5):INDIRECT("AF"&amp;(ROW()+12*(($AN2442-1)*3+$AO2442)-ROW())/12+5),AS2442)</f>
        <v>0</v>
      </c>
      <c r="AU2442" s="58">
        <f ca="1">IF(AND(AQ2442+AS2442&gt;0,AR2442+AT2442&gt;0),COUNTIF(AU$6:AU2441,"&gt;0")+1,0)</f>
        <v>0</v>
      </c>
    </row>
    <row r="2443" spans="40:47">
      <c r="AN2443" s="58">
        <v>68</v>
      </c>
      <c r="AO2443" s="58">
        <v>3</v>
      </c>
      <c r="AP2443" s="58">
        <v>2</v>
      </c>
      <c r="AQ2443" s="60">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58">
        <f ca="1">COUNTIF(INDIRECT("H"&amp;(ROW()+12*(($AN2443-1)*3+$AO2443)-ROW())/12+5):INDIRECT("S"&amp;(ROW()+12*(($AN2443-1)*3+$AO2443)-ROW())/12+5),AQ2443)</f>
        <v>0</v>
      </c>
      <c r="AS2443" s="60">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58">
        <f ca="1">COUNTIF(INDIRECT("U"&amp;(ROW()+12*(($AN2443-1)*3+$AO2443)-ROW())/12+5):INDIRECT("AF"&amp;(ROW()+12*(($AN2443-1)*3+$AO2443)-ROW())/12+5),AS2443)</f>
        <v>0</v>
      </c>
      <c r="AU2443" s="58">
        <f ca="1">IF(AND(AQ2443+AS2443&gt;0,AR2443+AT2443&gt;0),COUNTIF(AU$6:AU2442,"&gt;0")+1,0)</f>
        <v>0</v>
      </c>
    </row>
    <row r="2444" spans="40:47">
      <c r="AN2444" s="58">
        <v>68</v>
      </c>
      <c r="AO2444" s="58">
        <v>3</v>
      </c>
      <c r="AP2444" s="58">
        <v>3</v>
      </c>
      <c r="AQ2444" s="60">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58">
        <f ca="1">COUNTIF(INDIRECT("H"&amp;(ROW()+12*(($AN2444-1)*3+$AO2444)-ROW())/12+5):INDIRECT("S"&amp;(ROW()+12*(($AN2444-1)*3+$AO2444)-ROW())/12+5),AQ2444)</f>
        <v>0</v>
      </c>
      <c r="AS2444" s="60">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58">
        <f ca="1">COUNTIF(INDIRECT("U"&amp;(ROW()+12*(($AN2444-1)*3+$AO2444)-ROW())/12+5):INDIRECT("AF"&amp;(ROW()+12*(($AN2444-1)*3+$AO2444)-ROW())/12+5),AS2444)</f>
        <v>0</v>
      </c>
      <c r="AU2444" s="58">
        <f ca="1">IF(AND(AQ2444+AS2444&gt;0,AR2444+AT2444&gt;0),COUNTIF(AU$6:AU2443,"&gt;0")+1,0)</f>
        <v>0</v>
      </c>
    </row>
    <row r="2445" spans="40:47">
      <c r="AN2445" s="58">
        <v>68</v>
      </c>
      <c r="AO2445" s="58">
        <v>3</v>
      </c>
      <c r="AP2445" s="58">
        <v>4</v>
      </c>
      <c r="AQ2445" s="60">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58">
        <f ca="1">COUNTIF(INDIRECT("H"&amp;(ROW()+12*(($AN2445-1)*3+$AO2445)-ROW())/12+5):INDIRECT("S"&amp;(ROW()+12*(($AN2445-1)*3+$AO2445)-ROW())/12+5),AQ2445)</f>
        <v>0</v>
      </c>
      <c r="AS2445" s="60">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58">
        <f ca="1">COUNTIF(INDIRECT("U"&amp;(ROW()+12*(($AN2445-1)*3+$AO2445)-ROW())/12+5):INDIRECT("AF"&amp;(ROW()+12*(($AN2445-1)*3+$AO2445)-ROW())/12+5),AS2445)</f>
        <v>0</v>
      </c>
      <c r="AU2445" s="58">
        <f ca="1">IF(AND(AQ2445+AS2445&gt;0,AR2445+AT2445&gt;0),COUNTIF(AU$6:AU2444,"&gt;0")+1,0)</f>
        <v>0</v>
      </c>
    </row>
    <row r="2446" spans="40:47">
      <c r="AN2446" s="58">
        <v>68</v>
      </c>
      <c r="AO2446" s="58">
        <v>3</v>
      </c>
      <c r="AP2446" s="58">
        <v>5</v>
      </c>
      <c r="AQ2446" s="60">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58">
        <f ca="1">COUNTIF(INDIRECT("H"&amp;(ROW()+12*(($AN2446-1)*3+$AO2446)-ROW())/12+5):INDIRECT("S"&amp;(ROW()+12*(($AN2446-1)*3+$AO2446)-ROW())/12+5),AQ2446)</f>
        <v>0</v>
      </c>
      <c r="AS2446" s="60">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58">
        <f ca="1">COUNTIF(INDIRECT("U"&amp;(ROW()+12*(($AN2446-1)*3+$AO2446)-ROW())/12+5):INDIRECT("AF"&amp;(ROW()+12*(($AN2446-1)*3+$AO2446)-ROW())/12+5),AS2446)</f>
        <v>0</v>
      </c>
      <c r="AU2446" s="58">
        <f ca="1">IF(AND(AQ2446+AS2446&gt;0,AR2446+AT2446&gt;0),COUNTIF(AU$6:AU2445,"&gt;0")+1,0)</f>
        <v>0</v>
      </c>
    </row>
    <row r="2447" spans="40:47">
      <c r="AN2447" s="58">
        <v>68</v>
      </c>
      <c r="AO2447" s="58">
        <v>3</v>
      </c>
      <c r="AP2447" s="58">
        <v>6</v>
      </c>
      <c r="AQ2447" s="60">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58">
        <f ca="1">COUNTIF(INDIRECT("H"&amp;(ROW()+12*(($AN2447-1)*3+$AO2447)-ROW())/12+5):INDIRECT("S"&amp;(ROW()+12*(($AN2447-1)*3+$AO2447)-ROW())/12+5),AQ2447)</f>
        <v>0</v>
      </c>
      <c r="AS2447" s="60">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58">
        <f ca="1">COUNTIF(INDIRECT("U"&amp;(ROW()+12*(($AN2447-1)*3+$AO2447)-ROW())/12+5):INDIRECT("AF"&amp;(ROW()+12*(($AN2447-1)*3+$AO2447)-ROW())/12+5),AS2447)</f>
        <v>0</v>
      </c>
      <c r="AU2447" s="58">
        <f ca="1">IF(AND(AQ2447+AS2447&gt;0,AR2447+AT2447&gt;0),COUNTIF(AU$6:AU2446,"&gt;0")+1,0)</f>
        <v>0</v>
      </c>
    </row>
    <row r="2448" spans="40:47">
      <c r="AN2448" s="58">
        <v>68</v>
      </c>
      <c r="AO2448" s="58">
        <v>3</v>
      </c>
      <c r="AP2448" s="58">
        <v>7</v>
      </c>
      <c r="AQ2448" s="60">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58">
        <f ca="1">COUNTIF(INDIRECT("H"&amp;(ROW()+12*(($AN2448-1)*3+$AO2448)-ROW())/12+5):INDIRECT("S"&amp;(ROW()+12*(($AN2448-1)*3+$AO2448)-ROW())/12+5),AQ2448)</f>
        <v>0</v>
      </c>
      <c r="AS2448" s="60">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58">
        <f ca="1">COUNTIF(INDIRECT("U"&amp;(ROW()+12*(($AN2448-1)*3+$AO2448)-ROW())/12+5):INDIRECT("AF"&amp;(ROW()+12*(($AN2448-1)*3+$AO2448)-ROW())/12+5),AS2448)</f>
        <v>0</v>
      </c>
      <c r="AU2448" s="58">
        <f ca="1">IF(AND(AQ2448+AS2448&gt;0,AR2448+AT2448&gt;0),COUNTIF(AU$6:AU2447,"&gt;0")+1,0)</f>
        <v>0</v>
      </c>
    </row>
    <row r="2449" spans="40:47">
      <c r="AN2449" s="58">
        <v>68</v>
      </c>
      <c r="AO2449" s="58">
        <v>3</v>
      </c>
      <c r="AP2449" s="58">
        <v>8</v>
      </c>
      <c r="AQ2449" s="60">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58">
        <f ca="1">COUNTIF(INDIRECT("H"&amp;(ROW()+12*(($AN2449-1)*3+$AO2449)-ROW())/12+5):INDIRECT("S"&amp;(ROW()+12*(($AN2449-1)*3+$AO2449)-ROW())/12+5),AQ2449)</f>
        <v>0</v>
      </c>
      <c r="AS2449" s="60">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58">
        <f ca="1">COUNTIF(INDIRECT("U"&amp;(ROW()+12*(($AN2449-1)*3+$AO2449)-ROW())/12+5):INDIRECT("AF"&amp;(ROW()+12*(($AN2449-1)*3+$AO2449)-ROW())/12+5),AS2449)</f>
        <v>0</v>
      </c>
      <c r="AU2449" s="58">
        <f ca="1">IF(AND(AQ2449+AS2449&gt;0,AR2449+AT2449&gt;0),COUNTIF(AU$6:AU2448,"&gt;0")+1,0)</f>
        <v>0</v>
      </c>
    </row>
    <row r="2450" spans="40:47">
      <c r="AN2450" s="58">
        <v>68</v>
      </c>
      <c r="AO2450" s="58">
        <v>3</v>
      </c>
      <c r="AP2450" s="58">
        <v>9</v>
      </c>
      <c r="AQ2450" s="60">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58">
        <f ca="1">COUNTIF(INDIRECT("H"&amp;(ROW()+12*(($AN2450-1)*3+$AO2450)-ROW())/12+5):INDIRECT("S"&amp;(ROW()+12*(($AN2450-1)*3+$AO2450)-ROW())/12+5),AQ2450)</f>
        <v>0</v>
      </c>
      <c r="AS2450" s="60">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58">
        <f ca="1">COUNTIF(INDIRECT("U"&amp;(ROW()+12*(($AN2450-1)*3+$AO2450)-ROW())/12+5):INDIRECT("AF"&amp;(ROW()+12*(($AN2450-1)*3+$AO2450)-ROW())/12+5),AS2450)</f>
        <v>0</v>
      </c>
      <c r="AU2450" s="58">
        <f ca="1">IF(AND(AQ2450+AS2450&gt;0,AR2450+AT2450&gt;0),COUNTIF(AU$6:AU2449,"&gt;0")+1,0)</f>
        <v>0</v>
      </c>
    </row>
    <row r="2451" spans="40:47">
      <c r="AN2451" s="58">
        <v>68</v>
      </c>
      <c r="AO2451" s="58">
        <v>3</v>
      </c>
      <c r="AP2451" s="58">
        <v>10</v>
      </c>
      <c r="AQ2451" s="60">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58">
        <f ca="1">COUNTIF(INDIRECT("H"&amp;(ROW()+12*(($AN2451-1)*3+$AO2451)-ROW())/12+5):INDIRECT("S"&amp;(ROW()+12*(($AN2451-1)*3+$AO2451)-ROW())/12+5),AQ2451)</f>
        <v>0</v>
      </c>
      <c r="AS2451" s="60">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58">
        <f ca="1">COUNTIF(INDIRECT("U"&amp;(ROW()+12*(($AN2451-1)*3+$AO2451)-ROW())/12+5):INDIRECT("AF"&amp;(ROW()+12*(($AN2451-1)*3+$AO2451)-ROW())/12+5),AS2451)</f>
        <v>0</v>
      </c>
      <c r="AU2451" s="58">
        <f ca="1">IF(AND(AQ2451+AS2451&gt;0,AR2451+AT2451&gt;0),COUNTIF(AU$6:AU2450,"&gt;0")+1,0)</f>
        <v>0</v>
      </c>
    </row>
    <row r="2452" spans="40:47">
      <c r="AN2452" s="58">
        <v>68</v>
      </c>
      <c r="AO2452" s="58">
        <v>3</v>
      </c>
      <c r="AP2452" s="58">
        <v>11</v>
      </c>
      <c r="AQ2452" s="60">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58">
        <f ca="1">COUNTIF(INDIRECT("H"&amp;(ROW()+12*(($AN2452-1)*3+$AO2452)-ROW())/12+5):INDIRECT("S"&amp;(ROW()+12*(($AN2452-1)*3+$AO2452)-ROW())/12+5),AQ2452)</f>
        <v>0</v>
      </c>
      <c r="AS2452" s="60">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58">
        <f ca="1">COUNTIF(INDIRECT("U"&amp;(ROW()+12*(($AN2452-1)*3+$AO2452)-ROW())/12+5):INDIRECT("AF"&amp;(ROW()+12*(($AN2452-1)*3+$AO2452)-ROW())/12+5),AS2452)</f>
        <v>0</v>
      </c>
      <c r="AU2452" s="58">
        <f ca="1">IF(AND(AQ2452+AS2452&gt;0,AR2452+AT2452&gt;0),COUNTIF(AU$6:AU2451,"&gt;0")+1,0)</f>
        <v>0</v>
      </c>
    </row>
    <row r="2453" spans="40:47">
      <c r="AN2453" s="243">
        <v>68</v>
      </c>
      <c r="AO2453" s="243">
        <v>3</v>
      </c>
      <c r="AP2453" s="243">
        <v>12</v>
      </c>
      <c r="AQ2453" s="244">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243">
        <f ca="1">COUNTIF(INDIRECT("H"&amp;(ROW()+12*(($AN2453-1)*3+$AO2453)-ROW())/12+5):INDIRECT("S"&amp;(ROW()+12*(($AN2453-1)*3+$AO2453)-ROW())/12+5),AQ2453)</f>
        <v>0</v>
      </c>
      <c r="AS2453" s="244">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243">
        <f ca="1">COUNTIF(INDIRECT("U"&amp;(ROW()+12*(($AN2453-1)*3+$AO2453)-ROW())/12+5):INDIRECT("AF"&amp;(ROW()+12*(($AN2453-1)*3+$AO2453)-ROW())/12+5),AS2453)</f>
        <v>0</v>
      </c>
      <c r="AU2453" s="58">
        <f ca="1">IF(AND(AQ2453+AS2453&gt;0,AR2453+AT2453&gt;0),COUNTIF(AU$6:AU2452,"&gt;0")+1,0)</f>
        <v>0</v>
      </c>
    </row>
    <row r="2454" spans="40:47">
      <c r="AN2454" s="58">
        <v>69</v>
      </c>
      <c r="AO2454" s="58">
        <v>1</v>
      </c>
      <c r="AP2454" s="58">
        <v>1</v>
      </c>
      <c r="AQ2454" s="60">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58">
        <f ca="1">COUNTIF(INDIRECT("H"&amp;(ROW()+12*(($AN2454-1)*3+$AO2454)-ROW())/12+5):INDIRECT("S"&amp;(ROW()+12*(($AN2454-1)*3+$AO2454)-ROW())/12+5),AQ2454)</f>
        <v>0</v>
      </c>
      <c r="AS2454" s="60">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58">
        <f ca="1">COUNTIF(INDIRECT("U"&amp;(ROW()+12*(($AN2454-1)*3+$AO2454)-ROW())/12+5):INDIRECT("AF"&amp;(ROW()+12*(($AN2454-1)*3+$AO2454)-ROW())/12+5),AS2454)</f>
        <v>0</v>
      </c>
      <c r="AU2454" s="58">
        <f ca="1">IF(AND(AQ2454+AS2454&gt;0,AR2454+AT2454&gt;0),COUNTIF(AU$6:AU2453,"&gt;0")+1,0)</f>
        <v>0</v>
      </c>
    </row>
    <row r="2455" spans="40:47">
      <c r="AN2455" s="58">
        <v>69</v>
      </c>
      <c r="AO2455" s="58">
        <v>1</v>
      </c>
      <c r="AP2455" s="58">
        <v>2</v>
      </c>
      <c r="AQ2455" s="60">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58">
        <f ca="1">COUNTIF(INDIRECT("H"&amp;(ROW()+12*(($AN2455-1)*3+$AO2455)-ROW())/12+5):INDIRECT("S"&amp;(ROW()+12*(($AN2455-1)*3+$AO2455)-ROW())/12+5),AQ2455)</f>
        <v>0</v>
      </c>
      <c r="AS2455" s="60">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58">
        <f ca="1">COUNTIF(INDIRECT("U"&amp;(ROW()+12*(($AN2455-1)*3+$AO2455)-ROW())/12+5):INDIRECT("AF"&amp;(ROW()+12*(($AN2455-1)*3+$AO2455)-ROW())/12+5),AS2455)</f>
        <v>0</v>
      </c>
      <c r="AU2455" s="58">
        <f ca="1">IF(AND(AQ2455+AS2455&gt;0,AR2455+AT2455&gt;0),COUNTIF(AU$6:AU2454,"&gt;0")+1,0)</f>
        <v>0</v>
      </c>
    </row>
    <row r="2456" spans="40:47">
      <c r="AN2456" s="58">
        <v>69</v>
      </c>
      <c r="AO2456" s="58">
        <v>1</v>
      </c>
      <c r="AP2456" s="58">
        <v>3</v>
      </c>
      <c r="AQ2456" s="60">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58">
        <f ca="1">COUNTIF(INDIRECT("H"&amp;(ROW()+12*(($AN2456-1)*3+$AO2456)-ROW())/12+5):INDIRECT("S"&amp;(ROW()+12*(($AN2456-1)*3+$AO2456)-ROW())/12+5),AQ2456)</f>
        <v>0</v>
      </c>
      <c r="AS2456" s="60">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58">
        <f ca="1">COUNTIF(INDIRECT("U"&amp;(ROW()+12*(($AN2456-1)*3+$AO2456)-ROW())/12+5):INDIRECT("AF"&amp;(ROW()+12*(($AN2456-1)*3+$AO2456)-ROW())/12+5),AS2456)</f>
        <v>0</v>
      </c>
      <c r="AU2456" s="58">
        <f ca="1">IF(AND(AQ2456+AS2456&gt;0,AR2456+AT2456&gt;0),COUNTIF(AU$6:AU2455,"&gt;0")+1,0)</f>
        <v>0</v>
      </c>
    </row>
    <row r="2457" spans="40:47">
      <c r="AN2457" s="58">
        <v>69</v>
      </c>
      <c r="AO2457" s="58">
        <v>1</v>
      </c>
      <c r="AP2457" s="58">
        <v>4</v>
      </c>
      <c r="AQ2457" s="60">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58">
        <f ca="1">COUNTIF(INDIRECT("H"&amp;(ROW()+12*(($AN2457-1)*3+$AO2457)-ROW())/12+5):INDIRECT("S"&amp;(ROW()+12*(($AN2457-1)*3+$AO2457)-ROW())/12+5),AQ2457)</f>
        <v>0</v>
      </c>
      <c r="AS2457" s="60">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58">
        <f ca="1">COUNTIF(INDIRECT("U"&amp;(ROW()+12*(($AN2457-1)*3+$AO2457)-ROW())/12+5):INDIRECT("AF"&amp;(ROW()+12*(($AN2457-1)*3+$AO2457)-ROW())/12+5),AS2457)</f>
        <v>0</v>
      </c>
      <c r="AU2457" s="58">
        <f ca="1">IF(AND(AQ2457+AS2457&gt;0,AR2457+AT2457&gt;0),COUNTIF(AU$6:AU2456,"&gt;0")+1,0)</f>
        <v>0</v>
      </c>
    </row>
    <row r="2458" spans="40:47">
      <c r="AN2458" s="58">
        <v>69</v>
      </c>
      <c r="AO2458" s="58">
        <v>1</v>
      </c>
      <c r="AP2458" s="58">
        <v>5</v>
      </c>
      <c r="AQ2458" s="60">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58">
        <f ca="1">COUNTIF(INDIRECT("H"&amp;(ROW()+12*(($AN2458-1)*3+$AO2458)-ROW())/12+5):INDIRECT("S"&amp;(ROW()+12*(($AN2458-1)*3+$AO2458)-ROW())/12+5),AQ2458)</f>
        <v>0</v>
      </c>
      <c r="AS2458" s="60">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58">
        <f ca="1">COUNTIF(INDIRECT("U"&amp;(ROW()+12*(($AN2458-1)*3+$AO2458)-ROW())/12+5):INDIRECT("AF"&amp;(ROW()+12*(($AN2458-1)*3+$AO2458)-ROW())/12+5),AS2458)</f>
        <v>0</v>
      </c>
      <c r="AU2458" s="58">
        <f ca="1">IF(AND(AQ2458+AS2458&gt;0,AR2458+AT2458&gt;0),COUNTIF(AU$6:AU2457,"&gt;0")+1,0)</f>
        <v>0</v>
      </c>
    </row>
    <row r="2459" spans="40:47">
      <c r="AN2459" s="58">
        <v>69</v>
      </c>
      <c r="AO2459" s="58">
        <v>1</v>
      </c>
      <c r="AP2459" s="58">
        <v>6</v>
      </c>
      <c r="AQ2459" s="60">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58">
        <f ca="1">COUNTIF(INDIRECT("H"&amp;(ROW()+12*(($AN2459-1)*3+$AO2459)-ROW())/12+5):INDIRECT("S"&amp;(ROW()+12*(($AN2459-1)*3+$AO2459)-ROW())/12+5),AQ2459)</f>
        <v>0</v>
      </c>
      <c r="AS2459" s="60">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58">
        <f ca="1">COUNTIF(INDIRECT("U"&amp;(ROW()+12*(($AN2459-1)*3+$AO2459)-ROW())/12+5):INDIRECT("AF"&amp;(ROW()+12*(($AN2459-1)*3+$AO2459)-ROW())/12+5),AS2459)</f>
        <v>0</v>
      </c>
      <c r="AU2459" s="58">
        <f ca="1">IF(AND(AQ2459+AS2459&gt;0,AR2459+AT2459&gt;0),COUNTIF(AU$6:AU2458,"&gt;0")+1,0)</f>
        <v>0</v>
      </c>
    </row>
    <row r="2460" spans="40:47">
      <c r="AN2460" s="58">
        <v>69</v>
      </c>
      <c r="AO2460" s="58">
        <v>1</v>
      </c>
      <c r="AP2460" s="58">
        <v>7</v>
      </c>
      <c r="AQ2460" s="60">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58">
        <f ca="1">COUNTIF(INDIRECT("H"&amp;(ROW()+12*(($AN2460-1)*3+$AO2460)-ROW())/12+5):INDIRECT("S"&amp;(ROW()+12*(($AN2460-1)*3+$AO2460)-ROW())/12+5),AQ2460)</f>
        <v>0</v>
      </c>
      <c r="AS2460" s="60">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58">
        <f ca="1">COUNTIF(INDIRECT("U"&amp;(ROW()+12*(($AN2460-1)*3+$AO2460)-ROW())/12+5):INDIRECT("AF"&amp;(ROW()+12*(($AN2460-1)*3+$AO2460)-ROW())/12+5),AS2460)</f>
        <v>0</v>
      </c>
      <c r="AU2460" s="58">
        <f ca="1">IF(AND(AQ2460+AS2460&gt;0,AR2460+AT2460&gt;0),COUNTIF(AU$6:AU2459,"&gt;0")+1,0)</f>
        <v>0</v>
      </c>
    </row>
    <row r="2461" spans="40:47">
      <c r="AN2461" s="58">
        <v>69</v>
      </c>
      <c r="AO2461" s="58">
        <v>1</v>
      </c>
      <c r="AP2461" s="58">
        <v>8</v>
      </c>
      <c r="AQ2461" s="60">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58">
        <f ca="1">COUNTIF(INDIRECT("H"&amp;(ROW()+12*(($AN2461-1)*3+$AO2461)-ROW())/12+5):INDIRECT("S"&amp;(ROW()+12*(($AN2461-1)*3+$AO2461)-ROW())/12+5),AQ2461)</f>
        <v>0</v>
      </c>
      <c r="AS2461" s="60">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58">
        <f ca="1">COUNTIF(INDIRECT("U"&amp;(ROW()+12*(($AN2461-1)*3+$AO2461)-ROW())/12+5):INDIRECT("AF"&amp;(ROW()+12*(($AN2461-1)*3+$AO2461)-ROW())/12+5),AS2461)</f>
        <v>0</v>
      </c>
      <c r="AU2461" s="58">
        <f ca="1">IF(AND(AQ2461+AS2461&gt;0,AR2461+AT2461&gt;0),COUNTIF(AU$6:AU2460,"&gt;0")+1,0)</f>
        <v>0</v>
      </c>
    </row>
    <row r="2462" spans="40:47">
      <c r="AN2462" s="58">
        <v>69</v>
      </c>
      <c r="AO2462" s="58">
        <v>1</v>
      </c>
      <c r="AP2462" s="58">
        <v>9</v>
      </c>
      <c r="AQ2462" s="60">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58">
        <f ca="1">COUNTIF(INDIRECT("H"&amp;(ROW()+12*(($AN2462-1)*3+$AO2462)-ROW())/12+5):INDIRECT("S"&amp;(ROW()+12*(($AN2462-1)*3+$AO2462)-ROW())/12+5),AQ2462)</f>
        <v>0</v>
      </c>
      <c r="AS2462" s="60">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58">
        <f ca="1">COUNTIF(INDIRECT("U"&amp;(ROW()+12*(($AN2462-1)*3+$AO2462)-ROW())/12+5):INDIRECT("AF"&amp;(ROW()+12*(($AN2462-1)*3+$AO2462)-ROW())/12+5),AS2462)</f>
        <v>0</v>
      </c>
      <c r="AU2462" s="58">
        <f ca="1">IF(AND(AQ2462+AS2462&gt;0,AR2462+AT2462&gt;0),COUNTIF(AU$6:AU2461,"&gt;0")+1,0)</f>
        <v>0</v>
      </c>
    </row>
    <row r="2463" spans="40:47">
      <c r="AN2463" s="58">
        <v>69</v>
      </c>
      <c r="AO2463" s="58">
        <v>1</v>
      </c>
      <c r="AP2463" s="58">
        <v>10</v>
      </c>
      <c r="AQ2463" s="60">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58">
        <f ca="1">COUNTIF(INDIRECT("H"&amp;(ROW()+12*(($AN2463-1)*3+$AO2463)-ROW())/12+5):INDIRECT("S"&amp;(ROW()+12*(($AN2463-1)*3+$AO2463)-ROW())/12+5),AQ2463)</f>
        <v>0</v>
      </c>
      <c r="AS2463" s="60">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58">
        <f ca="1">COUNTIF(INDIRECT("U"&amp;(ROW()+12*(($AN2463-1)*3+$AO2463)-ROW())/12+5):INDIRECT("AF"&amp;(ROW()+12*(($AN2463-1)*3+$AO2463)-ROW())/12+5),AS2463)</f>
        <v>0</v>
      </c>
      <c r="AU2463" s="58">
        <f ca="1">IF(AND(AQ2463+AS2463&gt;0,AR2463+AT2463&gt;0),COUNTIF(AU$6:AU2462,"&gt;0")+1,0)</f>
        <v>0</v>
      </c>
    </row>
    <row r="2464" spans="40:47">
      <c r="AN2464" s="58">
        <v>69</v>
      </c>
      <c r="AO2464" s="58">
        <v>1</v>
      </c>
      <c r="AP2464" s="58">
        <v>11</v>
      </c>
      <c r="AQ2464" s="60">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58">
        <f ca="1">COUNTIF(INDIRECT("H"&amp;(ROW()+12*(($AN2464-1)*3+$AO2464)-ROW())/12+5):INDIRECT("S"&amp;(ROW()+12*(($AN2464-1)*3+$AO2464)-ROW())/12+5),AQ2464)</f>
        <v>0</v>
      </c>
      <c r="AS2464" s="60">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58">
        <f ca="1">COUNTIF(INDIRECT("U"&amp;(ROW()+12*(($AN2464-1)*3+$AO2464)-ROW())/12+5):INDIRECT("AF"&amp;(ROW()+12*(($AN2464-1)*3+$AO2464)-ROW())/12+5),AS2464)</f>
        <v>0</v>
      </c>
      <c r="AU2464" s="58">
        <f ca="1">IF(AND(AQ2464+AS2464&gt;0,AR2464+AT2464&gt;0),COUNTIF(AU$6:AU2463,"&gt;0")+1,0)</f>
        <v>0</v>
      </c>
    </row>
    <row r="2465" spans="40:47">
      <c r="AN2465" s="58">
        <v>69</v>
      </c>
      <c r="AO2465" s="58">
        <v>1</v>
      </c>
      <c r="AP2465" s="58">
        <v>12</v>
      </c>
      <c r="AQ2465" s="60">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58">
        <f ca="1">COUNTIF(INDIRECT("H"&amp;(ROW()+12*(($AN2465-1)*3+$AO2465)-ROW())/12+5):INDIRECT("S"&amp;(ROW()+12*(($AN2465-1)*3+$AO2465)-ROW())/12+5),AQ2465)</f>
        <v>0</v>
      </c>
      <c r="AS2465" s="60">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58">
        <f ca="1">COUNTIF(INDIRECT("U"&amp;(ROW()+12*(($AN2465-1)*3+$AO2465)-ROW())/12+5):INDIRECT("AF"&amp;(ROW()+12*(($AN2465-1)*3+$AO2465)-ROW())/12+5),AS2465)</f>
        <v>0</v>
      </c>
      <c r="AU2465" s="58">
        <f ca="1">IF(AND(AQ2465+AS2465&gt;0,AR2465+AT2465&gt;0),COUNTIF(AU$6:AU2464,"&gt;0")+1,0)</f>
        <v>0</v>
      </c>
    </row>
    <row r="2466" spans="40:47">
      <c r="AN2466" s="58">
        <v>69</v>
      </c>
      <c r="AO2466" s="58">
        <v>2</v>
      </c>
      <c r="AP2466" s="58">
        <v>1</v>
      </c>
      <c r="AQ2466" s="60">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58">
        <f ca="1">COUNTIF(INDIRECT("H"&amp;(ROW()+12*(($AN2466-1)*3+$AO2466)-ROW())/12+5):INDIRECT("S"&amp;(ROW()+12*(($AN2466-1)*3+$AO2466)-ROW())/12+5),AQ2466)</f>
        <v>0</v>
      </c>
      <c r="AS2466" s="60">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58">
        <f ca="1">COUNTIF(INDIRECT("U"&amp;(ROW()+12*(($AN2466-1)*3+$AO2466)-ROW())/12+5):INDIRECT("AF"&amp;(ROW()+12*(($AN2466-1)*3+$AO2466)-ROW())/12+5),AS2466)</f>
        <v>0</v>
      </c>
      <c r="AU2466" s="58">
        <f ca="1">IF(AND(AQ2466+AS2466&gt;0,AR2466+AT2466&gt;0),COUNTIF(AU$6:AU2465,"&gt;0")+1,0)</f>
        <v>0</v>
      </c>
    </row>
    <row r="2467" spans="40:47">
      <c r="AN2467" s="58">
        <v>69</v>
      </c>
      <c r="AO2467" s="58">
        <v>2</v>
      </c>
      <c r="AP2467" s="58">
        <v>2</v>
      </c>
      <c r="AQ2467" s="60">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58">
        <f ca="1">COUNTIF(INDIRECT("H"&amp;(ROW()+12*(($AN2467-1)*3+$AO2467)-ROW())/12+5):INDIRECT("S"&amp;(ROW()+12*(($AN2467-1)*3+$AO2467)-ROW())/12+5),AQ2467)</f>
        <v>0</v>
      </c>
      <c r="AS2467" s="60">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58">
        <f ca="1">COUNTIF(INDIRECT("U"&amp;(ROW()+12*(($AN2467-1)*3+$AO2467)-ROW())/12+5):INDIRECT("AF"&amp;(ROW()+12*(($AN2467-1)*3+$AO2467)-ROW())/12+5),AS2467)</f>
        <v>0</v>
      </c>
      <c r="AU2467" s="58">
        <f ca="1">IF(AND(AQ2467+AS2467&gt;0,AR2467+AT2467&gt;0),COUNTIF(AU$6:AU2466,"&gt;0")+1,0)</f>
        <v>0</v>
      </c>
    </row>
    <row r="2468" spans="40:47">
      <c r="AN2468" s="58">
        <v>69</v>
      </c>
      <c r="AO2468" s="58">
        <v>2</v>
      </c>
      <c r="AP2468" s="58">
        <v>3</v>
      </c>
      <c r="AQ2468" s="60">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58">
        <f ca="1">COUNTIF(INDIRECT("H"&amp;(ROW()+12*(($AN2468-1)*3+$AO2468)-ROW())/12+5):INDIRECT("S"&amp;(ROW()+12*(($AN2468-1)*3+$AO2468)-ROW())/12+5),AQ2468)</f>
        <v>0</v>
      </c>
      <c r="AS2468" s="60">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58">
        <f ca="1">COUNTIF(INDIRECT("U"&amp;(ROW()+12*(($AN2468-1)*3+$AO2468)-ROW())/12+5):INDIRECT("AF"&amp;(ROW()+12*(($AN2468-1)*3+$AO2468)-ROW())/12+5),AS2468)</f>
        <v>0</v>
      </c>
      <c r="AU2468" s="58">
        <f ca="1">IF(AND(AQ2468+AS2468&gt;0,AR2468+AT2468&gt;0),COUNTIF(AU$6:AU2467,"&gt;0")+1,0)</f>
        <v>0</v>
      </c>
    </row>
    <row r="2469" spans="40:47">
      <c r="AN2469" s="58">
        <v>69</v>
      </c>
      <c r="AO2469" s="58">
        <v>2</v>
      </c>
      <c r="AP2469" s="58">
        <v>4</v>
      </c>
      <c r="AQ2469" s="60">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58">
        <f ca="1">COUNTIF(INDIRECT("H"&amp;(ROW()+12*(($AN2469-1)*3+$AO2469)-ROW())/12+5):INDIRECT("S"&amp;(ROW()+12*(($AN2469-1)*3+$AO2469)-ROW())/12+5),AQ2469)</f>
        <v>0</v>
      </c>
      <c r="AS2469" s="60">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58">
        <f ca="1">COUNTIF(INDIRECT("U"&amp;(ROW()+12*(($AN2469-1)*3+$AO2469)-ROW())/12+5):INDIRECT("AF"&amp;(ROW()+12*(($AN2469-1)*3+$AO2469)-ROW())/12+5),AS2469)</f>
        <v>0</v>
      </c>
      <c r="AU2469" s="58">
        <f ca="1">IF(AND(AQ2469+AS2469&gt;0,AR2469+AT2469&gt;0),COUNTIF(AU$6:AU2468,"&gt;0")+1,0)</f>
        <v>0</v>
      </c>
    </row>
    <row r="2470" spans="40:47">
      <c r="AN2470" s="58">
        <v>69</v>
      </c>
      <c r="AO2470" s="58">
        <v>2</v>
      </c>
      <c r="AP2470" s="58">
        <v>5</v>
      </c>
      <c r="AQ2470" s="60">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58">
        <f ca="1">COUNTIF(INDIRECT("H"&amp;(ROW()+12*(($AN2470-1)*3+$AO2470)-ROW())/12+5):INDIRECT("S"&amp;(ROW()+12*(($AN2470-1)*3+$AO2470)-ROW())/12+5),AQ2470)</f>
        <v>0</v>
      </c>
      <c r="AS2470" s="60">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58">
        <f ca="1">COUNTIF(INDIRECT("U"&amp;(ROW()+12*(($AN2470-1)*3+$AO2470)-ROW())/12+5):INDIRECT("AF"&amp;(ROW()+12*(($AN2470-1)*3+$AO2470)-ROW())/12+5),AS2470)</f>
        <v>0</v>
      </c>
      <c r="AU2470" s="58">
        <f ca="1">IF(AND(AQ2470+AS2470&gt;0,AR2470+AT2470&gt;0),COUNTIF(AU$6:AU2469,"&gt;0")+1,0)</f>
        <v>0</v>
      </c>
    </row>
    <row r="2471" spans="40:47">
      <c r="AN2471" s="58">
        <v>69</v>
      </c>
      <c r="AO2471" s="58">
        <v>2</v>
      </c>
      <c r="AP2471" s="58">
        <v>6</v>
      </c>
      <c r="AQ2471" s="60">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58">
        <f ca="1">COUNTIF(INDIRECT("H"&amp;(ROW()+12*(($AN2471-1)*3+$AO2471)-ROW())/12+5):INDIRECT("S"&amp;(ROW()+12*(($AN2471-1)*3+$AO2471)-ROW())/12+5),AQ2471)</f>
        <v>0</v>
      </c>
      <c r="AS2471" s="60">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58">
        <f ca="1">COUNTIF(INDIRECT("U"&amp;(ROW()+12*(($AN2471-1)*3+$AO2471)-ROW())/12+5):INDIRECT("AF"&amp;(ROW()+12*(($AN2471-1)*3+$AO2471)-ROW())/12+5),AS2471)</f>
        <v>0</v>
      </c>
      <c r="AU2471" s="58">
        <f ca="1">IF(AND(AQ2471+AS2471&gt;0,AR2471+AT2471&gt;0),COUNTIF(AU$6:AU2470,"&gt;0")+1,0)</f>
        <v>0</v>
      </c>
    </row>
    <row r="2472" spans="40:47">
      <c r="AN2472" s="58">
        <v>69</v>
      </c>
      <c r="AO2472" s="58">
        <v>2</v>
      </c>
      <c r="AP2472" s="58">
        <v>7</v>
      </c>
      <c r="AQ2472" s="60">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58">
        <f ca="1">COUNTIF(INDIRECT("H"&amp;(ROW()+12*(($AN2472-1)*3+$AO2472)-ROW())/12+5):INDIRECT("S"&amp;(ROW()+12*(($AN2472-1)*3+$AO2472)-ROW())/12+5),AQ2472)</f>
        <v>0</v>
      </c>
      <c r="AS2472" s="60">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58">
        <f ca="1">COUNTIF(INDIRECT("U"&amp;(ROW()+12*(($AN2472-1)*3+$AO2472)-ROW())/12+5):INDIRECT("AF"&amp;(ROW()+12*(($AN2472-1)*3+$AO2472)-ROW())/12+5),AS2472)</f>
        <v>0</v>
      </c>
      <c r="AU2472" s="58">
        <f ca="1">IF(AND(AQ2472+AS2472&gt;0,AR2472+AT2472&gt;0),COUNTIF(AU$6:AU2471,"&gt;0")+1,0)</f>
        <v>0</v>
      </c>
    </row>
    <row r="2473" spans="40:47">
      <c r="AN2473" s="58">
        <v>69</v>
      </c>
      <c r="AO2473" s="58">
        <v>2</v>
      </c>
      <c r="AP2473" s="58">
        <v>8</v>
      </c>
      <c r="AQ2473" s="60">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58">
        <f ca="1">COUNTIF(INDIRECT("H"&amp;(ROW()+12*(($AN2473-1)*3+$AO2473)-ROW())/12+5):INDIRECT("S"&amp;(ROW()+12*(($AN2473-1)*3+$AO2473)-ROW())/12+5),AQ2473)</f>
        <v>0</v>
      </c>
      <c r="AS2473" s="60">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58">
        <f ca="1">COUNTIF(INDIRECT("U"&amp;(ROW()+12*(($AN2473-1)*3+$AO2473)-ROW())/12+5):INDIRECT("AF"&amp;(ROW()+12*(($AN2473-1)*3+$AO2473)-ROW())/12+5),AS2473)</f>
        <v>0</v>
      </c>
      <c r="AU2473" s="58">
        <f ca="1">IF(AND(AQ2473+AS2473&gt;0,AR2473+AT2473&gt;0),COUNTIF(AU$6:AU2472,"&gt;0")+1,0)</f>
        <v>0</v>
      </c>
    </row>
    <row r="2474" spans="40:47">
      <c r="AN2474" s="58">
        <v>69</v>
      </c>
      <c r="AO2474" s="58">
        <v>2</v>
      </c>
      <c r="AP2474" s="58">
        <v>9</v>
      </c>
      <c r="AQ2474" s="60">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58">
        <f ca="1">COUNTIF(INDIRECT("H"&amp;(ROW()+12*(($AN2474-1)*3+$AO2474)-ROW())/12+5):INDIRECT("S"&amp;(ROW()+12*(($AN2474-1)*3+$AO2474)-ROW())/12+5),AQ2474)</f>
        <v>0</v>
      </c>
      <c r="AS2474" s="60">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58">
        <f ca="1">COUNTIF(INDIRECT("U"&amp;(ROW()+12*(($AN2474-1)*3+$AO2474)-ROW())/12+5):INDIRECT("AF"&amp;(ROW()+12*(($AN2474-1)*3+$AO2474)-ROW())/12+5),AS2474)</f>
        <v>0</v>
      </c>
      <c r="AU2474" s="58">
        <f ca="1">IF(AND(AQ2474+AS2474&gt;0,AR2474+AT2474&gt;0),COUNTIF(AU$6:AU2473,"&gt;0")+1,0)</f>
        <v>0</v>
      </c>
    </row>
    <row r="2475" spans="40:47">
      <c r="AN2475" s="58">
        <v>69</v>
      </c>
      <c r="AO2475" s="58">
        <v>2</v>
      </c>
      <c r="AP2475" s="58">
        <v>10</v>
      </c>
      <c r="AQ2475" s="60">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58">
        <f ca="1">COUNTIF(INDIRECT("H"&amp;(ROW()+12*(($AN2475-1)*3+$AO2475)-ROW())/12+5):INDIRECT("S"&amp;(ROW()+12*(($AN2475-1)*3+$AO2475)-ROW())/12+5),AQ2475)</f>
        <v>0</v>
      </c>
      <c r="AS2475" s="60">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58">
        <f ca="1">COUNTIF(INDIRECT("U"&amp;(ROW()+12*(($AN2475-1)*3+$AO2475)-ROW())/12+5):INDIRECT("AF"&amp;(ROW()+12*(($AN2475-1)*3+$AO2475)-ROW())/12+5),AS2475)</f>
        <v>0</v>
      </c>
      <c r="AU2475" s="58">
        <f ca="1">IF(AND(AQ2475+AS2475&gt;0,AR2475+AT2475&gt;0),COUNTIF(AU$6:AU2474,"&gt;0")+1,0)</f>
        <v>0</v>
      </c>
    </row>
    <row r="2476" spans="40:47">
      <c r="AN2476" s="58">
        <v>69</v>
      </c>
      <c r="AO2476" s="58">
        <v>2</v>
      </c>
      <c r="AP2476" s="58">
        <v>11</v>
      </c>
      <c r="AQ2476" s="60">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58">
        <f ca="1">COUNTIF(INDIRECT("H"&amp;(ROW()+12*(($AN2476-1)*3+$AO2476)-ROW())/12+5):INDIRECT("S"&amp;(ROW()+12*(($AN2476-1)*3+$AO2476)-ROW())/12+5),AQ2476)</f>
        <v>0</v>
      </c>
      <c r="AS2476" s="60">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58">
        <f ca="1">COUNTIF(INDIRECT("U"&amp;(ROW()+12*(($AN2476-1)*3+$AO2476)-ROW())/12+5):INDIRECT("AF"&amp;(ROW()+12*(($AN2476-1)*3+$AO2476)-ROW())/12+5),AS2476)</f>
        <v>0</v>
      </c>
      <c r="AU2476" s="58">
        <f ca="1">IF(AND(AQ2476+AS2476&gt;0,AR2476+AT2476&gt;0),COUNTIF(AU$6:AU2475,"&gt;0")+1,0)</f>
        <v>0</v>
      </c>
    </row>
    <row r="2477" spans="40:47">
      <c r="AN2477" s="58">
        <v>69</v>
      </c>
      <c r="AO2477" s="58">
        <v>2</v>
      </c>
      <c r="AP2477" s="58">
        <v>12</v>
      </c>
      <c r="AQ2477" s="60">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58">
        <f ca="1">COUNTIF(INDIRECT("H"&amp;(ROW()+12*(($AN2477-1)*3+$AO2477)-ROW())/12+5):INDIRECT("S"&amp;(ROW()+12*(($AN2477-1)*3+$AO2477)-ROW())/12+5),AQ2477)</f>
        <v>0</v>
      </c>
      <c r="AS2477" s="60">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58">
        <f ca="1">COUNTIF(INDIRECT("U"&amp;(ROW()+12*(($AN2477-1)*3+$AO2477)-ROW())/12+5):INDIRECT("AF"&amp;(ROW()+12*(($AN2477-1)*3+$AO2477)-ROW())/12+5),AS2477)</f>
        <v>0</v>
      </c>
      <c r="AU2477" s="58">
        <f ca="1">IF(AND(AQ2477+AS2477&gt;0,AR2477+AT2477&gt;0),COUNTIF(AU$6:AU2476,"&gt;0")+1,0)</f>
        <v>0</v>
      </c>
    </row>
    <row r="2478" spans="40:47">
      <c r="AN2478" s="58">
        <v>69</v>
      </c>
      <c r="AO2478" s="58">
        <v>3</v>
      </c>
      <c r="AP2478" s="58">
        <v>1</v>
      </c>
      <c r="AQ2478" s="60">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58">
        <f ca="1">COUNTIF(INDIRECT("H"&amp;(ROW()+12*(($AN2478-1)*3+$AO2478)-ROW())/12+5):INDIRECT("S"&amp;(ROW()+12*(($AN2478-1)*3+$AO2478)-ROW())/12+5),AQ2478)</f>
        <v>0</v>
      </c>
      <c r="AS2478" s="60">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58">
        <f ca="1">COUNTIF(INDIRECT("U"&amp;(ROW()+12*(($AN2478-1)*3+$AO2478)-ROW())/12+5):INDIRECT("AF"&amp;(ROW()+12*(($AN2478-1)*3+$AO2478)-ROW())/12+5),AS2478)</f>
        <v>0</v>
      </c>
      <c r="AU2478" s="58">
        <f ca="1">IF(AND(AQ2478+AS2478&gt;0,AR2478+AT2478&gt;0),COUNTIF(AU$6:AU2477,"&gt;0")+1,0)</f>
        <v>0</v>
      </c>
    </row>
    <row r="2479" spans="40:47">
      <c r="AN2479" s="58">
        <v>69</v>
      </c>
      <c r="AO2479" s="58">
        <v>3</v>
      </c>
      <c r="AP2479" s="58">
        <v>2</v>
      </c>
      <c r="AQ2479" s="60">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58">
        <f ca="1">COUNTIF(INDIRECT("H"&amp;(ROW()+12*(($AN2479-1)*3+$AO2479)-ROW())/12+5):INDIRECT("S"&amp;(ROW()+12*(($AN2479-1)*3+$AO2479)-ROW())/12+5),AQ2479)</f>
        <v>0</v>
      </c>
      <c r="AS2479" s="60">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58">
        <f ca="1">COUNTIF(INDIRECT("U"&amp;(ROW()+12*(($AN2479-1)*3+$AO2479)-ROW())/12+5):INDIRECT("AF"&amp;(ROW()+12*(($AN2479-1)*3+$AO2479)-ROW())/12+5),AS2479)</f>
        <v>0</v>
      </c>
      <c r="AU2479" s="58">
        <f ca="1">IF(AND(AQ2479+AS2479&gt;0,AR2479+AT2479&gt;0),COUNTIF(AU$6:AU2478,"&gt;0")+1,0)</f>
        <v>0</v>
      </c>
    </row>
    <row r="2480" spans="40:47">
      <c r="AN2480" s="58">
        <v>69</v>
      </c>
      <c r="AO2480" s="58">
        <v>3</v>
      </c>
      <c r="AP2480" s="58">
        <v>3</v>
      </c>
      <c r="AQ2480" s="60">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58">
        <f ca="1">COUNTIF(INDIRECT("H"&amp;(ROW()+12*(($AN2480-1)*3+$AO2480)-ROW())/12+5):INDIRECT("S"&amp;(ROW()+12*(($AN2480-1)*3+$AO2480)-ROW())/12+5),AQ2480)</f>
        <v>0</v>
      </c>
      <c r="AS2480" s="60">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58">
        <f ca="1">COUNTIF(INDIRECT("U"&amp;(ROW()+12*(($AN2480-1)*3+$AO2480)-ROW())/12+5):INDIRECT("AF"&amp;(ROW()+12*(($AN2480-1)*3+$AO2480)-ROW())/12+5),AS2480)</f>
        <v>0</v>
      </c>
      <c r="AU2480" s="58">
        <f ca="1">IF(AND(AQ2480+AS2480&gt;0,AR2480+AT2480&gt;0),COUNTIF(AU$6:AU2479,"&gt;0")+1,0)</f>
        <v>0</v>
      </c>
    </row>
    <row r="2481" spans="40:47">
      <c r="AN2481" s="58">
        <v>69</v>
      </c>
      <c r="AO2481" s="58">
        <v>3</v>
      </c>
      <c r="AP2481" s="58">
        <v>4</v>
      </c>
      <c r="AQ2481" s="60">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58">
        <f ca="1">COUNTIF(INDIRECT("H"&amp;(ROW()+12*(($AN2481-1)*3+$AO2481)-ROW())/12+5):INDIRECT("S"&amp;(ROW()+12*(($AN2481-1)*3+$AO2481)-ROW())/12+5),AQ2481)</f>
        <v>0</v>
      </c>
      <c r="AS2481" s="60">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58">
        <f ca="1">COUNTIF(INDIRECT("U"&amp;(ROW()+12*(($AN2481-1)*3+$AO2481)-ROW())/12+5):INDIRECT("AF"&amp;(ROW()+12*(($AN2481-1)*3+$AO2481)-ROW())/12+5),AS2481)</f>
        <v>0</v>
      </c>
      <c r="AU2481" s="58">
        <f ca="1">IF(AND(AQ2481+AS2481&gt;0,AR2481+AT2481&gt;0),COUNTIF(AU$6:AU2480,"&gt;0")+1,0)</f>
        <v>0</v>
      </c>
    </row>
    <row r="2482" spans="40:47">
      <c r="AN2482" s="58">
        <v>69</v>
      </c>
      <c r="AO2482" s="58">
        <v>3</v>
      </c>
      <c r="AP2482" s="58">
        <v>5</v>
      </c>
      <c r="AQ2482" s="60">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58">
        <f ca="1">COUNTIF(INDIRECT("H"&amp;(ROW()+12*(($AN2482-1)*3+$AO2482)-ROW())/12+5):INDIRECT("S"&amp;(ROW()+12*(($AN2482-1)*3+$AO2482)-ROW())/12+5),AQ2482)</f>
        <v>0</v>
      </c>
      <c r="AS2482" s="60">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58">
        <f ca="1">COUNTIF(INDIRECT("U"&amp;(ROW()+12*(($AN2482-1)*3+$AO2482)-ROW())/12+5):INDIRECT("AF"&amp;(ROW()+12*(($AN2482-1)*3+$AO2482)-ROW())/12+5),AS2482)</f>
        <v>0</v>
      </c>
      <c r="AU2482" s="58">
        <f ca="1">IF(AND(AQ2482+AS2482&gt;0,AR2482+AT2482&gt;0),COUNTIF(AU$6:AU2481,"&gt;0")+1,0)</f>
        <v>0</v>
      </c>
    </row>
    <row r="2483" spans="40:47">
      <c r="AN2483" s="58">
        <v>69</v>
      </c>
      <c r="AO2483" s="58">
        <v>3</v>
      </c>
      <c r="AP2483" s="58">
        <v>6</v>
      </c>
      <c r="AQ2483" s="60">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58">
        <f ca="1">COUNTIF(INDIRECT("H"&amp;(ROW()+12*(($AN2483-1)*3+$AO2483)-ROW())/12+5):INDIRECT("S"&amp;(ROW()+12*(($AN2483-1)*3+$AO2483)-ROW())/12+5),AQ2483)</f>
        <v>0</v>
      </c>
      <c r="AS2483" s="60">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58">
        <f ca="1">COUNTIF(INDIRECT("U"&amp;(ROW()+12*(($AN2483-1)*3+$AO2483)-ROW())/12+5):INDIRECT("AF"&amp;(ROW()+12*(($AN2483-1)*3+$AO2483)-ROW())/12+5),AS2483)</f>
        <v>0</v>
      </c>
      <c r="AU2483" s="58">
        <f ca="1">IF(AND(AQ2483+AS2483&gt;0,AR2483+AT2483&gt;0),COUNTIF(AU$6:AU2482,"&gt;0")+1,0)</f>
        <v>0</v>
      </c>
    </row>
    <row r="2484" spans="40:47">
      <c r="AN2484" s="58">
        <v>69</v>
      </c>
      <c r="AO2484" s="58">
        <v>3</v>
      </c>
      <c r="AP2484" s="58">
        <v>7</v>
      </c>
      <c r="AQ2484" s="60">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58">
        <f ca="1">COUNTIF(INDIRECT("H"&amp;(ROW()+12*(($AN2484-1)*3+$AO2484)-ROW())/12+5):INDIRECT("S"&amp;(ROW()+12*(($AN2484-1)*3+$AO2484)-ROW())/12+5),AQ2484)</f>
        <v>0</v>
      </c>
      <c r="AS2484" s="60">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58">
        <f ca="1">COUNTIF(INDIRECT("U"&amp;(ROW()+12*(($AN2484-1)*3+$AO2484)-ROW())/12+5):INDIRECT("AF"&amp;(ROW()+12*(($AN2484-1)*3+$AO2484)-ROW())/12+5),AS2484)</f>
        <v>0</v>
      </c>
      <c r="AU2484" s="58">
        <f ca="1">IF(AND(AQ2484+AS2484&gt;0,AR2484+AT2484&gt;0),COUNTIF(AU$6:AU2483,"&gt;0")+1,0)</f>
        <v>0</v>
      </c>
    </row>
    <row r="2485" spans="40:47">
      <c r="AN2485" s="58">
        <v>69</v>
      </c>
      <c r="AO2485" s="58">
        <v>3</v>
      </c>
      <c r="AP2485" s="58">
        <v>8</v>
      </c>
      <c r="AQ2485" s="60">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58">
        <f ca="1">COUNTIF(INDIRECT("H"&amp;(ROW()+12*(($AN2485-1)*3+$AO2485)-ROW())/12+5):INDIRECT("S"&amp;(ROW()+12*(($AN2485-1)*3+$AO2485)-ROW())/12+5),AQ2485)</f>
        <v>0</v>
      </c>
      <c r="AS2485" s="60">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58">
        <f ca="1">COUNTIF(INDIRECT("U"&amp;(ROW()+12*(($AN2485-1)*3+$AO2485)-ROW())/12+5):INDIRECT("AF"&amp;(ROW()+12*(($AN2485-1)*3+$AO2485)-ROW())/12+5),AS2485)</f>
        <v>0</v>
      </c>
      <c r="AU2485" s="58">
        <f ca="1">IF(AND(AQ2485+AS2485&gt;0,AR2485+AT2485&gt;0),COUNTIF(AU$6:AU2484,"&gt;0")+1,0)</f>
        <v>0</v>
      </c>
    </row>
    <row r="2486" spans="40:47">
      <c r="AN2486" s="58">
        <v>69</v>
      </c>
      <c r="AO2486" s="58">
        <v>3</v>
      </c>
      <c r="AP2486" s="58">
        <v>9</v>
      </c>
      <c r="AQ2486" s="60">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58">
        <f ca="1">COUNTIF(INDIRECT("H"&amp;(ROW()+12*(($AN2486-1)*3+$AO2486)-ROW())/12+5):INDIRECT("S"&amp;(ROW()+12*(($AN2486-1)*3+$AO2486)-ROW())/12+5),AQ2486)</f>
        <v>0</v>
      </c>
      <c r="AS2486" s="60">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58">
        <f ca="1">COUNTIF(INDIRECT("U"&amp;(ROW()+12*(($AN2486-1)*3+$AO2486)-ROW())/12+5):INDIRECT("AF"&amp;(ROW()+12*(($AN2486-1)*3+$AO2486)-ROW())/12+5),AS2486)</f>
        <v>0</v>
      </c>
      <c r="AU2486" s="58">
        <f ca="1">IF(AND(AQ2486+AS2486&gt;0,AR2486+AT2486&gt;0),COUNTIF(AU$6:AU2485,"&gt;0")+1,0)</f>
        <v>0</v>
      </c>
    </row>
    <row r="2487" spans="40:47">
      <c r="AN2487" s="58">
        <v>69</v>
      </c>
      <c r="AO2487" s="58">
        <v>3</v>
      </c>
      <c r="AP2487" s="58">
        <v>10</v>
      </c>
      <c r="AQ2487" s="60">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58">
        <f ca="1">COUNTIF(INDIRECT("H"&amp;(ROW()+12*(($AN2487-1)*3+$AO2487)-ROW())/12+5):INDIRECT("S"&amp;(ROW()+12*(($AN2487-1)*3+$AO2487)-ROW())/12+5),AQ2487)</f>
        <v>0</v>
      </c>
      <c r="AS2487" s="60">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58">
        <f ca="1">COUNTIF(INDIRECT("U"&amp;(ROW()+12*(($AN2487-1)*3+$AO2487)-ROW())/12+5):INDIRECT("AF"&amp;(ROW()+12*(($AN2487-1)*3+$AO2487)-ROW())/12+5),AS2487)</f>
        <v>0</v>
      </c>
      <c r="AU2487" s="58">
        <f ca="1">IF(AND(AQ2487+AS2487&gt;0,AR2487+AT2487&gt;0),COUNTIF(AU$6:AU2486,"&gt;0")+1,0)</f>
        <v>0</v>
      </c>
    </row>
    <row r="2488" spans="40:47">
      <c r="AN2488" s="58">
        <v>69</v>
      </c>
      <c r="AO2488" s="58">
        <v>3</v>
      </c>
      <c r="AP2488" s="58">
        <v>11</v>
      </c>
      <c r="AQ2488" s="60">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58">
        <f ca="1">COUNTIF(INDIRECT("H"&amp;(ROW()+12*(($AN2488-1)*3+$AO2488)-ROW())/12+5):INDIRECT("S"&amp;(ROW()+12*(($AN2488-1)*3+$AO2488)-ROW())/12+5),AQ2488)</f>
        <v>0</v>
      </c>
      <c r="AS2488" s="60">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58">
        <f ca="1">COUNTIF(INDIRECT("U"&amp;(ROW()+12*(($AN2488-1)*3+$AO2488)-ROW())/12+5):INDIRECT("AF"&amp;(ROW()+12*(($AN2488-1)*3+$AO2488)-ROW())/12+5),AS2488)</f>
        <v>0</v>
      </c>
      <c r="AU2488" s="58">
        <f ca="1">IF(AND(AQ2488+AS2488&gt;0,AR2488+AT2488&gt;0),COUNTIF(AU$6:AU2487,"&gt;0")+1,0)</f>
        <v>0</v>
      </c>
    </row>
    <row r="2489" spans="40:47">
      <c r="AN2489" s="243">
        <v>69</v>
      </c>
      <c r="AO2489" s="243">
        <v>3</v>
      </c>
      <c r="AP2489" s="243">
        <v>12</v>
      </c>
      <c r="AQ2489" s="244">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243">
        <f ca="1">COUNTIF(INDIRECT("H"&amp;(ROW()+12*(($AN2489-1)*3+$AO2489)-ROW())/12+5):INDIRECT("S"&amp;(ROW()+12*(($AN2489-1)*3+$AO2489)-ROW())/12+5),AQ2489)</f>
        <v>0</v>
      </c>
      <c r="AS2489" s="244">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243">
        <f ca="1">COUNTIF(INDIRECT("U"&amp;(ROW()+12*(($AN2489-1)*3+$AO2489)-ROW())/12+5):INDIRECT("AF"&amp;(ROW()+12*(($AN2489-1)*3+$AO2489)-ROW())/12+5),AS2489)</f>
        <v>0</v>
      </c>
      <c r="AU2489" s="58">
        <f ca="1">IF(AND(AQ2489+AS2489&gt;0,AR2489+AT2489&gt;0),COUNTIF(AU$6:AU2488,"&gt;0")+1,0)</f>
        <v>0</v>
      </c>
    </row>
    <row r="2490" spans="40:47">
      <c r="AN2490" s="58">
        <v>70</v>
      </c>
      <c r="AO2490" s="58">
        <v>1</v>
      </c>
      <c r="AP2490" s="58">
        <v>1</v>
      </c>
      <c r="AQ2490" s="60">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58">
        <f ca="1">COUNTIF(INDIRECT("H"&amp;(ROW()+12*(($AN2490-1)*3+$AO2490)-ROW())/12+5):INDIRECT("S"&amp;(ROW()+12*(($AN2490-1)*3+$AO2490)-ROW())/12+5),AQ2490)</f>
        <v>0</v>
      </c>
      <c r="AS2490" s="60">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58">
        <f ca="1">COUNTIF(INDIRECT("U"&amp;(ROW()+12*(($AN2490-1)*3+$AO2490)-ROW())/12+5):INDIRECT("AF"&amp;(ROW()+12*(($AN2490-1)*3+$AO2490)-ROW())/12+5),AS2490)</f>
        <v>0</v>
      </c>
      <c r="AU2490" s="58">
        <f ca="1">IF(AND(AQ2490+AS2490&gt;0,AR2490+AT2490&gt;0),COUNTIF(AU$6:AU2489,"&gt;0")+1,0)</f>
        <v>0</v>
      </c>
    </row>
    <row r="2491" spans="40:47">
      <c r="AN2491" s="58">
        <v>70</v>
      </c>
      <c r="AO2491" s="58">
        <v>1</v>
      </c>
      <c r="AP2491" s="58">
        <v>2</v>
      </c>
      <c r="AQ2491" s="60">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58">
        <f ca="1">COUNTIF(INDIRECT("H"&amp;(ROW()+12*(($AN2491-1)*3+$AO2491)-ROW())/12+5):INDIRECT("S"&amp;(ROW()+12*(($AN2491-1)*3+$AO2491)-ROW())/12+5),AQ2491)</f>
        <v>0</v>
      </c>
      <c r="AS2491" s="60">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58">
        <f ca="1">COUNTIF(INDIRECT("U"&amp;(ROW()+12*(($AN2491-1)*3+$AO2491)-ROW())/12+5):INDIRECT("AF"&amp;(ROW()+12*(($AN2491-1)*3+$AO2491)-ROW())/12+5),AS2491)</f>
        <v>0</v>
      </c>
      <c r="AU2491" s="58">
        <f ca="1">IF(AND(AQ2491+AS2491&gt;0,AR2491+AT2491&gt;0),COUNTIF(AU$6:AU2490,"&gt;0")+1,0)</f>
        <v>0</v>
      </c>
    </row>
    <row r="2492" spans="40:47">
      <c r="AN2492" s="58">
        <v>70</v>
      </c>
      <c r="AO2492" s="58">
        <v>1</v>
      </c>
      <c r="AP2492" s="58">
        <v>3</v>
      </c>
      <c r="AQ2492" s="60">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58">
        <f ca="1">COUNTIF(INDIRECT("H"&amp;(ROW()+12*(($AN2492-1)*3+$AO2492)-ROW())/12+5):INDIRECT("S"&amp;(ROW()+12*(($AN2492-1)*3+$AO2492)-ROW())/12+5),AQ2492)</f>
        <v>0</v>
      </c>
      <c r="AS2492" s="60">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58">
        <f ca="1">COUNTIF(INDIRECT("U"&amp;(ROW()+12*(($AN2492-1)*3+$AO2492)-ROW())/12+5):INDIRECT("AF"&amp;(ROW()+12*(($AN2492-1)*3+$AO2492)-ROW())/12+5),AS2492)</f>
        <v>0</v>
      </c>
      <c r="AU2492" s="58">
        <f ca="1">IF(AND(AQ2492+AS2492&gt;0,AR2492+AT2492&gt;0),COUNTIF(AU$6:AU2491,"&gt;0")+1,0)</f>
        <v>0</v>
      </c>
    </row>
    <row r="2493" spans="40:47">
      <c r="AN2493" s="58">
        <v>70</v>
      </c>
      <c r="AO2493" s="58">
        <v>1</v>
      </c>
      <c r="AP2493" s="58">
        <v>4</v>
      </c>
      <c r="AQ2493" s="60">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58">
        <f ca="1">COUNTIF(INDIRECT("H"&amp;(ROW()+12*(($AN2493-1)*3+$AO2493)-ROW())/12+5):INDIRECT("S"&amp;(ROW()+12*(($AN2493-1)*3+$AO2493)-ROW())/12+5),AQ2493)</f>
        <v>0</v>
      </c>
      <c r="AS2493" s="60">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58">
        <f ca="1">COUNTIF(INDIRECT("U"&amp;(ROW()+12*(($AN2493-1)*3+$AO2493)-ROW())/12+5):INDIRECT("AF"&amp;(ROW()+12*(($AN2493-1)*3+$AO2493)-ROW())/12+5),AS2493)</f>
        <v>0</v>
      </c>
      <c r="AU2493" s="58">
        <f ca="1">IF(AND(AQ2493+AS2493&gt;0,AR2493+AT2493&gt;0),COUNTIF(AU$6:AU2492,"&gt;0")+1,0)</f>
        <v>0</v>
      </c>
    </row>
    <row r="2494" spans="40:47">
      <c r="AN2494" s="58">
        <v>70</v>
      </c>
      <c r="AO2494" s="58">
        <v>1</v>
      </c>
      <c r="AP2494" s="58">
        <v>5</v>
      </c>
      <c r="AQ2494" s="60">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58">
        <f ca="1">COUNTIF(INDIRECT("H"&amp;(ROW()+12*(($AN2494-1)*3+$AO2494)-ROW())/12+5):INDIRECT("S"&amp;(ROW()+12*(($AN2494-1)*3+$AO2494)-ROW())/12+5),AQ2494)</f>
        <v>0</v>
      </c>
      <c r="AS2494" s="60">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58">
        <f ca="1">COUNTIF(INDIRECT("U"&amp;(ROW()+12*(($AN2494-1)*3+$AO2494)-ROW())/12+5):INDIRECT("AF"&amp;(ROW()+12*(($AN2494-1)*3+$AO2494)-ROW())/12+5),AS2494)</f>
        <v>0</v>
      </c>
      <c r="AU2494" s="58">
        <f ca="1">IF(AND(AQ2494+AS2494&gt;0,AR2494+AT2494&gt;0),COUNTIF(AU$6:AU2493,"&gt;0")+1,0)</f>
        <v>0</v>
      </c>
    </row>
    <row r="2495" spans="40:47">
      <c r="AN2495" s="58">
        <v>70</v>
      </c>
      <c r="AO2495" s="58">
        <v>1</v>
      </c>
      <c r="AP2495" s="58">
        <v>6</v>
      </c>
      <c r="AQ2495" s="60">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58">
        <f ca="1">COUNTIF(INDIRECT("H"&amp;(ROW()+12*(($AN2495-1)*3+$AO2495)-ROW())/12+5):INDIRECT("S"&amp;(ROW()+12*(($AN2495-1)*3+$AO2495)-ROW())/12+5),AQ2495)</f>
        <v>0</v>
      </c>
      <c r="AS2495" s="60">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58">
        <f ca="1">COUNTIF(INDIRECT("U"&amp;(ROW()+12*(($AN2495-1)*3+$AO2495)-ROW())/12+5):INDIRECT("AF"&amp;(ROW()+12*(($AN2495-1)*3+$AO2495)-ROW())/12+5),AS2495)</f>
        <v>0</v>
      </c>
      <c r="AU2495" s="58">
        <f ca="1">IF(AND(AQ2495+AS2495&gt;0,AR2495+AT2495&gt;0),COUNTIF(AU$6:AU2494,"&gt;0")+1,0)</f>
        <v>0</v>
      </c>
    </row>
    <row r="2496" spans="40:47">
      <c r="AN2496" s="58">
        <v>70</v>
      </c>
      <c r="AO2496" s="58">
        <v>1</v>
      </c>
      <c r="AP2496" s="58">
        <v>7</v>
      </c>
      <c r="AQ2496" s="60">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58">
        <f ca="1">COUNTIF(INDIRECT("H"&amp;(ROW()+12*(($AN2496-1)*3+$AO2496)-ROW())/12+5):INDIRECT("S"&amp;(ROW()+12*(($AN2496-1)*3+$AO2496)-ROW())/12+5),AQ2496)</f>
        <v>0</v>
      </c>
      <c r="AS2496" s="60">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58">
        <f ca="1">COUNTIF(INDIRECT("U"&amp;(ROW()+12*(($AN2496-1)*3+$AO2496)-ROW())/12+5):INDIRECT("AF"&amp;(ROW()+12*(($AN2496-1)*3+$AO2496)-ROW())/12+5),AS2496)</f>
        <v>0</v>
      </c>
      <c r="AU2496" s="58">
        <f ca="1">IF(AND(AQ2496+AS2496&gt;0,AR2496+AT2496&gt;0),COUNTIF(AU$6:AU2495,"&gt;0")+1,0)</f>
        <v>0</v>
      </c>
    </row>
    <row r="2497" spans="40:47">
      <c r="AN2497" s="58">
        <v>70</v>
      </c>
      <c r="AO2497" s="58">
        <v>1</v>
      </c>
      <c r="AP2497" s="58">
        <v>8</v>
      </c>
      <c r="AQ2497" s="60">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58">
        <f ca="1">COUNTIF(INDIRECT("H"&amp;(ROW()+12*(($AN2497-1)*3+$AO2497)-ROW())/12+5):INDIRECT("S"&amp;(ROW()+12*(($AN2497-1)*3+$AO2497)-ROW())/12+5),AQ2497)</f>
        <v>0</v>
      </c>
      <c r="AS2497" s="60">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58">
        <f ca="1">COUNTIF(INDIRECT("U"&amp;(ROW()+12*(($AN2497-1)*3+$AO2497)-ROW())/12+5):INDIRECT("AF"&amp;(ROW()+12*(($AN2497-1)*3+$AO2497)-ROW())/12+5),AS2497)</f>
        <v>0</v>
      </c>
      <c r="AU2497" s="58">
        <f ca="1">IF(AND(AQ2497+AS2497&gt;0,AR2497+AT2497&gt;0),COUNTIF(AU$6:AU2496,"&gt;0")+1,0)</f>
        <v>0</v>
      </c>
    </row>
    <row r="2498" spans="40:47">
      <c r="AN2498" s="58">
        <v>70</v>
      </c>
      <c r="AO2498" s="58">
        <v>1</v>
      </c>
      <c r="AP2498" s="58">
        <v>9</v>
      </c>
      <c r="AQ2498" s="60">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58">
        <f ca="1">COUNTIF(INDIRECT("H"&amp;(ROW()+12*(($AN2498-1)*3+$AO2498)-ROW())/12+5):INDIRECT("S"&amp;(ROW()+12*(($AN2498-1)*3+$AO2498)-ROW())/12+5),AQ2498)</f>
        <v>0</v>
      </c>
      <c r="AS2498" s="60">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58">
        <f ca="1">COUNTIF(INDIRECT("U"&amp;(ROW()+12*(($AN2498-1)*3+$AO2498)-ROW())/12+5):INDIRECT("AF"&amp;(ROW()+12*(($AN2498-1)*3+$AO2498)-ROW())/12+5),AS2498)</f>
        <v>0</v>
      </c>
      <c r="AU2498" s="58">
        <f ca="1">IF(AND(AQ2498+AS2498&gt;0,AR2498+AT2498&gt;0),COUNTIF(AU$6:AU2497,"&gt;0")+1,0)</f>
        <v>0</v>
      </c>
    </row>
    <row r="2499" spans="40:47">
      <c r="AN2499" s="58">
        <v>70</v>
      </c>
      <c r="AO2499" s="58">
        <v>1</v>
      </c>
      <c r="AP2499" s="58">
        <v>10</v>
      </c>
      <c r="AQ2499" s="60">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58">
        <f ca="1">COUNTIF(INDIRECT("H"&amp;(ROW()+12*(($AN2499-1)*3+$AO2499)-ROW())/12+5):INDIRECT("S"&amp;(ROW()+12*(($AN2499-1)*3+$AO2499)-ROW())/12+5),AQ2499)</f>
        <v>0</v>
      </c>
      <c r="AS2499" s="60">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58">
        <f ca="1">COUNTIF(INDIRECT("U"&amp;(ROW()+12*(($AN2499-1)*3+$AO2499)-ROW())/12+5):INDIRECT("AF"&amp;(ROW()+12*(($AN2499-1)*3+$AO2499)-ROW())/12+5),AS2499)</f>
        <v>0</v>
      </c>
      <c r="AU2499" s="58">
        <f ca="1">IF(AND(AQ2499+AS2499&gt;0,AR2499+AT2499&gt;0),COUNTIF(AU$6:AU2498,"&gt;0")+1,0)</f>
        <v>0</v>
      </c>
    </row>
    <row r="2500" spans="40:47">
      <c r="AN2500" s="58">
        <v>70</v>
      </c>
      <c r="AO2500" s="58">
        <v>1</v>
      </c>
      <c r="AP2500" s="58">
        <v>11</v>
      </c>
      <c r="AQ2500" s="60">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58">
        <f ca="1">COUNTIF(INDIRECT("H"&amp;(ROW()+12*(($AN2500-1)*3+$AO2500)-ROW())/12+5):INDIRECT("S"&amp;(ROW()+12*(($AN2500-1)*3+$AO2500)-ROW())/12+5),AQ2500)</f>
        <v>0</v>
      </c>
      <c r="AS2500" s="60">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58">
        <f ca="1">COUNTIF(INDIRECT("U"&amp;(ROW()+12*(($AN2500-1)*3+$AO2500)-ROW())/12+5):INDIRECT("AF"&amp;(ROW()+12*(($AN2500-1)*3+$AO2500)-ROW())/12+5),AS2500)</f>
        <v>0</v>
      </c>
      <c r="AU2500" s="58">
        <f ca="1">IF(AND(AQ2500+AS2500&gt;0,AR2500+AT2500&gt;0),COUNTIF(AU$6:AU2499,"&gt;0")+1,0)</f>
        <v>0</v>
      </c>
    </row>
    <row r="2501" spans="40:47">
      <c r="AN2501" s="58">
        <v>70</v>
      </c>
      <c r="AO2501" s="58">
        <v>1</v>
      </c>
      <c r="AP2501" s="58">
        <v>12</v>
      </c>
      <c r="AQ2501" s="60">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58">
        <f ca="1">COUNTIF(INDIRECT("H"&amp;(ROW()+12*(($AN2501-1)*3+$AO2501)-ROW())/12+5):INDIRECT("S"&amp;(ROW()+12*(($AN2501-1)*3+$AO2501)-ROW())/12+5),AQ2501)</f>
        <v>0</v>
      </c>
      <c r="AS2501" s="60">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58">
        <f ca="1">COUNTIF(INDIRECT("U"&amp;(ROW()+12*(($AN2501-1)*3+$AO2501)-ROW())/12+5):INDIRECT("AF"&amp;(ROW()+12*(($AN2501-1)*3+$AO2501)-ROW())/12+5),AS2501)</f>
        <v>0</v>
      </c>
      <c r="AU2501" s="58">
        <f ca="1">IF(AND(AQ2501+AS2501&gt;0,AR2501+AT2501&gt;0),COUNTIF(AU$6:AU2500,"&gt;0")+1,0)</f>
        <v>0</v>
      </c>
    </row>
    <row r="2502" spans="40:47">
      <c r="AN2502" s="58">
        <v>70</v>
      </c>
      <c r="AO2502" s="58">
        <v>2</v>
      </c>
      <c r="AP2502" s="58">
        <v>1</v>
      </c>
      <c r="AQ2502" s="60">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58">
        <f ca="1">COUNTIF(INDIRECT("H"&amp;(ROW()+12*(($AN2502-1)*3+$AO2502)-ROW())/12+5):INDIRECT("S"&amp;(ROW()+12*(($AN2502-1)*3+$AO2502)-ROW())/12+5),AQ2502)</f>
        <v>0</v>
      </c>
      <c r="AS2502" s="60">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58">
        <f ca="1">COUNTIF(INDIRECT("U"&amp;(ROW()+12*(($AN2502-1)*3+$AO2502)-ROW())/12+5):INDIRECT("AF"&amp;(ROW()+12*(($AN2502-1)*3+$AO2502)-ROW())/12+5),AS2502)</f>
        <v>0</v>
      </c>
      <c r="AU2502" s="58">
        <f ca="1">IF(AND(AQ2502+AS2502&gt;0,AR2502+AT2502&gt;0),COUNTIF(AU$6:AU2501,"&gt;0")+1,0)</f>
        <v>0</v>
      </c>
    </row>
    <row r="2503" spans="40:47">
      <c r="AN2503" s="58">
        <v>70</v>
      </c>
      <c r="AO2503" s="58">
        <v>2</v>
      </c>
      <c r="AP2503" s="58">
        <v>2</v>
      </c>
      <c r="AQ2503" s="60">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58">
        <f ca="1">COUNTIF(INDIRECT("H"&amp;(ROW()+12*(($AN2503-1)*3+$AO2503)-ROW())/12+5):INDIRECT("S"&amp;(ROW()+12*(($AN2503-1)*3+$AO2503)-ROW())/12+5),AQ2503)</f>
        <v>0</v>
      </c>
      <c r="AS2503" s="60">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58">
        <f ca="1">COUNTIF(INDIRECT("U"&amp;(ROW()+12*(($AN2503-1)*3+$AO2503)-ROW())/12+5):INDIRECT("AF"&amp;(ROW()+12*(($AN2503-1)*3+$AO2503)-ROW())/12+5),AS2503)</f>
        <v>0</v>
      </c>
      <c r="AU2503" s="58">
        <f ca="1">IF(AND(AQ2503+AS2503&gt;0,AR2503+AT2503&gt;0),COUNTIF(AU$6:AU2502,"&gt;0")+1,0)</f>
        <v>0</v>
      </c>
    </row>
    <row r="2504" spans="40:47">
      <c r="AN2504" s="58">
        <v>70</v>
      </c>
      <c r="AO2504" s="58">
        <v>2</v>
      </c>
      <c r="AP2504" s="58">
        <v>3</v>
      </c>
      <c r="AQ2504" s="60">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58">
        <f ca="1">COUNTIF(INDIRECT("H"&amp;(ROW()+12*(($AN2504-1)*3+$AO2504)-ROW())/12+5):INDIRECT("S"&amp;(ROW()+12*(($AN2504-1)*3+$AO2504)-ROW())/12+5),AQ2504)</f>
        <v>0</v>
      </c>
      <c r="AS2504" s="60">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58">
        <f ca="1">COUNTIF(INDIRECT("U"&amp;(ROW()+12*(($AN2504-1)*3+$AO2504)-ROW())/12+5):INDIRECT("AF"&amp;(ROW()+12*(($AN2504-1)*3+$AO2504)-ROW())/12+5),AS2504)</f>
        <v>0</v>
      </c>
      <c r="AU2504" s="58">
        <f ca="1">IF(AND(AQ2504+AS2504&gt;0,AR2504+AT2504&gt;0),COUNTIF(AU$6:AU2503,"&gt;0")+1,0)</f>
        <v>0</v>
      </c>
    </row>
    <row r="2505" spans="40:47">
      <c r="AN2505" s="58">
        <v>70</v>
      </c>
      <c r="AO2505" s="58">
        <v>2</v>
      </c>
      <c r="AP2505" s="58">
        <v>4</v>
      </c>
      <c r="AQ2505" s="60">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58">
        <f ca="1">COUNTIF(INDIRECT("H"&amp;(ROW()+12*(($AN2505-1)*3+$AO2505)-ROW())/12+5):INDIRECT("S"&amp;(ROW()+12*(($AN2505-1)*3+$AO2505)-ROW())/12+5),AQ2505)</f>
        <v>0</v>
      </c>
      <c r="AS2505" s="60">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58">
        <f ca="1">COUNTIF(INDIRECT("U"&amp;(ROW()+12*(($AN2505-1)*3+$AO2505)-ROW())/12+5):INDIRECT("AF"&amp;(ROW()+12*(($AN2505-1)*3+$AO2505)-ROW())/12+5),AS2505)</f>
        <v>0</v>
      </c>
      <c r="AU2505" s="58">
        <f ca="1">IF(AND(AQ2505+AS2505&gt;0,AR2505+AT2505&gt;0),COUNTIF(AU$6:AU2504,"&gt;0")+1,0)</f>
        <v>0</v>
      </c>
    </row>
    <row r="2506" spans="40:47">
      <c r="AN2506" s="58">
        <v>70</v>
      </c>
      <c r="AO2506" s="58">
        <v>2</v>
      </c>
      <c r="AP2506" s="58">
        <v>5</v>
      </c>
      <c r="AQ2506" s="60">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58">
        <f ca="1">COUNTIF(INDIRECT("H"&amp;(ROW()+12*(($AN2506-1)*3+$AO2506)-ROW())/12+5):INDIRECT("S"&amp;(ROW()+12*(($AN2506-1)*3+$AO2506)-ROW())/12+5),AQ2506)</f>
        <v>0</v>
      </c>
      <c r="AS2506" s="60">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58">
        <f ca="1">COUNTIF(INDIRECT("U"&amp;(ROW()+12*(($AN2506-1)*3+$AO2506)-ROW())/12+5):INDIRECT("AF"&amp;(ROW()+12*(($AN2506-1)*3+$AO2506)-ROW())/12+5),AS2506)</f>
        <v>0</v>
      </c>
      <c r="AU2506" s="58">
        <f ca="1">IF(AND(AQ2506+AS2506&gt;0,AR2506+AT2506&gt;0),COUNTIF(AU$6:AU2505,"&gt;0")+1,0)</f>
        <v>0</v>
      </c>
    </row>
    <row r="2507" spans="40:47">
      <c r="AN2507" s="58">
        <v>70</v>
      </c>
      <c r="AO2507" s="58">
        <v>2</v>
      </c>
      <c r="AP2507" s="58">
        <v>6</v>
      </c>
      <c r="AQ2507" s="60">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58">
        <f ca="1">COUNTIF(INDIRECT("H"&amp;(ROW()+12*(($AN2507-1)*3+$AO2507)-ROW())/12+5):INDIRECT("S"&amp;(ROW()+12*(($AN2507-1)*3+$AO2507)-ROW())/12+5),AQ2507)</f>
        <v>0</v>
      </c>
      <c r="AS2507" s="60">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58">
        <f ca="1">COUNTIF(INDIRECT("U"&amp;(ROW()+12*(($AN2507-1)*3+$AO2507)-ROW())/12+5):INDIRECT("AF"&amp;(ROW()+12*(($AN2507-1)*3+$AO2507)-ROW())/12+5),AS2507)</f>
        <v>0</v>
      </c>
      <c r="AU2507" s="58">
        <f ca="1">IF(AND(AQ2507+AS2507&gt;0,AR2507+AT2507&gt;0),COUNTIF(AU$6:AU2506,"&gt;0")+1,0)</f>
        <v>0</v>
      </c>
    </row>
    <row r="2508" spans="40:47">
      <c r="AN2508" s="58">
        <v>70</v>
      </c>
      <c r="AO2508" s="58">
        <v>2</v>
      </c>
      <c r="AP2508" s="58">
        <v>7</v>
      </c>
      <c r="AQ2508" s="60">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58">
        <f ca="1">COUNTIF(INDIRECT("H"&amp;(ROW()+12*(($AN2508-1)*3+$AO2508)-ROW())/12+5):INDIRECT("S"&amp;(ROW()+12*(($AN2508-1)*3+$AO2508)-ROW())/12+5),AQ2508)</f>
        <v>0</v>
      </c>
      <c r="AS2508" s="60">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58">
        <f ca="1">COUNTIF(INDIRECT("U"&amp;(ROW()+12*(($AN2508-1)*3+$AO2508)-ROW())/12+5):INDIRECT("AF"&amp;(ROW()+12*(($AN2508-1)*3+$AO2508)-ROW())/12+5),AS2508)</f>
        <v>0</v>
      </c>
      <c r="AU2508" s="58">
        <f ca="1">IF(AND(AQ2508+AS2508&gt;0,AR2508+AT2508&gt;0),COUNTIF(AU$6:AU2507,"&gt;0")+1,0)</f>
        <v>0</v>
      </c>
    </row>
    <row r="2509" spans="40:47">
      <c r="AN2509" s="58">
        <v>70</v>
      </c>
      <c r="AO2509" s="58">
        <v>2</v>
      </c>
      <c r="AP2509" s="58">
        <v>8</v>
      </c>
      <c r="AQ2509" s="60">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58">
        <f ca="1">COUNTIF(INDIRECT("H"&amp;(ROW()+12*(($AN2509-1)*3+$AO2509)-ROW())/12+5):INDIRECT("S"&amp;(ROW()+12*(($AN2509-1)*3+$AO2509)-ROW())/12+5),AQ2509)</f>
        <v>0</v>
      </c>
      <c r="AS2509" s="60">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58">
        <f ca="1">COUNTIF(INDIRECT("U"&amp;(ROW()+12*(($AN2509-1)*3+$AO2509)-ROW())/12+5):INDIRECT("AF"&amp;(ROW()+12*(($AN2509-1)*3+$AO2509)-ROW())/12+5),AS2509)</f>
        <v>0</v>
      </c>
      <c r="AU2509" s="58">
        <f ca="1">IF(AND(AQ2509+AS2509&gt;0,AR2509+AT2509&gt;0),COUNTIF(AU$6:AU2508,"&gt;0")+1,0)</f>
        <v>0</v>
      </c>
    </row>
    <row r="2510" spans="40:47">
      <c r="AN2510" s="58">
        <v>70</v>
      </c>
      <c r="AO2510" s="58">
        <v>2</v>
      </c>
      <c r="AP2510" s="58">
        <v>9</v>
      </c>
      <c r="AQ2510" s="60">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58">
        <f ca="1">COUNTIF(INDIRECT("H"&amp;(ROW()+12*(($AN2510-1)*3+$AO2510)-ROW())/12+5):INDIRECT("S"&amp;(ROW()+12*(($AN2510-1)*3+$AO2510)-ROW())/12+5),AQ2510)</f>
        <v>0</v>
      </c>
      <c r="AS2510" s="60">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58">
        <f ca="1">COUNTIF(INDIRECT("U"&amp;(ROW()+12*(($AN2510-1)*3+$AO2510)-ROW())/12+5):INDIRECT("AF"&amp;(ROW()+12*(($AN2510-1)*3+$AO2510)-ROW())/12+5),AS2510)</f>
        <v>0</v>
      </c>
      <c r="AU2510" s="58">
        <f ca="1">IF(AND(AQ2510+AS2510&gt;0,AR2510+AT2510&gt;0),COUNTIF(AU$6:AU2509,"&gt;0")+1,0)</f>
        <v>0</v>
      </c>
    </row>
    <row r="2511" spans="40:47">
      <c r="AN2511" s="58">
        <v>70</v>
      </c>
      <c r="AO2511" s="58">
        <v>2</v>
      </c>
      <c r="AP2511" s="58">
        <v>10</v>
      </c>
      <c r="AQ2511" s="60">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58">
        <f ca="1">COUNTIF(INDIRECT("H"&amp;(ROW()+12*(($AN2511-1)*3+$AO2511)-ROW())/12+5):INDIRECT("S"&amp;(ROW()+12*(($AN2511-1)*3+$AO2511)-ROW())/12+5),AQ2511)</f>
        <v>0</v>
      </c>
      <c r="AS2511" s="60">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58">
        <f ca="1">COUNTIF(INDIRECT("U"&amp;(ROW()+12*(($AN2511-1)*3+$AO2511)-ROW())/12+5):INDIRECT("AF"&amp;(ROW()+12*(($AN2511-1)*3+$AO2511)-ROW())/12+5),AS2511)</f>
        <v>0</v>
      </c>
      <c r="AU2511" s="58">
        <f ca="1">IF(AND(AQ2511+AS2511&gt;0,AR2511+AT2511&gt;0),COUNTIF(AU$6:AU2510,"&gt;0")+1,0)</f>
        <v>0</v>
      </c>
    </row>
    <row r="2512" spans="40:47">
      <c r="AN2512" s="58">
        <v>70</v>
      </c>
      <c r="AO2512" s="58">
        <v>2</v>
      </c>
      <c r="AP2512" s="58">
        <v>11</v>
      </c>
      <c r="AQ2512" s="60">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58">
        <f ca="1">COUNTIF(INDIRECT("H"&amp;(ROW()+12*(($AN2512-1)*3+$AO2512)-ROW())/12+5):INDIRECT("S"&amp;(ROW()+12*(($AN2512-1)*3+$AO2512)-ROW())/12+5),AQ2512)</f>
        <v>0</v>
      </c>
      <c r="AS2512" s="60">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58">
        <f ca="1">COUNTIF(INDIRECT("U"&amp;(ROW()+12*(($AN2512-1)*3+$AO2512)-ROW())/12+5):INDIRECT("AF"&amp;(ROW()+12*(($AN2512-1)*3+$AO2512)-ROW())/12+5),AS2512)</f>
        <v>0</v>
      </c>
      <c r="AU2512" s="58">
        <f ca="1">IF(AND(AQ2512+AS2512&gt;0,AR2512+AT2512&gt;0),COUNTIF(AU$6:AU2511,"&gt;0")+1,0)</f>
        <v>0</v>
      </c>
    </row>
    <row r="2513" spans="40:47">
      <c r="AN2513" s="58">
        <v>70</v>
      </c>
      <c r="AO2513" s="58">
        <v>2</v>
      </c>
      <c r="AP2513" s="58">
        <v>12</v>
      </c>
      <c r="AQ2513" s="60">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58">
        <f ca="1">COUNTIF(INDIRECT("H"&amp;(ROW()+12*(($AN2513-1)*3+$AO2513)-ROW())/12+5):INDIRECT("S"&amp;(ROW()+12*(($AN2513-1)*3+$AO2513)-ROW())/12+5),AQ2513)</f>
        <v>0</v>
      </c>
      <c r="AS2513" s="60">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58">
        <f ca="1">COUNTIF(INDIRECT("U"&amp;(ROW()+12*(($AN2513-1)*3+$AO2513)-ROW())/12+5):INDIRECT("AF"&amp;(ROW()+12*(($AN2513-1)*3+$AO2513)-ROW())/12+5),AS2513)</f>
        <v>0</v>
      </c>
      <c r="AU2513" s="58">
        <f ca="1">IF(AND(AQ2513+AS2513&gt;0,AR2513+AT2513&gt;0),COUNTIF(AU$6:AU2512,"&gt;0")+1,0)</f>
        <v>0</v>
      </c>
    </row>
    <row r="2514" spans="40:47">
      <c r="AN2514" s="58">
        <v>70</v>
      </c>
      <c r="AO2514" s="58">
        <v>3</v>
      </c>
      <c r="AP2514" s="58">
        <v>1</v>
      </c>
      <c r="AQ2514" s="60">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58">
        <f ca="1">COUNTIF(INDIRECT("H"&amp;(ROW()+12*(($AN2514-1)*3+$AO2514)-ROW())/12+5):INDIRECT("S"&amp;(ROW()+12*(($AN2514-1)*3+$AO2514)-ROW())/12+5),AQ2514)</f>
        <v>0</v>
      </c>
      <c r="AS2514" s="60">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58">
        <f ca="1">COUNTIF(INDIRECT("U"&amp;(ROW()+12*(($AN2514-1)*3+$AO2514)-ROW())/12+5):INDIRECT("AF"&amp;(ROW()+12*(($AN2514-1)*3+$AO2514)-ROW())/12+5),AS2514)</f>
        <v>0</v>
      </c>
      <c r="AU2514" s="58">
        <f ca="1">IF(AND(AQ2514+AS2514&gt;0,AR2514+AT2514&gt;0),COUNTIF(AU$6:AU2513,"&gt;0")+1,0)</f>
        <v>0</v>
      </c>
    </row>
    <row r="2515" spans="40:47">
      <c r="AN2515" s="58">
        <v>70</v>
      </c>
      <c r="AO2515" s="58">
        <v>3</v>
      </c>
      <c r="AP2515" s="58">
        <v>2</v>
      </c>
      <c r="AQ2515" s="60">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58">
        <f ca="1">COUNTIF(INDIRECT("H"&amp;(ROW()+12*(($AN2515-1)*3+$AO2515)-ROW())/12+5):INDIRECT("S"&amp;(ROW()+12*(($AN2515-1)*3+$AO2515)-ROW())/12+5),AQ2515)</f>
        <v>0</v>
      </c>
      <c r="AS2515" s="60">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58">
        <f ca="1">COUNTIF(INDIRECT("U"&amp;(ROW()+12*(($AN2515-1)*3+$AO2515)-ROW())/12+5):INDIRECT("AF"&amp;(ROW()+12*(($AN2515-1)*3+$AO2515)-ROW())/12+5),AS2515)</f>
        <v>0</v>
      </c>
      <c r="AU2515" s="58">
        <f ca="1">IF(AND(AQ2515+AS2515&gt;0,AR2515+AT2515&gt;0),COUNTIF(AU$6:AU2514,"&gt;0")+1,0)</f>
        <v>0</v>
      </c>
    </row>
    <row r="2516" spans="40:47">
      <c r="AN2516" s="58">
        <v>70</v>
      </c>
      <c r="AO2516" s="58">
        <v>3</v>
      </c>
      <c r="AP2516" s="58">
        <v>3</v>
      </c>
      <c r="AQ2516" s="60">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58">
        <f ca="1">COUNTIF(INDIRECT("H"&amp;(ROW()+12*(($AN2516-1)*3+$AO2516)-ROW())/12+5):INDIRECT("S"&amp;(ROW()+12*(($AN2516-1)*3+$AO2516)-ROW())/12+5),AQ2516)</f>
        <v>0</v>
      </c>
      <c r="AS2516" s="60">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58">
        <f ca="1">COUNTIF(INDIRECT("U"&amp;(ROW()+12*(($AN2516-1)*3+$AO2516)-ROW())/12+5):INDIRECT("AF"&amp;(ROW()+12*(($AN2516-1)*3+$AO2516)-ROW())/12+5),AS2516)</f>
        <v>0</v>
      </c>
      <c r="AU2516" s="58">
        <f ca="1">IF(AND(AQ2516+AS2516&gt;0,AR2516+AT2516&gt;0),COUNTIF(AU$6:AU2515,"&gt;0")+1,0)</f>
        <v>0</v>
      </c>
    </row>
    <row r="2517" spans="40:47">
      <c r="AN2517" s="58">
        <v>70</v>
      </c>
      <c r="AO2517" s="58">
        <v>3</v>
      </c>
      <c r="AP2517" s="58">
        <v>4</v>
      </c>
      <c r="AQ2517" s="60">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58">
        <f ca="1">COUNTIF(INDIRECT("H"&amp;(ROW()+12*(($AN2517-1)*3+$AO2517)-ROW())/12+5):INDIRECT("S"&amp;(ROW()+12*(($AN2517-1)*3+$AO2517)-ROW())/12+5),AQ2517)</f>
        <v>0</v>
      </c>
      <c r="AS2517" s="60">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58">
        <f ca="1">COUNTIF(INDIRECT("U"&amp;(ROW()+12*(($AN2517-1)*3+$AO2517)-ROW())/12+5):INDIRECT("AF"&amp;(ROW()+12*(($AN2517-1)*3+$AO2517)-ROW())/12+5),AS2517)</f>
        <v>0</v>
      </c>
      <c r="AU2517" s="58">
        <f ca="1">IF(AND(AQ2517+AS2517&gt;0,AR2517+AT2517&gt;0),COUNTIF(AU$6:AU2516,"&gt;0")+1,0)</f>
        <v>0</v>
      </c>
    </row>
    <row r="2518" spans="40:47">
      <c r="AN2518" s="58">
        <v>70</v>
      </c>
      <c r="AO2518" s="58">
        <v>3</v>
      </c>
      <c r="AP2518" s="58">
        <v>5</v>
      </c>
      <c r="AQ2518" s="60">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58">
        <f ca="1">COUNTIF(INDIRECT("H"&amp;(ROW()+12*(($AN2518-1)*3+$AO2518)-ROW())/12+5):INDIRECT("S"&amp;(ROW()+12*(($AN2518-1)*3+$AO2518)-ROW())/12+5),AQ2518)</f>
        <v>0</v>
      </c>
      <c r="AS2518" s="60">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58">
        <f ca="1">COUNTIF(INDIRECT("U"&amp;(ROW()+12*(($AN2518-1)*3+$AO2518)-ROW())/12+5):INDIRECT("AF"&amp;(ROW()+12*(($AN2518-1)*3+$AO2518)-ROW())/12+5),AS2518)</f>
        <v>0</v>
      </c>
      <c r="AU2518" s="58">
        <f ca="1">IF(AND(AQ2518+AS2518&gt;0,AR2518+AT2518&gt;0),COUNTIF(AU$6:AU2517,"&gt;0")+1,0)</f>
        <v>0</v>
      </c>
    </row>
    <row r="2519" spans="40:47">
      <c r="AN2519" s="58">
        <v>70</v>
      </c>
      <c r="AO2519" s="58">
        <v>3</v>
      </c>
      <c r="AP2519" s="58">
        <v>6</v>
      </c>
      <c r="AQ2519" s="60">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58">
        <f ca="1">COUNTIF(INDIRECT("H"&amp;(ROW()+12*(($AN2519-1)*3+$AO2519)-ROW())/12+5):INDIRECT("S"&amp;(ROW()+12*(($AN2519-1)*3+$AO2519)-ROW())/12+5),AQ2519)</f>
        <v>0</v>
      </c>
      <c r="AS2519" s="60">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58">
        <f ca="1">COUNTIF(INDIRECT("U"&amp;(ROW()+12*(($AN2519-1)*3+$AO2519)-ROW())/12+5):INDIRECT("AF"&amp;(ROW()+12*(($AN2519-1)*3+$AO2519)-ROW())/12+5),AS2519)</f>
        <v>0</v>
      </c>
      <c r="AU2519" s="58">
        <f ca="1">IF(AND(AQ2519+AS2519&gt;0,AR2519+AT2519&gt;0),COUNTIF(AU$6:AU2518,"&gt;0")+1,0)</f>
        <v>0</v>
      </c>
    </row>
    <row r="2520" spans="40:47">
      <c r="AN2520" s="58">
        <v>70</v>
      </c>
      <c r="AO2520" s="58">
        <v>3</v>
      </c>
      <c r="AP2520" s="58">
        <v>7</v>
      </c>
      <c r="AQ2520" s="60">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58">
        <f ca="1">COUNTIF(INDIRECT("H"&amp;(ROW()+12*(($AN2520-1)*3+$AO2520)-ROW())/12+5):INDIRECT("S"&amp;(ROW()+12*(($AN2520-1)*3+$AO2520)-ROW())/12+5),AQ2520)</f>
        <v>0</v>
      </c>
      <c r="AS2520" s="60">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58">
        <f ca="1">COUNTIF(INDIRECT("U"&amp;(ROW()+12*(($AN2520-1)*3+$AO2520)-ROW())/12+5):INDIRECT("AF"&amp;(ROW()+12*(($AN2520-1)*3+$AO2520)-ROW())/12+5),AS2520)</f>
        <v>0</v>
      </c>
      <c r="AU2520" s="58">
        <f ca="1">IF(AND(AQ2520+AS2520&gt;0,AR2520+AT2520&gt;0),COUNTIF(AU$6:AU2519,"&gt;0")+1,0)</f>
        <v>0</v>
      </c>
    </row>
    <row r="2521" spans="40:47">
      <c r="AN2521" s="58">
        <v>70</v>
      </c>
      <c r="AO2521" s="58">
        <v>3</v>
      </c>
      <c r="AP2521" s="58">
        <v>8</v>
      </c>
      <c r="AQ2521" s="60">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58">
        <f ca="1">COUNTIF(INDIRECT("H"&amp;(ROW()+12*(($AN2521-1)*3+$AO2521)-ROW())/12+5):INDIRECT("S"&amp;(ROW()+12*(($AN2521-1)*3+$AO2521)-ROW())/12+5),AQ2521)</f>
        <v>0</v>
      </c>
      <c r="AS2521" s="60">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58">
        <f ca="1">COUNTIF(INDIRECT("U"&amp;(ROW()+12*(($AN2521-1)*3+$AO2521)-ROW())/12+5):INDIRECT("AF"&amp;(ROW()+12*(($AN2521-1)*3+$AO2521)-ROW())/12+5),AS2521)</f>
        <v>0</v>
      </c>
      <c r="AU2521" s="58">
        <f ca="1">IF(AND(AQ2521+AS2521&gt;0,AR2521+AT2521&gt;0),COUNTIF(AU$6:AU2520,"&gt;0")+1,0)</f>
        <v>0</v>
      </c>
    </row>
    <row r="2522" spans="40:47">
      <c r="AN2522" s="58">
        <v>70</v>
      </c>
      <c r="AO2522" s="58">
        <v>3</v>
      </c>
      <c r="AP2522" s="58">
        <v>9</v>
      </c>
      <c r="AQ2522" s="60">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58">
        <f ca="1">COUNTIF(INDIRECT("H"&amp;(ROW()+12*(($AN2522-1)*3+$AO2522)-ROW())/12+5):INDIRECT("S"&amp;(ROW()+12*(($AN2522-1)*3+$AO2522)-ROW())/12+5),AQ2522)</f>
        <v>0</v>
      </c>
      <c r="AS2522" s="60">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58">
        <f ca="1">COUNTIF(INDIRECT("U"&amp;(ROW()+12*(($AN2522-1)*3+$AO2522)-ROW())/12+5):INDIRECT("AF"&amp;(ROW()+12*(($AN2522-1)*3+$AO2522)-ROW())/12+5),AS2522)</f>
        <v>0</v>
      </c>
      <c r="AU2522" s="58">
        <f ca="1">IF(AND(AQ2522+AS2522&gt;0,AR2522+AT2522&gt;0),COUNTIF(AU$6:AU2521,"&gt;0")+1,0)</f>
        <v>0</v>
      </c>
    </row>
    <row r="2523" spans="40:47">
      <c r="AN2523" s="58">
        <v>70</v>
      </c>
      <c r="AO2523" s="58">
        <v>3</v>
      </c>
      <c r="AP2523" s="58">
        <v>10</v>
      </c>
      <c r="AQ2523" s="60">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58">
        <f ca="1">COUNTIF(INDIRECT("H"&amp;(ROW()+12*(($AN2523-1)*3+$AO2523)-ROW())/12+5):INDIRECT("S"&amp;(ROW()+12*(($AN2523-1)*3+$AO2523)-ROW())/12+5),AQ2523)</f>
        <v>0</v>
      </c>
      <c r="AS2523" s="60">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58">
        <f ca="1">COUNTIF(INDIRECT("U"&amp;(ROW()+12*(($AN2523-1)*3+$AO2523)-ROW())/12+5):INDIRECT("AF"&amp;(ROW()+12*(($AN2523-1)*3+$AO2523)-ROW())/12+5),AS2523)</f>
        <v>0</v>
      </c>
      <c r="AU2523" s="58">
        <f ca="1">IF(AND(AQ2523+AS2523&gt;0,AR2523+AT2523&gt;0),COUNTIF(AU$6:AU2522,"&gt;0")+1,0)</f>
        <v>0</v>
      </c>
    </row>
    <row r="2524" spans="40:47">
      <c r="AN2524" s="58">
        <v>70</v>
      </c>
      <c r="AO2524" s="58">
        <v>3</v>
      </c>
      <c r="AP2524" s="58">
        <v>11</v>
      </c>
      <c r="AQ2524" s="60">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58">
        <f ca="1">COUNTIF(INDIRECT("H"&amp;(ROW()+12*(($AN2524-1)*3+$AO2524)-ROW())/12+5):INDIRECT("S"&amp;(ROW()+12*(($AN2524-1)*3+$AO2524)-ROW())/12+5),AQ2524)</f>
        <v>0</v>
      </c>
      <c r="AS2524" s="60">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58">
        <f ca="1">COUNTIF(INDIRECT("U"&amp;(ROW()+12*(($AN2524-1)*3+$AO2524)-ROW())/12+5):INDIRECT("AF"&amp;(ROW()+12*(($AN2524-1)*3+$AO2524)-ROW())/12+5),AS2524)</f>
        <v>0</v>
      </c>
      <c r="AU2524" s="58">
        <f ca="1">IF(AND(AQ2524+AS2524&gt;0,AR2524+AT2524&gt;0),COUNTIF(AU$6:AU2523,"&gt;0")+1,0)</f>
        <v>0</v>
      </c>
    </row>
    <row r="2525" spans="40:47">
      <c r="AN2525" s="243">
        <v>70</v>
      </c>
      <c r="AO2525" s="243">
        <v>3</v>
      </c>
      <c r="AP2525" s="243">
        <v>12</v>
      </c>
      <c r="AQ2525" s="244">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243">
        <f ca="1">COUNTIF(INDIRECT("H"&amp;(ROW()+12*(($AN2525-1)*3+$AO2525)-ROW())/12+5):INDIRECT("S"&amp;(ROW()+12*(($AN2525-1)*3+$AO2525)-ROW())/12+5),AQ2525)</f>
        <v>0</v>
      </c>
      <c r="AS2525" s="244">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243">
        <f ca="1">COUNTIF(INDIRECT("U"&amp;(ROW()+12*(($AN2525-1)*3+$AO2525)-ROW())/12+5):INDIRECT("AF"&amp;(ROW()+12*(($AN2525-1)*3+$AO2525)-ROW())/12+5),AS2525)</f>
        <v>0</v>
      </c>
      <c r="AU2525" s="58">
        <f ca="1">IF(AND(AQ2525+AS2525&gt;0,AR2525+AT2525&gt;0),COUNTIF(AU$6:AU2524,"&gt;0")+1,0)</f>
        <v>0</v>
      </c>
    </row>
    <row r="2526" spans="40:47">
      <c r="AN2526" s="58">
        <v>71</v>
      </c>
      <c r="AO2526" s="58">
        <v>1</v>
      </c>
      <c r="AP2526" s="58">
        <v>1</v>
      </c>
      <c r="AQ2526" s="60">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58">
        <f ca="1">COUNTIF(INDIRECT("H"&amp;(ROW()+12*(($AN2526-1)*3+$AO2526)-ROW())/12+5):INDIRECT("S"&amp;(ROW()+12*(($AN2526-1)*3+$AO2526)-ROW())/12+5),AQ2526)</f>
        <v>0</v>
      </c>
      <c r="AS2526" s="60">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58">
        <f ca="1">COUNTIF(INDIRECT("U"&amp;(ROW()+12*(($AN2526-1)*3+$AO2526)-ROW())/12+5):INDIRECT("AF"&amp;(ROW()+12*(($AN2526-1)*3+$AO2526)-ROW())/12+5),AS2526)</f>
        <v>0</v>
      </c>
      <c r="AU2526" s="58">
        <f ca="1">IF(AND(AQ2526+AS2526&gt;0,AR2526+AT2526&gt;0),COUNTIF(AU$6:AU2525,"&gt;0")+1,0)</f>
        <v>0</v>
      </c>
    </row>
    <row r="2527" spans="40:47">
      <c r="AN2527" s="58">
        <v>71</v>
      </c>
      <c r="AO2527" s="58">
        <v>1</v>
      </c>
      <c r="AP2527" s="58">
        <v>2</v>
      </c>
      <c r="AQ2527" s="60">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58">
        <f ca="1">COUNTIF(INDIRECT("H"&amp;(ROW()+12*(($AN2527-1)*3+$AO2527)-ROW())/12+5):INDIRECT("S"&amp;(ROW()+12*(($AN2527-1)*3+$AO2527)-ROW())/12+5),AQ2527)</f>
        <v>0</v>
      </c>
      <c r="AS2527" s="60">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58">
        <f ca="1">COUNTIF(INDIRECT("U"&amp;(ROW()+12*(($AN2527-1)*3+$AO2527)-ROW())/12+5):INDIRECT("AF"&amp;(ROW()+12*(($AN2527-1)*3+$AO2527)-ROW())/12+5),AS2527)</f>
        <v>0</v>
      </c>
      <c r="AU2527" s="58">
        <f ca="1">IF(AND(AQ2527+AS2527&gt;0,AR2527+AT2527&gt;0),COUNTIF(AU$6:AU2526,"&gt;0")+1,0)</f>
        <v>0</v>
      </c>
    </row>
    <row r="2528" spans="40:47">
      <c r="AN2528" s="58">
        <v>71</v>
      </c>
      <c r="AO2528" s="58">
        <v>1</v>
      </c>
      <c r="AP2528" s="58">
        <v>3</v>
      </c>
      <c r="AQ2528" s="60">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58">
        <f ca="1">COUNTIF(INDIRECT("H"&amp;(ROW()+12*(($AN2528-1)*3+$AO2528)-ROW())/12+5):INDIRECT("S"&amp;(ROW()+12*(($AN2528-1)*3+$AO2528)-ROW())/12+5),AQ2528)</f>
        <v>0</v>
      </c>
      <c r="AS2528" s="60">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58">
        <f ca="1">COUNTIF(INDIRECT("U"&amp;(ROW()+12*(($AN2528-1)*3+$AO2528)-ROW())/12+5):INDIRECT("AF"&amp;(ROW()+12*(($AN2528-1)*3+$AO2528)-ROW())/12+5),AS2528)</f>
        <v>0</v>
      </c>
      <c r="AU2528" s="58">
        <f ca="1">IF(AND(AQ2528+AS2528&gt;0,AR2528+AT2528&gt;0),COUNTIF(AU$6:AU2527,"&gt;0")+1,0)</f>
        <v>0</v>
      </c>
    </row>
    <row r="2529" spans="40:47">
      <c r="AN2529" s="58">
        <v>71</v>
      </c>
      <c r="AO2529" s="58">
        <v>1</v>
      </c>
      <c r="AP2529" s="58">
        <v>4</v>
      </c>
      <c r="AQ2529" s="60">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58">
        <f ca="1">COUNTIF(INDIRECT("H"&amp;(ROW()+12*(($AN2529-1)*3+$AO2529)-ROW())/12+5):INDIRECT("S"&amp;(ROW()+12*(($AN2529-1)*3+$AO2529)-ROW())/12+5),AQ2529)</f>
        <v>0</v>
      </c>
      <c r="AS2529" s="60">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58">
        <f ca="1">COUNTIF(INDIRECT("U"&amp;(ROW()+12*(($AN2529-1)*3+$AO2529)-ROW())/12+5):INDIRECT("AF"&amp;(ROW()+12*(($AN2529-1)*3+$AO2529)-ROW())/12+5),AS2529)</f>
        <v>0</v>
      </c>
      <c r="AU2529" s="58">
        <f ca="1">IF(AND(AQ2529+AS2529&gt;0,AR2529+AT2529&gt;0),COUNTIF(AU$6:AU2528,"&gt;0")+1,0)</f>
        <v>0</v>
      </c>
    </row>
    <row r="2530" spans="40:47">
      <c r="AN2530" s="58">
        <v>71</v>
      </c>
      <c r="AO2530" s="58">
        <v>1</v>
      </c>
      <c r="AP2530" s="58">
        <v>5</v>
      </c>
      <c r="AQ2530" s="60">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58">
        <f ca="1">COUNTIF(INDIRECT("H"&amp;(ROW()+12*(($AN2530-1)*3+$AO2530)-ROW())/12+5):INDIRECT("S"&amp;(ROW()+12*(($AN2530-1)*3+$AO2530)-ROW())/12+5),AQ2530)</f>
        <v>0</v>
      </c>
      <c r="AS2530" s="60">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58">
        <f ca="1">COUNTIF(INDIRECT("U"&amp;(ROW()+12*(($AN2530-1)*3+$AO2530)-ROW())/12+5):INDIRECT("AF"&amp;(ROW()+12*(($AN2530-1)*3+$AO2530)-ROW())/12+5),AS2530)</f>
        <v>0</v>
      </c>
      <c r="AU2530" s="58">
        <f ca="1">IF(AND(AQ2530+AS2530&gt;0,AR2530+AT2530&gt;0),COUNTIF(AU$6:AU2529,"&gt;0")+1,0)</f>
        <v>0</v>
      </c>
    </row>
    <row r="2531" spans="40:47">
      <c r="AN2531" s="58">
        <v>71</v>
      </c>
      <c r="AO2531" s="58">
        <v>1</v>
      </c>
      <c r="AP2531" s="58">
        <v>6</v>
      </c>
      <c r="AQ2531" s="60">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58">
        <f ca="1">COUNTIF(INDIRECT("H"&amp;(ROW()+12*(($AN2531-1)*3+$AO2531)-ROW())/12+5):INDIRECT("S"&amp;(ROW()+12*(($AN2531-1)*3+$AO2531)-ROW())/12+5),AQ2531)</f>
        <v>0</v>
      </c>
      <c r="AS2531" s="60">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58">
        <f ca="1">COUNTIF(INDIRECT("U"&amp;(ROW()+12*(($AN2531-1)*3+$AO2531)-ROW())/12+5):INDIRECT("AF"&amp;(ROW()+12*(($AN2531-1)*3+$AO2531)-ROW())/12+5),AS2531)</f>
        <v>0</v>
      </c>
      <c r="AU2531" s="58">
        <f ca="1">IF(AND(AQ2531+AS2531&gt;0,AR2531+AT2531&gt;0),COUNTIF(AU$6:AU2530,"&gt;0")+1,0)</f>
        <v>0</v>
      </c>
    </row>
    <row r="2532" spans="40:47">
      <c r="AN2532" s="58">
        <v>71</v>
      </c>
      <c r="AO2532" s="58">
        <v>1</v>
      </c>
      <c r="AP2532" s="58">
        <v>7</v>
      </c>
      <c r="AQ2532" s="60">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58">
        <f ca="1">COUNTIF(INDIRECT("H"&amp;(ROW()+12*(($AN2532-1)*3+$AO2532)-ROW())/12+5):INDIRECT("S"&amp;(ROW()+12*(($AN2532-1)*3+$AO2532)-ROW())/12+5),AQ2532)</f>
        <v>0</v>
      </c>
      <c r="AS2532" s="60">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58">
        <f ca="1">COUNTIF(INDIRECT("U"&amp;(ROW()+12*(($AN2532-1)*3+$AO2532)-ROW())/12+5):INDIRECT("AF"&amp;(ROW()+12*(($AN2532-1)*3+$AO2532)-ROW())/12+5),AS2532)</f>
        <v>0</v>
      </c>
      <c r="AU2532" s="58">
        <f ca="1">IF(AND(AQ2532+AS2532&gt;0,AR2532+AT2532&gt;0),COUNTIF(AU$6:AU2531,"&gt;0")+1,0)</f>
        <v>0</v>
      </c>
    </row>
    <row r="2533" spans="40:47">
      <c r="AN2533" s="58">
        <v>71</v>
      </c>
      <c r="AO2533" s="58">
        <v>1</v>
      </c>
      <c r="AP2533" s="58">
        <v>8</v>
      </c>
      <c r="AQ2533" s="60">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58">
        <f ca="1">COUNTIF(INDIRECT("H"&amp;(ROW()+12*(($AN2533-1)*3+$AO2533)-ROW())/12+5):INDIRECT("S"&amp;(ROW()+12*(($AN2533-1)*3+$AO2533)-ROW())/12+5),AQ2533)</f>
        <v>0</v>
      </c>
      <c r="AS2533" s="60">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58">
        <f ca="1">COUNTIF(INDIRECT("U"&amp;(ROW()+12*(($AN2533-1)*3+$AO2533)-ROW())/12+5):INDIRECT("AF"&amp;(ROW()+12*(($AN2533-1)*3+$AO2533)-ROW())/12+5),AS2533)</f>
        <v>0</v>
      </c>
      <c r="AU2533" s="58">
        <f ca="1">IF(AND(AQ2533+AS2533&gt;0,AR2533+AT2533&gt;0),COUNTIF(AU$6:AU2532,"&gt;0")+1,0)</f>
        <v>0</v>
      </c>
    </row>
    <row r="2534" spans="40:47">
      <c r="AN2534" s="58">
        <v>71</v>
      </c>
      <c r="AO2534" s="58">
        <v>1</v>
      </c>
      <c r="AP2534" s="58">
        <v>9</v>
      </c>
      <c r="AQ2534" s="60">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58">
        <f ca="1">COUNTIF(INDIRECT("H"&amp;(ROW()+12*(($AN2534-1)*3+$AO2534)-ROW())/12+5):INDIRECT("S"&amp;(ROW()+12*(($AN2534-1)*3+$AO2534)-ROW())/12+5),AQ2534)</f>
        <v>0</v>
      </c>
      <c r="AS2534" s="60">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58">
        <f ca="1">COUNTIF(INDIRECT("U"&amp;(ROW()+12*(($AN2534-1)*3+$AO2534)-ROW())/12+5):INDIRECT("AF"&amp;(ROW()+12*(($AN2534-1)*3+$AO2534)-ROW())/12+5),AS2534)</f>
        <v>0</v>
      </c>
      <c r="AU2534" s="58">
        <f ca="1">IF(AND(AQ2534+AS2534&gt;0,AR2534+AT2534&gt;0),COUNTIF(AU$6:AU2533,"&gt;0")+1,0)</f>
        <v>0</v>
      </c>
    </row>
    <row r="2535" spans="40:47">
      <c r="AN2535" s="58">
        <v>71</v>
      </c>
      <c r="AO2535" s="58">
        <v>1</v>
      </c>
      <c r="AP2535" s="58">
        <v>10</v>
      </c>
      <c r="AQ2535" s="60">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58">
        <f ca="1">COUNTIF(INDIRECT("H"&amp;(ROW()+12*(($AN2535-1)*3+$AO2535)-ROW())/12+5):INDIRECT("S"&amp;(ROW()+12*(($AN2535-1)*3+$AO2535)-ROW())/12+5),AQ2535)</f>
        <v>0</v>
      </c>
      <c r="AS2535" s="60">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58">
        <f ca="1">COUNTIF(INDIRECT("U"&amp;(ROW()+12*(($AN2535-1)*3+$AO2535)-ROW())/12+5):INDIRECT("AF"&amp;(ROW()+12*(($AN2535-1)*3+$AO2535)-ROW())/12+5),AS2535)</f>
        <v>0</v>
      </c>
      <c r="AU2535" s="58">
        <f ca="1">IF(AND(AQ2535+AS2535&gt;0,AR2535+AT2535&gt;0),COUNTIF(AU$6:AU2534,"&gt;0")+1,0)</f>
        <v>0</v>
      </c>
    </row>
    <row r="2536" spans="40:47">
      <c r="AN2536" s="58">
        <v>71</v>
      </c>
      <c r="AO2536" s="58">
        <v>1</v>
      </c>
      <c r="AP2536" s="58">
        <v>11</v>
      </c>
      <c r="AQ2536" s="60">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58">
        <f ca="1">COUNTIF(INDIRECT("H"&amp;(ROW()+12*(($AN2536-1)*3+$AO2536)-ROW())/12+5):INDIRECT("S"&amp;(ROW()+12*(($AN2536-1)*3+$AO2536)-ROW())/12+5),AQ2536)</f>
        <v>0</v>
      </c>
      <c r="AS2536" s="60">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58">
        <f ca="1">COUNTIF(INDIRECT("U"&amp;(ROW()+12*(($AN2536-1)*3+$AO2536)-ROW())/12+5):INDIRECT("AF"&amp;(ROW()+12*(($AN2536-1)*3+$AO2536)-ROW())/12+5),AS2536)</f>
        <v>0</v>
      </c>
      <c r="AU2536" s="58">
        <f ca="1">IF(AND(AQ2536+AS2536&gt;0,AR2536+AT2536&gt;0),COUNTIF(AU$6:AU2535,"&gt;0")+1,0)</f>
        <v>0</v>
      </c>
    </row>
    <row r="2537" spans="40:47">
      <c r="AN2537" s="58">
        <v>71</v>
      </c>
      <c r="AO2537" s="58">
        <v>1</v>
      </c>
      <c r="AP2537" s="58">
        <v>12</v>
      </c>
      <c r="AQ2537" s="60">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58">
        <f ca="1">COUNTIF(INDIRECT("H"&amp;(ROW()+12*(($AN2537-1)*3+$AO2537)-ROW())/12+5):INDIRECT("S"&amp;(ROW()+12*(($AN2537-1)*3+$AO2537)-ROW())/12+5),AQ2537)</f>
        <v>0</v>
      </c>
      <c r="AS2537" s="60">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58">
        <f ca="1">COUNTIF(INDIRECT("U"&amp;(ROW()+12*(($AN2537-1)*3+$AO2537)-ROW())/12+5):INDIRECT("AF"&amp;(ROW()+12*(($AN2537-1)*3+$AO2537)-ROW())/12+5),AS2537)</f>
        <v>0</v>
      </c>
      <c r="AU2537" s="58">
        <f ca="1">IF(AND(AQ2537+AS2537&gt;0,AR2537+AT2537&gt;0),COUNTIF(AU$6:AU2536,"&gt;0")+1,0)</f>
        <v>0</v>
      </c>
    </row>
    <row r="2538" spans="40:47">
      <c r="AN2538" s="58">
        <v>71</v>
      </c>
      <c r="AO2538" s="58">
        <v>2</v>
      </c>
      <c r="AP2538" s="58">
        <v>1</v>
      </c>
      <c r="AQ2538" s="60">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58">
        <f ca="1">COUNTIF(INDIRECT("H"&amp;(ROW()+12*(($AN2538-1)*3+$AO2538)-ROW())/12+5):INDIRECT("S"&amp;(ROW()+12*(($AN2538-1)*3+$AO2538)-ROW())/12+5),AQ2538)</f>
        <v>0</v>
      </c>
      <c r="AS2538" s="60">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58">
        <f ca="1">COUNTIF(INDIRECT("U"&amp;(ROW()+12*(($AN2538-1)*3+$AO2538)-ROW())/12+5):INDIRECT("AF"&amp;(ROW()+12*(($AN2538-1)*3+$AO2538)-ROW())/12+5),AS2538)</f>
        <v>0</v>
      </c>
      <c r="AU2538" s="58">
        <f ca="1">IF(AND(AQ2538+AS2538&gt;0,AR2538+AT2538&gt;0),COUNTIF(AU$6:AU2537,"&gt;0")+1,0)</f>
        <v>0</v>
      </c>
    </row>
    <row r="2539" spans="40:47">
      <c r="AN2539" s="58">
        <v>71</v>
      </c>
      <c r="AO2539" s="58">
        <v>2</v>
      </c>
      <c r="AP2539" s="58">
        <v>2</v>
      </c>
      <c r="AQ2539" s="60">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58">
        <f ca="1">COUNTIF(INDIRECT("H"&amp;(ROW()+12*(($AN2539-1)*3+$AO2539)-ROW())/12+5):INDIRECT("S"&amp;(ROW()+12*(($AN2539-1)*3+$AO2539)-ROW())/12+5),AQ2539)</f>
        <v>0</v>
      </c>
      <c r="AS2539" s="60">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58">
        <f ca="1">COUNTIF(INDIRECT("U"&amp;(ROW()+12*(($AN2539-1)*3+$AO2539)-ROW())/12+5):INDIRECT("AF"&amp;(ROW()+12*(($AN2539-1)*3+$AO2539)-ROW())/12+5),AS2539)</f>
        <v>0</v>
      </c>
      <c r="AU2539" s="58">
        <f ca="1">IF(AND(AQ2539+AS2539&gt;0,AR2539+AT2539&gt;0),COUNTIF(AU$6:AU2538,"&gt;0")+1,0)</f>
        <v>0</v>
      </c>
    </row>
    <row r="2540" spans="40:47">
      <c r="AN2540" s="58">
        <v>71</v>
      </c>
      <c r="AO2540" s="58">
        <v>2</v>
      </c>
      <c r="AP2540" s="58">
        <v>3</v>
      </c>
      <c r="AQ2540" s="60">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58">
        <f ca="1">COUNTIF(INDIRECT("H"&amp;(ROW()+12*(($AN2540-1)*3+$AO2540)-ROW())/12+5):INDIRECT("S"&amp;(ROW()+12*(($AN2540-1)*3+$AO2540)-ROW())/12+5),AQ2540)</f>
        <v>0</v>
      </c>
      <c r="AS2540" s="60">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58">
        <f ca="1">COUNTIF(INDIRECT("U"&amp;(ROW()+12*(($AN2540-1)*3+$AO2540)-ROW())/12+5):INDIRECT("AF"&amp;(ROW()+12*(($AN2540-1)*3+$AO2540)-ROW())/12+5),AS2540)</f>
        <v>0</v>
      </c>
      <c r="AU2540" s="58">
        <f ca="1">IF(AND(AQ2540+AS2540&gt;0,AR2540+AT2540&gt;0),COUNTIF(AU$6:AU2539,"&gt;0")+1,0)</f>
        <v>0</v>
      </c>
    </row>
    <row r="2541" spans="40:47">
      <c r="AN2541" s="58">
        <v>71</v>
      </c>
      <c r="AO2541" s="58">
        <v>2</v>
      </c>
      <c r="AP2541" s="58">
        <v>4</v>
      </c>
      <c r="AQ2541" s="60">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58">
        <f ca="1">COUNTIF(INDIRECT("H"&amp;(ROW()+12*(($AN2541-1)*3+$AO2541)-ROW())/12+5):INDIRECT("S"&amp;(ROW()+12*(($AN2541-1)*3+$AO2541)-ROW())/12+5),AQ2541)</f>
        <v>0</v>
      </c>
      <c r="AS2541" s="60">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58">
        <f ca="1">COUNTIF(INDIRECT("U"&amp;(ROW()+12*(($AN2541-1)*3+$AO2541)-ROW())/12+5):INDIRECT("AF"&amp;(ROW()+12*(($AN2541-1)*3+$AO2541)-ROW())/12+5),AS2541)</f>
        <v>0</v>
      </c>
      <c r="AU2541" s="58">
        <f ca="1">IF(AND(AQ2541+AS2541&gt;0,AR2541+AT2541&gt;0),COUNTIF(AU$6:AU2540,"&gt;0")+1,0)</f>
        <v>0</v>
      </c>
    </row>
    <row r="2542" spans="40:47">
      <c r="AN2542" s="58">
        <v>71</v>
      </c>
      <c r="AO2542" s="58">
        <v>2</v>
      </c>
      <c r="AP2542" s="58">
        <v>5</v>
      </c>
      <c r="AQ2542" s="60">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58">
        <f ca="1">COUNTIF(INDIRECT("H"&amp;(ROW()+12*(($AN2542-1)*3+$AO2542)-ROW())/12+5):INDIRECT("S"&amp;(ROW()+12*(($AN2542-1)*3+$AO2542)-ROW())/12+5),AQ2542)</f>
        <v>0</v>
      </c>
      <c r="AS2542" s="60">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58">
        <f ca="1">COUNTIF(INDIRECT("U"&amp;(ROW()+12*(($AN2542-1)*3+$AO2542)-ROW())/12+5):INDIRECT("AF"&amp;(ROW()+12*(($AN2542-1)*3+$AO2542)-ROW())/12+5),AS2542)</f>
        <v>0</v>
      </c>
      <c r="AU2542" s="58">
        <f ca="1">IF(AND(AQ2542+AS2542&gt;0,AR2542+AT2542&gt;0),COUNTIF(AU$6:AU2541,"&gt;0")+1,0)</f>
        <v>0</v>
      </c>
    </row>
    <row r="2543" spans="40:47">
      <c r="AN2543" s="58">
        <v>71</v>
      </c>
      <c r="AO2543" s="58">
        <v>2</v>
      </c>
      <c r="AP2543" s="58">
        <v>6</v>
      </c>
      <c r="AQ2543" s="60">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58">
        <f ca="1">COUNTIF(INDIRECT("H"&amp;(ROW()+12*(($AN2543-1)*3+$AO2543)-ROW())/12+5):INDIRECT("S"&amp;(ROW()+12*(($AN2543-1)*3+$AO2543)-ROW())/12+5),AQ2543)</f>
        <v>0</v>
      </c>
      <c r="AS2543" s="60">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58">
        <f ca="1">COUNTIF(INDIRECT("U"&amp;(ROW()+12*(($AN2543-1)*3+$AO2543)-ROW())/12+5):INDIRECT("AF"&amp;(ROW()+12*(($AN2543-1)*3+$AO2543)-ROW())/12+5),AS2543)</f>
        <v>0</v>
      </c>
      <c r="AU2543" s="58">
        <f ca="1">IF(AND(AQ2543+AS2543&gt;0,AR2543+AT2543&gt;0),COUNTIF(AU$6:AU2542,"&gt;0")+1,0)</f>
        <v>0</v>
      </c>
    </row>
    <row r="2544" spans="40:47">
      <c r="AN2544" s="58">
        <v>71</v>
      </c>
      <c r="AO2544" s="58">
        <v>2</v>
      </c>
      <c r="AP2544" s="58">
        <v>7</v>
      </c>
      <c r="AQ2544" s="60">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58">
        <f ca="1">COUNTIF(INDIRECT("H"&amp;(ROW()+12*(($AN2544-1)*3+$AO2544)-ROW())/12+5):INDIRECT("S"&amp;(ROW()+12*(($AN2544-1)*3+$AO2544)-ROW())/12+5),AQ2544)</f>
        <v>0</v>
      </c>
      <c r="AS2544" s="60">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58">
        <f ca="1">COUNTIF(INDIRECT("U"&amp;(ROW()+12*(($AN2544-1)*3+$AO2544)-ROW())/12+5):INDIRECT("AF"&amp;(ROW()+12*(($AN2544-1)*3+$AO2544)-ROW())/12+5),AS2544)</f>
        <v>0</v>
      </c>
      <c r="AU2544" s="58">
        <f ca="1">IF(AND(AQ2544+AS2544&gt;0,AR2544+AT2544&gt;0),COUNTIF(AU$6:AU2543,"&gt;0")+1,0)</f>
        <v>0</v>
      </c>
    </row>
    <row r="2545" spans="40:47">
      <c r="AN2545" s="58">
        <v>71</v>
      </c>
      <c r="AO2545" s="58">
        <v>2</v>
      </c>
      <c r="AP2545" s="58">
        <v>8</v>
      </c>
      <c r="AQ2545" s="60">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58">
        <f ca="1">COUNTIF(INDIRECT("H"&amp;(ROW()+12*(($AN2545-1)*3+$AO2545)-ROW())/12+5):INDIRECT("S"&amp;(ROW()+12*(($AN2545-1)*3+$AO2545)-ROW())/12+5),AQ2545)</f>
        <v>0</v>
      </c>
      <c r="AS2545" s="60">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58">
        <f ca="1">COUNTIF(INDIRECT("U"&amp;(ROW()+12*(($AN2545-1)*3+$AO2545)-ROW())/12+5):INDIRECT("AF"&amp;(ROW()+12*(($AN2545-1)*3+$AO2545)-ROW())/12+5),AS2545)</f>
        <v>0</v>
      </c>
      <c r="AU2545" s="58">
        <f ca="1">IF(AND(AQ2545+AS2545&gt;0,AR2545+AT2545&gt;0),COUNTIF(AU$6:AU2544,"&gt;0")+1,0)</f>
        <v>0</v>
      </c>
    </row>
    <row r="2546" spans="40:47">
      <c r="AN2546" s="58">
        <v>71</v>
      </c>
      <c r="AO2546" s="58">
        <v>2</v>
      </c>
      <c r="AP2546" s="58">
        <v>9</v>
      </c>
      <c r="AQ2546" s="60">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58">
        <f ca="1">COUNTIF(INDIRECT("H"&amp;(ROW()+12*(($AN2546-1)*3+$AO2546)-ROW())/12+5):INDIRECT("S"&amp;(ROW()+12*(($AN2546-1)*3+$AO2546)-ROW())/12+5),AQ2546)</f>
        <v>0</v>
      </c>
      <c r="AS2546" s="60">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58">
        <f ca="1">COUNTIF(INDIRECT("U"&amp;(ROW()+12*(($AN2546-1)*3+$AO2546)-ROW())/12+5):INDIRECT("AF"&amp;(ROW()+12*(($AN2546-1)*3+$AO2546)-ROW())/12+5),AS2546)</f>
        <v>0</v>
      </c>
      <c r="AU2546" s="58">
        <f ca="1">IF(AND(AQ2546+AS2546&gt;0,AR2546+AT2546&gt;0),COUNTIF(AU$6:AU2545,"&gt;0")+1,0)</f>
        <v>0</v>
      </c>
    </row>
    <row r="2547" spans="40:47">
      <c r="AN2547" s="58">
        <v>71</v>
      </c>
      <c r="AO2547" s="58">
        <v>2</v>
      </c>
      <c r="AP2547" s="58">
        <v>10</v>
      </c>
      <c r="AQ2547" s="60">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58">
        <f ca="1">COUNTIF(INDIRECT("H"&amp;(ROW()+12*(($AN2547-1)*3+$AO2547)-ROW())/12+5):INDIRECT("S"&amp;(ROW()+12*(($AN2547-1)*3+$AO2547)-ROW())/12+5),AQ2547)</f>
        <v>0</v>
      </c>
      <c r="AS2547" s="60">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58">
        <f ca="1">COUNTIF(INDIRECT("U"&amp;(ROW()+12*(($AN2547-1)*3+$AO2547)-ROW())/12+5):INDIRECT("AF"&amp;(ROW()+12*(($AN2547-1)*3+$AO2547)-ROW())/12+5),AS2547)</f>
        <v>0</v>
      </c>
      <c r="AU2547" s="58">
        <f ca="1">IF(AND(AQ2547+AS2547&gt;0,AR2547+AT2547&gt;0),COUNTIF(AU$6:AU2546,"&gt;0")+1,0)</f>
        <v>0</v>
      </c>
    </row>
    <row r="2548" spans="40:47">
      <c r="AN2548" s="58">
        <v>71</v>
      </c>
      <c r="AO2548" s="58">
        <v>2</v>
      </c>
      <c r="AP2548" s="58">
        <v>11</v>
      </c>
      <c r="AQ2548" s="60">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58">
        <f ca="1">COUNTIF(INDIRECT("H"&amp;(ROW()+12*(($AN2548-1)*3+$AO2548)-ROW())/12+5):INDIRECT("S"&amp;(ROW()+12*(($AN2548-1)*3+$AO2548)-ROW())/12+5),AQ2548)</f>
        <v>0</v>
      </c>
      <c r="AS2548" s="60">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58">
        <f ca="1">COUNTIF(INDIRECT("U"&amp;(ROW()+12*(($AN2548-1)*3+$AO2548)-ROW())/12+5):INDIRECT("AF"&amp;(ROW()+12*(($AN2548-1)*3+$AO2548)-ROW())/12+5),AS2548)</f>
        <v>0</v>
      </c>
      <c r="AU2548" s="58">
        <f ca="1">IF(AND(AQ2548+AS2548&gt;0,AR2548+AT2548&gt;0),COUNTIF(AU$6:AU2547,"&gt;0")+1,0)</f>
        <v>0</v>
      </c>
    </row>
    <row r="2549" spans="40:47">
      <c r="AN2549" s="58">
        <v>71</v>
      </c>
      <c r="AO2549" s="58">
        <v>2</v>
      </c>
      <c r="AP2549" s="58">
        <v>12</v>
      </c>
      <c r="AQ2549" s="60">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58">
        <f ca="1">COUNTIF(INDIRECT("H"&amp;(ROW()+12*(($AN2549-1)*3+$AO2549)-ROW())/12+5):INDIRECT("S"&amp;(ROW()+12*(($AN2549-1)*3+$AO2549)-ROW())/12+5),AQ2549)</f>
        <v>0</v>
      </c>
      <c r="AS2549" s="60">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58">
        <f ca="1">COUNTIF(INDIRECT("U"&amp;(ROW()+12*(($AN2549-1)*3+$AO2549)-ROW())/12+5):INDIRECT("AF"&amp;(ROW()+12*(($AN2549-1)*3+$AO2549)-ROW())/12+5),AS2549)</f>
        <v>0</v>
      </c>
      <c r="AU2549" s="58">
        <f ca="1">IF(AND(AQ2549+AS2549&gt;0,AR2549+AT2549&gt;0),COUNTIF(AU$6:AU2548,"&gt;0")+1,0)</f>
        <v>0</v>
      </c>
    </row>
    <row r="2550" spans="40:47">
      <c r="AN2550" s="58">
        <v>71</v>
      </c>
      <c r="AO2550" s="58">
        <v>3</v>
      </c>
      <c r="AP2550" s="58">
        <v>1</v>
      </c>
      <c r="AQ2550" s="60">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58">
        <f ca="1">COUNTIF(INDIRECT("H"&amp;(ROW()+12*(($AN2550-1)*3+$AO2550)-ROW())/12+5):INDIRECT("S"&amp;(ROW()+12*(($AN2550-1)*3+$AO2550)-ROW())/12+5),AQ2550)</f>
        <v>0</v>
      </c>
      <c r="AS2550" s="60">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58">
        <f ca="1">COUNTIF(INDIRECT("U"&amp;(ROW()+12*(($AN2550-1)*3+$AO2550)-ROW())/12+5):INDIRECT("AF"&amp;(ROW()+12*(($AN2550-1)*3+$AO2550)-ROW())/12+5),AS2550)</f>
        <v>0</v>
      </c>
      <c r="AU2550" s="58">
        <f ca="1">IF(AND(AQ2550+AS2550&gt;0,AR2550+AT2550&gt;0),COUNTIF(AU$6:AU2549,"&gt;0")+1,0)</f>
        <v>0</v>
      </c>
    </row>
    <row r="2551" spans="40:47">
      <c r="AN2551" s="58">
        <v>71</v>
      </c>
      <c r="AO2551" s="58">
        <v>3</v>
      </c>
      <c r="AP2551" s="58">
        <v>2</v>
      </c>
      <c r="AQ2551" s="60">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58">
        <f ca="1">COUNTIF(INDIRECT("H"&amp;(ROW()+12*(($AN2551-1)*3+$AO2551)-ROW())/12+5):INDIRECT("S"&amp;(ROW()+12*(($AN2551-1)*3+$AO2551)-ROW())/12+5),AQ2551)</f>
        <v>0</v>
      </c>
      <c r="AS2551" s="60">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58">
        <f ca="1">COUNTIF(INDIRECT("U"&amp;(ROW()+12*(($AN2551-1)*3+$AO2551)-ROW())/12+5):INDIRECT("AF"&amp;(ROW()+12*(($AN2551-1)*3+$AO2551)-ROW())/12+5),AS2551)</f>
        <v>0</v>
      </c>
      <c r="AU2551" s="58">
        <f ca="1">IF(AND(AQ2551+AS2551&gt;0,AR2551+AT2551&gt;0),COUNTIF(AU$6:AU2550,"&gt;0")+1,0)</f>
        <v>0</v>
      </c>
    </row>
    <row r="2552" spans="40:47">
      <c r="AN2552" s="58">
        <v>71</v>
      </c>
      <c r="AO2552" s="58">
        <v>3</v>
      </c>
      <c r="AP2552" s="58">
        <v>3</v>
      </c>
      <c r="AQ2552" s="60">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58">
        <f ca="1">COUNTIF(INDIRECT("H"&amp;(ROW()+12*(($AN2552-1)*3+$AO2552)-ROW())/12+5):INDIRECT("S"&amp;(ROW()+12*(($AN2552-1)*3+$AO2552)-ROW())/12+5),AQ2552)</f>
        <v>0</v>
      </c>
      <c r="AS2552" s="60">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58">
        <f ca="1">COUNTIF(INDIRECT("U"&amp;(ROW()+12*(($AN2552-1)*3+$AO2552)-ROW())/12+5):INDIRECT("AF"&amp;(ROW()+12*(($AN2552-1)*3+$AO2552)-ROW())/12+5),AS2552)</f>
        <v>0</v>
      </c>
      <c r="AU2552" s="58">
        <f ca="1">IF(AND(AQ2552+AS2552&gt;0,AR2552+AT2552&gt;0),COUNTIF(AU$6:AU2551,"&gt;0")+1,0)</f>
        <v>0</v>
      </c>
    </row>
    <row r="2553" spans="40:47">
      <c r="AN2553" s="58">
        <v>71</v>
      </c>
      <c r="AO2553" s="58">
        <v>3</v>
      </c>
      <c r="AP2553" s="58">
        <v>4</v>
      </c>
      <c r="AQ2553" s="60">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58">
        <f ca="1">COUNTIF(INDIRECT("H"&amp;(ROW()+12*(($AN2553-1)*3+$AO2553)-ROW())/12+5):INDIRECT("S"&amp;(ROW()+12*(($AN2553-1)*3+$AO2553)-ROW())/12+5),AQ2553)</f>
        <v>0</v>
      </c>
      <c r="AS2553" s="60">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58">
        <f ca="1">COUNTIF(INDIRECT("U"&amp;(ROW()+12*(($AN2553-1)*3+$AO2553)-ROW())/12+5):INDIRECT("AF"&amp;(ROW()+12*(($AN2553-1)*3+$AO2553)-ROW())/12+5),AS2553)</f>
        <v>0</v>
      </c>
      <c r="AU2553" s="58">
        <f ca="1">IF(AND(AQ2553+AS2553&gt;0,AR2553+AT2553&gt;0),COUNTIF(AU$6:AU2552,"&gt;0")+1,0)</f>
        <v>0</v>
      </c>
    </row>
    <row r="2554" spans="40:47">
      <c r="AN2554" s="58">
        <v>71</v>
      </c>
      <c r="AO2554" s="58">
        <v>3</v>
      </c>
      <c r="AP2554" s="58">
        <v>5</v>
      </c>
      <c r="AQ2554" s="60">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58">
        <f ca="1">COUNTIF(INDIRECT("H"&amp;(ROW()+12*(($AN2554-1)*3+$AO2554)-ROW())/12+5):INDIRECT("S"&amp;(ROW()+12*(($AN2554-1)*3+$AO2554)-ROW())/12+5),AQ2554)</f>
        <v>0</v>
      </c>
      <c r="AS2554" s="60">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58">
        <f ca="1">COUNTIF(INDIRECT("U"&amp;(ROW()+12*(($AN2554-1)*3+$AO2554)-ROW())/12+5):INDIRECT("AF"&amp;(ROW()+12*(($AN2554-1)*3+$AO2554)-ROW())/12+5),AS2554)</f>
        <v>0</v>
      </c>
      <c r="AU2554" s="58">
        <f ca="1">IF(AND(AQ2554+AS2554&gt;0,AR2554+AT2554&gt;0),COUNTIF(AU$6:AU2553,"&gt;0")+1,0)</f>
        <v>0</v>
      </c>
    </row>
    <row r="2555" spans="40:47">
      <c r="AN2555" s="58">
        <v>71</v>
      </c>
      <c r="AO2555" s="58">
        <v>3</v>
      </c>
      <c r="AP2555" s="58">
        <v>6</v>
      </c>
      <c r="AQ2555" s="60">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58">
        <f ca="1">COUNTIF(INDIRECT("H"&amp;(ROW()+12*(($AN2555-1)*3+$AO2555)-ROW())/12+5):INDIRECT("S"&amp;(ROW()+12*(($AN2555-1)*3+$AO2555)-ROW())/12+5),AQ2555)</f>
        <v>0</v>
      </c>
      <c r="AS2555" s="60">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58">
        <f ca="1">COUNTIF(INDIRECT("U"&amp;(ROW()+12*(($AN2555-1)*3+$AO2555)-ROW())/12+5):INDIRECT("AF"&amp;(ROW()+12*(($AN2555-1)*3+$AO2555)-ROW())/12+5),AS2555)</f>
        <v>0</v>
      </c>
      <c r="AU2555" s="58">
        <f ca="1">IF(AND(AQ2555+AS2555&gt;0,AR2555+AT2555&gt;0),COUNTIF(AU$6:AU2554,"&gt;0")+1,0)</f>
        <v>0</v>
      </c>
    </row>
    <row r="2556" spans="40:47">
      <c r="AN2556" s="58">
        <v>71</v>
      </c>
      <c r="AO2556" s="58">
        <v>3</v>
      </c>
      <c r="AP2556" s="58">
        <v>7</v>
      </c>
      <c r="AQ2556" s="60">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58">
        <f ca="1">COUNTIF(INDIRECT("H"&amp;(ROW()+12*(($AN2556-1)*3+$AO2556)-ROW())/12+5):INDIRECT("S"&amp;(ROW()+12*(($AN2556-1)*3+$AO2556)-ROW())/12+5),AQ2556)</f>
        <v>0</v>
      </c>
      <c r="AS2556" s="60">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58">
        <f ca="1">COUNTIF(INDIRECT("U"&amp;(ROW()+12*(($AN2556-1)*3+$AO2556)-ROW())/12+5):INDIRECT("AF"&amp;(ROW()+12*(($AN2556-1)*3+$AO2556)-ROW())/12+5),AS2556)</f>
        <v>0</v>
      </c>
      <c r="AU2556" s="58">
        <f ca="1">IF(AND(AQ2556+AS2556&gt;0,AR2556+AT2556&gt;0),COUNTIF(AU$6:AU2555,"&gt;0")+1,0)</f>
        <v>0</v>
      </c>
    </row>
    <row r="2557" spans="40:47">
      <c r="AN2557" s="58">
        <v>71</v>
      </c>
      <c r="AO2557" s="58">
        <v>3</v>
      </c>
      <c r="AP2557" s="58">
        <v>8</v>
      </c>
      <c r="AQ2557" s="60">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58">
        <f ca="1">COUNTIF(INDIRECT("H"&amp;(ROW()+12*(($AN2557-1)*3+$AO2557)-ROW())/12+5):INDIRECT("S"&amp;(ROW()+12*(($AN2557-1)*3+$AO2557)-ROW())/12+5),AQ2557)</f>
        <v>0</v>
      </c>
      <c r="AS2557" s="60">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58">
        <f ca="1">COUNTIF(INDIRECT("U"&amp;(ROW()+12*(($AN2557-1)*3+$AO2557)-ROW())/12+5):INDIRECT("AF"&amp;(ROW()+12*(($AN2557-1)*3+$AO2557)-ROW())/12+5),AS2557)</f>
        <v>0</v>
      </c>
      <c r="AU2557" s="58">
        <f ca="1">IF(AND(AQ2557+AS2557&gt;0,AR2557+AT2557&gt;0),COUNTIF(AU$6:AU2556,"&gt;0")+1,0)</f>
        <v>0</v>
      </c>
    </row>
    <row r="2558" spans="40:47">
      <c r="AN2558" s="58">
        <v>71</v>
      </c>
      <c r="AO2558" s="58">
        <v>3</v>
      </c>
      <c r="AP2558" s="58">
        <v>9</v>
      </c>
      <c r="AQ2558" s="60">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58">
        <f ca="1">COUNTIF(INDIRECT("H"&amp;(ROW()+12*(($AN2558-1)*3+$AO2558)-ROW())/12+5):INDIRECT("S"&amp;(ROW()+12*(($AN2558-1)*3+$AO2558)-ROW())/12+5),AQ2558)</f>
        <v>0</v>
      </c>
      <c r="AS2558" s="60">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58">
        <f ca="1">COUNTIF(INDIRECT("U"&amp;(ROW()+12*(($AN2558-1)*3+$AO2558)-ROW())/12+5):INDIRECT("AF"&amp;(ROW()+12*(($AN2558-1)*3+$AO2558)-ROW())/12+5),AS2558)</f>
        <v>0</v>
      </c>
      <c r="AU2558" s="58">
        <f ca="1">IF(AND(AQ2558+AS2558&gt;0,AR2558+AT2558&gt;0),COUNTIF(AU$6:AU2557,"&gt;0")+1,0)</f>
        <v>0</v>
      </c>
    </row>
    <row r="2559" spans="40:47">
      <c r="AN2559" s="58">
        <v>71</v>
      </c>
      <c r="AO2559" s="58">
        <v>3</v>
      </c>
      <c r="AP2559" s="58">
        <v>10</v>
      </c>
      <c r="AQ2559" s="60">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58">
        <f ca="1">COUNTIF(INDIRECT("H"&amp;(ROW()+12*(($AN2559-1)*3+$AO2559)-ROW())/12+5):INDIRECT("S"&amp;(ROW()+12*(($AN2559-1)*3+$AO2559)-ROW())/12+5),AQ2559)</f>
        <v>0</v>
      </c>
      <c r="AS2559" s="60">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58">
        <f ca="1">COUNTIF(INDIRECT("U"&amp;(ROW()+12*(($AN2559-1)*3+$AO2559)-ROW())/12+5):INDIRECT("AF"&amp;(ROW()+12*(($AN2559-1)*3+$AO2559)-ROW())/12+5),AS2559)</f>
        <v>0</v>
      </c>
      <c r="AU2559" s="58">
        <f ca="1">IF(AND(AQ2559+AS2559&gt;0,AR2559+AT2559&gt;0),COUNTIF(AU$6:AU2558,"&gt;0")+1,0)</f>
        <v>0</v>
      </c>
    </row>
    <row r="2560" spans="40:47">
      <c r="AN2560" s="58">
        <v>71</v>
      </c>
      <c r="AO2560" s="58">
        <v>3</v>
      </c>
      <c r="AP2560" s="58">
        <v>11</v>
      </c>
      <c r="AQ2560" s="60">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58">
        <f ca="1">COUNTIF(INDIRECT("H"&amp;(ROW()+12*(($AN2560-1)*3+$AO2560)-ROW())/12+5):INDIRECT("S"&amp;(ROW()+12*(($AN2560-1)*3+$AO2560)-ROW())/12+5),AQ2560)</f>
        <v>0</v>
      </c>
      <c r="AS2560" s="60">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58">
        <f ca="1">COUNTIF(INDIRECT("U"&amp;(ROW()+12*(($AN2560-1)*3+$AO2560)-ROW())/12+5):INDIRECT("AF"&amp;(ROW()+12*(($AN2560-1)*3+$AO2560)-ROW())/12+5),AS2560)</f>
        <v>0</v>
      </c>
      <c r="AU2560" s="58">
        <f ca="1">IF(AND(AQ2560+AS2560&gt;0,AR2560+AT2560&gt;0),COUNTIF(AU$6:AU2559,"&gt;0")+1,0)</f>
        <v>0</v>
      </c>
    </row>
    <row r="2561" spans="40:47">
      <c r="AN2561" s="243">
        <v>71</v>
      </c>
      <c r="AO2561" s="243">
        <v>3</v>
      </c>
      <c r="AP2561" s="243">
        <v>12</v>
      </c>
      <c r="AQ2561" s="244">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243">
        <f ca="1">COUNTIF(INDIRECT("H"&amp;(ROW()+12*(($AN2561-1)*3+$AO2561)-ROW())/12+5):INDIRECT("S"&amp;(ROW()+12*(($AN2561-1)*3+$AO2561)-ROW())/12+5),AQ2561)</f>
        <v>0</v>
      </c>
      <c r="AS2561" s="244">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243">
        <f ca="1">COUNTIF(INDIRECT("U"&amp;(ROW()+12*(($AN2561-1)*3+$AO2561)-ROW())/12+5):INDIRECT("AF"&amp;(ROW()+12*(($AN2561-1)*3+$AO2561)-ROW())/12+5),AS2561)</f>
        <v>0</v>
      </c>
      <c r="AU2561" s="58">
        <f ca="1">IF(AND(AQ2561+AS2561&gt;0,AR2561+AT2561&gt;0),COUNTIF(AU$6:AU2560,"&gt;0")+1,0)</f>
        <v>0</v>
      </c>
    </row>
    <row r="2562" spans="40:47">
      <c r="AN2562" s="58">
        <v>72</v>
      </c>
      <c r="AO2562" s="58">
        <v>1</v>
      </c>
      <c r="AP2562" s="58">
        <v>1</v>
      </c>
      <c r="AQ2562" s="60">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58">
        <f ca="1">COUNTIF(INDIRECT("H"&amp;(ROW()+12*(($AN2562-1)*3+$AO2562)-ROW())/12+5):INDIRECT("S"&amp;(ROW()+12*(($AN2562-1)*3+$AO2562)-ROW())/12+5),AQ2562)</f>
        <v>0</v>
      </c>
      <c r="AS2562" s="60">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58">
        <f ca="1">COUNTIF(INDIRECT("U"&amp;(ROW()+12*(($AN2562-1)*3+$AO2562)-ROW())/12+5):INDIRECT("AF"&amp;(ROW()+12*(($AN2562-1)*3+$AO2562)-ROW())/12+5),AS2562)</f>
        <v>0</v>
      </c>
      <c r="AU2562" s="58">
        <f ca="1">IF(AND(AQ2562+AS2562&gt;0,AR2562+AT2562&gt;0),COUNTIF(AU$6:AU2561,"&gt;0")+1,0)</f>
        <v>0</v>
      </c>
    </row>
    <row r="2563" spans="40:47">
      <c r="AN2563" s="58">
        <v>72</v>
      </c>
      <c r="AO2563" s="58">
        <v>1</v>
      </c>
      <c r="AP2563" s="58">
        <v>2</v>
      </c>
      <c r="AQ2563" s="60">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58">
        <f ca="1">COUNTIF(INDIRECT("H"&amp;(ROW()+12*(($AN2563-1)*3+$AO2563)-ROW())/12+5):INDIRECT("S"&amp;(ROW()+12*(($AN2563-1)*3+$AO2563)-ROW())/12+5),AQ2563)</f>
        <v>0</v>
      </c>
      <c r="AS2563" s="60">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58">
        <f ca="1">COUNTIF(INDIRECT("U"&amp;(ROW()+12*(($AN2563-1)*3+$AO2563)-ROW())/12+5):INDIRECT("AF"&amp;(ROW()+12*(($AN2563-1)*3+$AO2563)-ROW())/12+5),AS2563)</f>
        <v>0</v>
      </c>
      <c r="AU2563" s="58">
        <f ca="1">IF(AND(AQ2563+AS2563&gt;0,AR2563+AT2563&gt;0),COUNTIF(AU$6:AU2562,"&gt;0")+1,0)</f>
        <v>0</v>
      </c>
    </row>
    <row r="2564" spans="40:47">
      <c r="AN2564" s="58">
        <v>72</v>
      </c>
      <c r="AO2564" s="58">
        <v>1</v>
      </c>
      <c r="AP2564" s="58">
        <v>3</v>
      </c>
      <c r="AQ2564" s="60">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58">
        <f ca="1">COUNTIF(INDIRECT("H"&amp;(ROW()+12*(($AN2564-1)*3+$AO2564)-ROW())/12+5):INDIRECT("S"&amp;(ROW()+12*(($AN2564-1)*3+$AO2564)-ROW())/12+5),AQ2564)</f>
        <v>0</v>
      </c>
      <c r="AS2564" s="60">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58">
        <f ca="1">COUNTIF(INDIRECT("U"&amp;(ROW()+12*(($AN2564-1)*3+$AO2564)-ROW())/12+5):INDIRECT("AF"&amp;(ROW()+12*(($AN2564-1)*3+$AO2564)-ROW())/12+5),AS2564)</f>
        <v>0</v>
      </c>
      <c r="AU2564" s="58">
        <f ca="1">IF(AND(AQ2564+AS2564&gt;0,AR2564+AT2564&gt;0),COUNTIF(AU$6:AU2563,"&gt;0")+1,0)</f>
        <v>0</v>
      </c>
    </row>
    <row r="2565" spans="40:47">
      <c r="AN2565" s="58">
        <v>72</v>
      </c>
      <c r="AO2565" s="58">
        <v>1</v>
      </c>
      <c r="AP2565" s="58">
        <v>4</v>
      </c>
      <c r="AQ2565" s="60">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58">
        <f ca="1">COUNTIF(INDIRECT("H"&amp;(ROW()+12*(($AN2565-1)*3+$AO2565)-ROW())/12+5):INDIRECT("S"&amp;(ROW()+12*(($AN2565-1)*3+$AO2565)-ROW())/12+5),AQ2565)</f>
        <v>0</v>
      </c>
      <c r="AS2565" s="60">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58">
        <f ca="1">COUNTIF(INDIRECT("U"&amp;(ROW()+12*(($AN2565-1)*3+$AO2565)-ROW())/12+5):INDIRECT("AF"&amp;(ROW()+12*(($AN2565-1)*3+$AO2565)-ROW())/12+5),AS2565)</f>
        <v>0</v>
      </c>
      <c r="AU2565" s="58">
        <f ca="1">IF(AND(AQ2565+AS2565&gt;0,AR2565+AT2565&gt;0),COUNTIF(AU$6:AU2564,"&gt;0")+1,0)</f>
        <v>0</v>
      </c>
    </row>
    <row r="2566" spans="40:47">
      <c r="AN2566" s="58">
        <v>72</v>
      </c>
      <c r="AO2566" s="58">
        <v>1</v>
      </c>
      <c r="AP2566" s="58">
        <v>5</v>
      </c>
      <c r="AQ2566" s="60">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58">
        <f ca="1">COUNTIF(INDIRECT("H"&amp;(ROW()+12*(($AN2566-1)*3+$AO2566)-ROW())/12+5):INDIRECT("S"&amp;(ROW()+12*(($AN2566-1)*3+$AO2566)-ROW())/12+5),AQ2566)</f>
        <v>0</v>
      </c>
      <c r="AS2566" s="60">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58">
        <f ca="1">COUNTIF(INDIRECT("U"&amp;(ROW()+12*(($AN2566-1)*3+$AO2566)-ROW())/12+5):INDIRECT("AF"&amp;(ROW()+12*(($AN2566-1)*3+$AO2566)-ROW())/12+5),AS2566)</f>
        <v>0</v>
      </c>
      <c r="AU2566" s="58">
        <f ca="1">IF(AND(AQ2566+AS2566&gt;0,AR2566+AT2566&gt;0),COUNTIF(AU$6:AU2565,"&gt;0")+1,0)</f>
        <v>0</v>
      </c>
    </row>
    <row r="2567" spans="40:47">
      <c r="AN2567" s="58">
        <v>72</v>
      </c>
      <c r="AO2567" s="58">
        <v>1</v>
      </c>
      <c r="AP2567" s="58">
        <v>6</v>
      </c>
      <c r="AQ2567" s="60">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58">
        <f ca="1">COUNTIF(INDIRECT("H"&amp;(ROW()+12*(($AN2567-1)*3+$AO2567)-ROW())/12+5):INDIRECT("S"&amp;(ROW()+12*(($AN2567-1)*3+$AO2567)-ROW())/12+5),AQ2567)</f>
        <v>0</v>
      </c>
      <c r="AS2567" s="60">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58">
        <f ca="1">COUNTIF(INDIRECT("U"&amp;(ROW()+12*(($AN2567-1)*3+$AO2567)-ROW())/12+5):INDIRECT("AF"&amp;(ROW()+12*(($AN2567-1)*3+$AO2567)-ROW())/12+5),AS2567)</f>
        <v>0</v>
      </c>
      <c r="AU2567" s="58">
        <f ca="1">IF(AND(AQ2567+AS2567&gt;0,AR2567+AT2567&gt;0),COUNTIF(AU$6:AU2566,"&gt;0")+1,0)</f>
        <v>0</v>
      </c>
    </row>
    <row r="2568" spans="40:47">
      <c r="AN2568" s="58">
        <v>72</v>
      </c>
      <c r="AO2568" s="58">
        <v>1</v>
      </c>
      <c r="AP2568" s="58">
        <v>7</v>
      </c>
      <c r="AQ2568" s="60">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58">
        <f ca="1">COUNTIF(INDIRECT("H"&amp;(ROW()+12*(($AN2568-1)*3+$AO2568)-ROW())/12+5):INDIRECT("S"&amp;(ROW()+12*(($AN2568-1)*3+$AO2568)-ROW())/12+5),AQ2568)</f>
        <v>0</v>
      </c>
      <c r="AS2568" s="60">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58">
        <f ca="1">COUNTIF(INDIRECT("U"&amp;(ROW()+12*(($AN2568-1)*3+$AO2568)-ROW())/12+5):INDIRECT("AF"&amp;(ROW()+12*(($AN2568-1)*3+$AO2568)-ROW())/12+5),AS2568)</f>
        <v>0</v>
      </c>
      <c r="AU2568" s="58">
        <f ca="1">IF(AND(AQ2568+AS2568&gt;0,AR2568+AT2568&gt;0),COUNTIF(AU$6:AU2567,"&gt;0")+1,0)</f>
        <v>0</v>
      </c>
    </row>
    <row r="2569" spans="40:47">
      <c r="AN2569" s="58">
        <v>72</v>
      </c>
      <c r="AO2569" s="58">
        <v>1</v>
      </c>
      <c r="AP2569" s="58">
        <v>8</v>
      </c>
      <c r="AQ2569" s="60">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58">
        <f ca="1">COUNTIF(INDIRECT("H"&amp;(ROW()+12*(($AN2569-1)*3+$AO2569)-ROW())/12+5):INDIRECT("S"&amp;(ROW()+12*(($AN2569-1)*3+$AO2569)-ROW())/12+5),AQ2569)</f>
        <v>0</v>
      </c>
      <c r="AS2569" s="60">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58">
        <f ca="1">COUNTIF(INDIRECT("U"&amp;(ROW()+12*(($AN2569-1)*3+$AO2569)-ROW())/12+5):INDIRECT("AF"&amp;(ROW()+12*(($AN2569-1)*3+$AO2569)-ROW())/12+5),AS2569)</f>
        <v>0</v>
      </c>
      <c r="AU2569" s="58">
        <f ca="1">IF(AND(AQ2569+AS2569&gt;0,AR2569+AT2569&gt;0),COUNTIF(AU$6:AU2568,"&gt;0")+1,0)</f>
        <v>0</v>
      </c>
    </row>
    <row r="2570" spans="40:47">
      <c r="AN2570" s="58">
        <v>72</v>
      </c>
      <c r="AO2570" s="58">
        <v>1</v>
      </c>
      <c r="AP2570" s="58">
        <v>9</v>
      </c>
      <c r="AQ2570" s="60">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58">
        <f ca="1">COUNTIF(INDIRECT("H"&amp;(ROW()+12*(($AN2570-1)*3+$AO2570)-ROW())/12+5):INDIRECT("S"&amp;(ROW()+12*(($AN2570-1)*3+$AO2570)-ROW())/12+5),AQ2570)</f>
        <v>0</v>
      </c>
      <c r="AS2570" s="60">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58">
        <f ca="1">COUNTIF(INDIRECT("U"&amp;(ROW()+12*(($AN2570-1)*3+$AO2570)-ROW())/12+5):INDIRECT("AF"&amp;(ROW()+12*(($AN2570-1)*3+$AO2570)-ROW())/12+5),AS2570)</f>
        <v>0</v>
      </c>
      <c r="AU2570" s="58">
        <f ca="1">IF(AND(AQ2570+AS2570&gt;0,AR2570+AT2570&gt;0),COUNTIF(AU$6:AU2569,"&gt;0")+1,0)</f>
        <v>0</v>
      </c>
    </row>
    <row r="2571" spans="40:47">
      <c r="AN2571" s="58">
        <v>72</v>
      </c>
      <c r="AO2571" s="58">
        <v>1</v>
      </c>
      <c r="AP2571" s="58">
        <v>10</v>
      </c>
      <c r="AQ2571" s="60">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58">
        <f ca="1">COUNTIF(INDIRECT("H"&amp;(ROW()+12*(($AN2571-1)*3+$AO2571)-ROW())/12+5):INDIRECT("S"&amp;(ROW()+12*(($AN2571-1)*3+$AO2571)-ROW())/12+5),AQ2571)</f>
        <v>0</v>
      </c>
      <c r="AS2571" s="60">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58">
        <f ca="1">COUNTIF(INDIRECT("U"&amp;(ROW()+12*(($AN2571-1)*3+$AO2571)-ROW())/12+5):INDIRECT("AF"&amp;(ROW()+12*(($AN2571-1)*3+$AO2571)-ROW())/12+5),AS2571)</f>
        <v>0</v>
      </c>
      <c r="AU2571" s="58">
        <f ca="1">IF(AND(AQ2571+AS2571&gt;0,AR2571+AT2571&gt;0),COUNTIF(AU$6:AU2570,"&gt;0")+1,0)</f>
        <v>0</v>
      </c>
    </row>
    <row r="2572" spans="40:47">
      <c r="AN2572" s="58">
        <v>72</v>
      </c>
      <c r="AO2572" s="58">
        <v>1</v>
      </c>
      <c r="AP2572" s="58">
        <v>11</v>
      </c>
      <c r="AQ2572" s="60">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58">
        <f ca="1">COUNTIF(INDIRECT("H"&amp;(ROW()+12*(($AN2572-1)*3+$AO2572)-ROW())/12+5):INDIRECT("S"&amp;(ROW()+12*(($AN2572-1)*3+$AO2572)-ROW())/12+5),AQ2572)</f>
        <v>0</v>
      </c>
      <c r="AS2572" s="60">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58">
        <f ca="1">COUNTIF(INDIRECT("U"&amp;(ROW()+12*(($AN2572-1)*3+$AO2572)-ROW())/12+5):INDIRECT("AF"&amp;(ROW()+12*(($AN2572-1)*3+$AO2572)-ROW())/12+5),AS2572)</f>
        <v>0</v>
      </c>
      <c r="AU2572" s="58">
        <f ca="1">IF(AND(AQ2572+AS2572&gt;0,AR2572+AT2572&gt;0),COUNTIF(AU$6:AU2571,"&gt;0")+1,0)</f>
        <v>0</v>
      </c>
    </row>
    <row r="2573" spans="40:47">
      <c r="AN2573" s="58">
        <v>72</v>
      </c>
      <c r="AO2573" s="58">
        <v>1</v>
      </c>
      <c r="AP2573" s="58">
        <v>12</v>
      </c>
      <c r="AQ2573" s="60">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58">
        <f ca="1">COUNTIF(INDIRECT("H"&amp;(ROW()+12*(($AN2573-1)*3+$AO2573)-ROW())/12+5):INDIRECT("S"&amp;(ROW()+12*(($AN2573-1)*3+$AO2573)-ROW())/12+5),AQ2573)</f>
        <v>0</v>
      </c>
      <c r="AS2573" s="60">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58">
        <f ca="1">COUNTIF(INDIRECT("U"&amp;(ROW()+12*(($AN2573-1)*3+$AO2573)-ROW())/12+5):INDIRECT("AF"&amp;(ROW()+12*(($AN2573-1)*3+$AO2573)-ROW())/12+5),AS2573)</f>
        <v>0</v>
      </c>
      <c r="AU2573" s="58">
        <f ca="1">IF(AND(AQ2573+AS2573&gt;0,AR2573+AT2573&gt;0),COUNTIF(AU$6:AU2572,"&gt;0")+1,0)</f>
        <v>0</v>
      </c>
    </row>
    <row r="2574" spans="40:47">
      <c r="AN2574" s="58">
        <v>72</v>
      </c>
      <c r="AO2574" s="58">
        <v>2</v>
      </c>
      <c r="AP2574" s="58">
        <v>1</v>
      </c>
      <c r="AQ2574" s="60">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58">
        <f ca="1">COUNTIF(INDIRECT("H"&amp;(ROW()+12*(($AN2574-1)*3+$AO2574)-ROW())/12+5):INDIRECT("S"&amp;(ROW()+12*(($AN2574-1)*3+$AO2574)-ROW())/12+5),AQ2574)</f>
        <v>0</v>
      </c>
      <c r="AS2574" s="60">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58">
        <f ca="1">COUNTIF(INDIRECT("U"&amp;(ROW()+12*(($AN2574-1)*3+$AO2574)-ROW())/12+5):INDIRECT("AF"&amp;(ROW()+12*(($AN2574-1)*3+$AO2574)-ROW())/12+5),AS2574)</f>
        <v>0</v>
      </c>
      <c r="AU2574" s="58">
        <f ca="1">IF(AND(AQ2574+AS2574&gt;0,AR2574+AT2574&gt;0),COUNTIF(AU$6:AU2573,"&gt;0")+1,0)</f>
        <v>0</v>
      </c>
    </row>
    <row r="2575" spans="40:47">
      <c r="AN2575" s="58">
        <v>72</v>
      </c>
      <c r="AO2575" s="58">
        <v>2</v>
      </c>
      <c r="AP2575" s="58">
        <v>2</v>
      </c>
      <c r="AQ2575" s="60">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58">
        <f ca="1">COUNTIF(INDIRECT("H"&amp;(ROW()+12*(($AN2575-1)*3+$AO2575)-ROW())/12+5):INDIRECT("S"&amp;(ROW()+12*(($AN2575-1)*3+$AO2575)-ROW())/12+5),AQ2575)</f>
        <v>0</v>
      </c>
      <c r="AS2575" s="60">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58">
        <f ca="1">COUNTIF(INDIRECT("U"&amp;(ROW()+12*(($AN2575-1)*3+$AO2575)-ROW())/12+5):INDIRECT("AF"&amp;(ROW()+12*(($AN2575-1)*3+$AO2575)-ROW())/12+5),AS2575)</f>
        <v>0</v>
      </c>
      <c r="AU2575" s="58">
        <f ca="1">IF(AND(AQ2575+AS2575&gt;0,AR2575+AT2575&gt;0),COUNTIF(AU$6:AU2574,"&gt;0")+1,0)</f>
        <v>0</v>
      </c>
    </row>
    <row r="2576" spans="40:47">
      <c r="AN2576" s="58">
        <v>72</v>
      </c>
      <c r="AO2576" s="58">
        <v>2</v>
      </c>
      <c r="AP2576" s="58">
        <v>3</v>
      </c>
      <c r="AQ2576" s="60">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58">
        <f ca="1">COUNTIF(INDIRECT("H"&amp;(ROW()+12*(($AN2576-1)*3+$AO2576)-ROW())/12+5):INDIRECT("S"&amp;(ROW()+12*(($AN2576-1)*3+$AO2576)-ROW())/12+5),AQ2576)</f>
        <v>0</v>
      </c>
      <c r="AS2576" s="60">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58">
        <f ca="1">COUNTIF(INDIRECT("U"&amp;(ROW()+12*(($AN2576-1)*3+$AO2576)-ROW())/12+5):INDIRECT("AF"&amp;(ROW()+12*(($AN2576-1)*3+$AO2576)-ROW())/12+5),AS2576)</f>
        <v>0</v>
      </c>
      <c r="AU2576" s="58">
        <f ca="1">IF(AND(AQ2576+AS2576&gt;0,AR2576+AT2576&gt;0),COUNTIF(AU$6:AU2575,"&gt;0")+1,0)</f>
        <v>0</v>
      </c>
    </row>
    <row r="2577" spans="40:47">
      <c r="AN2577" s="58">
        <v>72</v>
      </c>
      <c r="AO2577" s="58">
        <v>2</v>
      </c>
      <c r="AP2577" s="58">
        <v>4</v>
      </c>
      <c r="AQ2577" s="60">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58">
        <f ca="1">COUNTIF(INDIRECT("H"&amp;(ROW()+12*(($AN2577-1)*3+$AO2577)-ROW())/12+5):INDIRECT("S"&amp;(ROW()+12*(($AN2577-1)*3+$AO2577)-ROW())/12+5),AQ2577)</f>
        <v>0</v>
      </c>
      <c r="AS2577" s="60">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58">
        <f ca="1">COUNTIF(INDIRECT("U"&amp;(ROW()+12*(($AN2577-1)*3+$AO2577)-ROW())/12+5):INDIRECT("AF"&amp;(ROW()+12*(($AN2577-1)*3+$AO2577)-ROW())/12+5),AS2577)</f>
        <v>0</v>
      </c>
      <c r="AU2577" s="58">
        <f ca="1">IF(AND(AQ2577+AS2577&gt;0,AR2577+AT2577&gt;0),COUNTIF(AU$6:AU2576,"&gt;0")+1,0)</f>
        <v>0</v>
      </c>
    </row>
    <row r="2578" spans="40:47">
      <c r="AN2578" s="58">
        <v>72</v>
      </c>
      <c r="AO2578" s="58">
        <v>2</v>
      </c>
      <c r="AP2578" s="58">
        <v>5</v>
      </c>
      <c r="AQ2578" s="60">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58">
        <f ca="1">COUNTIF(INDIRECT("H"&amp;(ROW()+12*(($AN2578-1)*3+$AO2578)-ROW())/12+5):INDIRECT("S"&amp;(ROW()+12*(($AN2578-1)*3+$AO2578)-ROW())/12+5),AQ2578)</f>
        <v>0</v>
      </c>
      <c r="AS2578" s="60">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58">
        <f ca="1">COUNTIF(INDIRECT("U"&amp;(ROW()+12*(($AN2578-1)*3+$AO2578)-ROW())/12+5):INDIRECT("AF"&amp;(ROW()+12*(($AN2578-1)*3+$AO2578)-ROW())/12+5),AS2578)</f>
        <v>0</v>
      </c>
      <c r="AU2578" s="58">
        <f ca="1">IF(AND(AQ2578+AS2578&gt;0,AR2578+AT2578&gt;0),COUNTIF(AU$6:AU2577,"&gt;0")+1,0)</f>
        <v>0</v>
      </c>
    </row>
    <row r="2579" spans="40:47">
      <c r="AN2579" s="58">
        <v>72</v>
      </c>
      <c r="AO2579" s="58">
        <v>2</v>
      </c>
      <c r="AP2579" s="58">
        <v>6</v>
      </c>
      <c r="AQ2579" s="60">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58">
        <f ca="1">COUNTIF(INDIRECT("H"&amp;(ROW()+12*(($AN2579-1)*3+$AO2579)-ROW())/12+5):INDIRECT("S"&amp;(ROW()+12*(($AN2579-1)*3+$AO2579)-ROW())/12+5),AQ2579)</f>
        <v>0</v>
      </c>
      <c r="AS2579" s="60">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58">
        <f ca="1">COUNTIF(INDIRECT("U"&amp;(ROW()+12*(($AN2579-1)*3+$AO2579)-ROW())/12+5):INDIRECT("AF"&amp;(ROW()+12*(($AN2579-1)*3+$AO2579)-ROW())/12+5),AS2579)</f>
        <v>0</v>
      </c>
      <c r="AU2579" s="58">
        <f ca="1">IF(AND(AQ2579+AS2579&gt;0,AR2579+AT2579&gt;0),COUNTIF(AU$6:AU2578,"&gt;0")+1,0)</f>
        <v>0</v>
      </c>
    </row>
    <row r="2580" spans="40:47">
      <c r="AN2580" s="58">
        <v>72</v>
      </c>
      <c r="AO2580" s="58">
        <v>2</v>
      </c>
      <c r="AP2580" s="58">
        <v>7</v>
      </c>
      <c r="AQ2580" s="60">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58">
        <f ca="1">COUNTIF(INDIRECT("H"&amp;(ROW()+12*(($AN2580-1)*3+$AO2580)-ROW())/12+5):INDIRECT("S"&amp;(ROW()+12*(($AN2580-1)*3+$AO2580)-ROW())/12+5),AQ2580)</f>
        <v>0</v>
      </c>
      <c r="AS2580" s="60">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58">
        <f ca="1">COUNTIF(INDIRECT("U"&amp;(ROW()+12*(($AN2580-1)*3+$AO2580)-ROW())/12+5):INDIRECT("AF"&amp;(ROW()+12*(($AN2580-1)*3+$AO2580)-ROW())/12+5),AS2580)</f>
        <v>0</v>
      </c>
      <c r="AU2580" s="58">
        <f ca="1">IF(AND(AQ2580+AS2580&gt;0,AR2580+AT2580&gt;0),COUNTIF(AU$6:AU2579,"&gt;0")+1,0)</f>
        <v>0</v>
      </c>
    </row>
    <row r="2581" spans="40:47">
      <c r="AN2581" s="58">
        <v>72</v>
      </c>
      <c r="AO2581" s="58">
        <v>2</v>
      </c>
      <c r="AP2581" s="58">
        <v>8</v>
      </c>
      <c r="AQ2581" s="60">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58">
        <f ca="1">COUNTIF(INDIRECT("H"&amp;(ROW()+12*(($AN2581-1)*3+$AO2581)-ROW())/12+5):INDIRECT("S"&amp;(ROW()+12*(($AN2581-1)*3+$AO2581)-ROW())/12+5),AQ2581)</f>
        <v>0</v>
      </c>
      <c r="AS2581" s="60">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58">
        <f ca="1">COUNTIF(INDIRECT("U"&amp;(ROW()+12*(($AN2581-1)*3+$AO2581)-ROW())/12+5):INDIRECT("AF"&amp;(ROW()+12*(($AN2581-1)*3+$AO2581)-ROW())/12+5),AS2581)</f>
        <v>0</v>
      </c>
      <c r="AU2581" s="58">
        <f ca="1">IF(AND(AQ2581+AS2581&gt;0,AR2581+AT2581&gt;0),COUNTIF(AU$6:AU2580,"&gt;0")+1,0)</f>
        <v>0</v>
      </c>
    </row>
    <row r="2582" spans="40:47">
      <c r="AN2582" s="58">
        <v>72</v>
      </c>
      <c r="AO2582" s="58">
        <v>2</v>
      </c>
      <c r="AP2582" s="58">
        <v>9</v>
      </c>
      <c r="AQ2582" s="60">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58">
        <f ca="1">COUNTIF(INDIRECT("H"&amp;(ROW()+12*(($AN2582-1)*3+$AO2582)-ROW())/12+5):INDIRECT("S"&amp;(ROW()+12*(($AN2582-1)*3+$AO2582)-ROW())/12+5),AQ2582)</f>
        <v>0</v>
      </c>
      <c r="AS2582" s="60">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58">
        <f ca="1">COUNTIF(INDIRECT("U"&amp;(ROW()+12*(($AN2582-1)*3+$AO2582)-ROW())/12+5):INDIRECT("AF"&amp;(ROW()+12*(($AN2582-1)*3+$AO2582)-ROW())/12+5),AS2582)</f>
        <v>0</v>
      </c>
      <c r="AU2582" s="58">
        <f ca="1">IF(AND(AQ2582+AS2582&gt;0,AR2582+AT2582&gt;0),COUNTIF(AU$6:AU2581,"&gt;0")+1,0)</f>
        <v>0</v>
      </c>
    </row>
    <row r="2583" spans="40:47">
      <c r="AN2583" s="58">
        <v>72</v>
      </c>
      <c r="AO2583" s="58">
        <v>2</v>
      </c>
      <c r="AP2583" s="58">
        <v>10</v>
      </c>
      <c r="AQ2583" s="60">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58">
        <f ca="1">COUNTIF(INDIRECT("H"&amp;(ROW()+12*(($AN2583-1)*3+$AO2583)-ROW())/12+5):INDIRECT("S"&amp;(ROW()+12*(($AN2583-1)*3+$AO2583)-ROW())/12+5),AQ2583)</f>
        <v>0</v>
      </c>
      <c r="AS2583" s="60">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58">
        <f ca="1">COUNTIF(INDIRECT("U"&amp;(ROW()+12*(($AN2583-1)*3+$AO2583)-ROW())/12+5):INDIRECT("AF"&amp;(ROW()+12*(($AN2583-1)*3+$AO2583)-ROW())/12+5),AS2583)</f>
        <v>0</v>
      </c>
      <c r="AU2583" s="58">
        <f ca="1">IF(AND(AQ2583+AS2583&gt;0,AR2583+AT2583&gt;0),COUNTIF(AU$6:AU2582,"&gt;0")+1,0)</f>
        <v>0</v>
      </c>
    </row>
    <row r="2584" spans="40:47">
      <c r="AN2584" s="58">
        <v>72</v>
      </c>
      <c r="AO2584" s="58">
        <v>2</v>
      </c>
      <c r="AP2584" s="58">
        <v>11</v>
      </c>
      <c r="AQ2584" s="60">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58">
        <f ca="1">COUNTIF(INDIRECT("H"&amp;(ROW()+12*(($AN2584-1)*3+$AO2584)-ROW())/12+5):INDIRECT("S"&amp;(ROW()+12*(($AN2584-1)*3+$AO2584)-ROW())/12+5),AQ2584)</f>
        <v>0</v>
      </c>
      <c r="AS2584" s="60">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58">
        <f ca="1">COUNTIF(INDIRECT("U"&amp;(ROW()+12*(($AN2584-1)*3+$AO2584)-ROW())/12+5):INDIRECT("AF"&amp;(ROW()+12*(($AN2584-1)*3+$AO2584)-ROW())/12+5),AS2584)</f>
        <v>0</v>
      </c>
      <c r="AU2584" s="58">
        <f ca="1">IF(AND(AQ2584+AS2584&gt;0,AR2584+AT2584&gt;0),COUNTIF(AU$6:AU2583,"&gt;0")+1,0)</f>
        <v>0</v>
      </c>
    </row>
    <row r="2585" spans="40:47">
      <c r="AN2585" s="58">
        <v>72</v>
      </c>
      <c r="AO2585" s="58">
        <v>2</v>
      </c>
      <c r="AP2585" s="58">
        <v>12</v>
      </c>
      <c r="AQ2585" s="60">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58">
        <f ca="1">COUNTIF(INDIRECT("H"&amp;(ROW()+12*(($AN2585-1)*3+$AO2585)-ROW())/12+5):INDIRECT("S"&amp;(ROW()+12*(($AN2585-1)*3+$AO2585)-ROW())/12+5),AQ2585)</f>
        <v>0</v>
      </c>
      <c r="AS2585" s="60">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58">
        <f ca="1">COUNTIF(INDIRECT("U"&amp;(ROW()+12*(($AN2585-1)*3+$AO2585)-ROW())/12+5):INDIRECT("AF"&amp;(ROW()+12*(($AN2585-1)*3+$AO2585)-ROW())/12+5),AS2585)</f>
        <v>0</v>
      </c>
      <c r="AU2585" s="58">
        <f ca="1">IF(AND(AQ2585+AS2585&gt;0,AR2585+AT2585&gt;0),COUNTIF(AU$6:AU2584,"&gt;0")+1,0)</f>
        <v>0</v>
      </c>
    </row>
    <row r="2586" spans="40:47">
      <c r="AN2586" s="58">
        <v>72</v>
      </c>
      <c r="AO2586" s="58">
        <v>3</v>
      </c>
      <c r="AP2586" s="58">
        <v>1</v>
      </c>
      <c r="AQ2586" s="60">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58">
        <f ca="1">COUNTIF(INDIRECT("H"&amp;(ROW()+12*(($AN2586-1)*3+$AO2586)-ROW())/12+5):INDIRECT("S"&amp;(ROW()+12*(($AN2586-1)*3+$AO2586)-ROW())/12+5),AQ2586)</f>
        <v>0</v>
      </c>
      <c r="AS2586" s="60">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58">
        <f ca="1">COUNTIF(INDIRECT("U"&amp;(ROW()+12*(($AN2586-1)*3+$AO2586)-ROW())/12+5):INDIRECT("AF"&amp;(ROW()+12*(($AN2586-1)*3+$AO2586)-ROW())/12+5),AS2586)</f>
        <v>0</v>
      </c>
      <c r="AU2586" s="58">
        <f ca="1">IF(AND(AQ2586+AS2586&gt;0,AR2586+AT2586&gt;0),COUNTIF(AU$6:AU2585,"&gt;0")+1,0)</f>
        <v>0</v>
      </c>
    </row>
    <row r="2587" spans="40:47">
      <c r="AN2587" s="58">
        <v>72</v>
      </c>
      <c r="AO2587" s="58">
        <v>3</v>
      </c>
      <c r="AP2587" s="58">
        <v>2</v>
      </c>
      <c r="AQ2587" s="60">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58">
        <f ca="1">COUNTIF(INDIRECT("H"&amp;(ROW()+12*(($AN2587-1)*3+$AO2587)-ROW())/12+5):INDIRECT("S"&amp;(ROW()+12*(($AN2587-1)*3+$AO2587)-ROW())/12+5),AQ2587)</f>
        <v>0</v>
      </c>
      <c r="AS2587" s="60">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58">
        <f ca="1">COUNTIF(INDIRECT("U"&amp;(ROW()+12*(($AN2587-1)*3+$AO2587)-ROW())/12+5):INDIRECT("AF"&amp;(ROW()+12*(($AN2587-1)*3+$AO2587)-ROW())/12+5),AS2587)</f>
        <v>0</v>
      </c>
      <c r="AU2587" s="58">
        <f ca="1">IF(AND(AQ2587+AS2587&gt;0,AR2587+AT2587&gt;0),COUNTIF(AU$6:AU2586,"&gt;0")+1,0)</f>
        <v>0</v>
      </c>
    </row>
    <row r="2588" spans="40:47">
      <c r="AN2588" s="58">
        <v>72</v>
      </c>
      <c r="AO2588" s="58">
        <v>3</v>
      </c>
      <c r="AP2588" s="58">
        <v>3</v>
      </c>
      <c r="AQ2588" s="60">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58">
        <f ca="1">COUNTIF(INDIRECT("H"&amp;(ROW()+12*(($AN2588-1)*3+$AO2588)-ROW())/12+5):INDIRECT("S"&amp;(ROW()+12*(($AN2588-1)*3+$AO2588)-ROW())/12+5),AQ2588)</f>
        <v>0</v>
      </c>
      <c r="AS2588" s="60">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58">
        <f ca="1">COUNTIF(INDIRECT("U"&amp;(ROW()+12*(($AN2588-1)*3+$AO2588)-ROW())/12+5):INDIRECT("AF"&amp;(ROW()+12*(($AN2588-1)*3+$AO2588)-ROW())/12+5),AS2588)</f>
        <v>0</v>
      </c>
      <c r="AU2588" s="58">
        <f ca="1">IF(AND(AQ2588+AS2588&gt;0,AR2588+AT2588&gt;0),COUNTIF(AU$6:AU2587,"&gt;0")+1,0)</f>
        <v>0</v>
      </c>
    </row>
    <row r="2589" spans="40:47">
      <c r="AN2589" s="58">
        <v>72</v>
      </c>
      <c r="AO2589" s="58">
        <v>3</v>
      </c>
      <c r="AP2589" s="58">
        <v>4</v>
      </c>
      <c r="AQ2589" s="60">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58">
        <f ca="1">COUNTIF(INDIRECT("H"&amp;(ROW()+12*(($AN2589-1)*3+$AO2589)-ROW())/12+5):INDIRECT("S"&amp;(ROW()+12*(($AN2589-1)*3+$AO2589)-ROW())/12+5),AQ2589)</f>
        <v>0</v>
      </c>
      <c r="AS2589" s="60">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58">
        <f ca="1">COUNTIF(INDIRECT("U"&amp;(ROW()+12*(($AN2589-1)*3+$AO2589)-ROW())/12+5):INDIRECT("AF"&amp;(ROW()+12*(($AN2589-1)*3+$AO2589)-ROW())/12+5),AS2589)</f>
        <v>0</v>
      </c>
      <c r="AU2589" s="58">
        <f ca="1">IF(AND(AQ2589+AS2589&gt;0,AR2589+AT2589&gt;0),COUNTIF(AU$6:AU2588,"&gt;0")+1,0)</f>
        <v>0</v>
      </c>
    </row>
    <row r="2590" spans="40:47">
      <c r="AN2590" s="58">
        <v>72</v>
      </c>
      <c r="AO2590" s="58">
        <v>3</v>
      </c>
      <c r="AP2590" s="58">
        <v>5</v>
      </c>
      <c r="AQ2590" s="60">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58">
        <f ca="1">COUNTIF(INDIRECT("H"&amp;(ROW()+12*(($AN2590-1)*3+$AO2590)-ROW())/12+5):INDIRECT("S"&amp;(ROW()+12*(($AN2590-1)*3+$AO2590)-ROW())/12+5),AQ2590)</f>
        <v>0</v>
      </c>
      <c r="AS2590" s="60">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58">
        <f ca="1">COUNTIF(INDIRECT("U"&amp;(ROW()+12*(($AN2590-1)*3+$AO2590)-ROW())/12+5):INDIRECT("AF"&amp;(ROW()+12*(($AN2590-1)*3+$AO2590)-ROW())/12+5),AS2590)</f>
        <v>0</v>
      </c>
      <c r="AU2590" s="58">
        <f ca="1">IF(AND(AQ2590+AS2590&gt;0,AR2590+AT2590&gt;0),COUNTIF(AU$6:AU2589,"&gt;0")+1,0)</f>
        <v>0</v>
      </c>
    </row>
    <row r="2591" spans="40:47">
      <c r="AN2591" s="58">
        <v>72</v>
      </c>
      <c r="AO2591" s="58">
        <v>3</v>
      </c>
      <c r="AP2591" s="58">
        <v>6</v>
      </c>
      <c r="AQ2591" s="60">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58">
        <f ca="1">COUNTIF(INDIRECT("H"&amp;(ROW()+12*(($AN2591-1)*3+$AO2591)-ROW())/12+5):INDIRECT("S"&amp;(ROW()+12*(($AN2591-1)*3+$AO2591)-ROW())/12+5),AQ2591)</f>
        <v>0</v>
      </c>
      <c r="AS2591" s="60">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58">
        <f ca="1">COUNTIF(INDIRECT("U"&amp;(ROW()+12*(($AN2591-1)*3+$AO2591)-ROW())/12+5):INDIRECT("AF"&amp;(ROW()+12*(($AN2591-1)*3+$AO2591)-ROW())/12+5),AS2591)</f>
        <v>0</v>
      </c>
      <c r="AU2591" s="58">
        <f ca="1">IF(AND(AQ2591+AS2591&gt;0,AR2591+AT2591&gt;0),COUNTIF(AU$6:AU2590,"&gt;0")+1,0)</f>
        <v>0</v>
      </c>
    </row>
    <row r="2592" spans="40:47">
      <c r="AN2592" s="58">
        <v>72</v>
      </c>
      <c r="AO2592" s="58">
        <v>3</v>
      </c>
      <c r="AP2592" s="58">
        <v>7</v>
      </c>
      <c r="AQ2592" s="60">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58">
        <f ca="1">COUNTIF(INDIRECT("H"&amp;(ROW()+12*(($AN2592-1)*3+$AO2592)-ROW())/12+5):INDIRECT("S"&amp;(ROW()+12*(($AN2592-1)*3+$AO2592)-ROW())/12+5),AQ2592)</f>
        <v>0</v>
      </c>
      <c r="AS2592" s="60">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58">
        <f ca="1">COUNTIF(INDIRECT("U"&amp;(ROW()+12*(($AN2592-1)*3+$AO2592)-ROW())/12+5):INDIRECT("AF"&amp;(ROW()+12*(($AN2592-1)*3+$AO2592)-ROW())/12+5),AS2592)</f>
        <v>0</v>
      </c>
      <c r="AU2592" s="58">
        <f ca="1">IF(AND(AQ2592+AS2592&gt;0,AR2592+AT2592&gt;0),COUNTIF(AU$6:AU2591,"&gt;0")+1,0)</f>
        <v>0</v>
      </c>
    </row>
    <row r="2593" spans="40:47">
      <c r="AN2593" s="58">
        <v>72</v>
      </c>
      <c r="AO2593" s="58">
        <v>3</v>
      </c>
      <c r="AP2593" s="58">
        <v>8</v>
      </c>
      <c r="AQ2593" s="60">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58">
        <f ca="1">COUNTIF(INDIRECT("H"&amp;(ROW()+12*(($AN2593-1)*3+$AO2593)-ROW())/12+5):INDIRECT("S"&amp;(ROW()+12*(($AN2593-1)*3+$AO2593)-ROW())/12+5),AQ2593)</f>
        <v>0</v>
      </c>
      <c r="AS2593" s="60">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58">
        <f ca="1">COUNTIF(INDIRECT("U"&amp;(ROW()+12*(($AN2593-1)*3+$AO2593)-ROW())/12+5):INDIRECT("AF"&amp;(ROW()+12*(($AN2593-1)*3+$AO2593)-ROW())/12+5),AS2593)</f>
        <v>0</v>
      </c>
      <c r="AU2593" s="58">
        <f ca="1">IF(AND(AQ2593+AS2593&gt;0,AR2593+AT2593&gt;0),COUNTIF(AU$6:AU2592,"&gt;0")+1,0)</f>
        <v>0</v>
      </c>
    </row>
    <row r="2594" spans="40:47">
      <c r="AN2594" s="58">
        <v>72</v>
      </c>
      <c r="AO2594" s="58">
        <v>3</v>
      </c>
      <c r="AP2594" s="58">
        <v>9</v>
      </c>
      <c r="AQ2594" s="60">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58">
        <f ca="1">COUNTIF(INDIRECT("H"&amp;(ROW()+12*(($AN2594-1)*3+$AO2594)-ROW())/12+5):INDIRECT("S"&amp;(ROW()+12*(($AN2594-1)*3+$AO2594)-ROW())/12+5),AQ2594)</f>
        <v>0</v>
      </c>
      <c r="AS2594" s="60">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58">
        <f ca="1">COUNTIF(INDIRECT("U"&amp;(ROW()+12*(($AN2594-1)*3+$AO2594)-ROW())/12+5):INDIRECT("AF"&amp;(ROW()+12*(($AN2594-1)*3+$AO2594)-ROW())/12+5),AS2594)</f>
        <v>0</v>
      </c>
      <c r="AU2594" s="58">
        <f ca="1">IF(AND(AQ2594+AS2594&gt;0,AR2594+AT2594&gt;0),COUNTIF(AU$6:AU2593,"&gt;0")+1,0)</f>
        <v>0</v>
      </c>
    </row>
    <row r="2595" spans="40:47">
      <c r="AN2595" s="58">
        <v>72</v>
      </c>
      <c r="AO2595" s="58">
        <v>3</v>
      </c>
      <c r="AP2595" s="58">
        <v>10</v>
      </c>
      <c r="AQ2595" s="60">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58">
        <f ca="1">COUNTIF(INDIRECT("H"&amp;(ROW()+12*(($AN2595-1)*3+$AO2595)-ROW())/12+5):INDIRECT("S"&amp;(ROW()+12*(($AN2595-1)*3+$AO2595)-ROW())/12+5),AQ2595)</f>
        <v>0</v>
      </c>
      <c r="AS2595" s="60">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58">
        <f ca="1">COUNTIF(INDIRECT("U"&amp;(ROW()+12*(($AN2595-1)*3+$AO2595)-ROW())/12+5):INDIRECT("AF"&amp;(ROW()+12*(($AN2595-1)*3+$AO2595)-ROW())/12+5),AS2595)</f>
        <v>0</v>
      </c>
      <c r="AU2595" s="58">
        <f ca="1">IF(AND(AQ2595+AS2595&gt;0,AR2595+AT2595&gt;0),COUNTIF(AU$6:AU2594,"&gt;0")+1,0)</f>
        <v>0</v>
      </c>
    </row>
    <row r="2596" spans="40:47">
      <c r="AN2596" s="58">
        <v>72</v>
      </c>
      <c r="AO2596" s="58">
        <v>3</v>
      </c>
      <c r="AP2596" s="58">
        <v>11</v>
      </c>
      <c r="AQ2596" s="60">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58">
        <f ca="1">COUNTIF(INDIRECT("H"&amp;(ROW()+12*(($AN2596-1)*3+$AO2596)-ROW())/12+5):INDIRECT("S"&amp;(ROW()+12*(($AN2596-1)*3+$AO2596)-ROW())/12+5),AQ2596)</f>
        <v>0</v>
      </c>
      <c r="AS2596" s="60">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58">
        <f ca="1">COUNTIF(INDIRECT("U"&amp;(ROW()+12*(($AN2596-1)*3+$AO2596)-ROW())/12+5):INDIRECT("AF"&amp;(ROW()+12*(($AN2596-1)*3+$AO2596)-ROW())/12+5),AS2596)</f>
        <v>0</v>
      </c>
      <c r="AU2596" s="58">
        <f ca="1">IF(AND(AQ2596+AS2596&gt;0,AR2596+AT2596&gt;0),COUNTIF(AU$6:AU2595,"&gt;0")+1,0)</f>
        <v>0</v>
      </c>
    </row>
    <row r="2597" spans="40:47">
      <c r="AN2597" s="243">
        <v>72</v>
      </c>
      <c r="AO2597" s="243">
        <v>3</v>
      </c>
      <c r="AP2597" s="243">
        <v>12</v>
      </c>
      <c r="AQ2597" s="244">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243">
        <f ca="1">COUNTIF(INDIRECT("H"&amp;(ROW()+12*(($AN2597-1)*3+$AO2597)-ROW())/12+5):INDIRECT("S"&amp;(ROW()+12*(($AN2597-1)*3+$AO2597)-ROW())/12+5),AQ2597)</f>
        <v>0</v>
      </c>
      <c r="AS2597" s="244">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243">
        <f ca="1">COUNTIF(INDIRECT("U"&amp;(ROW()+12*(($AN2597-1)*3+$AO2597)-ROW())/12+5):INDIRECT("AF"&amp;(ROW()+12*(($AN2597-1)*3+$AO2597)-ROW())/12+5),AS2597)</f>
        <v>0</v>
      </c>
      <c r="AU2597" s="58">
        <f ca="1">IF(AND(AQ2597+AS2597&gt;0,AR2597+AT2597&gt;0),COUNTIF(AU$6:AU2596,"&gt;0")+1,0)</f>
        <v>0</v>
      </c>
    </row>
    <row r="2598" spans="40:47">
      <c r="AN2598" s="58">
        <v>73</v>
      </c>
      <c r="AO2598" s="58">
        <v>1</v>
      </c>
      <c r="AP2598" s="58">
        <v>1</v>
      </c>
      <c r="AQ2598" s="60">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58">
        <f ca="1">COUNTIF(INDIRECT("H"&amp;(ROW()+12*(($AN2598-1)*3+$AO2598)-ROW())/12+5):INDIRECT("S"&amp;(ROW()+12*(($AN2598-1)*3+$AO2598)-ROW())/12+5),AQ2598)</f>
        <v>0</v>
      </c>
      <c r="AS2598" s="60">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58">
        <f ca="1">COUNTIF(INDIRECT("U"&amp;(ROW()+12*(($AN2598-1)*3+$AO2598)-ROW())/12+5):INDIRECT("AF"&amp;(ROW()+12*(($AN2598-1)*3+$AO2598)-ROW())/12+5),AS2598)</f>
        <v>0</v>
      </c>
      <c r="AU2598" s="58">
        <f ca="1">IF(AND(AQ2598+AS2598&gt;0,AR2598+AT2598&gt;0),COUNTIF(AU$6:AU2597,"&gt;0")+1,0)</f>
        <v>0</v>
      </c>
    </row>
    <row r="2599" spans="40:47">
      <c r="AN2599" s="58">
        <v>73</v>
      </c>
      <c r="AO2599" s="58">
        <v>1</v>
      </c>
      <c r="AP2599" s="58">
        <v>2</v>
      </c>
      <c r="AQ2599" s="60">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58">
        <f ca="1">COUNTIF(INDIRECT("H"&amp;(ROW()+12*(($AN2599-1)*3+$AO2599)-ROW())/12+5):INDIRECT("S"&amp;(ROW()+12*(($AN2599-1)*3+$AO2599)-ROW())/12+5),AQ2599)</f>
        <v>0</v>
      </c>
      <c r="AS2599" s="60">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58">
        <f ca="1">COUNTIF(INDIRECT("U"&amp;(ROW()+12*(($AN2599-1)*3+$AO2599)-ROW())/12+5):INDIRECT("AF"&amp;(ROW()+12*(($AN2599-1)*3+$AO2599)-ROW())/12+5),AS2599)</f>
        <v>0</v>
      </c>
      <c r="AU2599" s="58">
        <f ca="1">IF(AND(AQ2599+AS2599&gt;0,AR2599+AT2599&gt;0),COUNTIF(AU$6:AU2598,"&gt;0")+1,0)</f>
        <v>0</v>
      </c>
    </row>
    <row r="2600" spans="40:47">
      <c r="AN2600" s="58">
        <v>73</v>
      </c>
      <c r="AO2600" s="58">
        <v>1</v>
      </c>
      <c r="AP2600" s="58">
        <v>3</v>
      </c>
      <c r="AQ2600" s="60">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58">
        <f ca="1">COUNTIF(INDIRECT("H"&amp;(ROW()+12*(($AN2600-1)*3+$AO2600)-ROW())/12+5):INDIRECT("S"&amp;(ROW()+12*(($AN2600-1)*3+$AO2600)-ROW())/12+5),AQ2600)</f>
        <v>0</v>
      </c>
      <c r="AS2600" s="60">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58">
        <f ca="1">COUNTIF(INDIRECT("U"&amp;(ROW()+12*(($AN2600-1)*3+$AO2600)-ROW())/12+5):INDIRECT("AF"&amp;(ROW()+12*(($AN2600-1)*3+$AO2600)-ROW())/12+5),AS2600)</f>
        <v>0</v>
      </c>
      <c r="AU2600" s="58">
        <f ca="1">IF(AND(AQ2600+AS2600&gt;0,AR2600+AT2600&gt;0),COUNTIF(AU$6:AU2599,"&gt;0")+1,0)</f>
        <v>0</v>
      </c>
    </row>
    <row r="2601" spans="40:47">
      <c r="AN2601" s="58">
        <v>73</v>
      </c>
      <c r="AO2601" s="58">
        <v>1</v>
      </c>
      <c r="AP2601" s="58">
        <v>4</v>
      </c>
      <c r="AQ2601" s="60">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58">
        <f ca="1">COUNTIF(INDIRECT("H"&amp;(ROW()+12*(($AN2601-1)*3+$AO2601)-ROW())/12+5):INDIRECT("S"&amp;(ROW()+12*(($AN2601-1)*3+$AO2601)-ROW())/12+5),AQ2601)</f>
        <v>0</v>
      </c>
      <c r="AS2601" s="60">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58">
        <f ca="1">COUNTIF(INDIRECT("U"&amp;(ROW()+12*(($AN2601-1)*3+$AO2601)-ROW())/12+5):INDIRECT("AF"&amp;(ROW()+12*(($AN2601-1)*3+$AO2601)-ROW())/12+5),AS2601)</f>
        <v>0</v>
      </c>
      <c r="AU2601" s="58">
        <f ca="1">IF(AND(AQ2601+AS2601&gt;0,AR2601+AT2601&gt;0),COUNTIF(AU$6:AU2600,"&gt;0")+1,0)</f>
        <v>0</v>
      </c>
    </row>
    <row r="2602" spans="40:47">
      <c r="AN2602" s="58">
        <v>73</v>
      </c>
      <c r="AO2602" s="58">
        <v>1</v>
      </c>
      <c r="AP2602" s="58">
        <v>5</v>
      </c>
      <c r="AQ2602" s="60">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58">
        <f ca="1">COUNTIF(INDIRECT("H"&amp;(ROW()+12*(($AN2602-1)*3+$AO2602)-ROW())/12+5):INDIRECT("S"&amp;(ROW()+12*(($AN2602-1)*3+$AO2602)-ROW())/12+5),AQ2602)</f>
        <v>0</v>
      </c>
      <c r="AS2602" s="60">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58">
        <f ca="1">COUNTIF(INDIRECT("U"&amp;(ROW()+12*(($AN2602-1)*3+$AO2602)-ROW())/12+5):INDIRECT("AF"&amp;(ROW()+12*(($AN2602-1)*3+$AO2602)-ROW())/12+5),AS2602)</f>
        <v>0</v>
      </c>
      <c r="AU2602" s="58">
        <f ca="1">IF(AND(AQ2602+AS2602&gt;0,AR2602+AT2602&gt;0),COUNTIF(AU$6:AU2601,"&gt;0")+1,0)</f>
        <v>0</v>
      </c>
    </row>
    <row r="2603" spans="40:47">
      <c r="AN2603" s="58">
        <v>73</v>
      </c>
      <c r="AO2603" s="58">
        <v>1</v>
      </c>
      <c r="AP2603" s="58">
        <v>6</v>
      </c>
      <c r="AQ2603" s="60">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58">
        <f ca="1">COUNTIF(INDIRECT("H"&amp;(ROW()+12*(($AN2603-1)*3+$AO2603)-ROW())/12+5):INDIRECT("S"&amp;(ROW()+12*(($AN2603-1)*3+$AO2603)-ROW())/12+5),AQ2603)</f>
        <v>0</v>
      </c>
      <c r="AS2603" s="60">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58">
        <f ca="1">COUNTIF(INDIRECT("U"&amp;(ROW()+12*(($AN2603-1)*3+$AO2603)-ROW())/12+5):INDIRECT("AF"&amp;(ROW()+12*(($AN2603-1)*3+$AO2603)-ROW())/12+5),AS2603)</f>
        <v>0</v>
      </c>
      <c r="AU2603" s="58">
        <f ca="1">IF(AND(AQ2603+AS2603&gt;0,AR2603+AT2603&gt;0),COUNTIF(AU$6:AU2602,"&gt;0")+1,0)</f>
        <v>0</v>
      </c>
    </row>
    <row r="2604" spans="40:47">
      <c r="AN2604" s="58">
        <v>73</v>
      </c>
      <c r="AO2604" s="58">
        <v>1</v>
      </c>
      <c r="AP2604" s="58">
        <v>7</v>
      </c>
      <c r="AQ2604" s="60">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58">
        <f ca="1">COUNTIF(INDIRECT("H"&amp;(ROW()+12*(($AN2604-1)*3+$AO2604)-ROW())/12+5):INDIRECT("S"&amp;(ROW()+12*(($AN2604-1)*3+$AO2604)-ROW())/12+5),AQ2604)</f>
        <v>0</v>
      </c>
      <c r="AS2604" s="60">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58">
        <f ca="1">COUNTIF(INDIRECT("U"&amp;(ROW()+12*(($AN2604-1)*3+$AO2604)-ROW())/12+5):INDIRECT("AF"&amp;(ROW()+12*(($AN2604-1)*3+$AO2604)-ROW())/12+5),AS2604)</f>
        <v>0</v>
      </c>
      <c r="AU2604" s="58">
        <f ca="1">IF(AND(AQ2604+AS2604&gt;0,AR2604+AT2604&gt;0),COUNTIF(AU$6:AU2603,"&gt;0")+1,0)</f>
        <v>0</v>
      </c>
    </row>
    <row r="2605" spans="40:47">
      <c r="AN2605" s="58">
        <v>73</v>
      </c>
      <c r="AO2605" s="58">
        <v>1</v>
      </c>
      <c r="AP2605" s="58">
        <v>8</v>
      </c>
      <c r="AQ2605" s="60">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58">
        <f ca="1">COUNTIF(INDIRECT("H"&amp;(ROW()+12*(($AN2605-1)*3+$AO2605)-ROW())/12+5):INDIRECT("S"&amp;(ROW()+12*(($AN2605-1)*3+$AO2605)-ROW())/12+5),AQ2605)</f>
        <v>0</v>
      </c>
      <c r="AS2605" s="60">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58">
        <f ca="1">COUNTIF(INDIRECT("U"&amp;(ROW()+12*(($AN2605-1)*3+$AO2605)-ROW())/12+5):INDIRECT("AF"&amp;(ROW()+12*(($AN2605-1)*3+$AO2605)-ROW())/12+5),AS2605)</f>
        <v>0</v>
      </c>
      <c r="AU2605" s="58">
        <f ca="1">IF(AND(AQ2605+AS2605&gt;0,AR2605+AT2605&gt;0),COUNTIF(AU$6:AU2604,"&gt;0")+1,0)</f>
        <v>0</v>
      </c>
    </row>
    <row r="2606" spans="40:47">
      <c r="AN2606" s="58">
        <v>73</v>
      </c>
      <c r="AO2606" s="58">
        <v>1</v>
      </c>
      <c r="AP2606" s="58">
        <v>9</v>
      </c>
      <c r="AQ2606" s="60">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58">
        <f ca="1">COUNTIF(INDIRECT("H"&amp;(ROW()+12*(($AN2606-1)*3+$AO2606)-ROW())/12+5):INDIRECT("S"&amp;(ROW()+12*(($AN2606-1)*3+$AO2606)-ROW())/12+5),AQ2606)</f>
        <v>0</v>
      </c>
      <c r="AS2606" s="60">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58">
        <f ca="1">COUNTIF(INDIRECT("U"&amp;(ROW()+12*(($AN2606-1)*3+$AO2606)-ROW())/12+5):INDIRECT("AF"&amp;(ROW()+12*(($AN2606-1)*3+$AO2606)-ROW())/12+5),AS2606)</f>
        <v>0</v>
      </c>
      <c r="AU2606" s="58">
        <f ca="1">IF(AND(AQ2606+AS2606&gt;0,AR2606+AT2606&gt;0),COUNTIF(AU$6:AU2605,"&gt;0")+1,0)</f>
        <v>0</v>
      </c>
    </row>
    <row r="2607" spans="40:47">
      <c r="AN2607" s="58">
        <v>73</v>
      </c>
      <c r="AO2607" s="58">
        <v>1</v>
      </c>
      <c r="AP2607" s="58">
        <v>10</v>
      </c>
      <c r="AQ2607" s="60">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58">
        <f ca="1">COUNTIF(INDIRECT("H"&amp;(ROW()+12*(($AN2607-1)*3+$AO2607)-ROW())/12+5):INDIRECT("S"&amp;(ROW()+12*(($AN2607-1)*3+$AO2607)-ROW())/12+5),AQ2607)</f>
        <v>0</v>
      </c>
      <c r="AS2607" s="60">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58">
        <f ca="1">COUNTIF(INDIRECT("U"&amp;(ROW()+12*(($AN2607-1)*3+$AO2607)-ROW())/12+5):INDIRECT("AF"&amp;(ROW()+12*(($AN2607-1)*3+$AO2607)-ROW())/12+5),AS2607)</f>
        <v>0</v>
      </c>
      <c r="AU2607" s="58">
        <f ca="1">IF(AND(AQ2607+AS2607&gt;0,AR2607+AT2607&gt;0),COUNTIF(AU$6:AU2606,"&gt;0")+1,0)</f>
        <v>0</v>
      </c>
    </row>
    <row r="2608" spans="40:47">
      <c r="AN2608" s="58">
        <v>73</v>
      </c>
      <c r="AO2608" s="58">
        <v>1</v>
      </c>
      <c r="AP2608" s="58">
        <v>11</v>
      </c>
      <c r="AQ2608" s="60">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58">
        <f ca="1">COUNTIF(INDIRECT("H"&amp;(ROW()+12*(($AN2608-1)*3+$AO2608)-ROW())/12+5):INDIRECT("S"&amp;(ROW()+12*(($AN2608-1)*3+$AO2608)-ROW())/12+5),AQ2608)</f>
        <v>0</v>
      </c>
      <c r="AS2608" s="60">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58">
        <f ca="1">COUNTIF(INDIRECT("U"&amp;(ROW()+12*(($AN2608-1)*3+$AO2608)-ROW())/12+5):INDIRECT("AF"&amp;(ROW()+12*(($AN2608-1)*3+$AO2608)-ROW())/12+5),AS2608)</f>
        <v>0</v>
      </c>
      <c r="AU2608" s="58">
        <f ca="1">IF(AND(AQ2608+AS2608&gt;0,AR2608+AT2608&gt;0),COUNTIF(AU$6:AU2607,"&gt;0")+1,0)</f>
        <v>0</v>
      </c>
    </row>
    <row r="2609" spans="40:47">
      <c r="AN2609" s="58">
        <v>73</v>
      </c>
      <c r="AO2609" s="58">
        <v>1</v>
      </c>
      <c r="AP2609" s="58">
        <v>12</v>
      </c>
      <c r="AQ2609" s="60">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58">
        <f ca="1">COUNTIF(INDIRECT("H"&amp;(ROW()+12*(($AN2609-1)*3+$AO2609)-ROW())/12+5):INDIRECT("S"&amp;(ROW()+12*(($AN2609-1)*3+$AO2609)-ROW())/12+5),AQ2609)</f>
        <v>0</v>
      </c>
      <c r="AS2609" s="60">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58">
        <f ca="1">COUNTIF(INDIRECT("U"&amp;(ROW()+12*(($AN2609-1)*3+$AO2609)-ROW())/12+5):INDIRECT("AF"&amp;(ROW()+12*(($AN2609-1)*3+$AO2609)-ROW())/12+5),AS2609)</f>
        <v>0</v>
      </c>
      <c r="AU2609" s="58">
        <f ca="1">IF(AND(AQ2609+AS2609&gt;0,AR2609+AT2609&gt;0),COUNTIF(AU$6:AU2608,"&gt;0")+1,0)</f>
        <v>0</v>
      </c>
    </row>
    <row r="2610" spans="40:47">
      <c r="AN2610" s="58">
        <v>73</v>
      </c>
      <c r="AO2610" s="58">
        <v>2</v>
      </c>
      <c r="AP2610" s="58">
        <v>1</v>
      </c>
      <c r="AQ2610" s="60">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58">
        <f ca="1">COUNTIF(INDIRECT("H"&amp;(ROW()+12*(($AN2610-1)*3+$AO2610)-ROW())/12+5):INDIRECT("S"&amp;(ROW()+12*(($AN2610-1)*3+$AO2610)-ROW())/12+5),AQ2610)</f>
        <v>0</v>
      </c>
      <c r="AS2610" s="60">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58">
        <f ca="1">COUNTIF(INDIRECT("U"&amp;(ROW()+12*(($AN2610-1)*3+$AO2610)-ROW())/12+5):INDIRECT("AF"&amp;(ROW()+12*(($AN2610-1)*3+$AO2610)-ROW())/12+5),AS2610)</f>
        <v>0</v>
      </c>
      <c r="AU2610" s="58">
        <f ca="1">IF(AND(AQ2610+AS2610&gt;0,AR2610+AT2610&gt;0),COUNTIF(AU$6:AU2609,"&gt;0")+1,0)</f>
        <v>0</v>
      </c>
    </row>
    <row r="2611" spans="40:47">
      <c r="AN2611" s="58">
        <v>73</v>
      </c>
      <c r="AO2611" s="58">
        <v>2</v>
      </c>
      <c r="AP2611" s="58">
        <v>2</v>
      </c>
      <c r="AQ2611" s="60">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58">
        <f ca="1">COUNTIF(INDIRECT("H"&amp;(ROW()+12*(($AN2611-1)*3+$AO2611)-ROW())/12+5):INDIRECT("S"&amp;(ROW()+12*(($AN2611-1)*3+$AO2611)-ROW())/12+5),AQ2611)</f>
        <v>0</v>
      </c>
      <c r="AS2611" s="60">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58">
        <f ca="1">COUNTIF(INDIRECT("U"&amp;(ROW()+12*(($AN2611-1)*3+$AO2611)-ROW())/12+5):INDIRECT("AF"&amp;(ROW()+12*(($AN2611-1)*3+$AO2611)-ROW())/12+5),AS2611)</f>
        <v>0</v>
      </c>
      <c r="AU2611" s="58">
        <f ca="1">IF(AND(AQ2611+AS2611&gt;0,AR2611+AT2611&gt;0),COUNTIF(AU$6:AU2610,"&gt;0")+1,0)</f>
        <v>0</v>
      </c>
    </row>
    <row r="2612" spans="40:47">
      <c r="AN2612" s="58">
        <v>73</v>
      </c>
      <c r="AO2612" s="58">
        <v>2</v>
      </c>
      <c r="AP2612" s="58">
        <v>3</v>
      </c>
      <c r="AQ2612" s="60">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58">
        <f ca="1">COUNTIF(INDIRECT("H"&amp;(ROW()+12*(($AN2612-1)*3+$AO2612)-ROW())/12+5):INDIRECT("S"&amp;(ROW()+12*(($AN2612-1)*3+$AO2612)-ROW())/12+5),AQ2612)</f>
        <v>0</v>
      </c>
      <c r="AS2612" s="60">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58">
        <f ca="1">COUNTIF(INDIRECT("U"&amp;(ROW()+12*(($AN2612-1)*3+$AO2612)-ROW())/12+5):INDIRECT("AF"&amp;(ROW()+12*(($AN2612-1)*3+$AO2612)-ROW())/12+5),AS2612)</f>
        <v>0</v>
      </c>
      <c r="AU2612" s="58">
        <f ca="1">IF(AND(AQ2612+AS2612&gt;0,AR2612+AT2612&gt;0),COUNTIF(AU$6:AU2611,"&gt;0")+1,0)</f>
        <v>0</v>
      </c>
    </row>
    <row r="2613" spans="40:47">
      <c r="AN2613" s="58">
        <v>73</v>
      </c>
      <c r="AO2613" s="58">
        <v>2</v>
      </c>
      <c r="AP2613" s="58">
        <v>4</v>
      </c>
      <c r="AQ2613" s="60">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58">
        <f ca="1">COUNTIF(INDIRECT("H"&amp;(ROW()+12*(($AN2613-1)*3+$AO2613)-ROW())/12+5):INDIRECT("S"&amp;(ROW()+12*(($AN2613-1)*3+$AO2613)-ROW())/12+5),AQ2613)</f>
        <v>0</v>
      </c>
      <c r="AS2613" s="60">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58">
        <f ca="1">COUNTIF(INDIRECT("U"&amp;(ROW()+12*(($AN2613-1)*3+$AO2613)-ROW())/12+5):INDIRECT("AF"&amp;(ROW()+12*(($AN2613-1)*3+$AO2613)-ROW())/12+5),AS2613)</f>
        <v>0</v>
      </c>
      <c r="AU2613" s="58">
        <f ca="1">IF(AND(AQ2613+AS2613&gt;0,AR2613+AT2613&gt;0),COUNTIF(AU$6:AU2612,"&gt;0")+1,0)</f>
        <v>0</v>
      </c>
    </row>
    <row r="2614" spans="40:47">
      <c r="AN2614" s="58">
        <v>73</v>
      </c>
      <c r="AO2614" s="58">
        <v>2</v>
      </c>
      <c r="AP2614" s="58">
        <v>5</v>
      </c>
      <c r="AQ2614" s="60">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58">
        <f ca="1">COUNTIF(INDIRECT("H"&amp;(ROW()+12*(($AN2614-1)*3+$AO2614)-ROW())/12+5):INDIRECT("S"&amp;(ROW()+12*(($AN2614-1)*3+$AO2614)-ROW())/12+5),AQ2614)</f>
        <v>0</v>
      </c>
      <c r="AS2614" s="60">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58">
        <f ca="1">COUNTIF(INDIRECT("U"&amp;(ROW()+12*(($AN2614-1)*3+$AO2614)-ROW())/12+5):INDIRECT("AF"&amp;(ROW()+12*(($AN2614-1)*3+$AO2614)-ROW())/12+5),AS2614)</f>
        <v>0</v>
      </c>
      <c r="AU2614" s="58">
        <f ca="1">IF(AND(AQ2614+AS2614&gt;0,AR2614+AT2614&gt;0),COUNTIF(AU$6:AU2613,"&gt;0")+1,0)</f>
        <v>0</v>
      </c>
    </row>
    <row r="2615" spans="40:47">
      <c r="AN2615" s="58">
        <v>73</v>
      </c>
      <c r="AO2615" s="58">
        <v>2</v>
      </c>
      <c r="AP2615" s="58">
        <v>6</v>
      </c>
      <c r="AQ2615" s="60">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58">
        <f ca="1">COUNTIF(INDIRECT("H"&amp;(ROW()+12*(($AN2615-1)*3+$AO2615)-ROW())/12+5):INDIRECT("S"&amp;(ROW()+12*(($AN2615-1)*3+$AO2615)-ROW())/12+5),AQ2615)</f>
        <v>0</v>
      </c>
      <c r="AS2615" s="60">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58">
        <f ca="1">COUNTIF(INDIRECT("U"&amp;(ROW()+12*(($AN2615-1)*3+$AO2615)-ROW())/12+5):INDIRECT("AF"&amp;(ROW()+12*(($AN2615-1)*3+$AO2615)-ROW())/12+5),AS2615)</f>
        <v>0</v>
      </c>
      <c r="AU2615" s="58">
        <f ca="1">IF(AND(AQ2615+AS2615&gt;0,AR2615+AT2615&gt;0),COUNTIF(AU$6:AU2614,"&gt;0")+1,0)</f>
        <v>0</v>
      </c>
    </row>
    <row r="2616" spans="40:47">
      <c r="AN2616" s="58">
        <v>73</v>
      </c>
      <c r="AO2616" s="58">
        <v>2</v>
      </c>
      <c r="AP2616" s="58">
        <v>7</v>
      </c>
      <c r="AQ2616" s="60">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58">
        <f ca="1">COUNTIF(INDIRECT("H"&amp;(ROW()+12*(($AN2616-1)*3+$AO2616)-ROW())/12+5):INDIRECT("S"&amp;(ROW()+12*(($AN2616-1)*3+$AO2616)-ROW())/12+5),AQ2616)</f>
        <v>0</v>
      </c>
      <c r="AS2616" s="60">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58">
        <f ca="1">COUNTIF(INDIRECT("U"&amp;(ROW()+12*(($AN2616-1)*3+$AO2616)-ROW())/12+5):INDIRECT("AF"&amp;(ROW()+12*(($AN2616-1)*3+$AO2616)-ROW())/12+5),AS2616)</f>
        <v>0</v>
      </c>
      <c r="AU2616" s="58">
        <f ca="1">IF(AND(AQ2616+AS2616&gt;0,AR2616+AT2616&gt;0),COUNTIF(AU$6:AU2615,"&gt;0")+1,0)</f>
        <v>0</v>
      </c>
    </row>
    <row r="2617" spans="40:47">
      <c r="AN2617" s="58">
        <v>73</v>
      </c>
      <c r="AO2617" s="58">
        <v>2</v>
      </c>
      <c r="AP2617" s="58">
        <v>8</v>
      </c>
      <c r="AQ2617" s="60">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58">
        <f ca="1">COUNTIF(INDIRECT("H"&amp;(ROW()+12*(($AN2617-1)*3+$AO2617)-ROW())/12+5):INDIRECT("S"&amp;(ROW()+12*(($AN2617-1)*3+$AO2617)-ROW())/12+5),AQ2617)</f>
        <v>0</v>
      </c>
      <c r="AS2617" s="60">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58">
        <f ca="1">COUNTIF(INDIRECT("U"&amp;(ROW()+12*(($AN2617-1)*3+$AO2617)-ROW())/12+5):INDIRECT("AF"&amp;(ROW()+12*(($AN2617-1)*3+$AO2617)-ROW())/12+5),AS2617)</f>
        <v>0</v>
      </c>
      <c r="AU2617" s="58">
        <f ca="1">IF(AND(AQ2617+AS2617&gt;0,AR2617+AT2617&gt;0),COUNTIF(AU$6:AU2616,"&gt;0")+1,0)</f>
        <v>0</v>
      </c>
    </row>
    <row r="2618" spans="40:47">
      <c r="AN2618" s="58">
        <v>73</v>
      </c>
      <c r="AO2618" s="58">
        <v>2</v>
      </c>
      <c r="AP2618" s="58">
        <v>9</v>
      </c>
      <c r="AQ2618" s="60">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58">
        <f ca="1">COUNTIF(INDIRECT("H"&amp;(ROW()+12*(($AN2618-1)*3+$AO2618)-ROW())/12+5):INDIRECT("S"&amp;(ROW()+12*(($AN2618-1)*3+$AO2618)-ROW())/12+5),AQ2618)</f>
        <v>0</v>
      </c>
      <c r="AS2618" s="60">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58">
        <f ca="1">COUNTIF(INDIRECT("U"&amp;(ROW()+12*(($AN2618-1)*3+$AO2618)-ROW())/12+5):INDIRECT("AF"&amp;(ROW()+12*(($AN2618-1)*3+$AO2618)-ROW())/12+5),AS2618)</f>
        <v>0</v>
      </c>
      <c r="AU2618" s="58">
        <f ca="1">IF(AND(AQ2618+AS2618&gt;0,AR2618+AT2618&gt;0),COUNTIF(AU$6:AU2617,"&gt;0")+1,0)</f>
        <v>0</v>
      </c>
    </row>
    <row r="2619" spans="40:47">
      <c r="AN2619" s="58">
        <v>73</v>
      </c>
      <c r="AO2619" s="58">
        <v>2</v>
      </c>
      <c r="AP2619" s="58">
        <v>10</v>
      </c>
      <c r="AQ2619" s="60">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58">
        <f ca="1">COUNTIF(INDIRECT("H"&amp;(ROW()+12*(($AN2619-1)*3+$AO2619)-ROW())/12+5):INDIRECT("S"&amp;(ROW()+12*(($AN2619-1)*3+$AO2619)-ROW())/12+5),AQ2619)</f>
        <v>0</v>
      </c>
      <c r="AS2619" s="60">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58">
        <f ca="1">COUNTIF(INDIRECT("U"&amp;(ROW()+12*(($AN2619-1)*3+$AO2619)-ROW())/12+5):INDIRECT("AF"&amp;(ROW()+12*(($AN2619-1)*3+$AO2619)-ROW())/12+5),AS2619)</f>
        <v>0</v>
      </c>
      <c r="AU2619" s="58">
        <f ca="1">IF(AND(AQ2619+AS2619&gt;0,AR2619+AT2619&gt;0),COUNTIF(AU$6:AU2618,"&gt;0")+1,0)</f>
        <v>0</v>
      </c>
    </row>
    <row r="2620" spans="40:47">
      <c r="AN2620" s="58">
        <v>73</v>
      </c>
      <c r="AO2620" s="58">
        <v>2</v>
      </c>
      <c r="AP2620" s="58">
        <v>11</v>
      </c>
      <c r="AQ2620" s="60">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58">
        <f ca="1">COUNTIF(INDIRECT("H"&amp;(ROW()+12*(($AN2620-1)*3+$AO2620)-ROW())/12+5):INDIRECT("S"&amp;(ROW()+12*(($AN2620-1)*3+$AO2620)-ROW())/12+5),AQ2620)</f>
        <v>0</v>
      </c>
      <c r="AS2620" s="60">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58">
        <f ca="1">COUNTIF(INDIRECT("U"&amp;(ROW()+12*(($AN2620-1)*3+$AO2620)-ROW())/12+5):INDIRECT("AF"&amp;(ROW()+12*(($AN2620-1)*3+$AO2620)-ROW())/12+5),AS2620)</f>
        <v>0</v>
      </c>
      <c r="AU2620" s="58">
        <f ca="1">IF(AND(AQ2620+AS2620&gt;0,AR2620+AT2620&gt;0),COUNTIF(AU$6:AU2619,"&gt;0")+1,0)</f>
        <v>0</v>
      </c>
    </row>
    <row r="2621" spans="40:47">
      <c r="AN2621" s="58">
        <v>73</v>
      </c>
      <c r="AO2621" s="58">
        <v>2</v>
      </c>
      <c r="AP2621" s="58">
        <v>12</v>
      </c>
      <c r="AQ2621" s="60">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58">
        <f ca="1">COUNTIF(INDIRECT("H"&amp;(ROW()+12*(($AN2621-1)*3+$AO2621)-ROW())/12+5):INDIRECT("S"&amp;(ROW()+12*(($AN2621-1)*3+$AO2621)-ROW())/12+5),AQ2621)</f>
        <v>0</v>
      </c>
      <c r="AS2621" s="60">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58">
        <f ca="1">COUNTIF(INDIRECT("U"&amp;(ROW()+12*(($AN2621-1)*3+$AO2621)-ROW())/12+5):INDIRECT("AF"&amp;(ROW()+12*(($AN2621-1)*3+$AO2621)-ROW())/12+5),AS2621)</f>
        <v>0</v>
      </c>
      <c r="AU2621" s="58">
        <f ca="1">IF(AND(AQ2621+AS2621&gt;0,AR2621+AT2621&gt;0),COUNTIF(AU$6:AU2620,"&gt;0")+1,0)</f>
        <v>0</v>
      </c>
    </row>
    <row r="2622" spans="40:47">
      <c r="AN2622" s="58">
        <v>73</v>
      </c>
      <c r="AO2622" s="58">
        <v>3</v>
      </c>
      <c r="AP2622" s="58">
        <v>1</v>
      </c>
      <c r="AQ2622" s="60">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58">
        <f ca="1">COUNTIF(INDIRECT("H"&amp;(ROW()+12*(($AN2622-1)*3+$AO2622)-ROW())/12+5):INDIRECT("S"&amp;(ROW()+12*(($AN2622-1)*3+$AO2622)-ROW())/12+5),AQ2622)</f>
        <v>0</v>
      </c>
      <c r="AS2622" s="60">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58">
        <f ca="1">COUNTIF(INDIRECT("U"&amp;(ROW()+12*(($AN2622-1)*3+$AO2622)-ROW())/12+5):INDIRECT("AF"&amp;(ROW()+12*(($AN2622-1)*3+$AO2622)-ROW())/12+5),AS2622)</f>
        <v>0</v>
      </c>
      <c r="AU2622" s="58">
        <f ca="1">IF(AND(AQ2622+AS2622&gt;0,AR2622+AT2622&gt;0),COUNTIF(AU$6:AU2621,"&gt;0")+1,0)</f>
        <v>0</v>
      </c>
    </row>
    <row r="2623" spans="40:47">
      <c r="AN2623" s="58">
        <v>73</v>
      </c>
      <c r="AO2623" s="58">
        <v>3</v>
      </c>
      <c r="AP2623" s="58">
        <v>2</v>
      </c>
      <c r="AQ2623" s="60">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58">
        <f ca="1">COUNTIF(INDIRECT("H"&amp;(ROW()+12*(($AN2623-1)*3+$AO2623)-ROW())/12+5):INDIRECT("S"&amp;(ROW()+12*(($AN2623-1)*3+$AO2623)-ROW())/12+5),AQ2623)</f>
        <v>0</v>
      </c>
      <c r="AS2623" s="60">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58">
        <f ca="1">COUNTIF(INDIRECT("U"&amp;(ROW()+12*(($AN2623-1)*3+$AO2623)-ROW())/12+5):INDIRECT("AF"&amp;(ROW()+12*(($AN2623-1)*3+$AO2623)-ROW())/12+5),AS2623)</f>
        <v>0</v>
      </c>
      <c r="AU2623" s="58">
        <f ca="1">IF(AND(AQ2623+AS2623&gt;0,AR2623+AT2623&gt;0),COUNTIF(AU$6:AU2622,"&gt;0")+1,0)</f>
        <v>0</v>
      </c>
    </row>
    <row r="2624" spans="40:47">
      <c r="AN2624" s="58">
        <v>73</v>
      </c>
      <c r="AO2624" s="58">
        <v>3</v>
      </c>
      <c r="AP2624" s="58">
        <v>3</v>
      </c>
      <c r="AQ2624" s="60">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58">
        <f ca="1">COUNTIF(INDIRECT("H"&amp;(ROW()+12*(($AN2624-1)*3+$AO2624)-ROW())/12+5):INDIRECT("S"&amp;(ROW()+12*(($AN2624-1)*3+$AO2624)-ROW())/12+5),AQ2624)</f>
        <v>0</v>
      </c>
      <c r="AS2624" s="60">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58">
        <f ca="1">COUNTIF(INDIRECT("U"&amp;(ROW()+12*(($AN2624-1)*3+$AO2624)-ROW())/12+5):INDIRECT("AF"&amp;(ROW()+12*(($AN2624-1)*3+$AO2624)-ROW())/12+5),AS2624)</f>
        <v>0</v>
      </c>
      <c r="AU2624" s="58">
        <f ca="1">IF(AND(AQ2624+AS2624&gt;0,AR2624+AT2624&gt;0),COUNTIF(AU$6:AU2623,"&gt;0")+1,0)</f>
        <v>0</v>
      </c>
    </row>
    <row r="2625" spans="40:47">
      <c r="AN2625" s="58">
        <v>73</v>
      </c>
      <c r="AO2625" s="58">
        <v>3</v>
      </c>
      <c r="AP2625" s="58">
        <v>4</v>
      </c>
      <c r="AQ2625" s="60">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58">
        <f ca="1">COUNTIF(INDIRECT("H"&amp;(ROW()+12*(($AN2625-1)*3+$AO2625)-ROW())/12+5):INDIRECT("S"&amp;(ROW()+12*(($AN2625-1)*3+$AO2625)-ROW())/12+5),AQ2625)</f>
        <v>0</v>
      </c>
      <c r="AS2625" s="60">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58">
        <f ca="1">COUNTIF(INDIRECT("U"&amp;(ROW()+12*(($AN2625-1)*3+$AO2625)-ROW())/12+5):INDIRECT("AF"&amp;(ROW()+12*(($AN2625-1)*3+$AO2625)-ROW())/12+5),AS2625)</f>
        <v>0</v>
      </c>
      <c r="AU2625" s="58">
        <f ca="1">IF(AND(AQ2625+AS2625&gt;0,AR2625+AT2625&gt;0),COUNTIF(AU$6:AU2624,"&gt;0")+1,0)</f>
        <v>0</v>
      </c>
    </row>
    <row r="2626" spans="40:47">
      <c r="AN2626" s="58">
        <v>73</v>
      </c>
      <c r="AO2626" s="58">
        <v>3</v>
      </c>
      <c r="AP2626" s="58">
        <v>5</v>
      </c>
      <c r="AQ2626" s="60">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58">
        <f ca="1">COUNTIF(INDIRECT("H"&amp;(ROW()+12*(($AN2626-1)*3+$AO2626)-ROW())/12+5):INDIRECT("S"&amp;(ROW()+12*(($AN2626-1)*3+$AO2626)-ROW())/12+5),AQ2626)</f>
        <v>0</v>
      </c>
      <c r="AS2626" s="60">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58">
        <f ca="1">COUNTIF(INDIRECT("U"&amp;(ROW()+12*(($AN2626-1)*3+$AO2626)-ROW())/12+5):INDIRECT("AF"&amp;(ROW()+12*(($AN2626-1)*3+$AO2626)-ROW())/12+5),AS2626)</f>
        <v>0</v>
      </c>
      <c r="AU2626" s="58">
        <f ca="1">IF(AND(AQ2626+AS2626&gt;0,AR2626+AT2626&gt;0),COUNTIF(AU$6:AU2625,"&gt;0")+1,0)</f>
        <v>0</v>
      </c>
    </row>
    <row r="2627" spans="40:47">
      <c r="AN2627" s="58">
        <v>73</v>
      </c>
      <c r="AO2627" s="58">
        <v>3</v>
      </c>
      <c r="AP2627" s="58">
        <v>6</v>
      </c>
      <c r="AQ2627" s="60">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58">
        <f ca="1">COUNTIF(INDIRECT("H"&amp;(ROW()+12*(($AN2627-1)*3+$AO2627)-ROW())/12+5):INDIRECT("S"&amp;(ROW()+12*(($AN2627-1)*3+$AO2627)-ROW())/12+5),AQ2627)</f>
        <v>0</v>
      </c>
      <c r="AS2627" s="60">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58">
        <f ca="1">COUNTIF(INDIRECT("U"&amp;(ROW()+12*(($AN2627-1)*3+$AO2627)-ROW())/12+5):INDIRECT("AF"&amp;(ROW()+12*(($AN2627-1)*3+$AO2627)-ROW())/12+5),AS2627)</f>
        <v>0</v>
      </c>
      <c r="AU2627" s="58">
        <f ca="1">IF(AND(AQ2627+AS2627&gt;0,AR2627+AT2627&gt;0),COUNTIF(AU$6:AU2626,"&gt;0")+1,0)</f>
        <v>0</v>
      </c>
    </row>
    <row r="2628" spans="40:47">
      <c r="AN2628" s="58">
        <v>73</v>
      </c>
      <c r="AO2628" s="58">
        <v>3</v>
      </c>
      <c r="AP2628" s="58">
        <v>7</v>
      </c>
      <c r="AQ2628" s="60">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58">
        <f ca="1">COUNTIF(INDIRECT("H"&amp;(ROW()+12*(($AN2628-1)*3+$AO2628)-ROW())/12+5):INDIRECT("S"&amp;(ROW()+12*(($AN2628-1)*3+$AO2628)-ROW())/12+5),AQ2628)</f>
        <v>0</v>
      </c>
      <c r="AS2628" s="60">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58">
        <f ca="1">COUNTIF(INDIRECT("U"&amp;(ROW()+12*(($AN2628-1)*3+$AO2628)-ROW())/12+5):INDIRECT("AF"&amp;(ROW()+12*(($AN2628-1)*3+$AO2628)-ROW())/12+5),AS2628)</f>
        <v>0</v>
      </c>
      <c r="AU2628" s="58">
        <f ca="1">IF(AND(AQ2628+AS2628&gt;0,AR2628+AT2628&gt;0),COUNTIF(AU$6:AU2627,"&gt;0")+1,0)</f>
        <v>0</v>
      </c>
    </row>
    <row r="2629" spans="40:47">
      <c r="AN2629" s="58">
        <v>73</v>
      </c>
      <c r="AO2629" s="58">
        <v>3</v>
      </c>
      <c r="AP2629" s="58">
        <v>8</v>
      </c>
      <c r="AQ2629" s="60">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58">
        <f ca="1">COUNTIF(INDIRECT("H"&amp;(ROW()+12*(($AN2629-1)*3+$AO2629)-ROW())/12+5):INDIRECT("S"&amp;(ROW()+12*(($AN2629-1)*3+$AO2629)-ROW())/12+5),AQ2629)</f>
        <v>0</v>
      </c>
      <c r="AS2629" s="60">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58">
        <f ca="1">COUNTIF(INDIRECT("U"&amp;(ROW()+12*(($AN2629-1)*3+$AO2629)-ROW())/12+5):INDIRECT("AF"&amp;(ROW()+12*(($AN2629-1)*3+$AO2629)-ROW())/12+5),AS2629)</f>
        <v>0</v>
      </c>
      <c r="AU2629" s="58">
        <f ca="1">IF(AND(AQ2629+AS2629&gt;0,AR2629+AT2629&gt;0),COUNTIF(AU$6:AU2628,"&gt;0")+1,0)</f>
        <v>0</v>
      </c>
    </row>
    <row r="2630" spans="40:47">
      <c r="AN2630" s="58">
        <v>73</v>
      </c>
      <c r="AO2630" s="58">
        <v>3</v>
      </c>
      <c r="AP2630" s="58">
        <v>9</v>
      </c>
      <c r="AQ2630" s="60">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58">
        <f ca="1">COUNTIF(INDIRECT("H"&amp;(ROW()+12*(($AN2630-1)*3+$AO2630)-ROW())/12+5):INDIRECT("S"&amp;(ROW()+12*(($AN2630-1)*3+$AO2630)-ROW())/12+5),AQ2630)</f>
        <v>0</v>
      </c>
      <c r="AS2630" s="60">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58">
        <f ca="1">COUNTIF(INDIRECT("U"&amp;(ROW()+12*(($AN2630-1)*3+$AO2630)-ROW())/12+5):INDIRECT("AF"&amp;(ROW()+12*(($AN2630-1)*3+$AO2630)-ROW())/12+5),AS2630)</f>
        <v>0</v>
      </c>
      <c r="AU2630" s="58">
        <f ca="1">IF(AND(AQ2630+AS2630&gt;0,AR2630+AT2630&gt;0),COUNTIF(AU$6:AU2629,"&gt;0")+1,0)</f>
        <v>0</v>
      </c>
    </row>
    <row r="2631" spans="40:47">
      <c r="AN2631" s="58">
        <v>73</v>
      </c>
      <c r="AO2631" s="58">
        <v>3</v>
      </c>
      <c r="AP2631" s="58">
        <v>10</v>
      </c>
      <c r="AQ2631" s="60">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58">
        <f ca="1">COUNTIF(INDIRECT("H"&amp;(ROW()+12*(($AN2631-1)*3+$AO2631)-ROW())/12+5):INDIRECT("S"&amp;(ROW()+12*(($AN2631-1)*3+$AO2631)-ROW())/12+5),AQ2631)</f>
        <v>0</v>
      </c>
      <c r="AS2631" s="60">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58">
        <f ca="1">COUNTIF(INDIRECT("U"&amp;(ROW()+12*(($AN2631-1)*3+$AO2631)-ROW())/12+5):INDIRECT("AF"&amp;(ROW()+12*(($AN2631-1)*3+$AO2631)-ROW())/12+5),AS2631)</f>
        <v>0</v>
      </c>
      <c r="AU2631" s="58">
        <f ca="1">IF(AND(AQ2631+AS2631&gt;0,AR2631+AT2631&gt;0),COUNTIF(AU$6:AU2630,"&gt;0")+1,0)</f>
        <v>0</v>
      </c>
    </row>
    <row r="2632" spans="40:47">
      <c r="AN2632" s="58">
        <v>73</v>
      </c>
      <c r="AO2632" s="58">
        <v>3</v>
      </c>
      <c r="AP2632" s="58">
        <v>11</v>
      </c>
      <c r="AQ2632" s="60">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58">
        <f ca="1">COUNTIF(INDIRECT("H"&amp;(ROW()+12*(($AN2632-1)*3+$AO2632)-ROW())/12+5):INDIRECT("S"&amp;(ROW()+12*(($AN2632-1)*3+$AO2632)-ROW())/12+5),AQ2632)</f>
        <v>0</v>
      </c>
      <c r="AS2632" s="60">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58">
        <f ca="1">COUNTIF(INDIRECT("U"&amp;(ROW()+12*(($AN2632-1)*3+$AO2632)-ROW())/12+5):INDIRECT("AF"&amp;(ROW()+12*(($AN2632-1)*3+$AO2632)-ROW())/12+5),AS2632)</f>
        <v>0</v>
      </c>
      <c r="AU2632" s="58">
        <f ca="1">IF(AND(AQ2632+AS2632&gt;0,AR2632+AT2632&gt;0),COUNTIF(AU$6:AU2631,"&gt;0")+1,0)</f>
        <v>0</v>
      </c>
    </row>
    <row r="2633" spans="40:47">
      <c r="AN2633" s="243">
        <v>73</v>
      </c>
      <c r="AO2633" s="243">
        <v>3</v>
      </c>
      <c r="AP2633" s="243">
        <v>12</v>
      </c>
      <c r="AQ2633" s="244">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243">
        <f ca="1">COUNTIF(INDIRECT("H"&amp;(ROW()+12*(($AN2633-1)*3+$AO2633)-ROW())/12+5):INDIRECT("S"&amp;(ROW()+12*(($AN2633-1)*3+$AO2633)-ROW())/12+5),AQ2633)</f>
        <v>0</v>
      </c>
      <c r="AS2633" s="244">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243">
        <f ca="1">COUNTIF(INDIRECT("U"&amp;(ROW()+12*(($AN2633-1)*3+$AO2633)-ROW())/12+5):INDIRECT("AF"&amp;(ROW()+12*(($AN2633-1)*3+$AO2633)-ROW())/12+5),AS2633)</f>
        <v>0</v>
      </c>
      <c r="AU2633" s="58">
        <f ca="1">IF(AND(AQ2633+AS2633&gt;0,AR2633+AT2633&gt;0),COUNTIF(AU$6:AU2632,"&gt;0")+1,0)</f>
        <v>0</v>
      </c>
    </row>
    <row r="2634" spans="40:47">
      <c r="AN2634" s="58">
        <v>74</v>
      </c>
      <c r="AO2634" s="58">
        <v>1</v>
      </c>
      <c r="AP2634" s="58">
        <v>1</v>
      </c>
      <c r="AQ2634" s="60">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58">
        <f ca="1">COUNTIF(INDIRECT("H"&amp;(ROW()+12*(($AN2634-1)*3+$AO2634)-ROW())/12+5):INDIRECT("S"&amp;(ROW()+12*(($AN2634-1)*3+$AO2634)-ROW())/12+5),AQ2634)</f>
        <v>0</v>
      </c>
      <c r="AS2634" s="60">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58">
        <f ca="1">COUNTIF(INDIRECT("U"&amp;(ROW()+12*(($AN2634-1)*3+$AO2634)-ROW())/12+5):INDIRECT("AF"&amp;(ROW()+12*(($AN2634-1)*3+$AO2634)-ROW())/12+5),AS2634)</f>
        <v>0</v>
      </c>
      <c r="AU2634" s="58">
        <f ca="1">IF(AND(AQ2634+AS2634&gt;0,AR2634+AT2634&gt;0),COUNTIF(AU$6:AU2633,"&gt;0")+1,0)</f>
        <v>0</v>
      </c>
    </row>
    <row r="2635" spans="40:47">
      <c r="AN2635" s="58">
        <v>74</v>
      </c>
      <c r="AO2635" s="58">
        <v>1</v>
      </c>
      <c r="AP2635" s="58">
        <v>2</v>
      </c>
      <c r="AQ2635" s="60">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58">
        <f ca="1">COUNTIF(INDIRECT("H"&amp;(ROW()+12*(($AN2635-1)*3+$AO2635)-ROW())/12+5):INDIRECT("S"&amp;(ROW()+12*(($AN2635-1)*3+$AO2635)-ROW())/12+5),AQ2635)</f>
        <v>0</v>
      </c>
      <c r="AS2635" s="60">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58">
        <f ca="1">COUNTIF(INDIRECT("U"&amp;(ROW()+12*(($AN2635-1)*3+$AO2635)-ROW())/12+5):INDIRECT("AF"&amp;(ROW()+12*(($AN2635-1)*3+$AO2635)-ROW())/12+5),AS2635)</f>
        <v>0</v>
      </c>
      <c r="AU2635" s="58">
        <f ca="1">IF(AND(AQ2635+AS2635&gt;0,AR2635+AT2635&gt;0),COUNTIF(AU$6:AU2634,"&gt;0")+1,0)</f>
        <v>0</v>
      </c>
    </row>
    <row r="2636" spans="40:47">
      <c r="AN2636" s="58">
        <v>74</v>
      </c>
      <c r="AO2636" s="58">
        <v>1</v>
      </c>
      <c r="AP2636" s="58">
        <v>3</v>
      </c>
      <c r="AQ2636" s="60">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58">
        <f ca="1">COUNTIF(INDIRECT("H"&amp;(ROW()+12*(($AN2636-1)*3+$AO2636)-ROW())/12+5):INDIRECT("S"&amp;(ROW()+12*(($AN2636-1)*3+$AO2636)-ROW())/12+5),AQ2636)</f>
        <v>0</v>
      </c>
      <c r="AS2636" s="60">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58">
        <f ca="1">COUNTIF(INDIRECT("U"&amp;(ROW()+12*(($AN2636-1)*3+$AO2636)-ROW())/12+5):INDIRECT("AF"&amp;(ROW()+12*(($AN2636-1)*3+$AO2636)-ROW())/12+5),AS2636)</f>
        <v>0</v>
      </c>
      <c r="AU2636" s="58">
        <f ca="1">IF(AND(AQ2636+AS2636&gt;0,AR2636+AT2636&gt;0),COUNTIF(AU$6:AU2635,"&gt;0")+1,0)</f>
        <v>0</v>
      </c>
    </row>
    <row r="2637" spans="40:47">
      <c r="AN2637" s="58">
        <v>74</v>
      </c>
      <c r="AO2637" s="58">
        <v>1</v>
      </c>
      <c r="AP2637" s="58">
        <v>4</v>
      </c>
      <c r="AQ2637" s="60">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58">
        <f ca="1">COUNTIF(INDIRECT("H"&amp;(ROW()+12*(($AN2637-1)*3+$AO2637)-ROW())/12+5):INDIRECT("S"&amp;(ROW()+12*(($AN2637-1)*3+$AO2637)-ROW())/12+5),AQ2637)</f>
        <v>0</v>
      </c>
      <c r="AS2637" s="60">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58">
        <f ca="1">COUNTIF(INDIRECT("U"&amp;(ROW()+12*(($AN2637-1)*3+$AO2637)-ROW())/12+5):INDIRECT("AF"&amp;(ROW()+12*(($AN2637-1)*3+$AO2637)-ROW())/12+5),AS2637)</f>
        <v>0</v>
      </c>
      <c r="AU2637" s="58">
        <f ca="1">IF(AND(AQ2637+AS2637&gt;0,AR2637+AT2637&gt;0),COUNTIF(AU$6:AU2636,"&gt;0")+1,0)</f>
        <v>0</v>
      </c>
    </row>
    <row r="2638" spans="40:47">
      <c r="AN2638" s="58">
        <v>74</v>
      </c>
      <c r="AO2638" s="58">
        <v>1</v>
      </c>
      <c r="AP2638" s="58">
        <v>5</v>
      </c>
      <c r="AQ2638" s="60">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58">
        <f ca="1">COUNTIF(INDIRECT("H"&amp;(ROW()+12*(($AN2638-1)*3+$AO2638)-ROW())/12+5):INDIRECT("S"&amp;(ROW()+12*(($AN2638-1)*3+$AO2638)-ROW())/12+5),AQ2638)</f>
        <v>0</v>
      </c>
      <c r="AS2638" s="60">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58">
        <f ca="1">COUNTIF(INDIRECT("U"&amp;(ROW()+12*(($AN2638-1)*3+$AO2638)-ROW())/12+5):INDIRECT("AF"&amp;(ROW()+12*(($AN2638-1)*3+$AO2638)-ROW())/12+5),AS2638)</f>
        <v>0</v>
      </c>
      <c r="AU2638" s="58">
        <f ca="1">IF(AND(AQ2638+AS2638&gt;0,AR2638+AT2638&gt;0),COUNTIF(AU$6:AU2637,"&gt;0")+1,0)</f>
        <v>0</v>
      </c>
    </row>
    <row r="2639" spans="40:47">
      <c r="AN2639" s="58">
        <v>74</v>
      </c>
      <c r="AO2639" s="58">
        <v>1</v>
      </c>
      <c r="AP2639" s="58">
        <v>6</v>
      </c>
      <c r="AQ2639" s="60">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58">
        <f ca="1">COUNTIF(INDIRECT("H"&amp;(ROW()+12*(($AN2639-1)*3+$AO2639)-ROW())/12+5):INDIRECT("S"&amp;(ROW()+12*(($AN2639-1)*3+$AO2639)-ROW())/12+5),AQ2639)</f>
        <v>0</v>
      </c>
      <c r="AS2639" s="60">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58">
        <f ca="1">COUNTIF(INDIRECT("U"&amp;(ROW()+12*(($AN2639-1)*3+$AO2639)-ROW())/12+5):INDIRECT("AF"&amp;(ROW()+12*(($AN2639-1)*3+$AO2639)-ROW())/12+5),AS2639)</f>
        <v>0</v>
      </c>
      <c r="AU2639" s="58">
        <f ca="1">IF(AND(AQ2639+AS2639&gt;0,AR2639+AT2639&gt;0),COUNTIF(AU$6:AU2638,"&gt;0")+1,0)</f>
        <v>0</v>
      </c>
    </row>
    <row r="2640" spans="40:47">
      <c r="AN2640" s="58">
        <v>74</v>
      </c>
      <c r="AO2640" s="58">
        <v>1</v>
      </c>
      <c r="AP2640" s="58">
        <v>7</v>
      </c>
      <c r="AQ2640" s="60">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58">
        <f ca="1">COUNTIF(INDIRECT("H"&amp;(ROW()+12*(($AN2640-1)*3+$AO2640)-ROW())/12+5):INDIRECT("S"&amp;(ROW()+12*(($AN2640-1)*3+$AO2640)-ROW())/12+5),AQ2640)</f>
        <v>0</v>
      </c>
      <c r="AS2640" s="60">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58">
        <f ca="1">COUNTIF(INDIRECT("U"&amp;(ROW()+12*(($AN2640-1)*3+$AO2640)-ROW())/12+5):INDIRECT("AF"&amp;(ROW()+12*(($AN2640-1)*3+$AO2640)-ROW())/12+5),AS2640)</f>
        <v>0</v>
      </c>
      <c r="AU2640" s="58">
        <f ca="1">IF(AND(AQ2640+AS2640&gt;0,AR2640+AT2640&gt;0),COUNTIF(AU$6:AU2639,"&gt;0")+1,0)</f>
        <v>0</v>
      </c>
    </row>
    <row r="2641" spans="40:47">
      <c r="AN2641" s="58">
        <v>74</v>
      </c>
      <c r="AO2641" s="58">
        <v>1</v>
      </c>
      <c r="AP2641" s="58">
        <v>8</v>
      </c>
      <c r="AQ2641" s="60">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58">
        <f ca="1">COUNTIF(INDIRECT("H"&amp;(ROW()+12*(($AN2641-1)*3+$AO2641)-ROW())/12+5):INDIRECT("S"&amp;(ROW()+12*(($AN2641-1)*3+$AO2641)-ROW())/12+5),AQ2641)</f>
        <v>0</v>
      </c>
      <c r="AS2641" s="60">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58">
        <f ca="1">COUNTIF(INDIRECT("U"&amp;(ROW()+12*(($AN2641-1)*3+$AO2641)-ROW())/12+5):INDIRECT("AF"&amp;(ROW()+12*(($AN2641-1)*3+$AO2641)-ROW())/12+5),AS2641)</f>
        <v>0</v>
      </c>
      <c r="AU2641" s="58">
        <f ca="1">IF(AND(AQ2641+AS2641&gt;0,AR2641+AT2641&gt;0),COUNTIF(AU$6:AU2640,"&gt;0")+1,0)</f>
        <v>0</v>
      </c>
    </row>
    <row r="2642" spans="40:47">
      <c r="AN2642" s="58">
        <v>74</v>
      </c>
      <c r="AO2642" s="58">
        <v>1</v>
      </c>
      <c r="AP2642" s="58">
        <v>9</v>
      </c>
      <c r="AQ2642" s="60">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58">
        <f ca="1">COUNTIF(INDIRECT("H"&amp;(ROW()+12*(($AN2642-1)*3+$AO2642)-ROW())/12+5):INDIRECT("S"&amp;(ROW()+12*(($AN2642-1)*3+$AO2642)-ROW())/12+5),AQ2642)</f>
        <v>0</v>
      </c>
      <c r="AS2642" s="60">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58">
        <f ca="1">COUNTIF(INDIRECT("U"&amp;(ROW()+12*(($AN2642-1)*3+$AO2642)-ROW())/12+5):INDIRECT("AF"&amp;(ROW()+12*(($AN2642-1)*3+$AO2642)-ROW())/12+5),AS2642)</f>
        <v>0</v>
      </c>
      <c r="AU2642" s="58">
        <f ca="1">IF(AND(AQ2642+AS2642&gt;0,AR2642+AT2642&gt;0),COUNTIF(AU$6:AU2641,"&gt;0")+1,0)</f>
        <v>0</v>
      </c>
    </row>
    <row r="2643" spans="40:47">
      <c r="AN2643" s="58">
        <v>74</v>
      </c>
      <c r="AO2643" s="58">
        <v>1</v>
      </c>
      <c r="AP2643" s="58">
        <v>10</v>
      </c>
      <c r="AQ2643" s="60">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58">
        <f ca="1">COUNTIF(INDIRECT("H"&amp;(ROW()+12*(($AN2643-1)*3+$AO2643)-ROW())/12+5):INDIRECT("S"&amp;(ROW()+12*(($AN2643-1)*3+$AO2643)-ROW())/12+5),AQ2643)</f>
        <v>0</v>
      </c>
      <c r="AS2643" s="60">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58">
        <f ca="1">COUNTIF(INDIRECT("U"&amp;(ROW()+12*(($AN2643-1)*3+$AO2643)-ROW())/12+5):INDIRECT("AF"&amp;(ROW()+12*(($AN2643-1)*3+$AO2643)-ROW())/12+5),AS2643)</f>
        <v>0</v>
      </c>
      <c r="AU2643" s="58">
        <f ca="1">IF(AND(AQ2643+AS2643&gt;0,AR2643+AT2643&gt;0),COUNTIF(AU$6:AU2642,"&gt;0")+1,0)</f>
        <v>0</v>
      </c>
    </row>
    <row r="2644" spans="40:47">
      <c r="AN2644" s="58">
        <v>74</v>
      </c>
      <c r="AO2644" s="58">
        <v>1</v>
      </c>
      <c r="AP2644" s="58">
        <v>11</v>
      </c>
      <c r="AQ2644" s="60">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58">
        <f ca="1">COUNTIF(INDIRECT("H"&amp;(ROW()+12*(($AN2644-1)*3+$AO2644)-ROW())/12+5):INDIRECT("S"&amp;(ROW()+12*(($AN2644-1)*3+$AO2644)-ROW())/12+5),AQ2644)</f>
        <v>0</v>
      </c>
      <c r="AS2644" s="60">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58">
        <f ca="1">COUNTIF(INDIRECT("U"&amp;(ROW()+12*(($AN2644-1)*3+$AO2644)-ROW())/12+5):INDIRECT("AF"&amp;(ROW()+12*(($AN2644-1)*3+$AO2644)-ROW())/12+5),AS2644)</f>
        <v>0</v>
      </c>
      <c r="AU2644" s="58">
        <f ca="1">IF(AND(AQ2644+AS2644&gt;0,AR2644+AT2644&gt;0),COUNTIF(AU$6:AU2643,"&gt;0")+1,0)</f>
        <v>0</v>
      </c>
    </row>
    <row r="2645" spans="40:47">
      <c r="AN2645" s="58">
        <v>74</v>
      </c>
      <c r="AO2645" s="58">
        <v>1</v>
      </c>
      <c r="AP2645" s="58">
        <v>12</v>
      </c>
      <c r="AQ2645" s="60">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58">
        <f ca="1">COUNTIF(INDIRECT("H"&amp;(ROW()+12*(($AN2645-1)*3+$AO2645)-ROW())/12+5):INDIRECT("S"&amp;(ROW()+12*(($AN2645-1)*3+$AO2645)-ROW())/12+5),AQ2645)</f>
        <v>0</v>
      </c>
      <c r="AS2645" s="60">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58">
        <f ca="1">COUNTIF(INDIRECT("U"&amp;(ROW()+12*(($AN2645-1)*3+$AO2645)-ROW())/12+5):INDIRECT("AF"&amp;(ROW()+12*(($AN2645-1)*3+$AO2645)-ROW())/12+5),AS2645)</f>
        <v>0</v>
      </c>
      <c r="AU2645" s="58">
        <f ca="1">IF(AND(AQ2645+AS2645&gt;0,AR2645+AT2645&gt;0),COUNTIF(AU$6:AU2644,"&gt;0")+1,0)</f>
        <v>0</v>
      </c>
    </row>
    <row r="2646" spans="40:47">
      <c r="AN2646" s="58">
        <v>74</v>
      </c>
      <c r="AO2646" s="58">
        <v>2</v>
      </c>
      <c r="AP2646" s="58">
        <v>1</v>
      </c>
      <c r="AQ2646" s="60">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58">
        <f ca="1">COUNTIF(INDIRECT("H"&amp;(ROW()+12*(($AN2646-1)*3+$AO2646)-ROW())/12+5):INDIRECT("S"&amp;(ROW()+12*(($AN2646-1)*3+$AO2646)-ROW())/12+5),AQ2646)</f>
        <v>0</v>
      </c>
      <c r="AS2646" s="60">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58">
        <f ca="1">COUNTIF(INDIRECT("U"&amp;(ROW()+12*(($AN2646-1)*3+$AO2646)-ROW())/12+5):INDIRECT("AF"&amp;(ROW()+12*(($AN2646-1)*3+$AO2646)-ROW())/12+5),AS2646)</f>
        <v>0</v>
      </c>
      <c r="AU2646" s="58">
        <f ca="1">IF(AND(AQ2646+AS2646&gt;0,AR2646+AT2646&gt;0),COUNTIF(AU$6:AU2645,"&gt;0")+1,0)</f>
        <v>0</v>
      </c>
    </row>
    <row r="2647" spans="40:47">
      <c r="AN2647" s="58">
        <v>74</v>
      </c>
      <c r="AO2647" s="58">
        <v>2</v>
      </c>
      <c r="AP2647" s="58">
        <v>2</v>
      </c>
      <c r="AQ2647" s="60">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58">
        <f ca="1">COUNTIF(INDIRECT("H"&amp;(ROW()+12*(($AN2647-1)*3+$AO2647)-ROW())/12+5):INDIRECT("S"&amp;(ROW()+12*(($AN2647-1)*3+$AO2647)-ROW())/12+5),AQ2647)</f>
        <v>0</v>
      </c>
      <c r="AS2647" s="60">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58">
        <f ca="1">COUNTIF(INDIRECT("U"&amp;(ROW()+12*(($AN2647-1)*3+$AO2647)-ROW())/12+5):INDIRECT("AF"&amp;(ROW()+12*(($AN2647-1)*3+$AO2647)-ROW())/12+5),AS2647)</f>
        <v>0</v>
      </c>
      <c r="AU2647" s="58">
        <f ca="1">IF(AND(AQ2647+AS2647&gt;0,AR2647+AT2647&gt;0),COUNTIF(AU$6:AU2646,"&gt;0")+1,0)</f>
        <v>0</v>
      </c>
    </row>
    <row r="2648" spans="40:47">
      <c r="AN2648" s="58">
        <v>74</v>
      </c>
      <c r="AO2648" s="58">
        <v>2</v>
      </c>
      <c r="AP2648" s="58">
        <v>3</v>
      </c>
      <c r="AQ2648" s="60">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58">
        <f ca="1">COUNTIF(INDIRECT("H"&amp;(ROW()+12*(($AN2648-1)*3+$AO2648)-ROW())/12+5):INDIRECT("S"&amp;(ROW()+12*(($AN2648-1)*3+$AO2648)-ROW())/12+5),AQ2648)</f>
        <v>0</v>
      </c>
      <c r="AS2648" s="60">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58">
        <f ca="1">COUNTIF(INDIRECT("U"&amp;(ROW()+12*(($AN2648-1)*3+$AO2648)-ROW())/12+5):INDIRECT("AF"&amp;(ROW()+12*(($AN2648-1)*3+$AO2648)-ROW())/12+5),AS2648)</f>
        <v>0</v>
      </c>
      <c r="AU2648" s="58">
        <f ca="1">IF(AND(AQ2648+AS2648&gt;0,AR2648+AT2648&gt;0),COUNTIF(AU$6:AU2647,"&gt;0")+1,0)</f>
        <v>0</v>
      </c>
    </row>
    <row r="2649" spans="40:47">
      <c r="AN2649" s="58">
        <v>74</v>
      </c>
      <c r="AO2649" s="58">
        <v>2</v>
      </c>
      <c r="AP2649" s="58">
        <v>4</v>
      </c>
      <c r="AQ2649" s="60">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58">
        <f ca="1">COUNTIF(INDIRECT("H"&amp;(ROW()+12*(($AN2649-1)*3+$AO2649)-ROW())/12+5):INDIRECT("S"&amp;(ROW()+12*(($AN2649-1)*3+$AO2649)-ROW())/12+5),AQ2649)</f>
        <v>0</v>
      </c>
      <c r="AS2649" s="60">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58">
        <f ca="1">COUNTIF(INDIRECT("U"&amp;(ROW()+12*(($AN2649-1)*3+$AO2649)-ROW())/12+5):INDIRECT("AF"&amp;(ROW()+12*(($AN2649-1)*3+$AO2649)-ROW())/12+5),AS2649)</f>
        <v>0</v>
      </c>
      <c r="AU2649" s="58">
        <f ca="1">IF(AND(AQ2649+AS2649&gt;0,AR2649+AT2649&gt;0),COUNTIF(AU$6:AU2648,"&gt;0")+1,0)</f>
        <v>0</v>
      </c>
    </row>
    <row r="2650" spans="40:47">
      <c r="AN2650" s="58">
        <v>74</v>
      </c>
      <c r="AO2650" s="58">
        <v>2</v>
      </c>
      <c r="AP2650" s="58">
        <v>5</v>
      </c>
      <c r="AQ2650" s="60">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58">
        <f ca="1">COUNTIF(INDIRECT("H"&amp;(ROW()+12*(($AN2650-1)*3+$AO2650)-ROW())/12+5):INDIRECT("S"&amp;(ROW()+12*(($AN2650-1)*3+$AO2650)-ROW())/12+5),AQ2650)</f>
        <v>0</v>
      </c>
      <c r="AS2650" s="60">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58">
        <f ca="1">COUNTIF(INDIRECT("U"&amp;(ROW()+12*(($AN2650-1)*3+$AO2650)-ROW())/12+5):INDIRECT("AF"&amp;(ROW()+12*(($AN2650-1)*3+$AO2650)-ROW())/12+5),AS2650)</f>
        <v>0</v>
      </c>
      <c r="AU2650" s="58">
        <f ca="1">IF(AND(AQ2650+AS2650&gt;0,AR2650+AT2650&gt;0),COUNTIF(AU$6:AU2649,"&gt;0")+1,0)</f>
        <v>0</v>
      </c>
    </row>
    <row r="2651" spans="40:47">
      <c r="AN2651" s="58">
        <v>74</v>
      </c>
      <c r="AO2651" s="58">
        <v>2</v>
      </c>
      <c r="AP2651" s="58">
        <v>6</v>
      </c>
      <c r="AQ2651" s="60">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58">
        <f ca="1">COUNTIF(INDIRECT("H"&amp;(ROW()+12*(($AN2651-1)*3+$AO2651)-ROW())/12+5):INDIRECT("S"&amp;(ROW()+12*(($AN2651-1)*3+$AO2651)-ROW())/12+5),AQ2651)</f>
        <v>0</v>
      </c>
      <c r="AS2651" s="60">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58">
        <f ca="1">COUNTIF(INDIRECT("U"&amp;(ROW()+12*(($AN2651-1)*3+$AO2651)-ROW())/12+5):INDIRECT("AF"&amp;(ROW()+12*(($AN2651-1)*3+$AO2651)-ROW())/12+5),AS2651)</f>
        <v>0</v>
      </c>
      <c r="AU2651" s="58">
        <f ca="1">IF(AND(AQ2651+AS2651&gt;0,AR2651+AT2651&gt;0),COUNTIF(AU$6:AU2650,"&gt;0")+1,0)</f>
        <v>0</v>
      </c>
    </row>
    <row r="2652" spans="40:47">
      <c r="AN2652" s="58">
        <v>74</v>
      </c>
      <c r="AO2652" s="58">
        <v>2</v>
      </c>
      <c r="AP2652" s="58">
        <v>7</v>
      </c>
      <c r="AQ2652" s="60">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58">
        <f ca="1">COUNTIF(INDIRECT("H"&amp;(ROW()+12*(($AN2652-1)*3+$AO2652)-ROW())/12+5):INDIRECT("S"&amp;(ROW()+12*(($AN2652-1)*3+$AO2652)-ROW())/12+5),AQ2652)</f>
        <v>0</v>
      </c>
      <c r="AS2652" s="60">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58">
        <f ca="1">COUNTIF(INDIRECT("U"&amp;(ROW()+12*(($AN2652-1)*3+$AO2652)-ROW())/12+5):INDIRECT("AF"&amp;(ROW()+12*(($AN2652-1)*3+$AO2652)-ROW())/12+5),AS2652)</f>
        <v>0</v>
      </c>
      <c r="AU2652" s="58">
        <f ca="1">IF(AND(AQ2652+AS2652&gt;0,AR2652+AT2652&gt;0),COUNTIF(AU$6:AU2651,"&gt;0")+1,0)</f>
        <v>0</v>
      </c>
    </row>
    <row r="2653" spans="40:47">
      <c r="AN2653" s="58">
        <v>74</v>
      </c>
      <c r="AO2653" s="58">
        <v>2</v>
      </c>
      <c r="AP2653" s="58">
        <v>8</v>
      </c>
      <c r="AQ2653" s="60">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58">
        <f ca="1">COUNTIF(INDIRECT("H"&amp;(ROW()+12*(($AN2653-1)*3+$AO2653)-ROW())/12+5):INDIRECT("S"&amp;(ROW()+12*(($AN2653-1)*3+$AO2653)-ROW())/12+5),AQ2653)</f>
        <v>0</v>
      </c>
      <c r="AS2653" s="60">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58">
        <f ca="1">COUNTIF(INDIRECT("U"&amp;(ROW()+12*(($AN2653-1)*3+$AO2653)-ROW())/12+5):INDIRECT("AF"&amp;(ROW()+12*(($AN2653-1)*3+$AO2653)-ROW())/12+5),AS2653)</f>
        <v>0</v>
      </c>
      <c r="AU2653" s="58">
        <f ca="1">IF(AND(AQ2653+AS2653&gt;0,AR2653+AT2653&gt;0),COUNTIF(AU$6:AU2652,"&gt;0")+1,0)</f>
        <v>0</v>
      </c>
    </row>
    <row r="2654" spans="40:47">
      <c r="AN2654" s="58">
        <v>74</v>
      </c>
      <c r="AO2654" s="58">
        <v>2</v>
      </c>
      <c r="AP2654" s="58">
        <v>9</v>
      </c>
      <c r="AQ2654" s="60">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58">
        <f ca="1">COUNTIF(INDIRECT("H"&amp;(ROW()+12*(($AN2654-1)*3+$AO2654)-ROW())/12+5):INDIRECT("S"&amp;(ROW()+12*(($AN2654-1)*3+$AO2654)-ROW())/12+5),AQ2654)</f>
        <v>0</v>
      </c>
      <c r="AS2654" s="60">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58">
        <f ca="1">COUNTIF(INDIRECT("U"&amp;(ROW()+12*(($AN2654-1)*3+$AO2654)-ROW())/12+5):INDIRECT("AF"&amp;(ROW()+12*(($AN2654-1)*3+$AO2654)-ROW())/12+5),AS2654)</f>
        <v>0</v>
      </c>
      <c r="AU2654" s="58">
        <f ca="1">IF(AND(AQ2654+AS2654&gt;0,AR2654+AT2654&gt;0),COUNTIF(AU$6:AU2653,"&gt;0")+1,0)</f>
        <v>0</v>
      </c>
    </row>
    <row r="2655" spans="40:47">
      <c r="AN2655" s="58">
        <v>74</v>
      </c>
      <c r="AO2655" s="58">
        <v>2</v>
      </c>
      <c r="AP2655" s="58">
        <v>10</v>
      </c>
      <c r="AQ2655" s="60">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58">
        <f ca="1">COUNTIF(INDIRECT("H"&amp;(ROW()+12*(($AN2655-1)*3+$AO2655)-ROW())/12+5):INDIRECT("S"&amp;(ROW()+12*(($AN2655-1)*3+$AO2655)-ROW())/12+5),AQ2655)</f>
        <v>0</v>
      </c>
      <c r="AS2655" s="60">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58">
        <f ca="1">COUNTIF(INDIRECT("U"&amp;(ROW()+12*(($AN2655-1)*3+$AO2655)-ROW())/12+5):INDIRECT("AF"&amp;(ROW()+12*(($AN2655-1)*3+$AO2655)-ROW())/12+5),AS2655)</f>
        <v>0</v>
      </c>
      <c r="AU2655" s="58">
        <f ca="1">IF(AND(AQ2655+AS2655&gt;0,AR2655+AT2655&gt;0),COUNTIF(AU$6:AU2654,"&gt;0")+1,0)</f>
        <v>0</v>
      </c>
    </row>
    <row r="2656" spans="40:47">
      <c r="AN2656" s="58">
        <v>74</v>
      </c>
      <c r="AO2656" s="58">
        <v>2</v>
      </c>
      <c r="AP2656" s="58">
        <v>11</v>
      </c>
      <c r="AQ2656" s="60">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58">
        <f ca="1">COUNTIF(INDIRECT("H"&amp;(ROW()+12*(($AN2656-1)*3+$AO2656)-ROW())/12+5):INDIRECT("S"&amp;(ROW()+12*(($AN2656-1)*3+$AO2656)-ROW())/12+5),AQ2656)</f>
        <v>0</v>
      </c>
      <c r="AS2656" s="60">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58">
        <f ca="1">COUNTIF(INDIRECT("U"&amp;(ROW()+12*(($AN2656-1)*3+$AO2656)-ROW())/12+5):INDIRECT("AF"&amp;(ROW()+12*(($AN2656-1)*3+$AO2656)-ROW())/12+5),AS2656)</f>
        <v>0</v>
      </c>
      <c r="AU2656" s="58">
        <f ca="1">IF(AND(AQ2656+AS2656&gt;0,AR2656+AT2656&gt;0),COUNTIF(AU$6:AU2655,"&gt;0")+1,0)</f>
        <v>0</v>
      </c>
    </row>
    <row r="2657" spans="40:47">
      <c r="AN2657" s="58">
        <v>74</v>
      </c>
      <c r="AO2657" s="58">
        <v>2</v>
      </c>
      <c r="AP2657" s="58">
        <v>12</v>
      </c>
      <c r="AQ2657" s="60">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58">
        <f ca="1">COUNTIF(INDIRECT("H"&amp;(ROW()+12*(($AN2657-1)*3+$AO2657)-ROW())/12+5):INDIRECT("S"&amp;(ROW()+12*(($AN2657-1)*3+$AO2657)-ROW())/12+5),AQ2657)</f>
        <v>0</v>
      </c>
      <c r="AS2657" s="60">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58">
        <f ca="1">COUNTIF(INDIRECT("U"&amp;(ROW()+12*(($AN2657-1)*3+$AO2657)-ROW())/12+5):INDIRECT("AF"&amp;(ROW()+12*(($AN2657-1)*3+$AO2657)-ROW())/12+5),AS2657)</f>
        <v>0</v>
      </c>
      <c r="AU2657" s="58">
        <f ca="1">IF(AND(AQ2657+AS2657&gt;0,AR2657+AT2657&gt;0),COUNTIF(AU$6:AU2656,"&gt;0")+1,0)</f>
        <v>0</v>
      </c>
    </row>
    <row r="2658" spans="40:47">
      <c r="AN2658" s="58">
        <v>74</v>
      </c>
      <c r="AO2658" s="58">
        <v>3</v>
      </c>
      <c r="AP2658" s="58">
        <v>1</v>
      </c>
      <c r="AQ2658" s="60">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58">
        <f ca="1">COUNTIF(INDIRECT("H"&amp;(ROW()+12*(($AN2658-1)*3+$AO2658)-ROW())/12+5):INDIRECT("S"&amp;(ROW()+12*(($AN2658-1)*3+$AO2658)-ROW())/12+5),AQ2658)</f>
        <v>0</v>
      </c>
      <c r="AS2658" s="60">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58">
        <f ca="1">COUNTIF(INDIRECT("U"&amp;(ROW()+12*(($AN2658-1)*3+$AO2658)-ROW())/12+5):INDIRECT("AF"&amp;(ROW()+12*(($AN2658-1)*3+$AO2658)-ROW())/12+5),AS2658)</f>
        <v>0</v>
      </c>
      <c r="AU2658" s="58">
        <f ca="1">IF(AND(AQ2658+AS2658&gt;0,AR2658+AT2658&gt;0),COUNTIF(AU$6:AU2657,"&gt;0")+1,0)</f>
        <v>0</v>
      </c>
    </row>
    <row r="2659" spans="40:47">
      <c r="AN2659" s="58">
        <v>74</v>
      </c>
      <c r="AO2659" s="58">
        <v>3</v>
      </c>
      <c r="AP2659" s="58">
        <v>2</v>
      </c>
      <c r="AQ2659" s="60">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58">
        <f ca="1">COUNTIF(INDIRECT("H"&amp;(ROW()+12*(($AN2659-1)*3+$AO2659)-ROW())/12+5):INDIRECT("S"&amp;(ROW()+12*(($AN2659-1)*3+$AO2659)-ROW())/12+5),AQ2659)</f>
        <v>0</v>
      </c>
      <c r="AS2659" s="60">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58">
        <f ca="1">COUNTIF(INDIRECT("U"&amp;(ROW()+12*(($AN2659-1)*3+$AO2659)-ROW())/12+5):INDIRECT("AF"&amp;(ROW()+12*(($AN2659-1)*3+$AO2659)-ROW())/12+5),AS2659)</f>
        <v>0</v>
      </c>
      <c r="AU2659" s="58">
        <f ca="1">IF(AND(AQ2659+AS2659&gt;0,AR2659+AT2659&gt;0),COUNTIF(AU$6:AU2658,"&gt;0")+1,0)</f>
        <v>0</v>
      </c>
    </row>
    <row r="2660" spans="40:47">
      <c r="AN2660" s="58">
        <v>74</v>
      </c>
      <c r="AO2660" s="58">
        <v>3</v>
      </c>
      <c r="AP2660" s="58">
        <v>3</v>
      </c>
      <c r="AQ2660" s="60">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58">
        <f ca="1">COUNTIF(INDIRECT("H"&amp;(ROW()+12*(($AN2660-1)*3+$AO2660)-ROW())/12+5):INDIRECT("S"&amp;(ROW()+12*(($AN2660-1)*3+$AO2660)-ROW())/12+5),AQ2660)</f>
        <v>0</v>
      </c>
      <c r="AS2660" s="60">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58">
        <f ca="1">COUNTIF(INDIRECT("U"&amp;(ROW()+12*(($AN2660-1)*3+$AO2660)-ROW())/12+5):INDIRECT("AF"&amp;(ROW()+12*(($AN2660-1)*3+$AO2660)-ROW())/12+5),AS2660)</f>
        <v>0</v>
      </c>
      <c r="AU2660" s="58">
        <f ca="1">IF(AND(AQ2660+AS2660&gt;0,AR2660+AT2660&gt;0),COUNTIF(AU$6:AU2659,"&gt;0")+1,0)</f>
        <v>0</v>
      </c>
    </row>
    <row r="2661" spans="40:47">
      <c r="AN2661" s="58">
        <v>74</v>
      </c>
      <c r="AO2661" s="58">
        <v>3</v>
      </c>
      <c r="AP2661" s="58">
        <v>4</v>
      </c>
      <c r="AQ2661" s="60">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58">
        <f ca="1">COUNTIF(INDIRECT("H"&amp;(ROW()+12*(($AN2661-1)*3+$AO2661)-ROW())/12+5):INDIRECT("S"&amp;(ROW()+12*(($AN2661-1)*3+$AO2661)-ROW())/12+5),AQ2661)</f>
        <v>0</v>
      </c>
      <c r="AS2661" s="60">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58">
        <f ca="1">COUNTIF(INDIRECT("U"&amp;(ROW()+12*(($AN2661-1)*3+$AO2661)-ROW())/12+5):INDIRECT("AF"&amp;(ROW()+12*(($AN2661-1)*3+$AO2661)-ROW())/12+5),AS2661)</f>
        <v>0</v>
      </c>
      <c r="AU2661" s="58">
        <f ca="1">IF(AND(AQ2661+AS2661&gt;0,AR2661+AT2661&gt;0),COUNTIF(AU$6:AU2660,"&gt;0")+1,0)</f>
        <v>0</v>
      </c>
    </row>
    <row r="2662" spans="40:47">
      <c r="AN2662" s="58">
        <v>74</v>
      </c>
      <c r="AO2662" s="58">
        <v>3</v>
      </c>
      <c r="AP2662" s="58">
        <v>5</v>
      </c>
      <c r="AQ2662" s="60">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58">
        <f ca="1">COUNTIF(INDIRECT("H"&amp;(ROW()+12*(($AN2662-1)*3+$AO2662)-ROW())/12+5):INDIRECT("S"&amp;(ROW()+12*(($AN2662-1)*3+$AO2662)-ROW())/12+5),AQ2662)</f>
        <v>0</v>
      </c>
      <c r="AS2662" s="60">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58">
        <f ca="1">COUNTIF(INDIRECT("U"&amp;(ROW()+12*(($AN2662-1)*3+$AO2662)-ROW())/12+5):INDIRECT("AF"&amp;(ROW()+12*(($AN2662-1)*3+$AO2662)-ROW())/12+5),AS2662)</f>
        <v>0</v>
      </c>
      <c r="AU2662" s="58">
        <f ca="1">IF(AND(AQ2662+AS2662&gt;0,AR2662+AT2662&gt;0),COUNTIF(AU$6:AU2661,"&gt;0")+1,0)</f>
        <v>0</v>
      </c>
    </row>
    <row r="2663" spans="40:47">
      <c r="AN2663" s="58">
        <v>74</v>
      </c>
      <c r="AO2663" s="58">
        <v>3</v>
      </c>
      <c r="AP2663" s="58">
        <v>6</v>
      </c>
      <c r="AQ2663" s="60">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58">
        <f ca="1">COUNTIF(INDIRECT("H"&amp;(ROW()+12*(($AN2663-1)*3+$AO2663)-ROW())/12+5):INDIRECT("S"&amp;(ROW()+12*(($AN2663-1)*3+$AO2663)-ROW())/12+5),AQ2663)</f>
        <v>0</v>
      </c>
      <c r="AS2663" s="60">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58">
        <f ca="1">COUNTIF(INDIRECT("U"&amp;(ROW()+12*(($AN2663-1)*3+$AO2663)-ROW())/12+5):INDIRECT("AF"&amp;(ROW()+12*(($AN2663-1)*3+$AO2663)-ROW())/12+5),AS2663)</f>
        <v>0</v>
      </c>
      <c r="AU2663" s="58">
        <f ca="1">IF(AND(AQ2663+AS2663&gt;0,AR2663+AT2663&gt;0),COUNTIF(AU$6:AU2662,"&gt;0")+1,0)</f>
        <v>0</v>
      </c>
    </row>
    <row r="2664" spans="40:47">
      <c r="AN2664" s="58">
        <v>74</v>
      </c>
      <c r="AO2664" s="58">
        <v>3</v>
      </c>
      <c r="AP2664" s="58">
        <v>7</v>
      </c>
      <c r="AQ2664" s="60">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58">
        <f ca="1">COUNTIF(INDIRECT("H"&amp;(ROW()+12*(($AN2664-1)*3+$AO2664)-ROW())/12+5):INDIRECT("S"&amp;(ROW()+12*(($AN2664-1)*3+$AO2664)-ROW())/12+5),AQ2664)</f>
        <v>0</v>
      </c>
      <c r="AS2664" s="60">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58">
        <f ca="1">COUNTIF(INDIRECT("U"&amp;(ROW()+12*(($AN2664-1)*3+$AO2664)-ROW())/12+5):INDIRECT("AF"&amp;(ROW()+12*(($AN2664-1)*3+$AO2664)-ROW())/12+5),AS2664)</f>
        <v>0</v>
      </c>
      <c r="AU2664" s="58">
        <f ca="1">IF(AND(AQ2664+AS2664&gt;0,AR2664+AT2664&gt;0),COUNTIF(AU$6:AU2663,"&gt;0")+1,0)</f>
        <v>0</v>
      </c>
    </row>
    <row r="2665" spans="40:47">
      <c r="AN2665" s="58">
        <v>74</v>
      </c>
      <c r="AO2665" s="58">
        <v>3</v>
      </c>
      <c r="AP2665" s="58">
        <v>8</v>
      </c>
      <c r="AQ2665" s="60">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58">
        <f ca="1">COUNTIF(INDIRECT("H"&amp;(ROW()+12*(($AN2665-1)*3+$AO2665)-ROW())/12+5):INDIRECT("S"&amp;(ROW()+12*(($AN2665-1)*3+$AO2665)-ROW())/12+5),AQ2665)</f>
        <v>0</v>
      </c>
      <c r="AS2665" s="60">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58">
        <f ca="1">COUNTIF(INDIRECT("U"&amp;(ROW()+12*(($AN2665-1)*3+$AO2665)-ROW())/12+5):INDIRECT("AF"&amp;(ROW()+12*(($AN2665-1)*3+$AO2665)-ROW())/12+5),AS2665)</f>
        <v>0</v>
      </c>
      <c r="AU2665" s="58">
        <f ca="1">IF(AND(AQ2665+AS2665&gt;0,AR2665+AT2665&gt;0),COUNTIF(AU$6:AU2664,"&gt;0")+1,0)</f>
        <v>0</v>
      </c>
    </row>
    <row r="2666" spans="40:47">
      <c r="AN2666" s="58">
        <v>74</v>
      </c>
      <c r="AO2666" s="58">
        <v>3</v>
      </c>
      <c r="AP2666" s="58">
        <v>9</v>
      </c>
      <c r="AQ2666" s="60">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58">
        <f ca="1">COUNTIF(INDIRECT("H"&amp;(ROW()+12*(($AN2666-1)*3+$AO2666)-ROW())/12+5):INDIRECT("S"&amp;(ROW()+12*(($AN2666-1)*3+$AO2666)-ROW())/12+5),AQ2666)</f>
        <v>0</v>
      </c>
      <c r="AS2666" s="60">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58">
        <f ca="1">COUNTIF(INDIRECT("U"&amp;(ROW()+12*(($AN2666-1)*3+$AO2666)-ROW())/12+5):INDIRECT("AF"&amp;(ROW()+12*(($AN2666-1)*3+$AO2666)-ROW())/12+5),AS2666)</f>
        <v>0</v>
      </c>
      <c r="AU2666" s="58">
        <f ca="1">IF(AND(AQ2666+AS2666&gt;0,AR2666+AT2666&gt;0),COUNTIF(AU$6:AU2665,"&gt;0")+1,0)</f>
        <v>0</v>
      </c>
    </row>
    <row r="2667" spans="40:47">
      <c r="AN2667" s="58">
        <v>74</v>
      </c>
      <c r="AO2667" s="58">
        <v>3</v>
      </c>
      <c r="AP2667" s="58">
        <v>10</v>
      </c>
      <c r="AQ2667" s="60">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58">
        <f ca="1">COUNTIF(INDIRECT("H"&amp;(ROW()+12*(($AN2667-1)*3+$AO2667)-ROW())/12+5):INDIRECT("S"&amp;(ROW()+12*(($AN2667-1)*3+$AO2667)-ROW())/12+5),AQ2667)</f>
        <v>0</v>
      </c>
      <c r="AS2667" s="60">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58">
        <f ca="1">COUNTIF(INDIRECT("U"&amp;(ROW()+12*(($AN2667-1)*3+$AO2667)-ROW())/12+5):INDIRECT("AF"&amp;(ROW()+12*(($AN2667-1)*3+$AO2667)-ROW())/12+5),AS2667)</f>
        <v>0</v>
      </c>
      <c r="AU2667" s="58">
        <f ca="1">IF(AND(AQ2667+AS2667&gt;0,AR2667+AT2667&gt;0),COUNTIF(AU$6:AU2666,"&gt;0")+1,0)</f>
        <v>0</v>
      </c>
    </row>
    <row r="2668" spans="40:47">
      <c r="AN2668" s="58">
        <v>74</v>
      </c>
      <c r="AO2668" s="58">
        <v>3</v>
      </c>
      <c r="AP2668" s="58">
        <v>11</v>
      </c>
      <c r="AQ2668" s="60">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58">
        <f ca="1">COUNTIF(INDIRECT("H"&amp;(ROW()+12*(($AN2668-1)*3+$AO2668)-ROW())/12+5):INDIRECT("S"&amp;(ROW()+12*(($AN2668-1)*3+$AO2668)-ROW())/12+5),AQ2668)</f>
        <v>0</v>
      </c>
      <c r="AS2668" s="60">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58">
        <f ca="1">COUNTIF(INDIRECT("U"&amp;(ROW()+12*(($AN2668-1)*3+$AO2668)-ROW())/12+5):INDIRECT("AF"&amp;(ROW()+12*(($AN2668-1)*3+$AO2668)-ROW())/12+5),AS2668)</f>
        <v>0</v>
      </c>
      <c r="AU2668" s="58">
        <f ca="1">IF(AND(AQ2668+AS2668&gt;0,AR2668+AT2668&gt;0),COUNTIF(AU$6:AU2667,"&gt;0")+1,0)</f>
        <v>0</v>
      </c>
    </row>
    <row r="2669" spans="40:47">
      <c r="AN2669" s="243">
        <v>74</v>
      </c>
      <c r="AO2669" s="243">
        <v>3</v>
      </c>
      <c r="AP2669" s="243">
        <v>12</v>
      </c>
      <c r="AQ2669" s="244">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243">
        <f ca="1">COUNTIF(INDIRECT("H"&amp;(ROW()+12*(($AN2669-1)*3+$AO2669)-ROW())/12+5):INDIRECT("S"&amp;(ROW()+12*(($AN2669-1)*3+$AO2669)-ROW())/12+5),AQ2669)</f>
        <v>0</v>
      </c>
      <c r="AS2669" s="244">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243">
        <f ca="1">COUNTIF(INDIRECT("U"&amp;(ROW()+12*(($AN2669-1)*3+$AO2669)-ROW())/12+5):INDIRECT("AF"&amp;(ROW()+12*(($AN2669-1)*3+$AO2669)-ROW())/12+5),AS2669)</f>
        <v>0</v>
      </c>
      <c r="AU2669" s="58">
        <f ca="1">IF(AND(AQ2669+AS2669&gt;0,AR2669+AT2669&gt;0),COUNTIF(AU$6:AU2668,"&gt;0")+1,0)</f>
        <v>0</v>
      </c>
    </row>
    <row r="2670" spans="40:47">
      <c r="AN2670" s="58">
        <v>75</v>
      </c>
      <c r="AO2670" s="58">
        <v>1</v>
      </c>
      <c r="AP2670" s="58">
        <v>1</v>
      </c>
      <c r="AQ2670" s="60">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58">
        <f ca="1">COUNTIF(INDIRECT("H"&amp;(ROW()+12*(($AN2670-1)*3+$AO2670)-ROW())/12+5):INDIRECT("S"&amp;(ROW()+12*(($AN2670-1)*3+$AO2670)-ROW())/12+5),AQ2670)</f>
        <v>0</v>
      </c>
      <c r="AS2670" s="60">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58">
        <f ca="1">COUNTIF(INDIRECT("U"&amp;(ROW()+12*(($AN2670-1)*3+$AO2670)-ROW())/12+5):INDIRECT("AF"&amp;(ROW()+12*(($AN2670-1)*3+$AO2670)-ROW())/12+5),AS2670)</f>
        <v>0</v>
      </c>
      <c r="AU2670" s="58">
        <f ca="1">IF(AND(AQ2670+AS2670&gt;0,AR2670+AT2670&gt;0),COUNTIF(AU$6:AU2669,"&gt;0")+1,0)</f>
        <v>0</v>
      </c>
    </row>
    <row r="2671" spans="40:47">
      <c r="AN2671" s="58">
        <v>75</v>
      </c>
      <c r="AO2671" s="58">
        <v>1</v>
      </c>
      <c r="AP2671" s="58">
        <v>2</v>
      </c>
      <c r="AQ2671" s="60">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58">
        <f ca="1">COUNTIF(INDIRECT("H"&amp;(ROW()+12*(($AN2671-1)*3+$AO2671)-ROW())/12+5):INDIRECT("S"&amp;(ROW()+12*(($AN2671-1)*3+$AO2671)-ROW())/12+5),AQ2671)</f>
        <v>0</v>
      </c>
      <c r="AS2671" s="60">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58">
        <f ca="1">COUNTIF(INDIRECT("U"&amp;(ROW()+12*(($AN2671-1)*3+$AO2671)-ROW())/12+5):INDIRECT("AF"&amp;(ROW()+12*(($AN2671-1)*3+$AO2671)-ROW())/12+5),AS2671)</f>
        <v>0</v>
      </c>
      <c r="AU2671" s="58">
        <f ca="1">IF(AND(AQ2671+AS2671&gt;0,AR2671+AT2671&gt;0),COUNTIF(AU$6:AU2670,"&gt;0")+1,0)</f>
        <v>0</v>
      </c>
    </row>
    <row r="2672" spans="40:47">
      <c r="AN2672" s="58">
        <v>75</v>
      </c>
      <c r="AO2672" s="58">
        <v>1</v>
      </c>
      <c r="AP2672" s="58">
        <v>3</v>
      </c>
      <c r="AQ2672" s="60">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58">
        <f ca="1">COUNTIF(INDIRECT("H"&amp;(ROW()+12*(($AN2672-1)*3+$AO2672)-ROW())/12+5):INDIRECT("S"&amp;(ROW()+12*(($AN2672-1)*3+$AO2672)-ROW())/12+5),AQ2672)</f>
        <v>0</v>
      </c>
      <c r="AS2672" s="60">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58">
        <f ca="1">COUNTIF(INDIRECT("U"&amp;(ROW()+12*(($AN2672-1)*3+$AO2672)-ROW())/12+5):INDIRECT("AF"&amp;(ROW()+12*(($AN2672-1)*3+$AO2672)-ROW())/12+5),AS2672)</f>
        <v>0</v>
      </c>
      <c r="AU2672" s="58">
        <f ca="1">IF(AND(AQ2672+AS2672&gt;0,AR2672+AT2672&gt;0),COUNTIF(AU$6:AU2671,"&gt;0")+1,0)</f>
        <v>0</v>
      </c>
    </row>
    <row r="2673" spans="40:47">
      <c r="AN2673" s="58">
        <v>75</v>
      </c>
      <c r="AO2673" s="58">
        <v>1</v>
      </c>
      <c r="AP2673" s="58">
        <v>4</v>
      </c>
      <c r="AQ2673" s="60">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58">
        <f ca="1">COUNTIF(INDIRECT("H"&amp;(ROW()+12*(($AN2673-1)*3+$AO2673)-ROW())/12+5):INDIRECT("S"&amp;(ROW()+12*(($AN2673-1)*3+$AO2673)-ROW())/12+5),AQ2673)</f>
        <v>0</v>
      </c>
      <c r="AS2673" s="60">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58">
        <f ca="1">COUNTIF(INDIRECT("U"&amp;(ROW()+12*(($AN2673-1)*3+$AO2673)-ROW())/12+5):INDIRECT("AF"&amp;(ROW()+12*(($AN2673-1)*3+$AO2673)-ROW())/12+5),AS2673)</f>
        <v>0</v>
      </c>
      <c r="AU2673" s="58">
        <f ca="1">IF(AND(AQ2673+AS2673&gt;0,AR2673+AT2673&gt;0),COUNTIF(AU$6:AU2672,"&gt;0")+1,0)</f>
        <v>0</v>
      </c>
    </row>
    <row r="2674" spans="40:47">
      <c r="AN2674" s="58">
        <v>75</v>
      </c>
      <c r="AO2674" s="58">
        <v>1</v>
      </c>
      <c r="AP2674" s="58">
        <v>5</v>
      </c>
      <c r="AQ2674" s="60">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58">
        <f ca="1">COUNTIF(INDIRECT("H"&amp;(ROW()+12*(($AN2674-1)*3+$AO2674)-ROW())/12+5):INDIRECT("S"&amp;(ROW()+12*(($AN2674-1)*3+$AO2674)-ROW())/12+5),AQ2674)</f>
        <v>0</v>
      </c>
      <c r="AS2674" s="60">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58">
        <f ca="1">COUNTIF(INDIRECT("U"&amp;(ROW()+12*(($AN2674-1)*3+$AO2674)-ROW())/12+5):INDIRECT("AF"&amp;(ROW()+12*(($AN2674-1)*3+$AO2674)-ROW())/12+5),AS2674)</f>
        <v>0</v>
      </c>
      <c r="AU2674" s="58">
        <f ca="1">IF(AND(AQ2674+AS2674&gt;0,AR2674+AT2674&gt;0),COUNTIF(AU$6:AU2673,"&gt;0")+1,0)</f>
        <v>0</v>
      </c>
    </row>
    <row r="2675" spans="40:47">
      <c r="AN2675" s="58">
        <v>75</v>
      </c>
      <c r="AO2675" s="58">
        <v>1</v>
      </c>
      <c r="AP2675" s="58">
        <v>6</v>
      </c>
      <c r="AQ2675" s="60">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58">
        <f ca="1">COUNTIF(INDIRECT("H"&amp;(ROW()+12*(($AN2675-1)*3+$AO2675)-ROW())/12+5):INDIRECT("S"&amp;(ROW()+12*(($AN2675-1)*3+$AO2675)-ROW())/12+5),AQ2675)</f>
        <v>0</v>
      </c>
      <c r="AS2675" s="60">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58">
        <f ca="1">COUNTIF(INDIRECT("U"&amp;(ROW()+12*(($AN2675-1)*3+$AO2675)-ROW())/12+5):INDIRECT("AF"&amp;(ROW()+12*(($AN2675-1)*3+$AO2675)-ROW())/12+5),AS2675)</f>
        <v>0</v>
      </c>
      <c r="AU2675" s="58">
        <f ca="1">IF(AND(AQ2675+AS2675&gt;0,AR2675+AT2675&gt;0),COUNTIF(AU$6:AU2674,"&gt;0")+1,0)</f>
        <v>0</v>
      </c>
    </row>
    <row r="2676" spans="40:47">
      <c r="AN2676" s="58">
        <v>75</v>
      </c>
      <c r="AO2676" s="58">
        <v>1</v>
      </c>
      <c r="AP2676" s="58">
        <v>7</v>
      </c>
      <c r="AQ2676" s="60">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58">
        <f ca="1">COUNTIF(INDIRECT("H"&amp;(ROW()+12*(($AN2676-1)*3+$AO2676)-ROW())/12+5):INDIRECT("S"&amp;(ROW()+12*(($AN2676-1)*3+$AO2676)-ROW())/12+5),AQ2676)</f>
        <v>0</v>
      </c>
      <c r="AS2676" s="60">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58">
        <f ca="1">COUNTIF(INDIRECT("U"&amp;(ROW()+12*(($AN2676-1)*3+$AO2676)-ROW())/12+5):INDIRECT("AF"&amp;(ROW()+12*(($AN2676-1)*3+$AO2676)-ROW())/12+5),AS2676)</f>
        <v>0</v>
      </c>
      <c r="AU2676" s="58">
        <f ca="1">IF(AND(AQ2676+AS2676&gt;0,AR2676+AT2676&gt;0),COUNTIF(AU$6:AU2675,"&gt;0")+1,0)</f>
        <v>0</v>
      </c>
    </row>
    <row r="2677" spans="40:47">
      <c r="AN2677" s="58">
        <v>75</v>
      </c>
      <c r="AO2677" s="58">
        <v>1</v>
      </c>
      <c r="AP2677" s="58">
        <v>8</v>
      </c>
      <c r="AQ2677" s="60">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58">
        <f ca="1">COUNTIF(INDIRECT("H"&amp;(ROW()+12*(($AN2677-1)*3+$AO2677)-ROW())/12+5):INDIRECT("S"&amp;(ROW()+12*(($AN2677-1)*3+$AO2677)-ROW())/12+5),AQ2677)</f>
        <v>0</v>
      </c>
      <c r="AS2677" s="60">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58">
        <f ca="1">COUNTIF(INDIRECT("U"&amp;(ROW()+12*(($AN2677-1)*3+$AO2677)-ROW())/12+5):INDIRECT("AF"&amp;(ROW()+12*(($AN2677-1)*3+$AO2677)-ROW())/12+5),AS2677)</f>
        <v>0</v>
      </c>
      <c r="AU2677" s="58">
        <f ca="1">IF(AND(AQ2677+AS2677&gt;0,AR2677+AT2677&gt;0),COUNTIF(AU$6:AU2676,"&gt;0")+1,0)</f>
        <v>0</v>
      </c>
    </row>
    <row r="2678" spans="40:47">
      <c r="AN2678" s="58">
        <v>75</v>
      </c>
      <c r="AO2678" s="58">
        <v>1</v>
      </c>
      <c r="AP2678" s="58">
        <v>9</v>
      </c>
      <c r="AQ2678" s="60">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58">
        <f ca="1">COUNTIF(INDIRECT("H"&amp;(ROW()+12*(($AN2678-1)*3+$AO2678)-ROW())/12+5):INDIRECT("S"&amp;(ROW()+12*(($AN2678-1)*3+$AO2678)-ROW())/12+5),AQ2678)</f>
        <v>0</v>
      </c>
      <c r="AS2678" s="60">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58">
        <f ca="1">COUNTIF(INDIRECT("U"&amp;(ROW()+12*(($AN2678-1)*3+$AO2678)-ROW())/12+5):INDIRECT("AF"&amp;(ROW()+12*(($AN2678-1)*3+$AO2678)-ROW())/12+5),AS2678)</f>
        <v>0</v>
      </c>
      <c r="AU2678" s="58">
        <f ca="1">IF(AND(AQ2678+AS2678&gt;0,AR2678+AT2678&gt;0),COUNTIF(AU$6:AU2677,"&gt;0")+1,0)</f>
        <v>0</v>
      </c>
    </row>
    <row r="2679" spans="40:47">
      <c r="AN2679" s="58">
        <v>75</v>
      </c>
      <c r="AO2679" s="58">
        <v>1</v>
      </c>
      <c r="AP2679" s="58">
        <v>10</v>
      </c>
      <c r="AQ2679" s="60">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58">
        <f ca="1">COUNTIF(INDIRECT("H"&amp;(ROW()+12*(($AN2679-1)*3+$AO2679)-ROW())/12+5):INDIRECT("S"&amp;(ROW()+12*(($AN2679-1)*3+$AO2679)-ROW())/12+5),AQ2679)</f>
        <v>0</v>
      </c>
      <c r="AS2679" s="60">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58">
        <f ca="1">COUNTIF(INDIRECT("U"&amp;(ROW()+12*(($AN2679-1)*3+$AO2679)-ROW())/12+5):INDIRECT("AF"&amp;(ROW()+12*(($AN2679-1)*3+$AO2679)-ROW())/12+5),AS2679)</f>
        <v>0</v>
      </c>
      <c r="AU2679" s="58">
        <f ca="1">IF(AND(AQ2679+AS2679&gt;0,AR2679+AT2679&gt;0),COUNTIF(AU$6:AU2678,"&gt;0")+1,0)</f>
        <v>0</v>
      </c>
    </row>
    <row r="2680" spans="40:47">
      <c r="AN2680" s="58">
        <v>75</v>
      </c>
      <c r="AO2680" s="58">
        <v>1</v>
      </c>
      <c r="AP2680" s="58">
        <v>11</v>
      </c>
      <c r="AQ2680" s="60">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58">
        <f ca="1">COUNTIF(INDIRECT("H"&amp;(ROW()+12*(($AN2680-1)*3+$AO2680)-ROW())/12+5):INDIRECT("S"&amp;(ROW()+12*(($AN2680-1)*3+$AO2680)-ROW())/12+5),AQ2680)</f>
        <v>0</v>
      </c>
      <c r="AS2680" s="60">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58">
        <f ca="1">COUNTIF(INDIRECT("U"&amp;(ROW()+12*(($AN2680-1)*3+$AO2680)-ROW())/12+5):INDIRECT("AF"&amp;(ROW()+12*(($AN2680-1)*3+$AO2680)-ROW())/12+5),AS2680)</f>
        <v>0</v>
      </c>
      <c r="AU2680" s="58">
        <f ca="1">IF(AND(AQ2680+AS2680&gt;0,AR2680+AT2680&gt;0),COUNTIF(AU$6:AU2679,"&gt;0")+1,0)</f>
        <v>0</v>
      </c>
    </row>
    <row r="2681" spans="40:47">
      <c r="AN2681" s="58">
        <v>75</v>
      </c>
      <c r="AO2681" s="58">
        <v>1</v>
      </c>
      <c r="AP2681" s="58">
        <v>12</v>
      </c>
      <c r="AQ2681" s="60">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58">
        <f ca="1">COUNTIF(INDIRECT("H"&amp;(ROW()+12*(($AN2681-1)*3+$AO2681)-ROW())/12+5):INDIRECT("S"&amp;(ROW()+12*(($AN2681-1)*3+$AO2681)-ROW())/12+5),AQ2681)</f>
        <v>0</v>
      </c>
      <c r="AS2681" s="60">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58">
        <f ca="1">COUNTIF(INDIRECT("U"&amp;(ROW()+12*(($AN2681-1)*3+$AO2681)-ROW())/12+5):INDIRECT("AF"&amp;(ROW()+12*(($AN2681-1)*3+$AO2681)-ROW())/12+5),AS2681)</f>
        <v>0</v>
      </c>
      <c r="AU2681" s="58">
        <f ca="1">IF(AND(AQ2681+AS2681&gt;0,AR2681+AT2681&gt;0),COUNTIF(AU$6:AU2680,"&gt;0")+1,0)</f>
        <v>0</v>
      </c>
    </row>
    <row r="2682" spans="40:47">
      <c r="AN2682" s="58">
        <v>75</v>
      </c>
      <c r="AO2682" s="58">
        <v>2</v>
      </c>
      <c r="AP2682" s="58">
        <v>1</v>
      </c>
      <c r="AQ2682" s="60">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58">
        <f ca="1">COUNTIF(INDIRECT("H"&amp;(ROW()+12*(($AN2682-1)*3+$AO2682)-ROW())/12+5):INDIRECT("S"&amp;(ROW()+12*(($AN2682-1)*3+$AO2682)-ROW())/12+5),AQ2682)</f>
        <v>0</v>
      </c>
      <c r="AS2682" s="60">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58">
        <f ca="1">COUNTIF(INDIRECT("U"&amp;(ROW()+12*(($AN2682-1)*3+$AO2682)-ROW())/12+5):INDIRECT("AF"&amp;(ROW()+12*(($AN2682-1)*3+$AO2682)-ROW())/12+5),AS2682)</f>
        <v>0</v>
      </c>
      <c r="AU2682" s="58">
        <f ca="1">IF(AND(AQ2682+AS2682&gt;0,AR2682+AT2682&gt;0),COUNTIF(AU$6:AU2681,"&gt;0")+1,0)</f>
        <v>0</v>
      </c>
    </row>
    <row r="2683" spans="40:47">
      <c r="AN2683" s="58">
        <v>75</v>
      </c>
      <c r="AO2683" s="58">
        <v>2</v>
      </c>
      <c r="AP2683" s="58">
        <v>2</v>
      </c>
      <c r="AQ2683" s="60">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58">
        <f ca="1">COUNTIF(INDIRECT("H"&amp;(ROW()+12*(($AN2683-1)*3+$AO2683)-ROW())/12+5):INDIRECT("S"&amp;(ROW()+12*(($AN2683-1)*3+$AO2683)-ROW())/12+5),AQ2683)</f>
        <v>0</v>
      </c>
      <c r="AS2683" s="60">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58">
        <f ca="1">COUNTIF(INDIRECT("U"&amp;(ROW()+12*(($AN2683-1)*3+$AO2683)-ROW())/12+5):INDIRECT("AF"&amp;(ROW()+12*(($AN2683-1)*3+$AO2683)-ROW())/12+5),AS2683)</f>
        <v>0</v>
      </c>
      <c r="AU2683" s="58">
        <f ca="1">IF(AND(AQ2683+AS2683&gt;0,AR2683+AT2683&gt;0),COUNTIF(AU$6:AU2682,"&gt;0")+1,0)</f>
        <v>0</v>
      </c>
    </row>
    <row r="2684" spans="40:47">
      <c r="AN2684" s="58">
        <v>75</v>
      </c>
      <c r="AO2684" s="58">
        <v>2</v>
      </c>
      <c r="AP2684" s="58">
        <v>3</v>
      </c>
      <c r="AQ2684" s="60">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58">
        <f ca="1">COUNTIF(INDIRECT("H"&amp;(ROW()+12*(($AN2684-1)*3+$AO2684)-ROW())/12+5):INDIRECT("S"&amp;(ROW()+12*(($AN2684-1)*3+$AO2684)-ROW())/12+5),AQ2684)</f>
        <v>0</v>
      </c>
      <c r="AS2684" s="60">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58">
        <f ca="1">COUNTIF(INDIRECT("U"&amp;(ROW()+12*(($AN2684-1)*3+$AO2684)-ROW())/12+5):INDIRECT("AF"&amp;(ROW()+12*(($AN2684-1)*3+$AO2684)-ROW())/12+5),AS2684)</f>
        <v>0</v>
      </c>
      <c r="AU2684" s="58">
        <f ca="1">IF(AND(AQ2684+AS2684&gt;0,AR2684+AT2684&gt;0),COUNTIF(AU$6:AU2683,"&gt;0")+1,0)</f>
        <v>0</v>
      </c>
    </row>
    <row r="2685" spans="40:47">
      <c r="AN2685" s="58">
        <v>75</v>
      </c>
      <c r="AO2685" s="58">
        <v>2</v>
      </c>
      <c r="AP2685" s="58">
        <v>4</v>
      </c>
      <c r="AQ2685" s="60">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58">
        <f ca="1">COUNTIF(INDIRECT("H"&amp;(ROW()+12*(($AN2685-1)*3+$AO2685)-ROW())/12+5):INDIRECT("S"&amp;(ROW()+12*(($AN2685-1)*3+$AO2685)-ROW())/12+5),AQ2685)</f>
        <v>0</v>
      </c>
      <c r="AS2685" s="60">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58">
        <f ca="1">COUNTIF(INDIRECT("U"&amp;(ROW()+12*(($AN2685-1)*3+$AO2685)-ROW())/12+5):INDIRECT("AF"&amp;(ROW()+12*(($AN2685-1)*3+$AO2685)-ROW())/12+5),AS2685)</f>
        <v>0</v>
      </c>
      <c r="AU2685" s="58">
        <f ca="1">IF(AND(AQ2685+AS2685&gt;0,AR2685+AT2685&gt;0),COUNTIF(AU$6:AU2684,"&gt;0")+1,0)</f>
        <v>0</v>
      </c>
    </row>
    <row r="2686" spans="40:47">
      <c r="AN2686" s="58">
        <v>75</v>
      </c>
      <c r="AO2686" s="58">
        <v>2</v>
      </c>
      <c r="AP2686" s="58">
        <v>5</v>
      </c>
      <c r="AQ2686" s="60">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58">
        <f ca="1">COUNTIF(INDIRECT("H"&amp;(ROW()+12*(($AN2686-1)*3+$AO2686)-ROW())/12+5):INDIRECT("S"&amp;(ROW()+12*(($AN2686-1)*3+$AO2686)-ROW())/12+5),AQ2686)</f>
        <v>0</v>
      </c>
      <c r="AS2686" s="60">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58">
        <f ca="1">COUNTIF(INDIRECT("U"&amp;(ROW()+12*(($AN2686-1)*3+$AO2686)-ROW())/12+5):INDIRECT("AF"&amp;(ROW()+12*(($AN2686-1)*3+$AO2686)-ROW())/12+5),AS2686)</f>
        <v>0</v>
      </c>
      <c r="AU2686" s="58">
        <f ca="1">IF(AND(AQ2686+AS2686&gt;0,AR2686+AT2686&gt;0),COUNTIF(AU$6:AU2685,"&gt;0")+1,0)</f>
        <v>0</v>
      </c>
    </row>
    <row r="2687" spans="40:47">
      <c r="AN2687" s="58">
        <v>75</v>
      </c>
      <c r="AO2687" s="58">
        <v>2</v>
      </c>
      <c r="AP2687" s="58">
        <v>6</v>
      </c>
      <c r="AQ2687" s="60">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58">
        <f ca="1">COUNTIF(INDIRECT("H"&amp;(ROW()+12*(($AN2687-1)*3+$AO2687)-ROW())/12+5):INDIRECT("S"&amp;(ROW()+12*(($AN2687-1)*3+$AO2687)-ROW())/12+5),AQ2687)</f>
        <v>0</v>
      </c>
      <c r="AS2687" s="60">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58">
        <f ca="1">COUNTIF(INDIRECT("U"&amp;(ROW()+12*(($AN2687-1)*3+$AO2687)-ROW())/12+5):INDIRECT("AF"&amp;(ROW()+12*(($AN2687-1)*3+$AO2687)-ROW())/12+5),AS2687)</f>
        <v>0</v>
      </c>
      <c r="AU2687" s="58">
        <f ca="1">IF(AND(AQ2687+AS2687&gt;0,AR2687+AT2687&gt;0),COUNTIF(AU$6:AU2686,"&gt;0")+1,0)</f>
        <v>0</v>
      </c>
    </row>
    <row r="2688" spans="40:47">
      <c r="AN2688" s="58">
        <v>75</v>
      </c>
      <c r="AO2688" s="58">
        <v>2</v>
      </c>
      <c r="AP2688" s="58">
        <v>7</v>
      </c>
      <c r="AQ2688" s="60">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58">
        <f ca="1">COUNTIF(INDIRECT("H"&amp;(ROW()+12*(($AN2688-1)*3+$AO2688)-ROW())/12+5):INDIRECT("S"&amp;(ROW()+12*(($AN2688-1)*3+$AO2688)-ROW())/12+5),AQ2688)</f>
        <v>0</v>
      </c>
      <c r="AS2688" s="60">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58">
        <f ca="1">COUNTIF(INDIRECT("U"&amp;(ROW()+12*(($AN2688-1)*3+$AO2688)-ROW())/12+5):INDIRECT("AF"&amp;(ROW()+12*(($AN2688-1)*3+$AO2688)-ROW())/12+5),AS2688)</f>
        <v>0</v>
      </c>
      <c r="AU2688" s="58">
        <f ca="1">IF(AND(AQ2688+AS2688&gt;0,AR2688+AT2688&gt;0),COUNTIF(AU$6:AU2687,"&gt;0")+1,0)</f>
        <v>0</v>
      </c>
    </row>
    <row r="2689" spans="40:47">
      <c r="AN2689" s="58">
        <v>75</v>
      </c>
      <c r="AO2689" s="58">
        <v>2</v>
      </c>
      <c r="AP2689" s="58">
        <v>8</v>
      </c>
      <c r="AQ2689" s="60">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58">
        <f ca="1">COUNTIF(INDIRECT("H"&amp;(ROW()+12*(($AN2689-1)*3+$AO2689)-ROW())/12+5):INDIRECT("S"&amp;(ROW()+12*(($AN2689-1)*3+$AO2689)-ROW())/12+5),AQ2689)</f>
        <v>0</v>
      </c>
      <c r="AS2689" s="60">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58">
        <f ca="1">COUNTIF(INDIRECT("U"&amp;(ROW()+12*(($AN2689-1)*3+$AO2689)-ROW())/12+5):INDIRECT("AF"&amp;(ROW()+12*(($AN2689-1)*3+$AO2689)-ROW())/12+5),AS2689)</f>
        <v>0</v>
      </c>
      <c r="AU2689" s="58">
        <f ca="1">IF(AND(AQ2689+AS2689&gt;0,AR2689+AT2689&gt;0),COUNTIF(AU$6:AU2688,"&gt;0")+1,0)</f>
        <v>0</v>
      </c>
    </row>
    <row r="2690" spans="40:47">
      <c r="AN2690" s="58">
        <v>75</v>
      </c>
      <c r="AO2690" s="58">
        <v>2</v>
      </c>
      <c r="AP2690" s="58">
        <v>9</v>
      </c>
      <c r="AQ2690" s="60">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58">
        <f ca="1">COUNTIF(INDIRECT("H"&amp;(ROW()+12*(($AN2690-1)*3+$AO2690)-ROW())/12+5):INDIRECT("S"&amp;(ROW()+12*(($AN2690-1)*3+$AO2690)-ROW())/12+5),AQ2690)</f>
        <v>0</v>
      </c>
      <c r="AS2690" s="60">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58">
        <f ca="1">COUNTIF(INDIRECT("U"&amp;(ROW()+12*(($AN2690-1)*3+$AO2690)-ROW())/12+5):INDIRECT("AF"&amp;(ROW()+12*(($AN2690-1)*3+$AO2690)-ROW())/12+5),AS2690)</f>
        <v>0</v>
      </c>
      <c r="AU2690" s="58">
        <f ca="1">IF(AND(AQ2690+AS2690&gt;0,AR2690+AT2690&gt;0),COUNTIF(AU$6:AU2689,"&gt;0")+1,0)</f>
        <v>0</v>
      </c>
    </row>
    <row r="2691" spans="40:47">
      <c r="AN2691" s="58">
        <v>75</v>
      </c>
      <c r="AO2691" s="58">
        <v>2</v>
      </c>
      <c r="AP2691" s="58">
        <v>10</v>
      </c>
      <c r="AQ2691" s="60">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58">
        <f ca="1">COUNTIF(INDIRECT("H"&amp;(ROW()+12*(($AN2691-1)*3+$AO2691)-ROW())/12+5):INDIRECT("S"&amp;(ROW()+12*(($AN2691-1)*3+$AO2691)-ROW())/12+5),AQ2691)</f>
        <v>0</v>
      </c>
      <c r="AS2691" s="60">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58">
        <f ca="1">COUNTIF(INDIRECT("U"&amp;(ROW()+12*(($AN2691-1)*3+$AO2691)-ROW())/12+5):INDIRECT("AF"&amp;(ROW()+12*(($AN2691-1)*3+$AO2691)-ROW())/12+5),AS2691)</f>
        <v>0</v>
      </c>
      <c r="AU2691" s="58">
        <f ca="1">IF(AND(AQ2691+AS2691&gt;0,AR2691+AT2691&gt;0),COUNTIF(AU$6:AU2690,"&gt;0")+1,0)</f>
        <v>0</v>
      </c>
    </row>
    <row r="2692" spans="40:47">
      <c r="AN2692" s="58">
        <v>75</v>
      </c>
      <c r="AO2692" s="58">
        <v>2</v>
      </c>
      <c r="AP2692" s="58">
        <v>11</v>
      </c>
      <c r="AQ2692" s="60">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58">
        <f ca="1">COUNTIF(INDIRECT("H"&amp;(ROW()+12*(($AN2692-1)*3+$AO2692)-ROW())/12+5):INDIRECT("S"&amp;(ROW()+12*(($AN2692-1)*3+$AO2692)-ROW())/12+5),AQ2692)</f>
        <v>0</v>
      </c>
      <c r="AS2692" s="60">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58">
        <f ca="1">COUNTIF(INDIRECT("U"&amp;(ROW()+12*(($AN2692-1)*3+$AO2692)-ROW())/12+5):INDIRECT("AF"&amp;(ROW()+12*(($AN2692-1)*3+$AO2692)-ROW())/12+5),AS2692)</f>
        <v>0</v>
      </c>
      <c r="AU2692" s="58">
        <f ca="1">IF(AND(AQ2692+AS2692&gt;0,AR2692+AT2692&gt;0),COUNTIF(AU$6:AU2691,"&gt;0")+1,0)</f>
        <v>0</v>
      </c>
    </row>
    <row r="2693" spans="40:47">
      <c r="AN2693" s="58">
        <v>75</v>
      </c>
      <c r="AO2693" s="58">
        <v>2</v>
      </c>
      <c r="AP2693" s="58">
        <v>12</v>
      </c>
      <c r="AQ2693" s="60">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58">
        <f ca="1">COUNTIF(INDIRECT("H"&amp;(ROW()+12*(($AN2693-1)*3+$AO2693)-ROW())/12+5):INDIRECT("S"&amp;(ROW()+12*(($AN2693-1)*3+$AO2693)-ROW())/12+5),AQ2693)</f>
        <v>0</v>
      </c>
      <c r="AS2693" s="60">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58">
        <f ca="1">COUNTIF(INDIRECT("U"&amp;(ROW()+12*(($AN2693-1)*3+$AO2693)-ROW())/12+5):INDIRECT("AF"&amp;(ROW()+12*(($AN2693-1)*3+$AO2693)-ROW())/12+5),AS2693)</f>
        <v>0</v>
      </c>
      <c r="AU2693" s="58">
        <f ca="1">IF(AND(AQ2693+AS2693&gt;0,AR2693+AT2693&gt;0),COUNTIF(AU$6:AU2692,"&gt;0")+1,0)</f>
        <v>0</v>
      </c>
    </row>
    <row r="2694" spans="40:47">
      <c r="AN2694" s="58">
        <v>75</v>
      </c>
      <c r="AO2694" s="58">
        <v>3</v>
      </c>
      <c r="AP2694" s="58">
        <v>1</v>
      </c>
      <c r="AQ2694" s="60">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58">
        <f ca="1">COUNTIF(INDIRECT("H"&amp;(ROW()+12*(($AN2694-1)*3+$AO2694)-ROW())/12+5):INDIRECT("S"&amp;(ROW()+12*(($AN2694-1)*3+$AO2694)-ROW())/12+5),AQ2694)</f>
        <v>0</v>
      </c>
      <c r="AS2694" s="60">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58">
        <f ca="1">COUNTIF(INDIRECT("U"&amp;(ROW()+12*(($AN2694-1)*3+$AO2694)-ROW())/12+5):INDIRECT("AF"&amp;(ROW()+12*(($AN2694-1)*3+$AO2694)-ROW())/12+5),AS2694)</f>
        <v>0</v>
      </c>
      <c r="AU2694" s="58">
        <f ca="1">IF(AND(AQ2694+AS2694&gt;0,AR2694+AT2694&gt;0),COUNTIF(AU$6:AU2693,"&gt;0")+1,0)</f>
        <v>0</v>
      </c>
    </row>
    <row r="2695" spans="40:47">
      <c r="AN2695" s="58">
        <v>75</v>
      </c>
      <c r="AO2695" s="58">
        <v>3</v>
      </c>
      <c r="AP2695" s="58">
        <v>2</v>
      </c>
      <c r="AQ2695" s="60">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58">
        <f ca="1">COUNTIF(INDIRECT("H"&amp;(ROW()+12*(($AN2695-1)*3+$AO2695)-ROW())/12+5):INDIRECT("S"&amp;(ROW()+12*(($AN2695-1)*3+$AO2695)-ROW())/12+5),AQ2695)</f>
        <v>0</v>
      </c>
      <c r="AS2695" s="60">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58">
        <f ca="1">COUNTIF(INDIRECT("U"&amp;(ROW()+12*(($AN2695-1)*3+$AO2695)-ROW())/12+5):INDIRECT("AF"&amp;(ROW()+12*(($AN2695-1)*3+$AO2695)-ROW())/12+5),AS2695)</f>
        <v>0</v>
      </c>
      <c r="AU2695" s="58">
        <f ca="1">IF(AND(AQ2695+AS2695&gt;0,AR2695+AT2695&gt;0),COUNTIF(AU$6:AU2694,"&gt;0")+1,0)</f>
        <v>0</v>
      </c>
    </row>
    <row r="2696" spans="40:47">
      <c r="AN2696" s="58">
        <v>75</v>
      </c>
      <c r="AO2696" s="58">
        <v>3</v>
      </c>
      <c r="AP2696" s="58">
        <v>3</v>
      </c>
      <c r="AQ2696" s="60">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58">
        <f ca="1">COUNTIF(INDIRECT("H"&amp;(ROW()+12*(($AN2696-1)*3+$AO2696)-ROW())/12+5):INDIRECT("S"&amp;(ROW()+12*(($AN2696-1)*3+$AO2696)-ROW())/12+5),AQ2696)</f>
        <v>0</v>
      </c>
      <c r="AS2696" s="60">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58">
        <f ca="1">COUNTIF(INDIRECT("U"&amp;(ROW()+12*(($AN2696-1)*3+$AO2696)-ROW())/12+5):INDIRECT("AF"&amp;(ROW()+12*(($AN2696-1)*3+$AO2696)-ROW())/12+5),AS2696)</f>
        <v>0</v>
      </c>
      <c r="AU2696" s="58">
        <f ca="1">IF(AND(AQ2696+AS2696&gt;0,AR2696+AT2696&gt;0),COUNTIF(AU$6:AU2695,"&gt;0")+1,0)</f>
        <v>0</v>
      </c>
    </row>
    <row r="2697" spans="40:47">
      <c r="AN2697" s="58">
        <v>75</v>
      </c>
      <c r="AO2697" s="58">
        <v>3</v>
      </c>
      <c r="AP2697" s="58">
        <v>4</v>
      </c>
      <c r="AQ2697" s="60">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58">
        <f ca="1">COUNTIF(INDIRECT("H"&amp;(ROW()+12*(($AN2697-1)*3+$AO2697)-ROW())/12+5):INDIRECT("S"&amp;(ROW()+12*(($AN2697-1)*3+$AO2697)-ROW())/12+5),AQ2697)</f>
        <v>0</v>
      </c>
      <c r="AS2697" s="60">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58">
        <f ca="1">COUNTIF(INDIRECT("U"&amp;(ROW()+12*(($AN2697-1)*3+$AO2697)-ROW())/12+5):INDIRECT("AF"&amp;(ROW()+12*(($AN2697-1)*3+$AO2697)-ROW())/12+5),AS2697)</f>
        <v>0</v>
      </c>
      <c r="AU2697" s="58">
        <f ca="1">IF(AND(AQ2697+AS2697&gt;0,AR2697+AT2697&gt;0),COUNTIF(AU$6:AU2696,"&gt;0")+1,0)</f>
        <v>0</v>
      </c>
    </row>
    <row r="2698" spans="40:47">
      <c r="AN2698" s="58">
        <v>75</v>
      </c>
      <c r="AO2698" s="58">
        <v>3</v>
      </c>
      <c r="AP2698" s="58">
        <v>5</v>
      </c>
      <c r="AQ2698" s="60">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58">
        <f ca="1">COUNTIF(INDIRECT("H"&amp;(ROW()+12*(($AN2698-1)*3+$AO2698)-ROW())/12+5):INDIRECT("S"&amp;(ROW()+12*(($AN2698-1)*3+$AO2698)-ROW())/12+5),AQ2698)</f>
        <v>0</v>
      </c>
      <c r="AS2698" s="60">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58">
        <f ca="1">COUNTIF(INDIRECT("U"&amp;(ROW()+12*(($AN2698-1)*3+$AO2698)-ROW())/12+5):INDIRECT("AF"&amp;(ROW()+12*(($AN2698-1)*3+$AO2698)-ROW())/12+5),AS2698)</f>
        <v>0</v>
      </c>
      <c r="AU2698" s="58">
        <f ca="1">IF(AND(AQ2698+AS2698&gt;0,AR2698+AT2698&gt;0),COUNTIF(AU$6:AU2697,"&gt;0")+1,0)</f>
        <v>0</v>
      </c>
    </row>
    <row r="2699" spans="40:47">
      <c r="AN2699" s="58">
        <v>75</v>
      </c>
      <c r="AO2699" s="58">
        <v>3</v>
      </c>
      <c r="AP2699" s="58">
        <v>6</v>
      </c>
      <c r="AQ2699" s="60">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58">
        <f ca="1">COUNTIF(INDIRECT("H"&amp;(ROW()+12*(($AN2699-1)*3+$AO2699)-ROW())/12+5):INDIRECT("S"&amp;(ROW()+12*(($AN2699-1)*3+$AO2699)-ROW())/12+5),AQ2699)</f>
        <v>0</v>
      </c>
      <c r="AS2699" s="60">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58">
        <f ca="1">COUNTIF(INDIRECT("U"&amp;(ROW()+12*(($AN2699-1)*3+$AO2699)-ROW())/12+5):INDIRECT("AF"&amp;(ROW()+12*(($AN2699-1)*3+$AO2699)-ROW())/12+5),AS2699)</f>
        <v>0</v>
      </c>
      <c r="AU2699" s="58">
        <f ca="1">IF(AND(AQ2699+AS2699&gt;0,AR2699+AT2699&gt;0),COUNTIF(AU$6:AU2698,"&gt;0")+1,0)</f>
        <v>0</v>
      </c>
    </row>
    <row r="2700" spans="40:47">
      <c r="AN2700" s="58">
        <v>75</v>
      </c>
      <c r="AO2700" s="58">
        <v>3</v>
      </c>
      <c r="AP2700" s="58">
        <v>7</v>
      </c>
      <c r="AQ2700" s="60">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58">
        <f ca="1">COUNTIF(INDIRECT("H"&amp;(ROW()+12*(($AN2700-1)*3+$AO2700)-ROW())/12+5):INDIRECT("S"&amp;(ROW()+12*(($AN2700-1)*3+$AO2700)-ROW())/12+5),AQ2700)</f>
        <v>0</v>
      </c>
      <c r="AS2700" s="60">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58">
        <f ca="1">COUNTIF(INDIRECT("U"&amp;(ROW()+12*(($AN2700-1)*3+$AO2700)-ROW())/12+5):INDIRECT("AF"&amp;(ROW()+12*(($AN2700-1)*3+$AO2700)-ROW())/12+5),AS2700)</f>
        <v>0</v>
      </c>
      <c r="AU2700" s="58">
        <f ca="1">IF(AND(AQ2700+AS2700&gt;0,AR2700+AT2700&gt;0),COUNTIF(AU$6:AU2699,"&gt;0")+1,0)</f>
        <v>0</v>
      </c>
    </row>
    <row r="2701" spans="40:47">
      <c r="AN2701" s="58">
        <v>75</v>
      </c>
      <c r="AO2701" s="58">
        <v>3</v>
      </c>
      <c r="AP2701" s="58">
        <v>8</v>
      </c>
      <c r="AQ2701" s="60">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58">
        <f ca="1">COUNTIF(INDIRECT("H"&amp;(ROW()+12*(($AN2701-1)*3+$AO2701)-ROW())/12+5):INDIRECT("S"&amp;(ROW()+12*(($AN2701-1)*3+$AO2701)-ROW())/12+5),AQ2701)</f>
        <v>0</v>
      </c>
      <c r="AS2701" s="60">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58">
        <f ca="1">COUNTIF(INDIRECT("U"&amp;(ROW()+12*(($AN2701-1)*3+$AO2701)-ROW())/12+5):INDIRECT("AF"&amp;(ROW()+12*(($AN2701-1)*3+$AO2701)-ROW())/12+5),AS2701)</f>
        <v>0</v>
      </c>
      <c r="AU2701" s="58">
        <f ca="1">IF(AND(AQ2701+AS2701&gt;0,AR2701+AT2701&gt;0),COUNTIF(AU$6:AU2700,"&gt;0")+1,0)</f>
        <v>0</v>
      </c>
    </row>
    <row r="2702" spans="40:47">
      <c r="AN2702" s="58">
        <v>75</v>
      </c>
      <c r="AO2702" s="58">
        <v>3</v>
      </c>
      <c r="AP2702" s="58">
        <v>9</v>
      </c>
      <c r="AQ2702" s="60">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58">
        <f ca="1">COUNTIF(INDIRECT("H"&amp;(ROW()+12*(($AN2702-1)*3+$AO2702)-ROW())/12+5):INDIRECT("S"&amp;(ROW()+12*(($AN2702-1)*3+$AO2702)-ROW())/12+5),AQ2702)</f>
        <v>0</v>
      </c>
      <c r="AS2702" s="60">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58">
        <f ca="1">COUNTIF(INDIRECT("U"&amp;(ROW()+12*(($AN2702-1)*3+$AO2702)-ROW())/12+5):INDIRECT("AF"&amp;(ROW()+12*(($AN2702-1)*3+$AO2702)-ROW())/12+5),AS2702)</f>
        <v>0</v>
      </c>
      <c r="AU2702" s="58">
        <f ca="1">IF(AND(AQ2702+AS2702&gt;0,AR2702+AT2702&gt;0),COUNTIF(AU$6:AU2701,"&gt;0")+1,0)</f>
        <v>0</v>
      </c>
    </row>
    <row r="2703" spans="40:47">
      <c r="AN2703" s="58">
        <v>75</v>
      </c>
      <c r="AO2703" s="58">
        <v>3</v>
      </c>
      <c r="AP2703" s="58">
        <v>10</v>
      </c>
      <c r="AQ2703" s="60">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58">
        <f ca="1">COUNTIF(INDIRECT("H"&amp;(ROW()+12*(($AN2703-1)*3+$AO2703)-ROW())/12+5):INDIRECT("S"&amp;(ROW()+12*(($AN2703-1)*3+$AO2703)-ROW())/12+5),AQ2703)</f>
        <v>0</v>
      </c>
      <c r="AS2703" s="60">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58">
        <f ca="1">COUNTIF(INDIRECT("U"&amp;(ROW()+12*(($AN2703-1)*3+$AO2703)-ROW())/12+5):INDIRECT("AF"&amp;(ROW()+12*(($AN2703-1)*3+$AO2703)-ROW())/12+5),AS2703)</f>
        <v>0</v>
      </c>
      <c r="AU2703" s="58">
        <f ca="1">IF(AND(AQ2703+AS2703&gt;0,AR2703+AT2703&gt;0),COUNTIF(AU$6:AU2702,"&gt;0")+1,0)</f>
        <v>0</v>
      </c>
    </row>
    <row r="2704" spans="40:47">
      <c r="AN2704" s="58">
        <v>75</v>
      </c>
      <c r="AO2704" s="58">
        <v>3</v>
      </c>
      <c r="AP2704" s="58">
        <v>11</v>
      </c>
      <c r="AQ2704" s="60">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58">
        <f ca="1">COUNTIF(INDIRECT("H"&amp;(ROW()+12*(($AN2704-1)*3+$AO2704)-ROW())/12+5):INDIRECT("S"&amp;(ROW()+12*(($AN2704-1)*3+$AO2704)-ROW())/12+5),AQ2704)</f>
        <v>0</v>
      </c>
      <c r="AS2704" s="60">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58">
        <f ca="1">COUNTIF(INDIRECT("U"&amp;(ROW()+12*(($AN2704-1)*3+$AO2704)-ROW())/12+5):INDIRECT("AF"&amp;(ROW()+12*(($AN2704-1)*3+$AO2704)-ROW())/12+5),AS2704)</f>
        <v>0</v>
      </c>
      <c r="AU2704" s="58">
        <f ca="1">IF(AND(AQ2704+AS2704&gt;0,AR2704+AT2704&gt;0),COUNTIF(AU$6:AU2703,"&gt;0")+1,0)</f>
        <v>0</v>
      </c>
    </row>
    <row r="2705" spans="40:47">
      <c r="AN2705" s="243">
        <v>75</v>
      </c>
      <c r="AO2705" s="243">
        <v>3</v>
      </c>
      <c r="AP2705" s="243">
        <v>12</v>
      </c>
      <c r="AQ2705" s="244">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243">
        <f ca="1">COUNTIF(INDIRECT("H"&amp;(ROW()+12*(($AN2705-1)*3+$AO2705)-ROW())/12+5):INDIRECT("S"&amp;(ROW()+12*(($AN2705-1)*3+$AO2705)-ROW())/12+5),AQ2705)</f>
        <v>0</v>
      </c>
      <c r="AS2705" s="244">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243">
        <f ca="1">COUNTIF(INDIRECT("U"&amp;(ROW()+12*(($AN2705-1)*3+$AO2705)-ROW())/12+5):INDIRECT("AF"&amp;(ROW()+12*(($AN2705-1)*3+$AO2705)-ROW())/12+5),AS2705)</f>
        <v>0</v>
      </c>
      <c r="AU2705" s="58">
        <f ca="1">IF(AND(AQ2705+AS2705&gt;0,AR2705+AT2705&gt;0),COUNTIF(AU$6:AU2704,"&gt;0")+1,0)</f>
        <v>0</v>
      </c>
    </row>
    <row r="2706" spans="40:47">
      <c r="AN2706" s="58">
        <v>76</v>
      </c>
      <c r="AO2706" s="58">
        <v>1</v>
      </c>
      <c r="AP2706" s="58">
        <v>1</v>
      </c>
      <c r="AQ2706" s="60">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58">
        <f ca="1">COUNTIF(INDIRECT("H"&amp;(ROW()+12*(($AN2706-1)*3+$AO2706)-ROW())/12+5):INDIRECT("S"&amp;(ROW()+12*(($AN2706-1)*3+$AO2706)-ROW())/12+5),AQ2706)</f>
        <v>0</v>
      </c>
      <c r="AS2706" s="60">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58">
        <f ca="1">COUNTIF(INDIRECT("U"&amp;(ROW()+12*(($AN2706-1)*3+$AO2706)-ROW())/12+5):INDIRECT("AF"&amp;(ROW()+12*(($AN2706-1)*3+$AO2706)-ROW())/12+5),AS2706)</f>
        <v>0</v>
      </c>
      <c r="AU2706" s="58">
        <f ca="1">IF(AND(AQ2706+AS2706&gt;0,AR2706+AT2706&gt;0),COUNTIF(AU$6:AU2705,"&gt;0")+1,0)</f>
        <v>0</v>
      </c>
    </row>
    <row r="2707" spans="40:47">
      <c r="AN2707" s="58">
        <v>76</v>
      </c>
      <c r="AO2707" s="58">
        <v>1</v>
      </c>
      <c r="AP2707" s="58">
        <v>2</v>
      </c>
      <c r="AQ2707" s="60">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58">
        <f ca="1">COUNTIF(INDIRECT("H"&amp;(ROW()+12*(($AN2707-1)*3+$AO2707)-ROW())/12+5):INDIRECT("S"&amp;(ROW()+12*(($AN2707-1)*3+$AO2707)-ROW())/12+5),AQ2707)</f>
        <v>0</v>
      </c>
      <c r="AS2707" s="60">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58">
        <f ca="1">COUNTIF(INDIRECT("U"&amp;(ROW()+12*(($AN2707-1)*3+$AO2707)-ROW())/12+5):INDIRECT("AF"&amp;(ROW()+12*(($AN2707-1)*3+$AO2707)-ROW())/12+5),AS2707)</f>
        <v>0</v>
      </c>
      <c r="AU2707" s="58">
        <f ca="1">IF(AND(AQ2707+AS2707&gt;0,AR2707+AT2707&gt;0),COUNTIF(AU$6:AU2706,"&gt;0")+1,0)</f>
        <v>0</v>
      </c>
    </row>
    <row r="2708" spans="40:47">
      <c r="AN2708" s="58">
        <v>76</v>
      </c>
      <c r="AO2708" s="58">
        <v>1</v>
      </c>
      <c r="AP2708" s="58">
        <v>3</v>
      </c>
      <c r="AQ2708" s="60">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58">
        <f ca="1">COUNTIF(INDIRECT("H"&amp;(ROW()+12*(($AN2708-1)*3+$AO2708)-ROW())/12+5):INDIRECT("S"&amp;(ROW()+12*(($AN2708-1)*3+$AO2708)-ROW())/12+5),AQ2708)</f>
        <v>0</v>
      </c>
      <c r="AS2708" s="60">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58">
        <f ca="1">COUNTIF(INDIRECT("U"&amp;(ROW()+12*(($AN2708-1)*3+$AO2708)-ROW())/12+5):INDIRECT("AF"&amp;(ROW()+12*(($AN2708-1)*3+$AO2708)-ROW())/12+5),AS2708)</f>
        <v>0</v>
      </c>
      <c r="AU2708" s="58">
        <f ca="1">IF(AND(AQ2708+AS2708&gt;0,AR2708+AT2708&gt;0),COUNTIF(AU$6:AU2707,"&gt;0")+1,0)</f>
        <v>0</v>
      </c>
    </row>
    <row r="2709" spans="40:47">
      <c r="AN2709" s="58">
        <v>76</v>
      </c>
      <c r="AO2709" s="58">
        <v>1</v>
      </c>
      <c r="AP2709" s="58">
        <v>4</v>
      </c>
      <c r="AQ2709" s="60">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58">
        <f ca="1">COUNTIF(INDIRECT("H"&amp;(ROW()+12*(($AN2709-1)*3+$AO2709)-ROW())/12+5):INDIRECT("S"&amp;(ROW()+12*(($AN2709-1)*3+$AO2709)-ROW())/12+5),AQ2709)</f>
        <v>0</v>
      </c>
      <c r="AS2709" s="60">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58">
        <f ca="1">COUNTIF(INDIRECT("U"&amp;(ROW()+12*(($AN2709-1)*3+$AO2709)-ROW())/12+5):INDIRECT("AF"&amp;(ROW()+12*(($AN2709-1)*3+$AO2709)-ROW())/12+5),AS2709)</f>
        <v>0</v>
      </c>
      <c r="AU2709" s="58">
        <f ca="1">IF(AND(AQ2709+AS2709&gt;0,AR2709+AT2709&gt;0),COUNTIF(AU$6:AU2708,"&gt;0")+1,0)</f>
        <v>0</v>
      </c>
    </row>
    <row r="2710" spans="40:47">
      <c r="AN2710" s="58">
        <v>76</v>
      </c>
      <c r="AO2710" s="58">
        <v>1</v>
      </c>
      <c r="AP2710" s="58">
        <v>5</v>
      </c>
      <c r="AQ2710" s="60">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58">
        <f ca="1">COUNTIF(INDIRECT("H"&amp;(ROW()+12*(($AN2710-1)*3+$AO2710)-ROW())/12+5):INDIRECT("S"&amp;(ROW()+12*(($AN2710-1)*3+$AO2710)-ROW())/12+5),AQ2710)</f>
        <v>0</v>
      </c>
      <c r="AS2710" s="60">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58">
        <f ca="1">COUNTIF(INDIRECT("U"&amp;(ROW()+12*(($AN2710-1)*3+$AO2710)-ROW())/12+5):INDIRECT("AF"&amp;(ROW()+12*(($AN2710-1)*3+$AO2710)-ROW())/12+5),AS2710)</f>
        <v>0</v>
      </c>
      <c r="AU2710" s="58">
        <f ca="1">IF(AND(AQ2710+AS2710&gt;0,AR2710+AT2710&gt;0),COUNTIF(AU$6:AU2709,"&gt;0")+1,0)</f>
        <v>0</v>
      </c>
    </row>
    <row r="2711" spans="40:47">
      <c r="AN2711" s="58">
        <v>76</v>
      </c>
      <c r="AO2711" s="58">
        <v>1</v>
      </c>
      <c r="AP2711" s="58">
        <v>6</v>
      </c>
      <c r="AQ2711" s="60">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58">
        <f ca="1">COUNTIF(INDIRECT("H"&amp;(ROW()+12*(($AN2711-1)*3+$AO2711)-ROW())/12+5):INDIRECT("S"&amp;(ROW()+12*(($AN2711-1)*3+$AO2711)-ROW())/12+5),AQ2711)</f>
        <v>0</v>
      </c>
      <c r="AS2711" s="60">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58">
        <f ca="1">COUNTIF(INDIRECT("U"&amp;(ROW()+12*(($AN2711-1)*3+$AO2711)-ROW())/12+5):INDIRECT("AF"&amp;(ROW()+12*(($AN2711-1)*3+$AO2711)-ROW())/12+5),AS2711)</f>
        <v>0</v>
      </c>
      <c r="AU2711" s="58">
        <f ca="1">IF(AND(AQ2711+AS2711&gt;0,AR2711+AT2711&gt;0),COUNTIF(AU$6:AU2710,"&gt;0")+1,0)</f>
        <v>0</v>
      </c>
    </row>
    <row r="2712" spans="40:47">
      <c r="AN2712" s="58">
        <v>76</v>
      </c>
      <c r="AO2712" s="58">
        <v>1</v>
      </c>
      <c r="AP2712" s="58">
        <v>7</v>
      </c>
      <c r="AQ2712" s="60">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58">
        <f ca="1">COUNTIF(INDIRECT("H"&amp;(ROW()+12*(($AN2712-1)*3+$AO2712)-ROW())/12+5):INDIRECT("S"&amp;(ROW()+12*(($AN2712-1)*3+$AO2712)-ROW())/12+5),AQ2712)</f>
        <v>0</v>
      </c>
      <c r="AS2712" s="60">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58">
        <f ca="1">COUNTIF(INDIRECT("U"&amp;(ROW()+12*(($AN2712-1)*3+$AO2712)-ROW())/12+5):INDIRECT("AF"&amp;(ROW()+12*(($AN2712-1)*3+$AO2712)-ROW())/12+5),AS2712)</f>
        <v>0</v>
      </c>
      <c r="AU2712" s="58">
        <f ca="1">IF(AND(AQ2712+AS2712&gt;0,AR2712+AT2712&gt;0),COUNTIF(AU$6:AU2711,"&gt;0")+1,0)</f>
        <v>0</v>
      </c>
    </row>
    <row r="2713" spans="40:47">
      <c r="AN2713" s="58">
        <v>76</v>
      </c>
      <c r="AO2713" s="58">
        <v>1</v>
      </c>
      <c r="AP2713" s="58">
        <v>8</v>
      </c>
      <c r="AQ2713" s="60">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58">
        <f ca="1">COUNTIF(INDIRECT("H"&amp;(ROW()+12*(($AN2713-1)*3+$AO2713)-ROW())/12+5):INDIRECT("S"&amp;(ROW()+12*(($AN2713-1)*3+$AO2713)-ROW())/12+5),AQ2713)</f>
        <v>0</v>
      </c>
      <c r="AS2713" s="60">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58">
        <f ca="1">COUNTIF(INDIRECT("U"&amp;(ROW()+12*(($AN2713-1)*3+$AO2713)-ROW())/12+5):INDIRECT("AF"&amp;(ROW()+12*(($AN2713-1)*3+$AO2713)-ROW())/12+5),AS2713)</f>
        <v>0</v>
      </c>
      <c r="AU2713" s="58">
        <f ca="1">IF(AND(AQ2713+AS2713&gt;0,AR2713+AT2713&gt;0),COUNTIF(AU$6:AU2712,"&gt;0")+1,0)</f>
        <v>0</v>
      </c>
    </row>
    <row r="2714" spans="40:47">
      <c r="AN2714" s="58">
        <v>76</v>
      </c>
      <c r="AO2714" s="58">
        <v>1</v>
      </c>
      <c r="AP2714" s="58">
        <v>9</v>
      </c>
      <c r="AQ2714" s="60">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58">
        <f ca="1">COUNTIF(INDIRECT("H"&amp;(ROW()+12*(($AN2714-1)*3+$AO2714)-ROW())/12+5):INDIRECT("S"&amp;(ROW()+12*(($AN2714-1)*3+$AO2714)-ROW())/12+5),AQ2714)</f>
        <v>0</v>
      </c>
      <c r="AS2714" s="60">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58">
        <f ca="1">COUNTIF(INDIRECT("U"&amp;(ROW()+12*(($AN2714-1)*3+$AO2714)-ROW())/12+5):INDIRECT("AF"&amp;(ROW()+12*(($AN2714-1)*3+$AO2714)-ROW())/12+5),AS2714)</f>
        <v>0</v>
      </c>
      <c r="AU2714" s="58">
        <f ca="1">IF(AND(AQ2714+AS2714&gt;0,AR2714+AT2714&gt;0),COUNTIF(AU$6:AU2713,"&gt;0")+1,0)</f>
        <v>0</v>
      </c>
    </row>
    <row r="2715" spans="40:47">
      <c r="AN2715" s="58">
        <v>76</v>
      </c>
      <c r="AO2715" s="58">
        <v>1</v>
      </c>
      <c r="AP2715" s="58">
        <v>10</v>
      </c>
      <c r="AQ2715" s="60">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58">
        <f ca="1">COUNTIF(INDIRECT("H"&amp;(ROW()+12*(($AN2715-1)*3+$AO2715)-ROW())/12+5):INDIRECT("S"&amp;(ROW()+12*(($AN2715-1)*3+$AO2715)-ROW())/12+5),AQ2715)</f>
        <v>0</v>
      </c>
      <c r="AS2715" s="60">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58">
        <f ca="1">COUNTIF(INDIRECT("U"&amp;(ROW()+12*(($AN2715-1)*3+$AO2715)-ROW())/12+5):INDIRECT("AF"&amp;(ROW()+12*(($AN2715-1)*3+$AO2715)-ROW())/12+5),AS2715)</f>
        <v>0</v>
      </c>
      <c r="AU2715" s="58">
        <f ca="1">IF(AND(AQ2715+AS2715&gt;0,AR2715+AT2715&gt;0),COUNTIF(AU$6:AU2714,"&gt;0")+1,0)</f>
        <v>0</v>
      </c>
    </row>
    <row r="2716" spans="40:47">
      <c r="AN2716" s="58">
        <v>76</v>
      </c>
      <c r="AO2716" s="58">
        <v>1</v>
      </c>
      <c r="AP2716" s="58">
        <v>11</v>
      </c>
      <c r="AQ2716" s="60">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58">
        <f ca="1">COUNTIF(INDIRECT("H"&amp;(ROW()+12*(($AN2716-1)*3+$AO2716)-ROW())/12+5):INDIRECT("S"&amp;(ROW()+12*(($AN2716-1)*3+$AO2716)-ROW())/12+5),AQ2716)</f>
        <v>0</v>
      </c>
      <c r="AS2716" s="60">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58">
        <f ca="1">COUNTIF(INDIRECT("U"&amp;(ROW()+12*(($AN2716-1)*3+$AO2716)-ROW())/12+5):INDIRECT("AF"&amp;(ROW()+12*(($AN2716-1)*3+$AO2716)-ROW())/12+5),AS2716)</f>
        <v>0</v>
      </c>
      <c r="AU2716" s="58">
        <f ca="1">IF(AND(AQ2716+AS2716&gt;0,AR2716+AT2716&gt;0),COUNTIF(AU$6:AU2715,"&gt;0")+1,0)</f>
        <v>0</v>
      </c>
    </row>
    <row r="2717" spans="40:47">
      <c r="AN2717" s="58">
        <v>76</v>
      </c>
      <c r="AO2717" s="58">
        <v>1</v>
      </c>
      <c r="AP2717" s="58">
        <v>12</v>
      </c>
      <c r="AQ2717" s="60">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58">
        <f ca="1">COUNTIF(INDIRECT("H"&amp;(ROW()+12*(($AN2717-1)*3+$AO2717)-ROW())/12+5):INDIRECT("S"&amp;(ROW()+12*(($AN2717-1)*3+$AO2717)-ROW())/12+5),AQ2717)</f>
        <v>0</v>
      </c>
      <c r="AS2717" s="60">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58">
        <f ca="1">COUNTIF(INDIRECT("U"&amp;(ROW()+12*(($AN2717-1)*3+$AO2717)-ROW())/12+5):INDIRECT("AF"&amp;(ROW()+12*(($AN2717-1)*3+$AO2717)-ROW())/12+5),AS2717)</f>
        <v>0</v>
      </c>
      <c r="AU2717" s="58">
        <f ca="1">IF(AND(AQ2717+AS2717&gt;0,AR2717+AT2717&gt;0),COUNTIF(AU$6:AU2716,"&gt;0")+1,0)</f>
        <v>0</v>
      </c>
    </row>
    <row r="2718" spans="40:47">
      <c r="AN2718" s="58">
        <v>76</v>
      </c>
      <c r="AO2718" s="58">
        <v>2</v>
      </c>
      <c r="AP2718" s="58">
        <v>1</v>
      </c>
      <c r="AQ2718" s="60">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58">
        <f ca="1">COUNTIF(INDIRECT("H"&amp;(ROW()+12*(($AN2718-1)*3+$AO2718)-ROW())/12+5):INDIRECT("S"&amp;(ROW()+12*(($AN2718-1)*3+$AO2718)-ROW())/12+5),AQ2718)</f>
        <v>0</v>
      </c>
      <c r="AS2718" s="60">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58">
        <f ca="1">COUNTIF(INDIRECT("U"&amp;(ROW()+12*(($AN2718-1)*3+$AO2718)-ROW())/12+5):INDIRECT("AF"&amp;(ROW()+12*(($AN2718-1)*3+$AO2718)-ROW())/12+5),AS2718)</f>
        <v>0</v>
      </c>
      <c r="AU2718" s="58">
        <f ca="1">IF(AND(AQ2718+AS2718&gt;0,AR2718+AT2718&gt;0),COUNTIF(AU$6:AU2717,"&gt;0")+1,0)</f>
        <v>0</v>
      </c>
    </row>
    <row r="2719" spans="40:47">
      <c r="AN2719" s="58">
        <v>76</v>
      </c>
      <c r="AO2719" s="58">
        <v>2</v>
      </c>
      <c r="AP2719" s="58">
        <v>2</v>
      </c>
      <c r="AQ2719" s="60">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58">
        <f ca="1">COUNTIF(INDIRECT("H"&amp;(ROW()+12*(($AN2719-1)*3+$AO2719)-ROW())/12+5):INDIRECT("S"&amp;(ROW()+12*(($AN2719-1)*3+$AO2719)-ROW())/12+5),AQ2719)</f>
        <v>0</v>
      </c>
      <c r="AS2719" s="60">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58">
        <f ca="1">COUNTIF(INDIRECT("U"&amp;(ROW()+12*(($AN2719-1)*3+$AO2719)-ROW())/12+5):INDIRECT("AF"&amp;(ROW()+12*(($AN2719-1)*3+$AO2719)-ROW())/12+5),AS2719)</f>
        <v>0</v>
      </c>
      <c r="AU2719" s="58">
        <f ca="1">IF(AND(AQ2719+AS2719&gt;0,AR2719+AT2719&gt;0),COUNTIF(AU$6:AU2718,"&gt;0")+1,0)</f>
        <v>0</v>
      </c>
    </row>
    <row r="2720" spans="40:47">
      <c r="AN2720" s="58">
        <v>76</v>
      </c>
      <c r="AO2720" s="58">
        <v>2</v>
      </c>
      <c r="AP2720" s="58">
        <v>3</v>
      </c>
      <c r="AQ2720" s="60">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58">
        <f ca="1">COUNTIF(INDIRECT("H"&amp;(ROW()+12*(($AN2720-1)*3+$AO2720)-ROW())/12+5):INDIRECT("S"&amp;(ROW()+12*(($AN2720-1)*3+$AO2720)-ROW())/12+5),AQ2720)</f>
        <v>0</v>
      </c>
      <c r="AS2720" s="60">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58">
        <f ca="1">COUNTIF(INDIRECT("U"&amp;(ROW()+12*(($AN2720-1)*3+$AO2720)-ROW())/12+5):INDIRECT("AF"&amp;(ROW()+12*(($AN2720-1)*3+$AO2720)-ROW())/12+5),AS2720)</f>
        <v>0</v>
      </c>
      <c r="AU2720" s="58">
        <f ca="1">IF(AND(AQ2720+AS2720&gt;0,AR2720+AT2720&gt;0),COUNTIF(AU$6:AU2719,"&gt;0")+1,0)</f>
        <v>0</v>
      </c>
    </row>
    <row r="2721" spans="40:47">
      <c r="AN2721" s="58">
        <v>76</v>
      </c>
      <c r="AO2721" s="58">
        <v>2</v>
      </c>
      <c r="AP2721" s="58">
        <v>4</v>
      </c>
      <c r="AQ2721" s="60">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58">
        <f ca="1">COUNTIF(INDIRECT("H"&amp;(ROW()+12*(($AN2721-1)*3+$AO2721)-ROW())/12+5):INDIRECT("S"&amp;(ROW()+12*(($AN2721-1)*3+$AO2721)-ROW())/12+5),AQ2721)</f>
        <v>0</v>
      </c>
      <c r="AS2721" s="60">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58">
        <f ca="1">COUNTIF(INDIRECT("U"&amp;(ROW()+12*(($AN2721-1)*3+$AO2721)-ROW())/12+5):INDIRECT("AF"&amp;(ROW()+12*(($AN2721-1)*3+$AO2721)-ROW())/12+5),AS2721)</f>
        <v>0</v>
      </c>
      <c r="AU2721" s="58">
        <f ca="1">IF(AND(AQ2721+AS2721&gt;0,AR2721+AT2721&gt;0),COUNTIF(AU$6:AU2720,"&gt;0")+1,0)</f>
        <v>0</v>
      </c>
    </row>
    <row r="2722" spans="40:47">
      <c r="AN2722" s="58">
        <v>76</v>
      </c>
      <c r="AO2722" s="58">
        <v>2</v>
      </c>
      <c r="AP2722" s="58">
        <v>5</v>
      </c>
      <c r="AQ2722" s="60">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58">
        <f ca="1">COUNTIF(INDIRECT("H"&amp;(ROW()+12*(($AN2722-1)*3+$AO2722)-ROW())/12+5):INDIRECT("S"&amp;(ROW()+12*(($AN2722-1)*3+$AO2722)-ROW())/12+5),AQ2722)</f>
        <v>0</v>
      </c>
      <c r="AS2722" s="60">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58">
        <f ca="1">COUNTIF(INDIRECT("U"&amp;(ROW()+12*(($AN2722-1)*3+$AO2722)-ROW())/12+5):INDIRECT("AF"&amp;(ROW()+12*(($AN2722-1)*3+$AO2722)-ROW())/12+5),AS2722)</f>
        <v>0</v>
      </c>
      <c r="AU2722" s="58">
        <f ca="1">IF(AND(AQ2722+AS2722&gt;0,AR2722+AT2722&gt;0),COUNTIF(AU$6:AU2721,"&gt;0")+1,0)</f>
        <v>0</v>
      </c>
    </row>
    <row r="2723" spans="40:47">
      <c r="AN2723" s="58">
        <v>76</v>
      </c>
      <c r="AO2723" s="58">
        <v>2</v>
      </c>
      <c r="AP2723" s="58">
        <v>6</v>
      </c>
      <c r="AQ2723" s="60">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58">
        <f ca="1">COUNTIF(INDIRECT("H"&amp;(ROW()+12*(($AN2723-1)*3+$AO2723)-ROW())/12+5):INDIRECT("S"&amp;(ROW()+12*(($AN2723-1)*3+$AO2723)-ROW())/12+5),AQ2723)</f>
        <v>0</v>
      </c>
      <c r="AS2723" s="60">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58">
        <f ca="1">COUNTIF(INDIRECT("U"&amp;(ROW()+12*(($AN2723-1)*3+$AO2723)-ROW())/12+5):INDIRECT("AF"&amp;(ROW()+12*(($AN2723-1)*3+$AO2723)-ROW())/12+5),AS2723)</f>
        <v>0</v>
      </c>
      <c r="AU2723" s="58">
        <f ca="1">IF(AND(AQ2723+AS2723&gt;0,AR2723+AT2723&gt;0),COUNTIF(AU$6:AU2722,"&gt;0")+1,0)</f>
        <v>0</v>
      </c>
    </row>
    <row r="2724" spans="40:47">
      <c r="AN2724" s="58">
        <v>76</v>
      </c>
      <c r="AO2724" s="58">
        <v>2</v>
      </c>
      <c r="AP2724" s="58">
        <v>7</v>
      </c>
      <c r="AQ2724" s="60">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58">
        <f ca="1">COUNTIF(INDIRECT("H"&amp;(ROW()+12*(($AN2724-1)*3+$AO2724)-ROW())/12+5):INDIRECT("S"&amp;(ROW()+12*(($AN2724-1)*3+$AO2724)-ROW())/12+5),AQ2724)</f>
        <v>0</v>
      </c>
      <c r="AS2724" s="60">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58">
        <f ca="1">COUNTIF(INDIRECT("U"&amp;(ROW()+12*(($AN2724-1)*3+$AO2724)-ROW())/12+5):INDIRECT("AF"&amp;(ROW()+12*(($AN2724-1)*3+$AO2724)-ROW())/12+5),AS2724)</f>
        <v>0</v>
      </c>
      <c r="AU2724" s="58">
        <f ca="1">IF(AND(AQ2724+AS2724&gt;0,AR2724+AT2724&gt;0),COUNTIF(AU$6:AU2723,"&gt;0")+1,0)</f>
        <v>0</v>
      </c>
    </row>
    <row r="2725" spans="40:47">
      <c r="AN2725" s="58">
        <v>76</v>
      </c>
      <c r="AO2725" s="58">
        <v>2</v>
      </c>
      <c r="AP2725" s="58">
        <v>8</v>
      </c>
      <c r="AQ2725" s="60">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58">
        <f ca="1">COUNTIF(INDIRECT("H"&amp;(ROW()+12*(($AN2725-1)*3+$AO2725)-ROW())/12+5):INDIRECT("S"&amp;(ROW()+12*(($AN2725-1)*3+$AO2725)-ROW())/12+5),AQ2725)</f>
        <v>0</v>
      </c>
      <c r="AS2725" s="60">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58">
        <f ca="1">COUNTIF(INDIRECT("U"&amp;(ROW()+12*(($AN2725-1)*3+$AO2725)-ROW())/12+5):INDIRECT("AF"&amp;(ROW()+12*(($AN2725-1)*3+$AO2725)-ROW())/12+5),AS2725)</f>
        <v>0</v>
      </c>
      <c r="AU2725" s="58">
        <f ca="1">IF(AND(AQ2725+AS2725&gt;0,AR2725+AT2725&gt;0),COUNTIF(AU$6:AU2724,"&gt;0")+1,0)</f>
        <v>0</v>
      </c>
    </row>
    <row r="2726" spans="40:47">
      <c r="AN2726" s="58">
        <v>76</v>
      </c>
      <c r="AO2726" s="58">
        <v>2</v>
      </c>
      <c r="AP2726" s="58">
        <v>9</v>
      </c>
      <c r="AQ2726" s="60">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58">
        <f ca="1">COUNTIF(INDIRECT("H"&amp;(ROW()+12*(($AN2726-1)*3+$AO2726)-ROW())/12+5):INDIRECT("S"&amp;(ROW()+12*(($AN2726-1)*3+$AO2726)-ROW())/12+5),AQ2726)</f>
        <v>0</v>
      </c>
      <c r="AS2726" s="60">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58">
        <f ca="1">COUNTIF(INDIRECT("U"&amp;(ROW()+12*(($AN2726-1)*3+$AO2726)-ROW())/12+5):INDIRECT("AF"&amp;(ROW()+12*(($AN2726-1)*3+$AO2726)-ROW())/12+5),AS2726)</f>
        <v>0</v>
      </c>
      <c r="AU2726" s="58">
        <f ca="1">IF(AND(AQ2726+AS2726&gt;0,AR2726+AT2726&gt;0),COUNTIF(AU$6:AU2725,"&gt;0")+1,0)</f>
        <v>0</v>
      </c>
    </row>
    <row r="2727" spans="40:47">
      <c r="AN2727" s="58">
        <v>76</v>
      </c>
      <c r="AO2727" s="58">
        <v>2</v>
      </c>
      <c r="AP2727" s="58">
        <v>10</v>
      </c>
      <c r="AQ2727" s="60">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58">
        <f ca="1">COUNTIF(INDIRECT("H"&amp;(ROW()+12*(($AN2727-1)*3+$AO2727)-ROW())/12+5):INDIRECT("S"&amp;(ROW()+12*(($AN2727-1)*3+$AO2727)-ROW())/12+5),AQ2727)</f>
        <v>0</v>
      </c>
      <c r="AS2727" s="60">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58">
        <f ca="1">COUNTIF(INDIRECT("U"&amp;(ROW()+12*(($AN2727-1)*3+$AO2727)-ROW())/12+5):INDIRECT("AF"&amp;(ROW()+12*(($AN2727-1)*3+$AO2727)-ROW())/12+5),AS2727)</f>
        <v>0</v>
      </c>
      <c r="AU2727" s="58">
        <f ca="1">IF(AND(AQ2727+AS2727&gt;0,AR2727+AT2727&gt;0),COUNTIF(AU$6:AU2726,"&gt;0")+1,0)</f>
        <v>0</v>
      </c>
    </row>
    <row r="2728" spans="40:47">
      <c r="AN2728" s="58">
        <v>76</v>
      </c>
      <c r="AO2728" s="58">
        <v>2</v>
      </c>
      <c r="AP2728" s="58">
        <v>11</v>
      </c>
      <c r="AQ2728" s="60">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58">
        <f ca="1">COUNTIF(INDIRECT("H"&amp;(ROW()+12*(($AN2728-1)*3+$AO2728)-ROW())/12+5):INDIRECT("S"&amp;(ROW()+12*(($AN2728-1)*3+$AO2728)-ROW())/12+5),AQ2728)</f>
        <v>0</v>
      </c>
      <c r="AS2728" s="60">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58">
        <f ca="1">COUNTIF(INDIRECT("U"&amp;(ROW()+12*(($AN2728-1)*3+$AO2728)-ROW())/12+5):INDIRECT("AF"&amp;(ROW()+12*(($AN2728-1)*3+$AO2728)-ROW())/12+5),AS2728)</f>
        <v>0</v>
      </c>
      <c r="AU2728" s="58">
        <f ca="1">IF(AND(AQ2728+AS2728&gt;0,AR2728+AT2728&gt;0),COUNTIF(AU$6:AU2727,"&gt;0")+1,0)</f>
        <v>0</v>
      </c>
    </row>
    <row r="2729" spans="40:47">
      <c r="AN2729" s="58">
        <v>76</v>
      </c>
      <c r="AO2729" s="58">
        <v>2</v>
      </c>
      <c r="AP2729" s="58">
        <v>12</v>
      </c>
      <c r="AQ2729" s="60">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58">
        <f ca="1">COUNTIF(INDIRECT("H"&amp;(ROW()+12*(($AN2729-1)*3+$AO2729)-ROW())/12+5):INDIRECT("S"&amp;(ROW()+12*(($AN2729-1)*3+$AO2729)-ROW())/12+5),AQ2729)</f>
        <v>0</v>
      </c>
      <c r="AS2729" s="60">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58">
        <f ca="1">COUNTIF(INDIRECT("U"&amp;(ROW()+12*(($AN2729-1)*3+$AO2729)-ROW())/12+5):INDIRECT("AF"&amp;(ROW()+12*(($AN2729-1)*3+$AO2729)-ROW())/12+5),AS2729)</f>
        <v>0</v>
      </c>
      <c r="AU2729" s="58">
        <f ca="1">IF(AND(AQ2729+AS2729&gt;0,AR2729+AT2729&gt;0),COUNTIF(AU$6:AU2728,"&gt;0")+1,0)</f>
        <v>0</v>
      </c>
    </row>
    <row r="2730" spans="40:47">
      <c r="AN2730" s="58">
        <v>76</v>
      </c>
      <c r="AO2730" s="58">
        <v>3</v>
      </c>
      <c r="AP2730" s="58">
        <v>1</v>
      </c>
      <c r="AQ2730" s="60">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58">
        <f ca="1">COUNTIF(INDIRECT("H"&amp;(ROW()+12*(($AN2730-1)*3+$AO2730)-ROW())/12+5):INDIRECT("S"&amp;(ROW()+12*(($AN2730-1)*3+$AO2730)-ROW())/12+5),AQ2730)</f>
        <v>0</v>
      </c>
      <c r="AS2730" s="60">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58">
        <f ca="1">COUNTIF(INDIRECT("U"&amp;(ROW()+12*(($AN2730-1)*3+$AO2730)-ROW())/12+5):INDIRECT("AF"&amp;(ROW()+12*(($AN2730-1)*3+$AO2730)-ROW())/12+5),AS2730)</f>
        <v>0</v>
      </c>
      <c r="AU2730" s="58">
        <f ca="1">IF(AND(AQ2730+AS2730&gt;0,AR2730+AT2730&gt;0),COUNTIF(AU$6:AU2729,"&gt;0")+1,0)</f>
        <v>0</v>
      </c>
    </row>
    <row r="2731" spans="40:47">
      <c r="AN2731" s="58">
        <v>76</v>
      </c>
      <c r="AO2731" s="58">
        <v>3</v>
      </c>
      <c r="AP2731" s="58">
        <v>2</v>
      </c>
      <c r="AQ2731" s="60">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58">
        <f ca="1">COUNTIF(INDIRECT("H"&amp;(ROW()+12*(($AN2731-1)*3+$AO2731)-ROW())/12+5):INDIRECT("S"&amp;(ROW()+12*(($AN2731-1)*3+$AO2731)-ROW())/12+5),AQ2731)</f>
        <v>0</v>
      </c>
      <c r="AS2731" s="60">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58">
        <f ca="1">COUNTIF(INDIRECT("U"&amp;(ROW()+12*(($AN2731-1)*3+$AO2731)-ROW())/12+5):INDIRECT("AF"&amp;(ROW()+12*(($AN2731-1)*3+$AO2731)-ROW())/12+5),AS2731)</f>
        <v>0</v>
      </c>
      <c r="AU2731" s="58">
        <f ca="1">IF(AND(AQ2731+AS2731&gt;0,AR2731+AT2731&gt;0),COUNTIF(AU$6:AU2730,"&gt;0")+1,0)</f>
        <v>0</v>
      </c>
    </row>
    <row r="2732" spans="40:47">
      <c r="AN2732" s="58">
        <v>76</v>
      </c>
      <c r="AO2732" s="58">
        <v>3</v>
      </c>
      <c r="AP2732" s="58">
        <v>3</v>
      </c>
      <c r="AQ2732" s="60">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58">
        <f ca="1">COUNTIF(INDIRECT("H"&amp;(ROW()+12*(($AN2732-1)*3+$AO2732)-ROW())/12+5):INDIRECT("S"&amp;(ROW()+12*(($AN2732-1)*3+$AO2732)-ROW())/12+5),AQ2732)</f>
        <v>0</v>
      </c>
      <c r="AS2732" s="60">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58">
        <f ca="1">COUNTIF(INDIRECT("U"&amp;(ROW()+12*(($AN2732-1)*3+$AO2732)-ROW())/12+5):INDIRECT("AF"&amp;(ROW()+12*(($AN2732-1)*3+$AO2732)-ROW())/12+5),AS2732)</f>
        <v>0</v>
      </c>
      <c r="AU2732" s="58">
        <f ca="1">IF(AND(AQ2732+AS2732&gt;0,AR2732+AT2732&gt;0),COUNTIF(AU$6:AU2731,"&gt;0")+1,0)</f>
        <v>0</v>
      </c>
    </row>
    <row r="2733" spans="40:47">
      <c r="AN2733" s="58">
        <v>76</v>
      </c>
      <c r="AO2733" s="58">
        <v>3</v>
      </c>
      <c r="AP2733" s="58">
        <v>4</v>
      </c>
      <c r="AQ2733" s="60">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58">
        <f ca="1">COUNTIF(INDIRECT("H"&amp;(ROW()+12*(($AN2733-1)*3+$AO2733)-ROW())/12+5):INDIRECT("S"&amp;(ROW()+12*(($AN2733-1)*3+$AO2733)-ROW())/12+5),AQ2733)</f>
        <v>0</v>
      </c>
      <c r="AS2733" s="60">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58">
        <f ca="1">COUNTIF(INDIRECT("U"&amp;(ROW()+12*(($AN2733-1)*3+$AO2733)-ROW())/12+5):INDIRECT("AF"&amp;(ROW()+12*(($AN2733-1)*3+$AO2733)-ROW())/12+5),AS2733)</f>
        <v>0</v>
      </c>
      <c r="AU2733" s="58">
        <f ca="1">IF(AND(AQ2733+AS2733&gt;0,AR2733+AT2733&gt;0),COUNTIF(AU$6:AU2732,"&gt;0")+1,0)</f>
        <v>0</v>
      </c>
    </row>
    <row r="2734" spans="40:47">
      <c r="AN2734" s="58">
        <v>76</v>
      </c>
      <c r="AO2734" s="58">
        <v>3</v>
      </c>
      <c r="AP2734" s="58">
        <v>5</v>
      </c>
      <c r="AQ2734" s="60">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58">
        <f ca="1">COUNTIF(INDIRECT("H"&amp;(ROW()+12*(($AN2734-1)*3+$AO2734)-ROW())/12+5):INDIRECT("S"&amp;(ROW()+12*(($AN2734-1)*3+$AO2734)-ROW())/12+5),AQ2734)</f>
        <v>0</v>
      </c>
      <c r="AS2734" s="60">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58">
        <f ca="1">COUNTIF(INDIRECT("U"&amp;(ROW()+12*(($AN2734-1)*3+$AO2734)-ROW())/12+5):INDIRECT("AF"&amp;(ROW()+12*(($AN2734-1)*3+$AO2734)-ROW())/12+5),AS2734)</f>
        <v>0</v>
      </c>
      <c r="AU2734" s="58">
        <f ca="1">IF(AND(AQ2734+AS2734&gt;0,AR2734+AT2734&gt;0),COUNTIF(AU$6:AU2733,"&gt;0")+1,0)</f>
        <v>0</v>
      </c>
    </row>
    <row r="2735" spans="40:47">
      <c r="AN2735" s="58">
        <v>76</v>
      </c>
      <c r="AO2735" s="58">
        <v>3</v>
      </c>
      <c r="AP2735" s="58">
        <v>6</v>
      </c>
      <c r="AQ2735" s="60">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58">
        <f ca="1">COUNTIF(INDIRECT("H"&amp;(ROW()+12*(($AN2735-1)*3+$AO2735)-ROW())/12+5):INDIRECT("S"&amp;(ROW()+12*(($AN2735-1)*3+$AO2735)-ROW())/12+5),AQ2735)</f>
        <v>0</v>
      </c>
      <c r="AS2735" s="60">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58">
        <f ca="1">COUNTIF(INDIRECT("U"&amp;(ROW()+12*(($AN2735-1)*3+$AO2735)-ROW())/12+5):INDIRECT("AF"&amp;(ROW()+12*(($AN2735-1)*3+$AO2735)-ROW())/12+5),AS2735)</f>
        <v>0</v>
      </c>
      <c r="AU2735" s="58">
        <f ca="1">IF(AND(AQ2735+AS2735&gt;0,AR2735+AT2735&gt;0),COUNTIF(AU$6:AU2734,"&gt;0")+1,0)</f>
        <v>0</v>
      </c>
    </row>
    <row r="2736" spans="40:47">
      <c r="AN2736" s="58">
        <v>76</v>
      </c>
      <c r="AO2736" s="58">
        <v>3</v>
      </c>
      <c r="AP2736" s="58">
        <v>7</v>
      </c>
      <c r="AQ2736" s="60">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58">
        <f ca="1">COUNTIF(INDIRECT("H"&amp;(ROW()+12*(($AN2736-1)*3+$AO2736)-ROW())/12+5):INDIRECT("S"&amp;(ROW()+12*(($AN2736-1)*3+$AO2736)-ROW())/12+5),AQ2736)</f>
        <v>0</v>
      </c>
      <c r="AS2736" s="60">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58">
        <f ca="1">COUNTIF(INDIRECT("U"&amp;(ROW()+12*(($AN2736-1)*3+$AO2736)-ROW())/12+5):INDIRECT("AF"&amp;(ROW()+12*(($AN2736-1)*3+$AO2736)-ROW())/12+5),AS2736)</f>
        <v>0</v>
      </c>
      <c r="AU2736" s="58">
        <f ca="1">IF(AND(AQ2736+AS2736&gt;0,AR2736+AT2736&gt;0),COUNTIF(AU$6:AU2735,"&gt;0")+1,0)</f>
        <v>0</v>
      </c>
    </row>
    <row r="2737" spans="40:47">
      <c r="AN2737" s="58">
        <v>76</v>
      </c>
      <c r="AO2737" s="58">
        <v>3</v>
      </c>
      <c r="AP2737" s="58">
        <v>8</v>
      </c>
      <c r="AQ2737" s="60">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58">
        <f ca="1">COUNTIF(INDIRECT("H"&amp;(ROW()+12*(($AN2737-1)*3+$AO2737)-ROW())/12+5):INDIRECT("S"&amp;(ROW()+12*(($AN2737-1)*3+$AO2737)-ROW())/12+5),AQ2737)</f>
        <v>0</v>
      </c>
      <c r="AS2737" s="60">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58">
        <f ca="1">COUNTIF(INDIRECT("U"&amp;(ROW()+12*(($AN2737-1)*3+$AO2737)-ROW())/12+5):INDIRECT("AF"&amp;(ROW()+12*(($AN2737-1)*3+$AO2737)-ROW())/12+5),AS2737)</f>
        <v>0</v>
      </c>
      <c r="AU2737" s="58">
        <f ca="1">IF(AND(AQ2737+AS2737&gt;0,AR2737+AT2737&gt;0),COUNTIF(AU$6:AU2736,"&gt;0")+1,0)</f>
        <v>0</v>
      </c>
    </row>
    <row r="2738" spans="40:47">
      <c r="AN2738" s="58">
        <v>76</v>
      </c>
      <c r="AO2738" s="58">
        <v>3</v>
      </c>
      <c r="AP2738" s="58">
        <v>9</v>
      </c>
      <c r="AQ2738" s="60">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58">
        <f ca="1">COUNTIF(INDIRECT("H"&amp;(ROW()+12*(($AN2738-1)*3+$AO2738)-ROW())/12+5):INDIRECT("S"&amp;(ROW()+12*(($AN2738-1)*3+$AO2738)-ROW())/12+5),AQ2738)</f>
        <v>0</v>
      </c>
      <c r="AS2738" s="60">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58">
        <f ca="1">COUNTIF(INDIRECT("U"&amp;(ROW()+12*(($AN2738-1)*3+$AO2738)-ROW())/12+5):INDIRECT("AF"&amp;(ROW()+12*(($AN2738-1)*3+$AO2738)-ROW())/12+5),AS2738)</f>
        <v>0</v>
      </c>
      <c r="AU2738" s="58">
        <f ca="1">IF(AND(AQ2738+AS2738&gt;0,AR2738+AT2738&gt;0),COUNTIF(AU$6:AU2737,"&gt;0")+1,0)</f>
        <v>0</v>
      </c>
    </row>
    <row r="2739" spans="40:47">
      <c r="AN2739" s="58">
        <v>76</v>
      </c>
      <c r="AO2739" s="58">
        <v>3</v>
      </c>
      <c r="AP2739" s="58">
        <v>10</v>
      </c>
      <c r="AQ2739" s="60">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58">
        <f ca="1">COUNTIF(INDIRECT("H"&amp;(ROW()+12*(($AN2739-1)*3+$AO2739)-ROW())/12+5):INDIRECT("S"&amp;(ROW()+12*(($AN2739-1)*3+$AO2739)-ROW())/12+5),AQ2739)</f>
        <v>0</v>
      </c>
      <c r="AS2739" s="60">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58">
        <f ca="1">COUNTIF(INDIRECT("U"&amp;(ROW()+12*(($AN2739-1)*3+$AO2739)-ROW())/12+5):INDIRECT("AF"&amp;(ROW()+12*(($AN2739-1)*3+$AO2739)-ROW())/12+5),AS2739)</f>
        <v>0</v>
      </c>
      <c r="AU2739" s="58">
        <f ca="1">IF(AND(AQ2739+AS2739&gt;0,AR2739+AT2739&gt;0),COUNTIF(AU$6:AU2738,"&gt;0")+1,0)</f>
        <v>0</v>
      </c>
    </row>
    <row r="2740" spans="40:47">
      <c r="AN2740" s="58">
        <v>76</v>
      </c>
      <c r="AO2740" s="58">
        <v>3</v>
      </c>
      <c r="AP2740" s="58">
        <v>11</v>
      </c>
      <c r="AQ2740" s="60">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58">
        <f ca="1">COUNTIF(INDIRECT("H"&amp;(ROW()+12*(($AN2740-1)*3+$AO2740)-ROW())/12+5):INDIRECT("S"&amp;(ROW()+12*(($AN2740-1)*3+$AO2740)-ROW())/12+5),AQ2740)</f>
        <v>0</v>
      </c>
      <c r="AS2740" s="60">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58">
        <f ca="1">COUNTIF(INDIRECT("U"&amp;(ROW()+12*(($AN2740-1)*3+$AO2740)-ROW())/12+5):INDIRECT("AF"&amp;(ROW()+12*(($AN2740-1)*3+$AO2740)-ROW())/12+5),AS2740)</f>
        <v>0</v>
      </c>
      <c r="AU2740" s="58">
        <f ca="1">IF(AND(AQ2740+AS2740&gt;0,AR2740+AT2740&gt;0),COUNTIF(AU$6:AU2739,"&gt;0")+1,0)</f>
        <v>0</v>
      </c>
    </row>
    <row r="2741" spans="40:47">
      <c r="AN2741" s="243">
        <v>76</v>
      </c>
      <c r="AO2741" s="243">
        <v>3</v>
      </c>
      <c r="AP2741" s="243">
        <v>12</v>
      </c>
      <c r="AQ2741" s="244">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243">
        <f ca="1">COUNTIF(INDIRECT("H"&amp;(ROW()+12*(($AN2741-1)*3+$AO2741)-ROW())/12+5):INDIRECT("S"&amp;(ROW()+12*(($AN2741-1)*3+$AO2741)-ROW())/12+5),AQ2741)</f>
        <v>0</v>
      </c>
      <c r="AS2741" s="244">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243">
        <f ca="1">COUNTIF(INDIRECT("U"&amp;(ROW()+12*(($AN2741-1)*3+$AO2741)-ROW())/12+5):INDIRECT("AF"&amp;(ROW()+12*(($AN2741-1)*3+$AO2741)-ROW())/12+5),AS2741)</f>
        <v>0</v>
      </c>
      <c r="AU2741" s="58">
        <f ca="1">IF(AND(AQ2741+AS2741&gt;0,AR2741+AT2741&gt;0),COUNTIF(AU$6:AU2740,"&gt;0")+1,0)</f>
        <v>0</v>
      </c>
    </row>
    <row r="2742" spans="40:47">
      <c r="AN2742" s="58">
        <v>77</v>
      </c>
      <c r="AO2742" s="58">
        <v>1</v>
      </c>
      <c r="AP2742" s="58">
        <v>1</v>
      </c>
      <c r="AQ2742" s="60">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58">
        <f ca="1">COUNTIF(INDIRECT("H"&amp;(ROW()+12*(($AN2742-1)*3+$AO2742)-ROW())/12+5):INDIRECT("S"&amp;(ROW()+12*(($AN2742-1)*3+$AO2742)-ROW())/12+5),AQ2742)</f>
        <v>0</v>
      </c>
      <c r="AS2742" s="60">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58">
        <f ca="1">COUNTIF(INDIRECT("U"&amp;(ROW()+12*(($AN2742-1)*3+$AO2742)-ROW())/12+5):INDIRECT("AF"&amp;(ROW()+12*(($AN2742-1)*3+$AO2742)-ROW())/12+5),AS2742)</f>
        <v>0</v>
      </c>
      <c r="AU2742" s="58">
        <f ca="1">IF(AND(AQ2742+AS2742&gt;0,AR2742+AT2742&gt;0),COUNTIF(AU$6:AU2741,"&gt;0")+1,0)</f>
        <v>0</v>
      </c>
    </row>
    <row r="2743" spans="40:47">
      <c r="AN2743" s="58">
        <v>77</v>
      </c>
      <c r="AO2743" s="58">
        <v>1</v>
      </c>
      <c r="AP2743" s="58">
        <v>2</v>
      </c>
      <c r="AQ2743" s="60">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58">
        <f ca="1">COUNTIF(INDIRECT("H"&amp;(ROW()+12*(($AN2743-1)*3+$AO2743)-ROW())/12+5):INDIRECT("S"&amp;(ROW()+12*(($AN2743-1)*3+$AO2743)-ROW())/12+5),AQ2743)</f>
        <v>0</v>
      </c>
      <c r="AS2743" s="60">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58">
        <f ca="1">COUNTIF(INDIRECT("U"&amp;(ROW()+12*(($AN2743-1)*3+$AO2743)-ROW())/12+5):INDIRECT("AF"&amp;(ROW()+12*(($AN2743-1)*3+$AO2743)-ROW())/12+5),AS2743)</f>
        <v>0</v>
      </c>
      <c r="AU2743" s="58">
        <f ca="1">IF(AND(AQ2743+AS2743&gt;0,AR2743+AT2743&gt;0),COUNTIF(AU$6:AU2742,"&gt;0")+1,0)</f>
        <v>0</v>
      </c>
    </row>
    <row r="2744" spans="40:47">
      <c r="AN2744" s="58">
        <v>77</v>
      </c>
      <c r="AO2744" s="58">
        <v>1</v>
      </c>
      <c r="AP2744" s="58">
        <v>3</v>
      </c>
      <c r="AQ2744" s="60">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58">
        <f ca="1">COUNTIF(INDIRECT("H"&amp;(ROW()+12*(($AN2744-1)*3+$AO2744)-ROW())/12+5):INDIRECT("S"&amp;(ROW()+12*(($AN2744-1)*3+$AO2744)-ROW())/12+5),AQ2744)</f>
        <v>0</v>
      </c>
      <c r="AS2744" s="60">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58">
        <f ca="1">COUNTIF(INDIRECT("U"&amp;(ROW()+12*(($AN2744-1)*3+$AO2744)-ROW())/12+5):INDIRECT("AF"&amp;(ROW()+12*(($AN2744-1)*3+$AO2744)-ROW())/12+5),AS2744)</f>
        <v>0</v>
      </c>
      <c r="AU2744" s="58">
        <f ca="1">IF(AND(AQ2744+AS2744&gt;0,AR2744+AT2744&gt;0),COUNTIF(AU$6:AU2743,"&gt;0")+1,0)</f>
        <v>0</v>
      </c>
    </row>
    <row r="2745" spans="40:47">
      <c r="AN2745" s="58">
        <v>77</v>
      </c>
      <c r="AO2745" s="58">
        <v>1</v>
      </c>
      <c r="AP2745" s="58">
        <v>4</v>
      </c>
      <c r="AQ2745" s="60">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58">
        <f ca="1">COUNTIF(INDIRECT("H"&amp;(ROW()+12*(($AN2745-1)*3+$AO2745)-ROW())/12+5):INDIRECT("S"&amp;(ROW()+12*(($AN2745-1)*3+$AO2745)-ROW())/12+5),AQ2745)</f>
        <v>0</v>
      </c>
      <c r="AS2745" s="60">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58">
        <f ca="1">COUNTIF(INDIRECT("U"&amp;(ROW()+12*(($AN2745-1)*3+$AO2745)-ROW())/12+5):INDIRECT("AF"&amp;(ROW()+12*(($AN2745-1)*3+$AO2745)-ROW())/12+5),AS2745)</f>
        <v>0</v>
      </c>
      <c r="AU2745" s="58">
        <f ca="1">IF(AND(AQ2745+AS2745&gt;0,AR2745+AT2745&gt;0),COUNTIF(AU$6:AU2744,"&gt;0")+1,0)</f>
        <v>0</v>
      </c>
    </row>
    <row r="2746" spans="40:47">
      <c r="AN2746" s="58">
        <v>77</v>
      </c>
      <c r="AO2746" s="58">
        <v>1</v>
      </c>
      <c r="AP2746" s="58">
        <v>5</v>
      </c>
      <c r="AQ2746" s="60">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58">
        <f ca="1">COUNTIF(INDIRECT("H"&amp;(ROW()+12*(($AN2746-1)*3+$AO2746)-ROW())/12+5):INDIRECT("S"&amp;(ROW()+12*(($AN2746-1)*3+$AO2746)-ROW())/12+5),AQ2746)</f>
        <v>0</v>
      </c>
      <c r="AS2746" s="60">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58">
        <f ca="1">COUNTIF(INDIRECT("U"&amp;(ROW()+12*(($AN2746-1)*3+$AO2746)-ROW())/12+5):INDIRECT("AF"&amp;(ROW()+12*(($AN2746-1)*3+$AO2746)-ROW())/12+5),AS2746)</f>
        <v>0</v>
      </c>
      <c r="AU2746" s="58">
        <f ca="1">IF(AND(AQ2746+AS2746&gt;0,AR2746+AT2746&gt;0),COUNTIF(AU$6:AU2745,"&gt;0")+1,0)</f>
        <v>0</v>
      </c>
    </row>
    <row r="2747" spans="40:47">
      <c r="AN2747" s="58">
        <v>77</v>
      </c>
      <c r="AO2747" s="58">
        <v>1</v>
      </c>
      <c r="AP2747" s="58">
        <v>6</v>
      </c>
      <c r="AQ2747" s="60">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58">
        <f ca="1">COUNTIF(INDIRECT("H"&amp;(ROW()+12*(($AN2747-1)*3+$AO2747)-ROW())/12+5):INDIRECT("S"&amp;(ROW()+12*(($AN2747-1)*3+$AO2747)-ROW())/12+5),AQ2747)</f>
        <v>0</v>
      </c>
      <c r="AS2747" s="60">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58">
        <f ca="1">COUNTIF(INDIRECT("U"&amp;(ROW()+12*(($AN2747-1)*3+$AO2747)-ROW())/12+5):INDIRECT("AF"&amp;(ROW()+12*(($AN2747-1)*3+$AO2747)-ROW())/12+5),AS2747)</f>
        <v>0</v>
      </c>
      <c r="AU2747" s="58">
        <f ca="1">IF(AND(AQ2747+AS2747&gt;0,AR2747+AT2747&gt;0),COUNTIF(AU$6:AU2746,"&gt;0")+1,0)</f>
        <v>0</v>
      </c>
    </row>
    <row r="2748" spans="40:47">
      <c r="AN2748" s="58">
        <v>77</v>
      </c>
      <c r="AO2748" s="58">
        <v>1</v>
      </c>
      <c r="AP2748" s="58">
        <v>7</v>
      </c>
      <c r="AQ2748" s="60">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58">
        <f ca="1">COUNTIF(INDIRECT("H"&amp;(ROW()+12*(($AN2748-1)*3+$AO2748)-ROW())/12+5):INDIRECT("S"&amp;(ROW()+12*(($AN2748-1)*3+$AO2748)-ROW())/12+5),AQ2748)</f>
        <v>0</v>
      </c>
      <c r="AS2748" s="60">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58">
        <f ca="1">COUNTIF(INDIRECT("U"&amp;(ROW()+12*(($AN2748-1)*3+$AO2748)-ROW())/12+5):INDIRECT("AF"&amp;(ROW()+12*(($AN2748-1)*3+$AO2748)-ROW())/12+5),AS2748)</f>
        <v>0</v>
      </c>
      <c r="AU2748" s="58">
        <f ca="1">IF(AND(AQ2748+AS2748&gt;0,AR2748+AT2748&gt;0),COUNTIF(AU$6:AU2747,"&gt;0")+1,0)</f>
        <v>0</v>
      </c>
    </row>
    <row r="2749" spans="40:47">
      <c r="AN2749" s="58">
        <v>77</v>
      </c>
      <c r="AO2749" s="58">
        <v>1</v>
      </c>
      <c r="AP2749" s="58">
        <v>8</v>
      </c>
      <c r="AQ2749" s="60">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58">
        <f ca="1">COUNTIF(INDIRECT("H"&amp;(ROW()+12*(($AN2749-1)*3+$AO2749)-ROW())/12+5):INDIRECT("S"&amp;(ROW()+12*(($AN2749-1)*3+$AO2749)-ROW())/12+5),AQ2749)</f>
        <v>0</v>
      </c>
      <c r="AS2749" s="60">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58">
        <f ca="1">COUNTIF(INDIRECT("U"&amp;(ROW()+12*(($AN2749-1)*3+$AO2749)-ROW())/12+5):INDIRECT("AF"&amp;(ROW()+12*(($AN2749-1)*3+$AO2749)-ROW())/12+5),AS2749)</f>
        <v>0</v>
      </c>
      <c r="AU2749" s="58">
        <f ca="1">IF(AND(AQ2749+AS2749&gt;0,AR2749+AT2749&gt;0),COUNTIF(AU$6:AU2748,"&gt;0")+1,0)</f>
        <v>0</v>
      </c>
    </row>
    <row r="2750" spans="40:47">
      <c r="AN2750" s="58">
        <v>77</v>
      </c>
      <c r="AO2750" s="58">
        <v>1</v>
      </c>
      <c r="AP2750" s="58">
        <v>9</v>
      </c>
      <c r="AQ2750" s="60">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58">
        <f ca="1">COUNTIF(INDIRECT("H"&amp;(ROW()+12*(($AN2750-1)*3+$AO2750)-ROW())/12+5):INDIRECT("S"&amp;(ROW()+12*(($AN2750-1)*3+$AO2750)-ROW())/12+5),AQ2750)</f>
        <v>0</v>
      </c>
      <c r="AS2750" s="60">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58">
        <f ca="1">COUNTIF(INDIRECT("U"&amp;(ROW()+12*(($AN2750-1)*3+$AO2750)-ROW())/12+5):INDIRECT("AF"&amp;(ROW()+12*(($AN2750-1)*3+$AO2750)-ROW())/12+5),AS2750)</f>
        <v>0</v>
      </c>
      <c r="AU2750" s="58">
        <f ca="1">IF(AND(AQ2750+AS2750&gt;0,AR2750+AT2750&gt;0),COUNTIF(AU$6:AU2749,"&gt;0")+1,0)</f>
        <v>0</v>
      </c>
    </row>
    <row r="2751" spans="40:47">
      <c r="AN2751" s="58">
        <v>77</v>
      </c>
      <c r="AO2751" s="58">
        <v>1</v>
      </c>
      <c r="AP2751" s="58">
        <v>10</v>
      </c>
      <c r="AQ2751" s="60">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58">
        <f ca="1">COUNTIF(INDIRECT("H"&amp;(ROW()+12*(($AN2751-1)*3+$AO2751)-ROW())/12+5):INDIRECT("S"&amp;(ROW()+12*(($AN2751-1)*3+$AO2751)-ROW())/12+5),AQ2751)</f>
        <v>0</v>
      </c>
      <c r="AS2751" s="60">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58">
        <f ca="1">COUNTIF(INDIRECT("U"&amp;(ROW()+12*(($AN2751-1)*3+$AO2751)-ROW())/12+5):INDIRECT("AF"&amp;(ROW()+12*(($AN2751-1)*3+$AO2751)-ROW())/12+5),AS2751)</f>
        <v>0</v>
      </c>
      <c r="AU2751" s="58">
        <f ca="1">IF(AND(AQ2751+AS2751&gt;0,AR2751+AT2751&gt;0),COUNTIF(AU$6:AU2750,"&gt;0")+1,0)</f>
        <v>0</v>
      </c>
    </row>
    <row r="2752" spans="40:47">
      <c r="AN2752" s="58">
        <v>77</v>
      </c>
      <c r="AO2752" s="58">
        <v>1</v>
      </c>
      <c r="AP2752" s="58">
        <v>11</v>
      </c>
      <c r="AQ2752" s="60">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58">
        <f ca="1">COUNTIF(INDIRECT("H"&amp;(ROW()+12*(($AN2752-1)*3+$AO2752)-ROW())/12+5):INDIRECT("S"&amp;(ROW()+12*(($AN2752-1)*3+$AO2752)-ROW())/12+5),AQ2752)</f>
        <v>0</v>
      </c>
      <c r="AS2752" s="60">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58">
        <f ca="1">COUNTIF(INDIRECT("U"&amp;(ROW()+12*(($AN2752-1)*3+$AO2752)-ROW())/12+5):INDIRECT("AF"&amp;(ROW()+12*(($AN2752-1)*3+$AO2752)-ROW())/12+5),AS2752)</f>
        <v>0</v>
      </c>
      <c r="AU2752" s="58">
        <f ca="1">IF(AND(AQ2752+AS2752&gt;0,AR2752+AT2752&gt;0),COUNTIF(AU$6:AU2751,"&gt;0")+1,0)</f>
        <v>0</v>
      </c>
    </row>
    <row r="2753" spans="40:47">
      <c r="AN2753" s="58">
        <v>77</v>
      </c>
      <c r="AO2753" s="58">
        <v>1</v>
      </c>
      <c r="AP2753" s="58">
        <v>12</v>
      </c>
      <c r="AQ2753" s="60">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58">
        <f ca="1">COUNTIF(INDIRECT("H"&amp;(ROW()+12*(($AN2753-1)*3+$AO2753)-ROW())/12+5):INDIRECT("S"&amp;(ROW()+12*(($AN2753-1)*3+$AO2753)-ROW())/12+5),AQ2753)</f>
        <v>0</v>
      </c>
      <c r="AS2753" s="60">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58">
        <f ca="1">COUNTIF(INDIRECT("U"&amp;(ROW()+12*(($AN2753-1)*3+$AO2753)-ROW())/12+5):INDIRECT("AF"&amp;(ROW()+12*(($AN2753-1)*3+$AO2753)-ROW())/12+5),AS2753)</f>
        <v>0</v>
      </c>
      <c r="AU2753" s="58">
        <f ca="1">IF(AND(AQ2753+AS2753&gt;0,AR2753+AT2753&gt;0),COUNTIF(AU$6:AU2752,"&gt;0")+1,0)</f>
        <v>0</v>
      </c>
    </row>
    <row r="2754" spans="40:47">
      <c r="AN2754" s="58">
        <v>77</v>
      </c>
      <c r="AO2754" s="58">
        <v>2</v>
      </c>
      <c r="AP2754" s="58">
        <v>1</v>
      </c>
      <c r="AQ2754" s="60">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58">
        <f ca="1">COUNTIF(INDIRECT("H"&amp;(ROW()+12*(($AN2754-1)*3+$AO2754)-ROW())/12+5):INDIRECT("S"&amp;(ROW()+12*(($AN2754-1)*3+$AO2754)-ROW())/12+5),AQ2754)</f>
        <v>0</v>
      </c>
      <c r="AS2754" s="60">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58">
        <f ca="1">COUNTIF(INDIRECT("U"&amp;(ROW()+12*(($AN2754-1)*3+$AO2754)-ROW())/12+5):INDIRECT("AF"&amp;(ROW()+12*(($AN2754-1)*3+$AO2754)-ROW())/12+5),AS2754)</f>
        <v>0</v>
      </c>
      <c r="AU2754" s="58">
        <f ca="1">IF(AND(AQ2754+AS2754&gt;0,AR2754+AT2754&gt;0),COUNTIF(AU$6:AU2753,"&gt;0")+1,0)</f>
        <v>0</v>
      </c>
    </row>
    <row r="2755" spans="40:47">
      <c r="AN2755" s="58">
        <v>77</v>
      </c>
      <c r="AO2755" s="58">
        <v>2</v>
      </c>
      <c r="AP2755" s="58">
        <v>2</v>
      </c>
      <c r="AQ2755" s="60">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58">
        <f ca="1">COUNTIF(INDIRECT("H"&amp;(ROW()+12*(($AN2755-1)*3+$AO2755)-ROW())/12+5):INDIRECT("S"&amp;(ROW()+12*(($AN2755-1)*3+$AO2755)-ROW())/12+5),AQ2755)</f>
        <v>0</v>
      </c>
      <c r="AS2755" s="60">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58">
        <f ca="1">COUNTIF(INDIRECT("U"&amp;(ROW()+12*(($AN2755-1)*3+$AO2755)-ROW())/12+5):INDIRECT("AF"&amp;(ROW()+12*(($AN2755-1)*3+$AO2755)-ROW())/12+5),AS2755)</f>
        <v>0</v>
      </c>
      <c r="AU2755" s="58">
        <f ca="1">IF(AND(AQ2755+AS2755&gt;0,AR2755+AT2755&gt;0),COUNTIF(AU$6:AU2754,"&gt;0")+1,0)</f>
        <v>0</v>
      </c>
    </row>
    <row r="2756" spans="40:47">
      <c r="AN2756" s="58">
        <v>77</v>
      </c>
      <c r="AO2756" s="58">
        <v>2</v>
      </c>
      <c r="AP2756" s="58">
        <v>3</v>
      </c>
      <c r="AQ2756" s="60">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58">
        <f ca="1">COUNTIF(INDIRECT("H"&amp;(ROW()+12*(($AN2756-1)*3+$AO2756)-ROW())/12+5):INDIRECT("S"&amp;(ROW()+12*(($AN2756-1)*3+$AO2756)-ROW())/12+5),AQ2756)</f>
        <v>0</v>
      </c>
      <c r="AS2756" s="60">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58">
        <f ca="1">COUNTIF(INDIRECT("U"&amp;(ROW()+12*(($AN2756-1)*3+$AO2756)-ROW())/12+5):INDIRECT("AF"&amp;(ROW()+12*(($AN2756-1)*3+$AO2756)-ROW())/12+5),AS2756)</f>
        <v>0</v>
      </c>
      <c r="AU2756" s="58">
        <f ca="1">IF(AND(AQ2756+AS2756&gt;0,AR2756+AT2756&gt;0),COUNTIF(AU$6:AU2755,"&gt;0")+1,0)</f>
        <v>0</v>
      </c>
    </row>
    <row r="2757" spans="40:47">
      <c r="AN2757" s="58">
        <v>77</v>
      </c>
      <c r="AO2757" s="58">
        <v>2</v>
      </c>
      <c r="AP2757" s="58">
        <v>4</v>
      </c>
      <c r="AQ2757" s="60">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58">
        <f ca="1">COUNTIF(INDIRECT("H"&amp;(ROW()+12*(($AN2757-1)*3+$AO2757)-ROW())/12+5):INDIRECT("S"&amp;(ROW()+12*(($AN2757-1)*3+$AO2757)-ROW())/12+5),AQ2757)</f>
        <v>0</v>
      </c>
      <c r="AS2757" s="60">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58">
        <f ca="1">COUNTIF(INDIRECT("U"&amp;(ROW()+12*(($AN2757-1)*3+$AO2757)-ROW())/12+5):INDIRECT("AF"&amp;(ROW()+12*(($AN2757-1)*3+$AO2757)-ROW())/12+5),AS2757)</f>
        <v>0</v>
      </c>
      <c r="AU2757" s="58">
        <f ca="1">IF(AND(AQ2757+AS2757&gt;0,AR2757+AT2757&gt;0),COUNTIF(AU$6:AU2756,"&gt;0")+1,0)</f>
        <v>0</v>
      </c>
    </row>
    <row r="2758" spans="40:47">
      <c r="AN2758" s="58">
        <v>77</v>
      </c>
      <c r="AO2758" s="58">
        <v>2</v>
      </c>
      <c r="AP2758" s="58">
        <v>5</v>
      </c>
      <c r="AQ2758" s="60">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58">
        <f ca="1">COUNTIF(INDIRECT("H"&amp;(ROW()+12*(($AN2758-1)*3+$AO2758)-ROW())/12+5):INDIRECT("S"&amp;(ROW()+12*(($AN2758-1)*3+$AO2758)-ROW())/12+5),AQ2758)</f>
        <v>0</v>
      </c>
      <c r="AS2758" s="60">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58">
        <f ca="1">COUNTIF(INDIRECT("U"&amp;(ROW()+12*(($AN2758-1)*3+$AO2758)-ROW())/12+5):INDIRECT("AF"&amp;(ROW()+12*(($AN2758-1)*3+$AO2758)-ROW())/12+5),AS2758)</f>
        <v>0</v>
      </c>
      <c r="AU2758" s="58">
        <f ca="1">IF(AND(AQ2758+AS2758&gt;0,AR2758+AT2758&gt;0),COUNTIF(AU$6:AU2757,"&gt;0")+1,0)</f>
        <v>0</v>
      </c>
    </row>
    <row r="2759" spans="40:47">
      <c r="AN2759" s="58">
        <v>77</v>
      </c>
      <c r="AO2759" s="58">
        <v>2</v>
      </c>
      <c r="AP2759" s="58">
        <v>6</v>
      </c>
      <c r="AQ2759" s="60">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58">
        <f ca="1">COUNTIF(INDIRECT("H"&amp;(ROW()+12*(($AN2759-1)*3+$AO2759)-ROW())/12+5):INDIRECT("S"&amp;(ROW()+12*(($AN2759-1)*3+$AO2759)-ROW())/12+5),AQ2759)</f>
        <v>0</v>
      </c>
      <c r="AS2759" s="60">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58">
        <f ca="1">COUNTIF(INDIRECT("U"&amp;(ROW()+12*(($AN2759-1)*3+$AO2759)-ROW())/12+5):INDIRECT("AF"&amp;(ROW()+12*(($AN2759-1)*3+$AO2759)-ROW())/12+5),AS2759)</f>
        <v>0</v>
      </c>
      <c r="AU2759" s="58">
        <f ca="1">IF(AND(AQ2759+AS2759&gt;0,AR2759+AT2759&gt;0),COUNTIF(AU$6:AU2758,"&gt;0")+1,0)</f>
        <v>0</v>
      </c>
    </row>
    <row r="2760" spans="40:47">
      <c r="AN2760" s="58">
        <v>77</v>
      </c>
      <c r="AO2760" s="58">
        <v>2</v>
      </c>
      <c r="AP2760" s="58">
        <v>7</v>
      </c>
      <c r="AQ2760" s="60">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58">
        <f ca="1">COUNTIF(INDIRECT("H"&amp;(ROW()+12*(($AN2760-1)*3+$AO2760)-ROW())/12+5):INDIRECT("S"&amp;(ROW()+12*(($AN2760-1)*3+$AO2760)-ROW())/12+5),AQ2760)</f>
        <v>0</v>
      </c>
      <c r="AS2760" s="60">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58">
        <f ca="1">COUNTIF(INDIRECT("U"&amp;(ROW()+12*(($AN2760-1)*3+$AO2760)-ROW())/12+5):INDIRECT("AF"&amp;(ROW()+12*(($AN2760-1)*3+$AO2760)-ROW())/12+5),AS2760)</f>
        <v>0</v>
      </c>
      <c r="AU2760" s="58">
        <f ca="1">IF(AND(AQ2760+AS2760&gt;0,AR2760+AT2760&gt;0),COUNTIF(AU$6:AU2759,"&gt;0")+1,0)</f>
        <v>0</v>
      </c>
    </row>
    <row r="2761" spans="40:47">
      <c r="AN2761" s="58">
        <v>77</v>
      </c>
      <c r="AO2761" s="58">
        <v>2</v>
      </c>
      <c r="AP2761" s="58">
        <v>8</v>
      </c>
      <c r="AQ2761" s="60">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58">
        <f ca="1">COUNTIF(INDIRECT("H"&amp;(ROW()+12*(($AN2761-1)*3+$AO2761)-ROW())/12+5):INDIRECT("S"&amp;(ROW()+12*(($AN2761-1)*3+$AO2761)-ROW())/12+5),AQ2761)</f>
        <v>0</v>
      </c>
      <c r="AS2761" s="60">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58">
        <f ca="1">COUNTIF(INDIRECT("U"&amp;(ROW()+12*(($AN2761-1)*3+$AO2761)-ROW())/12+5):INDIRECT("AF"&amp;(ROW()+12*(($AN2761-1)*3+$AO2761)-ROW())/12+5),AS2761)</f>
        <v>0</v>
      </c>
      <c r="AU2761" s="58">
        <f ca="1">IF(AND(AQ2761+AS2761&gt;0,AR2761+AT2761&gt;0),COUNTIF(AU$6:AU2760,"&gt;0")+1,0)</f>
        <v>0</v>
      </c>
    </row>
    <row r="2762" spans="40:47">
      <c r="AN2762" s="58">
        <v>77</v>
      </c>
      <c r="AO2762" s="58">
        <v>2</v>
      </c>
      <c r="AP2762" s="58">
        <v>9</v>
      </c>
      <c r="AQ2762" s="60">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58">
        <f ca="1">COUNTIF(INDIRECT("H"&amp;(ROW()+12*(($AN2762-1)*3+$AO2762)-ROW())/12+5):INDIRECT("S"&amp;(ROW()+12*(($AN2762-1)*3+$AO2762)-ROW())/12+5),AQ2762)</f>
        <v>0</v>
      </c>
      <c r="AS2762" s="60">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58">
        <f ca="1">COUNTIF(INDIRECT("U"&amp;(ROW()+12*(($AN2762-1)*3+$AO2762)-ROW())/12+5):INDIRECT("AF"&amp;(ROW()+12*(($AN2762-1)*3+$AO2762)-ROW())/12+5),AS2762)</f>
        <v>0</v>
      </c>
      <c r="AU2762" s="58">
        <f ca="1">IF(AND(AQ2762+AS2762&gt;0,AR2762+AT2762&gt;0),COUNTIF(AU$6:AU2761,"&gt;0")+1,0)</f>
        <v>0</v>
      </c>
    </row>
    <row r="2763" spans="40:47">
      <c r="AN2763" s="58">
        <v>77</v>
      </c>
      <c r="AO2763" s="58">
        <v>2</v>
      </c>
      <c r="AP2763" s="58">
        <v>10</v>
      </c>
      <c r="AQ2763" s="60">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58">
        <f ca="1">COUNTIF(INDIRECT("H"&amp;(ROW()+12*(($AN2763-1)*3+$AO2763)-ROW())/12+5):INDIRECT("S"&amp;(ROW()+12*(($AN2763-1)*3+$AO2763)-ROW())/12+5),AQ2763)</f>
        <v>0</v>
      </c>
      <c r="AS2763" s="60">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58">
        <f ca="1">COUNTIF(INDIRECT("U"&amp;(ROW()+12*(($AN2763-1)*3+$AO2763)-ROW())/12+5):INDIRECT("AF"&amp;(ROW()+12*(($AN2763-1)*3+$AO2763)-ROW())/12+5),AS2763)</f>
        <v>0</v>
      </c>
      <c r="AU2763" s="58">
        <f ca="1">IF(AND(AQ2763+AS2763&gt;0,AR2763+AT2763&gt;0),COUNTIF(AU$6:AU2762,"&gt;0")+1,0)</f>
        <v>0</v>
      </c>
    </row>
    <row r="2764" spans="40:47">
      <c r="AN2764" s="58">
        <v>77</v>
      </c>
      <c r="AO2764" s="58">
        <v>2</v>
      </c>
      <c r="AP2764" s="58">
        <v>11</v>
      </c>
      <c r="AQ2764" s="60">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58">
        <f ca="1">COUNTIF(INDIRECT("H"&amp;(ROW()+12*(($AN2764-1)*3+$AO2764)-ROW())/12+5):INDIRECT("S"&amp;(ROW()+12*(($AN2764-1)*3+$AO2764)-ROW())/12+5),AQ2764)</f>
        <v>0</v>
      </c>
      <c r="AS2764" s="60">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58">
        <f ca="1">COUNTIF(INDIRECT("U"&amp;(ROW()+12*(($AN2764-1)*3+$AO2764)-ROW())/12+5):INDIRECT("AF"&amp;(ROW()+12*(($AN2764-1)*3+$AO2764)-ROW())/12+5),AS2764)</f>
        <v>0</v>
      </c>
      <c r="AU2764" s="58">
        <f ca="1">IF(AND(AQ2764+AS2764&gt;0,AR2764+AT2764&gt;0),COUNTIF(AU$6:AU2763,"&gt;0")+1,0)</f>
        <v>0</v>
      </c>
    </row>
    <row r="2765" spans="40:47">
      <c r="AN2765" s="58">
        <v>77</v>
      </c>
      <c r="AO2765" s="58">
        <v>2</v>
      </c>
      <c r="AP2765" s="58">
        <v>12</v>
      </c>
      <c r="AQ2765" s="60">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58">
        <f ca="1">COUNTIF(INDIRECT("H"&amp;(ROW()+12*(($AN2765-1)*3+$AO2765)-ROW())/12+5):INDIRECT("S"&amp;(ROW()+12*(($AN2765-1)*3+$AO2765)-ROW())/12+5),AQ2765)</f>
        <v>0</v>
      </c>
      <c r="AS2765" s="60">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58">
        <f ca="1">COUNTIF(INDIRECT("U"&amp;(ROW()+12*(($AN2765-1)*3+$AO2765)-ROW())/12+5):INDIRECT("AF"&amp;(ROW()+12*(($AN2765-1)*3+$AO2765)-ROW())/12+5),AS2765)</f>
        <v>0</v>
      </c>
      <c r="AU2765" s="58">
        <f ca="1">IF(AND(AQ2765+AS2765&gt;0,AR2765+AT2765&gt;0),COUNTIF(AU$6:AU2764,"&gt;0")+1,0)</f>
        <v>0</v>
      </c>
    </row>
    <row r="2766" spans="40:47">
      <c r="AN2766" s="58">
        <v>77</v>
      </c>
      <c r="AO2766" s="58">
        <v>3</v>
      </c>
      <c r="AP2766" s="58">
        <v>1</v>
      </c>
      <c r="AQ2766" s="60">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58">
        <f ca="1">COUNTIF(INDIRECT("H"&amp;(ROW()+12*(($AN2766-1)*3+$AO2766)-ROW())/12+5):INDIRECT("S"&amp;(ROW()+12*(($AN2766-1)*3+$AO2766)-ROW())/12+5),AQ2766)</f>
        <v>0</v>
      </c>
      <c r="AS2766" s="60">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58">
        <f ca="1">COUNTIF(INDIRECT("U"&amp;(ROW()+12*(($AN2766-1)*3+$AO2766)-ROW())/12+5):INDIRECT("AF"&amp;(ROW()+12*(($AN2766-1)*3+$AO2766)-ROW())/12+5),AS2766)</f>
        <v>0</v>
      </c>
      <c r="AU2766" s="58">
        <f ca="1">IF(AND(AQ2766+AS2766&gt;0,AR2766+AT2766&gt;0),COUNTIF(AU$6:AU2765,"&gt;0")+1,0)</f>
        <v>0</v>
      </c>
    </row>
    <row r="2767" spans="40:47">
      <c r="AN2767" s="58">
        <v>77</v>
      </c>
      <c r="AO2767" s="58">
        <v>3</v>
      </c>
      <c r="AP2767" s="58">
        <v>2</v>
      </c>
      <c r="AQ2767" s="60">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58">
        <f ca="1">COUNTIF(INDIRECT("H"&amp;(ROW()+12*(($AN2767-1)*3+$AO2767)-ROW())/12+5):INDIRECT("S"&amp;(ROW()+12*(($AN2767-1)*3+$AO2767)-ROW())/12+5),AQ2767)</f>
        <v>0</v>
      </c>
      <c r="AS2767" s="60">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58">
        <f ca="1">COUNTIF(INDIRECT("U"&amp;(ROW()+12*(($AN2767-1)*3+$AO2767)-ROW())/12+5):INDIRECT("AF"&amp;(ROW()+12*(($AN2767-1)*3+$AO2767)-ROW())/12+5),AS2767)</f>
        <v>0</v>
      </c>
      <c r="AU2767" s="58">
        <f ca="1">IF(AND(AQ2767+AS2767&gt;0,AR2767+AT2767&gt;0),COUNTIF(AU$6:AU2766,"&gt;0")+1,0)</f>
        <v>0</v>
      </c>
    </row>
    <row r="2768" spans="40:47">
      <c r="AN2768" s="58">
        <v>77</v>
      </c>
      <c r="AO2768" s="58">
        <v>3</v>
      </c>
      <c r="AP2768" s="58">
        <v>3</v>
      </c>
      <c r="AQ2768" s="60">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58">
        <f ca="1">COUNTIF(INDIRECT("H"&amp;(ROW()+12*(($AN2768-1)*3+$AO2768)-ROW())/12+5):INDIRECT("S"&amp;(ROW()+12*(($AN2768-1)*3+$AO2768)-ROW())/12+5),AQ2768)</f>
        <v>0</v>
      </c>
      <c r="AS2768" s="60">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58">
        <f ca="1">COUNTIF(INDIRECT("U"&amp;(ROW()+12*(($AN2768-1)*3+$AO2768)-ROW())/12+5):INDIRECT("AF"&amp;(ROW()+12*(($AN2768-1)*3+$AO2768)-ROW())/12+5),AS2768)</f>
        <v>0</v>
      </c>
      <c r="AU2768" s="58">
        <f ca="1">IF(AND(AQ2768+AS2768&gt;0,AR2768+AT2768&gt;0),COUNTIF(AU$6:AU2767,"&gt;0")+1,0)</f>
        <v>0</v>
      </c>
    </row>
    <row r="2769" spans="40:47">
      <c r="AN2769" s="58">
        <v>77</v>
      </c>
      <c r="AO2769" s="58">
        <v>3</v>
      </c>
      <c r="AP2769" s="58">
        <v>4</v>
      </c>
      <c r="AQ2769" s="60">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58">
        <f ca="1">COUNTIF(INDIRECT("H"&amp;(ROW()+12*(($AN2769-1)*3+$AO2769)-ROW())/12+5):INDIRECT("S"&amp;(ROW()+12*(($AN2769-1)*3+$AO2769)-ROW())/12+5),AQ2769)</f>
        <v>0</v>
      </c>
      <c r="AS2769" s="60">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58">
        <f ca="1">COUNTIF(INDIRECT("U"&amp;(ROW()+12*(($AN2769-1)*3+$AO2769)-ROW())/12+5):INDIRECT("AF"&amp;(ROW()+12*(($AN2769-1)*3+$AO2769)-ROW())/12+5),AS2769)</f>
        <v>0</v>
      </c>
      <c r="AU2769" s="58">
        <f ca="1">IF(AND(AQ2769+AS2769&gt;0,AR2769+AT2769&gt;0),COUNTIF(AU$6:AU2768,"&gt;0")+1,0)</f>
        <v>0</v>
      </c>
    </row>
    <row r="2770" spans="40:47">
      <c r="AN2770" s="58">
        <v>77</v>
      </c>
      <c r="AO2770" s="58">
        <v>3</v>
      </c>
      <c r="AP2770" s="58">
        <v>5</v>
      </c>
      <c r="AQ2770" s="60">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58">
        <f ca="1">COUNTIF(INDIRECT("H"&amp;(ROW()+12*(($AN2770-1)*3+$AO2770)-ROW())/12+5):INDIRECT("S"&amp;(ROW()+12*(($AN2770-1)*3+$AO2770)-ROW())/12+5),AQ2770)</f>
        <v>0</v>
      </c>
      <c r="AS2770" s="60">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58">
        <f ca="1">COUNTIF(INDIRECT("U"&amp;(ROW()+12*(($AN2770-1)*3+$AO2770)-ROW())/12+5):INDIRECT("AF"&amp;(ROW()+12*(($AN2770-1)*3+$AO2770)-ROW())/12+5),AS2770)</f>
        <v>0</v>
      </c>
      <c r="AU2770" s="58">
        <f ca="1">IF(AND(AQ2770+AS2770&gt;0,AR2770+AT2770&gt;0),COUNTIF(AU$6:AU2769,"&gt;0")+1,0)</f>
        <v>0</v>
      </c>
    </row>
    <row r="2771" spans="40:47">
      <c r="AN2771" s="58">
        <v>77</v>
      </c>
      <c r="AO2771" s="58">
        <v>3</v>
      </c>
      <c r="AP2771" s="58">
        <v>6</v>
      </c>
      <c r="AQ2771" s="60">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58">
        <f ca="1">COUNTIF(INDIRECT("H"&amp;(ROW()+12*(($AN2771-1)*3+$AO2771)-ROW())/12+5):INDIRECT("S"&amp;(ROW()+12*(($AN2771-1)*3+$AO2771)-ROW())/12+5),AQ2771)</f>
        <v>0</v>
      </c>
      <c r="AS2771" s="60">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58">
        <f ca="1">COUNTIF(INDIRECT("U"&amp;(ROW()+12*(($AN2771-1)*3+$AO2771)-ROW())/12+5):INDIRECT("AF"&amp;(ROW()+12*(($AN2771-1)*3+$AO2771)-ROW())/12+5),AS2771)</f>
        <v>0</v>
      </c>
      <c r="AU2771" s="58">
        <f ca="1">IF(AND(AQ2771+AS2771&gt;0,AR2771+AT2771&gt;0),COUNTIF(AU$6:AU2770,"&gt;0")+1,0)</f>
        <v>0</v>
      </c>
    </row>
    <row r="2772" spans="40:47">
      <c r="AN2772" s="58">
        <v>77</v>
      </c>
      <c r="AO2772" s="58">
        <v>3</v>
      </c>
      <c r="AP2772" s="58">
        <v>7</v>
      </c>
      <c r="AQ2772" s="60">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58">
        <f ca="1">COUNTIF(INDIRECT("H"&amp;(ROW()+12*(($AN2772-1)*3+$AO2772)-ROW())/12+5):INDIRECT("S"&amp;(ROW()+12*(($AN2772-1)*3+$AO2772)-ROW())/12+5),AQ2772)</f>
        <v>0</v>
      </c>
      <c r="AS2772" s="60">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58">
        <f ca="1">COUNTIF(INDIRECT("U"&amp;(ROW()+12*(($AN2772-1)*3+$AO2772)-ROW())/12+5):INDIRECT("AF"&amp;(ROW()+12*(($AN2772-1)*3+$AO2772)-ROW())/12+5),AS2772)</f>
        <v>0</v>
      </c>
      <c r="AU2772" s="58">
        <f ca="1">IF(AND(AQ2772+AS2772&gt;0,AR2772+AT2772&gt;0),COUNTIF(AU$6:AU2771,"&gt;0")+1,0)</f>
        <v>0</v>
      </c>
    </row>
    <row r="2773" spans="40:47">
      <c r="AN2773" s="58">
        <v>77</v>
      </c>
      <c r="AO2773" s="58">
        <v>3</v>
      </c>
      <c r="AP2773" s="58">
        <v>8</v>
      </c>
      <c r="AQ2773" s="60">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58">
        <f ca="1">COUNTIF(INDIRECT("H"&amp;(ROW()+12*(($AN2773-1)*3+$AO2773)-ROW())/12+5):INDIRECT("S"&amp;(ROW()+12*(($AN2773-1)*3+$AO2773)-ROW())/12+5),AQ2773)</f>
        <v>0</v>
      </c>
      <c r="AS2773" s="60">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58">
        <f ca="1">COUNTIF(INDIRECT("U"&amp;(ROW()+12*(($AN2773-1)*3+$AO2773)-ROW())/12+5):INDIRECT("AF"&amp;(ROW()+12*(($AN2773-1)*3+$AO2773)-ROW())/12+5),AS2773)</f>
        <v>0</v>
      </c>
      <c r="AU2773" s="58">
        <f ca="1">IF(AND(AQ2773+AS2773&gt;0,AR2773+AT2773&gt;0),COUNTIF(AU$6:AU2772,"&gt;0")+1,0)</f>
        <v>0</v>
      </c>
    </row>
    <row r="2774" spans="40:47">
      <c r="AN2774" s="58">
        <v>77</v>
      </c>
      <c r="AO2774" s="58">
        <v>3</v>
      </c>
      <c r="AP2774" s="58">
        <v>9</v>
      </c>
      <c r="AQ2774" s="60">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58">
        <f ca="1">COUNTIF(INDIRECT("H"&amp;(ROW()+12*(($AN2774-1)*3+$AO2774)-ROW())/12+5):INDIRECT("S"&amp;(ROW()+12*(($AN2774-1)*3+$AO2774)-ROW())/12+5),AQ2774)</f>
        <v>0</v>
      </c>
      <c r="AS2774" s="60">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58">
        <f ca="1">COUNTIF(INDIRECT("U"&amp;(ROW()+12*(($AN2774-1)*3+$AO2774)-ROW())/12+5):INDIRECT("AF"&amp;(ROW()+12*(($AN2774-1)*3+$AO2774)-ROW())/12+5),AS2774)</f>
        <v>0</v>
      </c>
      <c r="AU2774" s="58">
        <f ca="1">IF(AND(AQ2774+AS2774&gt;0,AR2774+AT2774&gt;0),COUNTIF(AU$6:AU2773,"&gt;0")+1,0)</f>
        <v>0</v>
      </c>
    </row>
    <row r="2775" spans="40:47">
      <c r="AN2775" s="58">
        <v>77</v>
      </c>
      <c r="AO2775" s="58">
        <v>3</v>
      </c>
      <c r="AP2775" s="58">
        <v>10</v>
      </c>
      <c r="AQ2775" s="60">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58">
        <f ca="1">COUNTIF(INDIRECT("H"&amp;(ROW()+12*(($AN2775-1)*3+$AO2775)-ROW())/12+5):INDIRECT("S"&amp;(ROW()+12*(($AN2775-1)*3+$AO2775)-ROW())/12+5),AQ2775)</f>
        <v>0</v>
      </c>
      <c r="AS2775" s="60">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58">
        <f ca="1">COUNTIF(INDIRECT("U"&amp;(ROW()+12*(($AN2775-1)*3+$AO2775)-ROW())/12+5):INDIRECT("AF"&amp;(ROW()+12*(($AN2775-1)*3+$AO2775)-ROW())/12+5),AS2775)</f>
        <v>0</v>
      </c>
      <c r="AU2775" s="58">
        <f ca="1">IF(AND(AQ2775+AS2775&gt;0,AR2775+AT2775&gt;0),COUNTIF(AU$6:AU2774,"&gt;0")+1,0)</f>
        <v>0</v>
      </c>
    </row>
    <row r="2776" spans="40:47">
      <c r="AN2776" s="58">
        <v>77</v>
      </c>
      <c r="AO2776" s="58">
        <v>3</v>
      </c>
      <c r="AP2776" s="58">
        <v>11</v>
      </c>
      <c r="AQ2776" s="60">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58">
        <f ca="1">COUNTIF(INDIRECT("H"&amp;(ROW()+12*(($AN2776-1)*3+$AO2776)-ROW())/12+5):INDIRECT("S"&amp;(ROW()+12*(($AN2776-1)*3+$AO2776)-ROW())/12+5),AQ2776)</f>
        <v>0</v>
      </c>
      <c r="AS2776" s="60">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58">
        <f ca="1">COUNTIF(INDIRECT("U"&amp;(ROW()+12*(($AN2776-1)*3+$AO2776)-ROW())/12+5):INDIRECT("AF"&amp;(ROW()+12*(($AN2776-1)*3+$AO2776)-ROW())/12+5),AS2776)</f>
        <v>0</v>
      </c>
      <c r="AU2776" s="58">
        <f ca="1">IF(AND(AQ2776+AS2776&gt;0,AR2776+AT2776&gt;0),COUNTIF(AU$6:AU2775,"&gt;0")+1,0)</f>
        <v>0</v>
      </c>
    </row>
    <row r="2777" spans="40:47">
      <c r="AN2777" s="243">
        <v>77</v>
      </c>
      <c r="AO2777" s="243">
        <v>3</v>
      </c>
      <c r="AP2777" s="243">
        <v>12</v>
      </c>
      <c r="AQ2777" s="244">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243">
        <f ca="1">COUNTIF(INDIRECT("H"&amp;(ROW()+12*(($AN2777-1)*3+$AO2777)-ROW())/12+5):INDIRECT("S"&amp;(ROW()+12*(($AN2777-1)*3+$AO2777)-ROW())/12+5),AQ2777)</f>
        <v>0</v>
      </c>
      <c r="AS2777" s="244">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243">
        <f ca="1">COUNTIF(INDIRECT("U"&amp;(ROW()+12*(($AN2777-1)*3+$AO2777)-ROW())/12+5):INDIRECT("AF"&amp;(ROW()+12*(($AN2777-1)*3+$AO2777)-ROW())/12+5),AS2777)</f>
        <v>0</v>
      </c>
      <c r="AU2777" s="58">
        <f ca="1">IF(AND(AQ2777+AS2777&gt;0,AR2777+AT2777&gt;0),COUNTIF(AU$6:AU2776,"&gt;0")+1,0)</f>
        <v>0</v>
      </c>
    </row>
    <row r="2778" spans="40:47">
      <c r="AN2778" s="58">
        <v>78</v>
      </c>
      <c r="AO2778" s="58">
        <v>1</v>
      </c>
      <c r="AP2778" s="58">
        <v>1</v>
      </c>
      <c r="AQ2778" s="60">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58">
        <f ca="1">COUNTIF(INDIRECT("H"&amp;(ROW()+12*(($AN2778-1)*3+$AO2778)-ROW())/12+5):INDIRECT("S"&amp;(ROW()+12*(($AN2778-1)*3+$AO2778)-ROW())/12+5),AQ2778)</f>
        <v>0</v>
      </c>
      <c r="AS2778" s="60">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58">
        <f ca="1">COUNTIF(INDIRECT("U"&amp;(ROW()+12*(($AN2778-1)*3+$AO2778)-ROW())/12+5):INDIRECT("AF"&amp;(ROW()+12*(($AN2778-1)*3+$AO2778)-ROW())/12+5),AS2778)</f>
        <v>0</v>
      </c>
      <c r="AU2778" s="58">
        <f ca="1">IF(AND(AQ2778+AS2778&gt;0,AR2778+AT2778&gt;0),COUNTIF(AU$6:AU2777,"&gt;0")+1,0)</f>
        <v>0</v>
      </c>
    </row>
    <row r="2779" spans="40:47">
      <c r="AN2779" s="58">
        <v>78</v>
      </c>
      <c r="AO2779" s="58">
        <v>1</v>
      </c>
      <c r="AP2779" s="58">
        <v>2</v>
      </c>
      <c r="AQ2779" s="60">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58">
        <f ca="1">COUNTIF(INDIRECT("H"&amp;(ROW()+12*(($AN2779-1)*3+$AO2779)-ROW())/12+5):INDIRECT("S"&amp;(ROW()+12*(($AN2779-1)*3+$AO2779)-ROW())/12+5),AQ2779)</f>
        <v>0</v>
      </c>
      <c r="AS2779" s="60">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58">
        <f ca="1">COUNTIF(INDIRECT("U"&amp;(ROW()+12*(($AN2779-1)*3+$AO2779)-ROW())/12+5):INDIRECT("AF"&amp;(ROW()+12*(($AN2779-1)*3+$AO2779)-ROW())/12+5),AS2779)</f>
        <v>0</v>
      </c>
      <c r="AU2779" s="58">
        <f ca="1">IF(AND(AQ2779+AS2779&gt;0,AR2779+AT2779&gt;0),COUNTIF(AU$6:AU2778,"&gt;0")+1,0)</f>
        <v>0</v>
      </c>
    </row>
    <row r="2780" spans="40:47">
      <c r="AN2780" s="58">
        <v>78</v>
      </c>
      <c r="AO2780" s="58">
        <v>1</v>
      </c>
      <c r="AP2780" s="58">
        <v>3</v>
      </c>
      <c r="AQ2780" s="60">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58">
        <f ca="1">COUNTIF(INDIRECT("H"&amp;(ROW()+12*(($AN2780-1)*3+$AO2780)-ROW())/12+5):INDIRECT("S"&amp;(ROW()+12*(($AN2780-1)*3+$AO2780)-ROW())/12+5),AQ2780)</f>
        <v>0</v>
      </c>
      <c r="AS2780" s="60">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58">
        <f ca="1">COUNTIF(INDIRECT("U"&amp;(ROW()+12*(($AN2780-1)*3+$AO2780)-ROW())/12+5):INDIRECT("AF"&amp;(ROW()+12*(($AN2780-1)*3+$AO2780)-ROW())/12+5),AS2780)</f>
        <v>0</v>
      </c>
      <c r="AU2780" s="58">
        <f ca="1">IF(AND(AQ2780+AS2780&gt;0,AR2780+AT2780&gt;0),COUNTIF(AU$6:AU2779,"&gt;0")+1,0)</f>
        <v>0</v>
      </c>
    </row>
    <row r="2781" spans="40:47">
      <c r="AN2781" s="58">
        <v>78</v>
      </c>
      <c r="AO2781" s="58">
        <v>1</v>
      </c>
      <c r="AP2781" s="58">
        <v>4</v>
      </c>
      <c r="AQ2781" s="60">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58">
        <f ca="1">COUNTIF(INDIRECT("H"&amp;(ROW()+12*(($AN2781-1)*3+$AO2781)-ROW())/12+5):INDIRECT("S"&amp;(ROW()+12*(($AN2781-1)*3+$AO2781)-ROW())/12+5),AQ2781)</f>
        <v>0</v>
      </c>
      <c r="AS2781" s="60">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58">
        <f ca="1">COUNTIF(INDIRECT("U"&amp;(ROW()+12*(($AN2781-1)*3+$AO2781)-ROW())/12+5):INDIRECT("AF"&amp;(ROW()+12*(($AN2781-1)*3+$AO2781)-ROW())/12+5),AS2781)</f>
        <v>0</v>
      </c>
      <c r="AU2781" s="58">
        <f ca="1">IF(AND(AQ2781+AS2781&gt;0,AR2781+AT2781&gt;0),COUNTIF(AU$6:AU2780,"&gt;0")+1,0)</f>
        <v>0</v>
      </c>
    </row>
    <row r="2782" spans="40:47">
      <c r="AN2782" s="58">
        <v>78</v>
      </c>
      <c r="AO2782" s="58">
        <v>1</v>
      </c>
      <c r="AP2782" s="58">
        <v>5</v>
      </c>
      <c r="AQ2782" s="60">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58">
        <f ca="1">COUNTIF(INDIRECT("H"&amp;(ROW()+12*(($AN2782-1)*3+$AO2782)-ROW())/12+5):INDIRECT("S"&amp;(ROW()+12*(($AN2782-1)*3+$AO2782)-ROW())/12+5),AQ2782)</f>
        <v>0</v>
      </c>
      <c r="AS2782" s="60">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58">
        <f ca="1">COUNTIF(INDIRECT("U"&amp;(ROW()+12*(($AN2782-1)*3+$AO2782)-ROW())/12+5):INDIRECT("AF"&amp;(ROW()+12*(($AN2782-1)*3+$AO2782)-ROW())/12+5),AS2782)</f>
        <v>0</v>
      </c>
      <c r="AU2782" s="58">
        <f ca="1">IF(AND(AQ2782+AS2782&gt;0,AR2782+AT2782&gt;0),COUNTIF(AU$6:AU2781,"&gt;0")+1,0)</f>
        <v>0</v>
      </c>
    </row>
    <row r="2783" spans="40:47">
      <c r="AN2783" s="58">
        <v>78</v>
      </c>
      <c r="AO2783" s="58">
        <v>1</v>
      </c>
      <c r="AP2783" s="58">
        <v>6</v>
      </c>
      <c r="AQ2783" s="60">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58">
        <f ca="1">COUNTIF(INDIRECT("H"&amp;(ROW()+12*(($AN2783-1)*3+$AO2783)-ROW())/12+5):INDIRECT("S"&amp;(ROW()+12*(($AN2783-1)*3+$AO2783)-ROW())/12+5),AQ2783)</f>
        <v>0</v>
      </c>
      <c r="AS2783" s="60">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58">
        <f ca="1">COUNTIF(INDIRECT("U"&amp;(ROW()+12*(($AN2783-1)*3+$AO2783)-ROW())/12+5):INDIRECT("AF"&amp;(ROW()+12*(($AN2783-1)*3+$AO2783)-ROW())/12+5),AS2783)</f>
        <v>0</v>
      </c>
      <c r="AU2783" s="58">
        <f ca="1">IF(AND(AQ2783+AS2783&gt;0,AR2783+AT2783&gt;0),COUNTIF(AU$6:AU2782,"&gt;0")+1,0)</f>
        <v>0</v>
      </c>
    </row>
    <row r="2784" spans="40:47">
      <c r="AN2784" s="58">
        <v>78</v>
      </c>
      <c r="AO2784" s="58">
        <v>1</v>
      </c>
      <c r="AP2784" s="58">
        <v>7</v>
      </c>
      <c r="AQ2784" s="60">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58">
        <f ca="1">COUNTIF(INDIRECT("H"&amp;(ROW()+12*(($AN2784-1)*3+$AO2784)-ROW())/12+5):INDIRECT("S"&amp;(ROW()+12*(($AN2784-1)*3+$AO2784)-ROW())/12+5),AQ2784)</f>
        <v>0</v>
      </c>
      <c r="AS2784" s="60">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58">
        <f ca="1">COUNTIF(INDIRECT("U"&amp;(ROW()+12*(($AN2784-1)*3+$AO2784)-ROW())/12+5):INDIRECT("AF"&amp;(ROW()+12*(($AN2784-1)*3+$AO2784)-ROW())/12+5),AS2784)</f>
        <v>0</v>
      </c>
      <c r="AU2784" s="58">
        <f ca="1">IF(AND(AQ2784+AS2784&gt;0,AR2784+AT2784&gt;0),COUNTIF(AU$6:AU2783,"&gt;0")+1,0)</f>
        <v>0</v>
      </c>
    </row>
    <row r="2785" spans="40:47">
      <c r="AN2785" s="58">
        <v>78</v>
      </c>
      <c r="AO2785" s="58">
        <v>1</v>
      </c>
      <c r="AP2785" s="58">
        <v>8</v>
      </c>
      <c r="AQ2785" s="60">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58">
        <f ca="1">COUNTIF(INDIRECT("H"&amp;(ROW()+12*(($AN2785-1)*3+$AO2785)-ROW())/12+5):INDIRECT("S"&amp;(ROW()+12*(($AN2785-1)*3+$AO2785)-ROW())/12+5),AQ2785)</f>
        <v>0</v>
      </c>
      <c r="AS2785" s="60">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58">
        <f ca="1">COUNTIF(INDIRECT("U"&amp;(ROW()+12*(($AN2785-1)*3+$AO2785)-ROW())/12+5):INDIRECT("AF"&amp;(ROW()+12*(($AN2785-1)*3+$AO2785)-ROW())/12+5),AS2785)</f>
        <v>0</v>
      </c>
      <c r="AU2785" s="58">
        <f ca="1">IF(AND(AQ2785+AS2785&gt;0,AR2785+AT2785&gt;0),COUNTIF(AU$6:AU2784,"&gt;0")+1,0)</f>
        <v>0</v>
      </c>
    </row>
    <row r="2786" spans="40:47">
      <c r="AN2786" s="58">
        <v>78</v>
      </c>
      <c r="AO2786" s="58">
        <v>1</v>
      </c>
      <c r="AP2786" s="58">
        <v>9</v>
      </c>
      <c r="AQ2786" s="60">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58">
        <f ca="1">COUNTIF(INDIRECT("H"&amp;(ROW()+12*(($AN2786-1)*3+$AO2786)-ROW())/12+5):INDIRECT("S"&amp;(ROW()+12*(($AN2786-1)*3+$AO2786)-ROW())/12+5),AQ2786)</f>
        <v>0</v>
      </c>
      <c r="AS2786" s="60">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58">
        <f ca="1">COUNTIF(INDIRECT("U"&amp;(ROW()+12*(($AN2786-1)*3+$AO2786)-ROW())/12+5):INDIRECT("AF"&amp;(ROW()+12*(($AN2786-1)*3+$AO2786)-ROW())/12+5),AS2786)</f>
        <v>0</v>
      </c>
      <c r="AU2786" s="58">
        <f ca="1">IF(AND(AQ2786+AS2786&gt;0,AR2786+AT2786&gt;0),COUNTIF(AU$6:AU2785,"&gt;0")+1,0)</f>
        <v>0</v>
      </c>
    </row>
    <row r="2787" spans="40:47">
      <c r="AN2787" s="58">
        <v>78</v>
      </c>
      <c r="AO2787" s="58">
        <v>1</v>
      </c>
      <c r="AP2787" s="58">
        <v>10</v>
      </c>
      <c r="AQ2787" s="60">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58">
        <f ca="1">COUNTIF(INDIRECT("H"&amp;(ROW()+12*(($AN2787-1)*3+$AO2787)-ROW())/12+5):INDIRECT("S"&amp;(ROW()+12*(($AN2787-1)*3+$AO2787)-ROW())/12+5),AQ2787)</f>
        <v>0</v>
      </c>
      <c r="AS2787" s="60">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58">
        <f ca="1">COUNTIF(INDIRECT("U"&amp;(ROW()+12*(($AN2787-1)*3+$AO2787)-ROW())/12+5):INDIRECT("AF"&amp;(ROW()+12*(($AN2787-1)*3+$AO2787)-ROW())/12+5),AS2787)</f>
        <v>0</v>
      </c>
      <c r="AU2787" s="58">
        <f ca="1">IF(AND(AQ2787+AS2787&gt;0,AR2787+AT2787&gt;0),COUNTIF(AU$6:AU2786,"&gt;0")+1,0)</f>
        <v>0</v>
      </c>
    </row>
    <row r="2788" spans="40:47">
      <c r="AN2788" s="58">
        <v>78</v>
      </c>
      <c r="AO2788" s="58">
        <v>1</v>
      </c>
      <c r="AP2788" s="58">
        <v>11</v>
      </c>
      <c r="AQ2788" s="60">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58">
        <f ca="1">COUNTIF(INDIRECT("H"&amp;(ROW()+12*(($AN2788-1)*3+$AO2788)-ROW())/12+5):INDIRECT("S"&amp;(ROW()+12*(($AN2788-1)*3+$AO2788)-ROW())/12+5),AQ2788)</f>
        <v>0</v>
      </c>
      <c r="AS2788" s="60">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58">
        <f ca="1">COUNTIF(INDIRECT("U"&amp;(ROW()+12*(($AN2788-1)*3+$AO2788)-ROW())/12+5):INDIRECT("AF"&amp;(ROW()+12*(($AN2788-1)*3+$AO2788)-ROW())/12+5),AS2788)</f>
        <v>0</v>
      </c>
      <c r="AU2788" s="58">
        <f ca="1">IF(AND(AQ2788+AS2788&gt;0,AR2788+AT2788&gt;0),COUNTIF(AU$6:AU2787,"&gt;0")+1,0)</f>
        <v>0</v>
      </c>
    </row>
    <row r="2789" spans="40:47">
      <c r="AN2789" s="58">
        <v>78</v>
      </c>
      <c r="AO2789" s="58">
        <v>1</v>
      </c>
      <c r="AP2789" s="58">
        <v>12</v>
      </c>
      <c r="AQ2789" s="60">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58">
        <f ca="1">COUNTIF(INDIRECT("H"&amp;(ROW()+12*(($AN2789-1)*3+$AO2789)-ROW())/12+5):INDIRECT("S"&amp;(ROW()+12*(($AN2789-1)*3+$AO2789)-ROW())/12+5),AQ2789)</f>
        <v>0</v>
      </c>
      <c r="AS2789" s="60">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58">
        <f ca="1">COUNTIF(INDIRECT("U"&amp;(ROW()+12*(($AN2789-1)*3+$AO2789)-ROW())/12+5):INDIRECT("AF"&amp;(ROW()+12*(($AN2789-1)*3+$AO2789)-ROW())/12+5),AS2789)</f>
        <v>0</v>
      </c>
      <c r="AU2789" s="58">
        <f ca="1">IF(AND(AQ2789+AS2789&gt;0,AR2789+AT2789&gt;0),COUNTIF(AU$6:AU2788,"&gt;0")+1,0)</f>
        <v>0</v>
      </c>
    </row>
    <row r="2790" spans="40:47">
      <c r="AN2790" s="58">
        <v>78</v>
      </c>
      <c r="AO2790" s="58">
        <v>2</v>
      </c>
      <c r="AP2790" s="58">
        <v>1</v>
      </c>
      <c r="AQ2790" s="60">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58">
        <f ca="1">COUNTIF(INDIRECT("H"&amp;(ROW()+12*(($AN2790-1)*3+$AO2790)-ROW())/12+5):INDIRECT("S"&amp;(ROW()+12*(($AN2790-1)*3+$AO2790)-ROW())/12+5),AQ2790)</f>
        <v>0</v>
      </c>
      <c r="AS2790" s="60">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58">
        <f ca="1">COUNTIF(INDIRECT("U"&amp;(ROW()+12*(($AN2790-1)*3+$AO2790)-ROW())/12+5):INDIRECT("AF"&amp;(ROW()+12*(($AN2790-1)*3+$AO2790)-ROW())/12+5),AS2790)</f>
        <v>0</v>
      </c>
      <c r="AU2790" s="58">
        <f ca="1">IF(AND(AQ2790+AS2790&gt;0,AR2790+AT2790&gt;0),COUNTIF(AU$6:AU2789,"&gt;0")+1,0)</f>
        <v>0</v>
      </c>
    </row>
    <row r="2791" spans="40:47">
      <c r="AN2791" s="58">
        <v>78</v>
      </c>
      <c r="AO2791" s="58">
        <v>2</v>
      </c>
      <c r="AP2791" s="58">
        <v>2</v>
      </c>
      <c r="AQ2791" s="60">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58">
        <f ca="1">COUNTIF(INDIRECT("H"&amp;(ROW()+12*(($AN2791-1)*3+$AO2791)-ROW())/12+5):INDIRECT("S"&amp;(ROW()+12*(($AN2791-1)*3+$AO2791)-ROW())/12+5),AQ2791)</f>
        <v>0</v>
      </c>
      <c r="AS2791" s="60">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58">
        <f ca="1">COUNTIF(INDIRECT("U"&amp;(ROW()+12*(($AN2791-1)*3+$AO2791)-ROW())/12+5):INDIRECT("AF"&amp;(ROW()+12*(($AN2791-1)*3+$AO2791)-ROW())/12+5),AS2791)</f>
        <v>0</v>
      </c>
      <c r="AU2791" s="58">
        <f ca="1">IF(AND(AQ2791+AS2791&gt;0,AR2791+AT2791&gt;0),COUNTIF(AU$6:AU2790,"&gt;0")+1,0)</f>
        <v>0</v>
      </c>
    </row>
    <row r="2792" spans="40:47">
      <c r="AN2792" s="58">
        <v>78</v>
      </c>
      <c r="AO2792" s="58">
        <v>2</v>
      </c>
      <c r="AP2792" s="58">
        <v>3</v>
      </c>
      <c r="AQ2792" s="60">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58">
        <f ca="1">COUNTIF(INDIRECT("H"&amp;(ROW()+12*(($AN2792-1)*3+$AO2792)-ROW())/12+5):INDIRECT("S"&amp;(ROW()+12*(($AN2792-1)*3+$AO2792)-ROW())/12+5),AQ2792)</f>
        <v>0</v>
      </c>
      <c r="AS2792" s="60">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58">
        <f ca="1">COUNTIF(INDIRECT("U"&amp;(ROW()+12*(($AN2792-1)*3+$AO2792)-ROW())/12+5):INDIRECT("AF"&amp;(ROW()+12*(($AN2792-1)*3+$AO2792)-ROW())/12+5),AS2792)</f>
        <v>0</v>
      </c>
      <c r="AU2792" s="58">
        <f ca="1">IF(AND(AQ2792+AS2792&gt;0,AR2792+AT2792&gt;0),COUNTIF(AU$6:AU2791,"&gt;0")+1,0)</f>
        <v>0</v>
      </c>
    </row>
    <row r="2793" spans="40:47">
      <c r="AN2793" s="58">
        <v>78</v>
      </c>
      <c r="AO2793" s="58">
        <v>2</v>
      </c>
      <c r="AP2793" s="58">
        <v>4</v>
      </c>
      <c r="AQ2793" s="60">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58">
        <f ca="1">COUNTIF(INDIRECT("H"&amp;(ROW()+12*(($AN2793-1)*3+$AO2793)-ROW())/12+5):INDIRECT("S"&amp;(ROW()+12*(($AN2793-1)*3+$AO2793)-ROW())/12+5),AQ2793)</f>
        <v>0</v>
      </c>
      <c r="AS2793" s="60">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58">
        <f ca="1">COUNTIF(INDIRECT("U"&amp;(ROW()+12*(($AN2793-1)*3+$AO2793)-ROW())/12+5):INDIRECT("AF"&amp;(ROW()+12*(($AN2793-1)*3+$AO2793)-ROW())/12+5),AS2793)</f>
        <v>0</v>
      </c>
      <c r="AU2793" s="58">
        <f ca="1">IF(AND(AQ2793+AS2793&gt;0,AR2793+AT2793&gt;0),COUNTIF(AU$6:AU2792,"&gt;0")+1,0)</f>
        <v>0</v>
      </c>
    </row>
    <row r="2794" spans="40:47">
      <c r="AN2794" s="58">
        <v>78</v>
      </c>
      <c r="AO2794" s="58">
        <v>2</v>
      </c>
      <c r="AP2794" s="58">
        <v>5</v>
      </c>
      <c r="AQ2794" s="60">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58">
        <f ca="1">COUNTIF(INDIRECT("H"&amp;(ROW()+12*(($AN2794-1)*3+$AO2794)-ROW())/12+5):INDIRECT("S"&amp;(ROW()+12*(($AN2794-1)*3+$AO2794)-ROW())/12+5),AQ2794)</f>
        <v>0</v>
      </c>
      <c r="AS2794" s="60">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58">
        <f ca="1">COUNTIF(INDIRECT("U"&amp;(ROW()+12*(($AN2794-1)*3+$AO2794)-ROW())/12+5):INDIRECT("AF"&amp;(ROW()+12*(($AN2794-1)*3+$AO2794)-ROW())/12+5),AS2794)</f>
        <v>0</v>
      </c>
      <c r="AU2794" s="58">
        <f ca="1">IF(AND(AQ2794+AS2794&gt;0,AR2794+AT2794&gt;0),COUNTIF(AU$6:AU2793,"&gt;0")+1,0)</f>
        <v>0</v>
      </c>
    </row>
    <row r="2795" spans="40:47">
      <c r="AN2795" s="58">
        <v>78</v>
      </c>
      <c r="AO2795" s="58">
        <v>2</v>
      </c>
      <c r="AP2795" s="58">
        <v>6</v>
      </c>
      <c r="AQ2795" s="60">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58">
        <f ca="1">COUNTIF(INDIRECT("H"&amp;(ROW()+12*(($AN2795-1)*3+$AO2795)-ROW())/12+5):INDIRECT("S"&amp;(ROW()+12*(($AN2795-1)*3+$AO2795)-ROW())/12+5),AQ2795)</f>
        <v>0</v>
      </c>
      <c r="AS2795" s="60">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58">
        <f ca="1">COUNTIF(INDIRECT("U"&amp;(ROW()+12*(($AN2795-1)*3+$AO2795)-ROW())/12+5):INDIRECT("AF"&amp;(ROW()+12*(($AN2795-1)*3+$AO2795)-ROW())/12+5),AS2795)</f>
        <v>0</v>
      </c>
      <c r="AU2795" s="58">
        <f ca="1">IF(AND(AQ2795+AS2795&gt;0,AR2795+AT2795&gt;0),COUNTIF(AU$6:AU2794,"&gt;0")+1,0)</f>
        <v>0</v>
      </c>
    </row>
    <row r="2796" spans="40:47">
      <c r="AN2796" s="58">
        <v>78</v>
      </c>
      <c r="AO2796" s="58">
        <v>2</v>
      </c>
      <c r="AP2796" s="58">
        <v>7</v>
      </c>
      <c r="AQ2796" s="60">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58">
        <f ca="1">COUNTIF(INDIRECT("H"&amp;(ROW()+12*(($AN2796-1)*3+$AO2796)-ROW())/12+5):INDIRECT("S"&amp;(ROW()+12*(($AN2796-1)*3+$AO2796)-ROW())/12+5),AQ2796)</f>
        <v>0</v>
      </c>
      <c r="AS2796" s="60">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58">
        <f ca="1">COUNTIF(INDIRECT("U"&amp;(ROW()+12*(($AN2796-1)*3+$AO2796)-ROW())/12+5):INDIRECT("AF"&amp;(ROW()+12*(($AN2796-1)*3+$AO2796)-ROW())/12+5),AS2796)</f>
        <v>0</v>
      </c>
      <c r="AU2796" s="58">
        <f ca="1">IF(AND(AQ2796+AS2796&gt;0,AR2796+AT2796&gt;0),COUNTIF(AU$6:AU2795,"&gt;0")+1,0)</f>
        <v>0</v>
      </c>
    </row>
    <row r="2797" spans="40:47">
      <c r="AN2797" s="58">
        <v>78</v>
      </c>
      <c r="AO2797" s="58">
        <v>2</v>
      </c>
      <c r="AP2797" s="58">
        <v>8</v>
      </c>
      <c r="AQ2797" s="60">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58">
        <f ca="1">COUNTIF(INDIRECT("H"&amp;(ROW()+12*(($AN2797-1)*3+$AO2797)-ROW())/12+5):INDIRECT("S"&amp;(ROW()+12*(($AN2797-1)*3+$AO2797)-ROW())/12+5),AQ2797)</f>
        <v>0</v>
      </c>
      <c r="AS2797" s="60">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58">
        <f ca="1">COUNTIF(INDIRECT("U"&amp;(ROW()+12*(($AN2797-1)*3+$AO2797)-ROW())/12+5):INDIRECT("AF"&amp;(ROW()+12*(($AN2797-1)*3+$AO2797)-ROW())/12+5),AS2797)</f>
        <v>0</v>
      </c>
      <c r="AU2797" s="58">
        <f ca="1">IF(AND(AQ2797+AS2797&gt;0,AR2797+AT2797&gt;0),COUNTIF(AU$6:AU2796,"&gt;0")+1,0)</f>
        <v>0</v>
      </c>
    </row>
    <row r="2798" spans="40:47">
      <c r="AN2798" s="58">
        <v>78</v>
      </c>
      <c r="AO2798" s="58">
        <v>2</v>
      </c>
      <c r="AP2798" s="58">
        <v>9</v>
      </c>
      <c r="AQ2798" s="60">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58">
        <f ca="1">COUNTIF(INDIRECT("H"&amp;(ROW()+12*(($AN2798-1)*3+$AO2798)-ROW())/12+5):INDIRECT("S"&amp;(ROW()+12*(($AN2798-1)*3+$AO2798)-ROW())/12+5),AQ2798)</f>
        <v>0</v>
      </c>
      <c r="AS2798" s="60">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58">
        <f ca="1">COUNTIF(INDIRECT("U"&amp;(ROW()+12*(($AN2798-1)*3+$AO2798)-ROW())/12+5):INDIRECT("AF"&amp;(ROW()+12*(($AN2798-1)*3+$AO2798)-ROW())/12+5),AS2798)</f>
        <v>0</v>
      </c>
      <c r="AU2798" s="58">
        <f ca="1">IF(AND(AQ2798+AS2798&gt;0,AR2798+AT2798&gt;0),COUNTIF(AU$6:AU2797,"&gt;0")+1,0)</f>
        <v>0</v>
      </c>
    </row>
    <row r="2799" spans="40:47">
      <c r="AN2799" s="58">
        <v>78</v>
      </c>
      <c r="AO2799" s="58">
        <v>2</v>
      </c>
      <c r="AP2799" s="58">
        <v>10</v>
      </c>
      <c r="AQ2799" s="60">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58">
        <f ca="1">COUNTIF(INDIRECT("H"&amp;(ROW()+12*(($AN2799-1)*3+$AO2799)-ROW())/12+5):INDIRECT("S"&amp;(ROW()+12*(($AN2799-1)*3+$AO2799)-ROW())/12+5),AQ2799)</f>
        <v>0</v>
      </c>
      <c r="AS2799" s="60">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58">
        <f ca="1">COUNTIF(INDIRECT("U"&amp;(ROW()+12*(($AN2799-1)*3+$AO2799)-ROW())/12+5):INDIRECT("AF"&amp;(ROW()+12*(($AN2799-1)*3+$AO2799)-ROW())/12+5),AS2799)</f>
        <v>0</v>
      </c>
      <c r="AU2799" s="58">
        <f ca="1">IF(AND(AQ2799+AS2799&gt;0,AR2799+AT2799&gt;0),COUNTIF(AU$6:AU2798,"&gt;0")+1,0)</f>
        <v>0</v>
      </c>
    </row>
    <row r="2800" spans="40:47">
      <c r="AN2800" s="58">
        <v>78</v>
      </c>
      <c r="AO2800" s="58">
        <v>2</v>
      </c>
      <c r="AP2800" s="58">
        <v>11</v>
      </c>
      <c r="AQ2800" s="60">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58">
        <f ca="1">COUNTIF(INDIRECT("H"&amp;(ROW()+12*(($AN2800-1)*3+$AO2800)-ROW())/12+5):INDIRECT("S"&amp;(ROW()+12*(($AN2800-1)*3+$AO2800)-ROW())/12+5),AQ2800)</f>
        <v>0</v>
      </c>
      <c r="AS2800" s="60">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58">
        <f ca="1">COUNTIF(INDIRECT("U"&amp;(ROW()+12*(($AN2800-1)*3+$AO2800)-ROW())/12+5):INDIRECT("AF"&amp;(ROW()+12*(($AN2800-1)*3+$AO2800)-ROW())/12+5),AS2800)</f>
        <v>0</v>
      </c>
      <c r="AU2800" s="58">
        <f ca="1">IF(AND(AQ2800+AS2800&gt;0,AR2800+AT2800&gt;0),COUNTIF(AU$6:AU2799,"&gt;0")+1,0)</f>
        <v>0</v>
      </c>
    </row>
    <row r="2801" spans="40:47">
      <c r="AN2801" s="58">
        <v>78</v>
      </c>
      <c r="AO2801" s="58">
        <v>2</v>
      </c>
      <c r="AP2801" s="58">
        <v>12</v>
      </c>
      <c r="AQ2801" s="60">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58">
        <f ca="1">COUNTIF(INDIRECT("H"&amp;(ROW()+12*(($AN2801-1)*3+$AO2801)-ROW())/12+5):INDIRECT("S"&amp;(ROW()+12*(($AN2801-1)*3+$AO2801)-ROW())/12+5),AQ2801)</f>
        <v>0</v>
      </c>
      <c r="AS2801" s="60">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58">
        <f ca="1">COUNTIF(INDIRECT("U"&amp;(ROW()+12*(($AN2801-1)*3+$AO2801)-ROW())/12+5):INDIRECT("AF"&amp;(ROW()+12*(($AN2801-1)*3+$AO2801)-ROW())/12+5),AS2801)</f>
        <v>0</v>
      </c>
      <c r="AU2801" s="58">
        <f ca="1">IF(AND(AQ2801+AS2801&gt;0,AR2801+AT2801&gt;0),COUNTIF(AU$6:AU2800,"&gt;0")+1,0)</f>
        <v>0</v>
      </c>
    </row>
    <row r="2802" spans="40:47">
      <c r="AN2802" s="58">
        <v>78</v>
      </c>
      <c r="AO2802" s="58">
        <v>3</v>
      </c>
      <c r="AP2802" s="58">
        <v>1</v>
      </c>
      <c r="AQ2802" s="60">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58">
        <f ca="1">COUNTIF(INDIRECT("H"&amp;(ROW()+12*(($AN2802-1)*3+$AO2802)-ROW())/12+5):INDIRECT("S"&amp;(ROW()+12*(($AN2802-1)*3+$AO2802)-ROW())/12+5),AQ2802)</f>
        <v>0</v>
      </c>
      <c r="AS2802" s="60">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58">
        <f ca="1">COUNTIF(INDIRECT("U"&amp;(ROW()+12*(($AN2802-1)*3+$AO2802)-ROW())/12+5):INDIRECT("AF"&amp;(ROW()+12*(($AN2802-1)*3+$AO2802)-ROW())/12+5),AS2802)</f>
        <v>0</v>
      </c>
      <c r="AU2802" s="58">
        <f ca="1">IF(AND(AQ2802+AS2802&gt;0,AR2802+AT2802&gt;0),COUNTIF(AU$6:AU2801,"&gt;0")+1,0)</f>
        <v>0</v>
      </c>
    </row>
    <row r="2803" spans="40:47">
      <c r="AN2803" s="58">
        <v>78</v>
      </c>
      <c r="AO2803" s="58">
        <v>3</v>
      </c>
      <c r="AP2803" s="58">
        <v>2</v>
      </c>
      <c r="AQ2803" s="60">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58">
        <f ca="1">COUNTIF(INDIRECT("H"&amp;(ROW()+12*(($AN2803-1)*3+$AO2803)-ROW())/12+5):INDIRECT("S"&amp;(ROW()+12*(($AN2803-1)*3+$AO2803)-ROW())/12+5),AQ2803)</f>
        <v>0</v>
      </c>
      <c r="AS2803" s="60">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58">
        <f ca="1">COUNTIF(INDIRECT("U"&amp;(ROW()+12*(($AN2803-1)*3+$AO2803)-ROW())/12+5):INDIRECT("AF"&amp;(ROW()+12*(($AN2803-1)*3+$AO2803)-ROW())/12+5),AS2803)</f>
        <v>0</v>
      </c>
      <c r="AU2803" s="58">
        <f ca="1">IF(AND(AQ2803+AS2803&gt;0,AR2803+AT2803&gt;0),COUNTIF(AU$6:AU2802,"&gt;0")+1,0)</f>
        <v>0</v>
      </c>
    </row>
    <row r="2804" spans="40:47">
      <c r="AN2804" s="58">
        <v>78</v>
      </c>
      <c r="AO2804" s="58">
        <v>3</v>
      </c>
      <c r="AP2804" s="58">
        <v>3</v>
      </c>
      <c r="AQ2804" s="60">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58">
        <f ca="1">COUNTIF(INDIRECT("H"&amp;(ROW()+12*(($AN2804-1)*3+$AO2804)-ROW())/12+5):INDIRECT("S"&amp;(ROW()+12*(($AN2804-1)*3+$AO2804)-ROW())/12+5),AQ2804)</f>
        <v>0</v>
      </c>
      <c r="AS2804" s="60">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58">
        <f ca="1">COUNTIF(INDIRECT("U"&amp;(ROW()+12*(($AN2804-1)*3+$AO2804)-ROW())/12+5):INDIRECT("AF"&amp;(ROW()+12*(($AN2804-1)*3+$AO2804)-ROW())/12+5),AS2804)</f>
        <v>0</v>
      </c>
      <c r="AU2804" s="58">
        <f ca="1">IF(AND(AQ2804+AS2804&gt;0,AR2804+AT2804&gt;0),COUNTIF(AU$6:AU2803,"&gt;0")+1,0)</f>
        <v>0</v>
      </c>
    </row>
    <row r="2805" spans="40:47">
      <c r="AN2805" s="58">
        <v>78</v>
      </c>
      <c r="AO2805" s="58">
        <v>3</v>
      </c>
      <c r="AP2805" s="58">
        <v>4</v>
      </c>
      <c r="AQ2805" s="60">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58">
        <f ca="1">COUNTIF(INDIRECT("H"&amp;(ROW()+12*(($AN2805-1)*3+$AO2805)-ROW())/12+5):INDIRECT("S"&amp;(ROW()+12*(($AN2805-1)*3+$AO2805)-ROW())/12+5),AQ2805)</f>
        <v>0</v>
      </c>
      <c r="AS2805" s="60">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58">
        <f ca="1">COUNTIF(INDIRECT("U"&amp;(ROW()+12*(($AN2805-1)*3+$AO2805)-ROW())/12+5):INDIRECT("AF"&amp;(ROW()+12*(($AN2805-1)*3+$AO2805)-ROW())/12+5),AS2805)</f>
        <v>0</v>
      </c>
      <c r="AU2805" s="58">
        <f ca="1">IF(AND(AQ2805+AS2805&gt;0,AR2805+AT2805&gt;0),COUNTIF(AU$6:AU2804,"&gt;0")+1,0)</f>
        <v>0</v>
      </c>
    </row>
    <row r="2806" spans="40:47">
      <c r="AN2806" s="58">
        <v>78</v>
      </c>
      <c r="AO2806" s="58">
        <v>3</v>
      </c>
      <c r="AP2806" s="58">
        <v>5</v>
      </c>
      <c r="AQ2806" s="60">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58">
        <f ca="1">COUNTIF(INDIRECT("H"&amp;(ROW()+12*(($AN2806-1)*3+$AO2806)-ROW())/12+5):INDIRECT("S"&amp;(ROW()+12*(($AN2806-1)*3+$AO2806)-ROW())/12+5),AQ2806)</f>
        <v>0</v>
      </c>
      <c r="AS2806" s="60">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58">
        <f ca="1">COUNTIF(INDIRECT("U"&amp;(ROW()+12*(($AN2806-1)*3+$AO2806)-ROW())/12+5):INDIRECT("AF"&amp;(ROW()+12*(($AN2806-1)*3+$AO2806)-ROW())/12+5),AS2806)</f>
        <v>0</v>
      </c>
      <c r="AU2806" s="58">
        <f ca="1">IF(AND(AQ2806+AS2806&gt;0,AR2806+AT2806&gt;0),COUNTIF(AU$6:AU2805,"&gt;0")+1,0)</f>
        <v>0</v>
      </c>
    </row>
    <row r="2807" spans="40:47">
      <c r="AN2807" s="58">
        <v>78</v>
      </c>
      <c r="AO2807" s="58">
        <v>3</v>
      </c>
      <c r="AP2807" s="58">
        <v>6</v>
      </c>
      <c r="AQ2807" s="60">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58">
        <f ca="1">COUNTIF(INDIRECT("H"&amp;(ROW()+12*(($AN2807-1)*3+$AO2807)-ROW())/12+5):INDIRECT("S"&amp;(ROW()+12*(($AN2807-1)*3+$AO2807)-ROW())/12+5),AQ2807)</f>
        <v>0</v>
      </c>
      <c r="AS2807" s="60">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58">
        <f ca="1">COUNTIF(INDIRECT("U"&amp;(ROW()+12*(($AN2807-1)*3+$AO2807)-ROW())/12+5):INDIRECT("AF"&amp;(ROW()+12*(($AN2807-1)*3+$AO2807)-ROW())/12+5),AS2807)</f>
        <v>0</v>
      </c>
      <c r="AU2807" s="58">
        <f ca="1">IF(AND(AQ2807+AS2807&gt;0,AR2807+AT2807&gt;0),COUNTIF(AU$6:AU2806,"&gt;0")+1,0)</f>
        <v>0</v>
      </c>
    </row>
    <row r="2808" spans="40:47">
      <c r="AN2808" s="58">
        <v>78</v>
      </c>
      <c r="AO2808" s="58">
        <v>3</v>
      </c>
      <c r="AP2808" s="58">
        <v>7</v>
      </c>
      <c r="AQ2808" s="60">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58">
        <f ca="1">COUNTIF(INDIRECT("H"&amp;(ROW()+12*(($AN2808-1)*3+$AO2808)-ROW())/12+5):INDIRECT("S"&amp;(ROW()+12*(($AN2808-1)*3+$AO2808)-ROW())/12+5),AQ2808)</f>
        <v>0</v>
      </c>
      <c r="AS2808" s="60">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58">
        <f ca="1">COUNTIF(INDIRECT("U"&amp;(ROW()+12*(($AN2808-1)*3+$AO2808)-ROW())/12+5):INDIRECT("AF"&amp;(ROW()+12*(($AN2808-1)*3+$AO2808)-ROW())/12+5),AS2808)</f>
        <v>0</v>
      </c>
      <c r="AU2808" s="58">
        <f ca="1">IF(AND(AQ2808+AS2808&gt;0,AR2808+AT2808&gt;0),COUNTIF(AU$6:AU2807,"&gt;0")+1,0)</f>
        <v>0</v>
      </c>
    </row>
    <row r="2809" spans="40:47">
      <c r="AN2809" s="58">
        <v>78</v>
      </c>
      <c r="AO2809" s="58">
        <v>3</v>
      </c>
      <c r="AP2809" s="58">
        <v>8</v>
      </c>
      <c r="AQ2809" s="60">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58">
        <f ca="1">COUNTIF(INDIRECT("H"&amp;(ROW()+12*(($AN2809-1)*3+$AO2809)-ROW())/12+5):INDIRECT("S"&amp;(ROW()+12*(($AN2809-1)*3+$AO2809)-ROW())/12+5),AQ2809)</f>
        <v>0</v>
      </c>
      <c r="AS2809" s="60">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58">
        <f ca="1">COUNTIF(INDIRECT("U"&amp;(ROW()+12*(($AN2809-1)*3+$AO2809)-ROW())/12+5):INDIRECT("AF"&amp;(ROW()+12*(($AN2809-1)*3+$AO2809)-ROW())/12+5),AS2809)</f>
        <v>0</v>
      </c>
      <c r="AU2809" s="58">
        <f ca="1">IF(AND(AQ2809+AS2809&gt;0,AR2809+AT2809&gt;0),COUNTIF(AU$6:AU2808,"&gt;0")+1,0)</f>
        <v>0</v>
      </c>
    </row>
    <row r="2810" spans="40:47">
      <c r="AN2810" s="58">
        <v>78</v>
      </c>
      <c r="AO2810" s="58">
        <v>3</v>
      </c>
      <c r="AP2810" s="58">
        <v>9</v>
      </c>
      <c r="AQ2810" s="60">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58">
        <f ca="1">COUNTIF(INDIRECT("H"&amp;(ROW()+12*(($AN2810-1)*3+$AO2810)-ROW())/12+5):INDIRECT("S"&amp;(ROW()+12*(($AN2810-1)*3+$AO2810)-ROW())/12+5),AQ2810)</f>
        <v>0</v>
      </c>
      <c r="AS2810" s="60">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58">
        <f ca="1">COUNTIF(INDIRECT("U"&amp;(ROW()+12*(($AN2810-1)*3+$AO2810)-ROW())/12+5):INDIRECT("AF"&amp;(ROW()+12*(($AN2810-1)*3+$AO2810)-ROW())/12+5),AS2810)</f>
        <v>0</v>
      </c>
      <c r="AU2810" s="58">
        <f ca="1">IF(AND(AQ2810+AS2810&gt;0,AR2810+AT2810&gt;0),COUNTIF(AU$6:AU2809,"&gt;0")+1,0)</f>
        <v>0</v>
      </c>
    </row>
    <row r="2811" spans="40:47">
      <c r="AN2811" s="58">
        <v>78</v>
      </c>
      <c r="AO2811" s="58">
        <v>3</v>
      </c>
      <c r="AP2811" s="58">
        <v>10</v>
      </c>
      <c r="AQ2811" s="60">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58">
        <f ca="1">COUNTIF(INDIRECT("H"&amp;(ROW()+12*(($AN2811-1)*3+$AO2811)-ROW())/12+5):INDIRECT("S"&amp;(ROW()+12*(($AN2811-1)*3+$AO2811)-ROW())/12+5),AQ2811)</f>
        <v>0</v>
      </c>
      <c r="AS2811" s="60">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58">
        <f ca="1">COUNTIF(INDIRECT("U"&amp;(ROW()+12*(($AN2811-1)*3+$AO2811)-ROW())/12+5):INDIRECT("AF"&amp;(ROW()+12*(($AN2811-1)*3+$AO2811)-ROW())/12+5),AS2811)</f>
        <v>0</v>
      </c>
      <c r="AU2811" s="58">
        <f ca="1">IF(AND(AQ2811+AS2811&gt;0,AR2811+AT2811&gt;0),COUNTIF(AU$6:AU2810,"&gt;0")+1,0)</f>
        <v>0</v>
      </c>
    </row>
    <row r="2812" spans="40:47">
      <c r="AN2812" s="58">
        <v>78</v>
      </c>
      <c r="AO2812" s="58">
        <v>3</v>
      </c>
      <c r="AP2812" s="58">
        <v>11</v>
      </c>
      <c r="AQ2812" s="60">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58">
        <f ca="1">COUNTIF(INDIRECT("H"&amp;(ROW()+12*(($AN2812-1)*3+$AO2812)-ROW())/12+5):INDIRECT("S"&amp;(ROW()+12*(($AN2812-1)*3+$AO2812)-ROW())/12+5),AQ2812)</f>
        <v>0</v>
      </c>
      <c r="AS2812" s="60">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58">
        <f ca="1">COUNTIF(INDIRECT("U"&amp;(ROW()+12*(($AN2812-1)*3+$AO2812)-ROW())/12+5):INDIRECT("AF"&amp;(ROW()+12*(($AN2812-1)*3+$AO2812)-ROW())/12+5),AS2812)</f>
        <v>0</v>
      </c>
      <c r="AU2812" s="58">
        <f ca="1">IF(AND(AQ2812+AS2812&gt;0,AR2812+AT2812&gt;0),COUNTIF(AU$6:AU2811,"&gt;0")+1,0)</f>
        <v>0</v>
      </c>
    </row>
    <row r="2813" spans="40:47">
      <c r="AN2813" s="243">
        <v>78</v>
      </c>
      <c r="AO2813" s="243">
        <v>3</v>
      </c>
      <c r="AP2813" s="243">
        <v>12</v>
      </c>
      <c r="AQ2813" s="244">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243">
        <f ca="1">COUNTIF(INDIRECT("H"&amp;(ROW()+12*(($AN2813-1)*3+$AO2813)-ROW())/12+5):INDIRECT("S"&amp;(ROW()+12*(($AN2813-1)*3+$AO2813)-ROW())/12+5),AQ2813)</f>
        <v>0</v>
      </c>
      <c r="AS2813" s="244">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243">
        <f ca="1">COUNTIF(INDIRECT("U"&amp;(ROW()+12*(($AN2813-1)*3+$AO2813)-ROW())/12+5):INDIRECT("AF"&amp;(ROW()+12*(($AN2813-1)*3+$AO2813)-ROW())/12+5),AS2813)</f>
        <v>0</v>
      </c>
      <c r="AU2813" s="58">
        <f ca="1">IF(AND(AQ2813+AS2813&gt;0,AR2813+AT2813&gt;0),COUNTIF(AU$6:AU2812,"&gt;0")+1,0)</f>
        <v>0</v>
      </c>
    </row>
    <row r="2814" spans="40:47">
      <c r="AN2814" s="58">
        <v>79</v>
      </c>
      <c r="AO2814" s="58">
        <v>1</v>
      </c>
      <c r="AP2814" s="58">
        <v>1</v>
      </c>
      <c r="AQ2814" s="60">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58">
        <f ca="1">COUNTIF(INDIRECT("H"&amp;(ROW()+12*(($AN2814-1)*3+$AO2814)-ROW())/12+5):INDIRECT("S"&amp;(ROW()+12*(($AN2814-1)*3+$AO2814)-ROW())/12+5),AQ2814)</f>
        <v>0</v>
      </c>
      <c r="AS2814" s="60">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58">
        <f ca="1">COUNTIF(INDIRECT("U"&amp;(ROW()+12*(($AN2814-1)*3+$AO2814)-ROW())/12+5):INDIRECT("AF"&amp;(ROW()+12*(($AN2814-1)*3+$AO2814)-ROW())/12+5),AS2814)</f>
        <v>0</v>
      </c>
      <c r="AU2814" s="58">
        <f ca="1">IF(AND(AQ2814+AS2814&gt;0,AR2814+AT2814&gt;0),COUNTIF(AU$6:AU2813,"&gt;0")+1,0)</f>
        <v>0</v>
      </c>
    </row>
    <row r="2815" spans="40:47">
      <c r="AN2815" s="58">
        <v>79</v>
      </c>
      <c r="AO2815" s="58">
        <v>1</v>
      </c>
      <c r="AP2815" s="58">
        <v>2</v>
      </c>
      <c r="AQ2815" s="60">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58">
        <f ca="1">COUNTIF(INDIRECT("H"&amp;(ROW()+12*(($AN2815-1)*3+$AO2815)-ROW())/12+5):INDIRECT("S"&amp;(ROW()+12*(($AN2815-1)*3+$AO2815)-ROW())/12+5),AQ2815)</f>
        <v>0</v>
      </c>
      <c r="AS2815" s="60">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58">
        <f ca="1">COUNTIF(INDIRECT("U"&amp;(ROW()+12*(($AN2815-1)*3+$AO2815)-ROW())/12+5):INDIRECT("AF"&amp;(ROW()+12*(($AN2815-1)*3+$AO2815)-ROW())/12+5),AS2815)</f>
        <v>0</v>
      </c>
      <c r="AU2815" s="58">
        <f ca="1">IF(AND(AQ2815+AS2815&gt;0,AR2815+AT2815&gt;0),COUNTIF(AU$6:AU2814,"&gt;0")+1,0)</f>
        <v>0</v>
      </c>
    </row>
    <row r="2816" spans="40:47">
      <c r="AN2816" s="58">
        <v>79</v>
      </c>
      <c r="AO2816" s="58">
        <v>1</v>
      </c>
      <c r="AP2816" s="58">
        <v>3</v>
      </c>
      <c r="AQ2816" s="60">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58">
        <f ca="1">COUNTIF(INDIRECT("H"&amp;(ROW()+12*(($AN2816-1)*3+$AO2816)-ROW())/12+5):INDIRECT("S"&amp;(ROW()+12*(($AN2816-1)*3+$AO2816)-ROW())/12+5),AQ2816)</f>
        <v>0</v>
      </c>
      <c r="AS2816" s="60">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58">
        <f ca="1">COUNTIF(INDIRECT("U"&amp;(ROW()+12*(($AN2816-1)*3+$AO2816)-ROW())/12+5):INDIRECT("AF"&amp;(ROW()+12*(($AN2816-1)*3+$AO2816)-ROW())/12+5),AS2816)</f>
        <v>0</v>
      </c>
      <c r="AU2816" s="58">
        <f ca="1">IF(AND(AQ2816+AS2816&gt;0,AR2816+AT2816&gt;0),COUNTIF(AU$6:AU2815,"&gt;0")+1,0)</f>
        <v>0</v>
      </c>
    </row>
    <row r="2817" spans="40:47">
      <c r="AN2817" s="58">
        <v>79</v>
      </c>
      <c r="AO2817" s="58">
        <v>1</v>
      </c>
      <c r="AP2817" s="58">
        <v>4</v>
      </c>
      <c r="AQ2817" s="60">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58">
        <f ca="1">COUNTIF(INDIRECT("H"&amp;(ROW()+12*(($AN2817-1)*3+$AO2817)-ROW())/12+5):INDIRECT("S"&amp;(ROW()+12*(($AN2817-1)*3+$AO2817)-ROW())/12+5),AQ2817)</f>
        <v>0</v>
      </c>
      <c r="AS2817" s="60">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58">
        <f ca="1">COUNTIF(INDIRECT("U"&amp;(ROW()+12*(($AN2817-1)*3+$AO2817)-ROW())/12+5):INDIRECT("AF"&amp;(ROW()+12*(($AN2817-1)*3+$AO2817)-ROW())/12+5),AS2817)</f>
        <v>0</v>
      </c>
      <c r="AU2817" s="58">
        <f ca="1">IF(AND(AQ2817+AS2817&gt;0,AR2817+AT2817&gt;0),COUNTIF(AU$6:AU2816,"&gt;0")+1,0)</f>
        <v>0</v>
      </c>
    </row>
    <row r="2818" spans="40:47">
      <c r="AN2818" s="58">
        <v>79</v>
      </c>
      <c r="AO2818" s="58">
        <v>1</v>
      </c>
      <c r="AP2818" s="58">
        <v>5</v>
      </c>
      <c r="AQ2818" s="60">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58">
        <f ca="1">COUNTIF(INDIRECT("H"&amp;(ROW()+12*(($AN2818-1)*3+$AO2818)-ROW())/12+5):INDIRECT("S"&amp;(ROW()+12*(($AN2818-1)*3+$AO2818)-ROW())/12+5),AQ2818)</f>
        <v>0</v>
      </c>
      <c r="AS2818" s="60">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58">
        <f ca="1">COUNTIF(INDIRECT("U"&amp;(ROW()+12*(($AN2818-1)*3+$AO2818)-ROW())/12+5):INDIRECT("AF"&amp;(ROW()+12*(($AN2818-1)*3+$AO2818)-ROW())/12+5),AS2818)</f>
        <v>0</v>
      </c>
      <c r="AU2818" s="58">
        <f ca="1">IF(AND(AQ2818+AS2818&gt;0,AR2818+AT2818&gt;0),COUNTIF(AU$6:AU2817,"&gt;0")+1,0)</f>
        <v>0</v>
      </c>
    </row>
    <row r="2819" spans="40:47">
      <c r="AN2819" s="58">
        <v>79</v>
      </c>
      <c r="AO2819" s="58">
        <v>1</v>
      </c>
      <c r="AP2819" s="58">
        <v>6</v>
      </c>
      <c r="AQ2819" s="60">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58">
        <f ca="1">COUNTIF(INDIRECT("H"&amp;(ROW()+12*(($AN2819-1)*3+$AO2819)-ROW())/12+5):INDIRECT("S"&amp;(ROW()+12*(($AN2819-1)*3+$AO2819)-ROW())/12+5),AQ2819)</f>
        <v>0</v>
      </c>
      <c r="AS2819" s="60">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58">
        <f ca="1">COUNTIF(INDIRECT("U"&amp;(ROW()+12*(($AN2819-1)*3+$AO2819)-ROW())/12+5):INDIRECT("AF"&amp;(ROW()+12*(($AN2819-1)*3+$AO2819)-ROW())/12+5),AS2819)</f>
        <v>0</v>
      </c>
      <c r="AU2819" s="58">
        <f ca="1">IF(AND(AQ2819+AS2819&gt;0,AR2819+AT2819&gt;0),COUNTIF(AU$6:AU2818,"&gt;0")+1,0)</f>
        <v>0</v>
      </c>
    </row>
    <row r="2820" spans="40:47">
      <c r="AN2820" s="58">
        <v>79</v>
      </c>
      <c r="AO2820" s="58">
        <v>1</v>
      </c>
      <c r="AP2820" s="58">
        <v>7</v>
      </c>
      <c r="AQ2820" s="60">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58">
        <f ca="1">COUNTIF(INDIRECT("H"&amp;(ROW()+12*(($AN2820-1)*3+$AO2820)-ROW())/12+5):INDIRECT("S"&amp;(ROW()+12*(($AN2820-1)*3+$AO2820)-ROW())/12+5),AQ2820)</f>
        <v>0</v>
      </c>
      <c r="AS2820" s="60">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58">
        <f ca="1">COUNTIF(INDIRECT("U"&amp;(ROW()+12*(($AN2820-1)*3+$AO2820)-ROW())/12+5):INDIRECT("AF"&amp;(ROW()+12*(($AN2820-1)*3+$AO2820)-ROW())/12+5),AS2820)</f>
        <v>0</v>
      </c>
      <c r="AU2820" s="58">
        <f ca="1">IF(AND(AQ2820+AS2820&gt;0,AR2820+AT2820&gt;0),COUNTIF(AU$6:AU2819,"&gt;0")+1,0)</f>
        <v>0</v>
      </c>
    </row>
    <row r="2821" spans="40:47">
      <c r="AN2821" s="58">
        <v>79</v>
      </c>
      <c r="AO2821" s="58">
        <v>1</v>
      </c>
      <c r="AP2821" s="58">
        <v>8</v>
      </c>
      <c r="AQ2821" s="60">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58">
        <f ca="1">COUNTIF(INDIRECT("H"&amp;(ROW()+12*(($AN2821-1)*3+$AO2821)-ROW())/12+5):INDIRECT("S"&amp;(ROW()+12*(($AN2821-1)*3+$AO2821)-ROW())/12+5),AQ2821)</f>
        <v>0</v>
      </c>
      <c r="AS2821" s="60">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58">
        <f ca="1">COUNTIF(INDIRECT("U"&amp;(ROW()+12*(($AN2821-1)*3+$AO2821)-ROW())/12+5):INDIRECT("AF"&amp;(ROW()+12*(($AN2821-1)*3+$AO2821)-ROW())/12+5),AS2821)</f>
        <v>0</v>
      </c>
      <c r="AU2821" s="58">
        <f ca="1">IF(AND(AQ2821+AS2821&gt;0,AR2821+AT2821&gt;0),COUNTIF(AU$6:AU2820,"&gt;0")+1,0)</f>
        <v>0</v>
      </c>
    </row>
    <row r="2822" spans="40:47">
      <c r="AN2822" s="58">
        <v>79</v>
      </c>
      <c r="AO2822" s="58">
        <v>1</v>
      </c>
      <c r="AP2822" s="58">
        <v>9</v>
      </c>
      <c r="AQ2822" s="60">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58">
        <f ca="1">COUNTIF(INDIRECT("H"&amp;(ROW()+12*(($AN2822-1)*3+$AO2822)-ROW())/12+5):INDIRECT("S"&amp;(ROW()+12*(($AN2822-1)*3+$AO2822)-ROW())/12+5),AQ2822)</f>
        <v>0</v>
      </c>
      <c r="AS2822" s="60">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58">
        <f ca="1">COUNTIF(INDIRECT("U"&amp;(ROW()+12*(($AN2822-1)*3+$AO2822)-ROW())/12+5):INDIRECT("AF"&amp;(ROW()+12*(($AN2822-1)*3+$AO2822)-ROW())/12+5),AS2822)</f>
        <v>0</v>
      </c>
      <c r="AU2822" s="58">
        <f ca="1">IF(AND(AQ2822+AS2822&gt;0,AR2822+AT2822&gt;0),COUNTIF(AU$6:AU2821,"&gt;0")+1,0)</f>
        <v>0</v>
      </c>
    </row>
    <row r="2823" spans="40:47">
      <c r="AN2823" s="58">
        <v>79</v>
      </c>
      <c r="AO2823" s="58">
        <v>1</v>
      </c>
      <c r="AP2823" s="58">
        <v>10</v>
      </c>
      <c r="AQ2823" s="60">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58">
        <f ca="1">COUNTIF(INDIRECT("H"&amp;(ROW()+12*(($AN2823-1)*3+$AO2823)-ROW())/12+5):INDIRECT("S"&amp;(ROW()+12*(($AN2823-1)*3+$AO2823)-ROW())/12+5),AQ2823)</f>
        <v>0</v>
      </c>
      <c r="AS2823" s="60">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58">
        <f ca="1">COUNTIF(INDIRECT("U"&amp;(ROW()+12*(($AN2823-1)*3+$AO2823)-ROW())/12+5):INDIRECT("AF"&amp;(ROW()+12*(($AN2823-1)*3+$AO2823)-ROW())/12+5),AS2823)</f>
        <v>0</v>
      </c>
      <c r="AU2823" s="58">
        <f ca="1">IF(AND(AQ2823+AS2823&gt;0,AR2823+AT2823&gt;0),COUNTIF(AU$6:AU2822,"&gt;0")+1,0)</f>
        <v>0</v>
      </c>
    </row>
    <row r="2824" spans="40:47">
      <c r="AN2824" s="58">
        <v>79</v>
      </c>
      <c r="AO2824" s="58">
        <v>1</v>
      </c>
      <c r="AP2824" s="58">
        <v>11</v>
      </c>
      <c r="AQ2824" s="60">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58">
        <f ca="1">COUNTIF(INDIRECT("H"&amp;(ROW()+12*(($AN2824-1)*3+$AO2824)-ROW())/12+5):INDIRECT("S"&amp;(ROW()+12*(($AN2824-1)*3+$AO2824)-ROW())/12+5),AQ2824)</f>
        <v>0</v>
      </c>
      <c r="AS2824" s="60">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58">
        <f ca="1">COUNTIF(INDIRECT("U"&amp;(ROW()+12*(($AN2824-1)*3+$AO2824)-ROW())/12+5):INDIRECT("AF"&amp;(ROW()+12*(($AN2824-1)*3+$AO2824)-ROW())/12+5),AS2824)</f>
        <v>0</v>
      </c>
      <c r="AU2824" s="58">
        <f ca="1">IF(AND(AQ2824+AS2824&gt;0,AR2824+AT2824&gt;0),COUNTIF(AU$6:AU2823,"&gt;0")+1,0)</f>
        <v>0</v>
      </c>
    </row>
    <row r="2825" spans="40:47">
      <c r="AN2825" s="58">
        <v>79</v>
      </c>
      <c r="AO2825" s="58">
        <v>1</v>
      </c>
      <c r="AP2825" s="58">
        <v>12</v>
      </c>
      <c r="AQ2825" s="60">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58">
        <f ca="1">COUNTIF(INDIRECT("H"&amp;(ROW()+12*(($AN2825-1)*3+$AO2825)-ROW())/12+5):INDIRECT("S"&amp;(ROW()+12*(($AN2825-1)*3+$AO2825)-ROW())/12+5),AQ2825)</f>
        <v>0</v>
      </c>
      <c r="AS2825" s="60">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58">
        <f ca="1">COUNTIF(INDIRECT("U"&amp;(ROW()+12*(($AN2825-1)*3+$AO2825)-ROW())/12+5):INDIRECT("AF"&amp;(ROW()+12*(($AN2825-1)*3+$AO2825)-ROW())/12+5),AS2825)</f>
        <v>0</v>
      </c>
      <c r="AU2825" s="58">
        <f ca="1">IF(AND(AQ2825+AS2825&gt;0,AR2825+AT2825&gt;0),COUNTIF(AU$6:AU2824,"&gt;0")+1,0)</f>
        <v>0</v>
      </c>
    </row>
    <row r="2826" spans="40:47">
      <c r="AN2826" s="58">
        <v>79</v>
      </c>
      <c r="AO2826" s="58">
        <v>2</v>
      </c>
      <c r="AP2826" s="58">
        <v>1</v>
      </c>
      <c r="AQ2826" s="60">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58">
        <f ca="1">COUNTIF(INDIRECT("H"&amp;(ROW()+12*(($AN2826-1)*3+$AO2826)-ROW())/12+5):INDIRECT("S"&amp;(ROW()+12*(($AN2826-1)*3+$AO2826)-ROW())/12+5),AQ2826)</f>
        <v>0</v>
      </c>
      <c r="AS2826" s="60">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58">
        <f ca="1">COUNTIF(INDIRECT("U"&amp;(ROW()+12*(($AN2826-1)*3+$AO2826)-ROW())/12+5):INDIRECT("AF"&amp;(ROW()+12*(($AN2826-1)*3+$AO2826)-ROW())/12+5),AS2826)</f>
        <v>0</v>
      </c>
      <c r="AU2826" s="58">
        <f ca="1">IF(AND(AQ2826+AS2826&gt;0,AR2826+AT2826&gt;0),COUNTIF(AU$6:AU2825,"&gt;0")+1,0)</f>
        <v>0</v>
      </c>
    </row>
    <row r="2827" spans="40:47">
      <c r="AN2827" s="58">
        <v>79</v>
      </c>
      <c r="AO2827" s="58">
        <v>2</v>
      </c>
      <c r="AP2827" s="58">
        <v>2</v>
      </c>
      <c r="AQ2827" s="60">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58">
        <f ca="1">COUNTIF(INDIRECT("H"&amp;(ROW()+12*(($AN2827-1)*3+$AO2827)-ROW())/12+5):INDIRECT("S"&amp;(ROW()+12*(($AN2827-1)*3+$AO2827)-ROW())/12+5),AQ2827)</f>
        <v>0</v>
      </c>
      <c r="AS2827" s="60">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58">
        <f ca="1">COUNTIF(INDIRECT("U"&amp;(ROW()+12*(($AN2827-1)*3+$AO2827)-ROW())/12+5):INDIRECT("AF"&amp;(ROW()+12*(($AN2827-1)*3+$AO2827)-ROW())/12+5),AS2827)</f>
        <v>0</v>
      </c>
      <c r="AU2827" s="58">
        <f ca="1">IF(AND(AQ2827+AS2827&gt;0,AR2827+AT2827&gt;0),COUNTIF(AU$6:AU2826,"&gt;0")+1,0)</f>
        <v>0</v>
      </c>
    </row>
    <row r="2828" spans="40:47">
      <c r="AN2828" s="58">
        <v>79</v>
      </c>
      <c r="AO2828" s="58">
        <v>2</v>
      </c>
      <c r="AP2828" s="58">
        <v>3</v>
      </c>
      <c r="AQ2828" s="60">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58">
        <f ca="1">COUNTIF(INDIRECT("H"&amp;(ROW()+12*(($AN2828-1)*3+$AO2828)-ROW())/12+5):INDIRECT("S"&amp;(ROW()+12*(($AN2828-1)*3+$AO2828)-ROW())/12+5),AQ2828)</f>
        <v>0</v>
      </c>
      <c r="AS2828" s="60">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58">
        <f ca="1">COUNTIF(INDIRECT("U"&amp;(ROW()+12*(($AN2828-1)*3+$AO2828)-ROW())/12+5):INDIRECT("AF"&amp;(ROW()+12*(($AN2828-1)*3+$AO2828)-ROW())/12+5),AS2828)</f>
        <v>0</v>
      </c>
      <c r="AU2828" s="58">
        <f ca="1">IF(AND(AQ2828+AS2828&gt;0,AR2828+AT2828&gt;0),COUNTIF(AU$6:AU2827,"&gt;0")+1,0)</f>
        <v>0</v>
      </c>
    </row>
    <row r="2829" spans="40:47">
      <c r="AN2829" s="58">
        <v>79</v>
      </c>
      <c r="AO2829" s="58">
        <v>2</v>
      </c>
      <c r="AP2829" s="58">
        <v>4</v>
      </c>
      <c r="AQ2829" s="60">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58">
        <f ca="1">COUNTIF(INDIRECT("H"&amp;(ROW()+12*(($AN2829-1)*3+$AO2829)-ROW())/12+5):INDIRECT("S"&amp;(ROW()+12*(($AN2829-1)*3+$AO2829)-ROW())/12+5),AQ2829)</f>
        <v>0</v>
      </c>
      <c r="AS2829" s="60">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58">
        <f ca="1">COUNTIF(INDIRECT("U"&amp;(ROW()+12*(($AN2829-1)*3+$AO2829)-ROW())/12+5):INDIRECT("AF"&amp;(ROW()+12*(($AN2829-1)*3+$AO2829)-ROW())/12+5),AS2829)</f>
        <v>0</v>
      </c>
      <c r="AU2829" s="58">
        <f ca="1">IF(AND(AQ2829+AS2829&gt;0,AR2829+AT2829&gt;0),COUNTIF(AU$6:AU2828,"&gt;0")+1,0)</f>
        <v>0</v>
      </c>
    </row>
    <row r="2830" spans="40:47">
      <c r="AN2830" s="58">
        <v>79</v>
      </c>
      <c r="AO2830" s="58">
        <v>2</v>
      </c>
      <c r="AP2830" s="58">
        <v>5</v>
      </c>
      <c r="AQ2830" s="60">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58">
        <f ca="1">COUNTIF(INDIRECT("H"&amp;(ROW()+12*(($AN2830-1)*3+$AO2830)-ROW())/12+5):INDIRECT("S"&amp;(ROW()+12*(($AN2830-1)*3+$AO2830)-ROW())/12+5),AQ2830)</f>
        <v>0</v>
      </c>
      <c r="AS2830" s="60">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58">
        <f ca="1">COUNTIF(INDIRECT("U"&amp;(ROW()+12*(($AN2830-1)*3+$AO2830)-ROW())/12+5):INDIRECT("AF"&amp;(ROW()+12*(($AN2830-1)*3+$AO2830)-ROW())/12+5),AS2830)</f>
        <v>0</v>
      </c>
      <c r="AU2830" s="58">
        <f ca="1">IF(AND(AQ2830+AS2830&gt;0,AR2830+AT2830&gt;0),COUNTIF(AU$6:AU2829,"&gt;0")+1,0)</f>
        <v>0</v>
      </c>
    </row>
    <row r="2831" spans="40:47">
      <c r="AN2831" s="58">
        <v>79</v>
      </c>
      <c r="AO2831" s="58">
        <v>2</v>
      </c>
      <c r="AP2831" s="58">
        <v>6</v>
      </c>
      <c r="AQ2831" s="60">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58">
        <f ca="1">COUNTIF(INDIRECT("H"&amp;(ROW()+12*(($AN2831-1)*3+$AO2831)-ROW())/12+5):INDIRECT("S"&amp;(ROW()+12*(($AN2831-1)*3+$AO2831)-ROW())/12+5),AQ2831)</f>
        <v>0</v>
      </c>
      <c r="AS2831" s="60">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58">
        <f ca="1">COUNTIF(INDIRECT("U"&amp;(ROW()+12*(($AN2831-1)*3+$AO2831)-ROW())/12+5):INDIRECT("AF"&amp;(ROW()+12*(($AN2831-1)*3+$AO2831)-ROW())/12+5),AS2831)</f>
        <v>0</v>
      </c>
      <c r="AU2831" s="58">
        <f ca="1">IF(AND(AQ2831+AS2831&gt;0,AR2831+AT2831&gt;0),COUNTIF(AU$6:AU2830,"&gt;0")+1,0)</f>
        <v>0</v>
      </c>
    </row>
    <row r="2832" spans="40:47">
      <c r="AN2832" s="58">
        <v>79</v>
      </c>
      <c r="AO2832" s="58">
        <v>2</v>
      </c>
      <c r="AP2832" s="58">
        <v>7</v>
      </c>
      <c r="AQ2832" s="60">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58">
        <f ca="1">COUNTIF(INDIRECT("H"&amp;(ROW()+12*(($AN2832-1)*3+$AO2832)-ROW())/12+5):INDIRECT("S"&amp;(ROW()+12*(($AN2832-1)*3+$AO2832)-ROW())/12+5),AQ2832)</f>
        <v>0</v>
      </c>
      <c r="AS2832" s="60">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58">
        <f ca="1">COUNTIF(INDIRECT("U"&amp;(ROW()+12*(($AN2832-1)*3+$AO2832)-ROW())/12+5):INDIRECT("AF"&amp;(ROW()+12*(($AN2832-1)*3+$AO2832)-ROW())/12+5),AS2832)</f>
        <v>0</v>
      </c>
      <c r="AU2832" s="58">
        <f ca="1">IF(AND(AQ2832+AS2832&gt;0,AR2832+AT2832&gt;0),COUNTIF(AU$6:AU2831,"&gt;0")+1,0)</f>
        <v>0</v>
      </c>
    </row>
    <row r="2833" spans="40:47">
      <c r="AN2833" s="58">
        <v>79</v>
      </c>
      <c r="AO2833" s="58">
        <v>2</v>
      </c>
      <c r="AP2833" s="58">
        <v>8</v>
      </c>
      <c r="AQ2833" s="60">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58">
        <f ca="1">COUNTIF(INDIRECT("H"&amp;(ROW()+12*(($AN2833-1)*3+$AO2833)-ROW())/12+5):INDIRECT("S"&amp;(ROW()+12*(($AN2833-1)*3+$AO2833)-ROW())/12+5),AQ2833)</f>
        <v>0</v>
      </c>
      <c r="AS2833" s="60">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58">
        <f ca="1">COUNTIF(INDIRECT("U"&amp;(ROW()+12*(($AN2833-1)*3+$AO2833)-ROW())/12+5):INDIRECT("AF"&amp;(ROW()+12*(($AN2833-1)*3+$AO2833)-ROW())/12+5),AS2833)</f>
        <v>0</v>
      </c>
      <c r="AU2833" s="58">
        <f ca="1">IF(AND(AQ2833+AS2833&gt;0,AR2833+AT2833&gt;0),COUNTIF(AU$6:AU2832,"&gt;0")+1,0)</f>
        <v>0</v>
      </c>
    </row>
    <row r="2834" spans="40:47">
      <c r="AN2834" s="58">
        <v>79</v>
      </c>
      <c r="AO2834" s="58">
        <v>2</v>
      </c>
      <c r="AP2834" s="58">
        <v>9</v>
      </c>
      <c r="AQ2834" s="60">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58">
        <f ca="1">COUNTIF(INDIRECT("H"&amp;(ROW()+12*(($AN2834-1)*3+$AO2834)-ROW())/12+5):INDIRECT("S"&amp;(ROW()+12*(($AN2834-1)*3+$AO2834)-ROW())/12+5),AQ2834)</f>
        <v>0</v>
      </c>
      <c r="AS2834" s="60">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58">
        <f ca="1">COUNTIF(INDIRECT("U"&amp;(ROW()+12*(($AN2834-1)*3+$AO2834)-ROW())/12+5):INDIRECT("AF"&amp;(ROW()+12*(($AN2834-1)*3+$AO2834)-ROW())/12+5),AS2834)</f>
        <v>0</v>
      </c>
      <c r="AU2834" s="58">
        <f ca="1">IF(AND(AQ2834+AS2834&gt;0,AR2834+AT2834&gt;0),COUNTIF(AU$6:AU2833,"&gt;0")+1,0)</f>
        <v>0</v>
      </c>
    </row>
    <row r="2835" spans="40:47">
      <c r="AN2835" s="58">
        <v>79</v>
      </c>
      <c r="AO2835" s="58">
        <v>2</v>
      </c>
      <c r="AP2835" s="58">
        <v>10</v>
      </c>
      <c r="AQ2835" s="60">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58">
        <f ca="1">COUNTIF(INDIRECT("H"&amp;(ROW()+12*(($AN2835-1)*3+$AO2835)-ROW())/12+5):INDIRECT("S"&amp;(ROW()+12*(($AN2835-1)*3+$AO2835)-ROW())/12+5),AQ2835)</f>
        <v>0</v>
      </c>
      <c r="AS2835" s="60">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58">
        <f ca="1">COUNTIF(INDIRECT("U"&amp;(ROW()+12*(($AN2835-1)*3+$AO2835)-ROW())/12+5):INDIRECT("AF"&amp;(ROW()+12*(($AN2835-1)*3+$AO2835)-ROW())/12+5),AS2835)</f>
        <v>0</v>
      </c>
      <c r="AU2835" s="58">
        <f ca="1">IF(AND(AQ2835+AS2835&gt;0,AR2835+AT2835&gt;0),COUNTIF(AU$6:AU2834,"&gt;0")+1,0)</f>
        <v>0</v>
      </c>
    </row>
    <row r="2836" spans="40:47">
      <c r="AN2836" s="58">
        <v>79</v>
      </c>
      <c r="AO2836" s="58">
        <v>2</v>
      </c>
      <c r="AP2836" s="58">
        <v>11</v>
      </c>
      <c r="AQ2836" s="60">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58">
        <f ca="1">COUNTIF(INDIRECT("H"&amp;(ROW()+12*(($AN2836-1)*3+$AO2836)-ROW())/12+5):INDIRECT("S"&amp;(ROW()+12*(($AN2836-1)*3+$AO2836)-ROW())/12+5),AQ2836)</f>
        <v>0</v>
      </c>
      <c r="AS2836" s="60">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58">
        <f ca="1">COUNTIF(INDIRECT("U"&amp;(ROW()+12*(($AN2836-1)*3+$AO2836)-ROW())/12+5):INDIRECT("AF"&amp;(ROW()+12*(($AN2836-1)*3+$AO2836)-ROW())/12+5),AS2836)</f>
        <v>0</v>
      </c>
      <c r="AU2836" s="58">
        <f ca="1">IF(AND(AQ2836+AS2836&gt;0,AR2836+AT2836&gt;0),COUNTIF(AU$6:AU2835,"&gt;0")+1,0)</f>
        <v>0</v>
      </c>
    </row>
    <row r="2837" spans="40:47">
      <c r="AN2837" s="58">
        <v>79</v>
      </c>
      <c r="AO2837" s="58">
        <v>2</v>
      </c>
      <c r="AP2837" s="58">
        <v>12</v>
      </c>
      <c r="AQ2837" s="60">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58">
        <f ca="1">COUNTIF(INDIRECT("H"&amp;(ROW()+12*(($AN2837-1)*3+$AO2837)-ROW())/12+5):INDIRECT("S"&amp;(ROW()+12*(($AN2837-1)*3+$AO2837)-ROW())/12+5),AQ2837)</f>
        <v>0</v>
      </c>
      <c r="AS2837" s="60">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58">
        <f ca="1">COUNTIF(INDIRECT("U"&amp;(ROW()+12*(($AN2837-1)*3+$AO2837)-ROW())/12+5):INDIRECT("AF"&amp;(ROW()+12*(($AN2837-1)*3+$AO2837)-ROW())/12+5),AS2837)</f>
        <v>0</v>
      </c>
      <c r="AU2837" s="58">
        <f ca="1">IF(AND(AQ2837+AS2837&gt;0,AR2837+AT2837&gt;0),COUNTIF(AU$6:AU2836,"&gt;0")+1,0)</f>
        <v>0</v>
      </c>
    </row>
    <row r="2838" spans="40:47">
      <c r="AN2838" s="58">
        <v>79</v>
      </c>
      <c r="AO2838" s="58">
        <v>3</v>
      </c>
      <c r="AP2838" s="58">
        <v>1</v>
      </c>
      <c r="AQ2838" s="60">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58">
        <f ca="1">COUNTIF(INDIRECT("H"&amp;(ROW()+12*(($AN2838-1)*3+$AO2838)-ROW())/12+5):INDIRECT("S"&amp;(ROW()+12*(($AN2838-1)*3+$AO2838)-ROW())/12+5),AQ2838)</f>
        <v>0</v>
      </c>
      <c r="AS2838" s="60">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58">
        <f ca="1">COUNTIF(INDIRECT("U"&amp;(ROW()+12*(($AN2838-1)*3+$AO2838)-ROW())/12+5):INDIRECT("AF"&amp;(ROW()+12*(($AN2838-1)*3+$AO2838)-ROW())/12+5),AS2838)</f>
        <v>0</v>
      </c>
      <c r="AU2838" s="58">
        <f ca="1">IF(AND(AQ2838+AS2838&gt;0,AR2838+AT2838&gt;0),COUNTIF(AU$6:AU2837,"&gt;0")+1,0)</f>
        <v>0</v>
      </c>
    </row>
    <row r="2839" spans="40:47">
      <c r="AN2839" s="58">
        <v>79</v>
      </c>
      <c r="AO2839" s="58">
        <v>3</v>
      </c>
      <c r="AP2839" s="58">
        <v>2</v>
      </c>
      <c r="AQ2839" s="60">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58">
        <f ca="1">COUNTIF(INDIRECT("H"&amp;(ROW()+12*(($AN2839-1)*3+$AO2839)-ROW())/12+5):INDIRECT("S"&amp;(ROW()+12*(($AN2839-1)*3+$AO2839)-ROW())/12+5),AQ2839)</f>
        <v>0</v>
      </c>
      <c r="AS2839" s="60">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58">
        <f ca="1">COUNTIF(INDIRECT("U"&amp;(ROW()+12*(($AN2839-1)*3+$AO2839)-ROW())/12+5):INDIRECT("AF"&amp;(ROW()+12*(($AN2839-1)*3+$AO2839)-ROW())/12+5),AS2839)</f>
        <v>0</v>
      </c>
      <c r="AU2839" s="58">
        <f ca="1">IF(AND(AQ2839+AS2839&gt;0,AR2839+AT2839&gt;0),COUNTIF(AU$6:AU2838,"&gt;0")+1,0)</f>
        <v>0</v>
      </c>
    </row>
    <row r="2840" spans="40:47">
      <c r="AN2840" s="58">
        <v>79</v>
      </c>
      <c r="AO2840" s="58">
        <v>3</v>
      </c>
      <c r="AP2840" s="58">
        <v>3</v>
      </c>
      <c r="AQ2840" s="60">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58">
        <f ca="1">COUNTIF(INDIRECT("H"&amp;(ROW()+12*(($AN2840-1)*3+$AO2840)-ROW())/12+5):INDIRECT("S"&amp;(ROW()+12*(($AN2840-1)*3+$AO2840)-ROW())/12+5),AQ2840)</f>
        <v>0</v>
      </c>
      <c r="AS2840" s="60">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58">
        <f ca="1">COUNTIF(INDIRECT("U"&amp;(ROW()+12*(($AN2840-1)*3+$AO2840)-ROW())/12+5):INDIRECT("AF"&amp;(ROW()+12*(($AN2840-1)*3+$AO2840)-ROW())/12+5),AS2840)</f>
        <v>0</v>
      </c>
      <c r="AU2840" s="58">
        <f ca="1">IF(AND(AQ2840+AS2840&gt;0,AR2840+AT2840&gt;0),COUNTIF(AU$6:AU2839,"&gt;0")+1,0)</f>
        <v>0</v>
      </c>
    </row>
    <row r="2841" spans="40:47">
      <c r="AN2841" s="58">
        <v>79</v>
      </c>
      <c r="AO2841" s="58">
        <v>3</v>
      </c>
      <c r="AP2841" s="58">
        <v>4</v>
      </c>
      <c r="AQ2841" s="60">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58">
        <f ca="1">COUNTIF(INDIRECT("H"&amp;(ROW()+12*(($AN2841-1)*3+$AO2841)-ROW())/12+5):INDIRECT("S"&amp;(ROW()+12*(($AN2841-1)*3+$AO2841)-ROW())/12+5),AQ2841)</f>
        <v>0</v>
      </c>
      <c r="AS2841" s="60">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58">
        <f ca="1">COUNTIF(INDIRECT("U"&amp;(ROW()+12*(($AN2841-1)*3+$AO2841)-ROW())/12+5):INDIRECT("AF"&amp;(ROW()+12*(($AN2841-1)*3+$AO2841)-ROW())/12+5),AS2841)</f>
        <v>0</v>
      </c>
      <c r="AU2841" s="58">
        <f ca="1">IF(AND(AQ2841+AS2841&gt;0,AR2841+AT2841&gt;0),COUNTIF(AU$6:AU2840,"&gt;0")+1,0)</f>
        <v>0</v>
      </c>
    </row>
    <row r="2842" spans="40:47">
      <c r="AN2842" s="58">
        <v>79</v>
      </c>
      <c r="AO2842" s="58">
        <v>3</v>
      </c>
      <c r="AP2842" s="58">
        <v>5</v>
      </c>
      <c r="AQ2842" s="60">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58">
        <f ca="1">COUNTIF(INDIRECT("H"&amp;(ROW()+12*(($AN2842-1)*3+$AO2842)-ROW())/12+5):INDIRECT("S"&amp;(ROW()+12*(($AN2842-1)*3+$AO2842)-ROW())/12+5),AQ2842)</f>
        <v>0</v>
      </c>
      <c r="AS2842" s="60">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58">
        <f ca="1">COUNTIF(INDIRECT("U"&amp;(ROW()+12*(($AN2842-1)*3+$AO2842)-ROW())/12+5):INDIRECT("AF"&amp;(ROW()+12*(($AN2842-1)*3+$AO2842)-ROW())/12+5),AS2842)</f>
        <v>0</v>
      </c>
      <c r="AU2842" s="58">
        <f ca="1">IF(AND(AQ2842+AS2842&gt;0,AR2842+AT2842&gt;0),COUNTIF(AU$6:AU2841,"&gt;0")+1,0)</f>
        <v>0</v>
      </c>
    </row>
    <row r="2843" spans="40:47">
      <c r="AN2843" s="58">
        <v>79</v>
      </c>
      <c r="AO2843" s="58">
        <v>3</v>
      </c>
      <c r="AP2843" s="58">
        <v>6</v>
      </c>
      <c r="AQ2843" s="60">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58">
        <f ca="1">COUNTIF(INDIRECT("H"&amp;(ROW()+12*(($AN2843-1)*3+$AO2843)-ROW())/12+5):INDIRECT("S"&amp;(ROW()+12*(($AN2843-1)*3+$AO2843)-ROW())/12+5),AQ2843)</f>
        <v>0</v>
      </c>
      <c r="AS2843" s="60">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58">
        <f ca="1">COUNTIF(INDIRECT("U"&amp;(ROW()+12*(($AN2843-1)*3+$AO2843)-ROW())/12+5):INDIRECT("AF"&amp;(ROW()+12*(($AN2843-1)*3+$AO2843)-ROW())/12+5),AS2843)</f>
        <v>0</v>
      </c>
      <c r="AU2843" s="58">
        <f ca="1">IF(AND(AQ2843+AS2843&gt;0,AR2843+AT2843&gt;0),COUNTIF(AU$6:AU2842,"&gt;0")+1,0)</f>
        <v>0</v>
      </c>
    </row>
    <row r="2844" spans="40:47">
      <c r="AN2844" s="58">
        <v>79</v>
      </c>
      <c r="AO2844" s="58">
        <v>3</v>
      </c>
      <c r="AP2844" s="58">
        <v>7</v>
      </c>
      <c r="AQ2844" s="60">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58">
        <f ca="1">COUNTIF(INDIRECT("H"&amp;(ROW()+12*(($AN2844-1)*3+$AO2844)-ROW())/12+5):INDIRECT("S"&amp;(ROW()+12*(($AN2844-1)*3+$AO2844)-ROW())/12+5),AQ2844)</f>
        <v>0</v>
      </c>
      <c r="AS2844" s="60">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58">
        <f ca="1">COUNTIF(INDIRECT("U"&amp;(ROW()+12*(($AN2844-1)*3+$AO2844)-ROW())/12+5):INDIRECT("AF"&amp;(ROW()+12*(($AN2844-1)*3+$AO2844)-ROW())/12+5),AS2844)</f>
        <v>0</v>
      </c>
      <c r="AU2844" s="58">
        <f ca="1">IF(AND(AQ2844+AS2844&gt;0,AR2844+AT2844&gt;0),COUNTIF(AU$6:AU2843,"&gt;0")+1,0)</f>
        <v>0</v>
      </c>
    </row>
    <row r="2845" spans="40:47">
      <c r="AN2845" s="58">
        <v>79</v>
      </c>
      <c r="AO2845" s="58">
        <v>3</v>
      </c>
      <c r="AP2845" s="58">
        <v>8</v>
      </c>
      <c r="AQ2845" s="60">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58">
        <f ca="1">COUNTIF(INDIRECT("H"&amp;(ROW()+12*(($AN2845-1)*3+$AO2845)-ROW())/12+5):INDIRECT("S"&amp;(ROW()+12*(($AN2845-1)*3+$AO2845)-ROW())/12+5),AQ2845)</f>
        <v>0</v>
      </c>
      <c r="AS2845" s="60">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58">
        <f ca="1">COUNTIF(INDIRECT("U"&amp;(ROW()+12*(($AN2845-1)*3+$AO2845)-ROW())/12+5):INDIRECT("AF"&amp;(ROW()+12*(($AN2845-1)*3+$AO2845)-ROW())/12+5),AS2845)</f>
        <v>0</v>
      </c>
      <c r="AU2845" s="58">
        <f ca="1">IF(AND(AQ2845+AS2845&gt;0,AR2845+AT2845&gt;0),COUNTIF(AU$6:AU2844,"&gt;0")+1,0)</f>
        <v>0</v>
      </c>
    </row>
    <row r="2846" spans="40:47">
      <c r="AN2846" s="58">
        <v>79</v>
      </c>
      <c r="AO2846" s="58">
        <v>3</v>
      </c>
      <c r="AP2846" s="58">
        <v>9</v>
      </c>
      <c r="AQ2846" s="60">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58">
        <f ca="1">COUNTIF(INDIRECT("H"&amp;(ROW()+12*(($AN2846-1)*3+$AO2846)-ROW())/12+5):INDIRECT("S"&amp;(ROW()+12*(($AN2846-1)*3+$AO2846)-ROW())/12+5),AQ2846)</f>
        <v>0</v>
      </c>
      <c r="AS2846" s="60">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58">
        <f ca="1">COUNTIF(INDIRECT("U"&amp;(ROW()+12*(($AN2846-1)*3+$AO2846)-ROW())/12+5):INDIRECT("AF"&amp;(ROW()+12*(($AN2846-1)*3+$AO2846)-ROW())/12+5),AS2846)</f>
        <v>0</v>
      </c>
      <c r="AU2846" s="58">
        <f ca="1">IF(AND(AQ2846+AS2846&gt;0,AR2846+AT2846&gt;0),COUNTIF(AU$6:AU2845,"&gt;0")+1,0)</f>
        <v>0</v>
      </c>
    </row>
    <row r="2847" spans="40:47">
      <c r="AN2847" s="58">
        <v>79</v>
      </c>
      <c r="AO2847" s="58">
        <v>3</v>
      </c>
      <c r="AP2847" s="58">
        <v>10</v>
      </c>
      <c r="AQ2847" s="60">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58">
        <f ca="1">COUNTIF(INDIRECT("H"&amp;(ROW()+12*(($AN2847-1)*3+$AO2847)-ROW())/12+5):INDIRECT("S"&amp;(ROW()+12*(($AN2847-1)*3+$AO2847)-ROW())/12+5),AQ2847)</f>
        <v>0</v>
      </c>
      <c r="AS2847" s="60">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58">
        <f ca="1">COUNTIF(INDIRECT("U"&amp;(ROW()+12*(($AN2847-1)*3+$AO2847)-ROW())/12+5):INDIRECT("AF"&amp;(ROW()+12*(($AN2847-1)*3+$AO2847)-ROW())/12+5),AS2847)</f>
        <v>0</v>
      </c>
      <c r="AU2847" s="58">
        <f ca="1">IF(AND(AQ2847+AS2847&gt;0,AR2847+AT2847&gt;0),COUNTIF(AU$6:AU2846,"&gt;0")+1,0)</f>
        <v>0</v>
      </c>
    </row>
    <row r="2848" spans="40:47">
      <c r="AN2848" s="58">
        <v>79</v>
      </c>
      <c r="AO2848" s="58">
        <v>3</v>
      </c>
      <c r="AP2848" s="58">
        <v>11</v>
      </c>
      <c r="AQ2848" s="60">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58">
        <f ca="1">COUNTIF(INDIRECT("H"&amp;(ROW()+12*(($AN2848-1)*3+$AO2848)-ROW())/12+5):INDIRECT("S"&amp;(ROW()+12*(($AN2848-1)*3+$AO2848)-ROW())/12+5),AQ2848)</f>
        <v>0</v>
      </c>
      <c r="AS2848" s="60">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58">
        <f ca="1">COUNTIF(INDIRECT("U"&amp;(ROW()+12*(($AN2848-1)*3+$AO2848)-ROW())/12+5):INDIRECT("AF"&amp;(ROW()+12*(($AN2848-1)*3+$AO2848)-ROW())/12+5),AS2848)</f>
        <v>0</v>
      </c>
      <c r="AU2848" s="58">
        <f ca="1">IF(AND(AQ2848+AS2848&gt;0,AR2848+AT2848&gt;0),COUNTIF(AU$6:AU2847,"&gt;0")+1,0)</f>
        <v>0</v>
      </c>
    </row>
    <row r="2849" spans="40:47">
      <c r="AN2849" s="243">
        <v>79</v>
      </c>
      <c r="AO2849" s="243">
        <v>3</v>
      </c>
      <c r="AP2849" s="243">
        <v>12</v>
      </c>
      <c r="AQ2849" s="244">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243">
        <f ca="1">COUNTIF(INDIRECT("H"&amp;(ROW()+12*(($AN2849-1)*3+$AO2849)-ROW())/12+5):INDIRECT("S"&amp;(ROW()+12*(($AN2849-1)*3+$AO2849)-ROW())/12+5),AQ2849)</f>
        <v>0</v>
      </c>
      <c r="AS2849" s="244">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243">
        <f ca="1">COUNTIF(INDIRECT("U"&amp;(ROW()+12*(($AN2849-1)*3+$AO2849)-ROW())/12+5):INDIRECT("AF"&amp;(ROW()+12*(($AN2849-1)*3+$AO2849)-ROW())/12+5),AS2849)</f>
        <v>0</v>
      </c>
      <c r="AU2849" s="58">
        <f ca="1">IF(AND(AQ2849+AS2849&gt;0,AR2849+AT2849&gt;0),COUNTIF(AU$6:AU2848,"&gt;0")+1,0)</f>
        <v>0</v>
      </c>
    </row>
    <row r="2850" spans="40:47">
      <c r="AN2850" s="58">
        <v>80</v>
      </c>
      <c r="AO2850" s="58">
        <v>1</v>
      </c>
      <c r="AP2850" s="58">
        <v>1</v>
      </c>
      <c r="AQ2850" s="60">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58">
        <f ca="1">COUNTIF(INDIRECT("H"&amp;(ROW()+12*(($AN2850-1)*3+$AO2850)-ROW())/12+5):INDIRECT("S"&amp;(ROW()+12*(($AN2850-1)*3+$AO2850)-ROW())/12+5),AQ2850)</f>
        <v>0</v>
      </c>
      <c r="AS2850" s="60">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58">
        <f ca="1">COUNTIF(INDIRECT("U"&amp;(ROW()+12*(($AN2850-1)*3+$AO2850)-ROW())/12+5):INDIRECT("AF"&amp;(ROW()+12*(($AN2850-1)*3+$AO2850)-ROW())/12+5),AS2850)</f>
        <v>0</v>
      </c>
      <c r="AU2850" s="58">
        <f ca="1">IF(AND(AQ2850+AS2850&gt;0,AR2850+AT2850&gt;0),COUNTIF(AU$6:AU2849,"&gt;0")+1,0)</f>
        <v>0</v>
      </c>
    </row>
    <row r="2851" spans="40:47">
      <c r="AN2851" s="58">
        <v>80</v>
      </c>
      <c r="AO2851" s="58">
        <v>1</v>
      </c>
      <c r="AP2851" s="58">
        <v>2</v>
      </c>
      <c r="AQ2851" s="60">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58">
        <f ca="1">COUNTIF(INDIRECT("H"&amp;(ROW()+12*(($AN2851-1)*3+$AO2851)-ROW())/12+5):INDIRECT("S"&amp;(ROW()+12*(($AN2851-1)*3+$AO2851)-ROW())/12+5),AQ2851)</f>
        <v>0</v>
      </c>
      <c r="AS2851" s="60">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58">
        <f ca="1">COUNTIF(INDIRECT("U"&amp;(ROW()+12*(($AN2851-1)*3+$AO2851)-ROW())/12+5):INDIRECT("AF"&amp;(ROW()+12*(($AN2851-1)*3+$AO2851)-ROW())/12+5),AS2851)</f>
        <v>0</v>
      </c>
      <c r="AU2851" s="58">
        <f ca="1">IF(AND(AQ2851+AS2851&gt;0,AR2851+AT2851&gt;0),COUNTIF(AU$6:AU2850,"&gt;0")+1,0)</f>
        <v>0</v>
      </c>
    </row>
    <row r="2852" spans="40:47">
      <c r="AN2852" s="58">
        <v>80</v>
      </c>
      <c r="AO2852" s="58">
        <v>1</v>
      </c>
      <c r="AP2852" s="58">
        <v>3</v>
      </c>
      <c r="AQ2852" s="60">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58">
        <f ca="1">COUNTIF(INDIRECT("H"&amp;(ROW()+12*(($AN2852-1)*3+$AO2852)-ROW())/12+5):INDIRECT("S"&amp;(ROW()+12*(($AN2852-1)*3+$AO2852)-ROW())/12+5),AQ2852)</f>
        <v>0</v>
      </c>
      <c r="AS2852" s="60">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58">
        <f ca="1">COUNTIF(INDIRECT("U"&amp;(ROW()+12*(($AN2852-1)*3+$AO2852)-ROW())/12+5):INDIRECT("AF"&amp;(ROW()+12*(($AN2852-1)*3+$AO2852)-ROW())/12+5),AS2852)</f>
        <v>0</v>
      </c>
      <c r="AU2852" s="58">
        <f ca="1">IF(AND(AQ2852+AS2852&gt;0,AR2852+AT2852&gt;0),COUNTIF(AU$6:AU2851,"&gt;0")+1,0)</f>
        <v>0</v>
      </c>
    </row>
    <row r="2853" spans="40:47">
      <c r="AN2853" s="58">
        <v>80</v>
      </c>
      <c r="AO2853" s="58">
        <v>1</v>
      </c>
      <c r="AP2853" s="58">
        <v>4</v>
      </c>
      <c r="AQ2853" s="60">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58">
        <f ca="1">COUNTIF(INDIRECT("H"&amp;(ROW()+12*(($AN2853-1)*3+$AO2853)-ROW())/12+5):INDIRECT("S"&amp;(ROW()+12*(($AN2853-1)*3+$AO2853)-ROW())/12+5),AQ2853)</f>
        <v>0</v>
      </c>
      <c r="AS2853" s="60">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58">
        <f ca="1">COUNTIF(INDIRECT("U"&amp;(ROW()+12*(($AN2853-1)*3+$AO2853)-ROW())/12+5):INDIRECT("AF"&amp;(ROW()+12*(($AN2853-1)*3+$AO2853)-ROW())/12+5),AS2853)</f>
        <v>0</v>
      </c>
      <c r="AU2853" s="58">
        <f ca="1">IF(AND(AQ2853+AS2853&gt;0,AR2853+AT2853&gt;0),COUNTIF(AU$6:AU2852,"&gt;0")+1,0)</f>
        <v>0</v>
      </c>
    </row>
    <row r="2854" spans="40:47">
      <c r="AN2854" s="58">
        <v>80</v>
      </c>
      <c r="AO2854" s="58">
        <v>1</v>
      </c>
      <c r="AP2854" s="58">
        <v>5</v>
      </c>
      <c r="AQ2854" s="60">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58">
        <f ca="1">COUNTIF(INDIRECT("H"&amp;(ROW()+12*(($AN2854-1)*3+$AO2854)-ROW())/12+5):INDIRECT("S"&amp;(ROW()+12*(($AN2854-1)*3+$AO2854)-ROW())/12+5),AQ2854)</f>
        <v>0</v>
      </c>
      <c r="AS2854" s="60">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58">
        <f ca="1">COUNTIF(INDIRECT("U"&amp;(ROW()+12*(($AN2854-1)*3+$AO2854)-ROW())/12+5):INDIRECT("AF"&amp;(ROW()+12*(($AN2854-1)*3+$AO2854)-ROW())/12+5),AS2854)</f>
        <v>0</v>
      </c>
      <c r="AU2854" s="58">
        <f ca="1">IF(AND(AQ2854+AS2854&gt;0,AR2854+AT2854&gt;0),COUNTIF(AU$6:AU2853,"&gt;0")+1,0)</f>
        <v>0</v>
      </c>
    </row>
    <row r="2855" spans="40:47">
      <c r="AN2855" s="58">
        <v>80</v>
      </c>
      <c r="AO2855" s="58">
        <v>1</v>
      </c>
      <c r="AP2855" s="58">
        <v>6</v>
      </c>
      <c r="AQ2855" s="60">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58">
        <f ca="1">COUNTIF(INDIRECT("H"&amp;(ROW()+12*(($AN2855-1)*3+$AO2855)-ROW())/12+5):INDIRECT("S"&amp;(ROW()+12*(($AN2855-1)*3+$AO2855)-ROW())/12+5),AQ2855)</f>
        <v>0</v>
      </c>
      <c r="AS2855" s="60">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58">
        <f ca="1">COUNTIF(INDIRECT("U"&amp;(ROW()+12*(($AN2855-1)*3+$AO2855)-ROW())/12+5):INDIRECT("AF"&amp;(ROW()+12*(($AN2855-1)*3+$AO2855)-ROW())/12+5),AS2855)</f>
        <v>0</v>
      </c>
      <c r="AU2855" s="58">
        <f ca="1">IF(AND(AQ2855+AS2855&gt;0,AR2855+AT2855&gt;0),COUNTIF(AU$6:AU2854,"&gt;0")+1,0)</f>
        <v>0</v>
      </c>
    </row>
    <row r="2856" spans="40:47">
      <c r="AN2856" s="58">
        <v>80</v>
      </c>
      <c r="AO2856" s="58">
        <v>1</v>
      </c>
      <c r="AP2856" s="58">
        <v>7</v>
      </c>
      <c r="AQ2856" s="60">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58">
        <f ca="1">COUNTIF(INDIRECT("H"&amp;(ROW()+12*(($AN2856-1)*3+$AO2856)-ROW())/12+5):INDIRECT("S"&amp;(ROW()+12*(($AN2856-1)*3+$AO2856)-ROW())/12+5),AQ2856)</f>
        <v>0</v>
      </c>
      <c r="AS2856" s="60">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58">
        <f ca="1">COUNTIF(INDIRECT("U"&amp;(ROW()+12*(($AN2856-1)*3+$AO2856)-ROW())/12+5):INDIRECT("AF"&amp;(ROW()+12*(($AN2856-1)*3+$AO2856)-ROW())/12+5),AS2856)</f>
        <v>0</v>
      </c>
      <c r="AU2856" s="58">
        <f ca="1">IF(AND(AQ2856+AS2856&gt;0,AR2856+AT2856&gt;0),COUNTIF(AU$6:AU2855,"&gt;0")+1,0)</f>
        <v>0</v>
      </c>
    </row>
    <row r="2857" spans="40:47">
      <c r="AN2857" s="58">
        <v>80</v>
      </c>
      <c r="AO2857" s="58">
        <v>1</v>
      </c>
      <c r="AP2857" s="58">
        <v>8</v>
      </c>
      <c r="AQ2857" s="60">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58">
        <f ca="1">COUNTIF(INDIRECT("H"&amp;(ROW()+12*(($AN2857-1)*3+$AO2857)-ROW())/12+5):INDIRECT("S"&amp;(ROW()+12*(($AN2857-1)*3+$AO2857)-ROW())/12+5),AQ2857)</f>
        <v>0</v>
      </c>
      <c r="AS2857" s="60">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58">
        <f ca="1">COUNTIF(INDIRECT("U"&amp;(ROW()+12*(($AN2857-1)*3+$AO2857)-ROW())/12+5):INDIRECT("AF"&amp;(ROW()+12*(($AN2857-1)*3+$AO2857)-ROW())/12+5),AS2857)</f>
        <v>0</v>
      </c>
      <c r="AU2857" s="58">
        <f ca="1">IF(AND(AQ2857+AS2857&gt;0,AR2857+AT2857&gt;0),COUNTIF(AU$6:AU2856,"&gt;0")+1,0)</f>
        <v>0</v>
      </c>
    </row>
    <row r="2858" spans="40:47">
      <c r="AN2858" s="58">
        <v>80</v>
      </c>
      <c r="AO2858" s="58">
        <v>1</v>
      </c>
      <c r="AP2858" s="58">
        <v>9</v>
      </c>
      <c r="AQ2858" s="60">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58">
        <f ca="1">COUNTIF(INDIRECT("H"&amp;(ROW()+12*(($AN2858-1)*3+$AO2858)-ROW())/12+5):INDIRECT("S"&amp;(ROW()+12*(($AN2858-1)*3+$AO2858)-ROW())/12+5),AQ2858)</f>
        <v>0</v>
      </c>
      <c r="AS2858" s="60">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58">
        <f ca="1">COUNTIF(INDIRECT("U"&amp;(ROW()+12*(($AN2858-1)*3+$AO2858)-ROW())/12+5):INDIRECT("AF"&amp;(ROW()+12*(($AN2858-1)*3+$AO2858)-ROW())/12+5),AS2858)</f>
        <v>0</v>
      </c>
      <c r="AU2858" s="58">
        <f ca="1">IF(AND(AQ2858+AS2858&gt;0,AR2858+AT2858&gt;0),COUNTIF(AU$6:AU2857,"&gt;0")+1,0)</f>
        <v>0</v>
      </c>
    </row>
    <row r="2859" spans="40:47">
      <c r="AN2859" s="58">
        <v>80</v>
      </c>
      <c r="AO2859" s="58">
        <v>1</v>
      </c>
      <c r="AP2859" s="58">
        <v>10</v>
      </c>
      <c r="AQ2859" s="60">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58">
        <f ca="1">COUNTIF(INDIRECT("H"&amp;(ROW()+12*(($AN2859-1)*3+$AO2859)-ROW())/12+5):INDIRECT("S"&amp;(ROW()+12*(($AN2859-1)*3+$AO2859)-ROW())/12+5),AQ2859)</f>
        <v>0</v>
      </c>
      <c r="AS2859" s="60">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58">
        <f ca="1">COUNTIF(INDIRECT("U"&amp;(ROW()+12*(($AN2859-1)*3+$AO2859)-ROW())/12+5):INDIRECT("AF"&amp;(ROW()+12*(($AN2859-1)*3+$AO2859)-ROW())/12+5),AS2859)</f>
        <v>0</v>
      </c>
      <c r="AU2859" s="58">
        <f ca="1">IF(AND(AQ2859+AS2859&gt;0,AR2859+AT2859&gt;0),COUNTIF(AU$6:AU2858,"&gt;0")+1,0)</f>
        <v>0</v>
      </c>
    </row>
    <row r="2860" spans="40:47">
      <c r="AN2860" s="58">
        <v>80</v>
      </c>
      <c r="AO2860" s="58">
        <v>1</v>
      </c>
      <c r="AP2860" s="58">
        <v>11</v>
      </c>
      <c r="AQ2860" s="60">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58">
        <f ca="1">COUNTIF(INDIRECT("H"&amp;(ROW()+12*(($AN2860-1)*3+$AO2860)-ROW())/12+5):INDIRECT("S"&amp;(ROW()+12*(($AN2860-1)*3+$AO2860)-ROW())/12+5),AQ2860)</f>
        <v>0</v>
      </c>
      <c r="AS2860" s="60">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58">
        <f ca="1">COUNTIF(INDIRECT("U"&amp;(ROW()+12*(($AN2860-1)*3+$AO2860)-ROW())/12+5):INDIRECT("AF"&amp;(ROW()+12*(($AN2860-1)*3+$AO2860)-ROW())/12+5),AS2860)</f>
        <v>0</v>
      </c>
      <c r="AU2860" s="58">
        <f ca="1">IF(AND(AQ2860+AS2860&gt;0,AR2860+AT2860&gt;0),COUNTIF(AU$6:AU2859,"&gt;0")+1,0)</f>
        <v>0</v>
      </c>
    </row>
    <row r="2861" spans="40:47">
      <c r="AN2861" s="58">
        <v>80</v>
      </c>
      <c r="AO2861" s="58">
        <v>1</v>
      </c>
      <c r="AP2861" s="58">
        <v>12</v>
      </c>
      <c r="AQ2861" s="60">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58">
        <f ca="1">COUNTIF(INDIRECT("H"&amp;(ROW()+12*(($AN2861-1)*3+$AO2861)-ROW())/12+5):INDIRECT("S"&amp;(ROW()+12*(($AN2861-1)*3+$AO2861)-ROW())/12+5),AQ2861)</f>
        <v>0</v>
      </c>
      <c r="AS2861" s="60">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58">
        <f ca="1">COUNTIF(INDIRECT("U"&amp;(ROW()+12*(($AN2861-1)*3+$AO2861)-ROW())/12+5):INDIRECT("AF"&amp;(ROW()+12*(($AN2861-1)*3+$AO2861)-ROW())/12+5),AS2861)</f>
        <v>0</v>
      </c>
      <c r="AU2861" s="58">
        <f ca="1">IF(AND(AQ2861+AS2861&gt;0,AR2861+AT2861&gt;0),COUNTIF(AU$6:AU2860,"&gt;0")+1,0)</f>
        <v>0</v>
      </c>
    </row>
    <row r="2862" spans="40:47">
      <c r="AN2862" s="58">
        <v>80</v>
      </c>
      <c r="AO2862" s="58">
        <v>2</v>
      </c>
      <c r="AP2862" s="58">
        <v>1</v>
      </c>
      <c r="AQ2862" s="60">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58">
        <f ca="1">COUNTIF(INDIRECT("H"&amp;(ROW()+12*(($AN2862-1)*3+$AO2862)-ROW())/12+5):INDIRECT("S"&amp;(ROW()+12*(($AN2862-1)*3+$AO2862)-ROW())/12+5),AQ2862)</f>
        <v>0</v>
      </c>
      <c r="AS2862" s="60">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58">
        <f ca="1">COUNTIF(INDIRECT("U"&amp;(ROW()+12*(($AN2862-1)*3+$AO2862)-ROW())/12+5):INDIRECT("AF"&amp;(ROW()+12*(($AN2862-1)*3+$AO2862)-ROW())/12+5),AS2862)</f>
        <v>0</v>
      </c>
      <c r="AU2862" s="58">
        <f ca="1">IF(AND(AQ2862+AS2862&gt;0,AR2862+AT2862&gt;0),COUNTIF(AU$6:AU2861,"&gt;0")+1,0)</f>
        <v>0</v>
      </c>
    </row>
    <row r="2863" spans="40:47">
      <c r="AN2863" s="58">
        <v>80</v>
      </c>
      <c r="AO2863" s="58">
        <v>2</v>
      </c>
      <c r="AP2863" s="58">
        <v>2</v>
      </c>
      <c r="AQ2863" s="60">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58">
        <f ca="1">COUNTIF(INDIRECT("H"&amp;(ROW()+12*(($AN2863-1)*3+$AO2863)-ROW())/12+5):INDIRECT("S"&amp;(ROW()+12*(($AN2863-1)*3+$AO2863)-ROW())/12+5),AQ2863)</f>
        <v>0</v>
      </c>
      <c r="AS2863" s="60">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58">
        <f ca="1">COUNTIF(INDIRECT("U"&amp;(ROW()+12*(($AN2863-1)*3+$AO2863)-ROW())/12+5):INDIRECT("AF"&amp;(ROW()+12*(($AN2863-1)*3+$AO2863)-ROW())/12+5),AS2863)</f>
        <v>0</v>
      </c>
      <c r="AU2863" s="58">
        <f ca="1">IF(AND(AQ2863+AS2863&gt;0,AR2863+AT2863&gt;0),COUNTIF(AU$6:AU2862,"&gt;0")+1,0)</f>
        <v>0</v>
      </c>
    </row>
    <row r="2864" spans="40:47">
      <c r="AN2864" s="58">
        <v>80</v>
      </c>
      <c r="AO2864" s="58">
        <v>2</v>
      </c>
      <c r="AP2864" s="58">
        <v>3</v>
      </c>
      <c r="AQ2864" s="60">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58">
        <f ca="1">COUNTIF(INDIRECT("H"&amp;(ROW()+12*(($AN2864-1)*3+$AO2864)-ROW())/12+5):INDIRECT("S"&amp;(ROW()+12*(($AN2864-1)*3+$AO2864)-ROW())/12+5),AQ2864)</f>
        <v>0</v>
      </c>
      <c r="AS2864" s="60">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58">
        <f ca="1">COUNTIF(INDIRECT("U"&amp;(ROW()+12*(($AN2864-1)*3+$AO2864)-ROW())/12+5):INDIRECT("AF"&amp;(ROW()+12*(($AN2864-1)*3+$AO2864)-ROW())/12+5),AS2864)</f>
        <v>0</v>
      </c>
      <c r="AU2864" s="58">
        <f ca="1">IF(AND(AQ2864+AS2864&gt;0,AR2864+AT2864&gt;0),COUNTIF(AU$6:AU2863,"&gt;0")+1,0)</f>
        <v>0</v>
      </c>
    </row>
    <row r="2865" spans="40:47">
      <c r="AN2865" s="58">
        <v>80</v>
      </c>
      <c r="AO2865" s="58">
        <v>2</v>
      </c>
      <c r="AP2865" s="58">
        <v>4</v>
      </c>
      <c r="AQ2865" s="60">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58">
        <f ca="1">COUNTIF(INDIRECT("H"&amp;(ROW()+12*(($AN2865-1)*3+$AO2865)-ROW())/12+5):INDIRECT("S"&amp;(ROW()+12*(($AN2865-1)*3+$AO2865)-ROW())/12+5),AQ2865)</f>
        <v>0</v>
      </c>
      <c r="AS2865" s="60">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58">
        <f ca="1">COUNTIF(INDIRECT("U"&amp;(ROW()+12*(($AN2865-1)*3+$AO2865)-ROW())/12+5):INDIRECT("AF"&amp;(ROW()+12*(($AN2865-1)*3+$AO2865)-ROW())/12+5),AS2865)</f>
        <v>0</v>
      </c>
      <c r="AU2865" s="58">
        <f ca="1">IF(AND(AQ2865+AS2865&gt;0,AR2865+AT2865&gt;0),COUNTIF(AU$6:AU2864,"&gt;0")+1,0)</f>
        <v>0</v>
      </c>
    </row>
    <row r="2866" spans="40:47">
      <c r="AN2866" s="58">
        <v>80</v>
      </c>
      <c r="AO2866" s="58">
        <v>2</v>
      </c>
      <c r="AP2866" s="58">
        <v>5</v>
      </c>
      <c r="AQ2866" s="60">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58">
        <f ca="1">COUNTIF(INDIRECT("H"&amp;(ROW()+12*(($AN2866-1)*3+$AO2866)-ROW())/12+5):INDIRECT("S"&amp;(ROW()+12*(($AN2866-1)*3+$AO2866)-ROW())/12+5),AQ2866)</f>
        <v>0</v>
      </c>
      <c r="AS2866" s="60">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58">
        <f ca="1">COUNTIF(INDIRECT("U"&amp;(ROW()+12*(($AN2866-1)*3+$AO2866)-ROW())/12+5):INDIRECT("AF"&amp;(ROW()+12*(($AN2866-1)*3+$AO2866)-ROW())/12+5),AS2866)</f>
        <v>0</v>
      </c>
      <c r="AU2866" s="58">
        <f ca="1">IF(AND(AQ2866+AS2866&gt;0,AR2866+AT2866&gt;0),COUNTIF(AU$6:AU2865,"&gt;0")+1,0)</f>
        <v>0</v>
      </c>
    </row>
    <row r="2867" spans="40:47">
      <c r="AN2867" s="58">
        <v>80</v>
      </c>
      <c r="AO2867" s="58">
        <v>2</v>
      </c>
      <c r="AP2867" s="58">
        <v>6</v>
      </c>
      <c r="AQ2867" s="60">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58">
        <f ca="1">COUNTIF(INDIRECT("H"&amp;(ROW()+12*(($AN2867-1)*3+$AO2867)-ROW())/12+5):INDIRECT("S"&amp;(ROW()+12*(($AN2867-1)*3+$AO2867)-ROW())/12+5),AQ2867)</f>
        <v>0</v>
      </c>
      <c r="AS2867" s="60">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58">
        <f ca="1">COUNTIF(INDIRECT("U"&amp;(ROW()+12*(($AN2867-1)*3+$AO2867)-ROW())/12+5):INDIRECT("AF"&amp;(ROW()+12*(($AN2867-1)*3+$AO2867)-ROW())/12+5),AS2867)</f>
        <v>0</v>
      </c>
      <c r="AU2867" s="58">
        <f ca="1">IF(AND(AQ2867+AS2867&gt;0,AR2867+AT2867&gt;0),COUNTIF(AU$6:AU2866,"&gt;0")+1,0)</f>
        <v>0</v>
      </c>
    </row>
    <row r="2868" spans="40:47">
      <c r="AN2868" s="58">
        <v>80</v>
      </c>
      <c r="AO2868" s="58">
        <v>2</v>
      </c>
      <c r="AP2868" s="58">
        <v>7</v>
      </c>
      <c r="AQ2868" s="60">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58">
        <f ca="1">COUNTIF(INDIRECT("H"&amp;(ROW()+12*(($AN2868-1)*3+$AO2868)-ROW())/12+5):INDIRECT("S"&amp;(ROW()+12*(($AN2868-1)*3+$AO2868)-ROW())/12+5),AQ2868)</f>
        <v>0</v>
      </c>
      <c r="AS2868" s="60">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58">
        <f ca="1">COUNTIF(INDIRECT("U"&amp;(ROW()+12*(($AN2868-1)*3+$AO2868)-ROW())/12+5):INDIRECT("AF"&amp;(ROW()+12*(($AN2868-1)*3+$AO2868)-ROW())/12+5),AS2868)</f>
        <v>0</v>
      </c>
      <c r="AU2868" s="58">
        <f ca="1">IF(AND(AQ2868+AS2868&gt;0,AR2868+AT2868&gt;0),COUNTIF(AU$6:AU2867,"&gt;0")+1,0)</f>
        <v>0</v>
      </c>
    </row>
    <row r="2869" spans="40:47">
      <c r="AN2869" s="58">
        <v>80</v>
      </c>
      <c r="AO2869" s="58">
        <v>2</v>
      </c>
      <c r="AP2869" s="58">
        <v>8</v>
      </c>
      <c r="AQ2869" s="60">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58">
        <f ca="1">COUNTIF(INDIRECT("H"&amp;(ROW()+12*(($AN2869-1)*3+$AO2869)-ROW())/12+5):INDIRECT("S"&amp;(ROW()+12*(($AN2869-1)*3+$AO2869)-ROW())/12+5),AQ2869)</f>
        <v>0</v>
      </c>
      <c r="AS2869" s="60">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58">
        <f ca="1">COUNTIF(INDIRECT("U"&amp;(ROW()+12*(($AN2869-1)*3+$AO2869)-ROW())/12+5):INDIRECT("AF"&amp;(ROW()+12*(($AN2869-1)*3+$AO2869)-ROW())/12+5),AS2869)</f>
        <v>0</v>
      </c>
      <c r="AU2869" s="58">
        <f ca="1">IF(AND(AQ2869+AS2869&gt;0,AR2869+AT2869&gt;0),COUNTIF(AU$6:AU2868,"&gt;0")+1,0)</f>
        <v>0</v>
      </c>
    </row>
    <row r="2870" spans="40:47">
      <c r="AN2870" s="58">
        <v>80</v>
      </c>
      <c r="AO2870" s="58">
        <v>2</v>
      </c>
      <c r="AP2870" s="58">
        <v>9</v>
      </c>
      <c r="AQ2870" s="60">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58">
        <f ca="1">COUNTIF(INDIRECT("H"&amp;(ROW()+12*(($AN2870-1)*3+$AO2870)-ROW())/12+5):INDIRECT("S"&amp;(ROW()+12*(($AN2870-1)*3+$AO2870)-ROW())/12+5),AQ2870)</f>
        <v>0</v>
      </c>
      <c r="AS2870" s="60">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58">
        <f ca="1">COUNTIF(INDIRECT("U"&amp;(ROW()+12*(($AN2870-1)*3+$AO2870)-ROW())/12+5):INDIRECT("AF"&amp;(ROW()+12*(($AN2870-1)*3+$AO2870)-ROW())/12+5),AS2870)</f>
        <v>0</v>
      </c>
      <c r="AU2870" s="58">
        <f ca="1">IF(AND(AQ2870+AS2870&gt;0,AR2870+AT2870&gt;0),COUNTIF(AU$6:AU2869,"&gt;0")+1,0)</f>
        <v>0</v>
      </c>
    </row>
    <row r="2871" spans="40:47">
      <c r="AN2871" s="58">
        <v>80</v>
      </c>
      <c r="AO2871" s="58">
        <v>2</v>
      </c>
      <c r="AP2871" s="58">
        <v>10</v>
      </c>
      <c r="AQ2871" s="60">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58">
        <f ca="1">COUNTIF(INDIRECT("H"&amp;(ROW()+12*(($AN2871-1)*3+$AO2871)-ROW())/12+5):INDIRECT("S"&amp;(ROW()+12*(($AN2871-1)*3+$AO2871)-ROW())/12+5),AQ2871)</f>
        <v>0</v>
      </c>
      <c r="AS2871" s="60">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58">
        <f ca="1">COUNTIF(INDIRECT("U"&amp;(ROW()+12*(($AN2871-1)*3+$AO2871)-ROW())/12+5):INDIRECT("AF"&amp;(ROW()+12*(($AN2871-1)*3+$AO2871)-ROW())/12+5),AS2871)</f>
        <v>0</v>
      </c>
      <c r="AU2871" s="58">
        <f ca="1">IF(AND(AQ2871+AS2871&gt;0,AR2871+AT2871&gt;0),COUNTIF(AU$6:AU2870,"&gt;0")+1,0)</f>
        <v>0</v>
      </c>
    </row>
    <row r="2872" spans="40:47">
      <c r="AN2872" s="58">
        <v>80</v>
      </c>
      <c r="AO2872" s="58">
        <v>2</v>
      </c>
      <c r="AP2872" s="58">
        <v>11</v>
      </c>
      <c r="AQ2872" s="60">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58">
        <f ca="1">COUNTIF(INDIRECT("H"&amp;(ROW()+12*(($AN2872-1)*3+$AO2872)-ROW())/12+5):INDIRECT("S"&amp;(ROW()+12*(($AN2872-1)*3+$AO2872)-ROW())/12+5),AQ2872)</f>
        <v>0</v>
      </c>
      <c r="AS2872" s="60">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58">
        <f ca="1">COUNTIF(INDIRECT("U"&amp;(ROW()+12*(($AN2872-1)*3+$AO2872)-ROW())/12+5):INDIRECT("AF"&amp;(ROW()+12*(($AN2872-1)*3+$AO2872)-ROW())/12+5),AS2872)</f>
        <v>0</v>
      </c>
      <c r="AU2872" s="58">
        <f ca="1">IF(AND(AQ2872+AS2872&gt;0,AR2872+AT2872&gt;0),COUNTIF(AU$6:AU2871,"&gt;0")+1,0)</f>
        <v>0</v>
      </c>
    </row>
    <row r="2873" spans="40:47">
      <c r="AN2873" s="58">
        <v>80</v>
      </c>
      <c r="AO2873" s="58">
        <v>2</v>
      </c>
      <c r="AP2873" s="58">
        <v>12</v>
      </c>
      <c r="AQ2873" s="60">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58">
        <f ca="1">COUNTIF(INDIRECT("H"&amp;(ROW()+12*(($AN2873-1)*3+$AO2873)-ROW())/12+5):INDIRECT("S"&amp;(ROW()+12*(($AN2873-1)*3+$AO2873)-ROW())/12+5),AQ2873)</f>
        <v>0</v>
      </c>
      <c r="AS2873" s="60">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58">
        <f ca="1">COUNTIF(INDIRECT("U"&amp;(ROW()+12*(($AN2873-1)*3+$AO2873)-ROW())/12+5):INDIRECT("AF"&amp;(ROW()+12*(($AN2873-1)*3+$AO2873)-ROW())/12+5),AS2873)</f>
        <v>0</v>
      </c>
      <c r="AU2873" s="58">
        <f ca="1">IF(AND(AQ2873+AS2873&gt;0,AR2873+AT2873&gt;0),COUNTIF(AU$6:AU2872,"&gt;0")+1,0)</f>
        <v>0</v>
      </c>
    </row>
    <row r="2874" spans="40:47">
      <c r="AN2874" s="58">
        <v>80</v>
      </c>
      <c r="AO2874" s="58">
        <v>3</v>
      </c>
      <c r="AP2874" s="58">
        <v>1</v>
      </c>
      <c r="AQ2874" s="60">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58">
        <f ca="1">COUNTIF(INDIRECT("H"&amp;(ROW()+12*(($AN2874-1)*3+$AO2874)-ROW())/12+5):INDIRECT("S"&amp;(ROW()+12*(($AN2874-1)*3+$AO2874)-ROW())/12+5),AQ2874)</f>
        <v>0</v>
      </c>
      <c r="AS2874" s="60">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58">
        <f ca="1">COUNTIF(INDIRECT("U"&amp;(ROW()+12*(($AN2874-1)*3+$AO2874)-ROW())/12+5):INDIRECT("AF"&amp;(ROW()+12*(($AN2874-1)*3+$AO2874)-ROW())/12+5),AS2874)</f>
        <v>0</v>
      </c>
      <c r="AU2874" s="58">
        <f ca="1">IF(AND(AQ2874+AS2874&gt;0,AR2874+AT2874&gt;0),COUNTIF(AU$6:AU2873,"&gt;0")+1,0)</f>
        <v>0</v>
      </c>
    </row>
    <row r="2875" spans="40:47">
      <c r="AN2875" s="58">
        <v>80</v>
      </c>
      <c r="AO2875" s="58">
        <v>3</v>
      </c>
      <c r="AP2875" s="58">
        <v>2</v>
      </c>
      <c r="AQ2875" s="60">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58">
        <f ca="1">COUNTIF(INDIRECT("H"&amp;(ROW()+12*(($AN2875-1)*3+$AO2875)-ROW())/12+5):INDIRECT("S"&amp;(ROW()+12*(($AN2875-1)*3+$AO2875)-ROW())/12+5),AQ2875)</f>
        <v>0</v>
      </c>
      <c r="AS2875" s="60">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58">
        <f ca="1">COUNTIF(INDIRECT("U"&amp;(ROW()+12*(($AN2875-1)*3+$AO2875)-ROW())/12+5):INDIRECT("AF"&amp;(ROW()+12*(($AN2875-1)*3+$AO2875)-ROW())/12+5),AS2875)</f>
        <v>0</v>
      </c>
      <c r="AU2875" s="58">
        <f ca="1">IF(AND(AQ2875+AS2875&gt;0,AR2875+AT2875&gt;0),COUNTIF(AU$6:AU2874,"&gt;0")+1,0)</f>
        <v>0</v>
      </c>
    </row>
    <row r="2876" spans="40:47">
      <c r="AN2876" s="58">
        <v>80</v>
      </c>
      <c r="AO2876" s="58">
        <v>3</v>
      </c>
      <c r="AP2876" s="58">
        <v>3</v>
      </c>
      <c r="AQ2876" s="60">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58">
        <f ca="1">COUNTIF(INDIRECT("H"&amp;(ROW()+12*(($AN2876-1)*3+$AO2876)-ROW())/12+5):INDIRECT("S"&amp;(ROW()+12*(($AN2876-1)*3+$AO2876)-ROW())/12+5),AQ2876)</f>
        <v>0</v>
      </c>
      <c r="AS2876" s="60">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58">
        <f ca="1">COUNTIF(INDIRECT("U"&amp;(ROW()+12*(($AN2876-1)*3+$AO2876)-ROW())/12+5):INDIRECT("AF"&amp;(ROW()+12*(($AN2876-1)*3+$AO2876)-ROW())/12+5),AS2876)</f>
        <v>0</v>
      </c>
      <c r="AU2876" s="58">
        <f ca="1">IF(AND(AQ2876+AS2876&gt;0,AR2876+AT2876&gt;0),COUNTIF(AU$6:AU2875,"&gt;0")+1,0)</f>
        <v>0</v>
      </c>
    </row>
    <row r="2877" spans="40:47">
      <c r="AN2877" s="58">
        <v>80</v>
      </c>
      <c r="AO2877" s="58">
        <v>3</v>
      </c>
      <c r="AP2877" s="58">
        <v>4</v>
      </c>
      <c r="AQ2877" s="60">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58">
        <f ca="1">COUNTIF(INDIRECT("H"&amp;(ROW()+12*(($AN2877-1)*3+$AO2877)-ROW())/12+5):INDIRECT("S"&amp;(ROW()+12*(($AN2877-1)*3+$AO2877)-ROW())/12+5),AQ2877)</f>
        <v>0</v>
      </c>
      <c r="AS2877" s="60">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58">
        <f ca="1">COUNTIF(INDIRECT("U"&amp;(ROW()+12*(($AN2877-1)*3+$AO2877)-ROW())/12+5):INDIRECT("AF"&amp;(ROW()+12*(($AN2877-1)*3+$AO2877)-ROW())/12+5),AS2877)</f>
        <v>0</v>
      </c>
      <c r="AU2877" s="58">
        <f ca="1">IF(AND(AQ2877+AS2877&gt;0,AR2877+AT2877&gt;0),COUNTIF(AU$6:AU2876,"&gt;0")+1,0)</f>
        <v>0</v>
      </c>
    </row>
    <row r="2878" spans="40:47">
      <c r="AN2878" s="58">
        <v>80</v>
      </c>
      <c r="AO2878" s="58">
        <v>3</v>
      </c>
      <c r="AP2878" s="58">
        <v>5</v>
      </c>
      <c r="AQ2878" s="60">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58">
        <f ca="1">COUNTIF(INDIRECT("H"&amp;(ROW()+12*(($AN2878-1)*3+$AO2878)-ROW())/12+5):INDIRECT("S"&amp;(ROW()+12*(($AN2878-1)*3+$AO2878)-ROW())/12+5),AQ2878)</f>
        <v>0</v>
      </c>
      <c r="AS2878" s="60">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58">
        <f ca="1">COUNTIF(INDIRECT("U"&amp;(ROW()+12*(($AN2878-1)*3+$AO2878)-ROW())/12+5):INDIRECT("AF"&amp;(ROW()+12*(($AN2878-1)*3+$AO2878)-ROW())/12+5),AS2878)</f>
        <v>0</v>
      </c>
      <c r="AU2878" s="58">
        <f ca="1">IF(AND(AQ2878+AS2878&gt;0,AR2878+AT2878&gt;0),COUNTIF(AU$6:AU2877,"&gt;0")+1,0)</f>
        <v>0</v>
      </c>
    </row>
    <row r="2879" spans="40:47">
      <c r="AN2879" s="58">
        <v>80</v>
      </c>
      <c r="AO2879" s="58">
        <v>3</v>
      </c>
      <c r="AP2879" s="58">
        <v>6</v>
      </c>
      <c r="AQ2879" s="60">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58">
        <f ca="1">COUNTIF(INDIRECT("H"&amp;(ROW()+12*(($AN2879-1)*3+$AO2879)-ROW())/12+5):INDIRECT("S"&amp;(ROW()+12*(($AN2879-1)*3+$AO2879)-ROW())/12+5),AQ2879)</f>
        <v>0</v>
      </c>
      <c r="AS2879" s="60">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58">
        <f ca="1">COUNTIF(INDIRECT("U"&amp;(ROW()+12*(($AN2879-1)*3+$AO2879)-ROW())/12+5):INDIRECT("AF"&amp;(ROW()+12*(($AN2879-1)*3+$AO2879)-ROW())/12+5),AS2879)</f>
        <v>0</v>
      </c>
      <c r="AU2879" s="58">
        <f ca="1">IF(AND(AQ2879+AS2879&gt;0,AR2879+AT2879&gt;0),COUNTIF(AU$6:AU2878,"&gt;0")+1,0)</f>
        <v>0</v>
      </c>
    </row>
    <row r="2880" spans="40:47">
      <c r="AN2880" s="58">
        <v>80</v>
      </c>
      <c r="AO2880" s="58">
        <v>3</v>
      </c>
      <c r="AP2880" s="58">
        <v>7</v>
      </c>
      <c r="AQ2880" s="60">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58">
        <f ca="1">COUNTIF(INDIRECT("H"&amp;(ROW()+12*(($AN2880-1)*3+$AO2880)-ROW())/12+5):INDIRECT("S"&amp;(ROW()+12*(($AN2880-1)*3+$AO2880)-ROW())/12+5),AQ2880)</f>
        <v>0</v>
      </c>
      <c r="AS2880" s="60">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58">
        <f ca="1">COUNTIF(INDIRECT("U"&amp;(ROW()+12*(($AN2880-1)*3+$AO2880)-ROW())/12+5):INDIRECT("AF"&amp;(ROW()+12*(($AN2880-1)*3+$AO2880)-ROW())/12+5),AS2880)</f>
        <v>0</v>
      </c>
      <c r="AU2880" s="58">
        <f ca="1">IF(AND(AQ2880+AS2880&gt;0,AR2880+AT2880&gt;0),COUNTIF(AU$6:AU2879,"&gt;0")+1,0)</f>
        <v>0</v>
      </c>
    </row>
    <row r="2881" spans="40:47">
      <c r="AN2881" s="58">
        <v>80</v>
      </c>
      <c r="AO2881" s="58">
        <v>3</v>
      </c>
      <c r="AP2881" s="58">
        <v>8</v>
      </c>
      <c r="AQ2881" s="60">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58">
        <f ca="1">COUNTIF(INDIRECT("H"&amp;(ROW()+12*(($AN2881-1)*3+$AO2881)-ROW())/12+5):INDIRECT("S"&amp;(ROW()+12*(($AN2881-1)*3+$AO2881)-ROW())/12+5),AQ2881)</f>
        <v>0</v>
      </c>
      <c r="AS2881" s="60">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58">
        <f ca="1">COUNTIF(INDIRECT("U"&amp;(ROW()+12*(($AN2881-1)*3+$AO2881)-ROW())/12+5):INDIRECT("AF"&amp;(ROW()+12*(($AN2881-1)*3+$AO2881)-ROW())/12+5),AS2881)</f>
        <v>0</v>
      </c>
      <c r="AU2881" s="58">
        <f ca="1">IF(AND(AQ2881+AS2881&gt;0,AR2881+AT2881&gt;0),COUNTIF(AU$6:AU2880,"&gt;0")+1,0)</f>
        <v>0</v>
      </c>
    </row>
    <row r="2882" spans="40:47">
      <c r="AN2882" s="58">
        <v>80</v>
      </c>
      <c r="AO2882" s="58">
        <v>3</v>
      </c>
      <c r="AP2882" s="58">
        <v>9</v>
      </c>
      <c r="AQ2882" s="60">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58">
        <f ca="1">COUNTIF(INDIRECT("H"&amp;(ROW()+12*(($AN2882-1)*3+$AO2882)-ROW())/12+5):INDIRECT("S"&amp;(ROW()+12*(($AN2882-1)*3+$AO2882)-ROW())/12+5),AQ2882)</f>
        <v>0</v>
      </c>
      <c r="AS2882" s="60">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58">
        <f ca="1">COUNTIF(INDIRECT("U"&amp;(ROW()+12*(($AN2882-1)*3+$AO2882)-ROW())/12+5):INDIRECT("AF"&amp;(ROW()+12*(($AN2882-1)*3+$AO2882)-ROW())/12+5),AS2882)</f>
        <v>0</v>
      </c>
      <c r="AU2882" s="58">
        <f ca="1">IF(AND(AQ2882+AS2882&gt;0,AR2882+AT2882&gt;0),COUNTIF(AU$6:AU2881,"&gt;0")+1,0)</f>
        <v>0</v>
      </c>
    </row>
    <row r="2883" spans="40:47">
      <c r="AN2883" s="58">
        <v>80</v>
      </c>
      <c r="AO2883" s="58">
        <v>3</v>
      </c>
      <c r="AP2883" s="58">
        <v>10</v>
      </c>
      <c r="AQ2883" s="60">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58">
        <f ca="1">COUNTIF(INDIRECT("H"&amp;(ROW()+12*(($AN2883-1)*3+$AO2883)-ROW())/12+5):INDIRECT("S"&amp;(ROW()+12*(($AN2883-1)*3+$AO2883)-ROW())/12+5),AQ2883)</f>
        <v>0</v>
      </c>
      <c r="AS2883" s="60">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58">
        <f ca="1">COUNTIF(INDIRECT("U"&amp;(ROW()+12*(($AN2883-1)*3+$AO2883)-ROW())/12+5):INDIRECT("AF"&amp;(ROW()+12*(($AN2883-1)*3+$AO2883)-ROW())/12+5),AS2883)</f>
        <v>0</v>
      </c>
      <c r="AU2883" s="58">
        <f ca="1">IF(AND(AQ2883+AS2883&gt;0,AR2883+AT2883&gt;0),COUNTIF(AU$6:AU2882,"&gt;0")+1,0)</f>
        <v>0</v>
      </c>
    </row>
    <row r="2884" spans="40:47">
      <c r="AN2884" s="58">
        <v>80</v>
      </c>
      <c r="AO2884" s="58">
        <v>3</v>
      </c>
      <c r="AP2884" s="58">
        <v>11</v>
      </c>
      <c r="AQ2884" s="60">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58">
        <f ca="1">COUNTIF(INDIRECT("H"&amp;(ROW()+12*(($AN2884-1)*3+$AO2884)-ROW())/12+5):INDIRECT("S"&amp;(ROW()+12*(($AN2884-1)*3+$AO2884)-ROW())/12+5),AQ2884)</f>
        <v>0</v>
      </c>
      <c r="AS2884" s="60">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58">
        <f ca="1">COUNTIF(INDIRECT("U"&amp;(ROW()+12*(($AN2884-1)*3+$AO2884)-ROW())/12+5):INDIRECT("AF"&amp;(ROW()+12*(($AN2884-1)*3+$AO2884)-ROW())/12+5),AS2884)</f>
        <v>0</v>
      </c>
      <c r="AU2884" s="58">
        <f ca="1">IF(AND(AQ2884+AS2884&gt;0,AR2884+AT2884&gt;0),COUNTIF(AU$6:AU2883,"&gt;0")+1,0)</f>
        <v>0</v>
      </c>
    </row>
    <row r="2885" spans="40:47">
      <c r="AN2885" s="243">
        <v>80</v>
      </c>
      <c r="AO2885" s="243">
        <v>3</v>
      </c>
      <c r="AP2885" s="243">
        <v>12</v>
      </c>
      <c r="AQ2885" s="244">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243">
        <f ca="1">COUNTIF(INDIRECT("H"&amp;(ROW()+12*(($AN2885-1)*3+$AO2885)-ROW())/12+5):INDIRECT("S"&amp;(ROW()+12*(($AN2885-1)*3+$AO2885)-ROW())/12+5),AQ2885)</f>
        <v>0</v>
      </c>
      <c r="AS2885" s="244">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243">
        <f ca="1">COUNTIF(INDIRECT("U"&amp;(ROW()+12*(($AN2885-1)*3+$AO2885)-ROW())/12+5):INDIRECT("AF"&amp;(ROW()+12*(($AN2885-1)*3+$AO2885)-ROW())/12+5),AS2885)</f>
        <v>0</v>
      </c>
      <c r="AU2885" s="58">
        <f ca="1">IF(AND(AQ2885+AS2885&gt;0,AR2885+AT2885&gt;0),COUNTIF(AU$6:AU2884,"&gt;0")+1,0)</f>
        <v>0</v>
      </c>
    </row>
    <row r="2886" spans="40:47">
      <c r="AN2886" s="58">
        <v>81</v>
      </c>
      <c r="AO2886" s="58">
        <v>1</v>
      </c>
      <c r="AP2886" s="58">
        <v>1</v>
      </c>
      <c r="AQ2886" s="60">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58">
        <f ca="1">COUNTIF(INDIRECT("H"&amp;(ROW()+12*(($AN2886-1)*3+$AO2886)-ROW())/12+5):INDIRECT("S"&amp;(ROW()+12*(($AN2886-1)*3+$AO2886)-ROW())/12+5),AQ2886)</f>
        <v>0</v>
      </c>
      <c r="AS2886" s="60">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58">
        <f ca="1">COUNTIF(INDIRECT("U"&amp;(ROW()+12*(($AN2886-1)*3+$AO2886)-ROW())/12+5):INDIRECT("AF"&amp;(ROW()+12*(($AN2886-1)*3+$AO2886)-ROW())/12+5),AS2886)</f>
        <v>0</v>
      </c>
      <c r="AU2886" s="58">
        <f ca="1">IF(AND(AQ2886+AS2886&gt;0,AR2886+AT2886&gt;0),COUNTIF(AU$6:AU2885,"&gt;0")+1,0)</f>
        <v>0</v>
      </c>
    </row>
    <row r="2887" spans="40:47">
      <c r="AN2887" s="58">
        <v>81</v>
      </c>
      <c r="AO2887" s="58">
        <v>1</v>
      </c>
      <c r="AP2887" s="58">
        <v>2</v>
      </c>
      <c r="AQ2887" s="60">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58">
        <f ca="1">COUNTIF(INDIRECT("H"&amp;(ROW()+12*(($AN2887-1)*3+$AO2887)-ROW())/12+5):INDIRECT("S"&amp;(ROW()+12*(($AN2887-1)*3+$AO2887)-ROW())/12+5),AQ2887)</f>
        <v>0</v>
      </c>
      <c r="AS2887" s="60">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58">
        <f ca="1">COUNTIF(INDIRECT("U"&amp;(ROW()+12*(($AN2887-1)*3+$AO2887)-ROW())/12+5):INDIRECT("AF"&amp;(ROW()+12*(($AN2887-1)*3+$AO2887)-ROW())/12+5),AS2887)</f>
        <v>0</v>
      </c>
      <c r="AU2887" s="58">
        <f ca="1">IF(AND(AQ2887+AS2887&gt;0,AR2887+AT2887&gt;0),COUNTIF(AU$6:AU2886,"&gt;0")+1,0)</f>
        <v>0</v>
      </c>
    </row>
    <row r="2888" spans="40:47">
      <c r="AN2888" s="58">
        <v>81</v>
      </c>
      <c r="AO2888" s="58">
        <v>1</v>
      </c>
      <c r="AP2888" s="58">
        <v>3</v>
      </c>
      <c r="AQ2888" s="60">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58">
        <f ca="1">COUNTIF(INDIRECT("H"&amp;(ROW()+12*(($AN2888-1)*3+$AO2888)-ROW())/12+5):INDIRECT("S"&amp;(ROW()+12*(($AN2888-1)*3+$AO2888)-ROW())/12+5),AQ2888)</f>
        <v>0</v>
      </c>
      <c r="AS2888" s="60">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58">
        <f ca="1">COUNTIF(INDIRECT("U"&amp;(ROW()+12*(($AN2888-1)*3+$AO2888)-ROW())/12+5):INDIRECT("AF"&amp;(ROW()+12*(($AN2888-1)*3+$AO2888)-ROW())/12+5),AS2888)</f>
        <v>0</v>
      </c>
      <c r="AU2888" s="58">
        <f ca="1">IF(AND(AQ2888+AS2888&gt;0,AR2888+AT2888&gt;0),COUNTIF(AU$6:AU2887,"&gt;0")+1,0)</f>
        <v>0</v>
      </c>
    </row>
    <row r="2889" spans="40:47">
      <c r="AN2889" s="58">
        <v>81</v>
      </c>
      <c r="AO2889" s="58">
        <v>1</v>
      </c>
      <c r="AP2889" s="58">
        <v>4</v>
      </c>
      <c r="AQ2889" s="60">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58">
        <f ca="1">COUNTIF(INDIRECT("H"&amp;(ROW()+12*(($AN2889-1)*3+$AO2889)-ROW())/12+5):INDIRECT("S"&amp;(ROW()+12*(($AN2889-1)*3+$AO2889)-ROW())/12+5),AQ2889)</f>
        <v>0</v>
      </c>
      <c r="AS2889" s="60">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58">
        <f ca="1">COUNTIF(INDIRECT("U"&amp;(ROW()+12*(($AN2889-1)*3+$AO2889)-ROW())/12+5):INDIRECT("AF"&amp;(ROW()+12*(($AN2889-1)*3+$AO2889)-ROW())/12+5),AS2889)</f>
        <v>0</v>
      </c>
      <c r="AU2889" s="58">
        <f ca="1">IF(AND(AQ2889+AS2889&gt;0,AR2889+AT2889&gt;0),COUNTIF(AU$6:AU2888,"&gt;0")+1,0)</f>
        <v>0</v>
      </c>
    </row>
    <row r="2890" spans="40:47">
      <c r="AN2890" s="58">
        <v>81</v>
      </c>
      <c r="AO2890" s="58">
        <v>1</v>
      </c>
      <c r="AP2890" s="58">
        <v>5</v>
      </c>
      <c r="AQ2890" s="60">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58">
        <f ca="1">COUNTIF(INDIRECT("H"&amp;(ROW()+12*(($AN2890-1)*3+$AO2890)-ROW())/12+5):INDIRECT("S"&amp;(ROW()+12*(($AN2890-1)*3+$AO2890)-ROW())/12+5),AQ2890)</f>
        <v>0</v>
      </c>
      <c r="AS2890" s="60">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58">
        <f ca="1">COUNTIF(INDIRECT("U"&amp;(ROW()+12*(($AN2890-1)*3+$AO2890)-ROW())/12+5):INDIRECT("AF"&amp;(ROW()+12*(($AN2890-1)*3+$AO2890)-ROW())/12+5),AS2890)</f>
        <v>0</v>
      </c>
      <c r="AU2890" s="58">
        <f ca="1">IF(AND(AQ2890+AS2890&gt;0,AR2890+AT2890&gt;0),COUNTIF(AU$6:AU2889,"&gt;0")+1,0)</f>
        <v>0</v>
      </c>
    </row>
    <row r="2891" spans="40:47">
      <c r="AN2891" s="58">
        <v>81</v>
      </c>
      <c r="AO2891" s="58">
        <v>1</v>
      </c>
      <c r="AP2891" s="58">
        <v>6</v>
      </c>
      <c r="AQ2891" s="60">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58">
        <f ca="1">COUNTIF(INDIRECT("H"&amp;(ROW()+12*(($AN2891-1)*3+$AO2891)-ROW())/12+5):INDIRECT("S"&amp;(ROW()+12*(($AN2891-1)*3+$AO2891)-ROW())/12+5),AQ2891)</f>
        <v>0</v>
      </c>
      <c r="AS2891" s="60">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58">
        <f ca="1">COUNTIF(INDIRECT("U"&amp;(ROW()+12*(($AN2891-1)*3+$AO2891)-ROW())/12+5):INDIRECT("AF"&amp;(ROW()+12*(($AN2891-1)*3+$AO2891)-ROW())/12+5),AS2891)</f>
        <v>0</v>
      </c>
      <c r="AU2891" s="58">
        <f ca="1">IF(AND(AQ2891+AS2891&gt;0,AR2891+AT2891&gt;0),COUNTIF(AU$6:AU2890,"&gt;0")+1,0)</f>
        <v>0</v>
      </c>
    </row>
    <row r="2892" spans="40:47">
      <c r="AN2892" s="58">
        <v>81</v>
      </c>
      <c r="AO2892" s="58">
        <v>1</v>
      </c>
      <c r="AP2892" s="58">
        <v>7</v>
      </c>
      <c r="AQ2892" s="60">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58">
        <f ca="1">COUNTIF(INDIRECT("H"&amp;(ROW()+12*(($AN2892-1)*3+$AO2892)-ROW())/12+5):INDIRECT("S"&amp;(ROW()+12*(($AN2892-1)*3+$AO2892)-ROW())/12+5),AQ2892)</f>
        <v>0</v>
      </c>
      <c r="AS2892" s="60">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58">
        <f ca="1">COUNTIF(INDIRECT("U"&amp;(ROW()+12*(($AN2892-1)*3+$AO2892)-ROW())/12+5):INDIRECT("AF"&amp;(ROW()+12*(($AN2892-1)*3+$AO2892)-ROW())/12+5),AS2892)</f>
        <v>0</v>
      </c>
      <c r="AU2892" s="58">
        <f ca="1">IF(AND(AQ2892+AS2892&gt;0,AR2892+AT2892&gt;0),COUNTIF(AU$6:AU2891,"&gt;0")+1,0)</f>
        <v>0</v>
      </c>
    </row>
    <row r="2893" spans="40:47">
      <c r="AN2893" s="58">
        <v>81</v>
      </c>
      <c r="AO2893" s="58">
        <v>1</v>
      </c>
      <c r="AP2893" s="58">
        <v>8</v>
      </c>
      <c r="AQ2893" s="60">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58">
        <f ca="1">COUNTIF(INDIRECT("H"&amp;(ROW()+12*(($AN2893-1)*3+$AO2893)-ROW())/12+5):INDIRECT("S"&amp;(ROW()+12*(($AN2893-1)*3+$AO2893)-ROW())/12+5),AQ2893)</f>
        <v>0</v>
      </c>
      <c r="AS2893" s="60">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58">
        <f ca="1">COUNTIF(INDIRECT("U"&amp;(ROW()+12*(($AN2893-1)*3+$AO2893)-ROW())/12+5):INDIRECT("AF"&amp;(ROW()+12*(($AN2893-1)*3+$AO2893)-ROW())/12+5),AS2893)</f>
        <v>0</v>
      </c>
      <c r="AU2893" s="58">
        <f ca="1">IF(AND(AQ2893+AS2893&gt;0,AR2893+AT2893&gt;0),COUNTIF(AU$6:AU2892,"&gt;0")+1,0)</f>
        <v>0</v>
      </c>
    </row>
    <row r="2894" spans="40:47">
      <c r="AN2894" s="58">
        <v>81</v>
      </c>
      <c r="AO2894" s="58">
        <v>1</v>
      </c>
      <c r="AP2894" s="58">
        <v>9</v>
      </c>
      <c r="AQ2894" s="60">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58">
        <f ca="1">COUNTIF(INDIRECT("H"&amp;(ROW()+12*(($AN2894-1)*3+$AO2894)-ROW())/12+5):INDIRECT("S"&amp;(ROW()+12*(($AN2894-1)*3+$AO2894)-ROW())/12+5),AQ2894)</f>
        <v>0</v>
      </c>
      <c r="AS2894" s="60">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58">
        <f ca="1">COUNTIF(INDIRECT("U"&amp;(ROW()+12*(($AN2894-1)*3+$AO2894)-ROW())/12+5):INDIRECT("AF"&amp;(ROW()+12*(($AN2894-1)*3+$AO2894)-ROW())/12+5),AS2894)</f>
        <v>0</v>
      </c>
      <c r="AU2894" s="58">
        <f ca="1">IF(AND(AQ2894+AS2894&gt;0,AR2894+AT2894&gt;0),COUNTIF(AU$6:AU2893,"&gt;0")+1,0)</f>
        <v>0</v>
      </c>
    </row>
    <row r="2895" spans="40:47">
      <c r="AN2895" s="58">
        <v>81</v>
      </c>
      <c r="AO2895" s="58">
        <v>1</v>
      </c>
      <c r="AP2895" s="58">
        <v>10</v>
      </c>
      <c r="AQ2895" s="60">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58">
        <f ca="1">COUNTIF(INDIRECT("H"&amp;(ROW()+12*(($AN2895-1)*3+$AO2895)-ROW())/12+5):INDIRECT("S"&amp;(ROW()+12*(($AN2895-1)*3+$AO2895)-ROW())/12+5),AQ2895)</f>
        <v>0</v>
      </c>
      <c r="AS2895" s="60">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58">
        <f ca="1">COUNTIF(INDIRECT("U"&amp;(ROW()+12*(($AN2895-1)*3+$AO2895)-ROW())/12+5):INDIRECT("AF"&amp;(ROW()+12*(($AN2895-1)*3+$AO2895)-ROW())/12+5),AS2895)</f>
        <v>0</v>
      </c>
      <c r="AU2895" s="58">
        <f ca="1">IF(AND(AQ2895+AS2895&gt;0,AR2895+AT2895&gt;0),COUNTIF(AU$6:AU2894,"&gt;0")+1,0)</f>
        <v>0</v>
      </c>
    </row>
    <row r="2896" spans="40:47">
      <c r="AN2896" s="58">
        <v>81</v>
      </c>
      <c r="AO2896" s="58">
        <v>1</v>
      </c>
      <c r="AP2896" s="58">
        <v>11</v>
      </c>
      <c r="AQ2896" s="60">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58">
        <f ca="1">COUNTIF(INDIRECT("H"&amp;(ROW()+12*(($AN2896-1)*3+$AO2896)-ROW())/12+5):INDIRECT("S"&amp;(ROW()+12*(($AN2896-1)*3+$AO2896)-ROW())/12+5),AQ2896)</f>
        <v>0</v>
      </c>
      <c r="AS2896" s="60">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58">
        <f ca="1">COUNTIF(INDIRECT("U"&amp;(ROW()+12*(($AN2896-1)*3+$AO2896)-ROW())/12+5):INDIRECT("AF"&amp;(ROW()+12*(($AN2896-1)*3+$AO2896)-ROW())/12+5),AS2896)</f>
        <v>0</v>
      </c>
      <c r="AU2896" s="58">
        <f ca="1">IF(AND(AQ2896+AS2896&gt;0,AR2896+AT2896&gt;0),COUNTIF(AU$6:AU2895,"&gt;0")+1,0)</f>
        <v>0</v>
      </c>
    </row>
    <row r="2897" spans="40:47">
      <c r="AN2897" s="58">
        <v>81</v>
      </c>
      <c r="AO2897" s="58">
        <v>1</v>
      </c>
      <c r="AP2897" s="58">
        <v>12</v>
      </c>
      <c r="AQ2897" s="60">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58">
        <f ca="1">COUNTIF(INDIRECT("H"&amp;(ROW()+12*(($AN2897-1)*3+$AO2897)-ROW())/12+5):INDIRECT("S"&amp;(ROW()+12*(($AN2897-1)*3+$AO2897)-ROW())/12+5),AQ2897)</f>
        <v>0</v>
      </c>
      <c r="AS2897" s="60">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58">
        <f ca="1">COUNTIF(INDIRECT("U"&amp;(ROW()+12*(($AN2897-1)*3+$AO2897)-ROW())/12+5):INDIRECT("AF"&amp;(ROW()+12*(($AN2897-1)*3+$AO2897)-ROW())/12+5),AS2897)</f>
        <v>0</v>
      </c>
      <c r="AU2897" s="58">
        <f ca="1">IF(AND(AQ2897+AS2897&gt;0,AR2897+AT2897&gt;0),COUNTIF(AU$6:AU2896,"&gt;0")+1,0)</f>
        <v>0</v>
      </c>
    </row>
    <row r="2898" spans="40:47">
      <c r="AN2898" s="58">
        <v>81</v>
      </c>
      <c r="AO2898" s="58">
        <v>2</v>
      </c>
      <c r="AP2898" s="58">
        <v>1</v>
      </c>
      <c r="AQ2898" s="60">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58">
        <f ca="1">COUNTIF(INDIRECT("H"&amp;(ROW()+12*(($AN2898-1)*3+$AO2898)-ROW())/12+5):INDIRECT("S"&amp;(ROW()+12*(($AN2898-1)*3+$AO2898)-ROW())/12+5),AQ2898)</f>
        <v>0</v>
      </c>
      <c r="AS2898" s="60">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58">
        <f ca="1">COUNTIF(INDIRECT("U"&amp;(ROW()+12*(($AN2898-1)*3+$AO2898)-ROW())/12+5):INDIRECT("AF"&amp;(ROW()+12*(($AN2898-1)*3+$AO2898)-ROW())/12+5),AS2898)</f>
        <v>0</v>
      </c>
      <c r="AU2898" s="58">
        <f ca="1">IF(AND(AQ2898+AS2898&gt;0,AR2898+AT2898&gt;0),COUNTIF(AU$6:AU2897,"&gt;0")+1,0)</f>
        <v>0</v>
      </c>
    </row>
    <row r="2899" spans="40:47">
      <c r="AN2899" s="58">
        <v>81</v>
      </c>
      <c r="AO2899" s="58">
        <v>2</v>
      </c>
      <c r="AP2899" s="58">
        <v>2</v>
      </c>
      <c r="AQ2899" s="60">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58">
        <f ca="1">COUNTIF(INDIRECT("H"&amp;(ROW()+12*(($AN2899-1)*3+$AO2899)-ROW())/12+5):INDIRECT("S"&amp;(ROW()+12*(($AN2899-1)*3+$AO2899)-ROW())/12+5),AQ2899)</f>
        <v>0</v>
      </c>
      <c r="AS2899" s="60">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58">
        <f ca="1">COUNTIF(INDIRECT("U"&amp;(ROW()+12*(($AN2899-1)*3+$AO2899)-ROW())/12+5):INDIRECT("AF"&amp;(ROW()+12*(($AN2899-1)*3+$AO2899)-ROW())/12+5),AS2899)</f>
        <v>0</v>
      </c>
      <c r="AU2899" s="58">
        <f ca="1">IF(AND(AQ2899+AS2899&gt;0,AR2899+AT2899&gt;0),COUNTIF(AU$6:AU2898,"&gt;0")+1,0)</f>
        <v>0</v>
      </c>
    </row>
    <row r="2900" spans="40:47">
      <c r="AN2900" s="58">
        <v>81</v>
      </c>
      <c r="AO2900" s="58">
        <v>2</v>
      </c>
      <c r="AP2900" s="58">
        <v>3</v>
      </c>
      <c r="AQ2900" s="60">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58">
        <f ca="1">COUNTIF(INDIRECT("H"&amp;(ROW()+12*(($AN2900-1)*3+$AO2900)-ROW())/12+5):INDIRECT("S"&amp;(ROW()+12*(($AN2900-1)*3+$AO2900)-ROW())/12+5),AQ2900)</f>
        <v>0</v>
      </c>
      <c r="AS2900" s="60">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58">
        <f ca="1">COUNTIF(INDIRECT("U"&amp;(ROW()+12*(($AN2900-1)*3+$AO2900)-ROW())/12+5):INDIRECT("AF"&amp;(ROW()+12*(($AN2900-1)*3+$AO2900)-ROW())/12+5),AS2900)</f>
        <v>0</v>
      </c>
      <c r="AU2900" s="58">
        <f ca="1">IF(AND(AQ2900+AS2900&gt;0,AR2900+AT2900&gt;0),COUNTIF(AU$6:AU2899,"&gt;0")+1,0)</f>
        <v>0</v>
      </c>
    </row>
    <row r="2901" spans="40:47">
      <c r="AN2901" s="58">
        <v>81</v>
      </c>
      <c r="AO2901" s="58">
        <v>2</v>
      </c>
      <c r="AP2901" s="58">
        <v>4</v>
      </c>
      <c r="AQ2901" s="60">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58">
        <f ca="1">COUNTIF(INDIRECT("H"&amp;(ROW()+12*(($AN2901-1)*3+$AO2901)-ROW())/12+5):INDIRECT("S"&amp;(ROW()+12*(($AN2901-1)*3+$AO2901)-ROW())/12+5),AQ2901)</f>
        <v>0</v>
      </c>
      <c r="AS2901" s="60">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58">
        <f ca="1">COUNTIF(INDIRECT("U"&amp;(ROW()+12*(($AN2901-1)*3+$AO2901)-ROW())/12+5):INDIRECT("AF"&amp;(ROW()+12*(($AN2901-1)*3+$AO2901)-ROW())/12+5),AS2901)</f>
        <v>0</v>
      </c>
      <c r="AU2901" s="58">
        <f ca="1">IF(AND(AQ2901+AS2901&gt;0,AR2901+AT2901&gt;0),COUNTIF(AU$6:AU2900,"&gt;0")+1,0)</f>
        <v>0</v>
      </c>
    </row>
    <row r="2902" spans="40:47">
      <c r="AN2902" s="58">
        <v>81</v>
      </c>
      <c r="AO2902" s="58">
        <v>2</v>
      </c>
      <c r="AP2902" s="58">
        <v>5</v>
      </c>
      <c r="AQ2902" s="60">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58">
        <f ca="1">COUNTIF(INDIRECT("H"&amp;(ROW()+12*(($AN2902-1)*3+$AO2902)-ROW())/12+5):INDIRECT("S"&amp;(ROW()+12*(($AN2902-1)*3+$AO2902)-ROW())/12+5),AQ2902)</f>
        <v>0</v>
      </c>
      <c r="AS2902" s="60">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58">
        <f ca="1">COUNTIF(INDIRECT("U"&amp;(ROW()+12*(($AN2902-1)*3+$AO2902)-ROW())/12+5):INDIRECT("AF"&amp;(ROW()+12*(($AN2902-1)*3+$AO2902)-ROW())/12+5),AS2902)</f>
        <v>0</v>
      </c>
      <c r="AU2902" s="58">
        <f ca="1">IF(AND(AQ2902+AS2902&gt;0,AR2902+AT2902&gt;0),COUNTIF(AU$6:AU2901,"&gt;0")+1,0)</f>
        <v>0</v>
      </c>
    </row>
    <row r="2903" spans="40:47">
      <c r="AN2903" s="58">
        <v>81</v>
      </c>
      <c r="AO2903" s="58">
        <v>2</v>
      </c>
      <c r="AP2903" s="58">
        <v>6</v>
      </c>
      <c r="AQ2903" s="60">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58">
        <f ca="1">COUNTIF(INDIRECT("H"&amp;(ROW()+12*(($AN2903-1)*3+$AO2903)-ROW())/12+5):INDIRECT("S"&amp;(ROW()+12*(($AN2903-1)*3+$AO2903)-ROW())/12+5),AQ2903)</f>
        <v>0</v>
      </c>
      <c r="AS2903" s="60">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58">
        <f ca="1">COUNTIF(INDIRECT("U"&amp;(ROW()+12*(($AN2903-1)*3+$AO2903)-ROW())/12+5):INDIRECT("AF"&amp;(ROW()+12*(($AN2903-1)*3+$AO2903)-ROW())/12+5),AS2903)</f>
        <v>0</v>
      </c>
      <c r="AU2903" s="58">
        <f ca="1">IF(AND(AQ2903+AS2903&gt;0,AR2903+AT2903&gt;0),COUNTIF(AU$6:AU2902,"&gt;0")+1,0)</f>
        <v>0</v>
      </c>
    </row>
    <row r="2904" spans="40:47">
      <c r="AN2904" s="58">
        <v>81</v>
      </c>
      <c r="AO2904" s="58">
        <v>2</v>
      </c>
      <c r="AP2904" s="58">
        <v>7</v>
      </c>
      <c r="AQ2904" s="60">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58">
        <f ca="1">COUNTIF(INDIRECT("H"&amp;(ROW()+12*(($AN2904-1)*3+$AO2904)-ROW())/12+5):INDIRECT("S"&amp;(ROW()+12*(($AN2904-1)*3+$AO2904)-ROW())/12+5),AQ2904)</f>
        <v>0</v>
      </c>
      <c r="AS2904" s="60">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58">
        <f ca="1">COUNTIF(INDIRECT("U"&amp;(ROW()+12*(($AN2904-1)*3+$AO2904)-ROW())/12+5):INDIRECT("AF"&amp;(ROW()+12*(($AN2904-1)*3+$AO2904)-ROW())/12+5),AS2904)</f>
        <v>0</v>
      </c>
      <c r="AU2904" s="58">
        <f ca="1">IF(AND(AQ2904+AS2904&gt;0,AR2904+AT2904&gt;0),COUNTIF(AU$6:AU2903,"&gt;0")+1,0)</f>
        <v>0</v>
      </c>
    </row>
    <row r="2905" spans="40:47">
      <c r="AN2905" s="58">
        <v>81</v>
      </c>
      <c r="AO2905" s="58">
        <v>2</v>
      </c>
      <c r="AP2905" s="58">
        <v>8</v>
      </c>
      <c r="AQ2905" s="60">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58">
        <f ca="1">COUNTIF(INDIRECT("H"&amp;(ROW()+12*(($AN2905-1)*3+$AO2905)-ROW())/12+5):INDIRECT("S"&amp;(ROW()+12*(($AN2905-1)*3+$AO2905)-ROW())/12+5),AQ2905)</f>
        <v>0</v>
      </c>
      <c r="AS2905" s="60">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58">
        <f ca="1">COUNTIF(INDIRECT("U"&amp;(ROW()+12*(($AN2905-1)*3+$AO2905)-ROW())/12+5):INDIRECT("AF"&amp;(ROW()+12*(($AN2905-1)*3+$AO2905)-ROW())/12+5),AS2905)</f>
        <v>0</v>
      </c>
      <c r="AU2905" s="58">
        <f ca="1">IF(AND(AQ2905+AS2905&gt;0,AR2905+AT2905&gt;0),COUNTIF(AU$6:AU2904,"&gt;0")+1,0)</f>
        <v>0</v>
      </c>
    </row>
    <row r="2906" spans="40:47">
      <c r="AN2906" s="58">
        <v>81</v>
      </c>
      <c r="AO2906" s="58">
        <v>2</v>
      </c>
      <c r="AP2906" s="58">
        <v>9</v>
      </c>
      <c r="AQ2906" s="60">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58">
        <f ca="1">COUNTIF(INDIRECT("H"&amp;(ROW()+12*(($AN2906-1)*3+$AO2906)-ROW())/12+5):INDIRECT("S"&amp;(ROW()+12*(($AN2906-1)*3+$AO2906)-ROW())/12+5),AQ2906)</f>
        <v>0</v>
      </c>
      <c r="AS2906" s="60">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58">
        <f ca="1">COUNTIF(INDIRECT("U"&amp;(ROW()+12*(($AN2906-1)*3+$AO2906)-ROW())/12+5):INDIRECT("AF"&amp;(ROW()+12*(($AN2906-1)*3+$AO2906)-ROW())/12+5),AS2906)</f>
        <v>0</v>
      </c>
      <c r="AU2906" s="58">
        <f ca="1">IF(AND(AQ2906+AS2906&gt;0,AR2906+AT2906&gt;0),COUNTIF(AU$6:AU2905,"&gt;0")+1,0)</f>
        <v>0</v>
      </c>
    </row>
    <row r="2907" spans="40:47">
      <c r="AN2907" s="58">
        <v>81</v>
      </c>
      <c r="AO2907" s="58">
        <v>2</v>
      </c>
      <c r="AP2907" s="58">
        <v>10</v>
      </c>
      <c r="AQ2907" s="60">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58">
        <f ca="1">COUNTIF(INDIRECT("H"&amp;(ROW()+12*(($AN2907-1)*3+$AO2907)-ROW())/12+5):INDIRECT("S"&amp;(ROW()+12*(($AN2907-1)*3+$AO2907)-ROW())/12+5),AQ2907)</f>
        <v>0</v>
      </c>
      <c r="AS2907" s="60">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58">
        <f ca="1">COUNTIF(INDIRECT("U"&amp;(ROW()+12*(($AN2907-1)*3+$AO2907)-ROW())/12+5):INDIRECT("AF"&amp;(ROW()+12*(($AN2907-1)*3+$AO2907)-ROW())/12+5),AS2907)</f>
        <v>0</v>
      </c>
      <c r="AU2907" s="58">
        <f ca="1">IF(AND(AQ2907+AS2907&gt;0,AR2907+AT2907&gt;0),COUNTIF(AU$6:AU2906,"&gt;0")+1,0)</f>
        <v>0</v>
      </c>
    </row>
    <row r="2908" spans="40:47">
      <c r="AN2908" s="58">
        <v>81</v>
      </c>
      <c r="AO2908" s="58">
        <v>2</v>
      </c>
      <c r="AP2908" s="58">
        <v>11</v>
      </c>
      <c r="AQ2908" s="60">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58">
        <f ca="1">COUNTIF(INDIRECT("H"&amp;(ROW()+12*(($AN2908-1)*3+$AO2908)-ROW())/12+5):INDIRECT("S"&amp;(ROW()+12*(($AN2908-1)*3+$AO2908)-ROW())/12+5),AQ2908)</f>
        <v>0</v>
      </c>
      <c r="AS2908" s="60">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58">
        <f ca="1">COUNTIF(INDIRECT("U"&amp;(ROW()+12*(($AN2908-1)*3+$AO2908)-ROW())/12+5):INDIRECT("AF"&amp;(ROW()+12*(($AN2908-1)*3+$AO2908)-ROW())/12+5),AS2908)</f>
        <v>0</v>
      </c>
      <c r="AU2908" s="58">
        <f ca="1">IF(AND(AQ2908+AS2908&gt;0,AR2908+AT2908&gt;0),COUNTIF(AU$6:AU2907,"&gt;0")+1,0)</f>
        <v>0</v>
      </c>
    </row>
    <row r="2909" spans="40:47">
      <c r="AN2909" s="58">
        <v>81</v>
      </c>
      <c r="AO2909" s="58">
        <v>2</v>
      </c>
      <c r="AP2909" s="58">
        <v>12</v>
      </c>
      <c r="AQ2909" s="60">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58">
        <f ca="1">COUNTIF(INDIRECT("H"&amp;(ROW()+12*(($AN2909-1)*3+$AO2909)-ROW())/12+5):INDIRECT("S"&amp;(ROW()+12*(($AN2909-1)*3+$AO2909)-ROW())/12+5),AQ2909)</f>
        <v>0</v>
      </c>
      <c r="AS2909" s="60">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58">
        <f ca="1">COUNTIF(INDIRECT("U"&amp;(ROW()+12*(($AN2909-1)*3+$AO2909)-ROW())/12+5):INDIRECT("AF"&amp;(ROW()+12*(($AN2909-1)*3+$AO2909)-ROW())/12+5),AS2909)</f>
        <v>0</v>
      </c>
      <c r="AU2909" s="58">
        <f ca="1">IF(AND(AQ2909+AS2909&gt;0,AR2909+AT2909&gt;0),COUNTIF(AU$6:AU2908,"&gt;0")+1,0)</f>
        <v>0</v>
      </c>
    </row>
    <row r="2910" spans="40:47">
      <c r="AN2910" s="58">
        <v>81</v>
      </c>
      <c r="AO2910" s="58">
        <v>3</v>
      </c>
      <c r="AP2910" s="58">
        <v>1</v>
      </c>
      <c r="AQ2910" s="60">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58">
        <f ca="1">COUNTIF(INDIRECT("H"&amp;(ROW()+12*(($AN2910-1)*3+$AO2910)-ROW())/12+5):INDIRECT("S"&amp;(ROW()+12*(($AN2910-1)*3+$AO2910)-ROW())/12+5),AQ2910)</f>
        <v>0</v>
      </c>
      <c r="AS2910" s="60">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58">
        <f ca="1">COUNTIF(INDIRECT("U"&amp;(ROW()+12*(($AN2910-1)*3+$AO2910)-ROW())/12+5):INDIRECT("AF"&amp;(ROW()+12*(($AN2910-1)*3+$AO2910)-ROW())/12+5),AS2910)</f>
        <v>0</v>
      </c>
      <c r="AU2910" s="58">
        <f ca="1">IF(AND(AQ2910+AS2910&gt;0,AR2910+AT2910&gt;0),COUNTIF(AU$6:AU2909,"&gt;0")+1,0)</f>
        <v>0</v>
      </c>
    </row>
    <row r="2911" spans="40:47">
      <c r="AN2911" s="58">
        <v>81</v>
      </c>
      <c r="AO2911" s="58">
        <v>3</v>
      </c>
      <c r="AP2911" s="58">
        <v>2</v>
      </c>
      <c r="AQ2911" s="60">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58">
        <f ca="1">COUNTIF(INDIRECT("H"&amp;(ROW()+12*(($AN2911-1)*3+$AO2911)-ROW())/12+5):INDIRECT("S"&amp;(ROW()+12*(($AN2911-1)*3+$AO2911)-ROW())/12+5),AQ2911)</f>
        <v>0</v>
      </c>
      <c r="AS2911" s="60">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58">
        <f ca="1">COUNTIF(INDIRECT("U"&amp;(ROW()+12*(($AN2911-1)*3+$AO2911)-ROW())/12+5):INDIRECT("AF"&amp;(ROW()+12*(($AN2911-1)*3+$AO2911)-ROW())/12+5),AS2911)</f>
        <v>0</v>
      </c>
      <c r="AU2911" s="58">
        <f ca="1">IF(AND(AQ2911+AS2911&gt;0,AR2911+AT2911&gt;0),COUNTIF(AU$6:AU2910,"&gt;0")+1,0)</f>
        <v>0</v>
      </c>
    </row>
    <row r="2912" spans="40:47">
      <c r="AN2912" s="58">
        <v>81</v>
      </c>
      <c r="AO2912" s="58">
        <v>3</v>
      </c>
      <c r="AP2912" s="58">
        <v>3</v>
      </c>
      <c r="AQ2912" s="60">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58">
        <f ca="1">COUNTIF(INDIRECT("H"&amp;(ROW()+12*(($AN2912-1)*3+$AO2912)-ROW())/12+5):INDIRECT("S"&amp;(ROW()+12*(($AN2912-1)*3+$AO2912)-ROW())/12+5),AQ2912)</f>
        <v>0</v>
      </c>
      <c r="AS2912" s="60">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58">
        <f ca="1">COUNTIF(INDIRECT("U"&amp;(ROW()+12*(($AN2912-1)*3+$AO2912)-ROW())/12+5):INDIRECT("AF"&amp;(ROW()+12*(($AN2912-1)*3+$AO2912)-ROW())/12+5),AS2912)</f>
        <v>0</v>
      </c>
      <c r="AU2912" s="58">
        <f ca="1">IF(AND(AQ2912+AS2912&gt;0,AR2912+AT2912&gt;0),COUNTIF(AU$6:AU2911,"&gt;0")+1,0)</f>
        <v>0</v>
      </c>
    </row>
    <row r="2913" spans="40:47">
      <c r="AN2913" s="58">
        <v>81</v>
      </c>
      <c r="AO2913" s="58">
        <v>3</v>
      </c>
      <c r="AP2913" s="58">
        <v>4</v>
      </c>
      <c r="AQ2913" s="60">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58">
        <f ca="1">COUNTIF(INDIRECT("H"&amp;(ROW()+12*(($AN2913-1)*3+$AO2913)-ROW())/12+5):INDIRECT("S"&amp;(ROW()+12*(($AN2913-1)*3+$AO2913)-ROW())/12+5),AQ2913)</f>
        <v>0</v>
      </c>
      <c r="AS2913" s="60">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58">
        <f ca="1">COUNTIF(INDIRECT("U"&amp;(ROW()+12*(($AN2913-1)*3+$AO2913)-ROW())/12+5):INDIRECT("AF"&amp;(ROW()+12*(($AN2913-1)*3+$AO2913)-ROW())/12+5),AS2913)</f>
        <v>0</v>
      </c>
      <c r="AU2913" s="58">
        <f ca="1">IF(AND(AQ2913+AS2913&gt;0,AR2913+AT2913&gt;0),COUNTIF(AU$6:AU2912,"&gt;0")+1,0)</f>
        <v>0</v>
      </c>
    </row>
    <row r="2914" spans="40:47">
      <c r="AN2914" s="58">
        <v>81</v>
      </c>
      <c r="AO2914" s="58">
        <v>3</v>
      </c>
      <c r="AP2914" s="58">
        <v>5</v>
      </c>
      <c r="AQ2914" s="60">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58">
        <f ca="1">COUNTIF(INDIRECT("H"&amp;(ROW()+12*(($AN2914-1)*3+$AO2914)-ROW())/12+5):INDIRECT("S"&amp;(ROW()+12*(($AN2914-1)*3+$AO2914)-ROW())/12+5),AQ2914)</f>
        <v>0</v>
      </c>
      <c r="AS2914" s="60">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58">
        <f ca="1">COUNTIF(INDIRECT("U"&amp;(ROW()+12*(($AN2914-1)*3+$AO2914)-ROW())/12+5):INDIRECT("AF"&amp;(ROW()+12*(($AN2914-1)*3+$AO2914)-ROW())/12+5),AS2914)</f>
        <v>0</v>
      </c>
      <c r="AU2914" s="58">
        <f ca="1">IF(AND(AQ2914+AS2914&gt;0,AR2914+AT2914&gt;0),COUNTIF(AU$6:AU2913,"&gt;0")+1,0)</f>
        <v>0</v>
      </c>
    </row>
    <row r="2915" spans="40:47">
      <c r="AN2915" s="58">
        <v>81</v>
      </c>
      <c r="AO2915" s="58">
        <v>3</v>
      </c>
      <c r="AP2915" s="58">
        <v>6</v>
      </c>
      <c r="AQ2915" s="60">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58">
        <f ca="1">COUNTIF(INDIRECT("H"&amp;(ROW()+12*(($AN2915-1)*3+$AO2915)-ROW())/12+5):INDIRECT("S"&amp;(ROW()+12*(($AN2915-1)*3+$AO2915)-ROW())/12+5),AQ2915)</f>
        <v>0</v>
      </c>
      <c r="AS2915" s="60">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58">
        <f ca="1">COUNTIF(INDIRECT("U"&amp;(ROW()+12*(($AN2915-1)*3+$AO2915)-ROW())/12+5):INDIRECT("AF"&amp;(ROW()+12*(($AN2915-1)*3+$AO2915)-ROW())/12+5),AS2915)</f>
        <v>0</v>
      </c>
      <c r="AU2915" s="58">
        <f ca="1">IF(AND(AQ2915+AS2915&gt;0,AR2915+AT2915&gt;0),COUNTIF(AU$6:AU2914,"&gt;0")+1,0)</f>
        <v>0</v>
      </c>
    </row>
    <row r="2916" spans="40:47">
      <c r="AN2916" s="58">
        <v>81</v>
      </c>
      <c r="AO2916" s="58">
        <v>3</v>
      </c>
      <c r="AP2916" s="58">
        <v>7</v>
      </c>
      <c r="AQ2916" s="60">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58">
        <f ca="1">COUNTIF(INDIRECT("H"&amp;(ROW()+12*(($AN2916-1)*3+$AO2916)-ROW())/12+5):INDIRECT("S"&amp;(ROW()+12*(($AN2916-1)*3+$AO2916)-ROW())/12+5),AQ2916)</f>
        <v>0</v>
      </c>
      <c r="AS2916" s="60">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58">
        <f ca="1">COUNTIF(INDIRECT("U"&amp;(ROW()+12*(($AN2916-1)*3+$AO2916)-ROW())/12+5):INDIRECT("AF"&amp;(ROW()+12*(($AN2916-1)*3+$AO2916)-ROW())/12+5),AS2916)</f>
        <v>0</v>
      </c>
      <c r="AU2916" s="58">
        <f ca="1">IF(AND(AQ2916+AS2916&gt;0,AR2916+AT2916&gt;0),COUNTIF(AU$6:AU2915,"&gt;0")+1,0)</f>
        <v>0</v>
      </c>
    </row>
    <row r="2917" spans="40:47">
      <c r="AN2917" s="58">
        <v>81</v>
      </c>
      <c r="AO2917" s="58">
        <v>3</v>
      </c>
      <c r="AP2917" s="58">
        <v>8</v>
      </c>
      <c r="AQ2917" s="60">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58">
        <f ca="1">COUNTIF(INDIRECT("H"&amp;(ROW()+12*(($AN2917-1)*3+$AO2917)-ROW())/12+5):INDIRECT("S"&amp;(ROW()+12*(($AN2917-1)*3+$AO2917)-ROW())/12+5),AQ2917)</f>
        <v>0</v>
      </c>
      <c r="AS2917" s="60">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58">
        <f ca="1">COUNTIF(INDIRECT("U"&amp;(ROW()+12*(($AN2917-1)*3+$AO2917)-ROW())/12+5):INDIRECT("AF"&amp;(ROW()+12*(($AN2917-1)*3+$AO2917)-ROW())/12+5),AS2917)</f>
        <v>0</v>
      </c>
      <c r="AU2917" s="58">
        <f ca="1">IF(AND(AQ2917+AS2917&gt;0,AR2917+AT2917&gt;0),COUNTIF(AU$6:AU2916,"&gt;0")+1,0)</f>
        <v>0</v>
      </c>
    </row>
    <row r="2918" spans="40:47">
      <c r="AN2918" s="58">
        <v>81</v>
      </c>
      <c r="AO2918" s="58">
        <v>3</v>
      </c>
      <c r="AP2918" s="58">
        <v>9</v>
      </c>
      <c r="AQ2918" s="60">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58">
        <f ca="1">COUNTIF(INDIRECT("H"&amp;(ROW()+12*(($AN2918-1)*3+$AO2918)-ROW())/12+5):INDIRECT("S"&amp;(ROW()+12*(($AN2918-1)*3+$AO2918)-ROW())/12+5),AQ2918)</f>
        <v>0</v>
      </c>
      <c r="AS2918" s="60">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58">
        <f ca="1">COUNTIF(INDIRECT("U"&amp;(ROW()+12*(($AN2918-1)*3+$AO2918)-ROW())/12+5):INDIRECT("AF"&amp;(ROW()+12*(($AN2918-1)*3+$AO2918)-ROW())/12+5),AS2918)</f>
        <v>0</v>
      </c>
      <c r="AU2918" s="58">
        <f ca="1">IF(AND(AQ2918+AS2918&gt;0,AR2918+AT2918&gt;0),COUNTIF(AU$6:AU2917,"&gt;0")+1,0)</f>
        <v>0</v>
      </c>
    </row>
    <row r="2919" spans="40:47">
      <c r="AN2919" s="58">
        <v>81</v>
      </c>
      <c r="AO2919" s="58">
        <v>3</v>
      </c>
      <c r="AP2919" s="58">
        <v>10</v>
      </c>
      <c r="AQ2919" s="60">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58">
        <f ca="1">COUNTIF(INDIRECT("H"&amp;(ROW()+12*(($AN2919-1)*3+$AO2919)-ROW())/12+5):INDIRECT("S"&amp;(ROW()+12*(($AN2919-1)*3+$AO2919)-ROW())/12+5),AQ2919)</f>
        <v>0</v>
      </c>
      <c r="AS2919" s="60">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58">
        <f ca="1">COUNTIF(INDIRECT("U"&amp;(ROW()+12*(($AN2919-1)*3+$AO2919)-ROW())/12+5):INDIRECT("AF"&amp;(ROW()+12*(($AN2919-1)*3+$AO2919)-ROW())/12+5),AS2919)</f>
        <v>0</v>
      </c>
      <c r="AU2919" s="58">
        <f ca="1">IF(AND(AQ2919+AS2919&gt;0,AR2919+AT2919&gt;0),COUNTIF(AU$6:AU2918,"&gt;0")+1,0)</f>
        <v>0</v>
      </c>
    </row>
    <row r="2920" spans="40:47">
      <c r="AN2920" s="58">
        <v>81</v>
      </c>
      <c r="AO2920" s="58">
        <v>3</v>
      </c>
      <c r="AP2920" s="58">
        <v>11</v>
      </c>
      <c r="AQ2920" s="60">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58">
        <f ca="1">COUNTIF(INDIRECT("H"&amp;(ROW()+12*(($AN2920-1)*3+$AO2920)-ROW())/12+5):INDIRECT("S"&amp;(ROW()+12*(($AN2920-1)*3+$AO2920)-ROW())/12+5),AQ2920)</f>
        <v>0</v>
      </c>
      <c r="AS2920" s="60">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58">
        <f ca="1">COUNTIF(INDIRECT("U"&amp;(ROW()+12*(($AN2920-1)*3+$AO2920)-ROW())/12+5):INDIRECT("AF"&amp;(ROW()+12*(($AN2920-1)*3+$AO2920)-ROW())/12+5),AS2920)</f>
        <v>0</v>
      </c>
      <c r="AU2920" s="58">
        <f ca="1">IF(AND(AQ2920+AS2920&gt;0,AR2920+AT2920&gt;0),COUNTIF(AU$6:AU2919,"&gt;0")+1,0)</f>
        <v>0</v>
      </c>
    </row>
    <row r="2921" spans="40:47">
      <c r="AN2921" s="243">
        <v>81</v>
      </c>
      <c r="AO2921" s="243">
        <v>3</v>
      </c>
      <c r="AP2921" s="243">
        <v>12</v>
      </c>
      <c r="AQ2921" s="244">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243">
        <f ca="1">COUNTIF(INDIRECT("H"&amp;(ROW()+12*(($AN2921-1)*3+$AO2921)-ROW())/12+5):INDIRECT("S"&amp;(ROW()+12*(($AN2921-1)*3+$AO2921)-ROW())/12+5),AQ2921)</f>
        <v>0</v>
      </c>
      <c r="AS2921" s="244">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243">
        <f ca="1">COUNTIF(INDIRECT("U"&amp;(ROW()+12*(($AN2921-1)*3+$AO2921)-ROW())/12+5):INDIRECT("AF"&amp;(ROW()+12*(($AN2921-1)*3+$AO2921)-ROW())/12+5),AS2921)</f>
        <v>0</v>
      </c>
      <c r="AU2921" s="58">
        <f ca="1">IF(AND(AQ2921+AS2921&gt;0,AR2921+AT2921&gt;0),COUNTIF(AU$6:AU2920,"&gt;0")+1,0)</f>
        <v>0</v>
      </c>
    </row>
    <row r="2922" spans="40:47">
      <c r="AN2922" s="58">
        <v>82</v>
      </c>
      <c r="AO2922" s="58">
        <v>1</v>
      </c>
      <c r="AP2922" s="58">
        <v>1</v>
      </c>
      <c r="AQ2922" s="60">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58">
        <f ca="1">COUNTIF(INDIRECT("H"&amp;(ROW()+12*(($AN2922-1)*3+$AO2922)-ROW())/12+5):INDIRECT("S"&amp;(ROW()+12*(($AN2922-1)*3+$AO2922)-ROW())/12+5),AQ2922)</f>
        <v>0</v>
      </c>
      <c r="AS2922" s="60">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58">
        <f ca="1">COUNTIF(INDIRECT("U"&amp;(ROW()+12*(($AN2922-1)*3+$AO2922)-ROW())/12+5):INDIRECT("AF"&amp;(ROW()+12*(($AN2922-1)*3+$AO2922)-ROW())/12+5),AS2922)</f>
        <v>0</v>
      </c>
      <c r="AU2922" s="58">
        <f ca="1">IF(AND(AQ2922+AS2922&gt;0,AR2922+AT2922&gt;0),COUNTIF(AU$6:AU2921,"&gt;0")+1,0)</f>
        <v>0</v>
      </c>
    </row>
    <row r="2923" spans="40:47">
      <c r="AN2923" s="58">
        <v>82</v>
      </c>
      <c r="AO2923" s="58">
        <v>1</v>
      </c>
      <c r="AP2923" s="58">
        <v>2</v>
      </c>
      <c r="AQ2923" s="60">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58">
        <f ca="1">COUNTIF(INDIRECT("H"&amp;(ROW()+12*(($AN2923-1)*3+$AO2923)-ROW())/12+5):INDIRECT("S"&amp;(ROW()+12*(($AN2923-1)*3+$AO2923)-ROW())/12+5),AQ2923)</f>
        <v>0</v>
      </c>
      <c r="AS2923" s="60">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58">
        <f ca="1">COUNTIF(INDIRECT("U"&amp;(ROW()+12*(($AN2923-1)*3+$AO2923)-ROW())/12+5):INDIRECT("AF"&amp;(ROW()+12*(($AN2923-1)*3+$AO2923)-ROW())/12+5),AS2923)</f>
        <v>0</v>
      </c>
      <c r="AU2923" s="58">
        <f ca="1">IF(AND(AQ2923+AS2923&gt;0,AR2923+AT2923&gt;0),COUNTIF(AU$6:AU2922,"&gt;0")+1,0)</f>
        <v>0</v>
      </c>
    </row>
    <row r="2924" spans="40:47">
      <c r="AN2924" s="58">
        <v>82</v>
      </c>
      <c r="AO2924" s="58">
        <v>1</v>
      </c>
      <c r="AP2924" s="58">
        <v>3</v>
      </c>
      <c r="AQ2924" s="60">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58">
        <f ca="1">COUNTIF(INDIRECT("H"&amp;(ROW()+12*(($AN2924-1)*3+$AO2924)-ROW())/12+5):INDIRECT("S"&amp;(ROW()+12*(($AN2924-1)*3+$AO2924)-ROW())/12+5),AQ2924)</f>
        <v>0</v>
      </c>
      <c r="AS2924" s="60">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58">
        <f ca="1">COUNTIF(INDIRECT("U"&amp;(ROW()+12*(($AN2924-1)*3+$AO2924)-ROW())/12+5):INDIRECT("AF"&amp;(ROW()+12*(($AN2924-1)*3+$AO2924)-ROW())/12+5),AS2924)</f>
        <v>0</v>
      </c>
      <c r="AU2924" s="58">
        <f ca="1">IF(AND(AQ2924+AS2924&gt;0,AR2924+AT2924&gt;0),COUNTIF(AU$6:AU2923,"&gt;0")+1,0)</f>
        <v>0</v>
      </c>
    </row>
    <row r="2925" spans="40:47">
      <c r="AN2925" s="58">
        <v>82</v>
      </c>
      <c r="AO2925" s="58">
        <v>1</v>
      </c>
      <c r="AP2925" s="58">
        <v>4</v>
      </c>
      <c r="AQ2925" s="60">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58">
        <f ca="1">COUNTIF(INDIRECT("H"&amp;(ROW()+12*(($AN2925-1)*3+$AO2925)-ROW())/12+5):INDIRECT("S"&amp;(ROW()+12*(($AN2925-1)*3+$AO2925)-ROW())/12+5),AQ2925)</f>
        <v>0</v>
      </c>
      <c r="AS2925" s="60">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58">
        <f ca="1">COUNTIF(INDIRECT("U"&amp;(ROW()+12*(($AN2925-1)*3+$AO2925)-ROW())/12+5):INDIRECT("AF"&amp;(ROW()+12*(($AN2925-1)*3+$AO2925)-ROW())/12+5),AS2925)</f>
        <v>0</v>
      </c>
      <c r="AU2925" s="58">
        <f ca="1">IF(AND(AQ2925+AS2925&gt;0,AR2925+AT2925&gt;0),COUNTIF(AU$6:AU2924,"&gt;0")+1,0)</f>
        <v>0</v>
      </c>
    </row>
    <row r="2926" spans="40:47">
      <c r="AN2926" s="58">
        <v>82</v>
      </c>
      <c r="AO2926" s="58">
        <v>1</v>
      </c>
      <c r="AP2926" s="58">
        <v>5</v>
      </c>
      <c r="AQ2926" s="60">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58">
        <f ca="1">COUNTIF(INDIRECT("H"&amp;(ROW()+12*(($AN2926-1)*3+$AO2926)-ROW())/12+5):INDIRECT("S"&amp;(ROW()+12*(($AN2926-1)*3+$AO2926)-ROW())/12+5),AQ2926)</f>
        <v>0</v>
      </c>
      <c r="AS2926" s="60">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58">
        <f ca="1">COUNTIF(INDIRECT("U"&amp;(ROW()+12*(($AN2926-1)*3+$AO2926)-ROW())/12+5):INDIRECT("AF"&amp;(ROW()+12*(($AN2926-1)*3+$AO2926)-ROW())/12+5),AS2926)</f>
        <v>0</v>
      </c>
      <c r="AU2926" s="58">
        <f ca="1">IF(AND(AQ2926+AS2926&gt;0,AR2926+AT2926&gt;0),COUNTIF(AU$6:AU2925,"&gt;0")+1,0)</f>
        <v>0</v>
      </c>
    </row>
    <row r="2927" spans="40:47">
      <c r="AN2927" s="58">
        <v>82</v>
      </c>
      <c r="AO2927" s="58">
        <v>1</v>
      </c>
      <c r="AP2927" s="58">
        <v>6</v>
      </c>
      <c r="AQ2927" s="60">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58">
        <f ca="1">COUNTIF(INDIRECT("H"&amp;(ROW()+12*(($AN2927-1)*3+$AO2927)-ROW())/12+5):INDIRECT("S"&amp;(ROW()+12*(($AN2927-1)*3+$AO2927)-ROW())/12+5),AQ2927)</f>
        <v>0</v>
      </c>
      <c r="AS2927" s="60">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58">
        <f ca="1">COUNTIF(INDIRECT("U"&amp;(ROW()+12*(($AN2927-1)*3+$AO2927)-ROW())/12+5):INDIRECT("AF"&amp;(ROW()+12*(($AN2927-1)*3+$AO2927)-ROW())/12+5),AS2927)</f>
        <v>0</v>
      </c>
      <c r="AU2927" s="58">
        <f ca="1">IF(AND(AQ2927+AS2927&gt;0,AR2927+AT2927&gt;0),COUNTIF(AU$6:AU2926,"&gt;0")+1,0)</f>
        <v>0</v>
      </c>
    </row>
    <row r="2928" spans="40:47">
      <c r="AN2928" s="58">
        <v>82</v>
      </c>
      <c r="AO2928" s="58">
        <v>1</v>
      </c>
      <c r="AP2928" s="58">
        <v>7</v>
      </c>
      <c r="AQ2928" s="60">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58">
        <f ca="1">COUNTIF(INDIRECT("H"&amp;(ROW()+12*(($AN2928-1)*3+$AO2928)-ROW())/12+5):INDIRECT("S"&amp;(ROW()+12*(($AN2928-1)*3+$AO2928)-ROW())/12+5),AQ2928)</f>
        <v>0</v>
      </c>
      <c r="AS2928" s="60">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58">
        <f ca="1">COUNTIF(INDIRECT("U"&amp;(ROW()+12*(($AN2928-1)*3+$AO2928)-ROW())/12+5):INDIRECT("AF"&amp;(ROW()+12*(($AN2928-1)*3+$AO2928)-ROW())/12+5),AS2928)</f>
        <v>0</v>
      </c>
      <c r="AU2928" s="58">
        <f ca="1">IF(AND(AQ2928+AS2928&gt;0,AR2928+AT2928&gt;0),COUNTIF(AU$6:AU2927,"&gt;0")+1,0)</f>
        <v>0</v>
      </c>
    </row>
    <row r="2929" spans="40:47">
      <c r="AN2929" s="58">
        <v>82</v>
      </c>
      <c r="AO2929" s="58">
        <v>1</v>
      </c>
      <c r="AP2929" s="58">
        <v>8</v>
      </c>
      <c r="AQ2929" s="60">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58">
        <f ca="1">COUNTIF(INDIRECT("H"&amp;(ROW()+12*(($AN2929-1)*3+$AO2929)-ROW())/12+5):INDIRECT("S"&amp;(ROW()+12*(($AN2929-1)*3+$AO2929)-ROW())/12+5),AQ2929)</f>
        <v>0</v>
      </c>
      <c r="AS2929" s="60">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58">
        <f ca="1">COUNTIF(INDIRECT("U"&amp;(ROW()+12*(($AN2929-1)*3+$AO2929)-ROW())/12+5):INDIRECT("AF"&amp;(ROW()+12*(($AN2929-1)*3+$AO2929)-ROW())/12+5),AS2929)</f>
        <v>0</v>
      </c>
      <c r="AU2929" s="58">
        <f ca="1">IF(AND(AQ2929+AS2929&gt;0,AR2929+AT2929&gt;0),COUNTIF(AU$6:AU2928,"&gt;0")+1,0)</f>
        <v>0</v>
      </c>
    </row>
    <row r="2930" spans="40:47">
      <c r="AN2930" s="58">
        <v>82</v>
      </c>
      <c r="AO2930" s="58">
        <v>1</v>
      </c>
      <c r="AP2930" s="58">
        <v>9</v>
      </c>
      <c r="AQ2930" s="60">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58">
        <f ca="1">COUNTIF(INDIRECT("H"&amp;(ROW()+12*(($AN2930-1)*3+$AO2930)-ROW())/12+5):INDIRECT("S"&amp;(ROW()+12*(($AN2930-1)*3+$AO2930)-ROW())/12+5),AQ2930)</f>
        <v>0</v>
      </c>
      <c r="AS2930" s="60">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58">
        <f ca="1">COUNTIF(INDIRECT("U"&amp;(ROW()+12*(($AN2930-1)*3+$AO2930)-ROW())/12+5):INDIRECT("AF"&amp;(ROW()+12*(($AN2930-1)*3+$AO2930)-ROW())/12+5),AS2930)</f>
        <v>0</v>
      </c>
      <c r="AU2930" s="58">
        <f ca="1">IF(AND(AQ2930+AS2930&gt;0,AR2930+AT2930&gt;0),COUNTIF(AU$6:AU2929,"&gt;0")+1,0)</f>
        <v>0</v>
      </c>
    </row>
    <row r="2931" spans="40:47">
      <c r="AN2931" s="58">
        <v>82</v>
      </c>
      <c r="AO2931" s="58">
        <v>1</v>
      </c>
      <c r="AP2931" s="58">
        <v>10</v>
      </c>
      <c r="AQ2931" s="60">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58">
        <f ca="1">COUNTIF(INDIRECT("H"&amp;(ROW()+12*(($AN2931-1)*3+$AO2931)-ROW())/12+5):INDIRECT("S"&amp;(ROW()+12*(($AN2931-1)*3+$AO2931)-ROW())/12+5),AQ2931)</f>
        <v>0</v>
      </c>
      <c r="AS2931" s="60">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58">
        <f ca="1">COUNTIF(INDIRECT("U"&amp;(ROW()+12*(($AN2931-1)*3+$AO2931)-ROW())/12+5):INDIRECT("AF"&amp;(ROW()+12*(($AN2931-1)*3+$AO2931)-ROW())/12+5),AS2931)</f>
        <v>0</v>
      </c>
      <c r="AU2931" s="58">
        <f ca="1">IF(AND(AQ2931+AS2931&gt;0,AR2931+AT2931&gt;0),COUNTIF(AU$6:AU2930,"&gt;0")+1,0)</f>
        <v>0</v>
      </c>
    </row>
    <row r="2932" spans="40:47">
      <c r="AN2932" s="58">
        <v>82</v>
      </c>
      <c r="AO2932" s="58">
        <v>1</v>
      </c>
      <c r="AP2932" s="58">
        <v>11</v>
      </c>
      <c r="AQ2932" s="60">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58">
        <f ca="1">COUNTIF(INDIRECT("H"&amp;(ROW()+12*(($AN2932-1)*3+$AO2932)-ROW())/12+5):INDIRECT("S"&amp;(ROW()+12*(($AN2932-1)*3+$AO2932)-ROW())/12+5),AQ2932)</f>
        <v>0</v>
      </c>
      <c r="AS2932" s="60">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58">
        <f ca="1">COUNTIF(INDIRECT("U"&amp;(ROW()+12*(($AN2932-1)*3+$AO2932)-ROW())/12+5):INDIRECT("AF"&amp;(ROW()+12*(($AN2932-1)*3+$AO2932)-ROW())/12+5),AS2932)</f>
        <v>0</v>
      </c>
      <c r="AU2932" s="58">
        <f ca="1">IF(AND(AQ2932+AS2932&gt;0,AR2932+AT2932&gt;0),COUNTIF(AU$6:AU2931,"&gt;0")+1,0)</f>
        <v>0</v>
      </c>
    </row>
    <row r="2933" spans="40:47">
      <c r="AN2933" s="58">
        <v>82</v>
      </c>
      <c r="AO2933" s="58">
        <v>1</v>
      </c>
      <c r="AP2933" s="58">
        <v>12</v>
      </c>
      <c r="AQ2933" s="60">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58">
        <f ca="1">COUNTIF(INDIRECT("H"&amp;(ROW()+12*(($AN2933-1)*3+$AO2933)-ROW())/12+5):INDIRECT("S"&amp;(ROW()+12*(($AN2933-1)*3+$AO2933)-ROW())/12+5),AQ2933)</f>
        <v>0</v>
      </c>
      <c r="AS2933" s="60">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58">
        <f ca="1">COUNTIF(INDIRECT("U"&amp;(ROW()+12*(($AN2933-1)*3+$AO2933)-ROW())/12+5):INDIRECT("AF"&amp;(ROW()+12*(($AN2933-1)*3+$AO2933)-ROW())/12+5),AS2933)</f>
        <v>0</v>
      </c>
      <c r="AU2933" s="58">
        <f ca="1">IF(AND(AQ2933+AS2933&gt;0,AR2933+AT2933&gt;0),COUNTIF(AU$6:AU2932,"&gt;0")+1,0)</f>
        <v>0</v>
      </c>
    </row>
    <row r="2934" spans="40:47">
      <c r="AN2934" s="58">
        <v>82</v>
      </c>
      <c r="AO2934" s="58">
        <v>2</v>
      </c>
      <c r="AP2934" s="58">
        <v>1</v>
      </c>
      <c r="AQ2934" s="60">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58">
        <f ca="1">COUNTIF(INDIRECT("H"&amp;(ROW()+12*(($AN2934-1)*3+$AO2934)-ROW())/12+5):INDIRECT("S"&amp;(ROW()+12*(($AN2934-1)*3+$AO2934)-ROW())/12+5),AQ2934)</f>
        <v>0</v>
      </c>
      <c r="AS2934" s="60">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58">
        <f ca="1">COUNTIF(INDIRECT("U"&amp;(ROW()+12*(($AN2934-1)*3+$AO2934)-ROW())/12+5):INDIRECT("AF"&amp;(ROW()+12*(($AN2934-1)*3+$AO2934)-ROW())/12+5),AS2934)</f>
        <v>0</v>
      </c>
      <c r="AU2934" s="58">
        <f ca="1">IF(AND(AQ2934+AS2934&gt;0,AR2934+AT2934&gt;0),COUNTIF(AU$6:AU2933,"&gt;0")+1,0)</f>
        <v>0</v>
      </c>
    </row>
    <row r="2935" spans="40:47">
      <c r="AN2935" s="58">
        <v>82</v>
      </c>
      <c r="AO2935" s="58">
        <v>2</v>
      </c>
      <c r="AP2935" s="58">
        <v>2</v>
      </c>
      <c r="AQ2935" s="60">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58">
        <f ca="1">COUNTIF(INDIRECT("H"&amp;(ROW()+12*(($AN2935-1)*3+$AO2935)-ROW())/12+5):INDIRECT("S"&amp;(ROW()+12*(($AN2935-1)*3+$AO2935)-ROW())/12+5),AQ2935)</f>
        <v>0</v>
      </c>
      <c r="AS2935" s="60">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58">
        <f ca="1">COUNTIF(INDIRECT("U"&amp;(ROW()+12*(($AN2935-1)*3+$AO2935)-ROW())/12+5):INDIRECT("AF"&amp;(ROW()+12*(($AN2935-1)*3+$AO2935)-ROW())/12+5),AS2935)</f>
        <v>0</v>
      </c>
      <c r="AU2935" s="58">
        <f ca="1">IF(AND(AQ2935+AS2935&gt;0,AR2935+AT2935&gt;0),COUNTIF(AU$6:AU2934,"&gt;0")+1,0)</f>
        <v>0</v>
      </c>
    </row>
    <row r="2936" spans="40:47">
      <c r="AN2936" s="58">
        <v>82</v>
      </c>
      <c r="AO2936" s="58">
        <v>2</v>
      </c>
      <c r="AP2936" s="58">
        <v>3</v>
      </c>
      <c r="AQ2936" s="60">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58">
        <f ca="1">COUNTIF(INDIRECT("H"&amp;(ROW()+12*(($AN2936-1)*3+$AO2936)-ROW())/12+5):INDIRECT("S"&amp;(ROW()+12*(($AN2936-1)*3+$AO2936)-ROW())/12+5),AQ2936)</f>
        <v>0</v>
      </c>
      <c r="AS2936" s="60">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58">
        <f ca="1">COUNTIF(INDIRECT("U"&amp;(ROW()+12*(($AN2936-1)*3+$AO2936)-ROW())/12+5):INDIRECT("AF"&amp;(ROW()+12*(($AN2936-1)*3+$AO2936)-ROW())/12+5),AS2936)</f>
        <v>0</v>
      </c>
      <c r="AU2936" s="58">
        <f ca="1">IF(AND(AQ2936+AS2936&gt;0,AR2936+AT2936&gt;0),COUNTIF(AU$6:AU2935,"&gt;0")+1,0)</f>
        <v>0</v>
      </c>
    </row>
    <row r="2937" spans="40:47">
      <c r="AN2937" s="58">
        <v>82</v>
      </c>
      <c r="AO2937" s="58">
        <v>2</v>
      </c>
      <c r="AP2937" s="58">
        <v>4</v>
      </c>
      <c r="AQ2937" s="60">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58">
        <f ca="1">COUNTIF(INDIRECT("H"&amp;(ROW()+12*(($AN2937-1)*3+$AO2937)-ROW())/12+5):INDIRECT("S"&amp;(ROW()+12*(($AN2937-1)*3+$AO2937)-ROW())/12+5),AQ2937)</f>
        <v>0</v>
      </c>
      <c r="AS2937" s="60">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58">
        <f ca="1">COUNTIF(INDIRECT("U"&amp;(ROW()+12*(($AN2937-1)*3+$AO2937)-ROW())/12+5):INDIRECT("AF"&amp;(ROW()+12*(($AN2937-1)*3+$AO2937)-ROW())/12+5),AS2937)</f>
        <v>0</v>
      </c>
      <c r="AU2937" s="58">
        <f ca="1">IF(AND(AQ2937+AS2937&gt;0,AR2937+AT2937&gt;0),COUNTIF(AU$6:AU2936,"&gt;0")+1,0)</f>
        <v>0</v>
      </c>
    </row>
    <row r="2938" spans="40:47">
      <c r="AN2938" s="58">
        <v>82</v>
      </c>
      <c r="AO2938" s="58">
        <v>2</v>
      </c>
      <c r="AP2938" s="58">
        <v>5</v>
      </c>
      <c r="AQ2938" s="60">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58">
        <f ca="1">COUNTIF(INDIRECT("H"&amp;(ROW()+12*(($AN2938-1)*3+$AO2938)-ROW())/12+5):INDIRECT("S"&amp;(ROW()+12*(($AN2938-1)*3+$AO2938)-ROW())/12+5),AQ2938)</f>
        <v>0</v>
      </c>
      <c r="AS2938" s="60">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58">
        <f ca="1">COUNTIF(INDIRECT("U"&amp;(ROW()+12*(($AN2938-1)*3+$AO2938)-ROW())/12+5):INDIRECT("AF"&amp;(ROW()+12*(($AN2938-1)*3+$AO2938)-ROW())/12+5),AS2938)</f>
        <v>0</v>
      </c>
      <c r="AU2938" s="58">
        <f ca="1">IF(AND(AQ2938+AS2938&gt;0,AR2938+AT2938&gt;0),COUNTIF(AU$6:AU2937,"&gt;0")+1,0)</f>
        <v>0</v>
      </c>
    </row>
    <row r="2939" spans="40:47">
      <c r="AN2939" s="58">
        <v>82</v>
      </c>
      <c r="AO2939" s="58">
        <v>2</v>
      </c>
      <c r="AP2939" s="58">
        <v>6</v>
      </c>
      <c r="AQ2939" s="60">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58">
        <f ca="1">COUNTIF(INDIRECT("H"&amp;(ROW()+12*(($AN2939-1)*3+$AO2939)-ROW())/12+5):INDIRECT("S"&amp;(ROW()+12*(($AN2939-1)*3+$AO2939)-ROW())/12+5),AQ2939)</f>
        <v>0</v>
      </c>
      <c r="AS2939" s="60">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58">
        <f ca="1">COUNTIF(INDIRECT("U"&amp;(ROW()+12*(($AN2939-1)*3+$AO2939)-ROW())/12+5):INDIRECT("AF"&amp;(ROW()+12*(($AN2939-1)*3+$AO2939)-ROW())/12+5),AS2939)</f>
        <v>0</v>
      </c>
      <c r="AU2939" s="58">
        <f ca="1">IF(AND(AQ2939+AS2939&gt;0,AR2939+AT2939&gt;0),COUNTIF(AU$6:AU2938,"&gt;0")+1,0)</f>
        <v>0</v>
      </c>
    </row>
    <row r="2940" spans="40:47">
      <c r="AN2940" s="58">
        <v>82</v>
      </c>
      <c r="AO2940" s="58">
        <v>2</v>
      </c>
      <c r="AP2940" s="58">
        <v>7</v>
      </c>
      <c r="AQ2940" s="60">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58">
        <f ca="1">COUNTIF(INDIRECT("H"&amp;(ROW()+12*(($AN2940-1)*3+$AO2940)-ROW())/12+5):INDIRECT("S"&amp;(ROW()+12*(($AN2940-1)*3+$AO2940)-ROW())/12+5),AQ2940)</f>
        <v>0</v>
      </c>
      <c r="AS2940" s="60">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58">
        <f ca="1">COUNTIF(INDIRECT("U"&amp;(ROW()+12*(($AN2940-1)*3+$AO2940)-ROW())/12+5):INDIRECT("AF"&amp;(ROW()+12*(($AN2940-1)*3+$AO2940)-ROW())/12+5),AS2940)</f>
        <v>0</v>
      </c>
      <c r="AU2940" s="58">
        <f ca="1">IF(AND(AQ2940+AS2940&gt;0,AR2940+AT2940&gt;0),COUNTIF(AU$6:AU2939,"&gt;0")+1,0)</f>
        <v>0</v>
      </c>
    </row>
    <row r="2941" spans="40:47">
      <c r="AN2941" s="58">
        <v>82</v>
      </c>
      <c r="AO2941" s="58">
        <v>2</v>
      </c>
      <c r="AP2941" s="58">
        <v>8</v>
      </c>
      <c r="AQ2941" s="60">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58">
        <f ca="1">COUNTIF(INDIRECT("H"&amp;(ROW()+12*(($AN2941-1)*3+$AO2941)-ROW())/12+5):INDIRECT("S"&amp;(ROW()+12*(($AN2941-1)*3+$AO2941)-ROW())/12+5),AQ2941)</f>
        <v>0</v>
      </c>
      <c r="AS2941" s="60">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58">
        <f ca="1">COUNTIF(INDIRECT("U"&amp;(ROW()+12*(($AN2941-1)*3+$AO2941)-ROW())/12+5):INDIRECT("AF"&amp;(ROW()+12*(($AN2941-1)*3+$AO2941)-ROW())/12+5),AS2941)</f>
        <v>0</v>
      </c>
      <c r="AU2941" s="58">
        <f ca="1">IF(AND(AQ2941+AS2941&gt;0,AR2941+AT2941&gt;0),COUNTIF(AU$6:AU2940,"&gt;0")+1,0)</f>
        <v>0</v>
      </c>
    </row>
    <row r="2942" spans="40:47">
      <c r="AN2942" s="58">
        <v>82</v>
      </c>
      <c r="AO2942" s="58">
        <v>2</v>
      </c>
      <c r="AP2942" s="58">
        <v>9</v>
      </c>
      <c r="AQ2942" s="60">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58">
        <f ca="1">COUNTIF(INDIRECT("H"&amp;(ROW()+12*(($AN2942-1)*3+$AO2942)-ROW())/12+5):INDIRECT("S"&amp;(ROW()+12*(($AN2942-1)*3+$AO2942)-ROW())/12+5),AQ2942)</f>
        <v>0</v>
      </c>
      <c r="AS2942" s="60">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58">
        <f ca="1">COUNTIF(INDIRECT("U"&amp;(ROW()+12*(($AN2942-1)*3+$AO2942)-ROW())/12+5):INDIRECT("AF"&amp;(ROW()+12*(($AN2942-1)*3+$AO2942)-ROW())/12+5),AS2942)</f>
        <v>0</v>
      </c>
      <c r="AU2942" s="58">
        <f ca="1">IF(AND(AQ2942+AS2942&gt;0,AR2942+AT2942&gt;0),COUNTIF(AU$6:AU2941,"&gt;0")+1,0)</f>
        <v>0</v>
      </c>
    </row>
    <row r="2943" spans="40:47">
      <c r="AN2943" s="58">
        <v>82</v>
      </c>
      <c r="AO2943" s="58">
        <v>2</v>
      </c>
      <c r="AP2943" s="58">
        <v>10</v>
      </c>
      <c r="AQ2943" s="60">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58">
        <f ca="1">COUNTIF(INDIRECT("H"&amp;(ROW()+12*(($AN2943-1)*3+$AO2943)-ROW())/12+5):INDIRECT("S"&amp;(ROW()+12*(($AN2943-1)*3+$AO2943)-ROW())/12+5),AQ2943)</f>
        <v>0</v>
      </c>
      <c r="AS2943" s="60">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58">
        <f ca="1">COUNTIF(INDIRECT("U"&amp;(ROW()+12*(($AN2943-1)*3+$AO2943)-ROW())/12+5):INDIRECT("AF"&amp;(ROW()+12*(($AN2943-1)*3+$AO2943)-ROW())/12+5),AS2943)</f>
        <v>0</v>
      </c>
      <c r="AU2943" s="58">
        <f ca="1">IF(AND(AQ2943+AS2943&gt;0,AR2943+AT2943&gt;0),COUNTIF(AU$6:AU2942,"&gt;0")+1,0)</f>
        <v>0</v>
      </c>
    </row>
    <row r="2944" spans="40:47">
      <c r="AN2944" s="58">
        <v>82</v>
      </c>
      <c r="AO2944" s="58">
        <v>2</v>
      </c>
      <c r="AP2944" s="58">
        <v>11</v>
      </c>
      <c r="AQ2944" s="60">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58">
        <f ca="1">COUNTIF(INDIRECT("H"&amp;(ROW()+12*(($AN2944-1)*3+$AO2944)-ROW())/12+5):INDIRECT("S"&amp;(ROW()+12*(($AN2944-1)*3+$AO2944)-ROW())/12+5),AQ2944)</f>
        <v>0</v>
      </c>
      <c r="AS2944" s="60">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58">
        <f ca="1">COUNTIF(INDIRECT("U"&amp;(ROW()+12*(($AN2944-1)*3+$AO2944)-ROW())/12+5):INDIRECT("AF"&amp;(ROW()+12*(($AN2944-1)*3+$AO2944)-ROW())/12+5),AS2944)</f>
        <v>0</v>
      </c>
      <c r="AU2944" s="58">
        <f ca="1">IF(AND(AQ2944+AS2944&gt;0,AR2944+AT2944&gt;0),COUNTIF(AU$6:AU2943,"&gt;0")+1,0)</f>
        <v>0</v>
      </c>
    </row>
    <row r="2945" spans="40:47">
      <c r="AN2945" s="58">
        <v>82</v>
      </c>
      <c r="AO2945" s="58">
        <v>2</v>
      </c>
      <c r="AP2945" s="58">
        <v>12</v>
      </c>
      <c r="AQ2945" s="60">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58">
        <f ca="1">COUNTIF(INDIRECT("H"&amp;(ROW()+12*(($AN2945-1)*3+$AO2945)-ROW())/12+5):INDIRECT("S"&amp;(ROW()+12*(($AN2945-1)*3+$AO2945)-ROW())/12+5),AQ2945)</f>
        <v>0</v>
      </c>
      <c r="AS2945" s="60">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58">
        <f ca="1">COUNTIF(INDIRECT("U"&amp;(ROW()+12*(($AN2945-1)*3+$AO2945)-ROW())/12+5):INDIRECT("AF"&amp;(ROW()+12*(($AN2945-1)*3+$AO2945)-ROW())/12+5),AS2945)</f>
        <v>0</v>
      </c>
      <c r="AU2945" s="58">
        <f ca="1">IF(AND(AQ2945+AS2945&gt;0,AR2945+AT2945&gt;0),COUNTIF(AU$6:AU2944,"&gt;0")+1,0)</f>
        <v>0</v>
      </c>
    </row>
    <row r="2946" spans="40:47">
      <c r="AN2946" s="58">
        <v>82</v>
      </c>
      <c r="AO2946" s="58">
        <v>3</v>
      </c>
      <c r="AP2946" s="58">
        <v>1</v>
      </c>
      <c r="AQ2946" s="60">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58">
        <f ca="1">COUNTIF(INDIRECT("H"&amp;(ROW()+12*(($AN2946-1)*3+$AO2946)-ROW())/12+5):INDIRECT("S"&amp;(ROW()+12*(($AN2946-1)*3+$AO2946)-ROW())/12+5),AQ2946)</f>
        <v>0</v>
      </c>
      <c r="AS2946" s="60">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58">
        <f ca="1">COUNTIF(INDIRECT("U"&amp;(ROW()+12*(($AN2946-1)*3+$AO2946)-ROW())/12+5):INDIRECT("AF"&amp;(ROW()+12*(($AN2946-1)*3+$AO2946)-ROW())/12+5),AS2946)</f>
        <v>0</v>
      </c>
      <c r="AU2946" s="58">
        <f ca="1">IF(AND(AQ2946+AS2946&gt;0,AR2946+AT2946&gt;0),COUNTIF(AU$6:AU2945,"&gt;0")+1,0)</f>
        <v>0</v>
      </c>
    </row>
    <row r="2947" spans="40:47">
      <c r="AN2947" s="58">
        <v>82</v>
      </c>
      <c r="AO2947" s="58">
        <v>3</v>
      </c>
      <c r="AP2947" s="58">
        <v>2</v>
      </c>
      <c r="AQ2947" s="60">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58">
        <f ca="1">COUNTIF(INDIRECT("H"&amp;(ROW()+12*(($AN2947-1)*3+$AO2947)-ROW())/12+5):INDIRECT("S"&amp;(ROW()+12*(($AN2947-1)*3+$AO2947)-ROW())/12+5),AQ2947)</f>
        <v>0</v>
      </c>
      <c r="AS2947" s="60">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58">
        <f ca="1">COUNTIF(INDIRECT("U"&amp;(ROW()+12*(($AN2947-1)*3+$AO2947)-ROW())/12+5):INDIRECT("AF"&amp;(ROW()+12*(($AN2947-1)*3+$AO2947)-ROW())/12+5),AS2947)</f>
        <v>0</v>
      </c>
      <c r="AU2947" s="58">
        <f ca="1">IF(AND(AQ2947+AS2947&gt;0,AR2947+AT2947&gt;0),COUNTIF(AU$6:AU2946,"&gt;0")+1,0)</f>
        <v>0</v>
      </c>
    </row>
    <row r="2948" spans="40:47">
      <c r="AN2948" s="58">
        <v>82</v>
      </c>
      <c r="AO2948" s="58">
        <v>3</v>
      </c>
      <c r="AP2948" s="58">
        <v>3</v>
      </c>
      <c r="AQ2948" s="60">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58">
        <f ca="1">COUNTIF(INDIRECT("H"&amp;(ROW()+12*(($AN2948-1)*3+$AO2948)-ROW())/12+5):INDIRECT("S"&amp;(ROW()+12*(($AN2948-1)*3+$AO2948)-ROW())/12+5),AQ2948)</f>
        <v>0</v>
      </c>
      <c r="AS2948" s="60">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58">
        <f ca="1">COUNTIF(INDIRECT("U"&amp;(ROW()+12*(($AN2948-1)*3+$AO2948)-ROW())/12+5):INDIRECT("AF"&amp;(ROW()+12*(($AN2948-1)*3+$AO2948)-ROW())/12+5),AS2948)</f>
        <v>0</v>
      </c>
      <c r="AU2948" s="58">
        <f ca="1">IF(AND(AQ2948+AS2948&gt;0,AR2948+AT2948&gt;0),COUNTIF(AU$6:AU2947,"&gt;0")+1,0)</f>
        <v>0</v>
      </c>
    </row>
    <row r="2949" spans="40:47">
      <c r="AN2949" s="58">
        <v>82</v>
      </c>
      <c r="AO2949" s="58">
        <v>3</v>
      </c>
      <c r="AP2949" s="58">
        <v>4</v>
      </c>
      <c r="AQ2949" s="60">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58">
        <f ca="1">COUNTIF(INDIRECT("H"&amp;(ROW()+12*(($AN2949-1)*3+$AO2949)-ROW())/12+5):INDIRECT("S"&amp;(ROW()+12*(($AN2949-1)*3+$AO2949)-ROW())/12+5),AQ2949)</f>
        <v>0</v>
      </c>
      <c r="AS2949" s="60">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58">
        <f ca="1">COUNTIF(INDIRECT("U"&amp;(ROW()+12*(($AN2949-1)*3+$AO2949)-ROW())/12+5):INDIRECT("AF"&amp;(ROW()+12*(($AN2949-1)*3+$AO2949)-ROW())/12+5),AS2949)</f>
        <v>0</v>
      </c>
      <c r="AU2949" s="58">
        <f ca="1">IF(AND(AQ2949+AS2949&gt;0,AR2949+AT2949&gt;0),COUNTIF(AU$6:AU2948,"&gt;0")+1,0)</f>
        <v>0</v>
      </c>
    </row>
    <row r="2950" spans="40:47">
      <c r="AN2950" s="58">
        <v>82</v>
      </c>
      <c r="AO2950" s="58">
        <v>3</v>
      </c>
      <c r="AP2950" s="58">
        <v>5</v>
      </c>
      <c r="AQ2950" s="60">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58">
        <f ca="1">COUNTIF(INDIRECT("H"&amp;(ROW()+12*(($AN2950-1)*3+$AO2950)-ROW())/12+5):INDIRECT("S"&amp;(ROW()+12*(($AN2950-1)*3+$AO2950)-ROW())/12+5),AQ2950)</f>
        <v>0</v>
      </c>
      <c r="AS2950" s="60">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58">
        <f ca="1">COUNTIF(INDIRECT("U"&amp;(ROW()+12*(($AN2950-1)*3+$AO2950)-ROW())/12+5):INDIRECT("AF"&amp;(ROW()+12*(($AN2950-1)*3+$AO2950)-ROW())/12+5),AS2950)</f>
        <v>0</v>
      </c>
      <c r="AU2950" s="58">
        <f ca="1">IF(AND(AQ2950+AS2950&gt;0,AR2950+AT2950&gt;0),COUNTIF(AU$6:AU2949,"&gt;0")+1,0)</f>
        <v>0</v>
      </c>
    </row>
    <row r="2951" spans="40:47">
      <c r="AN2951" s="58">
        <v>82</v>
      </c>
      <c r="AO2951" s="58">
        <v>3</v>
      </c>
      <c r="AP2951" s="58">
        <v>6</v>
      </c>
      <c r="AQ2951" s="60">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58">
        <f ca="1">COUNTIF(INDIRECT("H"&amp;(ROW()+12*(($AN2951-1)*3+$AO2951)-ROW())/12+5):INDIRECT("S"&amp;(ROW()+12*(($AN2951-1)*3+$AO2951)-ROW())/12+5),AQ2951)</f>
        <v>0</v>
      </c>
      <c r="AS2951" s="60">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58">
        <f ca="1">COUNTIF(INDIRECT("U"&amp;(ROW()+12*(($AN2951-1)*3+$AO2951)-ROW())/12+5):INDIRECT("AF"&amp;(ROW()+12*(($AN2951-1)*3+$AO2951)-ROW())/12+5),AS2951)</f>
        <v>0</v>
      </c>
      <c r="AU2951" s="58">
        <f ca="1">IF(AND(AQ2951+AS2951&gt;0,AR2951+AT2951&gt;0),COUNTIF(AU$6:AU2950,"&gt;0")+1,0)</f>
        <v>0</v>
      </c>
    </row>
    <row r="2952" spans="40:47">
      <c r="AN2952" s="58">
        <v>82</v>
      </c>
      <c r="AO2952" s="58">
        <v>3</v>
      </c>
      <c r="AP2952" s="58">
        <v>7</v>
      </c>
      <c r="AQ2952" s="60">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58">
        <f ca="1">COUNTIF(INDIRECT("H"&amp;(ROW()+12*(($AN2952-1)*3+$AO2952)-ROW())/12+5):INDIRECT("S"&amp;(ROW()+12*(($AN2952-1)*3+$AO2952)-ROW())/12+5),AQ2952)</f>
        <v>0</v>
      </c>
      <c r="AS2952" s="60">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58">
        <f ca="1">COUNTIF(INDIRECT("U"&amp;(ROW()+12*(($AN2952-1)*3+$AO2952)-ROW())/12+5):INDIRECT("AF"&amp;(ROW()+12*(($AN2952-1)*3+$AO2952)-ROW())/12+5),AS2952)</f>
        <v>0</v>
      </c>
      <c r="AU2952" s="58">
        <f ca="1">IF(AND(AQ2952+AS2952&gt;0,AR2952+AT2952&gt;0),COUNTIF(AU$6:AU2951,"&gt;0")+1,0)</f>
        <v>0</v>
      </c>
    </row>
    <row r="2953" spans="40:47">
      <c r="AN2953" s="58">
        <v>82</v>
      </c>
      <c r="AO2953" s="58">
        <v>3</v>
      </c>
      <c r="AP2953" s="58">
        <v>8</v>
      </c>
      <c r="AQ2953" s="60">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58">
        <f ca="1">COUNTIF(INDIRECT("H"&amp;(ROW()+12*(($AN2953-1)*3+$AO2953)-ROW())/12+5):INDIRECT("S"&amp;(ROW()+12*(($AN2953-1)*3+$AO2953)-ROW())/12+5),AQ2953)</f>
        <v>0</v>
      </c>
      <c r="AS2953" s="60">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58">
        <f ca="1">COUNTIF(INDIRECT("U"&amp;(ROW()+12*(($AN2953-1)*3+$AO2953)-ROW())/12+5):INDIRECT("AF"&amp;(ROW()+12*(($AN2953-1)*3+$AO2953)-ROW())/12+5),AS2953)</f>
        <v>0</v>
      </c>
      <c r="AU2953" s="58">
        <f ca="1">IF(AND(AQ2953+AS2953&gt;0,AR2953+AT2953&gt;0),COUNTIF(AU$6:AU2952,"&gt;0")+1,0)</f>
        <v>0</v>
      </c>
    </row>
    <row r="2954" spans="40:47">
      <c r="AN2954" s="58">
        <v>82</v>
      </c>
      <c r="AO2954" s="58">
        <v>3</v>
      </c>
      <c r="AP2954" s="58">
        <v>9</v>
      </c>
      <c r="AQ2954" s="60">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58">
        <f ca="1">COUNTIF(INDIRECT("H"&amp;(ROW()+12*(($AN2954-1)*3+$AO2954)-ROW())/12+5):INDIRECT("S"&amp;(ROW()+12*(($AN2954-1)*3+$AO2954)-ROW())/12+5),AQ2954)</f>
        <v>0</v>
      </c>
      <c r="AS2954" s="60">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58">
        <f ca="1">COUNTIF(INDIRECT("U"&amp;(ROW()+12*(($AN2954-1)*3+$AO2954)-ROW())/12+5):INDIRECT("AF"&amp;(ROW()+12*(($AN2954-1)*3+$AO2954)-ROW())/12+5),AS2954)</f>
        <v>0</v>
      </c>
      <c r="AU2954" s="58">
        <f ca="1">IF(AND(AQ2954+AS2954&gt;0,AR2954+AT2954&gt;0),COUNTIF(AU$6:AU2953,"&gt;0")+1,0)</f>
        <v>0</v>
      </c>
    </row>
    <row r="2955" spans="40:47">
      <c r="AN2955" s="58">
        <v>82</v>
      </c>
      <c r="AO2955" s="58">
        <v>3</v>
      </c>
      <c r="AP2955" s="58">
        <v>10</v>
      </c>
      <c r="AQ2955" s="60">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58">
        <f ca="1">COUNTIF(INDIRECT("H"&amp;(ROW()+12*(($AN2955-1)*3+$AO2955)-ROW())/12+5):INDIRECT("S"&amp;(ROW()+12*(($AN2955-1)*3+$AO2955)-ROW())/12+5),AQ2955)</f>
        <v>0</v>
      </c>
      <c r="AS2955" s="60">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58">
        <f ca="1">COUNTIF(INDIRECT("U"&amp;(ROW()+12*(($AN2955-1)*3+$AO2955)-ROW())/12+5):INDIRECT("AF"&amp;(ROW()+12*(($AN2955-1)*3+$AO2955)-ROW())/12+5),AS2955)</f>
        <v>0</v>
      </c>
      <c r="AU2955" s="58">
        <f ca="1">IF(AND(AQ2955+AS2955&gt;0,AR2955+AT2955&gt;0),COUNTIF(AU$6:AU2954,"&gt;0")+1,0)</f>
        <v>0</v>
      </c>
    </row>
    <row r="2956" spans="40:47">
      <c r="AN2956" s="58">
        <v>82</v>
      </c>
      <c r="AO2956" s="58">
        <v>3</v>
      </c>
      <c r="AP2956" s="58">
        <v>11</v>
      </c>
      <c r="AQ2956" s="60">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58">
        <f ca="1">COUNTIF(INDIRECT("H"&amp;(ROW()+12*(($AN2956-1)*3+$AO2956)-ROW())/12+5):INDIRECT("S"&amp;(ROW()+12*(($AN2956-1)*3+$AO2956)-ROW())/12+5),AQ2956)</f>
        <v>0</v>
      </c>
      <c r="AS2956" s="60">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58">
        <f ca="1">COUNTIF(INDIRECT("U"&amp;(ROW()+12*(($AN2956-1)*3+$AO2956)-ROW())/12+5):INDIRECT("AF"&amp;(ROW()+12*(($AN2956-1)*3+$AO2956)-ROW())/12+5),AS2956)</f>
        <v>0</v>
      </c>
      <c r="AU2956" s="58">
        <f ca="1">IF(AND(AQ2956+AS2956&gt;0,AR2956+AT2956&gt;0),COUNTIF(AU$6:AU2955,"&gt;0")+1,0)</f>
        <v>0</v>
      </c>
    </row>
    <row r="2957" spans="40:47">
      <c r="AN2957" s="243">
        <v>82</v>
      </c>
      <c r="AO2957" s="243">
        <v>3</v>
      </c>
      <c r="AP2957" s="243">
        <v>12</v>
      </c>
      <c r="AQ2957" s="244">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243">
        <f ca="1">COUNTIF(INDIRECT("H"&amp;(ROW()+12*(($AN2957-1)*3+$AO2957)-ROW())/12+5):INDIRECT("S"&amp;(ROW()+12*(($AN2957-1)*3+$AO2957)-ROW())/12+5),AQ2957)</f>
        <v>0</v>
      </c>
      <c r="AS2957" s="244">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243">
        <f ca="1">COUNTIF(INDIRECT("U"&amp;(ROW()+12*(($AN2957-1)*3+$AO2957)-ROW())/12+5):INDIRECT("AF"&amp;(ROW()+12*(($AN2957-1)*3+$AO2957)-ROW())/12+5),AS2957)</f>
        <v>0</v>
      </c>
      <c r="AU2957" s="58">
        <f ca="1">IF(AND(AQ2957+AS2957&gt;0,AR2957+AT2957&gt;0),COUNTIF(AU$6:AU2956,"&gt;0")+1,0)</f>
        <v>0</v>
      </c>
    </row>
    <row r="2958" spans="40:47">
      <c r="AN2958" s="58">
        <v>83</v>
      </c>
      <c r="AO2958" s="58">
        <v>1</v>
      </c>
      <c r="AP2958" s="58">
        <v>1</v>
      </c>
      <c r="AQ2958" s="60">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58">
        <f ca="1">COUNTIF(INDIRECT("H"&amp;(ROW()+12*(($AN2958-1)*3+$AO2958)-ROW())/12+5):INDIRECT("S"&amp;(ROW()+12*(($AN2958-1)*3+$AO2958)-ROW())/12+5),AQ2958)</f>
        <v>0</v>
      </c>
      <c r="AS2958" s="60">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58">
        <f ca="1">COUNTIF(INDIRECT("U"&amp;(ROW()+12*(($AN2958-1)*3+$AO2958)-ROW())/12+5):INDIRECT("AF"&amp;(ROW()+12*(($AN2958-1)*3+$AO2958)-ROW())/12+5),AS2958)</f>
        <v>0</v>
      </c>
      <c r="AU2958" s="58">
        <f ca="1">IF(AND(AQ2958+AS2958&gt;0,AR2958+AT2958&gt;0),COUNTIF(AU$6:AU2957,"&gt;0")+1,0)</f>
        <v>0</v>
      </c>
    </row>
    <row r="2959" spans="40:47">
      <c r="AN2959" s="58">
        <v>83</v>
      </c>
      <c r="AO2959" s="58">
        <v>1</v>
      </c>
      <c r="AP2959" s="58">
        <v>2</v>
      </c>
      <c r="AQ2959" s="60">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58">
        <f ca="1">COUNTIF(INDIRECT("H"&amp;(ROW()+12*(($AN2959-1)*3+$AO2959)-ROW())/12+5):INDIRECT("S"&amp;(ROW()+12*(($AN2959-1)*3+$AO2959)-ROW())/12+5),AQ2959)</f>
        <v>0</v>
      </c>
      <c r="AS2959" s="60">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58">
        <f ca="1">COUNTIF(INDIRECT("U"&amp;(ROW()+12*(($AN2959-1)*3+$AO2959)-ROW())/12+5):INDIRECT("AF"&amp;(ROW()+12*(($AN2959-1)*3+$AO2959)-ROW())/12+5),AS2959)</f>
        <v>0</v>
      </c>
      <c r="AU2959" s="58">
        <f ca="1">IF(AND(AQ2959+AS2959&gt;0,AR2959+AT2959&gt;0),COUNTIF(AU$6:AU2958,"&gt;0")+1,0)</f>
        <v>0</v>
      </c>
    </row>
    <row r="2960" spans="40:47">
      <c r="AN2960" s="58">
        <v>83</v>
      </c>
      <c r="AO2960" s="58">
        <v>1</v>
      </c>
      <c r="AP2960" s="58">
        <v>3</v>
      </c>
      <c r="AQ2960" s="60">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58">
        <f ca="1">COUNTIF(INDIRECT("H"&amp;(ROW()+12*(($AN2960-1)*3+$AO2960)-ROW())/12+5):INDIRECT("S"&amp;(ROW()+12*(($AN2960-1)*3+$AO2960)-ROW())/12+5),AQ2960)</f>
        <v>0</v>
      </c>
      <c r="AS2960" s="60">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58">
        <f ca="1">COUNTIF(INDIRECT("U"&amp;(ROW()+12*(($AN2960-1)*3+$AO2960)-ROW())/12+5):INDIRECT("AF"&amp;(ROW()+12*(($AN2960-1)*3+$AO2960)-ROW())/12+5),AS2960)</f>
        <v>0</v>
      </c>
      <c r="AU2960" s="58">
        <f ca="1">IF(AND(AQ2960+AS2960&gt;0,AR2960+AT2960&gt;0),COUNTIF(AU$6:AU2959,"&gt;0")+1,0)</f>
        <v>0</v>
      </c>
    </row>
    <row r="2961" spans="40:47">
      <c r="AN2961" s="58">
        <v>83</v>
      </c>
      <c r="AO2961" s="58">
        <v>1</v>
      </c>
      <c r="AP2961" s="58">
        <v>4</v>
      </c>
      <c r="AQ2961" s="60">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58">
        <f ca="1">COUNTIF(INDIRECT("H"&amp;(ROW()+12*(($AN2961-1)*3+$AO2961)-ROW())/12+5):INDIRECT("S"&amp;(ROW()+12*(($AN2961-1)*3+$AO2961)-ROW())/12+5),AQ2961)</f>
        <v>0</v>
      </c>
      <c r="AS2961" s="60">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58">
        <f ca="1">COUNTIF(INDIRECT("U"&amp;(ROW()+12*(($AN2961-1)*3+$AO2961)-ROW())/12+5):INDIRECT("AF"&amp;(ROW()+12*(($AN2961-1)*3+$AO2961)-ROW())/12+5),AS2961)</f>
        <v>0</v>
      </c>
      <c r="AU2961" s="58">
        <f ca="1">IF(AND(AQ2961+AS2961&gt;0,AR2961+AT2961&gt;0),COUNTIF(AU$6:AU2960,"&gt;0")+1,0)</f>
        <v>0</v>
      </c>
    </row>
    <row r="2962" spans="40:47">
      <c r="AN2962" s="58">
        <v>83</v>
      </c>
      <c r="AO2962" s="58">
        <v>1</v>
      </c>
      <c r="AP2962" s="58">
        <v>5</v>
      </c>
      <c r="AQ2962" s="60">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58">
        <f ca="1">COUNTIF(INDIRECT("H"&amp;(ROW()+12*(($AN2962-1)*3+$AO2962)-ROW())/12+5):INDIRECT("S"&amp;(ROW()+12*(($AN2962-1)*3+$AO2962)-ROW())/12+5),AQ2962)</f>
        <v>0</v>
      </c>
      <c r="AS2962" s="60">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58">
        <f ca="1">COUNTIF(INDIRECT("U"&amp;(ROW()+12*(($AN2962-1)*3+$AO2962)-ROW())/12+5):INDIRECT("AF"&amp;(ROW()+12*(($AN2962-1)*3+$AO2962)-ROW())/12+5),AS2962)</f>
        <v>0</v>
      </c>
      <c r="AU2962" s="58">
        <f ca="1">IF(AND(AQ2962+AS2962&gt;0,AR2962+AT2962&gt;0),COUNTIF(AU$6:AU2961,"&gt;0")+1,0)</f>
        <v>0</v>
      </c>
    </row>
    <row r="2963" spans="40:47">
      <c r="AN2963" s="58">
        <v>83</v>
      </c>
      <c r="AO2963" s="58">
        <v>1</v>
      </c>
      <c r="AP2963" s="58">
        <v>6</v>
      </c>
      <c r="AQ2963" s="60">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58">
        <f ca="1">COUNTIF(INDIRECT("H"&amp;(ROW()+12*(($AN2963-1)*3+$AO2963)-ROW())/12+5):INDIRECT("S"&amp;(ROW()+12*(($AN2963-1)*3+$AO2963)-ROW())/12+5),AQ2963)</f>
        <v>0</v>
      </c>
      <c r="AS2963" s="60">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58">
        <f ca="1">COUNTIF(INDIRECT("U"&amp;(ROW()+12*(($AN2963-1)*3+$AO2963)-ROW())/12+5):INDIRECT("AF"&amp;(ROW()+12*(($AN2963-1)*3+$AO2963)-ROW())/12+5),AS2963)</f>
        <v>0</v>
      </c>
      <c r="AU2963" s="58">
        <f ca="1">IF(AND(AQ2963+AS2963&gt;0,AR2963+AT2963&gt;0),COUNTIF(AU$6:AU2962,"&gt;0")+1,0)</f>
        <v>0</v>
      </c>
    </row>
    <row r="2964" spans="40:47">
      <c r="AN2964" s="58">
        <v>83</v>
      </c>
      <c r="AO2964" s="58">
        <v>1</v>
      </c>
      <c r="AP2964" s="58">
        <v>7</v>
      </c>
      <c r="AQ2964" s="60">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58">
        <f ca="1">COUNTIF(INDIRECT("H"&amp;(ROW()+12*(($AN2964-1)*3+$AO2964)-ROW())/12+5):INDIRECT("S"&amp;(ROW()+12*(($AN2964-1)*3+$AO2964)-ROW())/12+5),AQ2964)</f>
        <v>0</v>
      </c>
      <c r="AS2964" s="60">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58">
        <f ca="1">COUNTIF(INDIRECT("U"&amp;(ROW()+12*(($AN2964-1)*3+$AO2964)-ROW())/12+5):INDIRECT("AF"&amp;(ROW()+12*(($AN2964-1)*3+$AO2964)-ROW())/12+5),AS2964)</f>
        <v>0</v>
      </c>
      <c r="AU2964" s="58">
        <f ca="1">IF(AND(AQ2964+AS2964&gt;0,AR2964+AT2964&gt;0),COUNTIF(AU$6:AU2963,"&gt;0")+1,0)</f>
        <v>0</v>
      </c>
    </row>
    <row r="2965" spans="40:47">
      <c r="AN2965" s="58">
        <v>83</v>
      </c>
      <c r="AO2965" s="58">
        <v>1</v>
      </c>
      <c r="AP2965" s="58">
        <v>8</v>
      </c>
      <c r="AQ2965" s="60">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58">
        <f ca="1">COUNTIF(INDIRECT("H"&amp;(ROW()+12*(($AN2965-1)*3+$AO2965)-ROW())/12+5):INDIRECT("S"&amp;(ROW()+12*(($AN2965-1)*3+$AO2965)-ROW())/12+5),AQ2965)</f>
        <v>0</v>
      </c>
      <c r="AS2965" s="60">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58">
        <f ca="1">COUNTIF(INDIRECT("U"&amp;(ROW()+12*(($AN2965-1)*3+$AO2965)-ROW())/12+5):INDIRECT("AF"&amp;(ROW()+12*(($AN2965-1)*3+$AO2965)-ROW())/12+5),AS2965)</f>
        <v>0</v>
      </c>
      <c r="AU2965" s="58">
        <f ca="1">IF(AND(AQ2965+AS2965&gt;0,AR2965+AT2965&gt;0),COUNTIF(AU$6:AU2964,"&gt;0")+1,0)</f>
        <v>0</v>
      </c>
    </row>
    <row r="2966" spans="40:47">
      <c r="AN2966" s="58">
        <v>83</v>
      </c>
      <c r="AO2966" s="58">
        <v>1</v>
      </c>
      <c r="AP2966" s="58">
        <v>9</v>
      </c>
      <c r="AQ2966" s="60">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58">
        <f ca="1">COUNTIF(INDIRECT("H"&amp;(ROW()+12*(($AN2966-1)*3+$AO2966)-ROW())/12+5):INDIRECT("S"&amp;(ROW()+12*(($AN2966-1)*3+$AO2966)-ROW())/12+5),AQ2966)</f>
        <v>0</v>
      </c>
      <c r="AS2966" s="60">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58">
        <f ca="1">COUNTIF(INDIRECT("U"&amp;(ROW()+12*(($AN2966-1)*3+$AO2966)-ROW())/12+5):INDIRECT("AF"&amp;(ROW()+12*(($AN2966-1)*3+$AO2966)-ROW())/12+5),AS2966)</f>
        <v>0</v>
      </c>
      <c r="AU2966" s="58">
        <f ca="1">IF(AND(AQ2966+AS2966&gt;0,AR2966+AT2966&gt;0),COUNTIF(AU$6:AU2965,"&gt;0")+1,0)</f>
        <v>0</v>
      </c>
    </row>
    <row r="2967" spans="40:47">
      <c r="AN2967" s="58">
        <v>83</v>
      </c>
      <c r="AO2967" s="58">
        <v>1</v>
      </c>
      <c r="AP2967" s="58">
        <v>10</v>
      </c>
      <c r="AQ2967" s="60">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58">
        <f ca="1">COUNTIF(INDIRECT("H"&amp;(ROW()+12*(($AN2967-1)*3+$AO2967)-ROW())/12+5):INDIRECT("S"&amp;(ROW()+12*(($AN2967-1)*3+$AO2967)-ROW())/12+5),AQ2967)</f>
        <v>0</v>
      </c>
      <c r="AS2967" s="60">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58">
        <f ca="1">COUNTIF(INDIRECT("U"&amp;(ROW()+12*(($AN2967-1)*3+$AO2967)-ROW())/12+5):INDIRECT("AF"&amp;(ROW()+12*(($AN2967-1)*3+$AO2967)-ROW())/12+5),AS2967)</f>
        <v>0</v>
      </c>
      <c r="AU2967" s="58">
        <f ca="1">IF(AND(AQ2967+AS2967&gt;0,AR2967+AT2967&gt;0),COUNTIF(AU$6:AU2966,"&gt;0")+1,0)</f>
        <v>0</v>
      </c>
    </row>
    <row r="2968" spans="40:47">
      <c r="AN2968" s="58">
        <v>83</v>
      </c>
      <c r="AO2968" s="58">
        <v>1</v>
      </c>
      <c r="AP2968" s="58">
        <v>11</v>
      </c>
      <c r="AQ2968" s="60">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58">
        <f ca="1">COUNTIF(INDIRECT("H"&amp;(ROW()+12*(($AN2968-1)*3+$AO2968)-ROW())/12+5):INDIRECT("S"&amp;(ROW()+12*(($AN2968-1)*3+$AO2968)-ROW())/12+5),AQ2968)</f>
        <v>0</v>
      </c>
      <c r="AS2968" s="60">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58">
        <f ca="1">COUNTIF(INDIRECT("U"&amp;(ROW()+12*(($AN2968-1)*3+$AO2968)-ROW())/12+5):INDIRECT("AF"&amp;(ROW()+12*(($AN2968-1)*3+$AO2968)-ROW())/12+5),AS2968)</f>
        <v>0</v>
      </c>
      <c r="AU2968" s="58">
        <f ca="1">IF(AND(AQ2968+AS2968&gt;0,AR2968+AT2968&gt;0),COUNTIF(AU$6:AU2967,"&gt;0")+1,0)</f>
        <v>0</v>
      </c>
    </row>
    <row r="2969" spans="40:47">
      <c r="AN2969" s="58">
        <v>83</v>
      </c>
      <c r="AO2969" s="58">
        <v>1</v>
      </c>
      <c r="AP2969" s="58">
        <v>12</v>
      </c>
      <c r="AQ2969" s="60">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58">
        <f ca="1">COUNTIF(INDIRECT("H"&amp;(ROW()+12*(($AN2969-1)*3+$AO2969)-ROW())/12+5):INDIRECT("S"&amp;(ROW()+12*(($AN2969-1)*3+$AO2969)-ROW())/12+5),AQ2969)</f>
        <v>0</v>
      </c>
      <c r="AS2969" s="60">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58">
        <f ca="1">COUNTIF(INDIRECT("U"&amp;(ROW()+12*(($AN2969-1)*3+$AO2969)-ROW())/12+5):INDIRECT("AF"&amp;(ROW()+12*(($AN2969-1)*3+$AO2969)-ROW())/12+5),AS2969)</f>
        <v>0</v>
      </c>
      <c r="AU2969" s="58">
        <f ca="1">IF(AND(AQ2969+AS2969&gt;0,AR2969+AT2969&gt;0),COUNTIF(AU$6:AU2968,"&gt;0")+1,0)</f>
        <v>0</v>
      </c>
    </row>
    <row r="2970" spans="40:47">
      <c r="AN2970" s="58">
        <v>83</v>
      </c>
      <c r="AO2970" s="58">
        <v>2</v>
      </c>
      <c r="AP2970" s="58">
        <v>1</v>
      </c>
      <c r="AQ2970" s="60">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58">
        <f ca="1">COUNTIF(INDIRECT("H"&amp;(ROW()+12*(($AN2970-1)*3+$AO2970)-ROW())/12+5):INDIRECT("S"&amp;(ROW()+12*(($AN2970-1)*3+$AO2970)-ROW())/12+5),AQ2970)</f>
        <v>0</v>
      </c>
      <c r="AS2970" s="60">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58">
        <f ca="1">COUNTIF(INDIRECT("U"&amp;(ROW()+12*(($AN2970-1)*3+$AO2970)-ROW())/12+5):INDIRECT("AF"&amp;(ROW()+12*(($AN2970-1)*3+$AO2970)-ROW())/12+5),AS2970)</f>
        <v>0</v>
      </c>
      <c r="AU2970" s="58">
        <f ca="1">IF(AND(AQ2970+AS2970&gt;0,AR2970+AT2970&gt;0),COUNTIF(AU$6:AU2969,"&gt;0")+1,0)</f>
        <v>0</v>
      </c>
    </row>
    <row r="2971" spans="40:47">
      <c r="AN2971" s="58">
        <v>83</v>
      </c>
      <c r="AO2971" s="58">
        <v>2</v>
      </c>
      <c r="AP2971" s="58">
        <v>2</v>
      </c>
      <c r="AQ2971" s="60">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58">
        <f ca="1">COUNTIF(INDIRECT("H"&amp;(ROW()+12*(($AN2971-1)*3+$AO2971)-ROW())/12+5):INDIRECT("S"&amp;(ROW()+12*(($AN2971-1)*3+$AO2971)-ROW())/12+5),AQ2971)</f>
        <v>0</v>
      </c>
      <c r="AS2971" s="60">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58">
        <f ca="1">COUNTIF(INDIRECT("U"&amp;(ROW()+12*(($AN2971-1)*3+$AO2971)-ROW())/12+5):INDIRECT("AF"&amp;(ROW()+12*(($AN2971-1)*3+$AO2971)-ROW())/12+5),AS2971)</f>
        <v>0</v>
      </c>
      <c r="AU2971" s="58">
        <f ca="1">IF(AND(AQ2971+AS2971&gt;0,AR2971+AT2971&gt;0),COUNTIF(AU$6:AU2970,"&gt;0")+1,0)</f>
        <v>0</v>
      </c>
    </row>
    <row r="2972" spans="40:47">
      <c r="AN2972" s="58">
        <v>83</v>
      </c>
      <c r="AO2972" s="58">
        <v>2</v>
      </c>
      <c r="AP2972" s="58">
        <v>3</v>
      </c>
      <c r="AQ2972" s="60">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58">
        <f ca="1">COUNTIF(INDIRECT("H"&amp;(ROW()+12*(($AN2972-1)*3+$AO2972)-ROW())/12+5):INDIRECT("S"&amp;(ROW()+12*(($AN2972-1)*3+$AO2972)-ROW())/12+5),AQ2972)</f>
        <v>0</v>
      </c>
      <c r="AS2972" s="60">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58">
        <f ca="1">COUNTIF(INDIRECT("U"&amp;(ROW()+12*(($AN2972-1)*3+$AO2972)-ROW())/12+5):INDIRECT("AF"&amp;(ROW()+12*(($AN2972-1)*3+$AO2972)-ROW())/12+5),AS2972)</f>
        <v>0</v>
      </c>
      <c r="AU2972" s="58">
        <f ca="1">IF(AND(AQ2972+AS2972&gt;0,AR2972+AT2972&gt;0),COUNTIF(AU$6:AU2971,"&gt;0")+1,0)</f>
        <v>0</v>
      </c>
    </row>
    <row r="2973" spans="40:47">
      <c r="AN2973" s="58">
        <v>83</v>
      </c>
      <c r="AO2973" s="58">
        <v>2</v>
      </c>
      <c r="AP2973" s="58">
        <v>4</v>
      </c>
      <c r="AQ2973" s="60">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58">
        <f ca="1">COUNTIF(INDIRECT("H"&amp;(ROW()+12*(($AN2973-1)*3+$AO2973)-ROW())/12+5):INDIRECT("S"&amp;(ROW()+12*(($AN2973-1)*3+$AO2973)-ROW())/12+5),AQ2973)</f>
        <v>0</v>
      </c>
      <c r="AS2973" s="60">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58">
        <f ca="1">COUNTIF(INDIRECT("U"&amp;(ROW()+12*(($AN2973-1)*3+$AO2973)-ROW())/12+5):INDIRECT("AF"&amp;(ROW()+12*(($AN2973-1)*3+$AO2973)-ROW())/12+5),AS2973)</f>
        <v>0</v>
      </c>
      <c r="AU2973" s="58">
        <f ca="1">IF(AND(AQ2973+AS2973&gt;0,AR2973+AT2973&gt;0),COUNTIF(AU$6:AU2972,"&gt;0")+1,0)</f>
        <v>0</v>
      </c>
    </row>
    <row r="2974" spans="40:47">
      <c r="AN2974" s="58">
        <v>83</v>
      </c>
      <c r="AO2974" s="58">
        <v>2</v>
      </c>
      <c r="AP2974" s="58">
        <v>5</v>
      </c>
      <c r="AQ2974" s="60">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58">
        <f ca="1">COUNTIF(INDIRECT("H"&amp;(ROW()+12*(($AN2974-1)*3+$AO2974)-ROW())/12+5):INDIRECT("S"&amp;(ROW()+12*(($AN2974-1)*3+$AO2974)-ROW())/12+5),AQ2974)</f>
        <v>0</v>
      </c>
      <c r="AS2974" s="60">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58">
        <f ca="1">COUNTIF(INDIRECT("U"&amp;(ROW()+12*(($AN2974-1)*3+$AO2974)-ROW())/12+5):INDIRECT("AF"&amp;(ROW()+12*(($AN2974-1)*3+$AO2974)-ROW())/12+5),AS2974)</f>
        <v>0</v>
      </c>
      <c r="AU2974" s="58">
        <f ca="1">IF(AND(AQ2974+AS2974&gt;0,AR2974+AT2974&gt;0),COUNTIF(AU$6:AU2973,"&gt;0")+1,0)</f>
        <v>0</v>
      </c>
    </row>
    <row r="2975" spans="40:47">
      <c r="AN2975" s="58">
        <v>83</v>
      </c>
      <c r="AO2975" s="58">
        <v>2</v>
      </c>
      <c r="AP2975" s="58">
        <v>6</v>
      </c>
      <c r="AQ2975" s="60">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58">
        <f ca="1">COUNTIF(INDIRECT("H"&amp;(ROW()+12*(($AN2975-1)*3+$AO2975)-ROW())/12+5):INDIRECT("S"&amp;(ROW()+12*(($AN2975-1)*3+$AO2975)-ROW())/12+5),AQ2975)</f>
        <v>0</v>
      </c>
      <c r="AS2975" s="60">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58">
        <f ca="1">COUNTIF(INDIRECT("U"&amp;(ROW()+12*(($AN2975-1)*3+$AO2975)-ROW())/12+5):INDIRECT("AF"&amp;(ROW()+12*(($AN2975-1)*3+$AO2975)-ROW())/12+5),AS2975)</f>
        <v>0</v>
      </c>
      <c r="AU2975" s="58">
        <f ca="1">IF(AND(AQ2975+AS2975&gt;0,AR2975+AT2975&gt;0),COUNTIF(AU$6:AU2974,"&gt;0")+1,0)</f>
        <v>0</v>
      </c>
    </row>
    <row r="2976" spans="40:47">
      <c r="AN2976" s="58">
        <v>83</v>
      </c>
      <c r="AO2976" s="58">
        <v>2</v>
      </c>
      <c r="AP2976" s="58">
        <v>7</v>
      </c>
      <c r="AQ2976" s="60">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58">
        <f ca="1">COUNTIF(INDIRECT("H"&amp;(ROW()+12*(($AN2976-1)*3+$AO2976)-ROW())/12+5):INDIRECT("S"&amp;(ROW()+12*(($AN2976-1)*3+$AO2976)-ROW())/12+5),AQ2976)</f>
        <v>0</v>
      </c>
      <c r="AS2976" s="60">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58">
        <f ca="1">COUNTIF(INDIRECT("U"&amp;(ROW()+12*(($AN2976-1)*3+$AO2976)-ROW())/12+5):INDIRECT("AF"&amp;(ROW()+12*(($AN2976-1)*3+$AO2976)-ROW())/12+5),AS2976)</f>
        <v>0</v>
      </c>
      <c r="AU2976" s="58">
        <f ca="1">IF(AND(AQ2976+AS2976&gt;0,AR2976+AT2976&gt;0),COUNTIF(AU$6:AU2975,"&gt;0")+1,0)</f>
        <v>0</v>
      </c>
    </row>
    <row r="2977" spans="40:47">
      <c r="AN2977" s="58">
        <v>83</v>
      </c>
      <c r="AO2977" s="58">
        <v>2</v>
      </c>
      <c r="AP2977" s="58">
        <v>8</v>
      </c>
      <c r="AQ2977" s="60">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58">
        <f ca="1">COUNTIF(INDIRECT("H"&amp;(ROW()+12*(($AN2977-1)*3+$AO2977)-ROW())/12+5):INDIRECT("S"&amp;(ROW()+12*(($AN2977-1)*3+$AO2977)-ROW())/12+5),AQ2977)</f>
        <v>0</v>
      </c>
      <c r="AS2977" s="60">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58">
        <f ca="1">COUNTIF(INDIRECT("U"&amp;(ROW()+12*(($AN2977-1)*3+$AO2977)-ROW())/12+5):INDIRECT("AF"&amp;(ROW()+12*(($AN2977-1)*3+$AO2977)-ROW())/12+5),AS2977)</f>
        <v>0</v>
      </c>
      <c r="AU2977" s="58">
        <f ca="1">IF(AND(AQ2977+AS2977&gt;0,AR2977+AT2977&gt;0),COUNTIF(AU$6:AU2976,"&gt;0")+1,0)</f>
        <v>0</v>
      </c>
    </row>
    <row r="2978" spans="40:47">
      <c r="AN2978" s="58">
        <v>83</v>
      </c>
      <c r="AO2978" s="58">
        <v>2</v>
      </c>
      <c r="AP2978" s="58">
        <v>9</v>
      </c>
      <c r="AQ2978" s="60">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58">
        <f ca="1">COUNTIF(INDIRECT("H"&amp;(ROW()+12*(($AN2978-1)*3+$AO2978)-ROW())/12+5):INDIRECT("S"&amp;(ROW()+12*(($AN2978-1)*3+$AO2978)-ROW())/12+5),AQ2978)</f>
        <v>0</v>
      </c>
      <c r="AS2978" s="60">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58">
        <f ca="1">COUNTIF(INDIRECT("U"&amp;(ROW()+12*(($AN2978-1)*3+$AO2978)-ROW())/12+5):INDIRECT("AF"&amp;(ROW()+12*(($AN2978-1)*3+$AO2978)-ROW())/12+5),AS2978)</f>
        <v>0</v>
      </c>
      <c r="AU2978" s="58">
        <f ca="1">IF(AND(AQ2978+AS2978&gt;0,AR2978+AT2978&gt;0),COUNTIF(AU$6:AU2977,"&gt;0")+1,0)</f>
        <v>0</v>
      </c>
    </row>
    <row r="2979" spans="40:47">
      <c r="AN2979" s="58">
        <v>83</v>
      </c>
      <c r="AO2979" s="58">
        <v>2</v>
      </c>
      <c r="AP2979" s="58">
        <v>10</v>
      </c>
      <c r="AQ2979" s="60">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58">
        <f ca="1">COUNTIF(INDIRECT("H"&amp;(ROW()+12*(($AN2979-1)*3+$AO2979)-ROW())/12+5):INDIRECT("S"&amp;(ROW()+12*(($AN2979-1)*3+$AO2979)-ROW())/12+5),AQ2979)</f>
        <v>0</v>
      </c>
      <c r="AS2979" s="60">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58">
        <f ca="1">COUNTIF(INDIRECT("U"&amp;(ROW()+12*(($AN2979-1)*3+$AO2979)-ROW())/12+5):INDIRECT("AF"&amp;(ROW()+12*(($AN2979-1)*3+$AO2979)-ROW())/12+5),AS2979)</f>
        <v>0</v>
      </c>
      <c r="AU2979" s="58">
        <f ca="1">IF(AND(AQ2979+AS2979&gt;0,AR2979+AT2979&gt;0),COUNTIF(AU$6:AU2978,"&gt;0")+1,0)</f>
        <v>0</v>
      </c>
    </row>
    <row r="2980" spans="40:47">
      <c r="AN2980" s="58">
        <v>83</v>
      </c>
      <c r="AO2980" s="58">
        <v>2</v>
      </c>
      <c r="AP2980" s="58">
        <v>11</v>
      </c>
      <c r="AQ2980" s="60">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58">
        <f ca="1">COUNTIF(INDIRECT("H"&amp;(ROW()+12*(($AN2980-1)*3+$AO2980)-ROW())/12+5):INDIRECT("S"&amp;(ROW()+12*(($AN2980-1)*3+$AO2980)-ROW())/12+5),AQ2980)</f>
        <v>0</v>
      </c>
      <c r="AS2980" s="60">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58">
        <f ca="1">COUNTIF(INDIRECT("U"&amp;(ROW()+12*(($AN2980-1)*3+$AO2980)-ROW())/12+5):INDIRECT("AF"&amp;(ROW()+12*(($AN2980-1)*3+$AO2980)-ROW())/12+5),AS2980)</f>
        <v>0</v>
      </c>
      <c r="AU2980" s="58">
        <f ca="1">IF(AND(AQ2980+AS2980&gt;0,AR2980+AT2980&gt;0),COUNTIF(AU$6:AU2979,"&gt;0")+1,0)</f>
        <v>0</v>
      </c>
    </row>
    <row r="2981" spans="40:47">
      <c r="AN2981" s="58">
        <v>83</v>
      </c>
      <c r="AO2981" s="58">
        <v>2</v>
      </c>
      <c r="AP2981" s="58">
        <v>12</v>
      </c>
      <c r="AQ2981" s="60">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58">
        <f ca="1">COUNTIF(INDIRECT("H"&amp;(ROW()+12*(($AN2981-1)*3+$AO2981)-ROW())/12+5):INDIRECT("S"&amp;(ROW()+12*(($AN2981-1)*3+$AO2981)-ROW())/12+5),AQ2981)</f>
        <v>0</v>
      </c>
      <c r="AS2981" s="60">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58">
        <f ca="1">COUNTIF(INDIRECT("U"&amp;(ROW()+12*(($AN2981-1)*3+$AO2981)-ROW())/12+5):INDIRECT("AF"&amp;(ROW()+12*(($AN2981-1)*3+$AO2981)-ROW())/12+5),AS2981)</f>
        <v>0</v>
      </c>
      <c r="AU2981" s="58">
        <f ca="1">IF(AND(AQ2981+AS2981&gt;0,AR2981+AT2981&gt;0),COUNTIF(AU$6:AU2980,"&gt;0")+1,0)</f>
        <v>0</v>
      </c>
    </row>
    <row r="2982" spans="40:47">
      <c r="AN2982" s="58">
        <v>83</v>
      </c>
      <c r="AO2982" s="58">
        <v>3</v>
      </c>
      <c r="AP2982" s="58">
        <v>1</v>
      </c>
      <c r="AQ2982" s="60">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58">
        <f ca="1">COUNTIF(INDIRECT("H"&amp;(ROW()+12*(($AN2982-1)*3+$AO2982)-ROW())/12+5):INDIRECT("S"&amp;(ROW()+12*(($AN2982-1)*3+$AO2982)-ROW())/12+5),AQ2982)</f>
        <v>0</v>
      </c>
      <c r="AS2982" s="60">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58">
        <f ca="1">COUNTIF(INDIRECT("U"&amp;(ROW()+12*(($AN2982-1)*3+$AO2982)-ROW())/12+5):INDIRECT("AF"&amp;(ROW()+12*(($AN2982-1)*3+$AO2982)-ROW())/12+5),AS2982)</f>
        <v>0</v>
      </c>
      <c r="AU2982" s="58">
        <f ca="1">IF(AND(AQ2982+AS2982&gt;0,AR2982+AT2982&gt;0),COUNTIF(AU$6:AU2981,"&gt;0")+1,0)</f>
        <v>0</v>
      </c>
    </row>
    <row r="2983" spans="40:47">
      <c r="AN2983" s="58">
        <v>83</v>
      </c>
      <c r="AO2983" s="58">
        <v>3</v>
      </c>
      <c r="AP2983" s="58">
        <v>2</v>
      </c>
      <c r="AQ2983" s="60">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58">
        <f ca="1">COUNTIF(INDIRECT("H"&amp;(ROW()+12*(($AN2983-1)*3+$AO2983)-ROW())/12+5):INDIRECT("S"&amp;(ROW()+12*(($AN2983-1)*3+$AO2983)-ROW())/12+5),AQ2983)</f>
        <v>0</v>
      </c>
      <c r="AS2983" s="60">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58">
        <f ca="1">COUNTIF(INDIRECT("U"&amp;(ROW()+12*(($AN2983-1)*3+$AO2983)-ROW())/12+5):INDIRECT("AF"&amp;(ROW()+12*(($AN2983-1)*3+$AO2983)-ROW())/12+5),AS2983)</f>
        <v>0</v>
      </c>
      <c r="AU2983" s="58">
        <f ca="1">IF(AND(AQ2983+AS2983&gt;0,AR2983+AT2983&gt;0),COUNTIF(AU$6:AU2982,"&gt;0")+1,0)</f>
        <v>0</v>
      </c>
    </row>
    <row r="2984" spans="40:47">
      <c r="AN2984" s="58">
        <v>83</v>
      </c>
      <c r="AO2984" s="58">
        <v>3</v>
      </c>
      <c r="AP2984" s="58">
        <v>3</v>
      </c>
      <c r="AQ2984" s="60">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58">
        <f ca="1">COUNTIF(INDIRECT("H"&amp;(ROW()+12*(($AN2984-1)*3+$AO2984)-ROW())/12+5):INDIRECT("S"&amp;(ROW()+12*(($AN2984-1)*3+$AO2984)-ROW())/12+5),AQ2984)</f>
        <v>0</v>
      </c>
      <c r="AS2984" s="60">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58">
        <f ca="1">COUNTIF(INDIRECT("U"&amp;(ROW()+12*(($AN2984-1)*3+$AO2984)-ROW())/12+5):INDIRECT("AF"&amp;(ROW()+12*(($AN2984-1)*3+$AO2984)-ROW())/12+5),AS2984)</f>
        <v>0</v>
      </c>
      <c r="AU2984" s="58">
        <f ca="1">IF(AND(AQ2984+AS2984&gt;0,AR2984+AT2984&gt;0),COUNTIF(AU$6:AU2983,"&gt;0")+1,0)</f>
        <v>0</v>
      </c>
    </row>
    <row r="2985" spans="40:47">
      <c r="AN2985" s="58">
        <v>83</v>
      </c>
      <c r="AO2985" s="58">
        <v>3</v>
      </c>
      <c r="AP2985" s="58">
        <v>4</v>
      </c>
      <c r="AQ2985" s="60">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58">
        <f ca="1">COUNTIF(INDIRECT("H"&amp;(ROW()+12*(($AN2985-1)*3+$AO2985)-ROW())/12+5):INDIRECT("S"&amp;(ROW()+12*(($AN2985-1)*3+$AO2985)-ROW())/12+5),AQ2985)</f>
        <v>0</v>
      </c>
      <c r="AS2985" s="60">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58">
        <f ca="1">COUNTIF(INDIRECT("U"&amp;(ROW()+12*(($AN2985-1)*3+$AO2985)-ROW())/12+5):INDIRECT("AF"&amp;(ROW()+12*(($AN2985-1)*3+$AO2985)-ROW())/12+5),AS2985)</f>
        <v>0</v>
      </c>
      <c r="AU2985" s="58">
        <f ca="1">IF(AND(AQ2985+AS2985&gt;0,AR2985+AT2985&gt;0),COUNTIF(AU$6:AU2984,"&gt;0")+1,0)</f>
        <v>0</v>
      </c>
    </row>
    <row r="2986" spans="40:47">
      <c r="AN2986" s="58">
        <v>83</v>
      </c>
      <c r="AO2986" s="58">
        <v>3</v>
      </c>
      <c r="AP2986" s="58">
        <v>5</v>
      </c>
      <c r="AQ2986" s="60">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58">
        <f ca="1">COUNTIF(INDIRECT("H"&amp;(ROW()+12*(($AN2986-1)*3+$AO2986)-ROW())/12+5):INDIRECT("S"&amp;(ROW()+12*(($AN2986-1)*3+$AO2986)-ROW())/12+5),AQ2986)</f>
        <v>0</v>
      </c>
      <c r="AS2986" s="60">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58">
        <f ca="1">COUNTIF(INDIRECT("U"&amp;(ROW()+12*(($AN2986-1)*3+$AO2986)-ROW())/12+5):INDIRECT("AF"&amp;(ROW()+12*(($AN2986-1)*3+$AO2986)-ROW())/12+5),AS2986)</f>
        <v>0</v>
      </c>
      <c r="AU2986" s="58">
        <f ca="1">IF(AND(AQ2986+AS2986&gt;0,AR2986+AT2986&gt;0),COUNTIF(AU$6:AU2985,"&gt;0")+1,0)</f>
        <v>0</v>
      </c>
    </row>
    <row r="2987" spans="40:47">
      <c r="AN2987" s="58">
        <v>83</v>
      </c>
      <c r="AO2987" s="58">
        <v>3</v>
      </c>
      <c r="AP2987" s="58">
        <v>6</v>
      </c>
      <c r="AQ2987" s="60">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58">
        <f ca="1">COUNTIF(INDIRECT("H"&amp;(ROW()+12*(($AN2987-1)*3+$AO2987)-ROW())/12+5):INDIRECT("S"&amp;(ROW()+12*(($AN2987-1)*3+$AO2987)-ROW())/12+5),AQ2987)</f>
        <v>0</v>
      </c>
      <c r="AS2987" s="60">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58">
        <f ca="1">COUNTIF(INDIRECT("U"&amp;(ROW()+12*(($AN2987-1)*3+$AO2987)-ROW())/12+5):INDIRECT("AF"&amp;(ROW()+12*(($AN2987-1)*3+$AO2987)-ROW())/12+5),AS2987)</f>
        <v>0</v>
      </c>
      <c r="AU2987" s="58">
        <f ca="1">IF(AND(AQ2987+AS2987&gt;0,AR2987+AT2987&gt;0),COUNTIF(AU$6:AU2986,"&gt;0")+1,0)</f>
        <v>0</v>
      </c>
    </row>
    <row r="2988" spans="40:47">
      <c r="AN2988" s="58">
        <v>83</v>
      </c>
      <c r="AO2988" s="58">
        <v>3</v>
      </c>
      <c r="AP2988" s="58">
        <v>7</v>
      </c>
      <c r="AQ2988" s="60">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58">
        <f ca="1">COUNTIF(INDIRECT("H"&amp;(ROW()+12*(($AN2988-1)*3+$AO2988)-ROW())/12+5):INDIRECT("S"&amp;(ROW()+12*(($AN2988-1)*3+$AO2988)-ROW())/12+5),AQ2988)</f>
        <v>0</v>
      </c>
      <c r="AS2988" s="60">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58">
        <f ca="1">COUNTIF(INDIRECT("U"&amp;(ROW()+12*(($AN2988-1)*3+$AO2988)-ROW())/12+5):INDIRECT("AF"&amp;(ROW()+12*(($AN2988-1)*3+$AO2988)-ROW())/12+5),AS2988)</f>
        <v>0</v>
      </c>
      <c r="AU2988" s="58">
        <f ca="1">IF(AND(AQ2988+AS2988&gt;0,AR2988+AT2988&gt;0),COUNTIF(AU$6:AU2987,"&gt;0")+1,0)</f>
        <v>0</v>
      </c>
    </row>
    <row r="2989" spans="40:47">
      <c r="AN2989" s="58">
        <v>83</v>
      </c>
      <c r="AO2989" s="58">
        <v>3</v>
      </c>
      <c r="AP2989" s="58">
        <v>8</v>
      </c>
      <c r="AQ2989" s="60">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58">
        <f ca="1">COUNTIF(INDIRECT("H"&amp;(ROW()+12*(($AN2989-1)*3+$AO2989)-ROW())/12+5):INDIRECT("S"&amp;(ROW()+12*(($AN2989-1)*3+$AO2989)-ROW())/12+5),AQ2989)</f>
        <v>0</v>
      </c>
      <c r="AS2989" s="60">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58">
        <f ca="1">COUNTIF(INDIRECT("U"&amp;(ROW()+12*(($AN2989-1)*3+$AO2989)-ROW())/12+5):INDIRECT("AF"&amp;(ROW()+12*(($AN2989-1)*3+$AO2989)-ROW())/12+5),AS2989)</f>
        <v>0</v>
      </c>
      <c r="AU2989" s="58">
        <f ca="1">IF(AND(AQ2989+AS2989&gt;0,AR2989+AT2989&gt;0),COUNTIF(AU$6:AU2988,"&gt;0")+1,0)</f>
        <v>0</v>
      </c>
    </row>
    <row r="2990" spans="40:47">
      <c r="AN2990" s="58">
        <v>83</v>
      </c>
      <c r="AO2990" s="58">
        <v>3</v>
      </c>
      <c r="AP2990" s="58">
        <v>9</v>
      </c>
      <c r="AQ2990" s="60">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58">
        <f ca="1">COUNTIF(INDIRECT("H"&amp;(ROW()+12*(($AN2990-1)*3+$AO2990)-ROW())/12+5):INDIRECT("S"&amp;(ROW()+12*(($AN2990-1)*3+$AO2990)-ROW())/12+5),AQ2990)</f>
        <v>0</v>
      </c>
      <c r="AS2990" s="60">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58">
        <f ca="1">COUNTIF(INDIRECT("U"&amp;(ROW()+12*(($AN2990-1)*3+$AO2990)-ROW())/12+5):INDIRECT("AF"&amp;(ROW()+12*(($AN2990-1)*3+$AO2990)-ROW())/12+5),AS2990)</f>
        <v>0</v>
      </c>
      <c r="AU2990" s="58">
        <f ca="1">IF(AND(AQ2990+AS2990&gt;0,AR2990+AT2990&gt;0),COUNTIF(AU$6:AU2989,"&gt;0")+1,0)</f>
        <v>0</v>
      </c>
    </row>
    <row r="2991" spans="40:47">
      <c r="AN2991" s="58">
        <v>83</v>
      </c>
      <c r="AO2991" s="58">
        <v>3</v>
      </c>
      <c r="AP2991" s="58">
        <v>10</v>
      </c>
      <c r="AQ2991" s="60">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58">
        <f ca="1">COUNTIF(INDIRECT("H"&amp;(ROW()+12*(($AN2991-1)*3+$AO2991)-ROW())/12+5):INDIRECT("S"&amp;(ROW()+12*(($AN2991-1)*3+$AO2991)-ROW())/12+5),AQ2991)</f>
        <v>0</v>
      </c>
      <c r="AS2991" s="60">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58">
        <f ca="1">COUNTIF(INDIRECT("U"&amp;(ROW()+12*(($AN2991-1)*3+$AO2991)-ROW())/12+5):INDIRECT("AF"&amp;(ROW()+12*(($AN2991-1)*3+$AO2991)-ROW())/12+5),AS2991)</f>
        <v>0</v>
      </c>
      <c r="AU2991" s="58">
        <f ca="1">IF(AND(AQ2991+AS2991&gt;0,AR2991+AT2991&gt;0),COUNTIF(AU$6:AU2990,"&gt;0")+1,0)</f>
        <v>0</v>
      </c>
    </row>
    <row r="2992" spans="40:47">
      <c r="AN2992" s="58">
        <v>83</v>
      </c>
      <c r="AO2992" s="58">
        <v>3</v>
      </c>
      <c r="AP2992" s="58">
        <v>11</v>
      </c>
      <c r="AQ2992" s="60">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58">
        <f ca="1">COUNTIF(INDIRECT("H"&amp;(ROW()+12*(($AN2992-1)*3+$AO2992)-ROW())/12+5):INDIRECT("S"&amp;(ROW()+12*(($AN2992-1)*3+$AO2992)-ROW())/12+5),AQ2992)</f>
        <v>0</v>
      </c>
      <c r="AS2992" s="60">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58">
        <f ca="1">COUNTIF(INDIRECT("U"&amp;(ROW()+12*(($AN2992-1)*3+$AO2992)-ROW())/12+5):INDIRECT("AF"&amp;(ROW()+12*(($AN2992-1)*3+$AO2992)-ROW())/12+5),AS2992)</f>
        <v>0</v>
      </c>
      <c r="AU2992" s="58">
        <f ca="1">IF(AND(AQ2992+AS2992&gt;0,AR2992+AT2992&gt;0),COUNTIF(AU$6:AU2991,"&gt;0")+1,0)</f>
        <v>0</v>
      </c>
    </row>
    <row r="2993" spans="40:47">
      <c r="AN2993" s="243">
        <v>83</v>
      </c>
      <c r="AO2993" s="243">
        <v>3</v>
      </c>
      <c r="AP2993" s="243">
        <v>12</v>
      </c>
      <c r="AQ2993" s="244">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243">
        <f ca="1">COUNTIF(INDIRECT("H"&amp;(ROW()+12*(($AN2993-1)*3+$AO2993)-ROW())/12+5):INDIRECT("S"&amp;(ROW()+12*(($AN2993-1)*3+$AO2993)-ROW())/12+5),AQ2993)</f>
        <v>0</v>
      </c>
      <c r="AS2993" s="244">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243">
        <f ca="1">COUNTIF(INDIRECT("U"&amp;(ROW()+12*(($AN2993-1)*3+$AO2993)-ROW())/12+5):INDIRECT("AF"&amp;(ROW()+12*(($AN2993-1)*3+$AO2993)-ROW())/12+5),AS2993)</f>
        <v>0</v>
      </c>
      <c r="AU2993" s="58">
        <f ca="1">IF(AND(AQ2993+AS2993&gt;0,AR2993+AT2993&gt;0),COUNTIF(AU$6:AU2992,"&gt;0")+1,0)</f>
        <v>0</v>
      </c>
    </row>
    <row r="2994" spans="40:47">
      <c r="AN2994" s="58">
        <v>84</v>
      </c>
      <c r="AO2994" s="58">
        <v>1</v>
      </c>
      <c r="AP2994" s="58">
        <v>1</v>
      </c>
      <c r="AQ2994" s="60">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58">
        <f ca="1">COUNTIF(INDIRECT("H"&amp;(ROW()+12*(($AN2994-1)*3+$AO2994)-ROW())/12+5):INDIRECT("S"&amp;(ROW()+12*(($AN2994-1)*3+$AO2994)-ROW())/12+5),AQ2994)</f>
        <v>0</v>
      </c>
      <c r="AS2994" s="60">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58">
        <f ca="1">COUNTIF(INDIRECT("U"&amp;(ROW()+12*(($AN2994-1)*3+$AO2994)-ROW())/12+5):INDIRECT("AF"&amp;(ROW()+12*(($AN2994-1)*3+$AO2994)-ROW())/12+5),AS2994)</f>
        <v>0</v>
      </c>
      <c r="AU2994" s="58">
        <f ca="1">IF(AND(AQ2994+AS2994&gt;0,AR2994+AT2994&gt;0),COUNTIF(AU$6:AU2993,"&gt;0")+1,0)</f>
        <v>0</v>
      </c>
    </row>
    <row r="2995" spans="40:47">
      <c r="AN2995" s="58">
        <v>84</v>
      </c>
      <c r="AO2995" s="58">
        <v>1</v>
      </c>
      <c r="AP2995" s="58">
        <v>2</v>
      </c>
      <c r="AQ2995" s="60">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58">
        <f ca="1">COUNTIF(INDIRECT("H"&amp;(ROW()+12*(($AN2995-1)*3+$AO2995)-ROW())/12+5):INDIRECT("S"&amp;(ROW()+12*(($AN2995-1)*3+$AO2995)-ROW())/12+5),AQ2995)</f>
        <v>0</v>
      </c>
      <c r="AS2995" s="60">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58">
        <f ca="1">COUNTIF(INDIRECT("U"&amp;(ROW()+12*(($AN2995-1)*3+$AO2995)-ROW())/12+5):INDIRECT("AF"&amp;(ROW()+12*(($AN2995-1)*3+$AO2995)-ROW())/12+5),AS2995)</f>
        <v>0</v>
      </c>
      <c r="AU2995" s="58">
        <f ca="1">IF(AND(AQ2995+AS2995&gt;0,AR2995+AT2995&gt;0),COUNTIF(AU$6:AU2994,"&gt;0")+1,0)</f>
        <v>0</v>
      </c>
    </row>
    <row r="2996" spans="40:47">
      <c r="AN2996" s="58">
        <v>84</v>
      </c>
      <c r="AO2996" s="58">
        <v>1</v>
      </c>
      <c r="AP2996" s="58">
        <v>3</v>
      </c>
      <c r="AQ2996" s="60">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58">
        <f ca="1">COUNTIF(INDIRECT("H"&amp;(ROW()+12*(($AN2996-1)*3+$AO2996)-ROW())/12+5):INDIRECT("S"&amp;(ROW()+12*(($AN2996-1)*3+$AO2996)-ROW())/12+5),AQ2996)</f>
        <v>0</v>
      </c>
      <c r="AS2996" s="60">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58">
        <f ca="1">COUNTIF(INDIRECT("U"&amp;(ROW()+12*(($AN2996-1)*3+$AO2996)-ROW())/12+5):INDIRECT("AF"&amp;(ROW()+12*(($AN2996-1)*3+$AO2996)-ROW())/12+5),AS2996)</f>
        <v>0</v>
      </c>
      <c r="AU2996" s="58">
        <f ca="1">IF(AND(AQ2996+AS2996&gt;0,AR2996+AT2996&gt;0),COUNTIF(AU$6:AU2995,"&gt;0")+1,0)</f>
        <v>0</v>
      </c>
    </row>
    <row r="2997" spans="40:47">
      <c r="AN2997" s="58">
        <v>84</v>
      </c>
      <c r="AO2997" s="58">
        <v>1</v>
      </c>
      <c r="AP2997" s="58">
        <v>4</v>
      </c>
      <c r="AQ2997" s="60">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58">
        <f ca="1">COUNTIF(INDIRECT("H"&amp;(ROW()+12*(($AN2997-1)*3+$AO2997)-ROW())/12+5):INDIRECT("S"&amp;(ROW()+12*(($AN2997-1)*3+$AO2997)-ROW())/12+5),AQ2997)</f>
        <v>0</v>
      </c>
      <c r="AS2997" s="60">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58">
        <f ca="1">COUNTIF(INDIRECT("U"&amp;(ROW()+12*(($AN2997-1)*3+$AO2997)-ROW())/12+5):INDIRECT("AF"&amp;(ROW()+12*(($AN2997-1)*3+$AO2997)-ROW())/12+5),AS2997)</f>
        <v>0</v>
      </c>
      <c r="AU2997" s="58">
        <f ca="1">IF(AND(AQ2997+AS2997&gt;0,AR2997+AT2997&gt;0),COUNTIF(AU$6:AU2996,"&gt;0")+1,0)</f>
        <v>0</v>
      </c>
    </row>
    <row r="2998" spans="40:47">
      <c r="AN2998" s="58">
        <v>84</v>
      </c>
      <c r="AO2998" s="58">
        <v>1</v>
      </c>
      <c r="AP2998" s="58">
        <v>5</v>
      </c>
      <c r="AQ2998" s="60">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58">
        <f ca="1">COUNTIF(INDIRECT("H"&amp;(ROW()+12*(($AN2998-1)*3+$AO2998)-ROW())/12+5):INDIRECT("S"&amp;(ROW()+12*(($AN2998-1)*3+$AO2998)-ROW())/12+5),AQ2998)</f>
        <v>0</v>
      </c>
      <c r="AS2998" s="60">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58">
        <f ca="1">COUNTIF(INDIRECT("U"&amp;(ROW()+12*(($AN2998-1)*3+$AO2998)-ROW())/12+5):INDIRECT("AF"&amp;(ROW()+12*(($AN2998-1)*3+$AO2998)-ROW())/12+5),AS2998)</f>
        <v>0</v>
      </c>
      <c r="AU2998" s="58">
        <f ca="1">IF(AND(AQ2998+AS2998&gt;0,AR2998+AT2998&gt;0),COUNTIF(AU$6:AU2997,"&gt;0")+1,0)</f>
        <v>0</v>
      </c>
    </row>
    <row r="2999" spans="40:47">
      <c r="AN2999" s="58">
        <v>84</v>
      </c>
      <c r="AO2999" s="58">
        <v>1</v>
      </c>
      <c r="AP2999" s="58">
        <v>6</v>
      </c>
      <c r="AQ2999" s="60">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58">
        <f ca="1">COUNTIF(INDIRECT("H"&amp;(ROW()+12*(($AN2999-1)*3+$AO2999)-ROW())/12+5):INDIRECT("S"&amp;(ROW()+12*(($AN2999-1)*3+$AO2999)-ROW())/12+5),AQ2999)</f>
        <v>0</v>
      </c>
      <c r="AS2999" s="60">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58">
        <f ca="1">COUNTIF(INDIRECT("U"&amp;(ROW()+12*(($AN2999-1)*3+$AO2999)-ROW())/12+5):INDIRECT("AF"&amp;(ROW()+12*(($AN2999-1)*3+$AO2999)-ROW())/12+5),AS2999)</f>
        <v>0</v>
      </c>
      <c r="AU2999" s="58">
        <f ca="1">IF(AND(AQ2999+AS2999&gt;0,AR2999+AT2999&gt;0),COUNTIF(AU$6:AU2998,"&gt;0")+1,0)</f>
        <v>0</v>
      </c>
    </row>
    <row r="3000" spans="40:47">
      <c r="AN3000" s="58">
        <v>84</v>
      </c>
      <c r="AO3000" s="58">
        <v>1</v>
      </c>
      <c r="AP3000" s="58">
        <v>7</v>
      </c>
      <c r="AQ3000" s="60">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58">
        <f ca="1">COUNTIF(INDIRECT("H"&amp;(ROW()+12*(($AN3000-1)*3+$AO3000)-ROW())/12+5):INDIRECT("S"&amp;(ROW()+12*(($AN3000-1)*3+$AO3000)-ROW())/12+5),AQ3000)</f>
        <v>0</v>
      </c>
      <c r="AS3000" s="60">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58">
        <f ca="1">COUNTIF(INDIRECT("U"&amp;(ROW()+12*(($AN3000-1)*3+$AO3000)-ROW())/12+5):INDIRECT("AF"&amp;(ROW()+12*(($AN3000-1)*3+$AO3000)-ROW())/12+5),AS3000)</f>
        <v>0</v>
      </c>
      <c r="AU3000" s="58">
        <f ca="1">IF(AND(AQ3000+AS3000&gt;0,AR3000+AT3000&gt;0),COUNTIF(AU$6:AU2999,"&gt;0")+1,0)</f>
        <v>0</v>
      </c>
    </row>
    <row r="3001" spans="40:47">
      <c r="AN3001" s="58">
        <v>84</v>
      </c>
      <c r="AO3001" s="58">
        <v>1</v>
      </c>
      <c r="AP3001" s="58">
        <v>8</v>
      </c>
      <c r="AQ3001" s="60">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58">
        <f ca="1">COUNTIF(INDIRECT("H"&amp;(ROW()+12*(($AN3001-1)*3+$AO3001)-ROW())/12+5):INDIRECT("S"&amp;(ROW()+12*(($AN3001-1)*3+$AO3001)-ROW())/12+5),AQ3001)</f>
        <v>0</v>
      </c>
      <c r="AS3001" s="60">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58">
        <f ca="1">COUNTIF(INDIRECT("U"&amp;(ROW()+12*(($AN3001-1)*3+$AO3001)-ROW())/12+5):INDIRECT("AF"&amp;(ROW()+12*(($AN3001-1)*3+$AO3001)-ROW())/12+5),AS3001)</f>
        <v>0</v>
      </c>
      <c r="AU3001" s="58">
        <f ca="1">IF(AND(AQ3001+AS3001&gt;0,AR3001+AT3001&gt;0),COUNTIF(AU$6:AU3000,"&gt;0")+1,0)</f>
        <v>0</v>
      </c>
    </row>
    <row r="3002" spans="40:47">
      <c r="AN3002" s="58">
        <v>84</v>
      </c>
      <c r="AO3002" s="58">
        <v>1</v>
      </c>
      <c r="AP3002" s="58">
        <v>9</v>
      </c>
      <c r="AQ3002" s="60">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58">
        <f ca="1">COUNTIF(INDIRECT("H"&amp;(ROW()+12*(($AN3002-1)*3+$AO3002)-ROW())/12+5):INDIRECT("S"&amp;(ROW()+12*(($AN3002-1)*3+$AO3002)-ROW())/12+5),AQ3002)</f>
        <v>0</v>
      </c>
      <c r="AS3002" s="60">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58">
        <f ca="1">COUNTIF(INDIRECT("U"&amp;(ROW()+12*(($AN3002-1)*3+$AO3002)-ROW())/12+5):INDIRECT("AF"&amp;(ROW()+12*(($AN3002-1)*3+$AO3002)-ROW())/12+5),AS3002)</f>
        <v>0</v>
      </c>
      <c r="AU3002" s="58">
        <f ca="1">IF(AND(AQ3002+AS3002&gt;0,AR3002+AT3002&gt;0),COUNTIF(AU$6:AU3001,"&gt;0")+1,0)</f>
        <v>0</v>
      </c>
    </row>
    <row r="3003" spans="40:47">
      <c r="AN3003" s="58">
        <v>84</v>
      </c>
      <c r="AO3003" s="58">
        <v>1</v>
      </c>
      <c r="AP3003" s="58">
        <v>10</v>
      </c>
      <c r="AQ3003" s="60">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58">
        <f ca="1">COUNTIF(INDIRECT("H"&amp;(ROW()+12*(($AN3003-1)*3+$AO3003)-ROW())/12+5):INDIRECT("S"&amp;(ROW()+12*(($AN3003-1)*3+$AO3003)-ROW())/12+5),AQ3003)</f>
        <v>0</v>
      </c>
      <c r="AS3003" s="60">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58">
        <f ca="1">COUNTIF(INDIRECT("U"&amp;(ROW()+12*(($AN3003-1)*3+$AO3003)-ROW())/12+5):INDIRECT("AF"&amp;(ROW()+12*(($AN3003-1)*3+$AO3003)-ROW())/12+5),AS3003)</f>
        <v>0</v>
      </c>
      <c r="AU3003" s="58">
        <f ca="1">IF(AND(AQ3003+AS3003&gt;0,AR3003+AT3003&gt;0),COUNTIF(AU$6:AU3002,"&gt;0")+1,0)</f>
        <v>0</v>
      </c>
    </row>
    <row r="3004" spans="40:47">
      <c r="AN3004" s="58">
        <v>84</v>
      </c>
      <c r="AO3004" s="58">
        <v>1</v>
      </c>
      <c r="AP3004" s="58">
        <v>11</v>
      </c>
      <c r="AQ3004" s="60">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58">
        <f ca="1">COUNTIF(INDIRECT("H"&amp;(ROW()+12*(($AN3004-1)*3+$AO3004)-ROW())/12+5):INDIRECT("S"&amp;(ROW()+12*(($AN3004-1)*3+$AO3004)-ROW())/12+5),AQ3004)</f>
        <v>0</v>
      </c>
      <c r="AS3004" s="60">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58">
        <f ca="1">COUNTIF(INDIRECT("U"&amp;(ROW()+12*(($AN3004-1)*3+$AO3004)-ROW())/12+5):INDIRECT("AF"&amp;(ROW()+12*(($AN3004-1)*3+$AO3004)-ROW())/12+5),AS3004)</f>
        <v>0</v>
      </c>
      <c r="AU3004" s="58">
        <f ca="1">IF(AND(AQ3004+AS3004&gt;0,AR3004+AT3004&gt;0),COUNTIF(AU$6:AU3003,"&gt;0")+1,0)</f>
        <v>0</v>
      </c>
    </row>
    <row r="3005" spans="40:47">
      <c r="AN3005" s="58">
        <v>84</v>
      </c>
      <c r="AO3005" s="58">
        <v>1</v>
      </c>
      <c r="AP3005" s="58">
        <v>12</v>
      </c>
      <c r="AQ3005" s="60">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58">
        <f ca="1">COUNTIF(INDIRECT("H"&amp;(ROW()+12*(($AN3005-1)*3+$AO3005)-ROW())/12+5):INDIRECT("S"&amp;(ROW()+12*(($AN3005-1)*3+$AO3005)-ROW())/12+5),AQ3005)</f>
        <v>0</v>
      </c>
      <c r="AS3005" s="60">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58">
        <f ca="1">COUNTIF(INDIRECT("U"&amp;(ROW()+12*(($AN3005-1)*3+$AO3005)-ROW())/12+5):INDIRECT("AF"&amp;(ROW()+12*(($AN3005-1)*3+$AO3005)-ROW())/12+5),AS3005)</f>
        <v>0</v>
      </c>
      <c r="AU3005" s="58">
        <f ca="1">IF(AND(AQ3005+AS3005&gt;0,AR3005+AT3005&gt;0),COUNTIF(AU$6:AU3004,"&gt;0")+1,0)</f>
        <v>0</v>
      </c>
    </row>
    <row r="3006" spans="40:47">
      <c r="AN3006" s="58">
        <v>84</v>
      </c>
      <c r="AO3006" s="58">
        <v>2</v>
      </c>
      <c r="AP3006" s="58">
        <v>1</v>
      </c>
      <c r="AQ3006" s="60">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58">
        <f ca="1">COUNTIF(INDIRECT("H"&amp;(ROW()+12*(($AN3006-1)*3+$AO3006)-ROW())/12+5):INDIRECT("S"&amp;(ROW()+12*(($AN3006-1)*3+$AO3006)-ROW())/12+5),AQ3006)</f>
        <v>0</v>
      </c>
      <c r="AS3006" s="60">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58">
        <f ca="1">COUNTIF(INDIRECT("U"&amp;(ROW()+12*(($AN3006-1)*3+$AO3006)-ROW())/12+5):INDIRECT("AF"&amp;(ROW()+12*(($AN3006-1)*3+$AO3006)-ROW())/12+5),AS3006)</f>
        <v>0</v>
      </c>
      <c r="AU3006" s="58">
        <f ca="1">IF(AND(AQ3006+AS3006&gt;0,AR3006+AT3006&gt;0),COUNTIF(AU$6:AU3005,"&gt;0")+1,0)</f>
        <v>0</v>
      </c>
    </row>
    <row r="3007" spans="40:47">
      <c r="AN3007" s="58">
        <v>84</v>
      </c>
      <c r="AO3007" s="58">
        <v>2</v>
      </c>
      <c r="AP3007" s="58">
        <v>2</v>
      </c>
      <c r="AQ3007" s="60">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58">
        <f ca="1">COUNTIF(INDIRECT("H"&amp;(ROW()+12*(($AN3007-1)*3+$AO3007)-ROW())/12+5):INDIRECT("S"&amp;(ROW()+12*(($AN3007-1)*3+$AO3007)-ROW())/12+5),AQ3007)</f>
        <v>0</v>
      </c>
      <c r="AS3007" s="60">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58">
        <f ca="1">COUNTIF(INDIRECT("U"&amp;(ROW()+12*(($AN3007-1)*3+$AO3007)-ROW())/12+5):INDIRECT("AF"&amp;(ROW()+12*(($AN3007-1)*3+$AO3007)-ROW())/12+5),AS3007)</f>
        <v>0</v>
      </c>
      <c r="AU3007" s="58">
        <f ca="1">IF(AND(AQ3007+AS3007&gt;0,AR3007+AT3007&gt;0),COUNTIF(AU$6:AU3006,"&gt;0")+1,0)</f>
        <v>0</v>
      </c>
    </row>
    <row r="3008" spans="40:47">
      <c r="AN3008" s="58">
        <v>84</v>
      </c>
      <c r="AO3008" s="58">
        <v>2</v>
      </c>
      <c r="AP3008" s="58">
        <v>3</v>
      </c>
      <c r="AQ3008" s="60">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58">
        <f ca="1">COUNTIF(INDIRECT("H"&amp;(ROW()+12*(($AN3008-1)*3+$AO3008)-ROW())/12+5):INDIRECT("S"&amp;(ROW()+12*(($AN3008-1)*3+$AO3008)-ROW())/12+5),AQ3008)</f>
        <v>0</v>
      </c>
      <c r="AS3008" s="60">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58">
        <f ca="1">COUNTIF(INDIRECT("U"&amp;(ROW()+12*(($AN3008-1)*3+$AO3008)-ROW())/12+5):INDIRECT("AF"&amp;(ROW()+12*(($AN3008-1)*3+$AO3008)-ROW())/12+5),AS3008)</f>
        <v>0</v>
      </c>
      <c r="AU3008" s="58">
        <f ca="1">IF(AND(AQ3008+AS3008&gt;0,AR3008+AT3008&gt;0),COUNTIF(AU$6:AU3007,"&gt;0")+1,0)</f>
        <v>0</v>
      </c>
    </row>
    <row r="3009" spans="40:47">
      <c r="AN3009" s="58">
        <v>84</v>
      </c>
      <c r="AO3009" s="58">
        <v>2</v>
      </c>
      <c r="AP3009" s="58">
        <v>4</v>
      </c>
      <c r="AQ3009" s="60">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58">
        <f ca="1">COUNTIF(INDIRECT("H"&amp;(ROW()+12*(($AN3009-1)*3+$AO3009)-ROW())/12+5):INDIRECT("S"&amp;(ROW()+12*(($AN3009-1)*3+$AO3009)-ROW())/12+5),AQ3009)</f>
        <v>0</v>
      </c>
      <c r="AS3009" s="60">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58">
        <f ca="1">COUNTIF(INDIRECT("U"&amp;(ROW()+12*(($AN3009-1)*3+$AO3009)-ROW())/12+5):INDIRECT("AF"&amp;(ROW()+12*(($AN3009-1)*3+$AO3009)-ROW())/12+5),AS3009)</f>
        <v>0</v>
      </c>
      <c r="AU3009" s="58">
        <f ca="1">IF(AND(AQ3009+AS3009&gt;0,AR3009+AT3009&gt;0),COUNTIF(AU$6:AU3008,"&gt;0")+1,0)</f>
        <v>0</v>
      </c>
    </row>
    <row r="3010" spans="40:47">
      <c r="AN3010" s="58">
        <v>84</v>
      </c>
      <c r="AO3010" s="58">
        <v>2</v>
      </c>
      <c r="AP3010" s="58">
        <v>5</v>
      </c>
      <c r="AQ3010" s="60">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58">
        <f ca="1">COUNTIF(INDIRECT("H"&amp;(ROW()+12*(($AN3010-1)*3+$AO3010)-ROW())/12+5):INDIRECT("S"&amp;(ROW()+12*(($AN3010-1)*3+$AO3010)-ROW())/12+5),AQ3010)</f>
        <v>0</v>
      </c>
      <c r="AS3010" s="60">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58">
        <f ca="1">COUNTIF(INDIRECT("U"&amp;(ROW()+12*(($AN3010-1)*3+$AO3010)-ROW())/12+5):INDIRECT("AF"&amp;(ROW()+12*(($AN3010-1)*3+$AO3010)-ROW())/12+5),AS3010)</f>
        <v>0</v>
      </c>
      <c r="AU3010" s="58">
        <f ca="1">IF(AND(AQ3010+AS3010&gt;0,AR3010+AT3010&gt;0),COUNTIF(AU$6:AU3009,"&gt;0")+1,0)</f>
        <v>0</v>
      </c>
    </row>
    <row r="3011" spans="40:47">
      <c r="AN3011" s="58">
        <v>84</v>
      </c>
      <c r="AO3011" s="58">
        <v>2</v>
      </c>
      <c r="AP3011" s="58">
        <v>6</v>
      </c>
      <c r="AQ3011" s="60">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58">
        <f ca="1">COUNTIF(INDIRECT("H"&amp;(ROW()+12*(($AN3011-1)*3+$AO3011)-ROW())/12+5):INDIRECT("S"&amp;(ROW()+12*(($AN3011-1)*3+$AO3011)-ROW())/12+5),AQ3011)</f>
        <v>0</v>
      </c>
      <c r="AS3011" s="60">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58">
        <f ca="1">COUNTIF(INDIRECT("U"&amp;(ROW()+12*(($AN3011-1)*3+$AO3011)-ROW())/12+5):INDIRECT("AF"&amp;(ROW()+12*(($AN3011-1)*3+$AO3011)-ROW())/12+5),AS3011)</f>
        <v>0</v>
      </c>
      <c r="AU3011" s="58">
        <f ca="1">IF(AND(AQ3011+AS3011&gt;0,AR3011+AT3011&gt;0),COUNTIF(AU$6:AU3010,"&gt;0")+1,0)</f>
        <v>0</v>
      </c>
    </row>
    <row r="3012" spans="40:47">
      <c r="AN3012" s="58">
        <v>84</v>
      </c>
      <c r="AO3012" s="58">
        <v>2</v>
      </c>
      <c r="AP3012" s="58">
        <v>7</v>
      </c>
      <c r="AQ3012" s="60">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58">
        <f ca="1">COUNTIF(INDIRECT("H"&amp;(ROW()+12*(($AN3012-1)*3+$AO3012)-ROW())/12+5):INDIRECT("S"&amp;(ROW()+12*(($AN3012-1)*3+$AO3012)-ROW())/12+5),AQ3012)</f>
        <v>0</v>
      </c>
      <c r="AS3012" s="60">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58">
        <f ca="1">COUNTIF(INDIRECT("U"&amp;(ROW()+12*(($AN3012-1)*3+$AO3012)-ROW())/12+5):INDIRECT("AF"&amp;(ROW()+12*(($AN3012-1)*3+$AO3012)-ROW())/12+5),AS3012)</f>
        <v>0</v>
      </c>
      <c r="AU3012" s="58">
        <f ca="1">IF(AND(AQ3012+AS3012&gt;0,AR3012+AT3012&gt;0),COUNTIF(AU$6:AU3011,"&gt;0")+1,0)</f>
        <v>0</v>
      </c>
    </row>
    <row r="3013" spans="40:47">
      <c r="AN3013" s="58">
        <v>84</v>
      </c>
      <c r="AO3013" s="58">
        <v>2</v>
      </c>
      <c r="AP3013" s="58">
        <v>8</v>
      </c>
      <c r="AQ3013" s="60">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58">
        <f ca="1">COUNTIF(INDIRECT("H"&amp;(ROW()+12*(($AN3013-1)*3+$AO3013)-ROW())/12+5):INDIRECT("S"&amp;(ROW()+12*(($AN3013-1)*3+$AO3013)-ROW())/12+5),AQ3013)</f>
        <v>0</v>
      </c>
      <c r="AS3013" s="60">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58">
        <f ca="1">COUNTIF(INDIRECT("U"&amp;(ROW()+12*(($AN3013-1)*3+$AO3013)-ROW())/12+5):INDIRECT("AF"&amp;(ROW()+12*(($AN3013-1)*3+$AO3013)-ROW())/12+5),AS3013)</f>
        <v>0</v>
      </c>
      <c r="AU3013" s="58">
        <f ca="1">IF(AND(AQ3013+AS3013&gt;0,AR3013+AT3013&gt;0),COUNTIF(AU$6:AU3012,"&gt;0")+1,0)</f>
        <v>0</v>
      </c>
    </row>
    <row r="3014" spans="40:47">
      <c r="AN3014" s="58">
        <v>84</v>
      </c>
      <c r="AO3014" s="58">
        <v>2</v>
      </c>
      <c r="AP3014" s="58">
        <v>9</v>
      </c>
      <c r="AQ3014" s="60">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58">
        <f ca="1">COUNTIF(INDIRECT("H"&amp;(ROW()+12*(($AN3014-1)*3+$AO3014)-ROW())/12+5):INDIRECT("S"&amp;(ROW()+12*(($AN3014-1)*3+$AO3014)-ROW())/12+5),AQ3014)</f>
        <v>0</v>
      </c>
      <c r="AS3014" s="60">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58">
        <f ca="1">COUNTIF(INDIRECT("U"&amp;(ROW()+12*(($AN3014-1)*3+$AO3014)-ROW())/12+5):INDIRECT("AF"&amp;(ROW()+12*(($AN3014-1)*3+$AO3014)-ROW())/12+5),AS3014)</f>
        <v>0</v>
      </c>
      <c r="AU3014" s="58">
        <f ca="1">IF(AND(AQ3014+AS3014&gt;0,AR3014+AT3014&gt;0),COUNTIF(AU$6:AU3013,"&gt;0")+1,0)</f>
        <v>0</v>
      </c>
    </row>
    <row r="3015" spans="40:47">
      <c r="AN3015" s="58">
        <v>84</v>
      </c>
      <c r="AO3015" s="58">
        <v>2</v>
      </c>
      <c r="AP3015" s="58">
        <v>10</v>
      </c>
      <c r="AQ3015" s="60">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58">
        <f ca="1">COUNTIF(INDIRECT("H"&amp;(ROW()+12*(($AN3015-1)*3+$AO3015)-ROW())/12+5):INDIRECT("S"&amp;(ROW()+12*(($AN3015-1)*3+$AO3015)-ROW())/12+5),AQ3015)</f>
        <v>0</v>
      </c>
      <c r="AS3015" s="60">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58">
        <f ca="1">COUNTIF(INDIRECT("U"&amp;(ROW()+12*(($AN3015-1)*3+$AO3015)-ROW())/12+5):INDIRECT("AF"&amp;(ROW()+12*(($AN3015-1)*3+$AO3015)-ROW())/12+5),AS3015)</f>
        <v>0</v>
      </c>
      <c r="AU3015" s="58">
        <f ca="1">IF(AND(AQ3015+AS3015&gt;0,AR3015+AT3015&gt;0),COUNTIF(AU$6:AU3014,"&gt;0")+1,0)</f>
        <v>0</v>
      </c>
    </row>
    <row r="3016" spans="40:47">
      <c r="AN3016" s="58">
        <v>84</v>
      </c>
      <c r="AO3016" s="58">
        <v>2</v>
      </c>
      <c r="AP3016" s="58">
        <v>11</v>
      </c>
      <c r="AQ3016" s="60">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58">
        <f ca="1">COUNTIF(INDIRECT("H"&amp;(ROW()+12*(($AN3016-1)*3+$AO3016)-ROW())/12+5):INDIRECT("S"&amp;(ROW()+12*(($AN3016-1)*3+$AO3016)-ROW())/12+5),AQ3016)</f>
        <v>0</v>
      </c>
      <c r="AS3016" s="60">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58">
        <f ca="1">COUNTIF(INDIRECT("U"&amp;(ROW()+12*(($AN3016-1)*3+$AO3016)-ROW())/12+5):INDIRECT("AF"&amp;(ROW()+12*(($AN3016-1)*3+$AO3016)-ROW())/12+5),AS3016)</f>
        <v>0</v>
      </c>
      <c r="AU3016" s="58">
        <f ca="1">IF(AND(AQ3016+AS3016&gt;0,AR3016+AT3016&gt;0),COUNTIF(AU$6:AU3015,"&gt;0")+1,0)</f>
        <v>0</v>
      </c>
    </row>
    <row r="3017" spans="40:47">
      <c r="AN3017" s="58">
        <v>84</v>
      </c>
      <c r="AO3017" s="58">
        <v>2</v>
      </c>
      <c r="AP3017" s="58">
        <v>12</v>
      </c>
      <c r="AQ3017" s="60">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58">
        <f ca="1">COUNTIF(INDIRECT("H"&amp;(ROW()+12*(($AN3017-1)*3+$AO3017)-ROW())/12+5):INDIRECT("S"&amp;(ROW()+12*(($AN3017-1)*3+$AO3017)-ROW())/12+5),AQ3017)</f>
        <v>0</v>
      </c>
      <c r="AS3017" s="60">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58">
        <f ca="1">COUNTIF(INDIRECT("U"&amp;(ROW()+12*(($AN3017-1)*3+$AO3017)-ROW())/12+5):INDIRECT("AF"&amp;(ROW()+12*(($AN3017-1)*3+$AO3017)-ROW())/12+5),AS3017)</f>
        <v>0</v>
      </c>
      <c r="AU3017" s="58">
        <f ca="1">IF(AND(AQ3017+AS3017&gt;0,AR3017+AT3017&gt;0),COUNTIF(AU$6:AU3016,"&gt;0")+1,0)</f>
        <v>0</v>
      </c>
    </row>
    <row r="3018" spans="40:47">
      <c r="AN3018" s="58">
        <v>84</v>
      </c>
      <c r="AO3018" s="58">
        <v>3</v>
      </c>
      <c r="AP3018" s="58">
        <v>1</v>
      </c>
      <c r="AQ3018" s="60">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58">
        <f ca="1">COUNTIF(INDIRECT("H"&amp;(ROW()+12*(($AN3018-1)*3+$AO3018)-ROW())/12+5):INDIRECT("S"&amp;(ROW()+12*(($AN3018-1)*3+$AO3018)-ROW())/12+5),AQ3018)</f>
        <v>0</v>
      </c>
      <c r="AS3018" s="60">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58">
        <f ca="1">COUNTIF(INDIRECT("U"&amp;(ROW()+12*(($AN3018-1)*3+$AO3018)-ROW())/12+5):INDIRECT("AF"&amp;(ROW()+12*(($AN3018-1)*3+$AO3018)-ROW())/12+5),AS3018)</f>
        <v>0</v>
      </c>
      <c r="AU3018" s="58">
        <f ca="1">IF(AND(AQ3018+AS3018&gt;0,AR3018+AT3018&gt;0),COUNTIF(AU$6:AU3017,"&gt;0")+1,0)</f>
        <v>0</v>
      </c>
    </row>
    <row r="3019" spans="40:47">
      <c r="AN3019" s="58">
        <v>84</v>
      </c>
      <c r="AO3019" s="58">
        <v>3</v>
      </c>
      <c r="AP3019" s="58">
        <v>2</v>
      </c>
      <c r="AQ3019" s="60">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58">
        <f ca="1">COUNTIF(INDIRECT("H"&amp;(ROW()+12*(($AN3019-1)*3+$AO3019)-ROW())/12+5):INDIRECT("S"&amp;(ROW()+12*(($AN3019-1)*3+$AO3019)-ROW())/12+5),AQ3019)</f>
        <v>0</v>
      </c>
      <c r="AS3019" s="60">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58">
        <f ca="1">COUNTIF(INDIRECT("U"&amp;(ROW()+12*(($AN3019-1)*3+$AO3019)-ROW())/12+5):INDIRECT("AF"&amp;(ROW()+12*(($AN3019-1)*3+$AO3019)-ROW())/12+5),AS3019)</f>
        <v>0</v>
      </c>
      <c r="AU3019" s="58">
        <f ca="1">IF(AND(AQ3019+AS3019&gt;0,AR3019+AT3019&gt;0),COUNTIF(AU$6:AU3018,"&gt;0")+1,0)</f>
        <v>0</v>
      </c>
    </row>
    <row r="3020" spans="40:47">
      <c r="AN3020" s="58">
        <v>84</v>
      </c>
      <c r="AO3020" s="58">
        <v>3</v>
      </c>
      <c r="AP3020" s="58">
        <v>3</v>
      </c>
      <c r="AQ3020" s="60">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58">
        <f ca="1">COUNTIF(INDIRECT("H"&amp;(ROW()+12*(($AN3020-1)*3+$AO3020)-ROW())/12+5):INDIRECT("S"&amp;(ROW()+12*(($AN3020-1)*3+$AO3020)-ROW())/12+5),AQ3020)</f>
        <v>0</v>
      </c>
      <c r="AS3020" s="60">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58">
        <f ca="1">COUNTIF(INDIRECT("U"&amp;(ROW()+12*(($AN3020-1)*3+$AO3020)-ROW())/12+5):INDIRECT("AF"&amp;(ROW()+12*(($AN3020-1)*3+$AO3020)-ROW())/12+5),AS3020)</f>
        <v>0</v>
      </c>
      <c r="AU3020" s="58">
        <f ca="1">IF(AND(AQ3020+AS3020&gt;0,AR3020+AT3020&gt;0),COUNTIF(AU$6:AU3019,"&gt;0")+1,0)</f>
        <v>0</v>
      </c>
    </row>
    <row r="3021" spans="40:47">
      <c r="AN3021" s="58">
        <v>84</v>
      </c>
      <c r="AO3021" s="58">
        <v>3</v>
      </c>
      <c r="AP3021" s="58">
        <v>4</v>
      </c>
      <c r="AQ3021" s="60">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58">
        <f ca="1">COUNTIF(INDIRECT("H"&amp;(ROW()+12*(($AN3021-1)*3+$AO3021)-ROW())/12+5):INDIRECT("S"&amp;(ROW()+12*(($AN3021-1)*3+$AO3021)-ROW())/12+5),AQ3021)</f>
        <v>0</v>
      </c>
      <c r="AS3021" s="60">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58">
        <f ca="1">COUNTIF(INDIRECT("U"&amp;(ROW()+12*(($AN3021-1)*3+$AO3021)-ROW())/12+5):INDIRECT("AF"&amp;(ROW()+12*(($AN3021-1)*3+$AO3021)-ROW())/12+5),AS3021)</f>
        <v>0</v>
      </c>
      <c r="AU3021" s="58">
        <f ca="1">IF(AND(AQ3021+AS3021&gt;0,AR3021+AT3021&gt;0),COUNTIF(AU$6:AU3020,"&gt;0")+1,0)</f>
        <v>0</v>
      </c>
    </row>
    <row r="3022" spans="40:47">
      <c r="AN3022" s="58">
        <v>84</v>
      </c>
      <c r="AO3022" s="58">
        <v>3</v>
      </c>
      <c r="AP3022" s="58">
        <v>5</v>
      </c>
      <c r="AQ3022" s="60">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58">
        <f ca="1">COUNTIF(INDIRECT("H"&amp;(ROW()+12*(($AN3022-1)*3+$AO3022)-ROW())/12+5):INDIRECT("S"&amp;(ROW()+12*(($AN3022-1)*3+$AO3022)-ROW())/12+5),AQ3022)</f>
        <v>0</v>
      </c>
      <c r="AS3022" s="60">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58">
        <f ca="1">COUNTIF(INDIRECT("U"&amp;(ROW()+12*(($AN3022-1)*3+$AO3022)-ROW())/12+5):INDIRECT("AF"&amp;(ROW()+12*(($AN3022-1)*3+$AO3022)-ROW())/12+5),AS3022)</f>
        <v>0</v>
      </c>
      <c r="AU3022" s="58">
        <f ca="1">IF(AND(AQ3022+AS3022&gt;0,AR3022+AT3022&gt;0),COUNTIF(AU$6:AU3021,"&gt;0")+1,0)</f>
        <v>0</v>
      </c>
    </row>
    <row r="3023" spans="40:47">
      <c r="AN3023" s="58">
        <v>84</v>
      </c>
      <c r="AO3023" s="58">
        <v>3</v>
      </c>
      <c r="AP3023" s="58">
        <v>6</v>
      </c>
      <c r="AQ3023" s="60">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58">
        <f ca="1">COUNTIF(INDIRECT("H"&amp;(ROW()+12*(($AN3023-1)*3+$AO3023)-ROW())/12+5):INDIRECT("S"&amp;(ROW()+12*(($AN3023-1)*3+$AO3023)-ROW())/12+5),AQ3023)</f>
        <v>0</v>
      </c>
      <c r="AS3023" s="60">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58">
        <f ca="1">COUNTIF(INDIRECT("U"&amp;(ROW()+12*(($AN3023-1)*3+$AO3023)-ROW())/12+5):INDIRECT("AF"&amp;(ROW()+12*(($AN3023-1)*3+$AO3023)-ROW())/12+5),AS3023)</f>
        <v>0</v>
      </c>
      <c r="AU3023" s="58">
        <f ca="1">IF(AND(AQ3023+AS3023&gt;0,AR3023+AT3023&gt;0),COUNTIF(AU$6:AU3022,"&gt;0")+1,0)</f>
        <v>0</v>
      </c>
    </row>
    <row r="3024" spans="40:47">
      <c r="AN3024" s="58">
        <v>84</v>
      </c>
      <c r="AO3024" s="58">
        <v>3</v>
      </c>
      <c r="AP3024" s="58">
        <v>7</v>
      </c>
      <c r="AQ3024" s="60">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58">
        <f ca="1">COUNTIF(INDIRECT("H"&amp;(ROW()+12*(($AN3024-1)*3+$AO3024)-ROW())/12+5):INDIRECT("S"&amp;(ROW()+12*(($AN3024-1)*3+$AO3024)-ROW())/12+5),AQ3024)</f>
        <v>0</v>
      </c>
      <c r="AS3024" s="60">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58">
        <f ca="1">COUNTIF(INDIRECT("U"&amp;(ROW()+12*(($AN3024-1)*3+$AO3024)-ROW())/12+5):INDIRECT("AF"&amp;(ROW()+12*(($AN3024-1)*3+$AO3024)-ROW())/12+5),AS3024)</f>
        <v>0</v>
      </c>
      <c r="AU3024" s="58">
        <f ca="1">IF(AND(AQ3024+AS3024&gt;0,AR3024+AT3024&gt;0),COUNTIF(AU$6:AU3023,"&gt;0")+1,0)</f>
        <v>0</v>
      </c>
    </row>
    <row r="3025" spans="40:47">
      <c r="AN3025" s="58">
        <v>84</v>
      </c>
      <c r="AO3025" s="58">
        <v>3</v>
      </c>
      <c r="AP3025" s="58">
        <v>8</v>
      </c>
      <c r="AQ3025" s="60">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58">
        <f ca="1">COUNTIF(INDIRECT("H"&amp;(ROW()+12*(($AN3025-1)*3+$AO3025)-ROW())/12+5):INDIRECT("S"&amp;(ROW()+12*(($AN3025-1)*3+$AO3025)-ROW())/12+5),AQ3025)</f>
        <v>0</v>
      </c>
      <c r="AS3025" s="60">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58">
        <f ca="1">COUNTIF(INDIRECT("U"&amp;(ROW()+12*(($AN3025-1)*3+$AO3025)-ROW())/12+5):INDIRECT("AF"&amp;(ROW()+12*(($AN3025-1)*3+$AO3025)-ROW())/12+5),AS3025)</f>
        <v>0</v>
      </c>
      <c r="AU3025" s="58">
        <f ca="1">IF(AND(AQ3025+AS3025&gt;0,AR3025+AT3025&gt;0),COUNTIF(AU$6:AU3024,"&gt;0")+1,0)</f>
        <v>0</v>
      </c>
    </row>
    <row r="3026" spans="40:47">
      <c r="AN3026" s="58">
        <v>84</v>
      </c>
      <c r="AO3026" s="58">
        <v>3</v>
      </c>
      <c r="AP3026" s="58">
        <v>9</v>
      </c>
      <c r="AQ3026" s="60">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58">
        <f ca="1">COUNTIF(INDIRECT("H"&amp;(ROW()+12*(($AN3026-1)*3+$AO3026)-ROW())/12+5):INDIRECT("S"&amp;(ROW()+12*(($AN3026-1)*3+$AO3026)-ROW())/12+5),AQ3026)</f>
        <v>0</v>
      </c>
      <c r="AS3026" s="60">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58">
        <f ca="1">COUNTIF(INDIRECT("U"&amp;(ROW()+12*(($AN3026-1)*3+$AO3026)-ROW())/12+5):INDIRECT("AF"&amp;(ROW()+12*(($AN3026-1)*3+$AO3026)-ROW())/12+5),AS3026)</f>
        <v>0</v>
      </c>
      <c r="AU3026" s="58">
        <f ca="1">IF(AND(AQ3026+AS3026&gt;0,AR3026+AT3026&gt;0),COUNTIF(AU$6:AU3025,"&gt;0")+1,0)</f>
        <v>0</v>
      </c>
    </row>
    <row r="3027" spans="40:47">
      <c r="AN3027" s="58">
        <v>84</v>
      </c>
      <c r="AO3027" s="58">
        <v>3</v>
      </c>
      <c r="AP3027" s="58">
        <v>10</v>
      </c>
      <c r="AQ3027" s="60">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58">
        <f ca="1">COUNTIF(INDIRECT("H"&amp;(ROW()+12*(($AN3027-1)*3+$AO3027)-ROW())/12+5):INDIRECT("S"&amp;(ROW()+12*(($AN3027-1)*3+$AO3027)-ROW())/12+5),AQ3027)</f>
        <v>0</v>
      </c>
      <c r="AS3027" s="60">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58">
        <f ca="1">COUNTIF(INDIRECT("U"&amp;(ROW()+12*(($AN3027-1)*3+$AO3027)-ROW())/12+5):INDIRECT("AF"&amp;(ROW()+12*(($AN3027-1)*3+$AO3027)-ROW())/12+5),AS3027)</f>
        <v>0</v>
      </c>
      <c r="AU3027" s="58">
        <f ca="1">IF(AND(AQ3027+AS3027&gt;0,AR3027+AT3027&gt;0),COUNTIF(AU$6:AU3026,"&gt;0")+1,0)</f>
        <v>0</v>
      </c>
    </row>
    <row r="3028" spans="40:47">
      <c r="AN3028" s="58">
        <v>84</v>
      </c>
      <c r="AO3028" s="58">
        <v>3</v>
      </c>
      <c r="AP3028" s="58">
        <v>11</v>
      </c>
      <c r="AQ3028" s="60">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58">
        <f ca="1">COUNTIF(INDIRECT("H"&amp;(ROW()+12*(($AN3028-1)*3+$AO3028)-ROW())/12+5):INDIRECT("S"&amp;(ROW()+12*(($AN3028-1)*3+$AO3028)-ROW())/12+5),AQ3028)</f>
        <v>0</v>
      </c>
      <c r="AS3028" s="60">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58">
        <f ca="1">COUNTIF(INDIRECT("U"&amp;(ROW()+12*(($AN3028-1)*3+$AO3028)-ROW())/12+5):INDIRECT("AF"&amp;(ROW()+12*(($AN3028-1)*3+$AO3028)-ROW())/12+5),AS3028)</f>
        <v>0</v>
      </c>
      <c r="AU3028" s="58">
        <f ca="1">IF(AND(AQ3028+AS3028&gt;0,AR3028+AT3028&gt;0),COUNTIF(AU$6:AU3027,"&gt;0")+1,0)</f>
        <v>0</v>
      </c>
    </row>
    <row r="3029" spans="40:47">
      <c r="AN3029" s="243">
        <v>84</v>
      </c>
      <c r="AO3029" s="243">
        <v>3</v>
      </c>
      <c r="AP3029" s="243">
        <v>12</v>
      </c>
      <c r="AQ3029" s="244">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243">
        <f ca="1">COUNTIF(INDIRECT("H"&amp;(ROW()+12*(($AN3029-1)*3+$AO3029)-ROW())/12+5):INDIRECT("S"&amp;(ROW()+12*(($AN3029-1)*3+$AO3029)-ROW())/12+5),AQ3029)</f>
        <v>0</v>
      </c>
      <c r="AS3029" s="244">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243">
        <f ca="1">COUNTIF(INDIRECT("U"&amp;(ROW()+12*(($AN3029-1)*3+$AO3029)-ROW())/12+5):INDIRECT("AF"&amp;(ROW()+12*(($AN3029-1)*3+$AO3029)-ROW())/12+5),AS3029)</f>
        <v>0</v>
      </c>
      <c r="AU3029" s="58">
        <f ca="1">IF(AND(AQ3029+AS3029&gt;0,AR3029+AT3029&gt;0),COUNTIF(AU$6:AU3028,"&gt;0")+1,0)</f>
        <v>0</v>
      </c>
    </row>
    <row r="3030" spans="40:47">
      <c r="AN3030" s="58">
        <v>85</v>
      </c>
      <c r="AO3030" s="58">
        <v>1</v>
      </c>
      <c r="AP3030" s="58">
        <v>1</v>
      </c>
      <c r="AQ3030" s="60">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58">
        <f ca="1">COUNTIF(INDIRECT("H"&amp;(ROW()+12*(($AN3030-1)*3+$AO3030)-ROW())/12+5):INDIRECT("S"&amp;(ROW()+12*(($AN3030-1)*3+$AO3030)-ROW())/12+5),AQ3030)</f>
        <v>0</v>
      </c>
      <c r="AS3030" s="60">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58">
        <f ca="1">COUNTIF(INDIRECT("U"&amp;(ROW()+12*(($AN3030-1)*3+$AO3030)-ROW())/12+5):INDIRECT("AF"&amp;(ROW()+12*(($AN3030-1)*3+$AO3030)-ROW())/12+5),AS3030)</f>
        <v>0</v>
      </c>
      <c r="AU3030" s="58">
        <f ca="1">IF(AND(AQ3030+AS3030&gt;0,AR3030+AT3030&gt;0),COUNTIF(AU$6:AU3029,"&gt;0")+1,0)</f>
        <v>0</v>
      </c>
    </row>
    <row r="3031" spans="40:47">
      <c r="AN3031" s="58">
        <v>85</v>
      </c>
      <c r="AO3031" s="58">
        <v>1</v>
      </c>
      <c r="AP3031" s="58">
        <v>2</v>
      </c>
      <c r="AQ3031" s="60">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58">
        <f ca="1">COUNTIF(INDIRECT("H"&amp;(ROW()+12*(($AN3031-1)*3+$AO3031)-ROW())/12+5):INDIRECT("S"&amp;(ROW()+12*(($AN3031-1)*3+$AO3031)-ROW())/12+5),AQ3031)</f>
        <v>0</v>
      </c>
      <c r="AS3031" s="60">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58">
        <f ca="1">COUNTIF(INDIRECT("U"&amp;(ROW()+12*(($AN3031-1)*3+$AO3031)-ROW())/12+5):INDIRECT("AF"&amp;(ROW()+12*(($AN3031-1)*3+$AO3031)-ROW())/12+5),AS3031)</f>
        <v>0</v>
      </c>
      <c r="AU3031" s="58">
        <f ca="1">IF(AND(AQ3031+AS3031&gt;0,AR3031+AT3031&gt;0),COUNTIF(AU$6:AU3030,"&gt;0")+1,0)</f>
        <v>0</v>
      </c>
    </row>
    <row r="3032" spans="40:47">
      <c r="AN3032" s="58">
        <v>85</v>
      </c>
      <c r="AO3032" s="58">
        <v>1</v>
      </c>
      <c r="AP3032" s="58">
        <v>3</v>
      </c>
      <c r="AQ3032" s="60">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58">
        <f ca="1">COUNTIF(INDIRECT("H"&amp;(ROW()+12*(($AN3032-1)*3+$AO3032)-ROW())/12+5):INDIRECT("S"&amp;(ROW()+12*(($AN3032-1)*3+$AO3032)-ROW())/12+5),AQ3032)</f>
        <v>0</v>
      </c>
      <c r="AS3032" s="60">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58">
        <f ca="1">COUNTIF(INDIRECT("U"&amp;(ROW()+12*(($AN3032-1)*3+$AO3032)-ROW())/12+5):INDIRECT("AF"&amp;(ROW()+12*(($AN3032-1)*3+$AO3032)-ROW())/12+5),AS3032)</f>
        <v>0</v>
      </c>
      <c r="AU3032" s="58">
        <f ca="1">IF(AND(AQ3032+AS3032&gt;0,AR3032+AT3032&gt;0),COUNTIF(AU$6:AU3031,"&gt;0")+1,0)</f>
        <v>0</v>
      </c>
    </row>
    <row r="3033" spans="40:47">
      <c r="AN3033" s="58">
        <v>85</v>
      </c>
      <c r="AO3033" s="58">
        <v>1</v>
      </c>
      <c r="AP3033" s="58">
        <v>4</v>
      </c>
      <c r="AQ3033" s="60">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58">
        <f ca="1">COUNTIF(INDIRECT("H"&amp;(ROW()+12*(($AN3033-1)*3+$AO3033)-ROW())/12+5):INDIRECT("S"&amp;(ROW()+12*(($AN3033-1)*3+$AO3033)-ROW())/12+5),AQ3033)</f>
        <v>0</v>
      </c>
      <c r="AS3033" s="60">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58">
        <f ca="1">COUNTIF(INDIRECT("U"&amp;(ROW()+12*(($AN3033-1)*3+$AO3033)-ROW())/12+5):INDIRECT("AF"&amp;(ROW()+12*(($AN3033-1)*3+$AO3033)-ROW())/12+5),AS3033)</f>
        <v>0</v>
      </c>
      <c r="AU3033" s="58">
        <f ca="1">IF(AND(AQ3033+AS3033&gt;0,AR3033+AT3033&gt;0),COUNTIF(AU$6:AU3032,"&gt;0")+1,0)</f>
        <v>0</v>
      </c>
    </row>
    <row r="3034" spans="40:47">
      <c r="AN3034" s="58">
        <v>85</v>
      </c>
      <c r="AO3034" s="58">
        <v>1</v>
      </c>
      <c r="AP3034" s="58">
        <v>5</v>
      </c>
      <c r="AQ3034" s="60">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58">
        <f ca="1">COUNTIF(INDIRECT("H"&amp;(ROW()+12*(($AN3034-1)*3+$AO3034)-ROW())/12+5):INDIRECT("S"&amp;(ROW()+12*(($AN3034-1)*3+$AO3034)-ROW())/12+5),AQ3034)</f>
        <v>0</v>
      </c>
      <c r="AS3034" s="60">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58">
        <f ca="1">COUNTIF(INDIRECT("U"&amp;(ROW()+12*(($AN3034-1)*3+$AO3034)-ROW())/12+5):INDIRECT("AF"&amp;(ROW()+12*(($AN3034-1)*3+$AO3034)-ROW())/12+5),AS3034)</f>
        <v>0</v>
      </c>
      <c r="AU3034" s="58">
        <f ca="1">IF(AND(AQ3034+AS3034&gt;0,AR3034+AT3034&gt;0),COUNTIF(AU$6:AU3033,"&gt;0")+1,0)</f>
        <v>0</v>
      </c>
    </row>
    <row r="3035" spans="40:47">
      <c r="AN3035" s="58">
        <v>85</v>
      </c>
      <c r="AO3035" s="58">
        <v>1</v>
      </c>
      <c r="AP3035" s="58">
        <v>6</v>
      </c>
      <c r="AQ3035" s="60">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58">
        <f ca="1">COUNTIF(INDIRECT("H"&amp;(ROW()+12*(($AN3035-1)*3+$AO3035)-ROW())/12+5):INDIRECT("S"&amp;(ROW()+12*(($AN3035-1)*3+$AO3035)-ROW())/12+5),AQ3035)</f>
        <v>0</v>
      </c>
      <c r="AS3035" s="60">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58">
        <f ca="1">COUNTIF(INDIRECT("U"&amp;(ROW()+12*(($AN3035-1)*3+$AO3035)-ROW())/12+5):INDIRECT("AF"&amp;(ROW()+12*(($AN3035-1)*3+$AO3035)-ROW())/12+5),AS3035)</f>
        <v>0</v>
      </c>
      <c r="AU3035" s="58">
        <f ca="1">IF(AND(AQ3035+AS3035&gt;0,AR3035+AT3035&gt;0),COUNTIF(AU$6:AU3034,"&gt;0")+1,0)</f>
        <v>0</v>
      </c>
    </row>
    <row r="3036" spans="40:47">
      <c r="AN3036" s="58">
        <v>85</v>
      </c>
      <c r="AO3036" s="58">
        <v>1</v>
      </c>
      <c r="AP3036" s="58">
        <v>7</v>
      </c>
      <c r="AQ3036" s="60">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58">
        <f ca="1">COUNTIF(INDIRECT("H"&amp;(ROW()+12*(($AN3036-1)*3+$AO3036)-ROW())/12+5):INDIRECT("S"&amp;(ROW()+12*(($AN3036-1)*3+$AO3036)-ROW())/12+5),AQ3036)</f>
        <v>0</v>
      </c>
      <c r="AS3036" s="60">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58">
        <f ca="1">COUNTIF(INDIRECT("U"&amp;(ROW()+12*(($AN3036-1)*3+$AO3036)-ROW())/12+5):INDIRECT("AF"&amp;(ROW()+12*(($AN3036-1)*3+$AO3036)-ROW())/12+5),AS3036)</f>
        <v>0</v>
      </c>
      <c r="AU3036" s="58">
        <f ca="1">IF(AND(AQ3036+AS3036&gt;0,AR3036+AT3036&gt;0),COUNTIF(AU$6:AU3035,"&gt;0")+1,0)</f>
        <v>0</v>
      </c>
    </row>
    <row r="3037" spans="40:47">
      <c r="AN3037" s="58">
        <v>85</v>
      </c>
      <c r="AO3037" s="58">
        <v>1</v>
      </c>
      <c r="AP3037" s="58">
        <v>8</v>
      </c>
      <c r="AQ3037" s="60">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58">
        <f ca="1">COUNTIF(INDIRECT("H"&amp;(ROW()+12*(($AN3037-1)*3+$AO3037)-ROW())/12+5):INDIRECT("S"&amp;(ROW()+12*(($AN3037-1)*3+$AO3037)-ROW())/12+5),AQ3037)</f>
        <v>0</v>
      </c>
      <c r="AS3037" s="60">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58">
        <f ca="1">COUNTIF(INDIRECT("U"&amp;(ROW()+12*(($AN3037-1)*3+$AO3037)-ROW())/12+5):INDIRECT("AF"&amp;(ROW()+12*(($AN3037-1)*3+$AO3037)-ROW())/12+5),AS3037)</f>
        <v>0</v>
      </c>
      <c r="AU3037" s="58">
        <f ca="1">IF(AND(AQ3037+AS3037&gt;0,AR3037+AT3037&gt;0),COUNTIF(AU$6:AU3036,"&gt;0")+1,0)</f>
        <v>0</v>
      </c>
    </row>
    <row r="3038" spans="40:47">
      <c r="AN3038" s="58">
        <v>85</v>
      </c>
      <c r="AO3038" s="58">
        <v>1</v>
      </c>
      <c r="AP3038" s="58">
        <v>9</v>
      </c>
      <c r="AQ3038" s="60">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58">
        <f ca="1">COUNTIF(INDIRECT("H"&amp;(ROW()+12*(($AN3038-1)*3+$AO3038)-ROW())/12+5):INDIRECT("S"&amp;(ROW()+12*(($AN3038-1)*3+$AO3038)-ROW())/12+5),AQ3038)</f>
        <v>0</v>
      </c>
      <c r="AS3038" s="60">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58">
        <f ca="1">COUNTIF(INDIRECT("U"&amp;(ROW()+12*(($AN3038-1)*3+$AO3038)-ROW())/12+5):INDIRECT("AF"&amp;(ROW()+12*(($AN3038-1)*3+$AO3038)-ROW())/12+5),AS3038)</f>
        <v>0</v>
      </c>
      <c r="AU3038" s="58">
        <f ca="1">IF(AND(AQ3038+AS3038&gt;0,AR3038+AT3038&gt;0),COUNTIF(AU$6:AU3037,"&gt;0")+1,0)</f>
        <v>0</v>
      </c>
    </row>
    <row r="3039" spans="40:47">
      <c r="AN3039" s="58">
        <v>85</v>
      </c>
      <c r="AO3039" s="58">
        <v>1</v>
      </c>
      <c r="AP3039" s="58">
        <v>10</v>
      </c>
      <c r="AQ3039" s="60">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58">
        <f ca="1">COUNTIF(INDIRECT("H"&amp;(ROW()+12*(($AN3039-1)*3+$AO3039)-ROW())/12+5):INDIRECT("S"&amp;(ROW()+12*(($AN3039-1)*3+$AO3039)-ROW())/12+5),AQ3039)</f>
        <v>0</v>
      </c>
      <c r="AS3039" s="60">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58">
        <f ca="1">COUNTIF(INDIRECT("U"&amp;(ROW()+12*(($AN3039-1)*3+$AO3039)-ROW())/12+5):INDIRECT("AF"&amp;(ROW()+12*(($AN3039-1)*3+$AO3039)-ROW())/12+5),AS3039)</f>
        <v>0</v>
      </c>
      <c r="AU3039" s="58">
        <f ca="1">IF(AND(AQ3039+AS3039&gt;0,AR3039+AT3039&gt;0),COUNTIF(AU$6:AU3038,"&gt;0")+1,0)</f>
        <v>0</v>
      </c>
    </row>
    <row r="3040" spans="40:47">
      <c r="AN3040" s="58">
        <v>85</v>
      </c>
      <c r="AO3040" s="58">
        <v>1</v>
      </c>
      <c r="AP3040" s="58">
        <v>11</v>
      </c>
      <c r="AQ3040" s="60">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58">
        <f ca="1">COUNTIF(INDIRECT("H"&amp;(ROW()+12*(($AN3040-1)*3+$AO3040)-ROW())/12+5):INDIRECT("S"&amp;(ROW()+12*(($AN3040-1)*3+$AO3040)-ROW())/12+5),AQ3040)</f>
        <v>0</v>
      </c>
      <c r="AS3040" s="60">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58">
        <f ca="1">COUNTIF(INDIRECT("U"&amp;(ROW()+12*(($AN3040-1)*3+$AO3040)-ROW())/12+5):INDIRECT("AF"&amp;(ROW()+12*(($AN3040-1)*3+$AO3040)-ROW())/12+5),AS3040)</f>
        <v>0</v>
      </c>
      <c r="AU3040" s="58">
        <f ca="1">IF(AND(AQ3040+AS3040&gt;0,AR3040+AT3040&gt;0),COUNTIF(AU$6:AU3039,"&gt;0")+1,0)</f>
        <v>0</v>
      </c>
    </row>
    <row r="3041" spans="40:47">
      <c r="AN3041" s="58">
        <v>85</v>
      </c>
      <c r="AO3041" s="58">
        <v>1</v>
      </c>
      <c r="AP3041" s="58">
        <v>12</v>
      </c>
      <c r="AQ3041" s="60">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58">
        <f ca="1">COUNTIF(INDIRECT("H"&amp;(ROW()+12*(($AN3041-1)*3+$AO3041)-ROW())/12+5):INDIRECT("S"&amp;(ROW()+12*(($AN3041-1)*3+$AO3041)-ROW())/12+5),AQ3041)</f>
        <v>0</v>
      </c>
      <c r="AS3041" s="60">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58">
        <f ca="1">COUNTIF(INDIRECT("U"&amp;(ROW()+12*(($AN3041-1)*3+$AO3041)-ROW())/12+5):INDIRECT("AF"&amp;(ROW()+12*(($AN3041-1)*3+$AO3041)-ROW())/12+5),AS3041)</f>
        <v>0</v>
      </c>
      <c r="AU3041" s="58">
        <f ca="1">IF(AND(AQ3041+AS3041&gt;0,AR3041+AT3041&gt;0),COUNTIF(AU$6:AU3040,"&gt;0")+1,0)</f>
        <v>0</v>
      </c>
    </row>
    <row r="3042" spans="40:47">
      <c r="AN3042" s="58">
        <v>85</v>
      </c>
      <c r="AO3042" s="58">
        <v>2</v>
      </c>
      <c r="AP3042" s="58">
        <v>1</v>
      </c>
      <c r="AQ3042" s="60">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58">
        <f ca="1">COUNTIF(INDIRECT("H"&amp;(ROW()+12*(($AN3042-1)*3+$AO3042)-ROW())/12+5):INDIRECT("S"&amp;(ROW()+12*(($AN3042-1)*3+$AO3042)-ROW())/12+5),AQ3042)</f>
        <v>0</v>
      </c>
      <c r="AS3042" s="60">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58">
        <f ca="1">COUNTIF(INDIRECT("U"&amp;(ROW()+12*(($AN3042-1)*3+$AO3042)-ROW())/12+5):INDIRECT("AF"&amp;(ROW()+12*(($AN3042-1)*3+$AO3042)-ROW())/12+5),AS3042)</f>
        <v>0</v>
      </c>
      <c r="AU3042" s="58">
        <f ca="1">IF(AND(AQ3042+AS3042&gt;0,AR3042+AT3042&gt;0),COUNTIF(AU$6:AU3041,"&gt;0")+1,0)</f>
        <v>0</v>
      </c>
    </row>
    <row r="3043" spans="40:47">
      <c r="AN3043" s="58">
        <v>85</v>
      </c>
      <c r="AO3043" s="58">
        <v>2</v>
      </c>
      <c r="AP3043" s="58">
        <v>2</v>
      </c>
      <c r="AQ3043" s="60">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58">
        <f ca="1">COUNTIF(INDIRECT("H"&amp;(ROW()+12*(($AN3043-1)*3+$AO3043)-ROW())/12+5):INDIRECT("S"&amp;(ROW()+12*(($AN3043-1)*3+$AO3043)-ROW())/12+5),AQ3043)</f>
        <v>0</v>
      </c>
      <c r="AS3043" s="60">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58">
        <f ca="1">COUNTIF(INDIRECT("U"&amp;(ROW()+12*(($AN3043-1)*3+$AO3043)-ROW())/12+5):INDIRECT("AF"&amp;(ROW()+12*(($AN3043-1)*3+$AO3043)-ROW())/12+5),AS3043)</f>
        <v>0</v>
      </c>
      <c r="AU3043" s="58">
        <f ca="1">IF(AND(AQ3043+AS3043&gt;0,AR3043+AT3043&gt;0),COUNTIF(AU$6:AU3042,"&gt;0")+1,0)</f>
        <v>0</v>
      </c>
    </row>
    <row r="3044" spans="40:47">
      <c r="AN3044" s="58">
        <v>85</v>
      </c>
      <c r="AO3044" s="58">
        <v>2</v>
      </c>
      <c r="AP3044" s="58">
        <v>3</v>
      </c>
      <c r="AQ3044" s="60">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58">
        <f ca="1">COUNTIF(INDIRECT("H"&amp;(ROW()+12*(($AN3044-1)*3+$AO3044)-ROW())/12+5):INDIRECT("S"&amp;(ROW()+12*(($AN3044-1)*3+$AO3044)-ROW())/12+5),AQ3044)</f>
        <v>0</v>
      </c>
      <c r="AS3044" s="60">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58">
        <f ca="1">COUNTIF(INDIRECT("U"&amp;(ROW()+12*(($AN3044-1)*3+$AO3044)-ROW())/12+5):INDIRECT("AF"&amp;(ROW()+12*(($AN3044-1)*3+$AO3044)-ROW())/12+5),AS3044)</f>
        <v>0</v>
      </c>
      <c r="AU3044" s="58">
        <f ca="1">IF(AND(AQ3044+AS3044&gt;0,AR3044+AT3044&gt;0),COUNTIF(AU$6:AU3043,"&gt;0")+1,0)</f>
        <v>0</v>
      </c>
    </row>
    <row r="3045" spans="40:47">
      <c r="AN3045" s="58">
        <v>85</v>
      </c>
      <c r="AO3045" s="58">
        <v>2</v>
      </c>
      <c r="AP3045" s="58">
        <v>4</v>
      </c>
      <c r="AQ3045" s="60">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58">
        <f ca="1">COUNTIF(INDIRECT("H"&amp;(ROW()+12*(($AN3045-1)*3+$AO3045)-ROW())/12+5):INDIRECT("S"&amp;(ROW()+12*(($AN3045-1)*3+$AO3045)-ROW())/12+5),AQ3045)</f>
        <v>0</v>
      </c>
      <c r="AS3045" s="60">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58">
        <f ca="1">COUNTIF(INDIRECT("U"&amp;(ROW()+12*(($AN3045-1)*3+$AO3045)-ROW())/12+5):INDIRECT("AF"&amp;(ROW()+12*(($AN3045-1)*3+$AO3045)-ROW())/12+5),AS3045)</f>
        <v>0</v>
      </c>
      <c r="AU3045" s="58">
        <f ca="1">IF(AND(AQ3045+AS3045&gt;0,AR3045+AT3045&gt;0),COUNTIF(AU$6:AU3044,"&gt;0")+1,0)</f>
        <v>0</v>
      </c>
    </row>
    <row r="3046" spans="40:47">
      <c r="AN3046" s="58">
        <v>85</v>
      </c>
      <c r="AO3046" s="58">
        <v>2</v>
      </c>
      <c r="AP3046" s="58">
        <v>5</v>
      </c>
      <c r="AQ3046" s="60">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58">
        <f ca="1">COUNTIF(INDIRECT("H"&amp;(ROW()+12*(($AN3046-1)*3+$AO3046)-ROW())/12+5):INDIRECT("S"&amp;(ROW()+12*(($AN3046-1)*3+$AO3046)-ROW())/12+5),AQ3046)</f>
        <v>0</v>
      </c>
      <c r="AS3046" s="60">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58">
        <f ca="1">COUNTIF(INDIRECT("U"&amp;(ROW()+12*(($AN3046-1)*3+$AO3046)-ROW())/12+5):INDIRECT("AF"&amp;(ROW()+12*(($AN3046-1)*3+$AO3046)-ROW())/12+5),AS3046)</f>
        <v>0</v>
      </c>
      <c r="AU3046" s="58">
        <f ca="1">IF(AND(AQ3046+AS3046&gt;0,AR3046+AT3046&gt;0),COUNTIF(AU$6:AU3045,"&gt;0")+1,0)</f>
        <v>0</v>
      </c>
    </row>
    <row r="3047" spans="40:47">
      <c r="AN3047" s="58">
        <v>85</v>
      </c>
      <c r="AO3047" s="58">
        <v>2</v>
      </c>
      <c r="AP3047" s="58">
        <v>6</v>
      </c>
      <c r="AQ3047" s="60">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58">
        <f ca="1">COUNTIF(INDIRECT("H"&amp;(ROW()+12*(($AN3047-1)*3+$AO3047)-ROW())/12+5):INDIRECT("S"&amp;(ROW()+12*(($AN3047-1)*3+$AO3047)-ROW())/12+5),AQ3047)</f>
        <v>0</v>
      </c>
      <c r="AS3047" s="60">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58">
        <f ca="1">COUNTIF(INDIRECT("U"&amp;(ROW()+12*(($AN3047-1)*3+$AO3047)-ROW())/12+5):INDIRECT("AF"&amp;(ROW()+12*(($AN3047-1)*3+$AO3047)-ROW())/12+5),AS3047)</f>
        <v>0</v>
      </c>
      <c r="AU3047" s="58">
        <f ca="1">IF(AND(AQ3047+AS3047&gt;0,AR3047+AT3047&gt;0),COUNTIF(AU$6:AU3046,"&gt;0")+1,0)</f>
        <v>0</v>
      </c>
    </row>
    <row r="3048" spans="40:47">
      <c r="AN3048" s="58">
        <v>85</v>
      </c>
      <c r="AO3048" s="58">
        <v>2</v>
      </c>
      <c r="AP3048" s="58">
        <v>7</v>
      </c>
      <c r="AQ3048" s="60">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58">
        <f ca="1">COUNTIF(INDIRECT("H"&amp;(ROW()+12*(($AN3048-1)*3+$AO3048)-ROW())/12+5):INDIRECT("S"&amp;(ROW()+12*(($AN3048-1)*3+$AO3048)-ROW())/12+5),AQ3048)</f>
        <v>0</v>
      </c>
      <c r="AS3048" s="60">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58">
        <f ca="1">COUNTIF(INDIRECT("U"&amp;(ROW()+12*(($AN3048-1)*3+$AO3048)-ROW())/12+5):INDIRECT("AF"&amp;(ROW()+12*(($AN3048-1)*3+$AO3048)-ROW())/12+5),AS3048)</f>
        <v>0</v>
      </c>
      <c r="AU3048" s="58">
        <f ca="1">IF(AND(AQ3048+AS3048&gt;0,AR3048+AT3048&gt;0),COUNTIF(AU$6:AU3047,"&gt;0")+1,0)</f>
        <v>0</v>
      </c>
    </row>
    <row r="3049" spans="40:47">
      <c r="AN3049" s="58">
        <v>85</v>
      </c>
      <c r="AO3049" s="58">
        <v>2</v>
      </c>
      <c r="AP3049" s="58">
        <v>8</v>
      </c>
      <c r="AQ3049" s="60">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58">
        <f ca="1">COUNTIF(INDIRECT("H"&amp;(ROW()+12*(($AN3049-1)*3+$AO3049)-ROW())/12+5):INDIRECT("S"&amp;(ROW()+12*(($AN3049-1)*3+$AO3049)-ROW())/12+5),AQ3049)</f>
        <v>0</v>
      </c>
      <c r="AS3049" s="60">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58">
        <f ca="1">COUNTIF(INDIRECT("U"&amp;(ROW()+12*(($AN3049-1)*3+$AO3049)-ROW())/12+5):INDIRECT("AF"&amp;(ROW()+12*(($AN3049-1)*3+$AO3049)-ROW())/12+5),AS3049)</f>
        <v>0</v>
      </c>
      <c r="AU3049" s="58">
        <f ca="1">IF(AND(AQ3049+AS3049&gt;0,AR3049+AT3049&gt;0),COUNTIF(AU$6:AU3048,"&gt;0")+1,0)</f>
        <v>0</v>
      </c>
    </row>
    <row r="3050" spans="40:47">
      <c r="AN3050" s="58">
        <v>85</v>
      </c>
      <c r="AO3050" s="58">
        <v>2</v>
      </c>
      <c r="AP3050" s="58">
        <v>9</v>
      </c>
      <c r="AQ3050" s="60">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58">
        <f ca="1">COUNTIF(INDIRECT("H"&amp;(ROW()+12*(($AN3050-1)*3+$AO3050)-ROW())/12+5):INDIRECT("S"&amp;(ROW()+12*(($AN3050-1)*3+$AO3050)-ROW())/12+5),AQ3050)</f>
        <v>0</v>
      </c>
      <c r="AS3050" s="60">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58">
        <f ca="1">COUNTIF(INDIRECT("U"&amp;(ROW()+12*(($AN3050-1)*3+$AO3050)-ROW())/12+5):INDIRECT("AF"&amp;(ROW()+12*(($AN3050-1)*3+$AO3050)-ROW())/12+5),AS3050)</f>
        <v>0</v>
      </c>
      <c r="AU3050" s="58">
        <f ca="1">IF(AND(AQ3050+AS3050&gt;0,AR3050+AT3050&gt;0),COUNTIF(AU$6:AU3049,"&gt;0")+1,0)</f>
        <v>0</v>
      </c>
    </row>
    <row r="3051" spans="40:47">
      <c r="AN3051" s="58">
        <v>85</v>
      </c>
      <c r="AO3051" s="58">
        <v>2</v>
      </c>
      <c r="AP3051" s="58">
        <v>10</v>
      </c>
      <c r="AQ3051" s="60">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58">
        <f ca="1">COUNTIF(INDIRECT("H"&amp;(ROW()+12*(($AN3051-1)*3+$AO3051)-ROW())/12+5):INDIRECT("S"&amp;(ROW()+12*(($AN3051-1)*3+$AO3051)-ROW())/12+5),AQ3051)</f>
        <v>0</v>
      </c>
      <c r="AS3051" s="60">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58">
        <f ca="1">COUNTIF(INDIRECT("U"&amp;(ROW()+12*(($AN3051-1)*3+$AO3051)-ROW())/12+5):INDIRECT("AF"&amp;(ROW()+12*(($AN3051-1)*3+$AO3051)-ROW())/12+5),AS3051)</f>
        <v>0</v>
      </c>
      <c r="AU3051" s="58">
        <f ca="1">IF(AND(AQ3051+AS3051&gt;0,AR3051+AT3051&gt;0),COUNTIF(AU$6:AU3050,"&gt;0")+1,0)</f>
        <v>0</v>
      </c>
    </row>
    <row r="3052" spans="40:47">
      <c r="AN3052" s="58">
        <v>85</v>
      </c>
      <c r="AO3052" s="58">
        <v>2</v>
      </c>
      <c r="AP3052" s="58">
        <v>11</v>
      </c>
      <c r="AQ3052" s="60">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58">
        <f ca="1">COUNTIF(INDIRECT("H"&amp;(ROW()+12*(($AN3052-1)*3+$AO3052)-ROW())/12+5):INDIRECT("S"&amp;(ROW()+12*(($AN3052-1)*3+$AO3052)-ROW())/12+5),AQ3052)</f>
        <v>0</v>
      </c>
      <c r="AS3052" s="60">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58">
        <f ca="1">COUNTIF(INDIRECT("U"&amp;(ROW()+12*(($AN3052-1)*3+$AO3052)-ROW())/12+5):INDIRECT("AF"&amp;(ROW()+12*(($AN3052-1)*3+$AO3052)-ROW())/12+5),AS3052)</f>
        <v>0</v>
      </c>
      <c r="AU3052" s="58">
        <f ca="1">IF(AND(AQ3052+AS3052&gt;0,AR3052+AT3052&gt;0),COUNTIF(AU$6:AU3051,"&gt;0")+1,0)</f>
        <v>0</v>
      </c>
    </row>
    <row r="3053" spans="40:47">
      <c r="AN3053" s="58">
        <v>85</v>
      </c>
      <c r="AO3053" s="58">
        <v>2</v>
      </c>
      <c r="AP3053" s="58">
        <v>12</v>
      </c>
      <c r="AQ3053" s="60">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58">
        <f ca="1">COUNTIF(INDIRECT("H"&amp;(ROW()+12*(($AN3053-1)*3+$AO3053)-ROW())/12+5):INDIRECT("S"&amp;(ROW()+12*(($AN3053-1)*3+$AO3053)-ROW())/12+5),AQ3053)</f>
        <v>0</v>
      </c>
      <c r="AS3053" s="60">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58">
        <f ca="1">COUNTIF(INDIRECT("U"&amp;(ROW()+12*(($AN3053-1)*3+$AO3053)-ROW())/12+5):INDIRECT("AF"&amp;(ROW()+12*(($AN3053-1)*3+$AO3053)-ROW())/12+5),AS3053)</f>
        <v>0</v>
      </c>
      <c r="AU3053" s="58">
        <f ca="1">IF(AND(AQ3053+AS3053&gt;0,AR3053+AT3053&gt;0),COUNTIF(AU$6:AU3052,"&gt;0")+1,0)</f>
        <v>0</v>
      </c>
    </row>
    <row r="3054" spans="40:47">
      <c r="AN3054" s="58">
        <v>85</v>
      </c>
      <c r="AO3054" s="58">
        <v>3</v>
      </c>
      <c r="AP3054" s="58">
        <v>1</v>
      </c>
      <c r="AQ3054" s="60">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58">
        <f ca="1">COUNTIF(INDIRECT("H"&amp;(ROW()+12*(($AN3054-1)*3+$AO3054)-ROW())/12+5):INDIRECT("S"&amp;(ROW()+12*(($AN3054-1)*3+$AO3054)-ROW())/12+5),AQ3054)</f>
        <v>0</v>
      </c>
      <c r="AS3054" s="60">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58">
        <f ca="1">COUNTIF(INDIRECT("U"&amp;(ROW()+12*(($AN3054-1)*3+$AO3054)-ROW())/12+5):INDIRECT("AF"&amp;(ROW()+12*(($AN3054-1)*3+$AO3054)-ROW())/12+5),AS3054)</f>
        <v>0</v>
      </c>
      <c r="AU3054" s="58">
        <f ca="1">IF(AND(AQ3054+AS3054&gt;0,AR3054+AT3054&gt;0),COUNTIF(AU$6:AU3053,"&gt;0")+1,0)</f>
        <v>0</v>
      </c>
    </row>
    <row r="3055" spans="40:47">
      <c r="AN3055" s="58">
        <v>85</v>
      </c>
      <c r="AO3055" s="58">
        <v>3</v>
      </c>
      <c r="AP3055" s="58">
        <v>2</v>
      </c>
      <c r="AQ3055" s="60">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58">
        <f ca="1">COUNTIF(INDIRECT("H"&amp;(ROW()+12*(($AN3055-1)*3+$AO3055)-ROW())/12+5):INDIRECT("S"&amp;(ROW()+12*(($AN3055-1)*3+$AO3055)-ROW())/12+5),AQ3055)</f>
        <v>0</v>
      </c>
      <c r="AS3055" s="60">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58">
        <f ca="1">COUNTIF(INDIRECT("U"&amp;(ROW()+12*(($AN3055-1)*3+$AO3055)-ROW())/12+5):INDIRECT("AF"&amp;(ROW()+12*(($AN3055-1)*3+$AO3055)-ROW())/12+5),AS3055)</f>
        <v>0</v>
      </c>
      <c r="AU3055" s="58">
        <f ca="1">IF(AND(AQ3055+AS3055&gt;0,AR3055+AT3055&gt;0),COUNTIF(AU$6:AU3054,"&gt;0")+1,0)</f>
        <v>0</v>
      </c>
    </row>
    <row r="3056" spans="40:47">
      <c r="AN3056" s="58">
        <v>85</v>
      </c>
      <c r="AO3056" s="58">
        <v>3</v>
      </c>
      <c r="AP3056" s="58">
        <v>3</v>
      </c>
      <c r="AQ3056" s="60">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58">
        <f ca="1">COUNTIF(INDIRECT("H"&amp;(ROW()+12*(($AN3056-1)*3+$AO3056)-ROW())/12+5):INDIRECT("S"&amp;(ROW()+12*(($AN3056-1)*3+$AO3056)-ROW())/12+5),AQ3056)</f>
        <v>0</v>
      </c>
      <c r="AS3056" s="60">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58">
        <f ca="1">COUNTIF(INDIRECT("U"&amp;(ROW()+12*(($AN3056-1)*3+$AO3056)-ROW())/12+5):INDIRECT("AF"&amp;(ROW()+12*(($AN3056-1)*3+$AO3056)-ROW())/12+5),AS3056)</f>
        <v>0</v>
      </c>
      <c r="AU3056" s="58">
        <f ca="1">IF(AND(AQ3056+AS3056&gt;0,AR3056+AT3056&gt;0),COUNTIF(AU$6:AU3055,"&gt;0")+1,0)</f>
        <v>0</v>
      </c>
    </row>
    <row r="3057" spans="40:47">
      <c r="AN3057" s="58">
        <v>85</v>
      </c>
      <c r="AO3057" s="58">
        <v>3</v>
      </c>
      <c r="AP3057" s="58">
        <v>4</v>
      </c>
      <c r="AQ3057" s="60">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58">
        <f ca="1">COUNTIF(INDIRECT("H"&amp;(ROW()+12*(($AN3057-1)*3+$AO3057)-ROW())/12+5):INDIRECT("S"&amp;(ROW()+12*(($AN3057-1)*3+$AO3057)-ROW())/12+5),AQ3057)</f>
        <v>0</v>
      </c>
      <c r="AS3057" s="60">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58">
        <f ca="1">COUNTIF(INDIRECT("U"&amp;(ROW()+12*(($AN3057-1)*3+$AO3057)-ROW())/12+5):INDIRECT("AF"&amp;(ROW()+12*(($AN3057-1)*3+$AO3057)-ROW())/12+5),AS3057)</f>
        <v>0</v>
      </c>
      <c r="AU3057" s="58">
        <f ca="1">IF(AND(AQ3057+AS3057&gt;0,AR3057+AT3057&gt;0),COUNTIF(AU$6:AU3056,"&gt;0")+1,0)</f>
        <v>0</v>
      </c>
    </row>
    <row r="3058" spans="40:47">
      <c r="AN3058" s="58">
        <v>85</v>
      </c>
      <c r="AO3058" s="58">
        <v>3</v>
      </c>
      <c r="AP3058" s="58">
        <v>5</v>
      </c>
      <c r="AQ3058" s="60">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58">
        <f ca="1">COUNTIF(INDIRECT("H"&amp;(ROW()+12*(($AN3058-1)*3+$AO3058)-ROW())/12+5):INDIRECT("S"&amp;(ROW()+12*(($AN3058-1)*3+$AO3058)-ROW())/12+5),AQ3058)</f>
        <v>0</v>
      </c>
      <c r="AS3058" s="60">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58">
        <f ca="1">COUNTIF(INDIRECT("U"&amp;(ROW()+12*(($AN3058-1)*3+$AO3058)-ROW())/12+5):INDIRECT("AF"&amp;(ROW()+12*(($AN3058-1)*3+$AO3058)-ROW())/12+5),AS3058)</f>
        <v>0</v>
      </c>
      <c r="AU3058" s="58">
        <f ca="1">IF(AND(AQ3058+AS3058&gt;0,AR3058+AT3058&gt;0),COUNTIF(AU$6:AU3057,"&gt;0")+1,0)</f>
        <v>0</v>
      </c>
    </row>
    <row r="3059" spans="40:47">
      <c r="AN3059" s="58">
        <v>85</v>
      </c>
      <c r="AO3059" s="58">
        <v>3</v>
      </c>
      <c r="AP3059" s="58">
        <v>6</v>
      </c>
      <c r="AQ3059" s="60">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58">
        <f ca="1">COUNTIF(INDIRECT("H"&amp;(ROW()+12*(($AN3059-1)*3+$AO3059)-ROW())/12+5):INDIRECT("S"&amp;(ROW()+12*(($AN3059-1)*3+$AO3059)-ROW())/12+5),AQ3059)</f>
        <v>0</v>
      </c>
      <c r="AS3059" s="60">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58">
        <f ca="1">COUNTIF(INDIRECT("U"&amp;(ROW()+12*(($AN3059-1)*3+$AO3059)-ROW())/12+5):INDIRECT("AF"&amp;(ROW()+12*(($AN3059-1)*3+$AO3059)-ROW())/12+5),AS3059)</f>
        <v>0</v>
      </c>
      <c r="AU3059" s="58">
        <f ca="1">IF(AND(AQ3059+AS3059&gt;0,AR3059+AT3059&gt;0),COUNTIF(AU$6:AU3058,"&gt;0")+1,0)</f>
        <v>0</v>
      </c>
    </row>
    <row r="3060" spans="40:47">
      <c r="AN3060" s="58">
        <v>85</v>
      </c>
      <c r="AO3060" s="58">
        <v>3</v>
      </c>
      <c r="AP3060" s="58">
        <v>7</v>
      </c>
      <c r="AQ3060" s="60">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58">
        <f ca="1">COUNTIF(INDIRECT("H"&amp;(ROW()+12*(($AN3060-1)*3+$AO3060)-ROW())/12+5):INDIRECT("S"&amp;(ROW()+12*(($AN3060-1)*3+$AO3060)-ROW())/12+5),AQ3060)</f>
        <v>0</v>
      </c>
      <c r="AS3060" s="60">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58">
        <f ca="1">COUNTIF(INDIRECT("U"&amp;(ROW()+12*(($AN3060-1)*3+$AO3060)-ROW())/12+5):INDIRECT("AF"&amp;(ROW()+12*(($AN3060-1)*3+$AO3060)-ROW())/12+5),AS3060)</f>
        <v>0</v>
      </c>
      <c r="AU3060" s="58">
        <f ca="1">IF(AND(AQ3060+AS3060&gt;0,AR3060+AT3060&gt;0),COUNTIF(AU$6:AU3059,"&gt;0")+1,0)</f>
        <v>0</v>
      </c>
    </row>
    <row r="3061" spans="40:47">
      <c r="AN3061" s="58">
        <v>85</v>
      </c>
      <c r="AO3061" s="58">
        <v>3</v>
      </c>
      <c r="AP3061" s="58">
        <v>8</v>
      </c>
      <c r="AQ3061" s="60">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58">
        <f ca="1">COUNTIF(INDIRECT("H"&amp;(ROW()+12*(($AN3061-1)*3+$AO3061)-ROW())/12+5):INDIRECT("S"&amp;(ROW()+12*(($AN3061-1)*3+$AO3061)-ROW())/12+5),AQ3061)</f>
        <v>0</v>
      </c>
      <c r="AS3061" s="60">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58">
        <f ca="1">COUNTIF(INDIRECT("U"&amp;(ROW()+12*(($AN3061-1)*3+$AO3061)-ROW())/12+5):INDIRECT("AF"&amp;(ROW()+12*(($AN3061-1)*3+$AO3061)-ROW())/12+5),AS3061)</f>
        <v>0</v>
      </c>
      <c r="AU3061" s="58">
        <f ca="1">IF(AND(AQ3061+AS3061&gt;0,AR3061+AT3061&gt;0),COUNTIF(AU$6:AU3060,"&gt;0")+1,0)</f>
        <v>0</v>
      </c>
    </row>
    <row r="3062" spans="40:47">
      <c r="AN3062" s="58">
        <v>85</v>
      </c>
      <c r="AO3062" s="58">
        <v>3</v>
      </c>
      <c r="AP3062" s="58">
        <v>9</v>
      </c>
      <c r="AQ3062" s="60">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58">
        <f ca="1">COUNTIF(INDIRECT("H"&amp;(ROW()+12*(($AN3062-1)*3+$AO3062)-ROW())/12+5):INDIRECT("S"&amp;(ROW()+12*(($AN3062-1)*3+$AO3062)-ROW())/12+5),AQ3062)</f>
        <v>0</v>
      </c>
      <c r="AS3062" s="60">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58">
        <f ca="1">COUNTIF(INDIRECT("U"&amp;(ROW()+12*(($AN3062-1)*3+$AO3062)-ROW())/12+5):INDIRECT("AF"&amp;(ROW()+12*(($AN3062-1)*3+$AO3062)-ROW())/12+5),AS3062)</f>
        <v>0</v>
      </c>
      <c r="AU3062" s="58">
        <f ca="1">IF(AND(AQ3062+AS3062&gt;0,AR3062+AT3062&gt;0),COUNTIF(AU$6:AU3061,"&gt;0")+1,0)</f>
        <v>0</v>
      </c>
    </row>
    <row r="3063" spans="40:47">
      <c r="AN3063" s="58">
        <v>85</v>
      </c>
      <c r="AO3063" s="58">
        <v>3</v>
      </c>
      <c r="AP3063" s="58">
        <v>10</v>
      </c>
      <c r="AQ3063" s="60">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58">
        <f ca="1">COUNTIF(INDIRECT("H"&amp;(ROW()+12*(($AN3063-1)*3+$AO3063)-ROW())/12+5):INDIRECT("S"&amp;(ROW()+12*(($AN3063-1)*3+$AO3063)-ROW())/12+5),AQ3063)</f>
        <v>0</v>
      </c>
      <c r="AS3063" s="60">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58">
        <f ca="1">COUNTIF(INDIRECT("U"&amp;(ROW()+12*(($AN3063-1)*3+$AO3063)-ROW())/12+5):INDIRECT("AF"&amp;(ROW()+12*(($AN3063-1)*3+$AO3063)-ROW())/12+5),AS3063)</f>
        <v>0</v>
      </c>
      <c r="AU3063" s="58">
        <f ca="1">IF(AND(AQ3063+AS3063&gt;0,AR3063+AT3063&gt;0),COUNTIF(AU$6:AU3062,"&gt;0")+1,0)</f>
        <v>0</v>
      </c>
    </row>
    <row r="3064" spans="40:47">
      <c r="AN3064" s="58">
        <v>85</v>
      </c>
      <c r="AO3064" s="58">
        <v>3</v>
      </c>
      <c r="AP3064" s="58">
        <v>11</v>
      </c>
      <c r="AQ3064" s="60">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58">
        <f ca="1">COUNTIF(INDIRECT("H"&amp;(ROW()+12*(($AN3064-1)*3+$AO3064)-ROW())/12+5):INDIRECT("S"&amp;(ROW()+12*(($AN3064-1)*3+$AO3064)-ROW())/12+5),AQ3064)</f>
        <v>0</v>
      </c>
      <c r="AS3064" s="60">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58">
        <f ca="1">COUNTIF(INDIRECT("U"&amp;(ROW()+12*(($AN3064-1)*3+$AO3064)-ROW())/12+5):INDIRECT("AF"&amp;(ROW()+12*(($AN3064-1)*3+$AO3064)-ROW())/12+5),AS3064)</f>
        <v>0</v>
      </c>
      <c r="AU3064" s="58">
        <f ca="1">IF(AND(AQ3064+AS3064&gt;0,AR3064+AT3064&gt;0),COUNTIF(AU$6:AU3063,"&gt;0")+1,0)</f>
        <v>0</v>
      </c>
    </row>
    <row r="3065" spans="40:47">
      <c r="AN3065" s="243">
        <v>85</v>
      </c>
      <c r="AO3065" s="243">
        <v>3</v>
      </c>
      <c r="AP3065" s="243">
        <v>12</v>
      </c>
      <c r="AQ3065" s="244">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243">
        <f ca="1">COUNTIF(INDIRECT("H"&amp;(ROW()+12*(($AN3065-1)*3+$AO3065)-ROW())/12+5):INDIRECT("S"&amp;(ROW()+12*(($AN3065-1)*3+$AO3065)-ROW())/12+5),AQ3065)</f>
        <v>0</v>
      </c>
      <c r="AS3065" s="244">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243">
        <f ca="1">COUNTIF(INDIRECT("U"&amp;(ROW()+12*(($AN3065-1)*3+$AO3065)-ROW())/12+5):INDIRECT("AF"&amp;(ROW()+12*(($AN3065-1)*3+$AO3065)-ROW())/12+5),AS3065)</f>
        <v>0</v>
      </c>
      <c r="AU3065" s="58">
        <f ca="1">IF(AND(AQ3065+AS3065&gt;0,AR3065+AT3065&gt;0),COUNTIF(AU$6:AU3064,"&gt;0")+1,0)</f>
        <v>0</v>
      </c>
    </row>
    <row r="3066" spans="40:47">
      <c r="AN3066" s="58">
        <v>86</v>
      </c>
      <c r="AO3066" s="58">
        <v>1</v>
      </c>
      <c r="AP3066" s="58">
        <v>1</v>
      </c>
      <c r="AQ3066" s="60">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58">
        <f ca="1">COUNTIF(INDIRECT("H"&amp;(ROW()+12*(($AN3066-1)*3+$AO3066)-ROW())/12+5):INDIRECT("S"&amp;(ROW()+12*(($AN3066-1)*3+$AO3066)-ROW())/12+5),AQ3066)</f>
        <v>0</v>
      </c>
      <c r="AS3066" s="60">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58">
        <f ca="1">COUNTIF(INDIRECT("U"&amp;(ROW()+12*(($AN3066-1)*3+$AO3066)-ROW())/12+5):INDIRECT("AF"&amp;(ROW()+12*(($AN3066-1)*3+$AO3066)-ROW())/12+5),AS3066)</f>
        <v>0</v>
      </c>
      <c r="AU3066" s="58">
        <f ca="1">IF(AND(AQ3066+AS3066&gt;0,AR3066+AT3066&gt;0),COUNTIF(AU$6:AU3065,"&gt;0")+1,0)</f>
        <v>0</v>
      </c>
    </row>
    <row r="3067" spans="40:47">
      <c r="AN3067" s="58">
        <v>86</v>
      </c>
      <c r="AO3067" s="58">
        <v>1</v>
      </c>
      <c r="AP3067" s="58">
        <v>2</v>
      </c>
      <c r="AQ3067" s="60">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58">
        <f ca="1">COUNTIF(INDIRECT("H"&amp;(ROW()+12*(($AN3067-1)*3+$AO3067)-ROW())/12+5):INDIRECT("S"&amp;(ROW()+12*(($AN3067-1)*3+$AO3067)-ROW())/12+5),AQ3067)</f>
        <v>0</v>
      </c>
      <c r="AS3067" s="60">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58">
        <f ca="1">COUNTIF(INDIRECT("U"&amp;(ROW()+12*(($AN3067-1)*3+$AO3067)-ROW())/12+5):INDIRECT("AF"&amp;(ROW()+12*(($AN3067-1)*3+$AO3067)-ROW())/12+5),AS3067)</f>
        <v>0</v>
      </c>
      <c r="AU3067" s="58">
        <f ca="1">IF(AND(AQ3067+AS3067&gt;0,AR3067+AT3067&gt;0),COUNTIF(AU$6:AU3066,"&gt;0")+1,0)</f>
        <v>0</v>
      </c>
    </row>
    <row r="3068" spans="40:47">
      <c r="AN3068" s="58">
        <v>86</v>
      </c>
      <c r="AO3068" s="58">
        <v>1</v>
      </c>
      <c r="AP3068" s="58">
        <v>3</v>
      </c>
      <c r="AQ3068" s="60">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58">
        <f ca="1">COUNTIF(INDIRECT("H"&amp;(ROW()+12*(($AN3068-1)*3+$AO3068)-ROW())/12+5):INDIRECT("S"&amp;(ROW()+12*(($AN3068-1)*3+$AO3068)-ROW())/12+5),AQ3068)</f>
        <v>0</v>
      </c>
      <c r="AS3068" s="60">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58">
        <f ca="1">COUNTIF(INDIRECT("U"&amp;(ROW()+12*(($AN3068-1)*3+$AO3068)-ROW())/12+5):INDIRECT("AF"&amp;(ROW()+12*(($AN3068-1)*3+$AO3068)-ROW())/12+5),AS3068)</f>
        <v>0</v>
      </c>
      <c r="AU3068" s="58">
        <f ca="1">IF(AND(AQ3068+AS3068&gt;0,AR3068+AT3068&gt;0),COUNTIF(AU$6:AU3067,"&gt;0")+1,0)</f>
        <v>0</v>
      </c>
    </row>
    <row r="3069" spans="40:47">
      <c r="AN3069" s="58">
        <v>86</v>
      </c>
      <c r="AO3069" s="58">
        <v>1</v>
      </c>
      <c r="AP3069" s="58">
        <v>4</v>
      </c>
      <c r="AQ3069" s="60">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58">
        <f ca="1">COUNTIF(INDIRECT("H"&amp;(ROW()+12*(($AN3069-1)*3+$AO3069)-ROW())/12+5):INDIRECT("S"&amp;(ROW()+12*(($AN3069-1)*3+$AO3069)-ROW())/12+5),AQ3069)</f>
        <v>0</v>
      </c>
      <c r="AS3069" s="60">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58">
        <f ca="1">COUNTIF(INDIRECT("U"&amp;(ROW()+12*(($AN3069-1)*3+$AO3069)-ROW())/12+5):INDIRECT("AF"&amp;(ROW()+12*(($AN3069-1)*3+$AO3069)-ROW())/12+5),AS3069)</f>
        <v>0</v>
      </c>
      <c r="AU3069" s="58">
        <f ca="1">IF(AND(AQ3069+AS3069&gt;0,AR3069+AT3069&gt;0),COUNTIF(AU$6:AU3068,"&gt;0")+1,0)</f>
        <v>0</v>
      </c>
    </row>
    <row r="3070" spans="40:47">
      <c r="AN3070" s="58">
        <v>86</v>
      </c>
      <c r="AO3070" s="58">
        <v>1</v>
      </c>
      <c r="AP3070" s="58">
        <v>5</v>
      </c>
      <c r="AQ3070" s="60">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58">
        <f ca="1">COUNTIF(INDIRECT("H"&amp;(ROW()+12*(($AN3070-1)*3+$AO3070)-ROW())/12+5):INDIRECT("S"&amp;(ROW()+12*(($AN3070-1)*3+$AO3070)-ROW())/12+5),AQ3070)</f>
        <v>0</v>
      </c>
      <c r="AS3070" s="60">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58">
        <f ca="1">COUNTIF(INDIRECT("U"&amp;(ROW()+12*(($AN3070-1)*3+$AO3070)-ROW())/12+5):INDIRECT("AF"&amp;(ROW()+12*(($AN3070-1)*3+$AO3070)-ROW())/12+5),AS3070)</f>
        <v>0</v>
      </c>
      <c r="AU3070" s="58">
        <f ca="1">IF(AND(AQ3070+AS3070&gt;0,AR3070+AT3070&gt;0),COUNTIF(AU$6:AU3069,"&gt;0")+1,0)</f>
        <v>0</v>
      </c>
    </row>
    <row r="3071" spans="40:47">
      <c r="AN3071" s="58">
        <v>86</v>
      </c>
      <c r="AO3071" s="58">
        <v>1</v>
      </c>
      <c r="AP3071" s="58">
        <v>6</v>
      </c>
      <c r="AQ3071" s="60">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58">
        <f ca="1">COUNTIF(INDIRECT("H"&amp;(ROW()+12*(($AN3071-1)*3+$AO3071)-ROW())/12+5):INDIRECT("S"&amp;(ROW()+12*(($AN3071-1)*3+$AO3071)-ROW())/12+5),AQ3071)</f>
        <v>0</v>
      </c>
      <c r="AS3071" s="60">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58">
        <f ca="1">COUNTIF(INDIRECT("U"&amp;(ROW()+12*(($AN3071-1)*3+$AO3071)-ROW())/12+5):INDIRECT("AF"&amp;(ROW()+12*(($AN3071-1)*3+$AO3071)-ROW())/12+5),AS3071)</f>
        <v>0</v>
      </c>
      <c r="AU3071" s="58">
        <f ca="1">IF(AND(AQ3071+AS3071&gt;0,AR3071+AT3071&gt;0),COUNTIF(AU$6:AU3070,"&gt;0")+1,0)</f>
        <v>0</v>
      </c>
    </row>
    <row r="3072" spans="40:47">
      <c r="AN3072" s="58">
        <v>86</v>
      </c>
      <c r="AO3072" s="58">
        <v>1</v>
      </c>
      <c r="AP3072" s="58">
        <v>7</v>
      </c>
      <c r="AQ3072" s="60">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58">
        <f ca="1">COUNTIF(INDIRECT("H"&amp;(ROW()+12*(($AN3072-1)*3+$AO3072)-ROW())/12+5):INDIRECT("S"&amp;(ROW()+12*(($AN3072-1)*3+$AO3072)-ROW())/12+5),AQ3072)</f>
        <v>0</v>
      </c>
      <c r="AS3072" s="60">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58">
        <f ca="1">COUNTIF(INDIRECT("U"&amp;(ROW()+12*(($AN3072-1)*3+$AO3072)-ROW())/12+5):INDIRECT("AF"&amp;(ROW()+12*(($AN3072-1)*3+$AO3072)-ROW())/12+5),AS3072)</f>
        <v>0</v>
      </c>
      <c r="AU3072" s="58">
        <f ca="1">IF(AND(AQ3072+AS3072&gt;0,AR3072+AT3072&gt;0),COUNTIF(AU$6:AU3071,"&gt;0")+1,0)</f>
        <v>0</v>
      </c>
    </row>
    <row r="3073" spans="40:47">
      <c r="AN3073" s="58">
        <v>86</v>
      </c>
      <c r="AO3073" s="58">
        <v>1</v>
      </c>
      <c r="AP3073" s="58">
        <v>8</v>
      </c>
      <c r="AQ3073" s="60">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58">
        <f ca="1">COUNTIF(INDIRECT("H"&amp;(ROW()+12*(($AN3073-1)*3+$AO3073)-ROW())/12+5):INDIRECT("S"&amp;(ROW()+12*(($AN3073-1)*3+$AO3073)-ROW())/12+5),AQ3073)</f>
        <v>0</v>
      </c>
      <c r="AS3073" s="60">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58">
        <f ca="1">COUNTIF(INDIRECT("U"&amp;(ROW()+12*(($AN3073-1)*3+$AO3073)-ROW())/12+5):INDIRECT("AF"&amp;(ROW()+12*(($AN3073-1)*3+$AO3073)-ROW())/12+5),AS3073)</f>
        <v>0</v>
      </c>
      <c r="AU3073" s="58">
        <f ca="1">IF(AND(AQ3073+AS3073&gt;0,AR3073+AT3073&gt;0),COUNTIF(AU$6:AU3072,"&gt;0")+1,0)</f>
        <v>0</v>
      </c>
    </row>
    <row r="3074" spans="40:47">
      <c r="AN3074" s="58">
        <v>86</v>
      </c>
      <c r="AO3074" s="58">
        <v>1</v>
      </c>
      <c r="AP3074" s="58">
        <v>9</v>
      </c>
      <c r="AQ3074" s="60">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58">
        <f ca="1">COUNTIF(INDIRECT("H"&amp;(ROW()+12*(($AN3074-1)*3+$AO3074)-ROW())/12+5):INDIRECT("S"&amp;(ROW()+12*(($AN3074-1)*3+$AO3074)-ROW())/12+5),AQ3074)</f>
        <v>0</v>
      </c>
      <c r="AS3074" s="60">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58">
        <f ca="1">COUNTIF(INDIRECT("U"&amp;(ROW()+12*(($AN3074-1)*3+$AO3074)-ROW())/12+5):INDIRECT("AF"&amp;(ROW()+12*(($AN3074-1)*3+$AO3074)-ROW())/12+5),AS3074)</f>
        <v>0</v>
      </c>
      <c r="AU3074" s="58">
        <f ca="1">IF(AND(AQ3074+AS3074&gt;0,AR3074+AT3074&gt;0),COUNTIF(AU$6:AU3073,"&gt;0")+1,0)</f>
        <v>0</v>
      </c>
    </row>
    <row r="3075" spans="40:47">
      <c r="AN3075" s="58">
        <v>86</v>
      </c>
      <c r="AO3075" s="58">
        <v>1</v>
      </c>
      <c r="AP3075" s="58">
        <v>10</v>
      </c>
      <c r="AQ3075" s="60">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58">
        <f ca="1">COUNTIF(INDIRECT("H"&amp;(ROW()+12*(($AN3075-1)*3+$AO3075)-ROW())/12+5):INDIRECT("S"&amp;(ROW()+12*(($AN3075-1)*3+$AO3075)-ROW())/12+5),AQ3075)</f>
        <v>0</v>
      </c>
      <c r="AS3075" s="60">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58">
        <f ca="1">COUNTIF(INDIRECT("U"&amp;(ROW()+12*(($AN3075-1)*3+$AO3075)-ROW())/12+5):INDIRECT("AF"&amp;(ROW()+12*(($AN3075-1)*3+$AO3075)-ROW())/12+5),AS3075)</f>
        <v>0</v>
      </c>
      <c r="AU3075" s="58">
        <f ca="1">IF(AND(AQ3075+AS3075&gt;0,AR3075+AT3075&gt;0),COUNTIF(AU$6:AU3074,"&gt;0")+1,0)</f>
        <v>0</v>
      </c>
    </row>
    <row r="3076" spans="40:47">
      <c r="AN3076" s="58">
        <v>86</v>
      </c>
      <c r="AO3076" s="58">
        <v>1</v>
      </c>
      <c r="AP3076" s="58">
        <v>11</v>
      </c>
      <c r="AQ3076" s="60">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58">
        <f ca="1">COUNTIF(INDIRECT("H"&amp;(ROW()+12*(($AN3076-1)*3+$AO3076)-ROW())/12+5):INDIRECT("S"&amp;(ROW()+12*(($AN3076-1)*3+$AO3076)-ROW())/12+5),AQ3076)</f>
        <v>0</v>
      </c>
      <c r="AS3076" s="60">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58">
        <f ca="1">COUNTIF(INDIRECT("U"&amp;(ROW()+12*(($AN3076-1)*3+$AO3076)-ROW())/12+5):INDIRECT("AF"&amp;(ROW()+12*(($AN3076-1)*3+$AO3076)-ROW())/12+5),AS3076)</f>
        <v>0</v>
      </c>
      <c r="AU3076" s="58">
        <f ca="1">IF(AND(AQ3076+AS3076&gt;0,AR3076+AT3076&gt;0),COUNTIF(AU$6:AU3075,"&gt;0")+1,0)</f>
        <v>0</v>
      </c>
    </row>
    <row r="3077" spans="40:47">
      <c r="AN3077" s="58">
        <v>86</v>
      </c>
      <c r="AO3077" s="58">
        <v>1</v>
      </c>
      <c r="AP3077" s="58">
        <v>12</v>
      </c>
      <c r="AQ3077" s="60">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58">
        <f ca="1">COUNTIF(INDIRECT("H"&amp;(ROW()+12*(($AN3077-1)*3+$AO3077)-ROW())/12+5):INDIRECT("S"&amp;(ROW()+12*(($AN3077-1)*3+$AO3077)-ROW())/12+5),AQ3077)</f>
        <v>0</v>
      </c>
      <c r="AS3077" s="60">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58">
        <f ca="1">COUNTIF(INDIRECT("U"&amp;(ROW()+12*(($AN3077-1)*3+$AO3077)-ROW())/12+5):INDIRECT("AF"&amp;(ROW()+12*(($AN3077-1)*3+$AO3077)-ROW())/12+5),AS3077)</f>
        <v>0</v>
      </c>
      <c r="AU3077" s="58">
        <f ca="1">IF(AND(AQ3077+AS3077&gt;0,AR3077+AT3077&gt;0),COUNTIF(AU$6:AU3076,"&gt;0")+1,0)</f>
        <v>0</v>
      </c>
    </row>
    <row r="3078" spans="40:47">
      <c r="AN3078" s="58">
        <v>86</v>
      </c>
      <c r="AO3078" s="58">
        <v>2</v>
      </c>
      <c r="AP3078" s="58">
        <v>1</v>
      </c>
      <c r="AQ3078" s="60">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58">
        <f ca="1">COUNTIF(INDIRECT("H"&amp;(ROW()+12*(($AN3078-1)*3+$AO3078)-ROW())/12+5):INDIRECT("S"&amp;(ROW()+12*(($AN3078-1)*3+$AO3078)-ROW())/12+5),AQ3078)</f>
        <v>0</v>
      </c>
      <c r="AS3078" s="60">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58">
        <f ca="1">COUNTIF(INDIRECT("U"&amp;(ROW()+12*(($AN3078-1)*3+$AO3078)-ROW())/12+5):INDIRECT("AF"&amp;(ROW()+12*(($AN3078-1)*3+$AO3078)-ROW())/12+5),AS3078)</f>
        <v>0</v>
      </c>
      <c r="AU3078" s="58">
        <f ca="1">IF(AND(AQ3078+AS3078&gt;0,AR3078+AT3078&gt;0),COUNTIF(AU$6:AU3077,"&gt;0")+1,0)</f>
        <v>0</v>
      </c>
    </row>
    <row r="3079" spans="40:47">
      <c r="AN3079" s="58">
        <v>86</v>
      </c>
      <c r="AO3079" s="58">
        <v>2</v>
      </c>
      <c r="AP3079" s="58">
        <v>2</v>
      </c>
      <c r="AQ3079" s="60">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58">
        <f ca="1">COUNTIF(INDIRECT("H"&amp;(ROW()+12*(($AN3079-1)*3+$AO3079)-ROW())/12+5):INDIRECT("S"&amp;(ROW()+12*(($AN3079-1)*3+$AO3079)-ROW())/12+5),AQ3079)</f>
        <v>0</v>
      </c>
      <c r="AS3079" s="60">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58">
        <f ca="1">COUNTIF(INDIRECT("U"&amp;(ROW()+12*(($AN3079-1)*3+$AO3079)-ROW())/12+5):INDIRECT("AF"&amp;(ROW()+12*(($AN3079-1)*3+$AO3079)-ROW())/12+5),AS3079)</f>
        <v>0</v>
      </c>
      <c r="AU3079" s="58">
        <f ca="1">IF(AND(AQ3079+AS3079&gt;0,AR3079+AT3079&gt;0),COUNTIF(AU$6:AU3078,"&gt;0")+1,0)</f>
        <v>0</v>
      </c>
    </row>
    <row r="3080" spans="40:47">
      <c r="AN3080" s="58">
        <v>86</v>
      </c>
      <c r="AO3080" s="58">
        <v>2</v>
      </c>
      <c r="AP3080" s="58">
        <v>3</v>
      </c>
      <c r="AQ3080" s="60">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58">
        <f ca="1">COUNTIF(INDIRECT("H"&amp;(ROW()+12*(($AN3080-1)*3+$AO3080)-ROW())/12+5):INDIRECT("S"&amp;(ROW()+12*(($AN3080-1)*3+$AO3080)-ROW())/12+5),AQ3080)</f>
        <v>0</v>
      </c>
      <c r="AS3080" s="60">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58">
        <f ca="1">COUNTIF(INDIRECT("U"&amp;(ROW()+12*(($AN3080-1)*3+$AO3080)-ROW())/12+5):INDIRECT("AF"&amp;(ROW()+12*(($AN3080-1)*3+$AO3080)-ROW())/12+5),AS3080)</f>
        <v>0</v>
      </c>
      <c r="AU3080" s="58">
        <f ca="1">IF(AND(AQ3080+AS3080&gt;0,AR3080+AT3080&gt;0),COUNTIF(AU$6:AU3079,"&gt;0")+1,0)</f>
        <v>0</v>
      </c>
    </row>
    <row r="3081" spans="40:47">
      <c r="AN3081" s="58">
        <v>86</v>
      </c>
      <c r="AO3081" s="58">
        <v>2</v>
      </c>
      <c r="AP3081" s="58">
        <v>4</v>
      </c>
      <c r="AQ3081" s="60">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58">
        <f ca="1">COUNTIF(INDIRECT("H"&amp;(ROW()+12*(($AN3081-1)*3+$AO3081)-ROW())/12+5):INDIRECT("S"&amp;(ROW()+12*(($AN3081-1)*3+$AO3081)-ROW())/12+5),AQ3081)</f>
        <v>0</v>
      </c>
      <c r="AS3081" s="60">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58">
        <f ca="1">COUNTIF(INDIRECT("U"&amp;(ROW()+12*(($AN3081-1)*3+$AO3081)-ROW())/12+5):INDIRECT("AF"&amp;(ROW()+12*(($AN3081-1)*3+$AO3081)-ROW())/12+5),AS3081)</f>
        <v>0</v>
      </c>
      <c r="AU3081" s="58">
        <f ca="1">IF(AND(AQ3081+AS3081&gt;0,AR3081+AT3081&gt;0),COUNTIF(AU$6:AU3080,"&gt;0")+1,0)</f>
        <v>0</v>
      </c>
    </row>
    <row r="3082" spans="40:47">
      <c r="AN3082" s="58">
        <v>86</v>
      </c>
      <c r="AO3082" s="58">
        <v>2</v>
      </c>
      <c r="AP3082" s="58">
        <v>5</v>
      </c>
      <c r="AQ3082" s="60">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58">
        <f ca="1">COUNTIF(INDIRECT("H"&amp;(ROW()+12*(($AN3082-1)*3+$AO3082)-ROW())/12+5):INDIRECT("S"&amp;(ROW()+12*(($AN3082-1)*3+$AO3082)-ROW())/12+5),AQ3082)</f>
        <v>0</v>
      </c>
      <c r="AS3082" s="60">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58">
        <f ca="1">COUNTIF(INDIRECT("U"&amp;(ROW()+12*(($AN3082-1)*3+$AO3082)-ROW())/12+5):INDIRECT("AF"&amp;(ROW()+12*(($AN3082-1)*3+$AO3082)-ROW())/12+5),AS3082)</f>
        <v>0</v>
      </c>
      <c r="AU3082" s="58">
        <f ca="1">IF(AND(AQ3082+AS3082&gt;0,AR3082+AT3082&gt;0),COUNTIF(AU$6:AU3081,"&gt;0")+1,0)</f>
        <v>0</v>
      </c>
    </row>
    <row r="3083" spans="40:47">
      <c r="AN3083" s="58">
        <v>86</v>
      </c>
      <c r="AO3083" s="58">
        <v>2</v>
      </c>
      <c r="AP3083" s="58">
        <v>6</v>
      </c>
      <c r="AQ3083" s="60">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58">
        <f ca="1">COUNTIF(INDIRECT("H"&amp;(ROW()+12*(($AN3083-1)*3+$AO3083)-ROW())/12+5):INDIRECT("S"&amp;(ROW()+12*(($AN3083-1)*3+$AO3083)-ROW())/12+5),AQ3083)</f>
        <v>0</v>
      </c>
      <c r="AS3083" s="60">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58">
        <f ca="1">COUNTIF(INDIRECT("U"&amp;(ROW()+12*(($AN3083-1)*3+$AO3083)-ROW())/12+5):INDIRECT("AF"&amp;(ROW()+12*(($AN3083-1)*3+$AO3083)-ROW())/12+5),AS3083)</f>
        <v>0</v>
      </c>
      <c r="AU3083" s="58">
        <f ca="1">IF(AND(AQ3083+AS3083&gt;0,AR3083+AT3083&gt;0),COUNTIF(AU$6:AU3082,"&gt;0")+1,0)</f>
        <v>0</v>
      </c>
    </row>
    <row r="3084" spans="40:47">
      <c r="AN3084" s="58">
        <v>86</v>
      </c>
      <c r="AO3084" s="58">
        <v>2</v>
      </c>
      <c r="AP3084" s="58">
        <v>7</v>
      </c>
      <c r="AQ3084" s="60">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58">
        <f ca="1">COUNTIF(INDIRECT("H"&amp;(ROW()+12*(($AN3084-1)*3+$AO3084)-ROW())/12+5):INDIRECT("S"&amp;(ROW()+12*(($AN3084-1)*3+$AO3084)-ROW())/12+5),AQ3084)</f>
        <v>0</v>
      </c>
      <c r="AS3084" s="60">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58">
        <f ca="1">COUNTIF(INDIRECT("U"&amp;(ROW()+12*(($AN3084-1)*3+$AO3084)-ROW())/12+5):INDIRECT("AF"&amp;(ROW()+12*(($AN3084-1)*3+$AO3084)-ROW())/12+5),AS3084)</f>
        <v>0</v>
      </c>
      <c r="AU3084" s="58">
        <f ca="1">IF(AND(AQ3084+AS3084&gt;0,AR3084+AT3084&gt;0),COUNTIF(AU$6:AU3083,"&gt;0")+1,0)</f>
        <v>0</v>
      </c>
    </row>
    <row r="3085" spans="40:47">
      <c r="AN3085" s="58">
        <v>86</v>
      </c>
      <c r="AO3085" s="58">
        <v>2</v>
      </c>
      <c r="AP3085" s="58">
        <v>8</v>
      </c>
      <c r="AQ3085" s="60">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58">
        <f ca="1">COUNTIF(INDIRECT("H"&amp;(ROW()+12*(($AN3085-1)*3+$AO3085)-ROW())/12+5):INDIRECT("S"&amp;(ROW()+12*(($AN3085-1)*3+$AO3085)-ROW())/12+5),AQ3085)</f>
        <v>0</v>
      </c>
      <c r="AS3085" s="60">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58">
        <f ca="1">COUNTIF(INDIRECT("U"&amp;(ROW()+12*(($AN3085-1)*3+$AO3085)-ROW())/12+5):INDIRECT("AF"&amp;(ROW()+12*(($AN3085-1)*3+$AO3085)-ROW())/12+5),AS3085)</f>
        <v>0</v>
      </c>
      <c r="AU3085" s="58">
        <f ca="1">IF(AND(AQ3085+AS3085&gt;0,AR3085+AT3085&gt;0),COUNTIF(AU$6:AU3084,"&gt;0")+1,0)</f>
        <v>0</v>
      </c>
    </row>
    <row r="3086" spans="40:47">
      <c r="AN3086" s="58">
        <v>86</v>
      </c>
      <c r="AO3086" s="58">
        <v>2</v>
      </c>
      <c r="AP3086" s="58">
        <v>9</v>
      </c>
      <c r="AQ3086" s="60">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58">
        <f ca="1">COUNTIF(INDIRECT("H"&amp;(ROW()+12*(($AN3086-1)*3+$AO3086)-ROW())/12+5):INDIRECT("S"&amp;(ROW()+12*(($AN3086-1)*3+$AO3086)-ROW())/12+5),AQ3086)</f>
        <v>0</v>
      </c>
      <c r="AS3086" s="60">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58">
        <f ca="1">COUNTIF(INDIRECT("U"&amp;(ROW()+12*(($AN3086-1)*3+$AO3086)-ROW())/12+5):INDIRECT("AF"&amp;(ROW()+12*(($AN3086-1)*3+$AO3086)-ROW())/12+5),AS3086)</f>
        <v>0</v>
      </c>
      <c r="AU3086" s="58">
        <f ca="1">IF(AND(AQ3086+AS3086&gt;0,AR3086+AT3086&gt;0),COUNTIF(AU$6:AU3085,"&gt;0")+1,0)</f>
        <v>0</v>
      </c>
    </row>
    <row r="3087" spans="40:47">
      <c r="AN3087" s="58">
        <v>86</v>
      </c>
      <c r="AO3087" s="58">
        <v>2</v>
      </c>
      <c r="AP3087" s="58">
        <v>10</v>
      </c>
      <c r="AQ3087" s="60">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58">
        <f ca="1">COUNTIF(INDIRECT("H"&amp;(ROW()+12*(($AN3087-1)*3+$AO3087)-ROW())/12+5):INDIRECT("S"&amp;(ROW()+12*(($AN3087-1)*3+$AO3087)-ROW())/12+5),AQ3087)</f>
        <v>0</v>
      </c>
      <c r="AS3087" s="60">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58">
        <f ca="1">COUNTIF(INDIRECT("U"&amp;(ROW()+12*(($AN3087-1)*3+$AO3087)-ROW())/12+5):INDIRECT("AF"&amp;(ROW()+12*(($AN3087-1)*3+$AO3087)-ROW())/12+5),AS3087)</f>
        <v>0</v>
      </c>
      <c r="AU3087" s="58">
        <f ca="1">IF(AND(AQ3087+AS3087&gt;0,AR3087+AT3087&gt;0),COUNTIF(AU$6:AU3086,"&gt;0")+1,0)</f>
        <v>0</v>
      </c>
    </row>
    <row r="3088" spans="40:47">
      <c r="AN3088" s="58">
        <v>86</v>
      </c>
      <c r="AO3088" s="58">
        <v>2</v>
      </c>
      <c r="AP3088" s="58">
        <v>11</v>
      </c>
      <c r="AQ3088" s="60">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58">
        <f ca="1">COUNTIF(INDIRECT("H"&amp;(ROW()+12*(($AN3088-1)*3+$AO3088)-ROW())/12+5):INDIRECT("S"&amp;(ROW()+12*(($AN3088-1)*3+$AO3088)-ROW())/12+5),AQ3088)</f>
        <v>0</v>
      </c>
      <c r="AS3088" s="60">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58">
        <f ca="1">COUNTIF(INDIRECT("U"&amp;(ROW()+12*(($AN3088-1)*3+$AO3088)-ROW())/12+5):INDIRECT("AF"&amp;(ROW()+12*(($AN3088-1)*3+$AO3088)-ROW())/12+5),AS3088)</f>
        <v>0</v>
      </c>
      <c r="AU3088" s="58">
        <f ca="1">IF(AND(AQ3088+AS3088&gt;0,AR3088+AT3088&gt;0),COUNTIF(AU$6:AU3087,"&gt;0")+1,0)</f>
        <v>0</v>
      </c>
    </row>
    <row r="3089" spans="40:47">
      <c r="AN3089" s="58">
        <v>86</v>
      </c>
      <c r="AO3089" s="58">
        <v>2</v>
      </c>
      <c r="AP3089" s="58">
        <v>12</v>
      </c>
      <c r="AQ3089" s="60">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58">
        <f ca="1">COUNTIF(INDIRECT("H"&amp;(ROW()+12*(($AN3089-1)*3+$AO3089)-ROW())/12+5):INDIRECT("S"&amp;(ROW()+12*(($AN3089-1)*3+$AO3089)-ROW())/12+5),AQ3089)</f>
        <v>0</v>
      </c>
      <c r="AS3089" s="60">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58">
        <f ca="1">COUNTIF(INDIRECT("U"&amp;(ROW()+12*(($AN3089-1)*3+$AO3089)-ROW())/12+5):INDIRECT("AF"&amp;(ROW()+12*(($AN3089-1)*3+$AO3089)-ROW())/12+5),AS3089)</f>
        <v>0</v>
      </c>
      <c r="AU3089" s="58">
        <f ca="1">IF(AND(AQ3089+AS3089&gt;0,AR3089+AT3089&gt;0),COUNTIF(AU$6:AU3088,"&gt;0")+1,0)</f>
        <v>0</v>
      </c>
    </row>
    <row r="3090" spans="40:47">
      <c r="AN3090" s="58">
        <v>86</v>
      </c>
      <c r="AO3090" s="58">
        <v>3</v>
      </c>
      <c r="AP3090" s="58">
        <v>1</v>
      </c>
      <c r="AQ3090" s="60">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58">
        <f ca="1">COUNTIF(INDIRECT("H"&amp;(ROW()+12*(($AN3090-1)*3+$AO3090)-ROW())/12+5):INDIRECT("S"&amp;(ROW()+12*(($AN3090-1)*3+$AO3090)-ROW())/12+5),AQ3090)</f>
        <v>0</v>
      </c>
      <c r="AS3090" s="60">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58">
        <f ca="1">COUNTIF(INDIRECT("U"&amp;(ROW()+12*(($AN3090-1)*3+$AO3090)-ROW())/12+5):INDIRECT("AF"&amp;(ROW()+12*(($AN3090-1)*3+$AO3090)-ROW())/12+5),AS3090)</f>
        <v>0</v>
      </c>
      <c r="AU3090" s="58">
        <f ca="1">IF(AND(AQ3090+AS3090&gt;0,AR3090+AT3090&gt;0),COUNTIF(AU$6:AU3089,"&gt;0")+1,0)</f>
        <v>0</v>
      </c>
    </row>
    <row r="3091" spans="40:47">
      <c r="AN3091" s="58">
        <v>86</v>
      </c>
      <c r="AO3091" s="58">
        <v>3</v>
      </c>
      <c r="AP3091" s="58">
        <v>2</v>
      </c>
      <c r="AQ3091" s="60">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58">
        <f ca="1">COUNTIF(INDIRECT("H"&amp;(ROW()+12*(($AN3091-1)*3+$AO3091)-ROW())/12+5):INDIRECT("S"&amp;(ROW()+12*(($AN3091-1)*3+$AO3091)-ROW())/12+5),AQ3091)</f>
        <v>0</v>
      </c>
      <c r="AS3091" s="60">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58">
        <f ca="1">COUNTIF(INDIRECT("U"&amp;(ROW()+12*(($AN3091-1)*3+$AO3091)-ROW())/12+5):INDIRECT("AF"&amp;(ROW()+12*(($AN3091-1)*3+$AO3091)-ROW())/12+5),AS3091)</f>
        <v>0</v>
      </c>
      <c r="AU3091" s="58">
        <f ca="1">IF(AND(AQ3091+AS3091&gt;0,AR3091+AT3091&gt;0),COUNTIF(AU$6:AU3090,"&gt;0")+1,0)</f>
        <v>0</v>
      </c>
    </row>
    <row r="3092" spans="40:47">
      <c r="AN3092" s="58">
        <v>86</v>
      </c>
      <c r="AO3092" s="58">
        <v>3</v>
      </c>
      <c r="AP3092" s="58">
        <v>3</v>
      </c>
      <c r="AQ3092" s="60">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58">
        <f ca="1">COUNTIF(INDIRECT("H"&amp;(ROW()+12*(($AN3092-1)*3+$AO3092)-ROW())/12+5):INDIRECT("S"&amp;(ROW()+12*(($AN3092-1)*3+$AO3092)-ROW())/12+5),AQ3092)</f>
        <v>0</v>
      </c>
      <c r="AS3092" s="60">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58">
        <f ca="1">COUNTIF(INDIRECT("U"&amp;(ROW()+12*(($AN3092-1)*3+$AO3092)-ROW())/12+5):INDIRECT("AF"&amp;(ROW()+12*(($AN3092-1)*3+$AO3092)-ROW())/12+5),AS3092)</f>
        <v>0</v>
      </c>
      <c r="AU3092" s="58">
        <f ca="1">IF(AND(AQ3092+AS3092&gt;0,AR3092+AT3092&gt;0),COUNTIF(AU$6:AU3091,"&gt;0")+1,0)</f>
        <v>0</v>
      </c>
    </row>
    <row r="3093" spans="40:47">
      <c r="AN3093" s="58">
        <v>86</v>
      </c>
      <c r="AO3093" s="58">
        <v>3</v>
      </c>
      <c r="AP3093" s="58">
        <v>4</v>
      </c>
      <c r="AQ3093" s="60">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58">
        <f ca="1">COUNTIF(INDIRECT("H"&amp;(ROW()+12*(($AN3093-1)*3+$AO3093)-ROW())/12+5):INDIRECT("S"&amp;(ROW()+12*(($AN3093-1)*3+$AO3093)-ROW())/12+5),AQ3093)</f>
        <v>0</v>
      </c>
      <c r="AS3093" s="60">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58">
        <f ca="1">COUNTIF(INDIRECT("U"&amp;(ROW()+12*(($AN3093-1)*3+$AO3093)-ROW())/12+5):INDIRECT("AF"&amp;(ROW()+12*(($AN3093-1)*3+$AO3093)-ROW())/12+5),AS3093)</f>
        <v>0</v>
      </c>
      <c r="AU3093" s="58">
        <f ca="1">IF(AND(AQ3093+AS3093&gt;0,AR3093+AT3093&gt;0),COUNTIF(AU$6:AU3092,"&gt;0")+1,0)</f>
        <v>0</v>
      </c>
    </row>
    <row r="3094" spans="40:47">
      <c r="AN3094" s="58">
        <v>86</v>
      </c>
      <c r="AO3094" s="58">
        <v>3</v>
      </c>
      <c r="AP3094" s="58">
        <v>5</v>
      </c>
      <c r="AQ3094" s="60">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58">
        <f ca="1">COUNTIF(INDIRECT("H"&amp;(ROW()+12*(($AN3094-1)*3+$AO3094)-ROW())/12+5):INDIRECT("S"&amp;(ROW()+12*(($AN3094-1)*3+$AO3094)-ROW())/12+5),AQ3094)</f>
        <v>0</v>
      </c>
      <c r="AS3094" s="60">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58">
        <f ca="1">COUNTIF(INDIRECT("U"&amp;(ROW()+12*(($AN3094-1)*3+$AO3094)-ROW())/12+5):INDIRECT("AF"&amp;(ROW()+12*(($AN3094-1)*3+$AO3094)-ROW())/12+5),AS3094)</f>
        <v>0</v>
      </c>
      <c r="AU3094" s="58">
        <f ca="1">IF(AND(AQ3094+AS3094&gt;0,AR3094+AT3094&gt;0),COUNTIF(AU$6:AU3093,"&gt;0")+1,0)</f>
        <v>0</v>
      </c>
    </row>
    <row r="3095" spans="40:47">
      <c r="AN3095" s="58">
        <v>86</v>
      </c>
      <c r="AO3095" s="58">
        <v>3</v>
      </c>
      <c r="AP3095" s="58">
        <v>6</v>
      </c>
      <c r="AQ3095" s="60">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58">
        <f ca="1">COUNTIF(INDIRECT("H"&amp;(ROW()+12*(($AN3095-1)*3+$AO3095)-ROW())/12+5):INDIRECT("S"&amp;(ROW()+12*(($AN3095-1)*3+$AO3095)-ROW())/12+5),AQ3095)</f>
        <v>0</v>
      </c>
      <c r="AS3095" s="60">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58">
        <f ca="1">COUNTIF(INDIRECT("U"&amp;(ROW()+12*(($AN3095-1)*3+$AO3095)-ROW())/12+5):INDIRECT("AF"&amp;(ROW()+12*(($AN3095-1)*3+$AO3095)-ROW())/12+5),AS3095)</f>
        <v>0</v>
      </c>
      <c r="AU3095" s="58">
        <f ca="1">IF(AND(AQ3095+AS3095&gt;0,AR3095+AT3095&gt;0),COUNTIF(AU$6:AU3094,"&gt;0")+1,0)</f>
        <v>0</v>
      </c>
    </row>
    <row r="3096" spans="40:47">
      <c r="AN3096" s="58">
        <v>86</v>
      </c>
      <c r="AO3096" s="58">
        <v>3</v>
      </c>
      <c r="AP3096" s="58">
        <v>7</v>
      </c>
      <c r="AQ3096" s="60">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58">
        <f ca="1">COUNTIF(INDIRECT("H"&amp;(ROW()+12*(($AN3096-1)*3+$AO3096)-ROW())/12+5):INDIRECT("S"&amp;(ROW()+12*(($AN3096-1)*3+$AO3096)-ROW())/12+5),AQ3096)</f>
        <v>0</v>
      </c>
      <c r="AS3096" s="60">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58">
        <f ca="1">COUNTIF(INDIRECT("U"&amp;(ROW()+12*(($AN3096-1)*3+$AO3096)-ROW())/12+5):INDIRECT("AF"&amp;(ROW()+12*(($AN3096-1)*3+$AO3096)-ROW())/12+5),AS3096)</f>
        <v>0</v>
      </c>
      <c r="AU3096" s="58">
        <f ca="1">IF(AND(AQ3096+AS3096&gt;0,AR3096+AT3096&gt;0),COUNTIF(AU$6:AU3095,"&gt;0")+1,0)</f>
        <v>0</v>
      </c>
    </row>
    <row r="3097" spans="40:47">
      <c r="AN3097" s="58">
        <v>86</v>
      </c>
      <c r="AO3097" s="58">
        <v>3</v>
      </c>
      <c r="AP3097" s="58">
        <v>8</v>
      </c>
      <c r="AQ3097" s="60">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58">
        <f ca="1">COUNTIF(INDIRECT("H"&amp;(ROW()+12*(($AN3097-1)*3+$AO3097)-ROW())/12+5):INDIRECT("S"&amp;(ROW()+12*(($AN3097-1)*3+$AO3097)-ROW())/12+5),AQ3097)</f>
        <v>0</v>
      </c>
      <c r="AS3097" s="60">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58">
        <f ca="1">COUNTIF(INDIRECT("U"&amp;(ROW()+12*(($AN3097-1)*3+$AO3097)-ROW())/12+5):INDIRECT("AF"&amp;(ROW()+12*(($AN3097-1)*3+$AO3097)-ROW())/12+5),AS3097)</f>
        <v>0</v>
      </c>
      <c r="AU3097" s="58">
        <f ca="1">IF(AND(AQ3097+AS3097&gt;0,AR3097+AT3097&gt;0),COUNTIF(AU$6:AU3096,"&gt;0")+1,0)</f>
        <v>0</v>
      </c>
    </row>
    <row r="3098" spans="40:47">
      <c r="AN3098" s="58">
        <v>86</v>
      </c>
      <c r="AO3098" s="58">
        <v>3</v>
      </c>
      <c r="AP3098" s="58">
        <v>9</v>
      </c>
      <c r="AQ3098" s="60">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58">
        <f ca="1">COUNTIF(INDIRECT("H"&amp;(ROW()+12*(($AN3098-1)*3+$AO3098)-ROW())/12+5):INDIRECT("S"&amp;(ROW()+12*(($AN3098-1)*3+$AO3098)-ROW())/12+5),AQ3098)</f>
        <v>0</v>
      </c>
      <c r="AS3098" s="60">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58">
        <f ca="1">COUNTIF(INDIRECT("U"&amp;(ROW()+12*(($AN3098-1)*3+$AO3098)-ROW())/12+5):INDIRECT("AF"&amp;(ROW()+12*(($AN3098-1)*3+$AO3098)-ROW())/12+5),AS3098)</f>
        <v>0</v>
      </c>
      <c r="AU3098" s="58">
        <f ca="1">IF(AND(AQ3098+AS3098&gt;0,AR3098+AT3098&gt;0),COUNTIF(AU$6:AU3097,"&gt;0")+1,0)</f>
        <v>0</v>
      </c>
    </row>
    <row r="3099" spans="40:47">
      <c r="AN3099" s="58">
        <v>86</v>
      </c>
      <c r="AO3099" s="58">
        <v>3</v>
      </c>
      <c r="AP3099" s="58">
        <v>10</v>
      </c>
      <c r="AQ3099" s="60">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58">
        <f ca="1">COUNTIF(INDIRECT("H"&amp;(ROW()+12*(($AN3099-1)*3+$AO3099)-ROW())/12+5):INDIRECT("S"&amp;(ROW()+12*(($AN3099-1)*3+$AO3099)-ROW())/12+5),AQ3099)</f>
        <v>0</v>
      </c>
      <c r="AS3099" s="60">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58">
        <f ca="1">COUNTIF(INDIRECT("U"&amp;(ROW()+12*(($AN3099-1)*3+$AO3099)-ROW())/12+5):INDIRECT("AF"&amp;(ROW()+12*(($AN3099-1)*3+$AO3099)-ROW())/12+5),AS3099)</f>
        <v>0</v>
      </c>
      <c r="AU3099" s="58">
        <f ca="1">IF(AND(AQ3099+AS3099&gt;0,AR3099+AT3099&gt;0),COUNTIF(AU$6:AU3098,"&gt;0")+1,0)</f>
        <v>0</v>
      </c>
    </row>
    <row r="3100" spans="40:47">
      <c r="AN3100" s="58">
        <v>86</v>
      </c>
      <c r="AO3100" s="58">
        <v>3</v>
      </c>
      <c r="AP3100" s="58">
        <v>11</v>
      </c>
      <c r="AQ3100" s="60">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58">
        <f ca="1">COUNTIF(INDIRECT("H"&amp;(ROW()+12*(($AN3100-1)*3+$AO3100)-ROW())/12+5):INDIRECT("S"&amp;(ROW()+12*(($AN3100-1)*3+$AO3100)-ROW())/12+5),AQ3100)</f>
        <v>0</v>
      </c>
      <c r="AS3100" s="60">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58">
        <f ca="1">COUNTIF(INDIRECT("U"&amp;(ROW()+12*(($AN3100-1)*3+$AO3100)-ROW())/12+5):INDIRECT("AF"&amp;(ROW()+12*(($AN3100-1)*3+$AO3100)-ROW())/12+5),AS3100)</f>
        <v>0</v>
      </c>
      <c r="AU3100" s="58">
        <f ca="1">IF(AND(AQ3100+AS3100&gt;0,AR3100+AT3100&gt;0),COUNTIF(AU$6:AU3099,"&gt;0")+1,0)</f>
        <v>0</v>
      </c>
    </row>
    <row r="3101" spans="40:47">
      <c r="AN3101" s="243">
        <v>86</v>
      </c>
      <c r="AO3101" s="243">
        <v>3</v>
      </c>
      <c r="AP3101" s="243">
        <v>12</v>
      </c>
      <c r="AQ3101" s="244">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243">
        <f ca="1">COUNTIF(INDIRECT("H"&amp;(ROW()+12*(($AN3101-1)*3+$AO3101)-ROW())/12+5):INDIRECT("S"&amp;(ROW()+12*(($AN3101-1)*3+$AO3101)-ROW())/12+5),AQ3101)</f>
        <v>0</v>
      </c>
      <c r="AS3101" s="244">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243">
        <f ca="1">COUNTIF(INDIRECT("U"&amp;(ROW()+12*(($AN3101-1)*3+$AO3101)-ROW())/12+5):INDIRECT("AF"&amp;(ROW()+12*(($AN3101-1)*3+$AO3101)-ROW())/12+5),AS3101)</f>
        <v>0</v>
      </c>
      <c r="AU3101" s="58">
        <f ca="1">IF(AND(AQ3101+AS3101&gt;0,AR3101+AT3101&gt;0),COUNTIF(AU$6:AU3100,"&gt;0")+1,0)</f>
        <v>0</v>
      </c>
    </row>
    <row r="3102" spans="40:47">
      <c r="AN3102" s="58">
        <v>87</v>
      </c>
      <c r="AO3102" s="58">
        <v>1</v>
      </c>
      <c r="AP3102" s="58">
        <v>1</v>
      </c>
      <c r="AQ3102" s="60">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58">
        <f ca="1">COUNTIF(INDIRECT("H"&amp;(ROW()+12*(($AN3102-1)*3+$AO3102)-ROW())/12+5):INDIRECT("S"&amp;(ROW()+12*(($AN3102-1)*3+$AO3102)-ROW())/12+5),AQ3102)</f>
        <v>0</v>
      </c>
      <c r="AS3102" s="60">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58">
        <f ca="1">COUNTIF(INDIRECT("U"&amp;(ROW()+12*(($AN3102-1)*3+$AO3102)-ROW())/12+5):INDIRECT("AF"&amp;(ROW()+12*(($AN3102-1)*3+$AO3102)-ROW())/12+5),AS3102)</f>
        <v>0</v>
      </c>
      <c r="AU3102" s="58">
        <f ca="1">IF(AND(AQ3102+AS3102&gt;0,AR3102+AT3102&gt;0),COUNTIF(AU$6:AU3101,"&gt;0")+1,0)</f>
        <v>0</v>
      </c>
    </row>
    <row r="3103" spans="40:47">
      <c r="AN3103" s="58">
        <v>87</v>
      </c>
      <c r="AO3103" s="58">
        <v>1</v>
      </c>
      <c r="AP3103" s="58">
        <v>2</v>
      </c>
      <c r="AQ3103" s="60">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58">
        <f ca="1">COUNTIF(INDIRECT("H"&amp;(ROW()+12*(($AN3103-1)*3+$AO3103)-ROW())/12+5):INDIRECT("S"&amp;(ROW()+12*(($AN3103-1)*3+$AO3103)-ROW())/12+5),AQ3103)</f>
        <v>0</v>
      </c>
      <c r="AS3103" s="60">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58">
        <f ca="1">COUNTIF(INDIRECT("U"&amp;(ROW()+12*(($AN3103-1)*3+$AO3103)-ROW())/12+5):INDIRECT("AF"&amp;(ROW()+12*(($AN3103-1)*3+$AO3103)-ROW())/12+5),AS3103)</f>
        <v>0</v>
      </c>
      <c r="AU3103" s="58">
        <f ca="1">IF(AND(AQ3103+AS3103&gt;0,AR3103+AT3103&gt;0),COUNTIF(AU$6:AU3102,"&gt;0")+1,0)</f>
        <v>0</v>
      </c>
    </row>
    <row r="3104" spans="40:47">
      <c r="AN3104" s="58">
        <v>87</v>
      </c>
      <c r="AO3104" s="58">
        <v>1</v>
      </c>
      <c r="AP3104" s="58">
        <v>3</v>
      </c>
      <c r="AQ3104" s="60">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58">
        <f ca="1">COUNTIF(INDIRECT("H"&amp;(ROW()+12*(($AN3104-1)*3+$AO3104)-ROW())/12+5):INDIRECT("S"&amp;(ROW()+12*(($AN3104-1)*3+$AO3104)-ROW())/12+5),AQ3104)</f>
        <v>0</v>
      </c>
      <c r="AS3104" s="60">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58">
        <f ca="1">COUNTIF(INDIRECT("U"&amp;(ROW()+12*(($AN3104-1)*3+$AO3104)-ROW())/12+5):INDIRECT("AF"&amp;(ROW()+12*(($AN3104-1)*3+$AO3104)-ROW())/12+5),AS3104)</f>
        <v>0</v>
      </c>
      <c r="AU3104" s="58">
        <f ca="1">IF(AND(AQ3104+AS3104&gt;0,AR3104+AT3104&gt;0),COUNTIF(AU$6:AU3103,"&gt;0")+1,0)</f>
        <v>0</v>
      </c>
    </row>
    <row r="3105" spans="40:47">
      <c r="AN3105" s="58">
        <v>87</v>
      </c>
      <c r="AO3105" s="58">
        <v>1</v>
      </c>
      <c r="AP3105" s="58">
        <v>4</v>
      </c>
      <c r="AQ3105" s="60">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58">
        <f ca="1">COUNTIF(INDIRECT("H"&amp;(ROW()+12*(($AN3105-1)*3+$AO3105)-ROW())/12+5):INDIRECT("S"&amp;(ROW()+12*(($AN3105-1)*3+$AO3105)-ROW())/12+5),AQ3105)</f>
        <v>0</v>
      </c>
      <c r="AS3105" s="60">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58">
        <f ca="1">COUNTIF(INDIRECT("U"&amp;(ROW()+12*(($AN3105-1)*3+$AO3105)-ROW())/12+5):INDIRECT("AF"&amp;(ROW()+12*(($AN3105-1)*3+$AO3105)-ROW())/12+5),AS3105)</f>
        <v>0</v>
      </c>
      <c r="AU3105" s="58">
        <f ca="1">IF(AND(AQ3105+AS3105&gt;0,AR3105+AT3105&gt;0),COUNTIF(AU$6:AU3104,"&gt;0")+1,0)</f>
        <v>0</v>
      </c>
    </row>
    <row r="3106" spans="40:47">
      <c r="AN3106" s="58">
        <v>87</v>
      </c>
      <c r="AO3106" s="58">
        <v>1</v>
      </c>
      <c r="AP3106" s="58">
        <v>5</v>
      </c>
      <c r="AQ3106" s="60">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58">
        <f ca="1">COUNTIF(INDIRECT("H"&amp;(ROW()+12*(($AN3106-1)*3+$AO3106)-ROW())/12+5):INDIRECT("S"&amp;(ROW()+12*(($AN3106-1)*3+$AO3106)-ROW())/12+5),AQ3106)</f>
        <v>0</v>
      </c>
      <c r="AS3106" s="60">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58">
        <f ca="1">COUNTIF(INDIRECT("U"&amp;(ROW()+12*(($AN3106-1)*3+$AO3106)-ROW())/12+5):INDIRECT("AF"&amp;(ROW()+12*(($AN3106-1)*3+$AO3106)-ROW())/12+5),AS3106)</f>
        <v>0</v>
      </c>
      <c r="AU3106" s="58">
        <f ca="1">IF(AND(AQ3106+AS3106&gt;0,AR3106+AT3106&gt;0),COUNTIF(AU$6:AU3105,"&gt;0")+1,0)</f>
        <v>0</v>
      </c>
    </row>
    <row r="3107" spans="40:47">
      <c r="AN3107" s="58">
        <v>87</v>
      </c>
      <c r="AO3107" s="58">
        <v>1</v>
      </c>
      <c r="AP3107" s="58">
        <v>6</v>
      </c>
      <c r="AQ3107" s="60">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58">
        <f ca="1">COUNTIF(INDIRECT("H"&amp;(ROW()+12*(($AN3107-1)*3+$AO3107)-ROW())/12+5):INDIRECT("S"&amp;(ROW()+12*(($AN3107-1)*3+$AO3107)-ROW())/12+5),AQ3107)</f>
        <v>0</v>
      </c>
      <c r="AS3107" s="60">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58">
        <f ca="1">COUNTIF(INDIRECT("U"&amp;(ROW()+12*(($AN3107-1)*3+$AO3107)-ROW())/12+5):INDIRECT("AF"&amp;(ROW()+12*(($AN3107-1)*3+$AO3107)-ROW())/12+5),AS3107)</f>
        <v>0</v>
      </c>
      <c r="AU3107" s="58">
        <f ca="1">IF(AND(AQ3107+AS3107&gt;0,AR3107+AT3107&gt;0),COUNTIF(AU$6:AU3106,"&gt;0")+1,0)</f>
        <v>0</v>
      </c>
    </row>
    <row r="3108" spans="40:47">
      <c r="AN3108" s="58">
        <v>87</v>
      </c>
      <c r="AO3108" s="58">
        <v>1</v>
      </c>
      <c r="AP3108" s="58">
        <v>7</v>
      </c>
      <c r="AQ3108" s="60">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58">
        <f ca="1">COUNTIF(INDIRECT("H"&amp;(ROW()+12*(($AN3108-1)*3+$AO3108)-ROW())/12+5):INDIRECT("S"&amp;(ROW()+12*(($AN3108-1)*3+$AO3108)-ROW())/12+5),AQ3108)</f>
        <v>0</v>
      </c>
      <c r="AS3108" s="60">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58">
        <f ca="1">COUNTIF(INDIRECT("U"&amp;(ROW()+12*(($AN3108-1)*3+$AO3108)-ROW())/12+5):INDIRECT("AF"&amp;(ROW()+12*(($AN3108-1)*3+$AO3108)-ROW())/12+5),AS3108)</f>
        <v>0</v>
      </c>
      <c r="AU3108" s="58">
        <f ca="1">IF(AND(AQ3108+AS3108&gt;0,AR3108+AT3108&gt;0),COUNTIF(AU$6:AU3107,"&gt;0")+1,0)</f>
        <v>0</v>
      </c>
    </row>
    <row r="3109" spans="40:47">
      <c r="AN3109" s="58">
        <v>87</v>
      </c>
      <c r="AO3109" s="58">
        <v>1</v>
      </c>
      <c r="AP3109" s="58">
        <v>8</v>
      </c>
      <c r="AQ3109" s="60">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58">
        <f ca="1">COUNTIF(INDIRECT("H"&amp;(ROW()+12*(($AN3109-1)*3+$AO3109)-ROW())/12+5):INDIRECT("S"&amp;(ROW()+12*(($AN3109-1)*3+$AO3109)-ROW())/12+5),AQ3109)</f>
        <v>0</v>
      </c>
      <c r="AS3109" s="60">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58">
        <f ca="1">COUNTIF(INDIRECT("U"&amp;(ROW()+12*(($AN3109-1)*3+$AO3109)-ROW())/12+5):INDIRECT("AF"&amp;(ROW()+12*(($AN3109-1)*3+$AO3109)-ROW())/12+5),AS3109)</f>
        <v>0</v>
      </c>
      <c r="AU3109" s="58">
        <f ca="1">IF(AND(AQ3109+AS3109&gt;0,AR3109+AT3109&gt;0),COUNTIF(AU$6:AU3108,"&gt;0")+1,0)</f>
        <v>0</v>
      </c>
    </row>
    <row r="3110" spans="40:47">
      <c r="AN3110" s="58">
        <v>87</v>
      </c>
      <c r="AO3110" s="58">
        <v>1</v>
      </c>
      <c r="AP3110" s="58">
        <v>9</v>
      </c>
      <c r="AQ3110" s="60">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58">
        <f ca="1">COUNTIF(INDIRECT("H"&amp;(ROW()+12*(($AN3110-1)*3+$AO3110)-ROW())/12+5):INDIRECT("S"&amp;(ROW()+12*(($AN3110-1)*3+$AO3110)-ROW())/12+5),AQ3110)</f>
        <v>0</v>
      </c>
      <c r="AS3110" s="60">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58">
        <f ca="1">COUNTIF(INDIRECT("U"&amp;(ROW()+12*(($AN3110-1)*3+$AO3110)-ROW())/12+5):INDIRECT("AF"&amp;(ROW()+12*(($AN3110-1)*3+$AO3110)-ROW())/12+5),AS3110)</f>
        <v>0</v>
      </c>
      <c r="AU3110" s="58">
        <f ca="1">IF(AND(AQ3110+AS3110&gt;0,AR3110+AT3110&gt;0),COUNTIF(AU$6:AU3109,"&gt;0")+1,0)</f>
        <v>0</v>
      </c>
    </row>
    <row r="3111" spans="40:47">
      <c r="AN3111" s="58">
        <v>87</v>
      </c>
      <c r="AO3111" s="58">
        <v>1</v>
      </c>
      <c r="AP3111" s="58">
        <v>10</v>
      </c>
      <c r="AQ3111" s="60">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58">
        <f ca="1">COUNTIF(INDIRECT("H"&amp;(ROW()+12*(($AN3111-1)*3+$AO3111)-ROW())/12+5):INDIRECT("S"&amp;(ROW()+12*(($AN3111-1)*3+$AO3111)-ROW())/12+5),AQ3111)</f>
        <v>0</v>
      </c>
      <c r="AS3111" s="60">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58">
        <f ca="1">COUNTIF(INDIRECT("U"&amp;(ROW()+12*(($AN3111-1)*3+$AO3111)-ROW())/12+5):INDIRECT("AF"&amp;(ROW()+12*(($AN3111-1)*3+$AO3111)-ROW())/12+5),AS3111)</f>
        <v>0</v>
      </c>
      <c r="AU3111" s="58">
        <f ca="1">IF(AND(AQ3111+AS3111&gt;0,AR3111+AT3111&gt;0),COUNTIF(AU$6:AU3110,"&gt;0")+1,0)</f>
        <v>0</v>
      </c>
    </row>
    <row r="3112" spans="40:47">
      <c r="AN3112" s="58">
        <v>87</v>
      </c>
      <c r="AO3112" s="58">
        <v>1</v>
      </c>
      <c r="AP3112" s="58">
        <v>11</v>
      </c>
      <c r="AQ3112" s="60">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58">
        <f ca="1">COUNTIF(INDIRECT("H"&amp;(ROW()+12*(($AN3112-1)*3+$AO3112)-ROW())/12+5):INDIRECT("S"&amp;(ROW()+12*(($AN3112-1)*3+$AO3112)-ROW())/12+5),AQ3112)</f>
        <v>0</v>
      </c>
      <c r="AS3112" s="60">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58">
        <f ca="1">COUNTIF(INDIRECT("U"&amp;(ROW()+12*(($AN3112-1)*3+$AO3112)-ROW())/12+5):INDIRECT("AF"&amp;(ROW()+12*(($AN3112-1)*3+$AO3112)-ROW())/12+5),AS3112)</f>
        <v>0</v>
      </c>
      <c r="AU3112" s="58">
        <f ca="1">IF(AND(AQ3112+AS3112&gt;0,AR3112+AT3112&gt;0),COUNTIF(AU$6:AU3111,"&gt;0")+1,0)</f>
        <v>0</v>
      </c>
    </row>
    <row r="3113" spans="40:47">
      <c r="AN3113" s="58">
        <v>87</v>
      </c>
      <c r="AO3113" s="58">
        <v>1</v>
      </c>
      <c r="AP3113" s="58">
        <v>12</v>
      </c>
      <c r="AQ3113" s="60">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58">
        <f ca="1">COUNTIF(INDIRECT("H"&amp;(ROW()+12*(($AN3113-1)*3+$AO3113)-ROW())/12+5):INDIRECT("S"&amp;(ROW()+12*(($AN3113-1)*3+$AO3113)-ROW())/12+5),AQ3113)</f>
        <v>0</v>
      </c>
      <c r="AS3113" s="60">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58">
        <f ca="1">COUNTIF(INDIRECT("U"&amp;(ROW()+12*(($AN3113-1)*3+$AO3113)-ROW())/12+5):INDIRECT("AF"&amp;(ROW()+12*(($AN3113-1)*3+$AO3113)-ROW())/12+5),AS3113)</f>
        <v>0</v>
      </c>
      <c r="AU3113" s="58">
        <f ca="1">IF(AND(AQ3113+AS3113&gt;0,AR3113+AT3113&gt;0),COUNTIF(AU$6:AU3112,"&gt;0")+1,0)</f>
        <v>0</v>
      </c>
    </row>
    <row r="3114" spans="40:47">
      <c r="AN3114" s="58">
        <v>87</v>
      </c>
      <c r="AO3114" s="58">
        <v>2</v>
      </c>
      <c r="AP3114" s="58">
        <v>1</v>
      </c>
      <c r="AQ3114" s="60">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58">
        <f ca="1">COUNTIF(INDIRECT("H"&amp;(ROW()+12*(($AN3114-1)*3+$AO3114)-ROW())/12+5):INDIRECT("S"&amp;(ROW()+12*(($AN3114-1)*3+$AO3114)-ROW())/12+5),AQ3114)</f>
        <v>0</v>
      </c>
      <c r="AS3114" s="60">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58">
        <f ca="1">COUNTIF(INDIRECT("U"&amp;(ROW()+12*(($AN3114-1)*3+$AO3114)-ROW())/12+5):INDIRECT("AF"&amp;(ROW()+12*(($AN3114-1)*3+$AO3114)-ROW())/12+5),AS3114)</f>
        <v>0</v>
      </c>
      <c r="AU3114" s="58">
        <f ca="1">IF(AND(AQ3114+AS3114&gt;0,AR3114+AT3114&gt;0),COUNTIF(AU$6:AU3113,"&gt;0")+1,0)</f>
        <v>0</v>
      </c>
    </row>
    <row r="3115" spans="40:47">
      <c r="AN3115" s="58">
        <v>87</v>
      </c>
      <c r="AO3115" s="58">
        <v>2</v>
      </c>
      <c r="AP3115" s="58">
        <v>2</v>
      </c>
      <c r="AQ3115" s="60">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58">
        <f ca="1">COUNTIF(INDIRECT("H"&amp;(ROW()+12*(($AN3115-1)*3+$AO3115)-ROW())/12+5):INDIRECT("S"&amp;(ROW()+12*(($AN3115-1)*3+$AO3115)-ROW())/12+5),AQ3115)</f>
        <v>0</v>
      </c>
      <c r="AS3115" s="60">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58">
        <f ca="1">COUNTIF(INDIRECT("U"&amp;(ROW()+12*(($AN3115-1)*3+$AO3115)-ROW())/12+5):INDIRECT("AF"&amp;(ROW()+12*(($AN3115-1)*3+$AO3115)-ROW())/12+5),AS3115)</f>
        <v>0</v>
      </c>
      <c r="AU3115" s="58">
        <f ca="1">IF(AND(AQ3115+AS3115&gt;0,AR3115+AT3115&gt;0),COUNTIF(AU$6:AU3114,"&gt;0")+1,0)</f>
        <v>0</v>
      </c>
    </row>
    <row r="3116" spans="40:47">
      <c r="AN3116" s="58">
        <v>87</v>
      </c>
      <c r="AO3116" s="58">
        <v>2</v>
      </c>
      <c r="AP3116" s="58">
        <v>3</v>
      </c>
      <c r="AQ3116" s="60">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58">
        <f ca="1">COUNTIF(INDIRECT("H"&amp;(ROW()+12*(($AN3116-1)*3+$AO3116)-ROW())/12+5):INDIRECT("S"&amp;(ROW()+12*(($AN3116-1)*3+$AO3116)-ROW())/12+5),AQ3116)</f>
        <v>0</v>
      </c>
      <c r="AS3116" s="60">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58">
        <f ca="1">COUNTIF(INDIRECT("U"&amp;(ROW()+12*(($AN3116-1)*3+$AO3116)-ROW())/12+5):INDIRECT("AF"&amp;(ROW()+12*(($AN3116-1)*3+$AO3116)-ROW())/12+5),AS3116)</f>
        <v>0</v>
      </c>
      <c r="AU3116" s="58">
        <f ca="1">IF(AND(AQ3116+AS3116&gt;0,AR3116+AT3116&gt;0),COUNTIF(AU$6:AU3115,"&gt;0")+1,0)</f>
        <v>0</v>
      </c>
    </row>
    <row r="3117" spans="40:47">
      <c r="AN3117" s="58">
        <v>87</v>
      </c>
      <c r="AO3117" s="58">
        <v>2</v>
      </c>
      <c r="AP3117" s="58">
        <v>4</v>
      </c>
      <c r="AQ3117" s="60">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58">
        <f ca="1">COUNTIF(INDIRECT("H"&amp;(ROW()+12*(($AN3117-1)*3+$AO3117)-ROW())/12+5):INDIRECT("S"&amp;(ROW()+12*(($AN3117-1)*3+$AO3117)-ROW())/12+5),AQ3117)</f>
        <v>0</v>
      </c>
      <c r="AS3117" s="60">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58">
        <f ca="1">COUNTIF(INDIRECT("U"&amp;(ROW()+12*(($AN3117-1)*3+$AO3117)-ROW())/12+5):INDIRECT("AF"&amp;(ROW()+12*(($AN3117-1)*3+$AO3117)-ROW())/12+5),AS3117)</f>
        <v>0</v>
      </c>
      <c r="AU3117" s="58">
        <f ca="1">IF(AND(AQ3117+AS3117&gt;0,AR3117+AT3117&gt;0),COUNTIF(AU$6:AU3116,"&gt;0")+1,0)</f>
        <v>0</v>
      </c>
    </row>
    <row r="3118" spans="40:47">
      <c r="AN3118" s="58">
        <v>87</v>
      </c>
      <c r="AO3118" s="58">
        <v>2</v>
      </c>
      <c r="AP3118" s="58">
        <v>5</v>
      </c>
      <c r="AQ3118" s="60">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58">
        <f ca="1">COUNTIF(INDIRECT("H"&amp;(ROW()+12*(($AN3118-1)*3+$AO3118)-ROW())/12+5):INDIRECT("S"&amp;(ROW()+12*(($AN3118-1)*3+$AO3118)-ROW())/12+5),AQ3118)</f>
        <v>0</v>
      </c>
      <c r="AS3118" s="60">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58">
        <f ca="1">COUNTIF(INDIRECT("U"&amp;(ROW()+12*(($AN3118-1)*3+$AO3118)-ROW())/12+5):INDIRECT("AF"&amp;(ROW()+12*(($AN3118-1)*3+$AO3118)-ROW())/12+5),AS3118)</f>
        <v>0</v>
      </c>
      <c r="AU3118" s="58">
        <f ca="1">IF(AND(AQ3118+AS3118&gt;0,AR3118+AT3118&gt;0),COUNTIF(AU$6:AU3117,"&gt;0")+1,0)</f>
        <v>0</v>
      </c>
    </row>
    <row r="3119" spans="40:47">
      <c r="AN3119" s="58">
        <v>87</v>
      </c>
      <c r="AO3119" s="58">
        <v>2</v>
      </c>
      <c r="AP3119" s="58">
        <v>6</v>
      </c>
      <c r="AQ3119" s="60">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58">
        <f ca="1">COUNTIF(INDIRECT("H"&amp;(ROW()+12*(($AN3119-1)*3+$AO3119)-ROW())/12+5):INDIRECT("S"&amp;(ROW()+12*(($AN3119-1)*3+$AO3119)-ROW())/12+5),AQ3119)</f>
        <v>0</v>
      </c>
      <c r="AS3119" s="60">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58">
        <f ca="1">COUNTIF(INDIRECT("U"&amp;(ROW()+12*(($AN3119-1)*3+$AO3119)-ROW())/12+5):INDIRECT("AF"&amp;(ROW()+12*(($AN3119-1)*3+$AO3119)-ROW())/12+5),AS3119)</f>
        <v>0</v>
      </c>
      <c r="AU3119" s="58">
        <f ca="1">IF(AND(AQ3119+AS3119&gt;0,AR3119+AT3119&gt;0),COUNTIF(AU$6:AU3118,"&gt;0")+1,0)</f>
        <v>0</v>
      </c>
    </row>
    <row r="3120" spans="40:47">
      <c r="AN3120" s="58">
        <v>87</v>
      </c>
      <c r="AO3120" s="58">
        <v>2</v>
      </c>
      <c r="AP3120" s="58">
        <v>7</v>
      </c>
      <c r="AQ3120" s="60">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58">
        <f ca="1">COUNTIF(INDIRECT("H"&amp;(ROW()+12*(($AN3120-1)*3+$AO3120)-ROW())/12+5):INDIRECT("S"&amp;(ROW()+12*(($AN3120-1)*3+$AO3120)-ROW())/12+5),AQ3120)</f>
        <v>0</v>
      </c>
      <c r="AS3120" s="60">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58">
        <f ca="1">COUNTIF(INDIRECT("U"&amp;(ROW()+12*(($AN3120-1)*3+$AO3120)-ROW())/12+5):INDIRECT("AF"&amp;(ROW()+12*(($AN3120-1)*3+$AO3120)-ROW())/12+5),AS3120)</f>
        <v>0</v>
      </c>
      <c r="AU3120" s="58">
        <f ca="1">IF(AND(AQ3120+AS3120&gt;0,AR3120+AT3120&gt;0),COUNTIF(AU$6:AU3119,"&gt;0")+1,0)</f>
        <v>0</v>
      </c>
    </row>
    <row r="3121" spans="40:47">
      <c r="AN3121" s="58">
        <v>87</v>
      </c>
      <c r="AO3121" s="58">
        <v>2</v>
      </c>
      <c r="AP3121" s="58">
        <v>8</v>
      </c>
      <c r="AQ3121" s="60">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58">
        <f ca="1">COUNTIF(INDIRECT("H"&amp;(ROW()+12*(($AN3121-1)*3+$AO3121)-ROW())/12+5):INDIRECT("S"&amp;(ROW()+12*(($AN3121-1)*3+$AO3121)-ROW())/12+5),AQ3121)</f>
        <v>0</v>
      </c>
      <c r="AS3121" s="60">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58">
        <f ca="1">COUNTIF(INDIRECT("U"&amp;(ROW()+12*(($AN3121-1)*3+$AO3121)-ROW())/12+5):INDIRECT("AF"&amp;(ROW()+12*(($AN3121-1)*3+$AO3121)-ROW())/12+5),AS3121)</f>
        <v>0</v>
      </c>
      <c r="AU3121" s="58">
        <f ca="1">IF(AND(AQ3121+AS3121&gt;0,AR3121+AT3121&gt;0),COUNTIF(AU$6:AU3120,"&gt;0")+1,0)</f>
        <v>0</v>
      </c>
    </row>
    <row r="3122" spans="40:47">
      <c r="AN3122" s="58">
        <v>87</v>
      </c>
      <c r="AO3122" s="58">
        <v>2</v>
      </c>
      <c r="AP3122" s="58">
        <v>9</v>
      </c>
      <c r="AQ3122" s="60">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58">
        <f ca="1">COUNTIF(INDIRECT("H"&amp;(ROW()+12*(($AN3122-1)*3+$AO3122)-ROW())/12+5):INDIRECT("S"&amp;(ROW()+12*(($AN3122-1)*3+$AO3122)-ROW())/12+5),AQ3122)</f>
        <v>0</v>
      </c>
      <c r="AS3122" s="60">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58">
        <f ca="1">COUNTIF(INDIRECT("U"&amp;(ROW()+12*(($AN3122-1)*3+$AO3122)-ROW())/12+5):INDIRECT("AF"&amp;(ROW()+12*(($AN3122-1)*3+$AO3122)-ROW())/12+5),AS3122)</f>
        <v>0</v>
      </c>
      <c r="AU3122" s="58">
        <f ca="1">IF(AND(AQ3122+AS3122&gt;0,AR3122+AT3122&gt;0),COUNTIF(AU$6:AU3121,"&gt;0")+1,0)</f>
        <v>0</v>
      </c>
    </row>
    <row r="3123" spans="40:47">
      <c r="AN3123" s="58">
        <v>87</v>
      </c>
      <c r="AO3123" s="58">
        <v>2</v>
      </c>
      <c r="AP3123" s="58">
        <v>10</v>
      </c>
      <c r="AQ3123" s="60">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58">
        <f ca="1">COUNTIF(INDIRECT("H"&amp;(ROW()+12*(($AN3123-1)*3+$AO3123)-ROW())/12+5):INDIRECT("S"&amp;(ROW()+12*(($AN3123-1)*3+$AO3123)-ROW())/12+5),AQ3123)</f>
        <v>0</v>
      </c>
      <c r="AS3123" s="60">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58">
        <f ca="1">COUNTIF(INDIRECT("U"&amp;(ROW()+12*(($AN3123-1)*3+$AO3123)-ROW())/12+5):INDIRECT("AF"&amp;(ROW()+12*(($AN3123-1)*3+$AO3123)-ROW())/12+5),AS3123)</f>
        <v>0</v>
      </c>
      <c r="AU3123" s="58">
        <f ca="1">IF(AND(AQ3123+AS3123&gt;0,AR3123+AT3123&gt;0),COUNTIF(AU$6:AU3122,"&gt;0")+1,0)</f>
        <v>0</v>
      </c>
    </row>
    <row r="3124" spans="40:47">
      <c r="AN3124" s="58">
        <v>87</v>
      </c>
      <c r="AO3124" s="58">
        <v>2</v>
      </c>
      <c r="AP3124" s="58">
        <v>11</v>
      </c>
      <c r="AQ3124" s="60">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58">
        <f ca="1">COUNTIF(INDIRECT("H"&amp;(ROW()+12*(($AN3124-1)*3+$AO3124)-ROW())/12+5):INDIRECT("S"&amp;(ROW()+12*(($AN3124-1)*3+$AO3124)-ROW())/12+5),AQ3124)</f>
        <v>0</v>
      </c>
      <c r="AS3124" s="60">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58">
        <f ca="1">COUNTIF(INDIRECT("U"&amp;(ROW()+12*(($AN3124-1)*3+$AO3124)-ROW())/12+5):INDIRECT("AF"&amp;(ROW()+12*(($AN3124-1)*3+$AO3124)-ROW())/12+5),AS3124)</f>
        <v>0</v>
      </c>
      <c r="AU3124" s="58">
        <f ca="1">IF(AND(AQ3124+AS3124&gt;0,AR3124+AT3124&gt;0),COUNTIF(AU$6:AU3123,"&gt;0")+1,0)</f>
        <v>0</v>
      </c>
    </row>
    <row r="3125" spans="40:47">
      <c r="AN3125" s="58">
        <v>87</v>
      </c>
      <c r="AO3125" s="58">
        <v>2</v>
      </c>
      <c r="AP3125" s="58">
        <v>12</v>
      </c>
      <c r="AQ3125" s="60">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58">
        <f ca="1">COUNTIF(INDIRECT("H"&amp;(ROW()+12*(($AN3125-1)*3+$AO3125)-ROW())/12+5):INDIRECT("S"&amp;(ROW()+12*(($AN3125-1)*3+$AO3125)-ROW())/12+5),AQ3125)</f>
        <v>0</v>
      </c>
      <c r="AS3125" s="60">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58">
        <f ca="1">COUNTIF(INDIRECT("U"&amp;(ROW()+12*(($AN3125-1)*3+$AO3125)-ROW())/12+5):INDIRECT("AF"&amp;(ROW()+12*(($AN3125-1)*3+$AO3125)-ROW())/12+5),AS3125)</f>
        <v>0</v>
      </c>
      <c r="AU3125" s="58">
        <f ca="1">IF(AND(AQ3125+AS3125&gt;0,AR3125+AT3125&gt;0),COUNTIF(AU$6:AU3124,"&gt;0")+1,0)</f>
        <v>0</v>
      </c>
    </row>
    <row r="3126" spans="40:47">
      <c r="AN3126" s="58">
        <v>87</v>
      </c>
      <c r="AO3126" s="58">
        <v>3</v>
      </c>
      <c r="AP3126" s="58">
        <v>1</v>
      </c>
      <c r="AQ3126" s="60">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58">
        <f ca="1">COUNTIF(INDIRECT("H"&amp;(ROW()+12*(($AN3126-1)*3+$AO3126)-ROW())/12+5):INDIRECT("S"&amp;(ROW()+12*(($AN3126-1)*3+$AO3126)-ROW())/12+5),AQ3126)</f>
        <v>0</v>
      </c>
      <c r="AS3126" s="60">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58">
        <f ca="1">COUNTIF(INDIRECT("U"&amp;(ROW()+12*(($AN3126-1)*3+$AO3126)-ROW())/12+5):INDIRECT("AF"&amp;(ROW()+12*(($AN3126-1)*3+$AO3126)-ROW())/12+5),AS3126)</f>
        <v>0</v>
      </c>
      <c r="AU3126" s="58">
        <f ca="1">IF(AND(AQ3126+AS3126&gt;0,AR3126+AT3126&gt;0),COUNTIF(AU$6:AU3125,"&gt;0")+1,0)</f>
        <v>0</v>
      </c>
    </row>
    <row r="3127" spans="40:47">
      <c r="AN3127" s="58">
        <v>87</v>
      </c>
      <c r="AO3127" s="58">
        <v>3</v>
      </c>
      <c r="AP3127" s="58">
        <v>2</v>
      </c>
      <c r="AQ3127" s="60">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58">
        <f ca="1">COUNTIF(INDIRECT("H"&amp;(ROW()+12*(($AN3127-1)*3+$AO3127)-ROW())/12+5):INDIRECT("S"&amp;(ROW()+12*(($AN3127-1)*3+$AO3127)-ROW())/12+5),AQ3127)</f>
        <v>0</v>
      </c>
      <c r="AS3127" s="60">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58">
        <f ca="1">COUNTIF(INDIRECT("U"&amp;(ROW()+12*(($AN3127-1)*3+$AO3127)-ROW())/12+5):INDIRECT("AF"&amp;(ROW()+12*(($AN3127-1)*3+$AO3127)-ROW())/12+5),AS3127)</f>
        <v>0</v>
      </c>
      <c r="AU3127" s="58">
        <f ca="1">IF(AND(AQ3127+AS3127&gt;0,AR3127+AT3127&gt;0),COUNTIF(AU$6:AU3126,"&gt;0")+1,0)</f>
        <v>0</v>
      </c>
    </row>
    <row r="3128" spans="40:47">
      <c r="AN3128" s="58">
        <v>87</v>
      </c>
      <c r="AO3128" s="58">
        <v>3</v>
      </c>
      <c r="AP3128" s="58">
        <v>3</v>
      </c>
      <c r="AQ3128" s="60">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58">
        <f ca="1">COUNTIF(INDIRECT("H"&amp;(ROW()+12*(($AN3128-1)*3+$AO3128)-ROW())/12+5):INDIRECT("S"&amp;(ROW()+12*(($AN3128-1)*3+$AO3128)-ROW())/12+5),AQ3128)</f>
        <v>0</v>
      </c>
      <c r="AS3128" s="60">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58">
        <f ca="1">COUNTIF(INDIRECT("U"&amp;(ROW()+12*(($AN3128-1)*3+$AO3128)-ROW())/12+5):INDIRECT("AF"&amp;(ROW()+12*(($AN3128-1)*3+$AO3128)-ROW())/12+5),AS3128)</f>
        <v>0</v>
      </c>
      <c r="AU3128" s="58">
        <f ca="1">IF(AND(AQ3128+AS3128&gt;0,AR3128+AT3128&gt;0),COUNTIF(AU$6:AU3127,"&gt;0")+1,0)</f>
        <v>0</v>
      </c>
    </row>
    <row r="3129" spans="40:47">
      <c r="AN3129" s="58">
        <v>87</v>
      </c>
      <c r="AO3129" s="58">
        <v>3</v>
      </c>
      <c r="AP3129" s="58">
        <v>4</v>
      </c>
      <c r="AQ3129" s="60">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58">
        <f ca="1">COUNTIF(INDIRECT("H"&amp;(ROW()+12*(($AN3129-1)*3+$AO3129)-ROW())/12+5):INDIRECT("S"&amp;(ROW()+12*(($AN3129-1)*3+$AO3129)-ROW())/12+5),AQ3129)</f>
        <v>0</v>
      </c>
      <c r="AS3129" s="60">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58">
        <f ca="1">COUNTIF(INDIRECT("U"&amp;(ROW()+12*(($AN3129-1)*3+$AO3129)-ROW())/12+5):INDIRECT("AF"&amp;(ROW()+12*(($AN3129-1)*3+$AO3129)-ROW())/12+5),AS3129)</f>
        <v>0</v>
      </c>
      <c r="AU3129" s="58">
        <f ca="1">IF(AND(AQ3129+AS3129&gt;0,AR3129+AT3129&gt;0),COUNTIF(AU$6:AU3128,"&gt;0")+1,0)</f>
        <v>0</v>
      </c>
    </row>
    <row r="3130" spans="40:47">
      <c r="AN3130" s="58">
        <v>87</v>
      </c>
      <c r="AO3130" s="58">
        <v>3</v>
      </c>
      <c r="AP3130" s="58">
        <v>5</v>
      </c>
      <c r="AQ3130" s="60">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58">
        <f ca="1">COUNTIF(INDIRECT("H"&amp;(ROW()+12*(($AN3130-1)*3+$AO3130)-ROW())/12+5):INDIRECT("S"&amp;(ROW()+12*(($AN3130-1)*3+$AO3130)-ROW())/12+5),AQ3130)</f>
        <v>0</v>
      </c>
      <c r="AS3130" s="60">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58">
        <f ca="1">COUNTIF(INDIRECT("U"&amp;(ROW()+12*(($AN3130-1)*3+$AO3130)-ROW())/12+5):INDIRECT("AF"&amp;(ROW()+12*(($AN3130-1)*3+$AO3130)-ROW())/12+5),AS3130)</f>
        <v>0</v>
      </c>
      <c r="AU3130" s="58">
        <f ca="1">IF(AND(AQ3130+AS3130&gt;0,AR3130+AT3130&gt;0),COUNTIF(AU$6:AU3129,"&gt;0")+1,0)</f>
        <v>0</v>
      </c>
    </row>
    <row r="3131" spans="40:47">
      <c r="AN3131" s="58">
        <v>87</v>
      </c>
      <c r="AO3131" s="58">
        <v>3</v>
      </c>
      <c r="AP3131" s="58">
        <v>6</v>
      </c>
      <c r="AQ3131" s="60">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58">
        <f ca="1">COUNTIF(INDIRECT("H"&amp;(ROW()+12*(($AN3131-1)*3+$AO3131)-ROW())/12+5):INDIRECT("S"&amp;(ROW()+12*(($AN3131-1)*3+$AO3131)-ROW())/12+5),AQ3131)</f>
        <v>0</v>
      </c>
      <c r="AS3131" s="60">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58">
        <f ca="1">COUNTIF(INDIRECT("U"&amp;(ROW()+12*(($AN3131-1)*3+$AO3131)-ROW())/12+5):INDIRECT("AF"&amp;(ROW()+12*(($AN3131-1)*3+$AO3131)-ROW())/12+5),AS3131)</f>
        <v>0</v>
      </c>
      <c r="AU3131" s="58">
        <f ca="1">IF(AND(AQ3131+AS3131&gt;0,AR3131+AT3131&gt;0),COUNTIF(AU$6:AU3130,"&gt;0")+1,0)</f>
        <v>0</v>
      </c>
    </row>
    <row r="3132" spans="40:47">
      <c r="AN3132" s="58">
        <v>87</v>
      </c>
      <c r="AO3132" s="58">
        <v>3</v>
      </c>
      <c r="AP3132" s="58">
        <v>7</v>
      </c>
      <c r="AQ3132" s="60">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58">
        <f ca="1">COUNTIF(INDIRECT("H"&amp;(ROW()+12*(($AN3132-1)*3+$AO3132)-ROW())/12+5):INDIRECT("S"&amp;(ROW()+12*(($AN3132-1)*3+$AO3132)-ROW())/12+5),AQ3132)</f>
        <v>0</v>
      </c>
      <c r="AS3132" s="60">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58">
        <f ca="1">COUNTIF(INDIRECT("U"&amp;(ROW()+12*(($AN3132-1)*3+$AO3132)-ROW())/12+5):INDIRECT("AF"&amp;(ROW()+12*(($AN3132-1)*3+$AO3132)-ROW())/12+5),AS3132)</f>
        <v>0</v>
      </c>
      <c r="AU3132" s="58">
        <f ca="1">IF(AND(AQ3132+AS3132&gt;0,AR3132+AT3132&gt;0),COUNTIF(AU$6:AU3131,"&gt;0")+1,0)</f>
        <v>0</v>
      </c>
    </row>
    <row r="3133" spans="40:47">
      <c r="AN3133" s="58">
        <v>87</v>
      </c>
      <c r="AO3133" s="58">
        <v>3</v>
      </c>
      <c r="AP3133" s="58">
        <v>8</v>
      </c>
      <c r="AQ3133" s="60">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58">
        <f ca="1">COUNTIF(INDIRECT("H"&amp;(ROW()+12*(($AN3133-1)*3+$AO3133)-ROW())/12+5):INDIRECT("S"&amp;(ROW()+12*(($AN3133-1)*3+$AO3133)-ROW())/12+5),AQ3133)</f>
        <v>0</v>
      </c>
      <c r="AS3133" s="60">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58">
        <f ca="1">COUNTIF(INDIRECT("U"&amp;(ROW()+12*(($AN3133-1)*3+$AO3133)-ROW())/12+5):INDIRECT("AF"&amp;(ROW()+12*(($AN3133-1)*3+$AO3133)-ROW())/12+5),AS3133)</f>
        <v>0</v>
      </c>
      <c r="AU3133" s="58">
        <f ca="1">IF(AND(AQ3133+AS3133&gt;0,AR3133+AT3133&gt;0),COUNTIF(AU$6:AU3132,"&gt;0")+1,0)</f>
        <v>0</v>
      </c>
    </row>
    <row r="3134" spans="40:47">
      <c r="AN3134" s="58">
        <v>87</v>
      </c>
      <c r="AO3134" s="58">
        <v>3</v>
      </c>
      <c r="AP3134" s="58">
        <v>9</v>
      </c>
      <c r="AQ3134" s="60">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58">
        <f ca="1">COUNTIF(INDIRECT("H"&amp;(ROW()+12*(($AN3134-1)*3+$AO3134)-ROW())/12+5):INDIRECT("S"&amp;(ROW()+12*(($AN3134-1)*3+$AO3134)-ROW())/12+5),AQ3134)</f>
        <v>0</v>
      </c>
      <c r="AS3134" s="60">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58">
        <f ca="1">COUNTIF(INDIRECT("U"&amp;(ROW()+12*(($AN3134-1)*3+$AO3134)-ROW())/12+5):INDIRECT("AF"&amp;(ROW()+12*(($AN3134-1)*3+$AO3134)-ROW())/12+5),AS3134)</f>
        <v>0</v>
      </c>
      <c r="AU3134" s="58">
        <f ca="1">IF(AND(AQ3134+AS3134&gt;0,AR3134+AT3134&gt;0),COUNTIF(AU$6:AU3133,"&gt;0")+1,0)</f>
        <v>0</v>
      </c>
    </row>
    <row r="3135" spans="40:47">
      <c r="AN3135" s="58">
        <v>87</v>
      </c>
      <c r="AO3135" s="58">
        <v>3</v>
      </c>
      <c r="AP3135" s="58">
        <v>10</v>
      </c>
      <c r="AQ3135" s="60">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58">
        <f ca="1">COUNTIF(INDIRECT("H"&amp;(ROW()+12*(($AN3135-1)*3+$AO3135)-ROW())/12+5):INDIRECT("S"&amp;(ROW()+12*(($AN3135-1)*3+$AO3135)-ROW())/12+5),AQ3135)</f>
        <v>0</v>
      </c>
      <c r="AS3135" s="60">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58">
        <f ca="1">COUNTIF(INDIRECT("U"&amp;(ROW()+12*(($AN3135-1)*3+$AO3135)-ROW())/12+5):INDIRECT("AF"&amp;(ROW()+12*(($AN3135-1)*3+$AO3135)-ROW())/12+5),AS3135)</f>
        <v>0</v>
      </c>
      <c r="AU3135" s="58">
        <f ca="1">IF(AND(AQ3135+AS3135&gt;0,AR3135+AT3135&gt;0),COUNTIF(AU$6:AU3134,"&gt;0")+1,0)</f>
        <v>0</v>
      </c>
    </row>
    <row r="3136" spans="40:47">
      <c r="AN3136" s="58">
        <v>87</v>
      </c>
      <c r="AO3136" s="58">
        <v>3</v>
      </c>
      <c r="AP3136" s="58">
        <v>11</v>
      </c>
      <c r="AQ3136" s="60">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58">
        <f ca="1">COUNTIF(INDIRECT("H"&amp;(ROW()+12*(($AN3136-1)*3+$AO3136)-ROW())/12+5):INDIRECT("S"&amp;(ROW()+12*(($AN3136-1)*3+$AO3136)-ROW())/12+5),AQ3136)</f>
        <v>0</v>
      </c>
      <c r="AS3136" s="60">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58">
        <f ca="1">COUNTIF(INDIRECT("U"&amp;(ROW()+12*(($AN3136-1)*3+$AO3136)-ROW())/12+5):INDIRECT("AF"&amp;(ROW()+12*(($AN3136-1)*3+$AO3136)-ROW())/12+5),AS3136)</f>
        <v>0</v>
      </c>
      <c r="AU3136" s="58">
        <f ca="1">IF(AND(AQ3136+AS3136&gt;0,AR3136+AT3136&gt;0),COUNTIF(AU$6:AU3135,"&gt;0")+1,0)</f>
        <v>0</v>
      </c>
    </row>
    <row r="3137" spans="40:47">
      <c r="AN3137" s="243">
        <v>87</v>
      </c>
      <c r="AO3137" s="243">
        <v>3</v>
      </c>
      <c r="AP3137" s="243">
        <v>12</v>
      </c>
      <c r="AQ3137" s="244">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243">
        <f ca="1">COUNTIF(INDIRECT("H"&amp;(ROW()+12*(($AN3137-1)*3+$AO3137)-ROW())/12+5):INDIRECT("S"&amp;(ROW()+12*(($AN3137-1)*3+$AO3137)-ROW())/12+5),AQ3137)</f>
        <v>0</v>
      </c>
      <c r="AS3137" s="244">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243">
        <f ca="1">COUNTIF(INDIRECT("U"&amp;(ROW()+12*(($AN3137-1)*3+$AO3137)-ROW())/12+5):INDIRECT("AF"&amp;(ROW()+12*(($AN3137-1)*3+$AO3137)-ROW())/12+5),AS3137)</f>
        <v>0</v>
      </c>
      <c r="AU3137" s="58">
        <f ca="1">IF(AND(AQ3137+AS3137&gt;0,AR3137+AT3137&gt;0),COUNTIF(AU$6:AU3136,"&gt;0")+1,0)</f>
        <v>0</v>
      </c>
    </row>
    <row r="3138" spans="40:47">
      <c r="AN3138" s="58">
        <v>88</v>
      </c>
      <c r="AO3138" s="58">
        <v>1</v>
      </c>
      <c r="AP3138" s="58">
        <v>1</v>
      </c>
      <c r="AQ3138" s="60">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58">
        <f ca="1">COUNTIF(INDIRECT("H"&amp;(ROW()+12*(($AN3138-1)*3+$AO3138)-ROW())/12+5):INDIRECT("S"&amp;(ROW()+12*(($AN3138-1)*3+$AO3138)-ROW())/12+5),AQ3138)</f>
        <v>0</v>
      </c>
      <c r="AS3138" s="60">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58">
        <f ca="1">COUNTIF(INDIRECT("U"&amp;(ROW()+12*(($AN3138-1)*3+$AO3138)-ROW())/12+5):INDIRECT("AF"&amp;(ROW()+12*(($AN3138-1)*3+$AO3138)-ROW())/12+5),AS3138)</f>
        <v>0</v>
      </c>
      <c r="AU3138" s="58">
        <f ca="1">IF(AND(AQ3138+AS3138&gt;0,AR3138+AT3138&gt;0),COUNTIF(AU$6:AU3137,"&gt;0")+1,0)</f>
        <v>0</v>
      </c>
    </row>
    <row r="3139" spans="40:47">
      <c r="AN3139" s="58">
        <v>88</v>
      </c>
      <c r="AO3139" s="58">
        <v>1</v>
      </c>
      <c r="AP3139" s="58">
        <v>2</v>
      </c>
      <c r="AQ3139" s="60">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58">
        <f ca="1">COUNTIF(INDIRECT("H"&amp;(ROW()+12*(($AN3139-1)*3+$AO3139)-ROW())/12+5):INDIRECT("S"&amp;(ROW()+12*(($AN3139-1)*3+$AO3139)-ROW())/12+5),AQ3139)</f>
        <v>0</v>
      </c>
      <c r="AS3139" s="60">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58">
        <f ca="1">COUNTIF(INDIRECT("U"&amp;(ROW()+12*(($AN3139-1)*3+$AO3139)-ROW())/12+5):INDIRECT("AF"&amp;(ROW()+12*(($AN3139-1)*3+$AO3139)-ROW())/12+5),AS3139)</f>
        <v>0</v>
      </c>
      <c r="AU3139" s="58">
        <f ca="1">IF(AND(AQ3139+AS3139&gt;0,AR3139+AT3139&gt;0),COUNTIF(AU$6:AU3138,"&gt;0")+1,0)</f>
        <v>0</v>
      </c>
    </row>
    <row r="3140" spans="40:47">
      <c r="AN3140" s="58">
        <v>88</v>
      </c>
      <c r="AO3140" s="58">
        <v>1</v>
      </c>
      <c r="AP3140" s="58">
        <v>3</v>
      </c>
      <c r="AQ3140" s="60">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58">
        <f ca="1">COUNTIF(INDIRECT("H"&amp;(ROW()+12*(($AN3140-1)*3+$AO3140)-ROW())/12+5):INDIRECT("S"&amp;(ROW()+12*(($AN3140-1)*3+$AO3140)-ROW())/12+5),AQ3140)</f>
        <v>0</v>
      </c>
      <c r="AS3140" s="60">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58">
        <f ca="1">COUNTIF(INDIRECT("U"&amp;(ROW()+12*(($AN3140-1)*3+$AO3140)-ROW())/12+5):INDIRECT("AF"&amp;(ROW()+12*(($AN3140-1)*3+$AO3140)-ROW())/12+5),AS3140)</f>
        <v>0</v>
      </c>
      <c r="AU3140" s="58">
        <f ca="1">IF(AND(AQ3140+AS3140&gt;0,AR3140+AT3140&gt;0),COUNTIF(AU$6:AU3139,"&gt;0")+1,0)</f>
        <v>0</v>
      </c>
    </row>
    <row r="3141" spans="40:47">
      <c r="AN3141" s="58">
        <v>88</v>
      </c>
      <c r="AO3141" s="58">
        <v>1</v>
      </c>
      <c r="AP3141" s="58">
        <v>4</v>
      </c>
      <c r="AQ3141" s="60">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58">
        <f ca="1">COUNTIF(INDIRECT("H"&amp;(ROW()+12*(($AN3141-1)*3+$AO3141)-ROW())/12+5):INDIRECT("S"&amp;(ROW()+12*(($AN3141-1)*3+$AO3141)-ROW())/12+5),AQ3141)</f>
        <v>0</v>
      </c>
      <c r="AS3141" s="60">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58">
        <f ca="1">COUNTIF(INDIRECT("U"&amp;(ROW()+12*(($AN3141-1)*3+$AO3141)-ROW())/12+5):INDIRECT("AF"&amp;(ROW()+12*(($AN3141-1)*3+$AO3141)-ROW())/12+5),AS3141)</f>
        <v>0</v>
      </c>
      <c r="AU3141" s="58">
        <f ca="1">IF(AND(AQ3141+AS3141&gt;0,AR3141+AT3141&gt;0),COUNTIF(AU$6:AU3140,"&gt;0")+1,0)</f>
        <v>0</v>
      </c>
    </row>
    <row r="3142" spans="40:47">
      <c r="AN3142" s="58">
        <v>88</v>
      </c>
      <c r="AO3142" s="58">
        <v>1</v>
      </c>
      <c r="AP3142" s="58">
        <v>5</v>
      </c>
      <c r="AQ3142" s="60">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58">
        <f ca="1">COUNTIF(INDIRECT("H"&amp;(ROW()+12*(($AN3142-1)*3+$AO3142)-ROW())/12+5):INDIRECT("S"&amp;(ROW()+12*(($AN3142-1)*3+$AO3142)-ROW())/12+5),AQ3142)</f>
        <v>0</v>
      </c>
      <c r="AS3142" s="60">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58">
        <f ca="1">COUNTIF(INDIRECT("U"&amp;(ROW()+12*(($AN3142-1)*3+$AO3142)-ROW())/12+5):INDIRECT("AF"&amp;(ROW()+12*(($AN3142-1)*3+$AO3142)-ROW())/12+5),AS3142)</f>
        <v>0</v>
      </c>
      <c r="AU3142" s="58">
        <f ca="1">IF(AND(AQ3142+AS3142&gt;0,AR3142+AT3142&gt;0),COUNTIF(AU$6:AU3141,"&gt;0")+1,0)</f>
        <v>0</v>
      </c>
    </row>
    <row r="3143" spans="40:47">
      <c r="AN3143" s="58">
        <v>88</v>
      </c>
      <c r="AO3143" s="58">
        <v>1</v>
      </c>
      <c r="AP3143" s="58">
        <v>6</v>
      </c>
      <c r="AQ3143" s="60">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58">
        <f ca="1">COUNTIF(INDIRECT("H"&amp;(ROW()+12*(($AN3143-1)*3+$AO3143)-ROW())/12+5):INDIRECT("S"&amp;(ROW()+12*(($AN3143-1)*3+$AO3143)-ROW())/12+5),AQ3143)</f>
        <v>0</v>
      </c>
      <c r="AS3143" s="60">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58">
        <f ca="1">COUNTIF(INDIRECT("U"&amp;(ROW()+12*(($AN3143-1)*3+$AO3143)-ROW())/12+5):INDIRECT("AF"&amp;(ROW()+12*(($AN3143-1)*3+$AO3143)-ROW())/12+5),AS3143)</f>
        <v>0</v>
      </c>
      <c r="AU3143" s="58">
        <f ca="1">IF(AND(AQ3143+AS3143&gt;0,AR3143+AT3143&gt;0),COUNTIF(AU$6:AU3142,"&gt;0")+1,0)</f>
        <v>0</v>
      </c>
    </row>
    <row r="3144" spans="40:47">
      <c r="AN3144" s="58">
        <v>88</v>
      </c>
      <c r="AO3144" s="58">
        <v>1</v>
      </c>
      <c r="AP3144" s="58">
        <v>7</v>
      </c>
      <c r="AQ3144" s="60">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58">
        <f ca="1">COUNTIF(INDIRECT("H"&amp;(ROW()+12*(($AN3144-1)*3+$AO3144)-ROW())/12+5):INDIRECT("S"&amp;(ROW()+12*(($AN3144-1)*3+$AO3144)-ROW())/12+5),AQ3144)</f>
        <v>0</v>
      </c>
      <c r="AS3144" s="60">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58">
        <f ca="1">COUNTIF(INDIRECT("U"&amp;(ROW()+12*(($AN3144-1)*3+$AO3144)-ROW())/12+5):INDIRECT("AF"&amp;(ROW()+12*(($AN3144-1)*3+$AO3144)-ROW())/12+5),AS3144)</f>
        <v>0</v>
      </c>
      <c r="AU3144" s="58">
        <f ca="1">IF(AND(AQ3144+AS3144&gt;0,AR3144+AT3144&gt;0),COUNTIF(AU$6:AU3143,"&gt;0")+1,0)</f>
        <v>0</v>
      </c>
    </row>
    <row r="3145" spans="40:47">
      <c r="AN3145" s="58">
        <v>88</v>
      </c>
      <c r="AO3145" s="58">
        <v>1</v>
      </c>
      <c r="AP3145" s="58">
        <v>8</v>
      </c>
      <c r="AQ3145" s="60">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58">
        <f ca="1">COUNTIF(INDIRECT("H"&amp;(ROW()+12*(($AN3145-1)*3+$AO3145)-ROW())/12+5):INDIRECT("S"&amp;(ROW()+12*(($AN3145-1)*3+$AO3145)-ROW())/12+5),AQ3145)</f>
        <v>0</v>
      </c>
      <c r="AS3145" s="60">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58">
        <f ca="1">COUNTIF(INDIRECT("U"&amp;(ROW()+12*(($AN3145-1)*3+$AO3145)-ROW())/12+5):INDIRECT("AF"&amp;(ROW()+12*(($AN3145-1)*3+$AO3145)-ROW())/12+5),AS3145)</f>
        <v>0</v>
      </c>
      <c r="AU3145" s="58">
        <f ca="1">IF(AND(AQ3145+AS3145&gt;0,AR3145+AT3145&gt;0),COUNTIF(AU$6:AU3144,"&gt;0")+1,0)</f>
        <v>0</v>
      </c>
    </row>
    <row r="3146" spans="40:47">
      <c r="AN3146" s="58">
        <v>88</v>
      </c>
      <c r="AO3146" s="58">
        <v>1</v>
      </c>
      <c r="AP3146" s="58">
        <v>9</v>
      </c>
      <c r="AQ3146" s="60">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58">
        <f ca="1">COUNTIF(INDIRECT("H"&amp;(ROW()+12*(($AN3146-1)*3+$AO3146)-ROW())/12+5):INDIRECT("S"&amp;(ROW()+12*(($AN3146-1)*3+$AO3146)-ROW())/12+5),AQ3146)</f>
        <v>0</v>
      </c>
      <c r="AS3146" s="60">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58">
        <f ca="1">COUNTIF(INDIRECT("U"&amp;(ROW()+12*(($AN3146-1)*3+$AO3146)-ROW())/12+5):INDIRECT("AF"&amp;(ROW()+12*(($AN3146-1)*3+$AO3146)-ROW())/12+5),AS3146)</f>
        <v>0</v>
      </c>
      <c r="AU3146" s="58">
        <f ca="1">IF(AND(AQ3146+AS3146&gt;0,AR3146+AT3146&gt;0),COUNTIF(AU$6:AU3145,"&gt;0")+1,0)</f>
        <v>0</v>
      </c>
    </row>
    <row r="3147" spans="40:47">
      <c r="AN3147" s="58">
        <v>88</v>
      </c>
      <c r="AO3147" s="58">
        <v>1</v>
      </c>
      <c r="AP3147" s="58">
        <v>10</v>
      </c>
      <c r="AQ3147" s="60">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58">
        <f ca="1">COUNTIF(INDIRECT("H"&amp;(ROW()+12*(($AN3147-1)*3+$AO3147)-ROW())/12+5):INDIRECT("S"&amp;(ROW()+12*(($AN3147-1)*3+$AO3147)-ROW())/12+5),AQ3147)</f>
        <v>0</v>
      </c>
      <c r="AS3147" s="60">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58">
        <f ca="1">COUNTIF(INDIRECT("U"&amp;(ROW()+12*(($AN3147-1)*3+$AO3147)-ROW())/12+5):INDIRECT("AF"&amp;(ROW()+12*(($AN3147-1)*3+$AO3147)-ROW())/12+5),AS3147)</f>
        <v>0</v>
      </c>
      <c r="AU3147" s="58">
        <f ca="1">IF(AND(AQ3147+AS3147&gt;0,AR3147+AT3147&gt;0),COUNTIF(AU$6:AU3146,"&gt;0")+1,0)</f>
        <v>0</v>
      </c>
    </row>
    <row r="3148" spans="40:47">
      <c r="AN3148" s="58">
        <v>88</v>
      </c>
      <c r="AO3148" s="58">
        <v>1</v>
      </c>
      <c r="AP3148" s="58">
        <v>11</v>
      </c>
      <c r="AQ3148" s="60">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58">
        <f ca="1">COUNTIF(INDIRECT("H"&amp;(ROW()+12*(($AN3148-1)*3+$AO3148)-ROW())/12+5):INDIRECT("S"&amp;(ROW()+12*(($AN3148-1)*3+$AO3148)-ROW())/12+5),AQ3148)</f>
        <v>0</v>
      </c>
      <c r="AS3148" s="60">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58">
        <f ca="1">COUNTIF(INDIRECT("U"&amp;(ROW()+12*(($AN3148-1)*3+$AO3148)-ROW())/12+5):INDIRECT("AF"&amp;(ROW()+12*(($AN3148-1)*3+$AO3148)-ROW())/12+5),AS3148)</f>
        <v>0</v>
      </c>
      <c r="AU3148" s="58">
        <f ca="1">IF(AND(AQ3148+AS3148&gt;0,AR3148+AT3148&gt;0),COUNTIF(AU$6:AU3147,"&gt;0")+1,0)</f>
        <v>0</v>
      </c>
    </row>
    <row r="3149" spans="40:47">
      <c r="AN3149" s="58">
        <v>88</v>
      </c>
      <c r="AO3149" s="58">
        <v>1</v>
      </c>
      <c r="AP3149" s="58">
        <v>12</v>
      </c>
      <c r="AQ3149" s="60">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58">
        <f ca="1">COUNTIF(INDIRECT("H"&amp;(ROW()+12*(($AN3149-1)*3+$AO3149)-ROW())/12+5):INDIRECT("S"&amp;(ROW()+12*(($AN3149-1)*3+$AO3149)-ROW())/12+5),AQ3149)</f>
        <v>0</v>
      </c>
      <c r="AS3149" s="60">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58">
        <f ca="1">COUNTIF(INDIRECT("U"&amp;(ROW()+12*(($AN3149-1)*3+$AO3149)-ROW())/12+5):INDIRECT("AF"&amp;(ROW()+12*(($AN3149-1)*3+$AO3149)-ROW())/12+5),AS3149)</f>
        <v>0</v>
      </c>
      <c r="AU3149" s="58">
        <f ca="1">IF(AND(AQ3149+AS3149&gt;0,AR3149+AT3149&gt;0),COUNTIF(AU$6:AU3148,"&gt;0")+1,0)</f>
        <v>0</v>
      </c>
    </row>
    <row r="3150" spans="40:47">
      <c r="AN3150" s="58">
        <v>88</v>
      </c>
      <c r="AO3150" s="58">
        <v>2</v>
      </c>
      <c r="AP3150" s="58">
        <v>1</v>
      </c>
      <c r="AQ3150" s="60">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58">
        <f ca="1">COUNTIF(INDIRECT("H"&amp;(ROW()+12*(($AN3150-1)*3+$AO3150)-ROW())/12+5):INDIRECT("S"&amp;(ROW()+12*(($AN3150-1)*3+$AO3150)-ROW())/12+5),AQ3150)</f>
        <v>0</v>
      </c>
      <c r="AS3150" s="60">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58">
        <f ca="1">COUNTIF(INDIRECT("U"&amp;(ROW()+12*(($AN3150-1)*3+$AO3150)-ROW())/12+5):INDIRECT("AF"&amp;(ROW()+12*(($AN3150-1)*3+$AO3150)-ROW())/12+5),AS3150)</f>
        <v>0</v>
      </c>
      <c r="AU3150" s="58">
        <f ca="1">IF(AND(AQ3150+AS3150&gt;0,AR3150+AT3150&gt;0),COUNTIF(AU$6:AU3149,"&gt;0")+1,0)</f>
        <v>0</v>
      </c>
    </row>
    <row r="3151" spans="40:47">
      <c r="AN3151" s="58">
        <v>88</v>
      </c>
      <c r="AO3151" s="58">
        <v>2</v>
      </c>
      <c r="AP3151" s="58">
        <v>2</v>
      </c>
      <c r="AQ3151" s="60">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58">
        <f ca="1">COUNTIF(INDIRECT("H"&amp;(ROW()+12*(($AN3151-1)*3+$AO3151)-ROW())/12+5):INDIRECT("S"&amp;(ROW()+12*(($AN3151-1)*3+$AO3151)-ROW())/12+5),AQ3151)</f>
        <v>0</v>
      </c>
      <c r="AS3151" s="60">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58">
        <f ca="1">COUNTIF(INDIRECT("U"&amp;(ROW()+12*(($AN3151-1)*3+$AO3151)-ROW())/12+5):INDIRECT("AF"&amp;(ROW()+12*(($AN3151-1)*3+$AO3151)-ROW())/12+5),AS3151)</f>
        <v>0</v>
      </c>
      <c r="AU3151" s="58">
        <f ca="1">IF(AND(AQ3151+AS3151&gt;0,AR3151+AT3151&gt;0),COUNTIF(AU$6:AU3150,"&gt;0")+1,0)</f>
        <v>0</v>
      </c>
    </row>
    <row r="3152" spans="40:47">
      <c r="AN3152" s="58">
        <v>88</v>
      </c>
      <c r="AO3152" s="58">
        <v>2</v>
      </c>
      <c r="AP3152" s="58">
        <v>3</v>
      </c>
      <c r="AQ3152" s="60">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58">
        <f ca="1">COUNTIF(INDIRECT("H"&amp;(ROW()+12*(($AN3152-1)*3+$AO3152)-ROW())/12+5):INDIRECT("S"&amp;(ROW()+12*(($AN3152-1)*3+$AO3152)-ROW())/12+5),AQ3152)</f>
        <v>0</v>
      </c>
      <c r="AS3152" s="60">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58">
        <f ca="1">COUNTIF(INDIRECT("U"&amp;(ROW()+12*(($AN3152-1)*3+$AO3152)-ROW())/12+5):INDIRECT("AF"&amp;(ROW()+12*(($AN3152-1)*3+$AO3152)-ROW())/12+5),AS3152)</f>
        <v>0</v>
      </c>
      <c r="AU3152" s="58">
        <f ca="1">IF(AND(AQ3152+AS3152&gt;0,AR3152+AT3152&gt;0),COUNTIF(AU$6:AU3151,"&gt;0")+1,0)</f>
        <v>0</v>
      </c>
    </row>
    <row r="3153" spans="40:47">
      <c r="AN3153" s="58">
        <v>88</v>
      </c>
      <c r="AO3153" s="58">
        <v>2</v>
      </c>
      <c r="AP3153" s="58">
        <v>4</v>
      </c>
      <c r="AQ3153" s="60">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58">
        <f ca="1">COUNTIF(INDIRECT("H"&amp;(ROW()+12*(($AN3153-1)*3+$AO3153)-ROW())/12+5):INDIRECT("S"&amp;(ROW()+12*(($AN3153-1)*3+$AO3153)-ROW())/12+5),AQ3153)</f>
        <v>0</v>
      </c>
      <c r="AS3153" s="60">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58">
        <f ca="1">COUNTIF(INDIRECT("U"&amp;(ROW()+12*(($AN3153-1)*3+$AO3153)-ROW())/12+5):INDIRECT("AF"&amp;(ROW()+12*(($AN3153-1)*3+$AO3153)-ROW())/12+5),AS3153)</f>
        <v>0</v>
      </c>
      <c r="AU3153" s="58">
        <f ca="1">IF(AND(AQ3153+AS3153&gt;0,AR3153+AT3153&gt;0),COUNTIF(AU$6:AU3152,"&gt;0")+1,0)</f>
        <v>0</v>
      </c>
    </row>
    <row r="3154" spans="40:47">
      <c r="AN3154" s="58">
        <v>88</v>
      </c>
      <c r="AO3154" s="58">
        <v>2</v>
      </c>
      <c r="AP3154" s="58">
        <v>5</v>
      </c>
      <c r="AQ3154" s="60">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58">
        <f ca="1">COUNTIF(INDIRECT("H"&amp;(ROW()+12*(($AN3154-1)*3+$AO3154)-ROW())/12+5):INDIRECT("S"&amp;(ROW()+12*(($AN3154-1)*3+$AO3154)-ROW())/12+5),AQ3154)</f>
        <v>0</v>
      </c>
      <c r="AS3154" s="60">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58">
        <f ca="1">COUNTIF(INDIRECT("U"&amp;(ROW()+12*(($AN3154-1)*3+$AO3154)-ROW())/12+5):INDIRECT("AF"&amp;(ROW()+12*(($AN3154-1)*3+$AO3154)-ROW())/12+5),AS3154)</f>
        <v>0</v>
      </c>
      <c r="AU3154" s="58">
        <f ca="1">IF(AND(AQ3154+AS3154&gt;0,AR3154+AT3154&gt;0),COUNTIF(AU$6:AU3153,"&gt;0")+1,0)</f>
        <v>0</v>
      </c>
    </row>
    <row r="3155" spans="40:47">
      <c r="AN3155" s="58">
        <v>88</v>
      </c>
      <c r="AO3155" s="58">
        <v>2</v>
      </c>
      <c r="AP3155" s="58">
        <v>6</v>
      </c>
      <c r="AQ3155" s="60">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58">
        <f ca="1">COUNTIF(INDIRECT("H"&amp;(ROW()+12*(($AN3155-1)*3+$AO3155)-ROW())/12+5):INDIRECT("S"&amp;(ROW()+12*(($AN3155-1)*3+$AO3155)-ROW())/12+5),AQ3155)</f>
        <v>0</v>
      </c>
      <c r="AS3155" s="60">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58">
        <f ca="1">COUNTIF(INDIRECT("U"&amp;(ROW()+12*(($AN3155-1)*3+$AO3155)-ROW())/12+5):INDIRECT("AF"&amp;(ROW()+12*(($AN3155-1)*3+$AO3155)-ROW())/12+5),AS3155)</f>
        <v>0</v>
      </c>
      <c r="AU3155" s="58">
        <f ca="1">IF(AND(AQ3155+AS3155&gt;0,AR3155+AT3155&gt;0),COUNTIF(AU$6:AU3154,"&gt;0")+1,0)</f>
        <v>0</v>
      </c>
    </row>
    <row r="3156" spans="40:47">
      <c r="AN3156" s="58">
        <v>88</v>
      </c>
      <c r="AO3156" s="58">
        <v>2</v>
      </c>
      <c r="AP3156" s="58">
        <v>7</v>
      </c>
      <c r="AQ3156" s="60">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58">
        <f ca="1">COUNTIF(INDIRECT("H"&amp;(ROW()+12*(($AN3156-1)*3+$AO3156)-ROW())/12+5):INDIRECT("S"&amp;(ROW()+12*(($AN3156-1)*3+$AO3156)-ROW())/12+5),AQ3156)</f>
        <v>0</v>
      </c>
      <c r="AS3156" s="60">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58">
        <f ca="1">COUNTIF(INDIRECT("U"&amp;(ROW()+12*(($AN3156-1)*3+$AO3156)-ROW())/12+5):INDIRECT("AF"&amp;(ROW()+12*(($AN3156-1)*3+$AO3156)-ROW())/12+5),AS3156)</f>
        <v>0</v>
      </c>
      <c r="AU3156" s="58">
        <f ca="1">IF(AND(AQ3156+AS3156&gt;0,AR3156+AT3156&gt;0),COUNTIF(AU$6:AU3155,"&gt;0")+1,0)</f>
        <v>0</v>
      </c>
    </row>
    <row r="3157" spans="40:47">
      <c r="AN3157" s="58">
        <v>88</v>
      </c>
      <c r="AO3157" s="58">
        <v>2</v>
      </c>
      <c r="AP3157" s="58">
        <v>8</v>
      </c>
      <c r="AQ3157" s="60">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58">
        <f ca="1">COUNTIF(INDIRECT("H"&amp;(ROW()+12*(($AN3157-1)*3+$AO3157)-ROW())/12+5):INDIRECT("S"&amp;(ROW()+12*(($AN3157-1)*3+$AO3157)-ROW())/12+5),AQ3157)</f>
        <v>0</v>
      </c>
      <c r="AS3157" s="60">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58">
        <f ca="1">COUNTIF(INDIRECT("U"&amp;(ROW()+12*(($AN3157-1)*3+$AO3157)-ROW())/12+5):INDIRECT("AF"&amp;(ROW()+12*(($AN3157-1)*3+$AO3157)-ROW())/12+5),AS3157)</f>
        <v>0</v>
      </c>
      <c r="AU3157" s="58">
        <f ca="1">IF(AND(AQ3157+AS3157&gt;0,AR3157+AT3157&gt;0),COUNTIF(AU$6:AU3156,"&gt;0")+1,0)</f>
        <v>0</v>
      </c>
    </row>
    <row r="3158" spans="40:47">
      <c r="AN3158" s="58">
        <v>88</v>
      </c>
      <c r="AO3158" s="58">
        <v>2</v>
      </c>
      <c r="AP3158" s="58">
        <v>9</v>
      </c>
      <c r="AQ3158" s="60">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58">
        <f ca="1">COUNTIF(INDIRECT("H"&amp;(ROW()+12*(($AN3158-1)*3+$AO3158)-ROW())/12+5):INDIRECT("S"&amp;(ROW()+12*(($AN3158-1)*3+$AO3158)-ROW())/12+5),AQ3158)</f>
        <v>0</v>
      </c>
      <c r="AS3158" s="60">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58">
        <f ca="1">COUNTIF(INDIRECT("U"&amp;(ROW()+12*(($AN3158-1)*3+$AO3158)-ROW())/12+5):INDIRECT("AF"&amp;(ROW()+12*(($AN3158-1)*3+$AO3158)-ROW())/12+5),AS3158)</f>
        <v>0</v>
      </c>
      <c r="AU3158" s="58">
        <f ca="1">IF(AND(AQ3158+AS3158&gt;0,AR3158+AT3158&gt;0),COUNTIF(AU$6:AU3157,"&gt;0")+1,0)</f>
        <v>0</v>
      </c>
    </row>
    <row r="3159" spans="40:47">
      <c r="AN3159" s="58">
        <v>88</v>
      </c>
      <c r="AO3159" s="58">
        <v>2</v>
      </c>
      <c r="AP3159" s="58">
        <v>10</v>
      </c>
      <c r="AQ3159" s="60">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58">
        <f ca="1">COUNTIF(INDIRECT("H"&amp;(ROW()+12*(($AN3159-1)*3+$AO3159)-ROW())/12+5):INDIRECT("S"&amp;(ROW()+12*(($AN3159-1)*3+$AO3159)-ROW())/12+5),AQ3159)</f>
        <v>0</v>
      </c>
      <c r="AS3159" s="60">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58">
        <f ca="1">COUNTIF(INDIRECT("U"&amp;(ROW()+12*(($AN3159-1)*3+$AO3159)-ROW())/12+5):INDIRECT("AF"&amp;(ROW()+12*(($AN3159-1)*3+$AO3159)-ROW())/12+5),AS3159)</f>
        <v>0</v>
      </c>
      <c r="AU3159" s="58">
        <f ca="1">IF(AND(AQ3159+AS3159&gt;0,AR3159+AT3159&gt;0),COUNTIF(AU$6:AU3158,"&gt;0")+1,0)</f>
        <v>0</v>
      </c>
    </row>
    <row r="3160" spans="40:47">
      <c r="AN3160" s="58">
        <v>88</v>
      </c>
      <c r="AO3160" s="58">
        <v>2</v>
      </c>
      <c r="AP3160" s="58">
        <v>11</v>
      </c>
      <c r="AQ3160" s="60">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58">
        <f ca="1">COUNTIF(INDIRECT("H"&amp;(ROW()+12*(($AN3160-1)*3+$AO3160)-ROW())/12+5):INDIRECT("S"&amp;(ROW()+12*(($AN3160-1)*3+$AO3160)-ROW())/12+5),AQ3160)</f>
        <v>0</v>
      </c>
      <c r="AS3160" s="60">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58">
        <f ca="1">COUNTIF(INDIRECT("U"&amp;(ROW()+12*(($AN3160-1)*3+$AO3160)-ROW())/12+5):INDIRECT("AF"&amp;(ROW()+12*(($AN3160-1)*3+$AO3160)-ROW())/12+5),AS3160)</f>
        <v>0</v>
      </c>
      <c r="AU3160" s="58">
        <f ca="1">IF(AND(AQ3160+AS3160&gt;0,AR3160+AT3160&gt;0),COUNTIF(AU$6:AU3159,"&gt;0")+1,0)</f>
        <v>0</v>
      </c>
    </row>
    <row r="3161" spans="40:47">
      <c r="AN3161" s="58">
        <v>88</v>
      </c>
      <c r="AO3161" s="58">
        <v>2</v>
      </c>
      <c r="AP3161" s="58">
        <v>12</v>
      </c>
      <c r="AQ3161" s="60">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58">
        <f ca="1">COUNTIF(INDIRECT("H"&amp;(ROW()+12*(($AN3161-1)*3+$AO3161)-ROW())/12+5):INDIRECT("S"&amp;(ROW()+12*(($AN3161-1)*3+$AO3161)-ROW())/12+5),AQ3161)</f>
        <v>0</v>
      </c>
      <c r="AS3161" s="60">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58">
        <f ca="1">COUNTIF(INDIRECT("U"&amp;(ROW()+12*(($AN3161-1)*3+$AO3161)-ROW())/12+5):INDIRECT("AF"&amp;(ROW()+12*(($AN3161-1)*3+$AO3161)-ROW())/12+5),AS3161)</f>
        <v>0</v>
      </c>
      <c r="AU3161" s="58">
        <f ca="1">IF(AND(AQ3161+AS3161&gt;0,AR3161+AT3161&gt;0),COUNTIF(AU$6:AU3160,"&gt;0")+1,0)</f>
        <v>0</v>
      </c>
    </row>
    <row r="3162" spans="40:47">
      <c r="AN3162" s="58">
        <v>88</v>
      </c>
      <c r="AO3162" s="58">
        <v>3</v>
      </c>
      <c r="AP3162" s="58">
        <v>1</v>
      </c>
      <c r="AQ3162" s="60">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58">
        <f ca="1">COUNTIF(INDIRECT("H"&amp;(ROW()+12*(($AN3162-1)*3+$AO3162)-ROW())/12+5):INDIRECT("S"&amp;(ROW()+12*(($AN3162-1)*3+$AO3162)-ROW())/12+5),AQ3162)</f>
        <v>0</v>
      </c>
      <c r="AS3162" s="60">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58">
        <f ca="1">COUNTIF(INDIRECT("U"&amp;(ROW()+12*(($AN3162-1)*3+$AO3162)-ROW())/12+5):INDIRECT("AF"&amp;(ROW()+12*(($AN3162-1)*3+$AO3162)-ROW())/12+5),AS3162)</f>
        <v>0</v>
      </c>
      <c r="AU3162" s="58">
        <f ca="1">IF(AND(AQ3162+AS3162&gt;0,AR3162+AT3162&gt;0),COUNTIF(AU$6:AU3161,"&gt;0")+1,0)</f>
        <v>0</v>
      </c>
    </row>
    <row r="3163" spans="40:47">
      <c r="AN3163" s="58">
        <v>88</v>
      </c>
      <c r="AO3163" s="58">
        <v>3</v>
      </c>
      <c r="AP3163" s="58">
        <v>2</v>
      </c>
      <c r="AQ3163" s="60">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58">
        <f ca="1">COUNTIF(INDIRECT("H"&amp;(ROW()+12*(($AN3163-1)*3+$AO3163)-ROW())/12+5):INDIRECT("S"&amp;(ROW()+12*(($AN3163-1)*3+$AO3163)-ROW())/12+5),AQ3163)</f>
        <v>0</v>
      </c>
      <c r="AS3163" s="60">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58">
        <f ca="1">COUNTIF(INDIRECT("U"&amp;(ROW()+12*(($AN3163-1)*3+$AO3163)-ROW())/12+5):INDIRECT("AF"&amp;(ROW()+12*(($AN3163-1)*3+$AO3163)-ROW())/12+5),AS3163)</f>
        <v>0</v>
      </c>
      <c r="AU3163" s="58">
        <f ca="1">IF(AND(AQ3163+AS3163&gt;0,AR3163+AT3163&gt;0),COUNTIF(AU$6:AU3162,"&gt;0")+1,0)</f>
        <v>0</v>
      </c>
    </row>
    <row r="3164" spans="40:47">
      <c r="AN3164" s="58">
        <v>88</v>
      </c>
      <c r="AO3164" s="58">
        <v>3</v>
      </c>
      <c r="AP3164" s="58">
        <v>3</v>
      </c>
      <c r="AQ3164" s="60">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58">
        <f ca="1">COUNTIF(INDIRECT("H"&amp;(ROW()+12*(($AN3164-1)*3+$AO3164)-ROW())/12+5):INDIRECT("S"&amp;(ROW()+12*(($AN3164-1)*3+$AO3164)-ROW())/12+5),AQ3164)</f>
        <v>0</v>
      </c>
      <c r="AS3164" s="60">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58">
        <f ca="1">COUNTIF(INDIRECT("U"&amp;(ROW()+12*(($AN3164-1)*3+$AO3164)-ROW())/12+5):INDIRECT("AF"&amp;(ROW()+12*(($AN3164-1)*3+$AO3164)-ROW())/12+5),AS3164)</f>
        <v>0</v>
      </c>
      <c r="AU3164" s="58">
        <f ca="1">IF(AND(AQ3164+AS3164&gt;0,AR3164+AT3164&gt;0),COUNTIF(AU$6:AU3163,"&gt;0")+1,0)</f>
        <v>0</v>
      </c>
    </row>
    <row r="3165" spans="40:47">
      <c r="AN3165" s="58">
        <v>88</v>
      </c>
      <c r="AO3165" s="58">
        <v>3</v>
      </c>
      <c r="AP3165" s="58">
        <v>4</v>
      </c>
      <c r="AQ3165" s="60">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58">
        <f ca="1">COUNTIF(INDIRECT("H"&amp;(ROW()+12*(($AN3165-1)*3+$AO3165)-ROW())/12+5):INDIRECT("S"&amp;(ROW()+12*(($AN3165-1)*3+$AO3165)-ROW())/12+5),AQ3165)</f>
        <v>0</v>
      </c>
      <c r="AS3165" s="60">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58">
        <f ca="1">COUNTIF(INDIRECT("U"&amp;(ROW()+12*(($AN3165-1)*3+$AO3165)-ROW())/12+5):INDIRECT("AF"&amp;(ROW()+12*(($AN3165-1)*3+$AO3165)-ROW())/12+5),AS3165)</f>
        <v>0</v>
      </c>
      <c r="AU3165" s="58">
        <f ca="1">IF(AND(AQ3165+AS3165&gt;0,AR3165+AT3165&gt;0),COUNTIF(AU$6:AU3164,"&gt;0")+1,0)</f>
        <v>0</v>
      </c>
    </row>
    <row r="3166" spans="40:47">
      <c r="AN3166" s="58">
        <v>88</v>
      </c>
      <c r="AO3166" s="58">
        <v>3</v>
      </c>
      <c r="AP3166" s="58">
        <v>5</v>
      </c>
      <c r="AQ3166" s="60">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58">
        <f ca="1">COUNTIF(INDIRECT("H"&amp;(ROW()+12*(($AN3166-1)*3+$AO3166)-ROW())/12+5):INDIRECT("S"&amp;(ROW()+12*(($AN3166-1)*3+$AO3166)-ROW())/12+5),AQ3166)</f>
        <v>0</v>
      </c>
      <c r="AS3166" s="60">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58">
        <f ca="1">COUNTIF(INDIRECT("U"&amp;(ROW()+12*(($AN3166-1)*3+$AO3166)-ROW())/12+5):INDIRECT("AF"&amp;(ROW()+12*(($AN3166-1)*3+$AO3166)-ROW())/12+5),AS3166)</f>
        <v>0</v>
      </c>
      <c r="AU3166" s="58">
        <f ca="1">IF(AND(AQ3166+AS3166&gt;0,AR3166+AT3166&gt;0),COUNTIF(AU$6:AU3165,"&gt;0")+1,0)</f>
        <v>0</v>
      </c>
    </row>
    <row r="3167" spans="40:47">
      <c r="AN3167" s="58">
        <v>88</v>
      </c>
      <c r="AO3167" s="58">
        <v>3</v>
      </c>
      <c r="AP3167" s="58">
        <v>6</v>
      </c>
      <c r="AQ3167" s="60">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58">
        <f ca="1">COUNTIF(INDIRECT("H"&amp;(ROW()+12*(($AN3167-1)*3+$AO3167)-ROW())/12+5):INDIRECT("S"&amp;(ROW()+12*(($AN3167-1)*3+$AO3167)-ROW())/12+5),AQ3167)</f>
        <v>0</v>
      </c>
      <c r="AS3167" s="60">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58">
        <f ca="1">COUNTIF(INDIRECT("U"&amp;(ROW()+12*(($AN3167-1)*3+$AO3167)-ROW())/12+5):INDIRECT("AF"&amp;(ROW()+12*(($AN3167-1)*3+$AO3167)-ROW())/12+5),AS3167)</f>
        <v>0</v>
      </c>
      <c r="AU3167" s="58">
        <f ca="1">IF(AND(AQ3167+AS3167&gt;0,AR3167+AT3167&gt;0),COUNTIF(AU$6:AU3166,"&gt;0")+1,0)</f>
        <v>0</v>
      </c>
    </row>
    <row r="3168" spans="40:47">
      <c r="AN3168" s="58">
        <v>88</v>
      </c>
      <c r="AO3168" s="58">
        <v>3</v>
      </c>
      <c r="AP3168" s="58">
        <v>7</v>
      </c>
      <c r="AQ3168" s="60">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58">
        <f ca="1">COUNTIF(INDIRECT("H"&amp;(ROW()+12*(($AN3168-1)*3+$AO3168)-ROW())/12+5):INDIRECT("S"&amp;(ROW()+12*(($AN3168-1)*3+$AO3168)-ROW())/12+5),AQ3168)</f>
        <v>0</v>
      </c>
      <c r="AS3168" s="60">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58">
        <f ca="1">COUNTIF(INDIRECT("U"&amp;(ROW()+12*(($AN3168-1)*3+$AO3168)-ROW())/12+5):INDIRECT("AF"&amp;(ROW()+12*(($AN3168-1)*3+$AO3168)-ROW())/12+5),AS3168)</f>
        <v>0</v>
      </c>
      <c r="AU3168" s="58">
        <f ca="1">IF(AND(AQ3168+AS3168&gt;0,AR3168+AT3168&gt;0),COUNTIF(AU$6:AU3167,"&gt;0")+1,0)</f>
        <v>0</v>
      </c>
    </row>
    <row r="3169" spans="40:47">
      <c r="AN3169" s="58">
        <v>88</v>
      </c>
      <c r="AO3169" s="58">
        <v>3</v>
      </c>
      <c r="AP3169" s="58">
        <v>8</v>
      </c>
      <c r="AQ3169" s="60">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58">
        <f ca="1">COUNTIF(INDIRECT("H"&amp;(ROW()+12*(($AN3169-1)*3+$AO3169)-ROW())/12+5):INDIRECT("S"&amp;(ROW()+12*(($AN3169-1)*3+$AO3169)-ROW())/12+5),AQ3169)</f>
        <v>0</v>
      </c>
      <c r="AS3169" s="60">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58">
        <f ca="1">COUNTIF(INDIRECT("U"&amp;(ROW()+12*(($AN3169-1)*3+$AO3169)-ROW())/12+5):INDIRECT("AF"&amp;(ROW()+12*(($AN3169-1)*3+$AO3169)-ROW())/12+5),AS3169)</f>
        <v>0</v>
      </c>
      <c r="AU3169" s="58">
        <f ca="1">IF(AND(AQ3169+AS3169&gt;0,AR3169+AT3169&gt;0),COUNTIF(AU$6:AU3168,"&gt;0")+1,0)</f>
        <v>0</v>
      </c>
    </row>
    <row r="3170" spans="40:47">
      <c r="AN3170" s="58">
        <v>88</v>
      </c>
      <c r="AO3170" s="58">
        <v>3</v>
      </c>
      <c r="AP3170" s="58">
        <v>9</v>
      </c>
      <c r="AQ3170" s="60">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58">
        <f ca="1">COUNTIF(INDIRECT("H"&amp;(ROW()+12*(($AN3170-1)*3+$AO3170)-ROW())/12+5):INDIRECT("S"&amp;(ROW()+12*(($AN3170-1)*3+$AO3170)-ROW())/12+5),AQ3170)</f>
        <v>0</v>
      </c>
      <c r="AS3170" s="60">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58">
        <f ca="1">COUNTIF(INDIRECT("U"&amp;(ROW()+12*(($AN3170-1)*3+$AO3170)-ROW())/12+5):INDIRECT("AF"&amp;(ROW()+12*(($AN3170-1)*3+$AO3170)-ROW())/12+5),AS3170)</f>
        <v>0</v>
      </c>
      <c r="AU3170" s="58">
        <f ca="1">IF(AND(AQ3170+AS3170&gt;0,AR3170+AT3170&gt;0),COUNTIF(AU$6:AU3169,"&gt;0")+1,0)</f>
        <v>0</v>
      </c>
    </row>
    <row r="3171" spans="40:47">
      <c r="AN3171" s="58">
        <v>88</v>
      </c>
      <c r="AO3171" s="58">
        <v>3</v>
      </c>
      <c r="AP3171" s="58">
        <v>10</v>
      </c>
      <c r="AQ3171" s="60">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58">
        <f ca="1">COUNTIF(INDIRECT("H"&amp;(ROW()+12*(($AN3171-1)*3+$AO3171)-ROW())/12+5):INDIRECT("S"&amp;(ROW()+12*(($AN3171-1)*3+$AO3171)-ROW())/12+5),AQ3171)</f>
        <v>0</v>
      </c>
      <c r="AS3171" s="60">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58">
        <f ca="1">COUNTIF(INDIRECT("U"&amp;(ROW()+12*(($AN3171-1)*3+$AO3171)-ROW())/12+5):INDIRECT("AF"&amp;(ROW()+12*(($AN3171-1)*3+$AO3171)-ROW())/12+5),AS3171)</f>
        <v>0</v>
      </c>
      <c r="AU3171" s="58">
        <f ca="1">IF(AND(AQ3171+AS3171&gt;0,AR3171+AT3171&gt;0),COUNTIF(AU$6:AU3170,"&gt;0")+1,0)</f>
        <v>0</v>
      </c>
    </row>
    <row r="3172" spans="40:47">
      <c r="AN3172" s="58">
        <v>88</v>
      </c>
      <c r="AO3172" s="58">
        <v>3</v>
      </c>
      <c r="AP3172" s="58">
        <v>11</v>
      </c>
      <c r="AQ3172" s="60">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58">
        <f ca="1">COUNTIF(INDIRECT("H"&amp;(ROW()+12*(($AN3172-1)*3+$AO3172)-ROW())/12+5):INDIRECT("S"&amp;(ROW()+12*(($AN3172-1)*3+$AO3172)-ROW())/12+5),AQ3172)</f>
        <v>0</v>
      </c>
      <c r="AS3172" s="60">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58">
        <f ca="1">COUNTIF(INDIRECT("U"&amp;(ROW()+12*(($AN3172-1)*3+$AO3172)-ROW())/12+5):INDIRECT("AF"&amp;(ROW()+12*(($AN3172-1)*3+$AO3172)-ROW())/12+5),AS3172)</f>
        <v>0</v>
      </c>
      <c r="AU3172" s="58">
        <f ca="1">IF(AND(AQ3172+AS3172&gt;0,AR3172+AT3172&gt;0),COUNTIF(AU$6:AU3171,"&gt;0")+1,0)</f>
        <v>0</v>
      </c>
    </row>
    <row r="3173" spans="40:47">
      <c r="AN3173" s="243">
        <v>88</v>
      </c>
      <c r="AO3173" s="243">
        <v>3</v>
      </c>
      <c r="AP3173" s="243">
        <v>12</v>
      </c>
      <c r="AQ3173" s="244">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243">
        <f ca="1">COUNTIF(INDIRECT("H"&amp;(ROW()+12*(($AN3173-1)*3+$AO3173)-ROW())/12+5):INDIRECT("S"&amp;(ROW()+12*(($AN3173-1)*3+$AO3173)-ROW())/12+5),AQ3173)</f>
        <v>0</v>
      </c>
      <c r="AS3173" s="244">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243">
        <f ca="1">COUNTIF(INDIRECT("U"&amp;(ROW()+12*(($AN3173-1)*3+$AO3173)-ROW())/12+5):INDIRECT("AF"&amp;(ROW()+12*(($AN3173-1)*3+$AO3173)-ROW())/12+5),AS3173)</f>
        <v>0</v>
      </c>
      <c r="AU3173" s="58">
        <f ca="1">IF(AND(AQ3173+AS3173&gt;0,AR3173+AT3173&gt;0),COUNTIF(AU$6:AU3172,"&gt;0")+1,0)</f>
        <v>0</v>
      </c>
    </row>
    <row r="3174" spans="40:47">
      <c r="AN3174" s="58">
        <v>89</v>
      </c>
      <c r="AO3174" s="58">
        <v>1</v>
      </c>
      <c r="AP3174" s="58">
        <v>1</v>
      </c>
      <c r="AQ3174" s="60">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58">
        <f ca="1">COUNTIF(INDIRECT("H"&amp;(ROW()+12*(($AN3174-1)*3+$AO3174)-ROW())/12+5):INDIRECT("S"&amp;(ROW()+12*(($AN3174-1)*3+$AO3174)-ROW())/12+5),AQ3174)</f>
        <v>0</v>
      </c>
      <c r="AS3174" s="60">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58">
        <f ca="1">COUNTIF(INDIRECT("U"&amp;(ROW()+12*(($AN3174-1)*3+$AO3174)-ROW())/12+5):INDIRECT("AF"&amp;(ROW()+12*(($AN3174-1)*3+$AO3174)-ROW())/12+5),AS3174)</f>
        <v>0</v>
      </c>
      <c r="AU3174" s="58">
        <f ca="1">IF(AND(AQ3174+AS3174&gt;0,AR3174+AT3174&gt;0),COUNTIF(AU$6:AU3173,"&gt;0")+1,0)</f>
        <v>0</v>
      </c>
    </row>
    <row r="3175" spans="40:47">
      <c r="AN3175" s="58">
        <v>89</v>
      </c>
      <c r="AO3175" s="58">
        <v>1</v>
      </c>
      <c r="AP3175" s="58">
        <v>2</v>
      </c>
      <c r="AQ3175" s="60">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58">
        <f ca="1">COUNTIF(INDIRECT("H"&amp;(ROW()+12*(($AN3175-1)*3+$AO3175)-ROW())/12+5):INDIRECT("S"&amp;(ROW()+12*(($AN3175-1)*3+$AO3175)-ROW())/12+5),AQ3175)</f>
        <v>0</v>
      </c>
      <c r="AS3175" s="60">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58">
        <f ca="1">COUNTIF(INDIRECT("U"&amp;(ROW()+12*(($AN3175-1)*3+$AO3175)-ROW())/12+5):INDIRECT("AF"&amp;(ROW()+12*(($AN3175-1)*3+$AO3175)-ROW())/12+5),AS3175)</f>
        <v>0</v>
      </c>
      <c r="AU3175" s="58">
        <f ca="1">IF(AND(AQ3175+AS3175&gt;0,AR3175+AT3175&gt;0),COUNTIF(AU$6:AU3174,"&gt;0")+1,0)</f>
        <v>0</v>
      </c>
    </row>
    <row r="3176" spans="40:47">
      <c r="AN3176" s="58">
        <v>89</v>
      </c>
      <c r="AO3176" s="58">
        <v>1</v>
      </c>
      <c r="AP3176" s="58">
        <v>3</v>
      </c>
      <c r="AQ3176" s="60">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58">
        <f ca="1">COUNTIF(INDIRECT("H"&amp;(ROW()+12*(($AN3176-1)*3+$AO3176)-ROW())/12+5):INDIRECT("S"&amp;(ROW()+12*(($AN3176-1)*3+$AO3176)-ROW())/12+5),AQ3176)</f>
        <v>0</v>
      </c>
      <c r="AS3176" s="60">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58">
        <f ca="1">COUNTIF(INDIRECT("U"&amp;(ROW()+12*(($AN3176-1)*3+$AO3176)-ROW())/12+5):INDIRECT("AF"&amp;(ROW()+12*(($AN3176-1)*3+$AO3176)-ROW())/12+5),AS3176)</f>
        <v>0</v>
      </c>
      <c r="AU3176" s="58">
        <f ca="1">IF(AND(AQ3176+AS3176&gt;0,AR3176+AT3176&gt;0),COUNTIF(AU$6:AU3175,"&gt;0")+1,0)</f>
        <v>0</v>
      </c>
    </row>
    <row r="3177" spans="40:47">
      <c r="AN3177" s="58">
        <v>89</v>
      </c>
      <c r="AO3177" s="58">
        <v>1</v>
      </c>
      <c r="AP3177" s="58">
        <v>4</v>
      </c>
      <c r="AQ3177" s="60">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58">
        <f ca="1">COUNTIF(INDIRECT("H"&amp;(ROW()+12*(($AN3177-1)*3+$AO3177)-ROW())/12+5):INDIRECT("S"&amp;(ROW()+12*(($AN3177-1)*3+$AO3177)-ROW())/12+5),AQ3177)</f>
        <v>0</v>
      </c>
      <c r="AS3177" s="60">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58">
        <f ca="1">COUNTIF(INDIRECT("U"&amp;(ROW()+12*(($AN3177-1)*3+$AO3177)-ROW())/12+5):INDIRECT("AF"&amp;(ROW()+12*(($AN3177-1)*3+$AO3177)-ROW())/12+5),AS3177)</f>
        <v>0</v>
      </c>
      <c r="AU3177" s="58">
        <f ca="1">IF(AND(AQ3177+AS3177&gt;0,AR3177+AT3177&gt;0),COUNTIF(AU$6:AU3176,"&gt;0")+1,0)</f>
        <v>0</v>
      </c>
    </row>
    <row r="3178" spans="40:47">
      <c r="AN3178" s="58">
        <v>89</v>
      </c>
      <c r="AO3178" s="58">
        <v>1</v>
      </c>
      <c r="AP3178" s="58">
        <v>5</v>
      </c>
      <c r="AQ3178" s="60">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58">
        <f ca="1">COUNTIF(INDIRECT("H"&amp;(ROW()+12*(($AN3178-1)*3+$AO3178)-ROW())/12+5):INDIRECT("S"&amp;(ROW()+12*(($AN3178-1)*3+$AO3178)-ROW())/12+5),AQ3178)</f>
        <v>0</v>
      </c>
      <c r="AS3178" s="60">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58">
        <f ca="1">COUNTIF(INDIRECT("U"&amp;(ROW()+12*(($AN3178-1)*3+$AO3178)-ROW())/12+5):INDIRECT("AF"&amp;(ROW()+12*(($AN3178-1)*3+$AO3178)-ROW())/12+5),AS3178)</f>
        <v>0</v>
      </c>
      <c r="AU3178" s="58">
        <f ca="1">IF(AND(AQ3178+AS3178&gt;0,AR3178+AT3178&gt;0),COUNTIF(AU$6:AU3177,"&gt;0")+1,0)</f>
        <v>0</v>
      </c>
    </row>
    <row r="3179" spans="40:47">
      <c r="AN3179" s="58">
        <v>89</v>
      </c>
      <c r="AO3179" s="58">
        <v>1</v>
      </c>
      <c r="AP3179" s="58">
        <v>6</v>
      </c>
      <c r="AQ3179" s="60">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58">
        <f ca="1">COUNTIF(INDIRECT("H"&amp;(ROW()+12*(($AN3179-1)*3+$AO3179)-ROW())/12+5):INDIRECT("S"&amp;(ROW()+12*(($AN3179-1)*3+$AO3179)-ROW())/12+5),AQ3179)</f>
        <v>0</v>
      </c>
      <c r="AS3179" s="60">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58">
        <f ca="1">COUNTIF(INDIRECT("U"&amp;(ROW()+12*(($AN3179-1)*3+$AO3179)-ROW())/12+5):INDIRECT("AF"&amp;(ROW()+12*(($AN3179-1)*3+$AO3179)-ROW())/12+5),AS3179)</f>
        <v>0</v>
      </c>
      <c r="AU3179" s="58">
        <f ca="1">IF(AND(AQ3179+AS3179&gt;0,AR3179+AT3179&gt;0),COUNTIF(AU$6:AU3178,"&gt;0")+1,0)</f>
        <v>0</v>
      </c>
    </row>
    <row r="3180" spans="40:47">
      <c r="AN3180" s="58">
        <v>89</v>
      </c>
      <c r="AO3180" s="58">
        <v>1</v>
      </c>
      <c r="AP3180" s="58">
        <v>7</v>
      </c>
      <c r="AQ3180" s="60">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58">
        <f ca="1">COUNTIF(INDIRECT("H"&amp;(ROW()+12*(($AN3180-1)*3+$AO3180)-ROW())/12+5):INDIRECT("S"&amp;(ROW()+12*(($AN3180-1)*3+$AO3180)-ROW())/12+5),AQ3180)</f>
        <v>0</v>
      </c>
      <c r="AS3180" s="60">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58">
        <f ca="1">COUNTIF(INDIRECT("U"&amp;(ROW()+12*(($AN3180-1)*3+$AO3180)-ROW())/12+5):INDIRECT("AF"&amp;(ROW()+12*(($AN3180-1)*3+$AO3180)-ROW())/12+5),AS3180)</f>
        <v>0</v>
      </c>
      <c r="AU3180" s="58">
        <f ca="1">IF(AND(AQ3180+AS3180&gt;0,AR3180+AT3180&gt;0),COUNTIF(AU$6:AU3179,"&gt;0")+1,0)</f>
        <v>0</v>
      </c>
    </row>
    <row r="3181" spans="40:47">
      <c r="AN3181" s="58">
        <v>89</v>
      </c>
      <c r="AO3181" s="58">
        <v>1</v>
      </c>
      <c r="AP3181" s="58">
        <v>8</v>
      </c>
      <c r="AQ3181" s="60">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58">
        <f ca="1">COUNTIF(INDIRECT("H"&amp;(ROW()+12*(($AN3181-1)*3+$AO3181)-ROW())/12+5):INDIRECT("S"&amp;(ROW()+12*(($AN3181-1)*3+$AO3181)-ROW())/12+5),AQ3181)</f>
        <v>0</v>
      </c>
      <c r="AS3181" s="60">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58">
        <f ca="1">COUNTIF(INDIRECT("U"&amp;(ROW()+12*(($AN3181-1)*3+$AO3181)-ROW())/12+5):INDIRECT("AF"&amp;(ROW()+12*(($AN3181-1)*3+$AO3181)-ROW())/12+5),AS3181)</f>
        <v>0</v>
      </c>
      <c r="AU3181" s="58">
        <f ca="1">IF(AND(AQ3181+AS3181&gt;0,AR3181+AT3181&gt;0),COUNTIF(AU$6:AU3180,"&gt;0")+1,0)</f>
        <v>0</v>
      </c>
    </row>
    <row r="3182" spans="40:47">
      <c r="AN3182" s="58">
        <v>89</v>
      </c>
      <c r="AO3182" s="58">
        <v>1</v>
      </c>
      <c r="AP3182" s="58">
        <v>9</v>
      </c>
      <c r="AQ3182" s="60">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58">
        <f ca="1">COUNTIF(INDIRECT("H"&amp;(ROW()+12*(($AN3182-1)*3+$AO3182)-ROW())/12+5):INDIRECT("S"&amp;(ROW()+12*(($AN3182-1)*3+$AO3182)-ROW())/12+5),AQ3182)</f>
        <v>0</v>
      </c>
      <c r="AS3182" s="60">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58">
        <f ca="1">COUNTIF(INDIRECT("U"&amp;(ROW()+12*(($AN3182-1)*3+$AO3182)-ROW())/12+5):INDIRECT("AF"&amp;(ROW()+12*(($AN3182-1)*3+$AO3182)-ROW())/12+5),AS3182)</f>
        <v>0</v>
      </c>
      <c r="AU3182" s="58">
        <f ca="1">IF(AND(AQ3182+AS3182&gt;0,AR3182+AT3182&gt;0),COUNTIF(AU$6:AU3181,"&gt;0")+1,0)</f>
        <v>0</v>
      </c>
    </row>
    <row r="3183" spans="40:47">
      <c r="AN3183" s="58">
        <v>89</v>
      </c>
      <c r="AO3183" s="58">
        <v>1</v>
      </c>
      <c r="AP3183" s="58">
        <v>10</v>
      </c>
      <c r="AQ3183" s="60">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58">
        <f ca="1">COUNTIF(INDIRECT("H"&amp;(ROW()+12*(($AN3183-1)*3+$AO3183)-ROW())/12+5):INDIRECT("S"&amp;(ROW()+12*(($AN3183-1)*3+$AO3183)-ROW())/12+5),AQ3183)</f>
        <v>0</v>
      </c>
      <c r="AS3183" s="60">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58">
        <f ca="1">COUNTIF(INDIRECT("U"&amp;(ROW()+12*(($AN3183-1)*3+$AO3183)-ROW())/12+5):INDIRECT("AF"&amp;(ROW()+12*(($AN3183-1)*3+$AO3183)-ROW())/12+5),AS3183)</f>
        <v>0</v>
      </c>
      <c r="AU3183" s="58">
        <f ca="1">IF(AND(AQ3183+AS3183&gt;0,AR3183+AT3183&gt;0),COUNTIF(AU$6:AU3182,"&gt;0")+1,0)</f>
        <v>0</v>
      </c>
    </row>
    <row r="3184" spans="40:47">
      <c r="AN3184" s="58">
        <v>89</v>
      </c>
      <c r="AO3184" s="58">
        <v>1</v>
      </c>
      <c r="AP3184" s="58">
        <v>11</v>
      </c>
      <c r="AQ3184" s="60">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58">
        <f ca="1">COUNTIF(INDIRECT("H"&amp;(ROW()+12*(($AN3184-1)*3+$AO3184)-ROW())/12+5):INDIRECT("S"&amp;(ROW()+12*(($AN3184-1)*3+$AO3184)-ROW())/12+5),AQ3184)</f>
        <v>0</v>
      </c>
      <c r="AS3184" s="60">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58">
        <f ca="1">COUNTIF(INDIRECT("U"&amp;(ROW()+12*(($AN3184-1)*3+$AO3184)-ROW())/12+5):INDIRECT("AF"&amp;(ROW()+12*(($AN3184-1)*3+$AO3184)-ROW())/12+5),AS3184)</f>
        <v>0</v>
      </c>
      <c r="AU3184" s="58">
        <f ca="1">IF(AND(AQ3184+AS3184&gt;0,AR3184+AT3184&gt;0),COUNTIF(AU$6:AU3183,"&gt;0")+1,0)</f>
        <v>0</v>
      </c>
    </row>
    <row r="3185" spans="40:47">
      <c r="AN3185" s="58">
        <v>89</v>
      </c>
      <c r="AO3185" s="58">
        <v>1</v>
      </c>
      <c r="AP3185" s="58">
        <v>12</v>
      </c>
      <c r="AQ3185" s="60">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58">
        <f ca="1">COUNTIF(INDIRECT("H"&amp;(ROW()+12*(($AN3185-1)*3+$AO3185)-ROW())/12+5):INDIRECT("S"&amp;(ROW()+12*(($AN3185-1)*3+$AO3185)-ROW())/12+5),AQ3185)</f>
        <v>0</v>
      </c>
      <c r="AS3185" s="60">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58">
        <f ca="1">COUNTIF(INDIRECT("U"&amp;(ROW()+12*(($AN3185-1)*3+$AO3185)-ROW())/12+5):INDIRECT("AF"&amp;(ROW()+12*(($AN3185-1)*3+$AO3185)-ROW())/12+5),AS3185)</f>
        <v>0</v>
      </c>
      <c r="AU3185" s="58">
        <f ca="1">IF(AND(AQ3185+AS3185&gt;0,AR3185+AT3185&gt;0),COUNTIF(AU$6:AU3184,"&gt;0")+1,0)</f>
        <v>0</v>
      </c>
    </row>
    <row r="3186" spans="40:47">
      <c r="AN3186" s="58">
        <v>89</v>
      </c>
      <c r="AO3186" s="58">
        <v>2</v>
      </c>
      <c r="AP3186" s="58">
        <v>1</v>
      </c>
      <c r="AQ3186" s="60">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58">
        <f ca="1">COUNTIF(INDIRECT("H"&amp;(ROW()+12*(($AN3186-1)*3+$AO3186)-ROW())/12+5):INDIRECT("S"&amp;(ROW()+12*(($AN3186-1)*3+$AO3186)-ROW())/12+5),AQ3186)</f>
        <v>0</v>
      </c>
      <c r="AS3186" s="60">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58">
        <f ca="1">COUNTIF(INDIRECT("U"&amp;(ROW()+12*(($AN3186-1)*3+$AO3186)-ROW())/12+5):INDIRECT("AF"&amp;(ROW()+12*(($AN3186-1)*3+$AO3186)-ROW())/12+5),AS3186)</f>
        <v>0</v>
      </c>
      <c r="AU3186" s="58">
        <f ca="1">IF(AND(AQ3186+AS3186&gt;0,AR3186+AT3186&gt;0),COUNTIF(AU$6:AU3185,"&gt;0")+1,0)</f>
        <v>0</v>
      </c>
    </row>
    <row r="3187" spans="40:47">
      <c r="AN3187" s="58">
        <v>89</v>
      </c>
      <c r="AO3187" s="58">
        <v>2</v>
      </c>
      <c r="AP3187" s="58">
        <v>2</v>
      </c>
      <c r="AQ3187" s="60">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58">
        <f ca="1">COUNTIF(INDIRECT("H"&amp;(ROW()+12*(($AN3187-1)*3+$AO3187)-ROW())/12+5):INDIRECT("S"&amp;(ROW()+12*(($AN3187-1)*3+$AO3187)-ROW())/12+5),AQ3187)</f>
        <v>0</v>
      </c>
      <c r="AS3187" s="60">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58">
        <f ca="1">COUNTIF(INDIRECT("U"&amp;(ROW()+12*(($AN3187-1)*3+$AO3187)-ROW())/12+5):INDIRECT("AF"&amp;(ROW()+12*(($AN3187-1)*3+$AO3187)-ROW())/12+5),AS3187)</f>
        <v>0</v>
      </c>
      <c r="AU3187" s="58">
        <f ca="1">IF(AND(AQ3187+AS3187&gt;0,AR3187+AT3187&gt;0),COUNTIF(AU$6:AU3186,"&gt;0")+1,0)</f>
        <v>0</v>
      </c>
    </row>
    <row r="3188" spans="40:47">
      <c r="AN3188" s="58">
        <v>89</v>
      </c>
      <c r="AO3188" s="58">
        <v>2</v>
      </c>
      <c r="AP3188" s="58">
        <v>3</v>
      </c>
      <c r="AQ3188" s="60">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58">
        <f ca="1">COUNTIF(INDIRECT("H"&amp;(ROW()+12*(($AN3188-1)*3+$AO3188)-ROW())/12+5):INDIRECT("S"&amp;(ROW()+12*(($AN3188-1)*3+$AO3188)-ROW())/12+5),AQ3188)</f>
        <v>0</v>
      </c>
      <c r="AS3188" s="60">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58">
        <f ca="1">COUNTIF(INDIRECT("U"&amp;(ROW()+12*(($AN3188-1)*3+$AO3188)-ROW())/12+5):INDIRECT("AF"&amp;(ROW()+12*(($AN3188-1)*3+$AO3188)-ROW())/12+5),AS3188)</f>
        <v>0</v>
      </c>
      <c r="AU3188" s="58">
        <f ca="1">IF(AND(AQ3188+AS3188&gt;0,AR3188+AT3188&gt;0),COUNTIF(AU$6:AU3187,"&gt;0")+1,0)</f>
        <v>0</v>
      </c>
    </row>
    <row r="3189" spans="40:47">
      <c r="AN3189" s="58">
        <v>89</v>
      </c>
      <c r="AO3189" s="58">
        <v>2</v>
      </c>
      <c r="AP3189" s="58">
        <v>4</v>
      </c>
      <c r="AQ3189" s="60">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58">
        <f ca="1">COUNTIF(INDIRECT("H"&amp;(ROW()+12*(($AN3189-1)*3+$AO3189)-ROW())/12+5):INDIRECT("S"&amp;(ROW()+12*(($AN3189-1)*3+$AO3189)-ROW())/12+5),AQ3189)</f>
        <v>0</v>
      </c>
      <c r="AS3189" s="60">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58">
        <f ca="1">COUNTIF(INDIRECT("U"&amp;(ROW()+12*(($AN3189-1)*3+$AO3189)-ROW())/12+5):INDIRECT("AF"&amp;(ROW()+12*(($AN3189-1)*3+$AO3189)-ROW())/12+5),AS3189)</f>
        <v>0</v>
      </c>
      <c r="AU3189" s="58">
        <f ca="1">IF(AND(AQ3189+AS3189&gt;0,AR3189+AT3189&gt;0),COUNTIF(AU$6:AU3188,"&gt;0")+1,0)</f>
        <v>0</v>
      </c>
    </row>
    <row r="3190" spans="40:47">
      <c r="AN3190" s="58">
        <v>89</v>
      </c>
      <c r="AO3190" s="58">
        <v>2</v>
      </c>
      <c r="AP3190" s="58">
        <v>5</v>
      </c>
      <c r="AQ3190" s="60">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58">
        <f ca="1">COUNTIF(INDIRECT("H"&amp;(ROW()+12*(($AN3190-1)*3+$AO3190)-ROW())/12+5):INDIRECT("S"&amp;(ROW()+12*(($AN3190-1)*3+$AO3190)-ROW())/12+5),AQ3190)</f>
        <v>0</v>
      </c>
      <c r="AS3190" s="60">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58">
        <f ca="1">COUNTIF(INDIRECT("U"&amp;(ROW()+12*(($AN3190-1)*3+$AO3190)-ROW())/12+5):INDIRECT("AF"&amp;(ROW()+12*(($AN3190-1)*3+$AO3190)-ROW())/12+5),AS3190)</f>
        <v>0</v>
      </c>
      <c r="AU3190" s="58">
        <f ca="1">IF(AND(AQ3190+AS3190&gt;0,AR3190+AT3190&gt;0),COUNTIF(AU$6:AU3189,"&gt;0")+1,0)</f>
        <v>0</v>
      </c>
    </row>
    <row r="3191" spans="40:47">
      <c r="AN3191" s="58">
        <v>89</v>
      </c>
      <c r="AO3191" s="58">
        <v>2</v>
      </c>
      <c r="AP3191" s="58">
        <v>6</v>
      </c>
      <c r="AQ3191" s="60">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58">
        <f ca="1">COUNTIF(INDIRECT("H"&amp;(ROW()+12*(($AN3191-1)*3+$AO3191)-ROW())/12+5):INDIRECT("S"&amp;(ROW()+12*(($AN3191-1)*3+$AO3191)-ROW())/12+5),AQ3191)</f>
        <v>0</v>
      </c>
      <c r="AS3191" s="60">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58">
        <f ca="1">COUNTIF(INDIRECT("U"&amp;(ROW()+12*(($AN3191-1)*3+$AO3191)-ROW())/12+5):INDIRECT("AF"&amp;(ROW()+12*(($AN3191-1)*3+$AO3191)-ROW())/12+5),AS3191)</f>
        <v>0</v>
      </c>
      <c r="AU3191" s="58">
        <f ca="1">IF(AND(AQ3191+AS3191&gt;0,AR3191+AT3191&gt;0),COUNTIF(AU$6:AU3190,"&gt;0")+1,0)</f>
        <v>0</v>
      </c>
    </row>
    <row r="3192" spans="40:47">
      <c r="AN3192" s="58">
        <v>89</v>
      </c>
      <c r="AO3192" s="58">
        <v>2</v>
      </c>
      <c r="AP3192" s="58">
        <v>7</v>
      </c>
      <c r="AQ3192" s="60">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58">
        <f ca="1">COUNTIF(INDIRECT("H"&amp;(ROW()+12*(($AN3192-1)*3+$AO3192)-ROW())/12+5):INDIRECT("S"&amp;(ROW()+12*(($AN3192-1)*3+$AO3192)-ROW())/12+5),AQ3192)</f>
        <v>0</v>
      </c>
      <c r="AS3192" s="60">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58">
        <f ca="1">COUNTIF(INDIRECT("U"&amp;(ROW()+12*(($AN3192-1)*3+$AO3192)-ROW())/12+5):INDIRECT("AF"&amp;(ROW()+12*(($AN3192-1)*3+$AO3192)-ROW())/12+5),AS3192)</f>
        <v>0</v>
      </c>
      <c r="AU3192" s="58">
        <f ca="1">IF(AND(AQ3192+AS3192&gt;0,AR3192+AT3192&gt;0),COUNTIF(AU$6:AU3191,"&gt;0")+1,0)</f>
        <v>0</v>
      </c>
    </row>
    <row r="3193" spans="40:47">
      <c r="AN3193" s="58">
        <v>89</v>
      </c>
      <c r="AO3193" s="58">
        <v>2</v>
      </c>
      <c r="AP3193" s="58">
        <v>8</v>
      </c>
      <c r="AQ3193" s="60">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58">
        <f ca="1">COUNTIF(INDIRECT("H"&amp;(ROW()+12*(($AN3193-1)*3+$AO3193)-ROW())/12+5):INDIRECT("S"&amp;(ROW()+12*(($AN3193-1)*3+$AO3193)-ROW())/12+5),AQ3193)</f>
        <v>0</v>
      </c>
      <c r="AS3193" s="60">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58">
        <f ca="1">COUNTIF(INDIRECT("U"&amp;(ROW()+12*(($AN3193-1)*3+$AO3193)-ROW())/12+5):INDIRECT("AF"&amp;(ROW()+12*(($AN3193-1)*3+$AO3193)-ROW())/12+5),AS3193)</f>
        <v>0</v>
      </c>
      <c r="AU3193" s="58">
        <f ca="1">IF(AND(AQ3193+AS3193&gt;0,AR3193+AT3193&gt;0),COUNTIF(AU$6:AU3192,"&gt;0")+1,0)</f>
        <v>0</v>
      </c>
    </row>
    <row r="3194" spans="40:47">
      <c r="AN3194" s="58">
        <v>89</v>
      </c>
      <c r="AO3194" s="58">
        <v>2</v>
      </c>
      <c r="AP3194" s="58">
        <v>9</v>
      </c>
      <c r="AQ3194" s="60">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58">
        <f ca="1">COUNTIF(INDIRECT("H"&amp;(ROW()+12*(($AN3194-1)*3+$AO3194)-ROW())/12+5):INDIRECT("S"&amp;(ROW()+12*(($AN3194-1)*3+$AO3194)-ROW())/12+5),AQ3194)</f>
        <v>0</v>
      </c>
      <c r="AS3194" s="60">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58">
        <f ca="1">COUNTIF(INDIRECT("U"&amp;(ROW()+12*(($AN3194-1)*3+$AO3194)-ROW())/12+5):INDIRECT("AF"&amp;(ROW()+12*(($AN3194-1)*3+$AO3194)-ROW())/12+5),AS3194)</f>
        <v>0</v>
      </c>
      <c r="AU3194" s="58">
        <f ca="1">IF(AND(AQ3194+AS3194&gt;0,AR3194+AT3194&gt;0),COUNTIF(AU$6:AU3193,"&gt;0")+1,0)</f>
        <v>0</v>
      </c>
    </row>
    <row r="3195" spans="40:47">
      <c r="AN3195" s="58">
        <v>89</v>
      </c>
      <c r="AO3195" s="58">
        <v>2</v>
      </c>
      <c r="AP3195" s="58">
        <v>10</v>
      </c>
      <c r="AQ3195" s="60">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58">
        <f ca="1">COUNTIF(INDIRECT("H"&amp;(ROW()+12*(($AN3195-1)*3+$AO3195)-ROW())/12+5):INDIRECT("S"&amp;(ROW()+12*(($AN3195-1)*3+$AO3195)-ROW())/12+5),AQ3195)</f>
        <v>0</v>
      </c>
      <c r="AS3195" s="60">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58">
        <f ca="1">COUNTIF(INDIRECT("U"&amp;(ROW()+12*(($AN3195-1)*3+$AO3195)-ROW())/12+5):INDIRECT("AF"&amp;(ROW()+12*(($AN3195-1)*3+$AO3195)-ROW())/12+5),AS3195)</f>
        <v>0</v>
      </c>
      <c r="AU3195" s="58">
        <f ca="1">IF(AND(AQ3195+AS3195&gt;0,AR3195+AT3195&gt;0),COUNTIF(AU$6:AU3194,"&gt;0")+1,0)</f>
        <v>0</v>
      </c>
    </row>
    <row r="3196" spans="40:47">
      <c r="AN3196" s="58">
        <v>89</v>
      </c>
      <c r="AO3196" s="58">
        <v>2</v>
      </c>
      <c r="AP3196" s="58">
        <v>11</v>
      </c>
      <c r="AQ3196" s="60">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58">
        <f ca="1">COUNTIF(INDIRECT("H"&amp;(ROW()+12*(($AN3196-1)*3+$AO3196)-ROW())/12+5):INDIRECT("S"&amp;(ROW()+12*(($AN3196-1)*3+$AO3196)-ROW())/12+5),AQ3196)</f>
        <v>0</v>
      </c>
      <c r="AS3196" s="60">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58">
        <f ca="1">COUNTIF(INDIRECT("U"&amp;(ROW()+12*(($AN3196-1)*3+$AO3196)-ROW())/12+5):INDIRECT("AF"&amp;(ROW()+12*(($AN3196-1)*3+$AO3196)-ROW())/12+5),AS3196)</f>
        <v>0</v>
      </c>
      <c r="AU3196" s="58">
        <f ca="1">IF(AND(AQ3196+AS3196&gt;0,AR3196+AT3196&gt;0),COUNTIF(AU$6:AU3195,"&gt;0")+1,0)</f>
        <v>0</v>
      </c>
    </row>
    <row r="3197" spans="40:47">
      <c r="AN3197" s="58">
        <v>89</v>
      </c>
      <c r="AO3197" s="58">
        <v>2</v>
      </c>
      <c r="AP3197" s="58">
        <v>12</v>
      </c>
      <c r="AQ3197" s="60">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58">
        <f ca="1">COUNTIF(INDIRECT("H"&amp;(ROW()+12*(($AN3197-1)*3+$AO3197)-ROW())/12+5):INDIRECT("S"&amp;(ROW()+12*(($AN3197-1)*3+$AO3197)-ROW())/12+5),AQ3197)</f>
        <v>0</v>
      </c>
      <c r="AS3197" s="60">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58">
        <f ca="1">COUNTIF(INDIRECT("U"&amp;(ROW()+12*(($AN3197-1)*3+$AO3197)-ROW())/12+5):INDIRECT("AF"&amp;(ROW()+12*(($AN3197-1)*3+$AO3197)-ROW())/12+5),AS3197)</f>
        <v>0</v>
      </c>
      <c r="AU3197" s="58">
        <f ca="1">IF(AND(AQ3197+AS3197&gt;0,AR3197+AT3197&gt;0),COUNTIF(AU$6:AU3196,"&gt;0")+1,0)</f>
        <v>0</v>
      </c>
    </row>
    <row r="3198" spans="40:47">
      <c r="AN3198" s="58">
        <v>89</v>
      </c>
      <c r="AO3198" s="58">
        <v>3</v>
      </c>
      <c r="AP3198" s="58">
        <v>1</v>
      </c>
      <c r="AQ3198" s="60">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58">
        <f ca="1">COUNTIF(INDIRECT("H"&amp;(ROW()+12*(($AN3198-1)*3+$AO3198)-ROW())/12+5):INDIRECT("S"&amp;(ROW()+12*(($AN3198-1)*3+$AO3198)-ROW())/12+5),AQ3198)</f>
        <v>0</v>
      </c>
      <c r="AS3198" s="60">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58">
        <f ca="1">COUNTIF(INDIRECT("U"&amp;(ROW()+12*(($AN3198-1)*3+$AO3198)-ROW())/12+5):INDIRECT("AF"&amp;(ROW()+12*(($AN3198-1)*3+$AO3198)-ROW())/12+5),AS3198)</f>
        <v>0</v>
      </c>
      <c r="AU3198" s="58">
        <f ca="1">IF(AND(AQ3198+AS3198&gt;0,AR3198+AT3198&gt;0),COUNTIF(AU$6:AU3197,"&gt;0")+1,0)</f>
        <v>0</v>
      </c>
    </row>
    <row r="3199" spans="40:47">
      <c r="AN3199" s="58">
        <v>89</v>
      </c>
      <c r="AO3199" s="58">
        <v>3</v>
      </c>
      <c r="AP3199" s="58">
        <v>2</v>
      </c>
      <c r="AQ3199" s="60">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58">
        <f ca="1">COUNTIF(INDIRECT("H"&amp;(ROW()+12*(($AN3199-1)*3+$AO3199)-ROW())/12+5):INDIRECT("S"&amp;(ROW()+12*(($AN3199-1)*3+$AO3199)-ROW())/12+5),AQ3199)</f>
        <v>0</v>
      </c>
      <c r="AS3199" s="60">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58">
        <f ca="1">COUNTIF(INDIRECT("U"&amp;(ROW()+12*(($AN3199-1)*3+$AO3199)-ROW())/12+5):INDIRECT("AF"&amp;(ROW()+12*(($AN3199-1)*3+$AO3199)-ROW())/12+5),AS3199)</f>
        <v>0</v>
      </c>
      <c r="AU3199" s="58">
        <f ca="1">IF(AND(AQ3199+AS3199&gt;0,AR3199+AT3199&gt;0),COUNTIF(AU$6:AU3198,"&gt;0")+1,0)</f>
        <v>0</v>
      </c>
    </row>
    <row r="3200" spans="40:47">
      <c r="AN3200" s="58">
        <v>89</v>
      </c>
      <c r="AO3200" s="58">
        <v>3</v>
      </c>
      <c r="AP3200" s="58">
        <v>3</v>
      </c>
      <c r="AQ3200" s="60">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58">
        <f ca="1">COUNTIF(INDIRECT("H"&amp;(ROW()+12*(($AN3200-1)*3+$AO3200)-ROW())/12+5):INDIRECT("S"&amp;(ROW()+12*(($AN3200-1)*3+$AO3200)-ROW())/12+5),AQ3200)</f>
        <v>0</v>
      </c>
      <c r="AS3200" s="60">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58">
        <f ca="1">COUNTIF(INDIRECT("U"&amp;(ROW()+12*(($AN3200-1)*3+$AO3200)-ROW())/12+5):INDIRECT("AF"&amp;(ROW()+12*(($AN3200-1)*3+$AO3200)-ROW())/12+5),AS3200)</f>
        <v>0</v>
      </c>
      <c r="AU3200" s="58">
        <f ca="1">IF(AND(AQ3200+AS3200&gt;0,AR3200+AT3200&gt;0),COUNTIF(AU$6:AU3199,"&gt;0")+1,0)</f>
        <v>0</v>
      </c>
    </row>
    <row r="3201" spans="40:47">
      <c r="AN3201" s="58">
        <v>89</v>
      </c>
      <c r="AO3201" s="58">
        <v>3</v>
      </c>
      <c r="AP3201" s="58">
        <v>4</v>
      </c>
      <c r="AQ3201" s="60">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58">
        <f ca="1">COUNTIF(INDIRECT("H"&amp;(ROW()+12*(($AN3201-1)*3+$AO3201)-ROW())/12+5):INDIRECT("S"&amp;(ROW()+12*(($AN3201-1)*3+$AO3201)-ROW())/12+5),AQ3201)</f>
        <v>0</v>
      </c>
      <c r="AS3201" s="60">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58">
        <f ca="1">COUNTIF(INDIRECT("U"&amp;(ROW()+12*(($AN3201-1)*3+$AO3201)-ROW())/12+5):INDIRECT("AF"&amp;(ROW()+12*(($AN3201-1)*3+$AO3201)-ROW())/12+5),AS3201)</f>
        <v>0</v>
      </c>
      <c r="AU3201" s="58">
        <f ca="1">IF(AND(AQ3201+AS3201&gt;0,AR3201+AT3201&gt;0),COUNTIF(AU$6:AU3200,"&gt;0")+1,0)</f>
        <v>0</v>
      </c>
    </row>
    <row r="3202" spans="40:47">
      <c r="AN3202" s="58">
        <v>89</v>
      </c>
      <c r="AO3202" s="58">
        <v>3</v>
      </c>
      <c r="AP3202" s="58">
        <v>5</v>
      </c>
      <c r="AQ3202" s="60">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58">
        <f ca="1">COUNTIF(INDIRECT("H"&amp;(ROW()+12*(($AN3202-1)*3+$AO3202)-ROW())/12+5):INDIRECT("S"&amp;(ROW()+12*(($AN3202-1)*3+$AO3202)-ROW())/12+5),AQ3202)</f>
        <v>0</v>
      </c>
      <c r="AS3202" s="60">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58">
        <f ca="1">COUNTIF(INDIRECT("U"&amp;(ROW()+12*(($AN3202-1)*3+$AO3202)-ROW())/12+5):INDIRECT("AF"&amp;(ROW()+12*(($AN3202-1)*3+$AO3202)-ROW())/12+5),AS3202)</f>
        <v>0</v>
      </c>
      <c r="AU3202" s="58">
        <f ca="1">IF(AND(AQ3202+AS3202&gt;0,AR3202+AT3202&gt;0),COUNTIF(AU$6:AU3201,"&gt;0")+1,0)</f>
        <v>0</v>
      </c>
    </row>
    <row r="3203" spans="40:47">
      <c r="AN3203" s="58">
        <v>89</v>
      </c>
      <c r="AO3203" s="58">
        <v>3</v>
      </c>
      <c r="AP3203" s="58">
        <v>6</v>
      </c>
      <c r="AQ3203" s="60">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58">
        <f ca="1">COUNTIF(INDIRECT("H"&amp;(ROW()+12*(($AN3203-1)*3+$AO3203)-ROW())/12+5):INDIRECT("S"&amp;(ROW()+12*(($AN3203-1)*3+$AO3203)-ROW())/12+5),AQ3203)</f>
        <v>0</v>
      </c>
      <c r="AS3203" s="60">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58">
        <f ca="1">COUNTIF(INDIRECT("U"&amp;(ROW()+12*(($AN3203-1)*3+$AO3203)-ROW())/12+5):INDIRECT("AF"&amp;(ROW()+12*(($AN3203-1)*3+$AO3203)-ROW())/12+5),AS3203)</f>
        <v>0</v>
      </c>
      <c r="AU3203" s="58">
        <f ca="1">IF(AND(AQ3203+AS3203&gt;0,AR3203+AT3203&gt;0),COUNTIF(AU$6:AU3202,"&gt;0")+1,0)</f>
        <v>0</v>
      </c>
    </row>
    <row r="3204" spans="40:47">
      <c r="AN3204" s="58">
        <v>89</v>
      </c>
      <c r="AO3204" s="58">
        <v>3</v>
      </c>
      <c r="AP3204" s="58">
        <v>7</v>
      </c>
      <c r="AQ3204" s="60">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58">
        <f ca="1">COUNTIF(INDIRECT("H"&amp;(ROW()+12*(($AN3204-1)*3+$AO3204)-ROW())/12+5):INDIRECT("S"&amp;(ROW()+12*(($AN3204-1)*3+$AO3204)-ROW())/12+5),AQ3204)</f>
        <v>0</v>
      </c>
      <c r="AS3204" s="60">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58">
        <f ca="1">COUNTIF(INDIRECT("U"&amp;(ROW()+12*(($AN3204-1)*3+$AO3204)-ROW())/12+5):INDIRECT("AF"&amp;(ROW()+12*(($AN3204-1)*3+$AO3204)-ROW())/12+5),AS3204)</f>
        <v>0</v>
      </c>
      <c r="AU3204" s="58">
        <f ca="1">IF(AND(AQ3204+AS3204&gt;0,AR3204+AT3204&gt;0),COUNTIF(AU$6:AU3203,"&gt;0")+1,0)</f>
        <v>0</v>
      </c>
    </row>
    <row r="3205" spans="40:47">
      <c r="AN3205" s="58">
        <v>89</v>
      </c>
      <c r="AO3205" s="58">
        <v>3</v>
      </c>
      <c r="AP3205" s="58">
        <v>8</v>
      </c>
      <c r="AQ3205" s="60">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58">
        <f ca="1">COUNTIF(INDIRECT("H"&amp;(ROW()+12*(($AN3205-1)*3+$AO3205)-ROW())/12+5):INDIRECT("S"&amp;(ROW()+12*(($AN3205-1)*3+$AO3205)-ROW())/12+5),AQ3205)</f>
        <v>0</v>
      </c>
      <c r="AS3205" s="60">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58">
        <f ca="1">COUNTIF(INDIRECT("U"&amp;(ROW()+12*(($AN3205-1)*3+$AO3205)-ROW())/12+5):INDIRECT("AF"&amp;(ROW()+12*(($AN3205-1)*3+$AO3205)-ROW())/12+5),AS3205)</f>
        <v>0</v>
      </c>
      <c r="AU3205" s="58">
        <f ca="1">IF(AND(AQ3205+AS3205&gt;0,AR3205+AT3205&gt;0),COUNTIF(AU$6:AU3204,"&gt;0")+1,0)</f>
        <v>0</v>
      </c>
    </row>
    <row r="3206" spans="40:47">
      <c r="AN3206" s="58">
        <v>89</v>
      </c>
      <c r="AO3206" s="58">
        <v>3</v>
      </c>
      <c r="AP3206" s="58">
        <v>9</v>
      </c>
      <c r="AQ3206" s="60">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58">
        <f ca="1">COUNTIF(INDIRECT("H"&amp;(ROW()+12*(($AN3206-1)*3+$AO3206)-ROW())/12+5):INDIRECT("S"&amp;(ROW()+12*(($AN3206-1)*3+$AO3206)-ROW())/12+5),AQ3206)</f>
        <v>0</v>
      </c>
      <c r="AS3206" s="60">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58">
        <f ca="1">COUNTIF(INDIRECT("U"&amp;(ROW()+12*(($AN3206-1)*3+$AO3206)-ROW())/12+5):INDIRECT("AF"&amp;(ROW()+12*(($AN3206-1)*3+$AO3206)-ROW())/12+5),AS3206)</f>
        <v>0</v>
      </c>
      <c r="AU3206" s="58">
        <f ca="1">IF(AND(AQ3206+AS3206&gt;0,AR3206+AT3206&gt;0),COUNTIF(AU$6:AU3205,"&gt;0")+1,0)</f>
        <v>0</v>
      </c>
    </row>
    <row r="3207" spans="40:47">
      <c r="AN3207" s="58">
        <v>89</v>
      </c>
      <c r="AO3207" s="58">
        <v>3</v>
      </c>
      <c r="AP3207" s="58">
        <v>10</v>
      </c>
      <c r="AQ3207" s="60">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58">
        <f ca="1">COUNTIF(INDIRECT("H"&amp;(ROW()+12*(($AN3207-1)*3+$AO3207)-ROW())/12+5):INDIRECT("S"&amp;(ROW()+12*(($AN3207-1)*3+$AO3207)-ROW())/12+5),AQ3207)</f>
        <v>0</v>
      </c>
      <c r="AS3207" s="60">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58">
        <f ca="1">COUNTIF(INDIRECT("U"&amp;(ROW()+12*(($AN3207-1)*3+$AO3207)-ROW())/12+5):INDIRECT("AF"&amp;(ROW()+12*(($AN3207-1)*3+$AO3207)-ROW())/12+5),AS3207)</f>
        <v>0</v>
      </c>
      <c r="AU3207" s="58">
        <f ca="1">IF(AND(AQ3207+AS3207&gt;0,AR3207+AT3207&gt;0),COUNTIF(AU$6:AU3206,"&gt;0")+1,0)</f>
        <v>0</v>
      </c>
    </row>
    <row r="3208" spans="40:47">
      <c r="AN3208" s="58">
        <v>89</v>
      </c>
      <c r="AO3208" s="58">
        <v>3</v>
      </c>
      <c r="AP3208" s="58">
        <v>11</v>
      </c>
      <c r="AQ3208" s="60">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58">
        <f ca="1">COUNTIF(INDIRECT("H"&amp;(ROW()+12*(($AN3208-1)*3+$AO3208)-ROW())/12+5):INDIRECT("S"&amp;(ROW()+12*(($AN3208-1)*3+$AO3208)-ROW())/12+5),AQ3208)</f>
        <v>0</v>
      </c>
      <c r="AS3208" s="60">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58">
        <f ca="1">COUNTIF(INDIRECT("U"&amp;(ROW()+12*(($AN3208-1)*3+$AO3208)-ROW())/12+5):INDIRECT("AF"&amp;(ROW()+12*(($AN3208-1)*3+$AO3208)-ROW())/12+5),AS3208)</f>
        <v>0</v>
      </c>
      <c r="AU3208" s="58">
        <f ca="1">IF(AND(AQ3208+AS3208&gt;0,AR3208+AT3208&gt;0),COUNTIF(AU$6:AU3207,"&gt;0")+1,0)</f>
        <v>0</v>
      </c>
    </row>
    <row r="3209" spans="40:47">
      <c r="AN3209" s="243">
        <v>89</v>
      </c>
      <c r="AO3209" s="243">
        <v>3</v>
      </c>
      <c r="AP3209" s="243">
        <v>12</v>
      </c>
      <c r="AQ3209" s="244">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243">
        <f ca="1">COUNTIF(INDIRECT("H"&amp;(ROW()+12*(($AN3209-1)*3+$AO3209)-ROW())/12+5):INDIRECT("S"&amp;(ROW()+12*(($AN3209-1)*3+$AO3209)-ROW())/12+5),AQ3209)</f>
        <v>0</v>
      </c>
      <c r="AS3209" s="244">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243">
        <f ca="1">COUNTIF(INDIRECT("U"&amp;(ROW()+12*(($AN3209-1)*3+$AO3209)-ROW())/12+5):INDIRECT("AF"&amp;(ROW()+12*(($AN3209-1)*3+$AO3209)-ROW())/12+5),AS3209)</f>
        <v>0</v>
      </c>
      <c r="AU3209" s="58">
        <f ca="1">IF(AND(AQ3209+AS3209&gt;0,AR3209+AT3209&gt;0),COUNTIF(AU$6:AU3208,"&gt;0")+1,0)</f>
        <v>0</v>
      </c>
    </row>
    <row r="3210" spans="40:47">
      <c r="AN3210" s="58">
        <v>90</v>
      </c>
      <c r="AO3210" s="58">
        <v>1</v>
      </c>
      <c r="AP3210" s="58">
        <v>1</v>
      </c>
      <c r="AQ3210" s="60">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58">
        <f ca="1">COUNTIF(INDIRECT("H"&amp;(ROW()+12*(($AN3210-1)*3+$AO3210)-ROW())/12+5):INDIRECT("S"&amp;(ROW()+12*(($AN3210-1)*3+$AO3210)-ROW())/12+5),AQ3210)</f>
        <v>0</v>
      </c>
      <c r="AS3210" s="60">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58">
        <f ca="1">COUNTIF(INDIRECT("U"&amp;(ROW()+12*(($AN3210-1)*3+$AO3210)-ROW())/12+5):INDIRECT("AF"&amp;(ROW()+12*(($AN3210-1)*3+$AO3210)-ROW())/12+5),AS3210)</f>
        <v>0</v>
      </c>
      <c r="AU3210" s="58">
        <f ca="1">IF(AND(AQ3210+AS3210&gt;0,AR3210+AT3210&gt;0),COUNTIF(AU$6:AU3209,"&gt;0")+1,0)</f>
        <v>0</v>
      </c>
    </row>
    <row r="3211" spans="40:47">
      <c r="AN3211" s="58">
        <v>90</v>
      </c>
      <c r="AO3211" s="58">
        <v>1</v>
      </c>
      <c r="AP3211" s="58">
        <v>2</v>
      </c>
      <c r="AQ3211" s="60">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58">
        <f ca="1">COUNTIF(INDIRECT("H"&amp;(ROW()+12*(($AN3211-1)*3+$AO3211)-ROW())/12+5):INDIRECT("S"&amp;(ROW()+12*(($AN3211-1)*3+$AO3211)-ROW())/12+5),AQ3211)</f>
        <v>0</v>
      </c>
      <c r="AS3211" s="60">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58">
        <f ca="1">COUNTIF(INDIRECT("U"&amp;(ROW()+12*(($AN3211-1)*3+$AO3211)-ROW())/12+5):INDIRECT("AF"&amp;(ROW()+12*(($AN3211-1)*3+$AO3211)-ROW())/12+5),AS3211)</f>
        <v>0</v>
      </c>
      <c r="AU3211" s="58">
        <f ca="1">IF(AND(AQ3211+AS3211&gt;0,AR3211+AT3211&gt;0),COUNTIF(AU$6:AU3210,"&gt;0")+1,0)</f>
        <v>0</v>
      </c>
    </row>
    <row r="3212" spans="40:47">
      <c r="AN3212" s="58">
        <v>90</v>
      </c>
      <c r="AO3212" s="58">
        <v>1</v>
      </c>
      <c r="AP3212" s="58">
        <v>3</v>
      </c>
      <c r="AQ3212" s="60">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58">
        <f ca="1">COUNTIF(INDIRECT("H"&amp;(ROW()+12*(($AN3212-1)*3+$AO3212)-ROW())/12+5):INDIRECT("S"&amp;(ROW()+12*(($AN3212-1)*3+$AO3212)-ROW())/12+5),AQ3212)</f>
        <v>0</v>
      </c>
      <c r="AS3212" s="60">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58">
        <f ca="1">COUNTIF(INDIRECT("U"&amp;(ROW()+12*(($AN3212-1)*3+$AO3212)-ROW())/12+5):INDIRECT("AF"&amp;(ROW()+12*(($AN3212-1)*3+$AO3212)-ROW())/12+5),AS3212)</f>
        <v>0</v>
      </c>
      <c r="AU3212" s="58">
        <f ca="1">IF(AND(AQ3212+AS3212&gt;0,AR3212+AT3212&gt;0),COUNTIF(AU$6:AU3211,"&gt;0")+1,0)</f>
        <v>0</v>
      </c>
    </row>
    <row r="3213" spans="40:47">
      <c r="AN3213" s="58">
        <v>90</v>
      </c>
      <c r="AO3213" s="58">
        <v>1</v>
      </c>
      <c r="AP3213" s="58">
        <v>4</v>
      </c>
      <c r="AQ3213" s="60">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58">
        <f ca="1">COUNTIF(INDIRECT("H"&amp;(ROW()+12*(($AN3213-1)*3+$AO3213)-ROW())/12+5):INDIRECT("S"&amp;(ROW()+12*(($AN3213-1)*3+$AO3213)-ROW())/12+5),AQ3213)</f>
        <v>0</v>
      </c>
      <c r="AS3213" s="60">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58">
        <f ca="1">COUNTIF(INDIRECT("U"&amp;(ROW()+12*(($AN3213-1)*3+$AO3213)-ROW())/12+5):INDIRECT("AF"&amp;(ROW()+12*(($AN3213-1)*3+$AO3213)-ROW())/12+5),AS3213)</f>
        <v>0</v>
      </c>
      <c r="AU3213" s="58">
        <f ca="1">IF(AND(AQ3213+AS3213&gt;0,AR3213+AT3213&gt;0),COUNTIF(AU$6:AU3212,"&gt;0")+1,0)</f>
        <v>0</v>
      </c>
    </row>
    <row r="3214" spans="40:47">
      <c r="AN3214" s="58">
        <v>90</v>
      </c>
      <c r="AO3214" s="58">
        <v>1</v>
      </c>
      <c r="AP3214" s="58">
        <v>5</v>
      </c>
      <c r="AQ3214" s="60">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58">
        <f ca="1">COUNTIF(INDIRECT("H"&amp;(ROW()+12*(($AN3214-1)*3+$AO3214)-ROW())/12+5):INDIRECT("S"&amp;(ROW()+12*(($AN3214-1)*3+$AO3214)-ROW())/12+5),AQ3214)</f>
        <v>0</v>
      </c>
      <c r="AS3214" s="60">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58">
        <f ca="1">COUNTIF(INDIRECT("U"&amp;(ROW()+12*(($AN3214-1)*3+$AO3214)-ROW())/12+5):INDIRECT("AF"&amp;(ROW()+12*(($AN3214-1)*3+$AO3214)-ROW())/12+5),AS3214)</f>
        <v>0</v>
      </c>
      <c r="AU3214" s="58">
        <f ca="1">IF(AND(AQ3214+AS3214&gt;0,AR3214+AT3214&gt;0),COUNTIF(AU$6:AU3213,"&gt;0")+1,0)</f>
        <v>0</v>
      </c>
    </row>
    <row r="3215" spans="40:47">
      <c r="AN3215" s="58">
        <v>90</v>
      </c>
      <c r="AO3215" s="58">
        <v>1</v>
      </c>
      <c r="AP3215" s="58">
        <v>6</v>
      </c>
      <c r="AQ3215" s="60">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58">
        <f ca="1">COUNTIF(INDIRECT("H"&amp;(ROW()+12*(($AN3215-1)*3+$AO3215)-ROW())/12+5):INDIRECT("S"&amp;(ROW()+12*(($AN3215-1)*3+$AO3215)-ROW())/12+5),AQ3215)</f>
        <v>0</v>
      </c>
      <c r="AS3215" s="60">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58">
        <f ca="1">COUNTIF(INDIRECT("U"&amp;(ROW()+12*(($AN3215-1)*3+$AO3215)-ROW())/12+5):INDIRECT("AF"&amp;(ROW()+12*(($AN3215-1)*3+$AO3215)-ROW())/12+5),AS3215)</f>
        <v>0</v>
      </c>
      <c r="AU3215" s="58">
        <f ca="1">IF(AND(AQ3215+AS3215&gt;0,AR3215+AT3215&gt;0),COUNTIF(AU$6:AU3214,"&gt;0")+1,0)</f>
        <v>0</v>
      </c>
    </row>
    <row r="3216" spans="40:47">
      <c r="AN3216" s="58">
        <v>90</v>
      </c>
      <c r="AO3216" s="58">
        <v>1</v>
      </c>
      <c r="AP3216" s="58">
        <v>7</v>
      </c>
      <c r="AQ3216" s="60">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58">
        <f ca="1">COUNTIF(INDIRECT("H"&amp;(ROW()+12*(($AN3216-1)*3+$AO3216)-ROW())/12+5):INDIRECT("S"&amp;(ROW()+12*(($AN3216-1)*3+$AO3216)-ROW())/12+5),AQ3216)</f>
        <v>0</v>
      </c>
      <c r="AS3216" s="60">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58">
        <f ca="1">COUNTIF(INDIRECT("U"&amp;(ROW()+12*(($AN3216-1)*3+$AO3216)-ROW())/12+5):INDIRECT("AF"&amp;(ROW()+12*(($AN3216-1)*3+$AO3216)-ROW())/12+5),AS3216)</f>
        <v>0</v>
      </c>
      <c r="AU3216" s="58">
        <f ca="1">IF(AND(AQ3216+AS3216&gt;0,AR3216+AT3216&gt;0),COUNTIF(AU$6:AU3215,"&gt;0")+1,0)</f>
        <v>0</v>
      </c>
    </row>
    <row r="3217" spans="40:47">
      <c r="AN3217" s="58">
        <v>90</v>
      </c>
      <c r="AO3217" s="58">
        <v>1</v>
      </c>
      <c r="AP3217" s="58">
        <v>8</v>
      </c>
      <c r="AQ3217" s="60">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58">
        <f ca="1">COUNTIF(INDIRECT("H"&amp;(ROW()+12*(($AN3217-1)*3+$AO3217)-ROW())/12+5):INDIRECT("S"&amp;(ROW()+12*(($AN3217-1)*3+$AO3217)-ROW())/12+5),AQ3217)</f>
        <v>0</v>
      </c>
      <c r="AS3217" s="60">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58">
        <f ca="1">COUNTIF(INDIRECT("U"&amp;(ROW()+12*(($AN3217-1)*3+$AO3217)-ROW())/12+5):INDIRECT("AF"&amp;(ROW()+12*(($AN3217-1)*3+$AO3217)-ROW())/12+5),AS3217)</f>
        <v>0</v>
      </c>
      <c r="AU3217" s="58">
        <f ca="1">IF(AND(AQ3217+AS3217&gt;0,AR3217+AT3217&gt;0),COUNTIF(AU$6:AU3216,"&gt;0")+1,0)</f>
        <v>0</v>
      </c>
    </row>
    <row r="3218" spans="40:47">
      <c r="AN3218" s="58">
        <v>90</v>
      </c>
      <c r="AO3218" s="58">
        <v>1</v>
      </c>
      <c r="AP3218" s="58">
        <v>9</v>
      </c>
      <c r="AQ3218" s="60">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58">
        <f ca="1">COUNTIF(INDIRECT("H"&amp;(ROW()+12*(($AN3218-1)*3+$AO3218)-ROW())/12+5):INDIRECT("S"&amp;(ROW()+12*(($AN3218-1)*3+$AO3218)-ROW())/12+5),AQ3218)</f>
        <v>0</v>
      </c>
      <c r="AS3218" s="60">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58">
        <f ca="1">COUNTIF(INDIRECT("U"&amp;(ROW()+12*(($AN3218-1)*3+$AO3218)-ROW())/12+5):INDIRECT("AF"&amp;(ROW()+12*(($AN3218-1)*3+$AO3218)-ROW())/12+5),AS3218)</f>
        <v>0</v>
      </c>
      <c r="AU3218" s="58">
        <f ca="1">IF(AND(AQ3218+AS3218&gt;0,AR3218+AT3218&gt;0),COUNTIF(AU$6:AU3217,"&gt;0")+1,0)</f>
        <v>0</v>
      </c>
    </row>
    <row r="3219" spans="40:47">
      <c r="AN3219" s="58">
        <v>90</v>
      </c>
      <c r="AO3219" s="58">
        <v>1</v>
      </c>
      <c r="AP3219" s="58">
        <v>10</v>
      </c>
      <c r="AQ3219" s="60">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58">
        <f ca="1">COUNTIF(INDIRECT("H"&amp;(ROW()+12*(($AN3219-1)*3+$AO3219)-ROW())/12+5):INDIRECT("S"&amp;(ROW()+12*(($AN3219-1)*3+$AO3219)-ROW())/12+5),AQ3219)</f>
        <v>0</v>
      </c>
      <c r="AS3219" s="60">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58">
        <f ca="1">COUNTIF(INDIRECT("U"&amp;(ROW()+12*(($AN3219-1)*3+$AO3219)-ROW())/12+5):INDIRECT("AF"&amp;(ROW()+12*(($AN3219-1)*3+$AO3219)-ROW())/12+5),AS3219)</f>
        <v>0</v>
      </c>
      <c r="AU3219" s="58">
        <f ca="1">IF(AND(AQ3219+AS3219&gt;0,AR3219+AT3219&gt;0),COUNTIF(AU$6:AU3218,"&gt;0")+1,0)</f>
        <v>0</v>
      </c>
    </row>
    <row r="3220" spans="40:47">
      <c r="AN3220" s="58">
        <v>90</v>
      </c>
      <c r="AO3220" s="58">
        <v>1</v>
      </c>
      <c r="AP3220" s="58">
        <v>11</v>
      </c>
      <c r="AQ3220" s="60">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58">
        <f ca="1">COUNTIF(INDIRECT("H"&amp;(ROW()+12*(($AN3220-1)*3+$AO3220)-ROW())/12+5):INDIRECT("S"&amp;(ROW()+12*(($AN3220-1)*3+$AO3220)-ROW())/12+5),AQ3220)</f>
        <v>0</v>
      </c>
      <c r="AS3220" s="60">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58">
        <f ca="1">COUNTIF(INDIRECT("U"&amp;(ROW()+12*(($AN3220-1)*3+$AO3220)-ROW())/12+5):INDIRECT("AF"&amp;(ROW()+12*(($AN3220-1)*3+$AO3220)-ROW())/12+5),AS3220)</f>
        <v>0</v>
      </c>
      <c r="AU3220" s="58">
        <f ca="1">IF(AND(AQ3220+AS3220&gt;0,AR3220+AT3220&gt;0),COUNTIF(AU$6:AU3219,"&gt;0")+1,0)</f>
        <v>0</v>
      </c>
    </row>
    <row r="3221" spans="40:47">
      <c r="AN3221" s="58">
        <v>90</v>
      </c>
      <c r="AO3221" s="58">
        <v>1</v>
      </c>
      <c r="AP3221" s="58">
        <v>12</v>
      </c>
      <c r="AQ3221" s="60">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58">
        <f ca="1">COUNTIF(INDIRECT("H"&amp;(ROW()+12*(($AN3221-1)*3+$AO3221)-ROW())/12+5):INDIRECT("S"&amp;(ROW()+12*(($AN3221-1)*3+$AO3221)-ROW())/12+5),AQ3221)</f>
        <v>0</v>
      </c>
      <c r="AS3221" s="60">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58">
        <f ca="1">COUNTIF(INDIRECT("U"&amp;(ROW()+12*(($AN3221-1)*3+$AO3221)-ROW())/12+5):INDIRECT("AF"&amp;(ROW()+12*(($AN3221-1)*3+$AO3221)-ROW())/12+5),AS3221)</f>
        <v>0</v>
      </c>
      <c r="AU3221" s="58">
        <f ca="1">IF(AND(AQ3221+AS3221&gt;0,AR3221+AT3221&gt;0),COUNTIF(AU$6:AU3220,"&gt;0")+1,0)</f>
        <v>0</v>
      </c>
    </row>
    <row r="3222" spans="40:47">
      <c r="AN3222" s="58">
        <v>90</v>
      </c>
      <c r="AO3222" s="58">
        <v>2</v>
      </c>
      <c r="AP3222" s="58">
        <v>1</v>
      </c>
      <c r="AQ3222" s="60">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58">
        <f ca="1">COUNTIF(INDIRECT("H"&amp;(ROW()+12*(($AN3222-1)*3+$AO3222)-ROW())/12+5):INDIRECT("S"&amp;(ROW()+12*(($AN3222-1)*3+$AO3222)-ROW())/12+5),AQ3222)</f>
        <v>0</v>
      </c>
      <c r="AS3222" s="60">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58">
        <f ca="1">COUNTIF(INDIRECT("U"&amp;(ROW()+12*(($AN3222-1)*3+$AO3222)-ROW())/12+5):INDIRECT("AF"&amp;(ROW()+12*(($AN3222-1)*3+$AO3222)-ROW())/12+5),AS3222)</f>
        <v>0</v>
      </c>
      <c r="AU3222" s="58">
        <f ca="1">IF(AND(AQ3222+AS3222&gt;0,AR3222+AT3222&gt;0),COUNTIF(AU$6:AU3221,"&gt;0")+1,0)</f>
        <v>0</v>
      </c>
    </row>
    <row r="3223" spans="40:47">
      <c r="AN3223" s="58">
        <v>90</v>
      </c>
      <c r="AO3223" s="58">
        <v>2</v>
      </c>
      <c r="AP3223" s="58">
        <v>2</v>
      </c>
      <c r="AQ3223" s="60">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58">
        <f ca="1">COUNTIF(INDIRECT("H"&amp;(ROW()+12*(($AN3223-1)*3+$AO3223)-ROW())/12+5):INDIRECT("S"&amp;(ROW()+12*(($AN3223-1)*3+$AO3223)-ROW())/12+5),AQ3223)</f>
        <v>0</v>
      </c>
      <c r="AS3223" s="60">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58">
        <f ca="1">COUNTIF(INDIRECT("U"&amp;(ROW()+12*(($AN3223-1)*3+$AO3223)-ROW())/12+5):INDIRECT("AF"&amp;(ROW()+12*(($AN3223-1)*3+$AO3223)-ROW())/12+5),AS3223)</f>
        <v>0</v>
      </c>
      <c r="AU3223" s="58">
        <f ca="1">IF(AND(AQ3223+AS3223&gt;0,AR3223+AT3223&gt;0),COUNTIF(AU$6:AU3222,"&gt;0")+1,0)</f>
        <v>0</v>
      </c>
    </row>
    <row r="3224" spans="40:47">
      <c r="AN3224" s="58">
        <v>90</v>
      </c>
      <c r="AO3224" s="58">
        <v>2</v>
      </c>
      <c r="AP3224" s="58">
        <v>3</v>
      </c>
      <c r="AQ3224" s="60">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58">
        <f ca="1">COUNTIF(INDIRECT("H"&amp;(ROW()+12*(($AN3224-1)*3+$AO3224)-ROW())/12+5):INDIRECT("S"&amp;(ROW()+12*(($AN3224-1)*3+$AO3224)-ROW())/12+5),AQ3224)</f>
        <v>0</v>
      </c>
      <c r="AS3224" s="60">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58">
        <f ca="1">COUNTIF(INDIRECT("U"&amp;(ROW()+12*(($AN3224-1)*3+$AO3224)-ROW())/12+5):INDIRECT("AF"&amp;(ROW()+12*(($AN3224-1)*3+$AO3224)-ROW())/12+5),AS3224)</f>
        <v>0</v>
      </c>
      <c r="AU3224" s="58">
        <f ca="1">IF(AND(AQ3224+AS3224&gt;0,AR3224+AT3224&gt;0),COUNTIF(AU$6:AU3223,"&gt;0")+1,0)</f>
        <v>0</v>
      </c>
    </row>
    <row r="3225" spans="40:47">
      <c r="AN3225" s="58">
        <v>90</v>
      </c>
      <c r="AO3225" s="58">
        <v>2</v>
      </c>
      <c r="AP3225" s="58">
        <v>4</v>
      </c>
      <c r="AQ3225" s="60">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58">
        <f ca="1">COUNTIF(INDIRECT("H"&amp;(ROW()+12*(($AN3225-1)*3+$AO3225)-ROW())/12+5):INDIRECT("S"&amp;(ROW()+12*(($AN3225-1)*3+$AO3225)-ROW())/12+5),AQ3225)</f>
        <v>0</v>
      </c>
      <c r="AS3225" s="60">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58">
        <f ca="1">COUNTIF(INDIRECT("U"&amp;(ROW()+12*(($AN3225-1)*3+$AO3225)-ROW())/12+5):INDIRECT("AF"&amp;(ROW()+12*(($AN3225-1)*3+$AO3225)-ROW())/12+5),AS3225)</f>
        <v>0</v>
      </c>
      <c r="AU3225" s="58">
        <f ca="1">IF(AND(AQ3225+AS3225&gt;0,AR3225+AT3225&gt;0),COUNTIF(AU$6:AU3224,"&gt;0")+1,0)</f>
        <v>0</v>
      </c>
    </row>
    <row r="3226" spans="40:47">
      <c r="AN3226" s="58">
        <v>90</v>
      </c>
      <c r="AO3226" s="58">
        <v>2</v>
      </c>
      <c r="AP3226" s="58">
        <v>5</v>
      </c>
      <c r="AQ3226" s="60">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58">
        <f ca="1">COUNTIF(INDIRECT("H"&amp;(ROW()+12*(($AN3226-1)*3+$AO3226)-ROW())/12+5):INDIRECT("S"&amp;(ROW()+12*(($AN3226-1)*3+$AO3226)-ROW())/12+5),AQ3226)</f>
        <v>0</v>
      </c>
      <c r="AS3226" s="60">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58">
        <f ca="1">COUNTIF(INDIRECT("U"&amp;(ROW()+12*(($AN3226-1)*3+$AO3226)-ROW())/12+5):INDIRECT("AF"&amp;(ROW()+12*(($AN3226-1)*3+$AO3226)-ROW())/12+5),AS3226)</f>
        <v>0</v>
      </c>
      <c r="AU3226" s="58">
        <f ca="1">IF(AND(AQ3226+AS3226&gt;0,AR3226+AT3226&gt;0),COUNTIF(AU$6:AU3225,"&gt;0")+1,0)</f>
        <v>0</v>
      </c>
    </row>
    <row r="3227" spans="40:47">
      <c r="AN3227" s="58">
        <v>90</v>
      </c>
      <c r="AO3227" s="58">
        <v>2</v>
      </c>
      <c r="AP3227" s="58">
        <v>6</v>
      </c>
      <c r="AQ3227" s="60">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58">
        <f ca="1">COUNTIF(INDIRECT("H"&amp;(ROW()+12*(($AN3227-1)*3+$AO3227)-ROW())/12+5):INDIRECT("S"&amp;(ROW()+12*(($AN3227-1)*3+$AO3227)-ROW())/12+5),AQ3227)</f>
        <v>0</v>
      </c>
      <c r="AS3227" s="60">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58">
        <f ca="1">COUNTIF(INDIRECT("U"&amp;(ROW()+12*(($AN3227-1)*3+$AO3227)-ROW())/12+5):INDIRECT("AF"&amp;(ROW()+12*(($AN3227-1)*3+$AO3227)-ROW())/12+5),AS3227)</f>
        <v>0</v>
      </c>
      <c r="AU3227" s="58">
        <f ca="1">IF(AND(AQ3227+AS3227&gt;0,AR3227+AT3227&gt;0),COUNTIF(AU$6:AU3226,"&gt;0")+1,0)</f>
        <v>0</v>
      </c>
    </row>
    <row r="3228" spans="40:47">
      <c r="AN3228" s="58">
        <v>90</v>
      </c>
      <c r="AO3228" s="58">
        <v>2</v>
      </c>
      <c r="AP3228" s="58">
        <v>7</v>
      </c>
      <c r="AQ3228" s="60">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58">
        <f ca="1">COUNTIF(INDIRECT("H"&amp;(ROW()+12*(($AN3228-1)*3+$AO3228)-ROW())/12+5):INDIRECT("S"&amp;(ROW()+12*(($AN3228-1)*3+$AO3228)-ROW())/12+5),AQ3228)</f>
        <v>0</v>
      </c>
      <c r="AS3228" s="60">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58">
        <f ca="1">COUNTIF(INDIRECT("U"&amp;(ROW()+12*(($AN3228-1)*3+$AO3228)-ROW())/12+5):INDIRECT("AF"&amp;(ROW()+12*(($AN3228-1)*3+$AO3228)-ROW())/12+5),AS3228)</f>
        <v>0</v>
      </c>
      <c r="AU3228" s="58">
        <f ca="1">IF(AND(AQ3228+AS3228&gt;0,AR3228+AT3228&gt;0),COUNTIF(AU$6:AU3227,"&gt;0")+1,0)</f>
        <v>0</v>
      </c>
    </row>
    <row r="3229" spans="40:47">
      <c r="AN3229" s="58">
        <v>90</v>
      </c>
      <c r="AO3229" s="58">
        <v>2</v>
      </c>
      <c r="AP3229" s="58">
        <v>8</v>
      </c>
      <c r="AQ3229" s="60">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58">
        <f ca="1">COUNTIF(INDIRECT("H"&amp;(ROW()+12*(($AN3229-1)*3+$AO3229)-ROW())/12+5):INDIRECT("S"&amp;(ROW()+12*(($AN3229-1)*3+$AO3229)-ROW())/12+5),AQ3229)</f>
        <v>0</v>
      </c>
      <c r="AS3229" s="60">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58">
        <f ca="1">COUNTIF(INDIRECT("U"&amp;(ROW()+12*(($AN3229-1)*3+$AO3229)-ROW())/12+5):INDIRECT("AF"&amp;(ROW()+12*(($AN3229-1)*3+$AO3229)-ROW())/12+5),AS3229)</f>
        <v>0</v>
      </c>
      <c r="AU3229" s="58">
        <f ca="1">IF(AND(AQ3229+AS3229&gt;0,AR3229+AT3229&gt;0),COUNTIF(AU$6:AU3228,"&gt;0")+1,0)</f>
        <v>0</v>
      </c>
    </row>
    <row r="3230" spans="40:47">
      <c r="AN3230" s="58">
        <v>90</v>
      </c>
      <c r="AO3230" s="58">
        <v>2</v>
      </c>
      <c r="AP3230" s="58">
        <v>9</v>
      </c>
      <c r="AQ3230" s="60">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58">
        <f ca="1">COUNTIF(INDIRECT("H"&amp;(ROW()+12*(($AN3230-1)*3+$AO3230)-ROW())/12+5):INDIRECT("S"&amp;(ROW()+12*(($AN3230-1)*3+$AO3230)-ROW())/12+5),AQ3230)</f>
        <v>0</v>
      </c>
      <c r="AS3230" s="60">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58">
        <f ca="1">COUNTIF(INDIRECT("U"&amp;(ROW()+12*(($AN3230-1)*3+$AO3230)-ROW())/12+5):INDIRECT("AF"&amp;(ROW()+12*(($AN3230-1)*3+$AO3230)-ROW())/12+5),AS3230)</f>
        <v>0</v>
      </c>
      <c r="AU3230" s="58">
        <f ca="1">IF(AND(AQ3230+AS3230&gt;0,AR3230+AT3230&gt;0),COUNTIF(AU$6:AU3229,"&gt;0")+1,0)</f>
        <v>0</v>
      </c>
    </row>
    <row r="3231" spans="40:47">
      <c r="AN3231" s="58">
        <v>90</v>
      </c>
      <c r="AO3231" s="58">
        <v>2</v>
      </c>
      <c r="AP3231" s="58">
        <v>10</v>
      </c>
      <c r="AQ3231" s="60">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58">
        <f ca="1">COUNTIF(INDIRECT("H"&amp;(ROW()+12*(($AN3231-1)*3+$AO3231)-ROW())/12+5):INDIRECT("S"&amp;(ROW()+12*(($AN3231-1)*3+$AO3231)-ROW())/12+5),AQ3231)</f>
        <v>0</v>
      </c>
      <c r="AS3231" s="60">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58">
        <f ca="1">COUNTIF(INDIRECT("U"&amp;(ROW()+12*(($AN3231-1)*3+$AO3231)-ROW())/12+5):INDIRECT("AF"&amp;(ROW()+12*(($AN3231-1)*3+$AO3231)-ROW())/12+5),AS3231)</f>
        <v>0</v>
      </c>
      <c r="AU3231" s="58">
        <f ca="1">IF(AND(AQ3231+AS3231&gt;0,AR3231+AT3231&gt;0),COUNTIF(AU$6:AU3230,"&gt;0")+1,0)</f>
        <v>0</v>
      </c>
    </row>
    <row r="3232" spans="40:47">
      <c r="AN3232" s="58">
        <v>90</v>
      </c>
      <c r="AO3232" s="58">
        <v>2</v>
      </c>
      <c r="AP3232" s="58">
        <v>11</v>
      </c>
      <c r="AQ3232" s="60">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58">
        <f ca="1">COUNTIF(INDIRECT("H"&amp;(ROW()+12*(($AN3232-1)*3+$AO3232)-ROW())/12+5):INDIRECT("S"&amp;(ROW()+12*(($AN3232-1)*3+$AO3232)-ROW())/12+5),AQ3232)</f>
        <v>0</v>
      </c>
      <c r="AS3232" s="60">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58">
        <f ca="1">COUNTIF(INDIRECT("U"&amp;(ROW()+12*(($AN3232-1)*3+$AO3232)-ROW())/12+5):INDIRECT("AF"&amp;(ROW()+12*(($AN3232-1)*3+$AO3232)-ROW())/12+5),AS3232)</f>
        <v>0</v>
      </c>
      <c r="AU3232" s="58">
        <f ca="1">IF(AND(AQ3232+AS3232&gt;0,AR3232+AT3232&gt;0),COUNTIF(AU$6:AU3231,"&gt;0")+1,0)</f>
        <v>0</v>
      </c>
    </row>
    <row r="3233" spans="40:47">
      <c r="AN3233" s="58">
        <v>90</v>
      </c>
      <c r="AO3233" s="58">
        <v>2</v>
      </c>
      <c r="AP3233" s="58">
        <v>12</v>
      </c>
      <c r="AQ3233" s="60">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58">
        <f ca="1">COUNTIF(INDIRECT("H"&amp;(ROW()+12*(($AN3233-1)*3+$AO3233)-ROW())/12+5):INDIRECT("S"&amp;(ROW()+12*(($AN3233-1)*3+$AO3233)-ROW())/12+5),AQ3233)</f>
        <v>0</v>
      </c>
      <c r="AS3233" s="60">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58">
        <f ca="1">COUNTIF(INDIRECT("U"&amp;(ROW()+12*(($AN3233-1)*3+$AO3233)-ROW())/12+5):INDIRECT("AF"&amp;(ROW()+12*(($AN3233-1)*3+$AO3233)-ROW())/12+5),AS3233)</f>
        <v>0</v>
      </c>
      <c r="AU3233" s="58">
        <f ca="1">IF(AND(AQ3233+AS3233&gt;0,AR3233+AT3233&gt;0),COUNTIF(AU$6:AU3232,"&gt;0")+1,0)</f>
        <v>0</v>
      </c>
    </row>
    <row r="3234" spans="40:47">
      <c r="AN3234" s="58">
        <v>90</v>
      </c>
      <c r="AO3234" s="58">
        <v>3</v>
      </c>
      <c r="AP3234" s="58">
        <v>1</v>
      </c>
      <c r="AQ3234" s="60">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58">
        <f ca="1">COUNTIF(INDIRECT("H"&amp;(ROW()+12*(($AN3234-1)*3+$AO3234)-ROW())/12+5):INDIRECT("S"&amp;(ROW()+12*(($AN3234-1)*3+$AO3234)-ROW())/12+5),AQ3234)</f>
        <v>0</v>
      </c>
      <c r="AS3234" s="60">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58">
        <f ca="1">COUNTIF(INDIRECT("U"&amp;(ROW()+12*(($AN3234-1)*3+$AO3234)-ROW())/12+5):INDIRECT("AF"&amp;(ROW()+12*(($AN3234-1)*3+$AO3234)-ROW())/12+5),AS3234)</f>
        <v>0</v>
      </c>
      <c r="AU3234" s="58">
        <f ca="1">IF(AND(AQ3234+AS3234&gt;0,AR3234+AT3234&gt;0),COUNTIF(AU$6:AU3233,"&gt;0")+1,0)</f>
        <v>0</v>
      </c>
    </row>
    <row r="3235" spans="40:47">
      <c r="AN3235" s="58">
        <v>90</v>
      </c>
      <c r="AO3235" s="58">
        <v>3</v>
      </c>
      <c r="AP3235" s="58">
        <v>2</v>
      </c>
      <c r="AQ3235" s="60">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58">
        <f ca="1">COUNTIF(INDIRECT("H"&amp;(ROW()+12*(($AN3235-1)*3+$AO3235)-ROW())/12+5):INDIRECT("S"&amp;(ROW()+12*(($AN3235-1)*3+$AO3235)-ROW())/12+5),AQ3235)</f>
        <v>0</v>
      </c>
      <c r="AS3235" s="60">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58">
        <f ca="1">COUNTIF(INDIRECT("U"&amp;(ROW()+12*(($AN3235-1)*3+$AO3235)-ROW())/12+5):INDIRECT("AF"&amp;(ROW()+12*(($AN3235-1)*3+$AO3235)-ROW())/12+5),AS3235)</f>
        <v>0</v>
      </c>
      <c r="AU3235" s="58">
        <f ca="1">IF(AND(AQ3235+AS3235&gt;0,AR3235+AT3235&gt;0),COUNTIF(AU$6:AU3234,"&gt;0")+1,0)</f>
        <v>0</v>
      </c>
    </row>
    <row r="3236" spans="40:47">
      <c r="AN3236" s="58">
        <v>90</v>
      </c>
      <c r="AO3236" s="58">
        <v>3</v>
      </c>
      <c r="AP3236" s="58">
        <v>3</v>
      </c>
      <c r="AQ3236" s="60">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58">
        <f ca="1">COUNTIF(INDIRECT("H"&amp;(ROW()+12*(($AN3236-1)*3+$AO3236)-ROW())/12+5):INDIRECT("S"&amp;(ROW()+12*(($AN3236-1)*3+$AO3236)-ROW())/12+5),AQ3236)</f>
        <v>0</v>
      </c>
      <c r="AS3236" s="60">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58">
        <f ca="1">COUNTIF(INDIRECT("U"&amp;(ROW()+12*(($AN3236-1)*3+$AO3236)-ROW())/12+5):INDIRECT("AF"&amp;(ROW()+12*(($AN3236-1)*3+$AO3236)-ROW())/12+5),AS3236)</f>
        <v>0</v>
      </c>
      <c r="AU3236" s="58">
        <f ca="1">IF(AND(AQ3236+AS3236&gt;0,AR3236+AT3236&gt;0),COUNTIF(AU$6:AU3235,"&gt;0")+1,0)</f>
        <v>0</v>
      </c>
    </row>
    <row r="3237" spans="40:47">
      <c r="AN3237" s="58">
        <v>90</v>
      </c>
      <c r="AO3237" s="58">
        <v>3</v>
      </c>
      <c r="AP3237" s="58">
        <v>4</v>
      </c>
      <c r="AQ3237" s="60">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58">
        <f ca="1">COUNTIF(INDIRECT("H"&amp;(ROW()+12*(($AN3237-1)*3+$AO3237)-ROW())/12+5):INDIRECT("S"&amp;(ROW()+12*(($AN3237-1)*3+$AO3237)-ROW())/12+5),AQ3237)</f>
        <v>0</v>
      </c>
      <c r="AS3237" s="60">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58">
        <f ca="1">COUNTIF(INDIRECT("U"&amp;(ROW()+12*(($AN3237-1)*3+$AO3237)-ROW())/12+5):INDIRECT("AF"&amp;(ROW()+12*(($AN3237-1)*3+$AO3237)-ROW())/12+5),AS3237)</f>
        <v>0</v>
      </c>
      <c r="AU3237" s="58">
        <f ca="1">IF(AND(AQ3237+AS3237&gt;0,AR3237+AT3237&gt;0),COUNTIF(AU$6:AU3236,"&gt;0")+1,0)</f>
        <v>0</v>
      </c>
    </row>
    <row r="3238" spans="40:47">
      <c r="AN3238" s="58">
        <v>90</v>
      </c>
      <c r="AO3238" s="58">
        <v>3</v>
      </c>
      <c r="AP3238" s="58">
        <v>5</v>
      </c>
      <c r="AQ3238" s="60">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58">
        <f ca="1">COUNTIF(INDIRECT("H"&amp;(ROW()+12*(($AN3238-1)*3+$AO3238)-ROW())/12+5):INDIRECT("S"&amp;(ROW()+12*(($AN3238-1)*3+$AO3238)-ROW())/12+5),AQ3238)</f>
        <v>0</v>
      </c>
      <c r="AS3238" s="60">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58">
        <f ca="1">COUNTIF(INDIRECT("U"&amp;(ROW()+12*(($AN3238-1)*3+$AO3238)-ROW())/12+5):INDIRECT("AF"&amp;(ROW()+12*(($AN3238-1)*3+$AO3238)-ROW())/12+5),AS3238)</f>
        <v>0</v>
      </c>
      <c r="AU3238" s="58">
        <f ca="1">IF(AND(AQ3238+AS3238&gt;0,AR3238+AT3238&gt;0),COUNTIF(AU$6:AU3237,"&gt;0")+1,0)</f>
        <v>0</v>
      </c>
    </row>
    <row r="3239" spans="40:47">
      <c r="AN3239" s="58">
        <v>90</v>
      </c>
      <c r="AO3239" s="58">
        <v>3</v>
      </c>
      <c r="AP3239" s="58">
        <v>6</v>
      </c>
      <c r="AQ3239" s="60">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58">
        <f ca="1">COUNTIF(INDIRECT("H"&amp;(ROW()+12*(($AN3239-1)*3+$AO3239)-ROW())/12+5):INDIRECT("S"&amp;(ROW()+12*(($AN3239-1)*3+$AO3239)-ROW())/12+5),AQ3239)</f>
        <v>0</v>
      </c>
      <c r="AS3239" s="60">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58">
        <f ca="1">COUNTIF(INDIRECT("U"&amp;(ROW()+12*(($AN3239-1)*3+$AO3239)-ROW())/12+5):INDIRECT("AF"&amp;(ROW()+12*(($AN3239-1)*3+$AO3239)-ROW())/12+5),AS3239)</f>
        <v>0</v>
      </c>
      <c r="AU3239" s="58">
        <f ca="1">IF(AND(AQ3239+AS3239&gt;0,AR3239+AT3239&gt;0),COUNTIF(AU$6:AU3238,"&gt;0")+1,0)</f>
        <v>0</v>
      </c>
    </row>
    <row r="3240" spans="40:47">
      <c r="AN3240" s="58">
        <v>90</v>
      </c>
      <c r="AO3240" s="58">
        <v>3</v>
      </c>
      <c r="AP3240" s="58">
        <v>7</v>
      </c>
      <c r="AQ3240" s="60">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58">
        <f ca="1">COUNTIF(INDIRECT("H"&amp;(ROW()+12*(($AN3240-1)*3+$AO3240)-ROW())/12+5):INDIRECT("S"&amp;(ROW()+12*(($AN3240-1)*3+$AO3240)-ROW())/12+5),AQ3240)</f>
        <v>0</v>
      </c>
      <c r="AS3240" s="60">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58">
        <f ca="1">COUNTIF(INDIRECT("U"&amp;(ROW()+12*(($AN3240-1)*3+$AO3240)-ROW())/12+5):INDIRECT("AF"&amp;(ROW()+12*(($AN3240-1)*3+$AO3240)-ROW())/12+5),AS3240)</f>
        <v>0</v>
      </c>
      <c r="AU3240" s="58">
        <f ca="1">IF(AND(AQ3240+AS3240&gt;0,AR3240+AT3240&gt;0),COUNTIF(AU$6:AU3239,"&gt;0")+1,0)</f>
        <v>0</v>
      </c>
    </row>
    <row r="3241" spans="40:47">
      <c r="AN3241" s="58">
        <v>90</v>
      </c>
      <c r="AO3241" s="58">
        <v>3</v>
      </c>
      <c r="AP3241" s="58">
        <v>8</v>
      </c>
      <c r="AQ3241" s="60">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58">
        <f ca="1">COUNTIF(INDIRECT("H"&amp;(ROW()+12*(($AN3241-1)*3+$AO3241)-ROW())/12+5):INDIRECT("S"&amp;(ROW()+12*(($AN3241-1)*3+$AO3241)-ROW())/12+5),AQ3241)</f>
        <v>0</v>
      </c>
      <c r="AS3241" s="60">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58">
        <f ca="1">COUNTIF(INDIRECT("U"&amp;(ROW()+12*(($AN3241-1)*3+$AO3241)-ROW())/12+5):INDIRECT("AF"&amp;(ROW()+12*(($AN3241-1)*3+$AO3241)-ROW())/12+5),AS3241)</f>
        <v>0</v>
      </c>
      <c r="AU3241" s="58">
        <f ca="1">IF(AND(AQ3241+AS3241&gt;0,AR3241+AT3241&gt;0),COUNTIF(AU$6:AU3240,"&gt;0")+1,0)</f>
        <v>0</v>
      </c>
    </row>
    <row r="3242" spans="40:47">
      <c r="AN3242" s="58">
        <v>90</v>
      </c>
      <c r="AO3242" s="58">
        <v>3</v>
      </c>
      <c r="AP3242" s="58">
        <v>9</v>
      </c>
      <c r="AQ3242" s="60">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58">
        <f ca="1">COUNTIF(INDIRECT("H"&amp;(ROW()+12*(($AN3242-1)*3+$AO3242)-ROW())/12+5):INDIRECT("S"&amp;(ROW()+12*(($AN3242-1)*3+$AO3242)-ROW())/12+5),AQ3242)</f>
        <v>0</v>
      </c>
      <c r="AS3242" s="60">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58">
        <f ca="1">COUNTIF(INDIRECT("U"&amp;(ROW()+12*(($AN3242-1)*3+$AO3242)-ROW())/12+5):INDIRECT("AF"&amp;(ROW()+12*(($AN3242-1)*3+$AO3242)-ROW())/12+5),AS3242)</f>
        <v>0</v>
      </c>
      <c r="AU3242" s="58">
        <f ca="1">IF(AND(AQ3242+AS3242&gt;0,AR3242+AT3242&gt;0),COUNTIF(AU$6:AU3241,"&gt;0")+1,0)</f>
        <v>0</v>
      </c>
    </row>
    <row r="3243" spans="40:47">
      <c r="AN3243" s="58">
        <v>90</v>
      </c>
      <c r="AO3243" s="58">
        <v>3</v>
      </c>
      <c r="AP3243" s="58">
        <v>10</v>
      </c>
      <c r="AQ3243" s="60">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58">
        <f ca="1">COUNTIF(INDIRECT("H"&amp;(ROW()+12*(($AN3243-1)*3+$AO3243)-ROW())/12+5):INDIRECT("S"&amp;(ROW()+12*(($AN3243-1)*3+$AO3243)-ROW())/12+5),AQ3243)</f>
        <v>0</v>
      </c>
      <c r="AS3243" s="60">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58">
        <f ca="1">COUNTIF(INDIRECT("U"&amp;(ROW()+12*(($AN3243-1)*3+$AO3243)-ROW())/12+5):INDIRECT("AF"&amp;(ROW()+12*(($AN3243-1)*3+$AO3243)-ROW())/12+5),AS3243)</f>
        <v>0</v>
      </c>
      <c r="AU3243" s="58">
        <f ca="1">IF(AND(AQ3243+AS3243&gt;0,AR3243+AT3243&gt;0),COUNTIF(AU$6:AU3242,"&gt;0")+1,0)</f>
        <v>0</v>
      </c>
    </row>
    <row r="3244" spans="40:47">
      <c r="AN3244" s="58">
        <v>90</v>
      </c>
      <c r="AO3244" s="58">
        <v>3</v>
      </c>
      <c r="AP3244" s="58">
        <v>11</v>
      </c>
      <c r="AQ3244" s="60">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58">
        <f ca="1">COUNTIF(INDIRECT("H"&amp;(ROW()+12*(($AN3244-1)*3+$AO3244)-ROW())/12+5):INDIRECT("S"&amp;(ROW()+12*(($AN3244-1)*3+$AO3244)-ROW())/12+5),AQ3244)</f>
        <v>0</v>
      </c>
      <c r="AS3244" s="60">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58">
        <f ca="1">COUNTIF(INDIRECT("U"&amp;(ROW()+12*(($AN3244-1)*3+$AO3244)-ROW())/12+5):INDIRECT("AF"&amp;(ROW()+12*(($AN3244-1)*3+$AO3244)-ROW())/12+5),AS3244)</f>
        <v>0</v>
      </c>
      <c r="AU3244" s="58">
        <f ca="1">IF(AND(AQ3244+AS3244&gt;0,AR3244+AT3244&gt;0),COUNTIF(AU$6:AU3243,"&gt;0")+1,0)</f>
        <v>0</v>
      </c>
    </row>
    <row r="3245" spans="40:47">
      <c r="AN3245" s="243">
        <v>90</v>
      </c>
      <c r="AO3245" s="243">
        <v>3</v>
      </c>
      <c r="AP3245" s="243">
        <v>12</v>
      </c>
      <c r="AQ3245" s="244">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243">
        <f ca="1">COUNTIF(INDIRECT("H"&amp;(ROW()+12*(($AN3245-1)*3+$AO3245)-ROW())/12+5):INDIRECT("S"&amp;(ROW()+12*(($AN3245-1)*3+$AO3245)-ROW())/12+5),AQ3245)</f>
        <v>0</v>
      </c>
      <c r="AS3245" s="244">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243">
        <f ca="1">COUNTIF(INDIRECT("U"&amp;(ROW()+12*(($AN3245-1)*3+$AO3245)-ROW())/12+5):INDIRECT("AF"&amp;(ROW()+12*(($AN3245-1)*3+$AO3245)-ROW())/12+5),AS3245)</f>
        <v>0</v>
      </c>
      <c r="AU3245" s="58">
        <f ca="1">IF(AND(AQ3245+AS3245&gt;0,AR3245+AT3245&gt;0),COUNTIF(AU$6:AU3244,"&gt;0")+1,0)</f>
        <v>0</v>
      </c>
    </row>
    <row r="3246" spans="40:47">
      <c r="AN3246" s="58">
        <v>91</v>
      </c>
      <c r="AO3246" s="58">
        <v>1</v>
      </c>
      <c r="AP3246" s="58">
        <v>1</v>
      </c>
      <c r="AQ3246" s="60">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58">
        <f ca="1">COUNTIF(INDIRECT("H"&amp;(ROW()+12*(($AN3246-1)*3+$AO3246)-ROW())/12+5):INDIRECT("S"&amp;(ROW()+12*(($AN3246-1)*3+$AO3246)-ROW())/12+5),AQ3246)</f>
        <v>0</v>
      </c>
      <c r="AS3246" s="60">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58">
        <f ca="1">COUNTIF(INDIRECT("U"&amp;(ROW()+12*(($AN3246-1)*3+$AO3246)-ROW())/12+5):INDIRECT("AF"&amp;(ROW()+12*(($AN3246-1)*3+$AO3246)-ROW())/12+5),AS3246)</f>
        <v>0</v>
      </c>
      <c r="AU3246" s="58">
        <f ca="1">IF(AND(AQ3246+AS3246&gt;0,AR3246+AT3246&gt;0),COUNTIF(AU$6:AU3245,"&gt;0")+1,0)</f>
        <v>0</v>
      </c>
    </row>
    <row r="3247" spans="40:47">
      <c r="AN3247" s="58">
        <v>91</v>
      </c>
      <c r="AO3247" s="58">
        <v>1</v>
      </c>
      <c r="AP3247" s="58">
        <v>2</v>
      </c>
      <c r="AQ3247" s="60">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58">
        <f ca="1">COUNTIF(INDIRECT("H"&amp;(ROW()+12*(($AN3247-1)*3+$AO3247)-ROW())/12+5):INDIRECT("S"&amp;(ROW()+12*(($AN3247-1)*3+$AO3247)-ROW())/12+5),AQ3247)</f>
        <v>0</v>
      </c>
      <c r="AS3247" s="60">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58">
        <f ca="1">COUNTIF(INDIRECT("U"&amp;(ROW()+12*(($AN3247-1)*3+$AO3247)-ROW())/12+5):INDIRECT("AF"&amp;(ROW()+12*(($AN3247-1)*3+$AO3247)-ROW())/12+5),AS3247)</f>
        <v>0</v>
      </c>
      <c r="AU3247" s="58">
        <f ca="1">IF(AND(AQ3247+AS3247&gt;0,AR3247+AT3247&gt;0),COUNTIF(AU$6:AU3246,"&gt;0")+1,0)</f>
        <v>0</v>
      </c>
    </row>
    <row r="3248" spans="40:47">
      <c r="AN3248" s="58">
        <v>91</v>
      </c>
      <c r="AO3248" s="58">
        <v>1</v>
      </c>
      <c r="AP3248" s="58">
        <v>3</v>
      </c>
      <c r="AQ3248" s="60">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58">
        <f ca="1">COUNTIF(INDIRECT("H"&amp;(ROW()+12*(($AN3248-1)*3+$AO3248)-ROW())/12+5):INDIRECT("S"&amp;(ROW()+12*(($AN3248-1)*3+$AO3248)-ROW())/12+5),AQ3248)</f>
        <v>0</v>
      </c>
      <c r="AS3248" s="60">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58">
        <f ca="1">COUNTIF(INDIRECT("U"&amp;(ROW()+12*(($AN3248-1)*3+$AO3248)-ROW())/12+5):INDIRECT("AF"&amp;(ROW()+12*(($AN3248-1)*3+$AO3248)-ROW())/12+5),AS3248)</f>
        <v>0</v>
      </c>
      <c r="AU3248" s="58">
        <f ca="1">IF(AND(AQ3248+AS3248&gt;0,AR3248+AT3248&gt;0),COUNTIF(AU$6:AU3247,"&gt;0")+1,0)</f>
        <v>0</v>
      </c>
    </row>
    <row r="3249" spans="40:47">
      <c r="AN3249" s="58">
        <v>91</v>
      </c>
      <c r="AO3249" s="58">
        <v>1</v>
      </c>
      <c r="AP3249" s="58">
        <v>4</v>
      </c>
      <c r="AQ3249" s="60">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58">
        <f ca="1">COUNTIF(INDIRECT("H"&amp;(ROW()+12*(($AN3249-1)*3+$AO3249)-ROW())/12+5):INDIRECT("S"&amp;(ROW()+12*(($AN3249-1)*3+$AO3249)-ROW())/12+5),AQ3249)</f>
        <v>0</v>
      </c>
      <c r="AS3249" s="60">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58">
        <f ca="1">COUNTIF(INDIRECT("U"&amp;(ROW()+12*(($AN3249-1)*3+$AO3249)-ROW())/12+5):INDIRECT("AF"&amp;(ROW()+12*(($AN3249-1)*3+$AO3249)-ROW())/12+5),AS3249)</f>
        <v>0</v>
      </c>
      <c r="AU3249" s="58">
        <f ca="1">IF(AND(AQ3249+AS3249&gt;0,AR3249+AT3249&gt;0),COUNTIF(AU$6:AU3248,"&gt;0")+1,0)</f>
        <v>0</v>
      </c>
    </row>
    <row r="3250" spans="40:47">
      <c r="AN3250" s="58">
        <v>91</v>
      </c>
      <c r="AO3250" s="58">
        <v>1</v>
      </c>
      <c r="AP3250" s="58">
        <v>5</v>
      </c>
      <c r="AQ3250" s="60">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58">
        <f ca="1">COUNTIF(INDIRECT("H"&amp;(ROW()+12*(($AN3250-1)*3+$AO3250)-ROW())/12+5):INDIRECT("S"&amp;(ROW()+12*(($AN3250-1)*3+$AO3250)-ROW())/12+5),AQ3250)</f>
        <v>0</v>
      </c>
      <c r="AS3250" s="60">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58">
        <f ca="1">COUNTIF(INDIRECT("U"&amp;(ROW()+12*(($AN3250-1)*3+$AO3250)-ROW())/12+5):INDIRECT("AF"&amp;(ROW()+12*(($AN3250-1)*3+$AO3250)-ROW())/12+5),AS3250)</f>
        <v>0</v>
      </c>
      <c r="AU3250" s="58">
        <f ca="1">IF(AND(AQ3250+AS3250&gt;0,AR3250+AT3250&gt;0),COUNTIF(AU$6:AU3249,"&gt;0")+1,0)</f>
        <v>0</v>
      </c>
    </row>
    <row r="3251" spans="40:47">
      <c r="AN3251" s="58">
        <v>91</v>
      </c>
      <c r="AO3251" s="58">
        <v>1</v>
      </c>
      <c r="AP3251" s="58">
        <v>6</v>
      </c>
      <c r="AQ3251" s="60">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58">
        <f ca="1">COUNTIF(INDIRECT("H"&amp;(ROW()+12*(($AN3251-1)*3+$AO3251)-ROW())/12+5):INDIRECT("S"&amp;(ROW()+12*(($AN3251-1)*3+$AO3251)-ROW())/12+5),AQ3251)</f>
        <v>0</v>
      </c>
      <c r="AS3251" s="60">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58">
        <f ca="1">COUNTIF(INDIRECT("U"&amp;(ROW()+12*(($AN3251-1)*3+$AO3251)-ROW())/12+5):INDIRECT("AF"&amp;(ROW()+12*(($AN3251-1)*3+$AO3251)-ROW())/12+5),AS3251)</f>
        <v>0</v>
      </c>
      <c r="AU3251" s="58">
        <f ca="1">IF(AND(AQ3251+AS3251&gt;0,AR3251+AT3251&gt;0),COUNTIF(AU$6:AU3250,"&gt;0")+1,0)</f>
        <v>0</v>
      </c>
    </row>
    <row r="3252" spans="40:47">
      <c r="AN3252" s="58">
        <v>91</v>
      </c>
      <c r="AO3252" s="58">
        <v>1</v>
      </c>
      <c r="AP3252" s="58">
        <v>7</v>
      </c>
      <c r="AQ3252" s="60">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58">
        <f ca="1">COUNTIF(INDIRECT("H"&amp;(ROW()+12*(($AN3252-1)*3+$AO3252)-ROW())/12+5):INDIRECT("S"&amp;(ROW()+12*(($AN3252-1)*3+$AO3252)-ROW())/12+5),AQ3252)</f>
        <v>0</v>
      </c>
      <c r="AS3252" s="60">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58">
        <f ca="1">COUNTIF(INDIRECT("U"&amp;(ROW()+12*(($AN3252-1)*3+$AO3252)-ROW())/12+5):INDIRECT("AF"&amp;(ROW()+12*(($AN3252-1)*3+$AO3252)-ROW())/12+5),AS3252)</f>
        <v>0</v>
      </c>
      <c r="AU3252" s="58">
        <f ca="1">IF(AND(AQ3252+AS3252&gt;0,AR3252+AT3252&gt;0),COUNTIF(AU$6:AU3251,"&gt;0")+1,0)</f>
        <v>0</v>
      </c>
    </row>
    <row r="3253" spans="40:47">
      <c r="AN3253" s="58">
        <v>91</v>
      </c>
      <c r="AO3253" s="58">
        <v>1</v>
      </c>
      <c r="AP3253" s="58">
        <v>8</v>
      </c>
      <c r="AQ3253" s="60">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58">
        <f ca="1">COUNTIF(INDIRECT("H"&amp;(ROW()+12*(($AN3253-1)*3+$AO3253)-ROW())/12+5):INDIRECT("S"&amp;(ROW()+12*(($AN3253-1)*3+$AO3253)-ROW())/12+5),AQ3253)</f>
        <v>0</v>
      </c>
      <c r="AS3253" s="60">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58">
        <f ca="1">COUNTIF(INDIRECT("U"&amp;(ROW()+12*(($AN3253-1)*3+$AO3253)-ROW())/12+5):INDIRECT("AF"&amp;(ROW()+12*(($AN3253-1)*3+$AO3253)-ROW())/12+5),AS3253)</f>
        <v>0</v>
      </c>
      <c r="AU3253" s="58">
        <f ca="1">IF(AND(AQ3253+AS3253&gt;0,AR3253+AT3253&gt;0),COUNTIF(AU$6:AU3252,"&gt;0")+1,0)</f>
        <v>0</v>
      </c>
    </row>
    <row r="3254" spans="40:47">
      <c r="AN3254" s="58">
        <v>91</v>
      </c>
      <c r="AO3254" s="58">
        <v>1</v>
      </c>
      <c r="AP3254" s="58">
        <v>9</v>
      </c>
      <c r="AQ3254" s="60">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58">
        <f ca="1">COUNTIF(INDIRECT("H"&amp;(ROW()+12*(($AN3254-1)*3+$AO3254)-ROW())/12+5):INDIRECT("S"&amp;(ROW()+12*(($AN3254-1)*3+$AO3254)-ROW())/12+5),AQ3254)</f>
        <v>0</v>
      </c>
      <c r="AS3254" s="60">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58">
        <f ca="1">COUNTIF(INDIRECT("U"&amp;(ROW()+12*(($AN3254-1)*3+$AO3254)-ROW())/12+5):INDIRECT("AF"&amp;(ROW()+12*(($AN3254-1)*3+$AO3254)-ROW())/12+5),AS3254)</f>
        <v>0</v>
      </c>
      <c r="AU3254" s="58">
        <f ca="1">IF(AND(AQ3254+AS3254&gt;0,AR3254+AT3254&gt;0),COUNTIF(AU$6:AU3253,"&gt;0")+1,0)</f>
        <v>0</v>
      </c>
    </row>
    <row r="3255" spans="40:47">
      <c r="AN3255" s="58">
        <v>91</v>
      </c>
      <c r="AO3255" s="58">
        <v>1</v>
      </c>
      <c r="AP3255" s="58">
        <v>10</v>
      </c>
      <c r="AQ3255" s="60">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58">
        <f ca="1">COUNTIF(INDIRECT("H"&amp;(ROW()+12*(($AN3255-1)*3+$AO3255)-ROW())/12+5):INDIRECT("S"&amp;(ROW()+12*(($AN3255-1)*3+$AO3255)-ROW())/12+5),AQ3255)</f>
        <v>0</v>
      </c>
      <c r="AS3255" s="60">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58">
        <f ca="1">COUNTIF(INDIRECT("U"&amp;(ROW()+12*(($AN3255-1)*3+$AO3255)-ROW())/12+5):INDIRECT("AF"&amp;(ROW()+12*(($AN3255-1)*3+$AO3255)-ROW())/12+5),AS3255)</f>
        <v>0</v>
      </c>
      <c r="AU3255" s="58">
        <f ca="1">IF(AND(AQ3255+AS3255&gt;0,AR3255+AT3255&gt;0),COUNTIF(AU$6:AU3254,"&gt;0")+1,0)</f>
        <v>0</v>
      </c>
    </row>
    <row r="3256" spans="40:47">
      <c r="AN3256" s="58">
        <v>91</v>
      </c>
      <c r="AO3256" s="58">
        <v>1</v>
      </c>
      <c r="AP3256" s="58">
        <v>11</v>
      </c>
      <c r="AQ3256" s="60">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58">
        <f ca="1">COUNTIF(INDIRECT("H"&amp;(ROW()+12*(($AN3256-1)*3+$AO3256)-ROW())/12+5):INDIRECT("S"&amp;(ROW()+12*(($AN3256-1)*3+$AO3256)-ROW())/12+5),AQ3256)</f>
        <v>0</v>
      </c>
      <c r="AS3256" s="60">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58">
        <f ca="1">COUNTIF(INDIRECT("U"&amp;(ROW()+12*(($AN3256-1)*3+$AO3256)-ROW())/12+5):INDIRECT("AF"&amp;(ROW()+12*(($AN3256-1)*3+$AO3256)-ROW())/12+5),AS3256)</f>
        <v>0</v>
      </c>
      <c r="AU3256" s="58">
        <f ca="1">IF(AND(AQ3256+AS3256&gt;0,AR3256+AT3256&gt;0),COUNTIF(AU$6:AU3255,"&gt;0")+1,0)</f>
        <v>0</v>
      </c>
    </row>
    <row r="3257" spans="40:47">
      <c r="AN3257" s="58">
        <v>91</v>
      </c>
      <c r="AO3257" s="58">
        <v>1</v>
      </c>
      <c r="AP3257" s="58">
        <v>12</v>
      </c>
      <c r="AQ3257" s="60">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58">
        <f ca="1">COUNTIF(INDIRECT("H"&amp;(ROW()+12*(($AN3257-1)*3+$AO3257)-ROW())/12+5):INDIRECT("S"&amp;(ROW()+12*(($AN3257-1)*3+$AO3257)-ROW())/12+5),AQ3257)</f>
        <v>0</v>
      </c>
      <c r="AS3257" s="60">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58">
        <f ca="1">COUNTIF(INDIRECT("U"&amp;(ROW()+12*(($AN3257-1)*3+$AO3257)-ROW())/12+5):INDIRECT("AF"&amp;(ROW()+12*(($AN3257-1)*3+$AO3257)-ROW())/12+5),AS3257)</f>
        <v>0</v>
      </c>
      <c r="AU3257" s="58">
        <f ca="1">IF(AND(AQ3257+AS3257&gt;0,AR3257+AT3257&gt;0),COUNTIF(AU$6:AU3256,"&gt;0")+1,0)</f>
        <v>0</v>
      </c>
    </row>
    <row r="3258" spans="40:47">
      <c r="AN3258" s="58">
        <v>91</v>
      </c>
      <c r="AO3258" s="58">
        <v>2</v>
      </c>
      <c r="AP3258" s="58">
        <v>1</v>
      </c>
      <c r="AQ3258" s="60">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58">
        <f ca="1">COUNTIF(INDIRECT("H"&amp;(ROW()+12*(($AN3258-1)*3+$AO3258)-ROW())/12+5):INDIRECT("S"&amp;(ROW()+12*(($AN3258-1)*3+$AO3258)-ROW())/12+5),AQ3258)</f>
        <v>0</v>
      </c>
      <c r="AS3258" s="60">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58">
        <f ca="1">COUNTIF(INDIRECT("U"&amp;(ROW()+12*(($AN3258-1)*3+$AO3258)-ROW())/12+5):INDIRECT("AF"&amp;(ROW()+12*(($AN3258-1)*3+$AO3258)-ROW())/12+5),AS3258)</f>
        <v>0</v>
      </c>
      <c r="AU3258" s="58">
        <f ca="1">IF(AND(AQ3258+AS3258&gt;0,AR3258+AT3258&gt;0),COUNTIF(AU$6:AU3257,"&gt;0")+1,0)</f>
        <v>0</v>
      </c>
    </row>
    <row r="3259" spans="40:47">
      <c r="AN3259" s="58">
        <v>91</v>
      </c>
      <c r="AO3259" s="58">
        <v>2</v>
      </c>
      <c r="AP3259" s="58">
        <v>2</v>
      </c>
      <c r="AQ3259" s="60">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58">
        <f ca="1">COUNTIF(INDIRECT("H"&amp;(ROW()+12*(($AN3259-1)*3+$AO3259)-ROW())/12+5):INDIRECT("S"&amp;(ROW()+12*(($AN3259-1)*3+$AO3259)-ROW())/12+5),AQ3259)</f>
        <v>0</v>
      </c>
      <c r="AS3259" s="60">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58">
        <f ca="1">COUNTIF(INDIRECT("U"&amp;(ROW()+12*(($AN3259-1)*3+$AO3259)-ROW())/12+5):INDIRECT("AF"&amp;(ROW()+12*(($AN3259-1)*3+$AO3259)-ROW())/12+5),AS3259)</f>
        <v>0</v>
      </c>
      <c r="AU3259" s="58">
        <f ca="1">IF(AND(AQ3259+AS3259&gt;0,AR3259+AT3259&gt;0),COUNTIF(AU$6:AU3258,"&gt;0")+1,0)</f>
        <v>0</v>
      </c>
    </row>
    <row r="3260" spans="40:47">
      <c r="AN3260" s="58">
        <v>91</v>
      </c>
      <c r="AO3260" s="58">
        <v>2</v>
      </c>
      <c r="AP3260" s="58">
        <v>3</v>
      </c>
      <c r="AQ3260" s="60">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58">
        <f ca="1">COUNTIF(INDIRECT("H"&amp;(ROW()+12*(($AN3260-1)*3+$AO3260)-ROW())/12+5):INDIRECT("S"&amp;(ROW()+12*(($AN3260-1)*3+$AO3260)-ROW())/12+5),AQ3260)</f>
        <v>0</v>
      </c>
      <c r="AS3260" s="60">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58">
        <f ca="1">COUNTIF(INDIRECT("U"&amp;(ROW()+12*(($AN3260-1)*3+$AO3260)-ROW())/12+5):INDIRECT("AF"&amp;(ROW()+12*(($AN3260-1)*3+$AO3260)-ROW())/12+5),AS3260)</f>
        <v>0</v>
      </c>
      <c r="AU3260" s="58">
        <f ca="1">IF(AND(AQ3260+AS3260&gt;0,AR3260+AT3260&gt;0),COUNTIF(AU$6:AU3259,"&gt;0")+1,0)</f>
        <v>0</v>
      </c>
    </row>
    <row r="3261" spans="40:47">
      <c r="AN3261" s="58">
        <v>91</v>
      </c>
      <c r="AO3261" s="58">
        <v>2</v>
      </c>
      <c r="AP3261" s="58">
        <v>4</v>
      </c>
      <c r="AQ3261" s="60">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58">
        <f ca="1">COUNTIF(INDIRECT("H"&amp;(ROW()+12*(($AN3261-1)*3+$AO3261)-ROW())/12+5):INDIRECT("S"&amp;(ROW()+12*(($AN3261-1)*3+$AO3261)-ROW())/12+5),AQ3261)</f>
        <v>0</v>
      </c>
      <c r="AS3261" s="60">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58">
        <f ca="1">COUNTIF(INDIRECT("U"&amp;(ROW()+12*(($AN3261-1)*3+$AO3261)-ROW())/12+5):INDIRECT("AF"&amp;(ROW()+12*(($AN3261-1)*3+$AO3261)-ROW())/12+5),AS3261)</f>
        <v>0</v>
      </c>
      <c r="AU3261" s="58">
        <f ca="1">IF(AND(AQ3261+AS3261&gt;0,AR3261+AT3261&gt;0),COUNTIF(AU$6:AU3260,"&gt;0")+1,0)</f>
        <v>0</v>
      </c>
    </row>
    <row r="3262" spans="40:47">
      <c r="AN3262" s="58">
        <v>91</v>
      </c>
      <c r="AO3262" s="58">
        <v>2</v>
      </c>
      <c r="AP3262" s="58">
        <v>5</v>
      </c>
      <c r="AQ3262" s="60">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58">
        <f ca="1">COUNTIF(INDIRECT("H"&amp;(ROW()+12*(($AN3262-1)*3+$AO3262)-ROW())/12+5):INDIRECT("S"&amp;(ROW()+12*(($AN3262-1)*3+$AO3262)-ROW())/12+5),AQ3262)</f>
        <v>0</v>
      </c>
      <c r="AS3262" s="60">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58">
        <f ca="1">COUNTIF(INDIRECT("U"&amp;(ROW()+12*(($AN3262-1)*3+$AO3262)-ROW())/12+5):INDIRECT("AF"&amp;(ROW()+12*(($AN3262-1)*3+$AO3262)-ROW())/12+5),AS3262)</f>
        <v>0</v>
      </c>
      <c r="AU3262" s="58">
        <f ca="1">IF(AND(AQ3262+AS3262&gt;0,AR3262+AT3262&gt;0),COUNTIF(AU$6:AU3261,"&gt;0")+1,0)</f>
        <v>0</v>
      </c>
    </row>
    <row r="3263" spans="40:47">
      <c r="AN3263" s="58">
        <v>91</v>
      </c>
      <c r="AO3263" s="58">
        <v>2</v>
      </c>
      <c r="AP3263" s="58">
        <v>6</v>
      </c>
      <c r="AQ3263" s="60">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58">
        <f ca="1">COUNTIF(INDIRECT("H"&amp;(ROW()+12*(($AN3263-1)*3+$AO3263)-ROW())/12+5):INDIRECT("S"&amp;(ROW()+12*(($AN3263-1)*3+$AO3263)-ROW())/12+5),AQ3263)</f>
        <v>0</v>
      </c>
      <c r="AS3263" s="60">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58">
        <f ca="1">COUNTIF(INDIRECT("U"&amp;(ROW()+12*(($AN3263-1)*3+$AO3263)-ROW())/12+5):INDIRECT("AF"&amp;(ROW()+12*(($AN3263-1)*3+$AO3263)-ROW())/12+5),AS3263)</f>
        <v>0</v>
      </c>
      <c r="AU3263" s="58">
        <f ca="1">IF(AND(AQ3263+AS3263&gt;0,AR3263+AT3263&gt;0),COUNTIF(AU$6:AU3262,"&gt;0")+1,0)</f>
        <v>0</v>
      </c>
    </row>
    <row r="3264" spans="40:47">
      <c r="AN3264" s="58">
        <v>91</v>
      </c>
      <c r="AO3264" s="58">
        <v>2</v>
      </c>
      <c r="AP3264" s="58">
        <v>7</v>
      </c>
      <c r="AQ3264" s="60">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58">
        <f ca="1">COUNTIF(INDIRECT("H"&amp;(ROW()+12*(($AN3264-1)*3+$AO3264)-ROW())/12+5):INDIRECT("S"&amp;(ROW()+12*(($AN3264-1)*3+$AO3264)-ROW())/12+5),AQ3264)</f>
        <v>0</v>
      </c>
      <c r="AS3264" s="60">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58">
        <f ca="1">COUNTIF(INDIRECT("U"&amp;(ROW()+12*(($AN3264-1)*3+$AO3264)-ROW())/12+5):INDIRECT("AF"&amp;(ROW()+12*(($AN3264-1)*3+$AO3264)-ROW())/12+5),AS3264)</f>
        <v>0</v>
      </c>
      <c r="AU3264" s="58">
        <f ca="1">IF(AND(AQ3264+AS3264&gt;0,AR3264+AT3264&gt;0),COUNTIF(AU$6:AU3263,"&gt;0")+1,0)</f>
        <v>0</v>
      </c>
    </row>
    <row r="3265" spans="40:47">
      <c r="AN3265" s="58">
        <v>91</v>
      </c>
      <c r="AO3265" s="58">
        <v>2</v>
      </c>
      <c r="AP3265" s="58">
        <v>8</v>
      </c>
      <c r="AQ3265" s="60">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58">
        <f ca="1">COUNTIF(INDIRECT("H"&amp;(ROW()+12*(($AN3265-1)*3+$AO3265)-ROW())/12+5):INDIRECT("S"&amp;(ROW()+12*(($AN3265-1)*3+$AO3265)-ROW())/12+5),AQ3265)</f>
        <v>0</v>
      </c>
      <c r="AS3265" s="60">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58">
        <f ca="1">COUNTIF(INDIRECT("U"&amp;(ROW()+12*(($AN3265-1)*3+$AO3265)-ROW())/12+5):INDIRECT("AF"&amp;(ROW()+12*(($AN3265-1)*3+$AO3265)-ROW())/12+5),AS3265)</f>
        <v>0</v>
      </c>
      <c r="AU3265" s="58">
        <f ca="1">IF(AND(AQ3265+AS3265&gt;0,AR3265+AT3265&gt;0),COUNTIF(AU$6:AU3264,"&gt;0")+1,0)</f>
        <v>0</v>
      </c>
    </row>
    <row r="3266" spans="40:47">
      <c r="AN3266" s="58">
        <v>91</v>
      </c>
      <c r="AO3266" s="58">
        <v>2</v>
      </c>
      <c r="AP3266" s="58">
        <v>9</v>
      </c>
      <c r="AQ3266" s="60">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58">
        <f ca="1">COUNTIF(INDIRECT("H"&amp;(ROW()+12*(($AN3266-1)*3+$AO3266)-ROW())/12+5):INDIRECT("S"&amp;(ROW()+12*(($AN3266-1)*3+$AO3266)-ROW())/12+5),AQ3266)</f>
        <v>0</v>
      </c>
      <c r="AS3266" s="60">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58">
        <f ca="1">COUNTIF(INDIRECT("U"&amp;(ROW()+12*(($AN3266-1)*3+$AO3266)-ROW())/12+5):INDIRECT("AF"&amp;(ROW()+12*(($AN3266-1)*3+$AO3266)-ROW())/12+5),AS3266)</f>
        <v>0</v>
      </c>
      <c r="AU3266" s="58">
        <f ca="1">IF(AND(AQ3266+AS3266&gt;0,AR3266+AT3266&gt;0),COUNTIF(AU$6:AU3265,"&gt;0")+1,0)</f>
        <v>0</v>
      </c>
    </row>
    <row r="3267" spans="40:47">
      <c r="AN3267" s="58">
        <v>91</v>
      </c>
      <c r="AO3267" s="58">
        <v>2</v>
      </c>
      <c r="AP3267" s="58">
        <v>10</v>
      </c>
      <c r="AQ3267" s="60">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58">
        <f ca="1">COUNTIF(INDIRECT("H"&amp;(ROW()+12*(($AN3267-1)*3+$AO3267)-ROW())/12+5):INDIRECT("S"&amp;(ROW()+12*(($AN3267-1)*3+$AO3267)-ROW())/12+5),AQ3267)</f>
        <v>0</v>
      </c>
      <c r="AS3267" s="60">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58">
        <f ca="1">COUNTIF(INDIRECT("U"&amp;(ROW()+12*(($AN3267-1)*3+$AO3267)-ROW())/12+5):INDIRECT("AF"&amp;(ROW()+12*(($AN3267-1)*3+$AO3267)-ROW())/12+5),AS3267)</f>
        <v>0</v>
      </c>
      <c r="AU3267" s="58">
        <f ca="1">IF(AND(AQ3267+AS3267&gt;0,AR3267+AT3267&gt;0),COUNTIF(AU$6:AU3266,"&gt;0")+1,0)</f>
        <v>0</v>
      </c>
    </row>
    <row r="3268" spans="40:47">
      <c r="AN3268" s="58">
        <v>91</v>
      </c>
      <c r="AO3268" s="58">
        <v>2</v>
      </c>
      <c r="AP3268" s="58">
        <v>11</v>
      </c>
      <c r="AQ3268" s="60">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58">
        <f ca="1">COUNTIF(INDIRECT("H"&amp;(ROW()+12*(($AN3268-1)*3+$AO3268)-ROW())/12+5):INDIRECT("S"&amp;(ROW()+12*(($AN3268-1)*3+$AO3268)-ROW())/12+5),AQ3268)</f>
        <v>0</v>
      </c>
      <c r="AS3268" s="60">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58">
        <f ca="1">COUNTIF(INDIRECT("U"&amp;(ROW()+12*(($AN3268-1)*3+$AO3268)-ROW())/12+5):INDIRECT("AF"&amp;(ROW()+12*(($AN3268-1)*3+$AO3268)-ROW())/12+5),AS3268)</f>
        <v>0</v>
      </c>
      <c r="AU3268" s="58">
        <f ca="1">IF(AND(AQ3268+AS3268&gt;0,AR3268+AT3268&gt;0),COUNTIF(AU$6:AU3267,"&gt;0")+1,0)</f>
        <v>0</v>
      </c>
    </row>
    <row r="3269" spans="40:47">
      <c r="AN3269" s="58">
        <v>91</v>
      </c>
      <c r="AO3269" s="58">
        <v>2</v>
      </c>
      <c r="AP3269" s="58">
        <v>12</v>
      </c>
      <c r="AQ3269" s="60">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58">
        <f ca="1">COUNTIF(INDIRECT("H"&amp;(ROW()+12*(($AN3269-1)*3+$AO3269)-ROW())/12+5):INDIRECT("S"&amp;(ROW()+12*(($AN3269-1)*3+$AO3269)-ROW())/12+5),AQ3269)</f>
        <v>0</v>
      </c>
      <c r="AS3269" s="60">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58">
        <f ca="1">COUNTIF(INDIRECT("U"&amp;(ROW()+12*(($AN3269-1)*3+$AO3269)-ROW())/12+5):INDIRECT("AF"&amp;(ROW()+12*(($AN3269-1)*3+$AO3269)-ROW())/12+5),AS3269)</f>
        <v>0</v>
      </c>
      <c r="AU3269" s="58">
        <f ca="1">IF(AND(AQ3269+AS3269&gt;0,AR3269+AT3269&gt;0),COUNTIF(AU$6:AU3268,"&gt;0")+1,0)</f>
        <v>0</v>
      </c>
    </row>
    <row r="3270" spans="40:47">
      <c r="AN3270" s="58">
        <v>91</v>
      </c>
      <c r="AO3270" s="58">
        <v>3</v>
      </c>
      <c r="AP3270" s="58">
        <v>1</v>
      </c>
      <c r="AQ3270" s="60">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58">
        <f ca="1">COUNTIF(INDIRECT("H"&amp;(ROW()+12*(($AN3270-1)*3+$AO3270)-ROW())/12+5):INDIRECT("S"&amp;(ROW()+12*(($AN3270-1)*3+$AO3270)-ROW())/12+5),AQ3270)</f>
        <v>0</v>
      </c>
      <c r="AS3270" s="60">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58">
        <f ca="1">COUNTIF(INDIRECT("U"&amp;(ROW()+12*(($AN3270-1)*3+$AO3270)-ROW())/12+5):INDIRECT("AF"&amp;(ROW()+12*(($AN3270-1)*3+$AO3270)-ROW())/12+5),AS3270)</f>
        <v>0</v>
      </c>
      <c r="AU3270" s="58">
        <f ca="1">IF(AND(AQ3270+AS3270&gt;0,AR3270+AT3270&gt;0),COUNTIF(AU$6:AU3269,"&gt;0")+1,0)</f>
        <v>0</v>
      </c>
    </row>
    <row r="3271" spans="40:47">
      <c r="AN3271" s="58">
        <v>91</v>
      </c>
      <c r="AO3271" s="58">
        <v>3</v>
      </c>
      <c r="AP3271" s="58">
        <v>2</v>
      </c>
      <c r="AQ3271" s="60">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58">
        <f ca="1">COUNTIF(INDIRECT("H"&amp;(ROW()+12*(($AN3271-1)*3+$AO3271)-ROW())/12+5):INDIRECT("S"&amp;(ROW()+12*(($AN3271-1)*3+$AO3271)-ROW())/12+5),AQ3271)</f>
        <v>0</v>
      </c>
      <c r="AS3271" s="60">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58">
        <f ca="1">COUNTIF(INDIRECT("U"&amp;(ROW()+12*(($AN3271-1)*3+$AO3271)-ROW())/12+5):INDIRECT("AF"&amp;(ROW()+12*(($AN3271-1)*3+$AO3271)-ROW())/12+5),AS3271)</f>
        <v>0</v>
      </c>
      <c r="AU3271" s="58">
        <f ca="1">IF(AND(AQ3271+AS3271&gt;0,AR3271+AT3271&gt;0),COUNTIF(AU$6:AU3270,"&gt;0")+1,0)</f>
        <v>0</v>
      </c>
    </row>
    <row r="3272" spans="40:47">
      <c r="AN3272" s="58">
        <v>91</v>
      </c>
      <c r="AO3272" s="58">
        <v>3</v>
      </c>
      <c r="AP3272" s="58">
        <v>3</v>
      </c>
      <c r="AQ3272" s="60">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58">
        <f ca="1">COUNTIF(INDIRECT("H"&amp;(ROW()+12*(($AN3272-1)*3+$AO3272)-ROW())/12+5):INDIRECT("S"&amp;(ROW()+12*(($AN3272-1)*3+$AO3272)-ROW())/12+5),AQ3272)</f>
        <v>0</v>
      </c>
      <c r="AS3272" s="60">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58">
        <f ca="1">COUNTIF(INDIRECT("U"&amp;(ROW()+12*(($AN3272-1)*3+$AO3272)-ROW())/12+5):INDIRECT("AF"&amp;(ROW()+12*(($AN3272-1)*3+$AO3272)-ROW())/12+5),AS3272)</f>
        <v>0</v>
      </c>
      <c r="AU3272" s="58">
        <f ca="1">IF(AND(AQ3272+AS3272&gt;0,AR3272+AT3272&gt;0),COUNTIF(AU$6:AU3271,"&gt;0")+1,0)</f>
        <v>0</v>
      </c>
    </row>
    <row r="3273" spans="40:47">
      <c r="AN3273" s="58">
        <v>91</v>
      </c>
      <c r="AO3273" s="58">
        <v>3</v>
      </c>
      <c r="AP3273" s="58">
        <v>4</v>
      </c>
      <c r="AQ3273" s="60">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58">
        <f ca="1">COUNTIF(INDIRECT("H"&amp;(ROW()+12*(($AN3273-1)*3+$AO3273)-ROW())/12+5):INDIRECT("S"&amp;(ROW()+12*(($AN3273-1)*3+$AO3273)-ROW())/12+5),AQ3273)</f>
        <v>0</v>
      </c>
      <c r="AS3273" s="60">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58">
        <f ca="1">COUNTIF(INDIRECT("U"&amp;(ROW()+12*(($AN3273-1)*3+$AO3273)-ROW())/12+5):INDIRECT("AF"&amp;(ROW()+12*(($AN3273-1)*3+$AO3273)-ROW())/12+5),AS3273)</f>
        <v>0</v>
      </c>
      <c r="AU3273" s="58">
        <f ca="1">IF(AND(AQ3273+AS3273&gt;0,AR3273+AT3273&gt;0),COUNTIF(AU$6:AU3272,"&gt;0")+1,0)</f>
        <v>0</v>
      </c>
    </row>
    <row r="3274" spans="40:47">
      <c r="AN3274" s="58">
        <v>91</v>
      </c>
      <c r="AO3274" s="58">
        <v>3</v>
      </c>
      <c r="AP3274" s="58">
        <v>5</v>
      </c>
      <c r="AQ3274" s="60">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58">
        <f ca="1">COUNTIF(INDIRECT("H"&amp;(ROW()+12*(($AN3274-1)*3+$AO3274)-ROW())/12+5):INDIRECT("S"&amp;(ROW()+12*(($AN3274-1)*3+$AO3274)-ROW())/12+5),AQ3274)</f>
        <v>0</v>
      </c>
      <c r="AS3274" s="60">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58">
        <f ca="1">COUNTIF(INDIRECT("U"&amp;(ROW()+12*(($AN3274-1)*3+$AO3274)-ROW())/12+5):INDIRECT("AF"&amp;(ROW()+12*(($AN3274-1)*3+$AO3274)-ROW())/12+5),AS3274)</f>
        <v>0</v>
      </c>
      <c r="AU3274" s="58">
        <f ca="1">IF(AND(AQ3274+AS3274&gt;0,AR3274+AT3274&gt;0),COUNTIF(AU$6:AU3273,"&gt;0")+1,0)</f>
        <v>0</v>
      </c>
    </row>
    <row r="3275" spans="40:47">
      <c r="AN3275" s="58">
        <v>91</v>
      </c>
      <c r="AO3275" s="58">
        <v>3</v>
      </c>
      <c r="AP3275" s="58">
        <v>6</v>
      </c>
      <c r="AQ3275" s="60">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58">
        <f ca="1">COUNTIF(INDIRECT("H"&amp;(ROW()+12*(($AN3275-1)*3+$AO3275)-ROW())/12+5):INDIRECT("S"&amp;(ROW()+12*(($AN3275-1)*3+$AO3275)-ROW())/12+5),AQ3275)</f>
        <v>0</v>
      </c>
      <c r="AS3275" s="60">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58">
        <f ca="1">COUNTIF(INDIRECT("U"&amp;(ROW()+12*(($AN3275-1)*3+$AO3275)-ROW())/12+5):INDIRECT("AF"&amp;(ROW()+12*(($AN3275-1)*3+$AO3275)-ROW())/12+5),AS3275)</f>
        <v>0</v>
      </c>
      <c r="AU3275" s="58">
        <f ca="1">IF(AND(AQ3275+AS3275&gt;0,AR3275+AT3275&gt;0),COUNTIF(AU$6:AU3274,"&gt;0")+1,0)</f>
        <v>0</v>
      </c>
    </row>
    <row r="3276" spans="40:47">
      <c r="AN3276" s="58">
        <v>91</v>
      </c>
      <c r="AO3276" s="58">
        <v>3</v>
      </c>
      <c r="AP3276" s="58">
        <v>7</v>
      </c>
      <c r="AQ3276" s="60">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58">
        <f ca="1">COUNTIF(INDIRECT("H"&amp;(ROW()+12*(($AN3276-1)*3+$AO3276)-ROW())/12+5):INDIRECT("S"&amp;(ROW()+12*(($AN3276-1)*3+$AO3276)-ROW())/12+5),AQ3276)</f>
        <v>0</v>
      </c>
      <c r="AS3276" s="60">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58">
        <f ca="1">COUNTIF(INDIRECT("U"&amp;(ROW()+12*(($AN3276-1)*3+$AO3276)-ROW())/12+5):INDIRECT("AF"&amp;(ROW()+12*(($AN3276-1)*3+$AO3276)-ROW())/12+5),AS3276)</f>
        <v>0</v>
      </c>
      <c r="AU3276" s="58">
        <f ca="1">IF(AND(AQ3276+AS3276&gt;0,AR3276+AT3276&gt;0),COUNTIF(AU$6:AU3275,"&gt;0")+1,0)</f>
        <v>0</v>
      </c>
    </row>
    <row r="3277" spans="40:47">
      <c r="AN3277" s="58">
        <v>91</v>
      </c>
      <c r="AO3277" s="58">
        <v>3</v>
      </c>
      <c r="AP3277" s="58">
        <v>8</v>
      </c>
      <c r="AQ3277" s="60">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58">
        <f ca="1">COUNTIF(INDIRECT("H"&amp;(ROW()+12*(($AN3277-1)*3+$AO3277)-ROW())/12+5):INDIRECT("S"&amp;(ROW()+12*(($AN3277-1)*3+$AO3277)-ROW())/12+5),AQ3277)</f>
        <v>0</v>
      </c>
      <c r="AS3277" s="60">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58">
        <f ca="1">COUNTIF(INDIRECT("U"&amp;(ROW()+12*(($AN3277-1)*3+$AO3277)-ROW())/12+5):INDIRECT("AF"&amp;(ROW()+12*(($AN3277-1)*3+$AO3277)-ROW())/12+5),AS3277)</f>
        <v>0</v>
      </c>
      <c r="AU3277" s="58">
        <f ca="1">IF(AND(AQ3277+AS3277&gt;0,AR3277+AT3277&gt;0),COUNTIF(AU$6:AU3276,"&gt;0")+1,0)</f>
        <v>0</v>
      </c>
    </row>
    <row r="3278" spans="40:47">
      <c r="AN3278" s="58">
        <v>91</v>
      </c>
      <c r="AO3278" s="58">
        <v>3</v>
      </c>
      <c r="AP3278" s="58">
        <v>9</v>
      </c>
      <c r="AQ3278" s="60">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58">
        <f ca="1">COUNTIF(INDIRECT("H"&amp;(ROW()+12*(($AN3278-1)*3+$AO3278)-ROW())/12+5):INDIRECT("S"&amp;(ROW()+12*(($AN3278-1)*3+$AO3278)-ROW())/12+5),AQ3278)</f>
        <v>0</v>
      </c>
      <c r="AS3278" s="60">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58">
        <f ca="1">COUNTIF(INDIRECT("U"&amp;(ROW()+12*(($AN3278-1)*3+$AO3278)-ROW())/12+5):INDIRECT("AF"&amp;(ROW()+12*(($AN3278-1)*3+$AO3278)-ROW())/12+5),AS3278)</f>
        <v>0</v>
      </c>
      <c r="AU3278" s="58">
        <f ca="1">IF(AND(AQ3278+AS3278&gt;0,AR3278+AT3278&gt;0),COUNTIF(AU$6:AU3277,"&gt;0")+1,0)</f>
        <v>0</v>
      </c>
    </row>
    <row r="3279" spans="40:47">
      <c r="AN3279" s="58">
        <v>91</v>
      </c>
      <c r="AO3279" s="58">
        <v>3</v>
      </c>
      <c r="AP3279" s="58">
        <v>10</v>
      </c>
      <c r="AQ3279" s="60">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58">
        <f ca="1">COUNTIF(INDIRECT("H"&amp;(ROW()+12*(($AN3279-1)*3+$AO3279)-ROW())/12+5):INDIRECT("S"&amp;(ROW()+12*(($AN3279-1)*3+$AO3279)-ROW())/12+5),AQ3279)</f>
        <v>0</v>
      </c>
      <c r="AS3279" s="60">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58">
        <f ca="1">COUNTIF(INDIRECT("U"&amp;(ROW()+12*(($AN3279-1)*3+$AO3279)-ROW())/12+5):INDIRECT("AF"&amp;(ROW()+12*(($AN3279-1)*3+$AO3279)-ROW())/12+5),AS3279)</f>
        <v>0</v>
      </c>
      <c r="AU3279" s="58">
        <f ca="1">IF(AND(AQ3279+AS3279&gt;0,AR3279+AT3279&gt;0),COUNTIF(AU$6:AU3278,"&gt;0")+1,0)</f>
        <v>0</v>
      </c>
    </row>
    <row r="3280" spans="40:47">
      <c r="AN3280" s="58">
        <v>91</v>
      </c>
      <c r="AO3280" s="58">
        <v>3</v>
      </c>
      <c r="AP3280" s="58">
        <v>11</v>
      </c>
      <c r="AQ3280" s="60">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58">
        <f ca="1">COUNTIF(INDIRECT("H"&amp;(ROW()+12*(($AN3280-1)*3+$AO3280)-ROW())/12+5):INDIRECT("S"&amp;(ROW()+12*(($AN3280-1)*3+$AO3280)-ROW())/12+5),AQ3280)</f>
        <v>0</v>
      </c>
      <c r="AS3280" s="60">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58">
        <f ca="1">COUNTIF(INDIRECT("U"&amp;(ROW()+12*(($AN3280-1)*3+$AO3280)-ROW())/12+5):INDIRECT("AF"&amp;(ROW()+12*(($AN3280-1)*3+$AO3280)-ROW())/12+5),AS3280)</f>
        <v>0</v>
      </c>
      <c r="AU3280" s="58">
        <f ca="1">IF(AND(AQ3280+AS3280&gt;0,AR3280+AT3280&gt;0),COUNTIF(AU$6:AU3279,"&gt;0")+1,0)</f>
        <v>0</v>
      </c>
    </row>
    <row r="3281" spans="40:47">
      <c r="AN3281" s="243">
        <v>91</v>
      </c>
      <c r="AO3281" s="243">
        <v>3</v>
      </c>
      <c r="AP3281" s="243">
        <v>12</v>
      </c>
      <c r="AQ3281" s="244">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243">
        <f ca="1">COUNTIF(INDIRECT("H"&amp;(ROW()+12*(($AN3281-1)*3+$AO3281)-ROW())/12+5):INDIRECT("S"&amp;(ROW()+12*(($AN3281-1)*3+$AO3281)-ROW())/12+5),AQ3281)</f>
        <v>0</v>
      </c>
      <c r="AS3281" s="244">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243">
        <f ca="1">COUNTIF(INDIRECT("U"&amp;(ROW()+12*(($AN3281-1)*3+$AO3281)-ROW())/12+5):INDIRECT("AF"&amp;(ROW()+12*(($AN3281-1)*3+$AO3281)-ROW())/12+5),AS3281)</f>
        <v>0</v>
      </c>
      <c r="AU3281" s="58">
        <f ca="1">IF(AND(AQ3281+AS3281&gt;0,AR3281+AT3281&gt;0),COUNTIF(AU$6:AU3280,"&gt;0")+1,0)</f>
        <v>0</v>
      </c>
    </row>
    <row r="3282" spans="40:47">
      <c r="AN3282" s="58">
        <v>92</v>
      </c>
      <c r="AO3282" s="58">
        <v>1</v>
      </c>
      <c r="AP3282" s="58">
        <v>1</v>
      </c>
      <c r="AQ3282" s="60">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58">
        <f ca="1">COUNTIF(INDIRECT("H"&amp;(ROW()+12*(($AN3282-1)*3+$AO3282)-ROW())/12+5):INDIRECT("S"&amp;(ROW()+12*(($AN3282-1)*3+$AO3282)-ROW())/12+5),AQ3282)</f>
        <v>0</v>
      </c>
      <c r="AS3282" s="60">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58">
        <f ca="1">COUNTIF(INDIRECT("U"&amp;(ROW()+12*(($AN3282-1)*3+$AO3282)-ROW())/12+5):INDIRECT("AF"&amp;(ROW()+12*(($AN3282-1)*3+$AO3282)-ROW())/12+5),AS3282)</f>
        <v>0</v>
      </c>
      <c r="AU3282" s="58">
        <f ca="1">IF(AND(AQ3282+AS3282&gt;0,AR3282+AT3282&gt;0),COUNTIF(AU$6:AU3281,"&gt;0")+1,0)</f>
        <v>0</v>
      </c>
    </row>
    <row r="3283" spans="40:47">
      <c r="AN3283" s="58">
        <v>92</v>
      </c>
      <c r="AO3283" s="58">
        <v>1</v>
      </c>
      <c r="AP3283" s="58">
        <v>2</v>
      </c>
      <c r="AQ3283" s="60">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58">
        <f ca="1">COUNTIF(INDIRECT("H"&amp;(ROW()+12*(($AN3283-1)*3+$AO3283)-ROW())/12+5):INDIRECT("S"&amp;(ROW()+12*(($AN3283-1)*3+$AO3283)-ROW())/12+5),AQ3283)</f>
        <v>0</v>
      </c>
      <c r="AS3283" s="60">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58">
        <f ca="1">COUNTIF(INDIRECT("U"&amp;(ROW()+12*(($AN3283-1)*3+$AO3283)-ROW())/12+5):INDIRECT("AF"&amp;(ROW()+12*(($AN3283-1)*3+$AO3283)-ROW())/12+5),AS3283)</f>
        <v>0</v>
      </c>
      <c r="AU3283" s="58">
        <f ca="1">IF(AND(AQ3283+AS3283&gt;0,AR3283+AT3283&gt;0),COUNTIF(AU$6:AU3282,"&gt;0")+1,0)</f>
        <v>0</v>
      </c>
    </row>
    <row r="3284" spans="40:47">
      <c r="AN3284" s="58">
        <v>92</v>
      </c>
      <c r="AO3284" s="58">
        <v>1</v>
      </c>
      <c r="AP3284" s="58">
        <v>3</v>
      </c>
      <c r="AQ3284" s="60">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58">
        <f ca="1">COUNTIF(INDIRECT("H"&amp;(ROW()+12*(($AN3284-1)*3+$AO3284)-ROW())/12+5):INDIRECT("S"&amp;(ROW()+12*(($AN3284-1)*3+$AO3284)-ROW())/12+5),AQ3284)</f>
        <v>0</v>
      </c>
      <c r="AS3284" s="60">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58">
        <f ca="1">COUNTIF(INDIRECT("U"&amp;(ROW()+12*(($AN3284-1)*3+$AO3284)-ROW())/12+5):INDIRECT("AF"&amp;(ROW()+12*(($AN3284-1)*3+$AO3284)-ROW())/12+5),AS3284)</f>
        <v>0</v>
      </c>
      <c r="AU3284" s="58">
        <f ca="1">IF(AND(AQ3284+AS3284&gt;0,AR3284+AT3284&gt;0),COUNTIF(AU$6:AU3283,"&gt;0")+1,0)</f>
        <v>0</v>
      </c>
    </row>
    <row r="3285" spans="40:47">
      <c r="AN3285" s="58">
        <v>92</v>
      </c>
      <c r="AO3285" s="58">
        <v>1</v>
      </c>
      <c r="AP3285" s="58">
        <v>4</v>
      </c>
      <c r="AQ3285" s="60">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58">
        <f ca="1">COUNTIF(INDIRECT("H"&amp;(ROW()+12*(($AN3285-1)*3+$AO3285)-ROW())/12+5):INDIRECT("S"&amp;(ROW()+12*(($AN3285-1)*3+$AO3285)-ROW())/12+5),AQ3285)</f>
        <v>0</v>
      </c>
      <c r="AS3285" s="60">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58">
        <f ca="1">COUNTIF(INDIRECT("U"&amp;(ROW()+12*(($AN3285-1)*3+$AO3285)-ROW())/12+5):INDIRECT("AF"&amp;(ROW()+12*(($AN3285-1)*3+$AO3285)-ROW())/12+5),AS3285)</f>
        <v>0</v>
      </c>
      <c r="AU3285" s="58">
        <f ca="1">IF(AND(AQ3285+AS3285&gt;0,AR3285+AT3285&gt;0),COUNTIF(AU$6:AU3284,"&gt;0")+1,0)</f>
        <v>0</v>
      </c>
    </row>
    <row r="3286" spans="40:47">
      <c r="AN3286" s="58">
        <v>92</v>
      </c>
      <c r="AO3286" s="58">
        <v>1</v>
      </c>
      <c r="AP3286" s="58">
        <v>5</v>
      </c>
      <c r="AQ3286" s="60">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58">
        <f ca="1">COUNTIF(INDIRECT("H"&amp;(ROW()+12*(($AN3286-1)*3+$AO3286)-ROW())/12+5):INDIRECT("S"&amp;(ROW()+12*(($AN3286-1)*3+$AO3286)-ROW())/12+5),AQ3286)</f>
        <v>0</v>
      </c>
      <c r="AS3286" s="60">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58">
        <f ca="1">COUNTIF(INDIRECT("U"&amp;(ROW()+12*(($AN3286-1)*3+$AO3286)-ROW())/12+5):INDIRECT("AF"&amp;(ROW()+12*(($AN3286-1)*3+$AO3286)-ROW())/12+5),AS3286)</f>
        <v>0</v>
      </c>
      <c r="AU3286" s="58">
        <f ca="1">IF(AND(AQ3286+AS3286&gt;0,AR3286+AT3286&gt;0),COUNTIF(AU$6:AU3285,"&gt;0")+1,0)</f>
        <v>0</v>
      </c>
    </row>
    <row r="3287" spans="40:47">
      <c r="AN3287" s="58">
        <v>92</v>
      </c>
      <c r="AO3287" s="58">
        <v>1</v>
      </c>
      <c r="AP3287" s="58">
        <v>6</v>
      </c>
      <c r="AQ3287" s="60">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58">
        <f ca="1">COUNTIF(INDIRECT("H"&amp;(ROW()+12*(($AN3287-1)*3+$AO3287)-ROW())/12+5):INDIRECT("S"&amp;(ROW()+12*(($AN3287-1)*3+$AO3287)-ROW())/12+5),AQ3287)</f>
        <v>0</v>
      </c>
      <c r="AS3287" s="60">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58">
        <f ca="1">COUNTIF(INDIRECT("U"&amp;(ROW()+12*(($AN3287-1)*3+$AO3287)-ROW())/12+5):INDIRECT("AF"&amp;(ROW()+12*(($AN3287-1)*3+$AO3287)-ROW())/12+5),AS3287)</f>
        <v>0</v>
      </c>
      <c r="AU3287" s="58">
        <f ca="1">IF(AND(AQ3287+AS3287&gt;0,AR3287+AT3287&gt;0),COUNTIF(AU$6:AU3286,"&gt;0")+1,0)</f>
        <v>0</v>
      </c>
    </row>
    <row r="3288" spans="40:47">
      <c r="AN3288" s="58">
        <v>92</v>
      </c>
      <c r="AO3288" s="58">
        <v>1</v>
      </c>
      <c r="AP3288" s="58">
        <v>7</v>
      </c>
      <c r="AQ3288" s="60">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58">
        <f ca="1">COUNTIF(INDIRECT("H"&amp;(ROW()+12*(($AN3288-1)*3+$AO3288)-ROW())/12+5):INDIRECT("S"&amp;(ROW()+12*(($AN3288-1)*3+$AO3288)-ROW())/12+5),AQ3288)</f>
        <v>0</v>
      </c>
      <c r="AS3288" s="60">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58">
        <f ca="1">COUNTIF(INDIRECT("U"&amp;(ROW()+12*(($AN3288-1)*3+$AO3288)-ROW())/12+5):INDIRECT("AF"&amp;(ROW()+12*(($AN3288-1)*3+$AO3288)-ROW())/12+5),AS3288)</f>
        <v>0</v>
      </c>
      <c r="AU3288" s="58">
        <f ca="1">IF(AND(AQ3288+AS3288&gt;0,AR3288+AT3288&gt;0),COUNTIF(AU$6:AU3287,"&gt;0")+1,0)</f>
        <v>0</v>
      </c>
    </row>
    <row r="3289" spans="40:47">
      <c r="AN3289" s="58">
        <v>92</v>
      </c>
      <c r="AO3289" s="58">
        <v>1</v>
      </c>
      <c r="AP3289" s="58">
        <v>8</v>
      </c>
      <c r="AQ3289" s="60">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58">
        <f ca="1">COUNTIF(INDIRECT("H"&amp;(ROW()+12*(($AN3289-1)*3+$AO3289)-ROW())/12+5):INDIRECT("S"&amp;(ROW()+12*(($AN3289-1)*3+$AO3289)-ROW())/12+5),AQ3289)</f>
        <v>0</v>
      </c>
      <c r="AS3289" s="60">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58">
        <f ca="1">COUNTIF(INDIRECT("U"&amp;(ROW()+12*(($AN3289-1)*3+$AO3289)-ROW())/12+5):INDIRECT("AF"&amp;(ROW()+12*(($AN3289-1)*3+$AO3289)-ROW())/12+5),AS3289)</f>
        <v>0</v>
      </c>
      <c r="AU3289" s="58">
        <f ca="1">IF(AND(AQ3289+AS3289&gt;0,AR3289+AT3289&gt;0),COUNTIF(AU$6:AU3288,"&gt;0")+1,0)</f>
        <v>0</v>
      </c>
    </row>
    <row r="3290" spans="40:47">
      <c r="AN3290" s="58">
        <v>92</v>
      </c>
      <c r="AO3290" s="58">
        <v>1</v>
      </c>
      <c r="AP3290" s="58">
        <v>9</v>
      </c>
      <c r="AQ3290" s="60">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58">
        <f ca="1">COUNTIF(INDIRECT("H"&amp;(ROW()+12*(($AN3290-1)*3+$AO3290)-ROW())/12+5):INDIRECT("S"&amp;(ROW()+12*(($AN3290-1)*3+$AO3290)-ROW())/12+5),AQ3290)</f>
        <v>0</v>
      </c>
      <c r="AS3290" s="60">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58">
        <f ca="1">COUNTIF(INDIRECT("U"&amp;(ROW()+12*(($AN3290-1)*3+$AO3290)-ROW())/12+5):INDIRECT("AF"&amp;(ROW()+12*(($AN3290-1)*3+$AO3290)-ROW())/12+5),AS3290)</f>
        <v>0</v>
      </c>
      <c r="AU3290" s="58">
        <f ca="1">IF(AND(AQ3290+AS3290&gt;0,AR3290+AT3290&gt;0),COUNTIF(AU$6:AU3289,"&gt;0")+1,0)</f>
        <v>0</v>
      </c>
    </row>
    <row r="3291" spans="40:47">
      <c r="AN3291" s="58">
        <v>92</v>
      </c>
      <c r="AO3291" s="58">
        <v>1</v>
      </c>
      <c r="AP3291" s="58">
        <v>10</v>
      </c>
      <c r="AQ3291" s="60">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58">
        <f ca="1">COUNTIF(INDIRECT("H"&amp;(ROW()+12*(($AN3291-1)*3+$AO3291)-ROW())/12+5):INDIRECT("S"&amp;(ROW()+12*(($AN3291-1)*3+$AO3291)-ROW())/12+5),AQ3291)</f>
        <v>0</v>
      </c>
      <c r="AS3291" s="60">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58">
        <f ca="1">COUNTIF(INDIRECT("U"&amp;(ROW()+12*(($AN3291-1)*3+$AO3291)-ROW())/12+5):INDIRECT("AF"&amp;(ROW()+12*(($AN3291-1)*3+$AO3291)-ROW())/12+5),AS3291)</f>
        <v>0</v>
      </c>
      <c r="AU3291" s="58">
        <f ca="1">IF(AND(AQ3291+AS3291&gt;0,AR3291+AT3291&gt;0),COUNTIF(AU$6:AU3290,"&gt;0")+1,0)</f>
        <v>0</v>
      </c>
    </row>
    <row r="3292" spans="40:47">
      <c r="AN3292" s="58">
        <v>92</v>
      </c>
      <c r="AO3292" s="58">
        <v>1</v>
      </c>
      <c r="AP3292" s="58">
        <v>11</v>
      </c>
      <c r="AQ3292" s="60">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58">
        <f ca="1">COUNTIF(INDIRECT("H"&amp;(ROW()+12*(($AN3292-1)*3+$AO3292)-ROW())/12+5):INDIRECT("S"&amp;(ROW()+12*(($AN3292-1)*3+$AO3292)-ROW())/12+5),AQ3292)</f>
        <v>0</v>
      </c>
      <c r="AS3292" s="60">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58">
        <f ca="1">COUNTIF(INDIRECT("U"&amp;(ROW()+12*(($AN3292-1)*3+$AO3292)-ROW())/12+5):INDIRECT("AF"&amp;(ROW()+12*(($AN3292-1)*3+$AO3292)-ROW())/12+5),AS3292)</f>
        <v>0</v>
      </c>
      <c r="AU3292" s="58">
        <f ca="1">IF(AND(AQ3292+AS3292&gt;0,AR3292+AT3292&gt;0),COUNTIF(AU$6:AU3291,"&gt;0")+1,0)</f>
        <v>0</v>
      </c>
    </row>
    <row r="3293" spans="40:47">
      <c r="AN3293" s="58">
        <v>92</v>
      </c>
      <c r="AO3293" s="58">
        <v>1</v>
      </c>
      <c r="AP3293" s="58">
        <v>12</v>
      </c>
      <c r="AQ3293" s="60">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58">
        <f ca="1">COUNTIF(INDIRECT("H"&amp;(ROW()+12*(($AN3293-1)*3+$AO3293)-ROW())/12+5):INDIRECT("S"&amp;(ROW()+12*(($AN3293-1)*3+$AO3293)-ROW())/12+5),AQ3293)</f>
        <v>0</v>
      </c>
      <c r="AS3293" s="60">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58">
        <f ca="1">COUNTIF(INDIRECT("U"&amp;(ROW()+12*(($AN3293-1)*3+$AO3293)-ROW())/12+5):INDIRECT("AF"&amp;(ROW()+12*(($AN3293-1)*3+$AO3293)-ROW())/12+5),AS3293)</f>
        <v>0</v>
      </c>
      <c r="AU3293" s="58">
        <f ca="1">IF(AND(AQ3293+AS3293&gt;0,AR3293+AT3293&gt;0),COUNTIF(AU$6:AU3292,"&gt;0")+1,0)</f>
        <v>0</v>
      </c>
    </row>
    <row r="3294" spans="40:47">
      <c r="AN3294" s="58">
        <v>92</v>
      </c>
      <c r="AO3294" s="58">
        <v>2</v>
      </c>
      <c r="AP3294" s="58">
        <v>1</v>
      </c>
      <c r="AQ3294" s="60">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58">
        <f ca="1">COUNTIF(INDIRECT("H"&amp;(ROW()+12*(($AN3294-1)*3+$AO3294)-ROW())/12+5):INDIRECT("S"&amp;(ROW()+12*(($AN3294-1)*3+$AO3294)-ROW())/12+5),AQ3294)</f>
        <v>0</v>
      </c>
      <c r="AS3294" s="60">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58">
        <f ca="1">COUNTIF(INDIRECT("U"&amp;(ROW()+12*(($AN3294-1)*3+$AO3294)-ROW())/12+5):INDIRECT("AF"&amp;(ROW()+12*(($AN3294-1)*3+$AO3294)-ROW())/12+5),AS3294)</f>
        <v>0</v>
      </c>
      <c r="AU3294" s="58">
        <f ca="1">IF(AND(AQ3294+AS3294&gt;0,AR3294+AT3294&gt;0),COUNTIF(AU$6:AU3293,"&gt;0")+1,0)</f>
        <v>0</v>
      </c>
    </row>
    <row r="3295" spans="40:47">
      <c r="AN3295" s="58">
        <v>92</v>
      </c>
      <c r="AO3295" s="58">
        <v>2</v>
      </c>
      <c r="AP3295" s="58">
        <v>2</v>
      </c>
      <c r="AQ3295" s="60">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58">
        <f ca="1">COUNTIF(INDIRECT("H"&amp;(ROW()+12*(($AN3295-1)*3+$AO3295)-ROW())/12+5):INDIRECT("S"&amp;(ROW()+12*(($AN3295-1)*3+$AO3295)-ROW())/12+5),AQ3295)</f>
        <v>0</v>
      </c>
      <c r="AS3295" s="60">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58">
        <f ca="1">COUNTIF(INDIRECT("U"&amp;(ROW()+12*(($AN3295-1)*3+$AO3295)-ROW())/12+5):INDIRECT("AF"&amp;(ROW()+12*(($AN3295-1)*3+$AO3295)-ROW())/12+5),AS3295)</f>
        <v>0</v>
      </c>
      <c r="AU3295" s="58">
        <f ca="1">IF(AND(AQ3295+AS3295&gt;0,AR3295+AT3295&gt;0),COUNTIF(AU$6:AU3294,"&gt;0")+1,0)</f>
        <v>0</v>
      </c>
    </row>
    <row r="3296" spans="40:47">
      <c r="AN3296" s="58">
        <v>92</v>
      </c>
      <c r="AO3296" s="58">
        <v>2</v>
      </c>
      <c r="AP3296" s="58">
        <v>3</v>
      </c>
      <c r="AQ3296" s="60">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58">
        <f ca="1">COUNTIF(INDIRECT("H"&amp;(ROW()+12*(($AN3296-1)*3+$AO3296)-ROW())/12+5):INDIRECT("S"&amp;(ROW()+12*(($AN3296-1)*3+$AO3296)-ROW())/12+5),AQ3296)</f>
        <v>0</v>
      </c>
      <c r="AS3296" s="60">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58">
        <f ca="1">COUNTIF(INDIRECT("U"&amp;(ROW()+12*(($AN3296-1)*3+$AO3296)-ROW())/12+5):INDIRECT("AF"&amp;(ROW()+12*(($AN3296-1)*3+$AO3296)-ROW())/12+5),AS3296)</f>
        <v>0</v>
      </c>
      <c r="AU3296" s="58">
        <f ca="1">IF(AND(AQ3296+AS3296&gt;0,AR3296+AT3296&gt;0),COUNTIF(AU$6:AU3295,"&gt;0")+1,0)</f>
        <v>0</v>
      </c>
    </row>
    <row r="3297" spans="40:47">
      <c r="AN3297" s="58">
        <v>92</v>
      </c>
      <c r="AO3297" s="58">
        <v>2</v>
      </c>
      <c r="AP3297" s="58">
        <v>4</v>
      </c>
      <c r="AQ3297" s="60">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58">
        <f ca="1">COUNTIF(INDIRECT("H"&amp;(ROW()+12*(($AN3297-1)*3+$AO3297)-ROW())/12+5):INDIRECT("S"&amp;(ROW()+12*(($AN3297-1)*3+$AO3297)-ROW())/12+5),AQ3297)</f>
        <v>0</v>
      </c>
      <c r="AS3297" s="60">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58">
        <f ca="1">COUNTIF(INDIRECT("U"&amp;(ROW()+12*(($AN3297-1)*3+$AO3297)-ROW())/12+5):INDIRECT("AF"&amp;(ROW()+12*(($AN3297-1)*3+$AO3297)-ROW())/12+5),AS3297)</f>
        <v>0</v>
      </c>
      <c r="AU3297" s="58">
        <f ca="1">IF(AND(AQ3297+AS3297&gt;0,AR3297+AT3297&gt;0),COUNTIF(AU$6:AU3296,"&gt;0")+1,0)</f>
        <v>0</v>
      </c>
    </row>
    <row r="3298" spans="40:47">
      <c r="AN3298" s="58">
        <v>92</v>
      </c>
      <c r="AO3298" s="58">
        <v>2</v>
      </c>
      <c r="AP3298" s="58">
        <v>5</v>
      </c>
      <c r="AQ3298" s="60">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58">
        <f ca="1">COUNTIF(INDIRECT("H"&amp;(ROW()+12*(($AN3298-1)*3+$AO3298)-ROW())/12+5):INDIRECT("S"&amp;(ROW()+12*(($AN3298-1)*3+$AO3298)-ROW())/12+5),AQ3298)</f>
        <v>0</v>
      </c>
      <c r="AS3298" s="60">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58">
        <f ca="1">COUNTIF(INDIRECT("U"&amp;(ROW()+12*(($AN3298-1)*3+$AO3298)-ROW())/12+5):INDIRECT("AF"&amp;(ROW()+12*(($AN3298-1)*3+$AO3298)-ROW())/12+5),AS3298)</f>
        <v>0</v>
      </c>
      <c r="AU3298" s="58">
        <f ca="1">IF(AND(AQ3298+AS3298&gt;0,AR3298+AT3298&gt;0),COUNTIF(AU$6:AU3297,"&gt;0")+1,0)</f>
        <v>0</v>
      </c>
    </row>
    <row r="3299" spans="40:47">
      <c r="AN3299" s="58">
        <v>92</v>
      </c>
      <c r="AO3299" s="58">
        <v>2</v>
      </c>
      <c r="AP3299" s="58">
        <v>6</v>
      </c>
      <c r="AQ3299" s="60">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58">
        <f ca="1">COUNTIF(INDIRECT("H"&amp;(ROW()+12*(($AN3299-1)*3+$AO3299)-ROW())/12+5):INDIRECT("S"&amp;(ROW()+12*(($AN3299-1)*3+$AO3299)-ROW())/12+5),AQ3299)</f>
        <v>0</v>
      </c>
      <c r="AS3299" s="60">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58">
        <f ca="1">COUNTIF(INDIRECT("U"&amp;(ROW()+12*(($AN3299-1)*3+$AO3299)-ROW())/12+5):INDIRECT("AF"&amp;(ROW()+12*(($AN3299-1)*3+$AO3299)-ROW())/12+5),AS3299)</f>
        <v>0</v>
      </c>
      <c r="AU3299" s="58">
        <f ca="1">IF(AND(AQ3299+AS3299&gt;0,AR3299+AT3299&gt;0),COUNTIF(AU$6:AU3298,"&gt;0")+1,0)</f>
        <v>0</v>
      </c>
    </row>
    <row r="3300" spans="40:47">
      <c r="AN3300" s="58">
        <v>92</v>
      </c>
      <c r="AO3300" s="58">
        <v>2</v>
      </c>
      <c r="AP3300" s="58">
        <v>7</v>
      </c>
      <c r="AQ3300" s="60">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58">
        <f ca="1">COUNTIF(INDIRECT("H"&amp;(ROW()+12*(($AN3300-1)*3+$AO3300)-ROW())/12+5):INDIRECT("S"&amp;(ROW()+12*(($AN3300-1)*3+$AO3300)-ROW())/12+5),AQ3300)</f>
        <v>0</v>
      </c>
      <c r="AS3300" s="60">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58">
        <f ca="1">COUNTIF(INDIRECT("U"&amp;(ROW()+12*(($AN3300-1)*3+$AO3300)-ROW())/12+5):INDIRECT("AF"&amp;(ROW()+12*(($AN3300-1)*3+$AO3300)-ROW())/12+5),AS3300)</f>
        <v>0</v>
      </c>
      <c r="AU3300" s="58">
        <f ca="1">IF(AND(AQ3300+AS3300&gt;0,AR3300+AT3300&gt;0),COUNTIF(AU$6:AU3299,"&gt;0")+1,0)</f>
        <v>0</v>
      </c>
    </row>
    <row r="3301" spans="40:47">
      <c r="AN3301" s="58">
        <v>92</v>
      </c>
      <c r="AO3301" s="58">
        <v>2</v>
      </c>
      <c r="AP3301" s="58">
        <v>8</v>
      </c>
      <c r="AQ3301" s="60">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58">
        <f ca="1">COUNTIF(INDIRECT("H"&amp;(ROW()+12*(($AN3301-1)*3+$AO3301)-ROW())/12+5):INDIRECT("S"&amp;(ROW()+12*(($AN3301-1)*3+$AO3301)-ROW())/12+5),AQ3301)</f>
        <v>0</v>
      </c>
      <c r="AS3301" s="60">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58">
        <f ca="1">COUNTIF(INDIRECT("U"&amp;(ROW()+12*(($AN3301-1)*3+$AO3301)-ROW())/12+5):INDIRECT("AF"&amp;(ROW()+12*(($AN3301-1)*3+$AO3301)-ROW())/12+5),AS3301)</f>
        <v>0</v>
      </c>
      <c r="AU3301" s="58">
        <f ca="1">IF(AND(AQ3301+AS3301&gt;0,AR3301+AT3301&gt;0),COUNTIF(AU$6:AU3300,"&gt;0")+1,0)</f>
        <v>0</v>
      </c>
    </row>
    <row r="3302" spans="40:47">
      <c r="AN3302" s="58">
        <v>92</v>
      </c>
      <c r="AO3302" s="58">
        <v>2</v>
      </c>
      <c r="AP3302" s="58">
        <v>9</v>
      </c>
      <c r="AQ3302" s="60">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58">
        <f ca="1">COUNTIF(INDIRECT("H"&amp;(ROW()+12*(($AN3302-1)*3+$AO3302)-ROW())/12+5):INDIRECT("S"&amp;(ROW()+12*(($AN3302-1)*3+$AO3302)-ROW())/12+5),AQ3302)</f>
        <v>0</v>
      </c>
      <c r="AS3302" s="60">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58">
        <f ca="1">COUNTIF(INDIRECT("U"&amp;(ROW()+12*(($AN3302-1)*3+$AO3302)-ROW())/12+5):INDIRECT("AF"&amp;(ROW()+12*(($AN3302-1)*3+$AO3302)-ROW())/12+5),AS3302)</f>
        <v>0</v>
      </c>
      <c r="AU3302" s="58">
        <f ca="1">IF(AND(AQ3302+AS3302&gt;0,AR3302+AT3302&gt;0),COUNTIF(AU$6:AU3301,"&gt;0")+1,0)</f>
        <v>0</v>
      </c>
    </row>
    <row r="3303" spans="40:47">
      <c r="AN3303" s="58">
        <v>92</v>
      </c>
      <c r="AO3303" s="58">
        <v>2</v>
      </c>
      <c r="AP3303" s="58">
        <v>10</v>
      </c>
      <c r="AQ3303" s="60">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58">
        <f ca="1">COUNTIF(INDIRECT("H"&amp;(ROW()+12*(($AN3303-1)*3+$AO3303)-ROW())/12+5):INDIRECT("S"&amp;(ROW()+12*(($AN3303-1)*3+$AO3303)-ROW())/12+5),AQ3303)</f>
        <v>0</v>
      </c>
      <c r="AS3303" s="60">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58">
        <f ca="1">COUNTIF(INDIRECT("U"&amp;(ROW()+12*(($AN3303-1)*3+$AO3303)-ROW())/12+5):INDIRECT("AF"&amp;(ROW()+12*(($AN3303-1)*3+$AO3303)-ROW())/12+5),AS3303)</f>
        <v>0</v>
      </c>
      <c r="AU3303" s="58">
        <f ca="1">IF(AND(AQ3303+AS3303&gt;0,AR3303+AT3303&gt;0),COUNTIF(AU$6:AU3302,"&gt;0")+1,0)</f>
        <v>0</v>
      </c>
    </row>
    <row r="3304" spans="40:47">
      <c r="AN3304" s="58">
        <v>92</v>
      </c>
      <c r="AO3304" s="58">
        <v>2</v>
      </c>
      <c r="AP3304" s="58">
        <v>11</v>
      </c>
      <c r="AQ3304" s="60">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58">
        <f ca="1">COUNTIF(INDIRECT("H"&amp;(ROW()+12*(($AN3304-1)*3+$AO3304)-ROW())/12+5):INDIRECT("S"&amp;(ROW()+12*(($AN3304-1)*3+$AO3304)-ROW())/12+5),AQ3304)</f>
        <v>0</v>
      </c>
      <c r="AS3304" s="60">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58">
        <f ca="1">COUNTIF(INDIRECT("U"&amp;(ROW()+12*(($AN3304-1)*3+$AO3304)-ROW())/12+5):INDIRECT("AF"&amp;(ROW()+12*(($AN3304-1)*3+$AO3304)-ROW())/12+5),AS3304)</f>
        <v>0</v>
      </c>
      <c r="AU3304" s="58">
        <f ca="1">IF(AND(AQ3304+AS3304&gt;0,AR3304+AT3304&gt;0),COUNTIF(AU$6:AU3303,"&gt;0")+1,0)</f>
        <v>0</v>
      </c>
    </row>
    <row r="3305" spans="40:47">
      <c r="AN3305" s="58">
        <v>92</v>
      </c>
      <c r="AO3305" s="58">
        <v>2</v>
      </c>
      <c r="AP3305" s="58">
        <v>12</v>
      </c>
      <c r="AQ3305" s="60">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58">
        <f ca="1">COUNTIF(INDIRECT("H"&amp;(ROW()+12*(($AN3305-1)*3+$AO3305)-ROW())/12+5):INDIRECT("S"&amp;(ROW()+12*(($AN3305-1)*3+$AO3305)-ROW())/12+5),AQ3305)</f>
        <v>0</v>
      </c>
      <c r="AS3305" s="60">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58">
        <f ca="1">COUNTIF(INDIRECT("U"&amp;(ROW()+12*(($AN3305-1)*3+$AO3305)-ROW())/12+5):INDIRECT("AF"&amp;(ROW()+12*(($AN3305-1)*3+$AO3305)-ROW())/12+5),AS3305)</f>
        <v>0</v>
      </c>
      <c r="AU3305" s="58">
        <f ca="1">IF(AND(AQ3305+AS3305&gt;0,AR3305+AT3305&gt;0),COUNTIF(AU$6:AU3304,"&gt;0")+1,0)</f>
        <v>0</v>
      </c>
    </row>
    <row r="3306" spans="40:47">
      <c r="AN3306" s="58">
        <v>92</v>
      </c>
      <c r="AO3306" s="58">
        <v>3</v>
      </c>
      <c r="AP3306" s="58">
        <v>1</v>
      </c>
      <c r="AQ3306" s="60">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58">
        <f ca="1">COUNTIF(INDIRECT("H"&amp;(ROW()+12*(($AN3306-1)*3+$AO3306)-ROW())/12+5):INDIRECT("S"&amp;(ROW()+12*(($AN3306-1)*3+$AO3306)-ROW())/12+5),AQ3306)</f>
        <v>0</v>
      </c>
      <c r="AS3306" s="60">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58">
        <f ca="1">COUNTIF(INDIRECT("U"&amp;(ROW()+12*(($AN3306-1)*3+$AO3306)-ROW())/12+5):INDIRECT("AF"&amp;(ROW()+12*(($AN3306-1)*3+$AO3306)-ROW())/12+5),AS3306)</f>
        <v>0</v>
      </c>
      <c r="AU3306" s="58">
        <f ca="1">IF(AND(AQ3306+AS3306&gt;0,AR3306+AT3306&gt;0),COUNTIF(AU$6:AU3305,"&gt;0")+1,0)</f>
        <v>0</v>
      </c>
    </row>
    <row r="3307" spans="40:47">
      <c r="AN3307" s="58">
        <v>92</v>
      </c>
      <c r="AO3307" s="58">
        <v>3</v>
      </c>
      <c r="AP3307" s="58">
        <v>2</v>
      </c>
      <c r="AQ3307" s="60">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58">
        <f ca="1">COUNTIF(INDIRECT("H"&amp;(ROW()+12*(($AN3307-1)*3+$AO3307)-ROW())/12+5):INDIRECT("S"&amp;(ROW()+12*(($AN3307-1)*3+$AO3307)-ROW())/12+5),AQ3307)</f>
        <v>0</v>
      </c>
      <c r="AS3307" s="60">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58">
        <f ca="1">COUNTIF(INDIRECT("U"&amp;(ROW()+12*(($AN3307-1)*3+$AO3307)-ROW())/12+5):INDIRECT("AF"&amp;(ROW()+12*(($AN3307-1)*3+$AO3307)-ROW())/12+5),AS3307)</f>
        <v>0</v>
      </c>
      <c r="AU3307" s="58">
        <f ca="1">IF(AND(AQ3307+AS3307&gt;0,AR3307+AT3307&gt;0),COUNTIF(AU$6:AU3306,"&gt;0")+1,0)</f>
        <v>0</v>
      </c>
    </row>
    <row r="3308" spans="40:47">
      <c r="AN3308" s="58">
        <v>92</v>
      </c>
      <c r="AO3308" s="58">
        <v>3</v>
      </c>
      <c r="AP3308" s="58">
        <v>3</v>
      </c>
      <c r="AQ3308" s="60">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58">
        <f ca="1">COUNTIF(INDIRECT("H"&amp;(ROW()+12*(($AN3308-1)*3+$AO3308)-ROW())/12+5):INDIRECT("S"&amp;(ROW()+12*(($AN3308-1)*3+$AO3308)-ROW())/12+5),AQ3308)</f>
        <v>0</v>
      </c>
      <c r="AS3308" s="60">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58">
        <f ca="1">COUNTIF(INDIRECT("U"&amp;(ROW()+12*(($AN3308-1)*3+$AO3308)-ROW())/12+5):INDIRECT("AF"&amp;(ROW()+12*(($AN3308-1)*3+$AO3308)-ROW())/12+5),AS3308)</f>
        <v>0</v>
      </c>
      <c r="AU3308" s="58">
        <f ca="1">IF(AND(AQ3308+AS3308&gt;0,AR3308+AT3308&gt;0),COUNTIF(AU$6:AU3307,"&gt;0")+1,0)</f>
        <v>0</v>
      </c>
    </row>
    <row r="3309" spans="40:47">
      <c r="AN3309" s="58">
        <v>92</v>
      </c>
      <c r="AO3309" s="58">
        <v>3</v>
      </c>
      <c r="AP3309" s="58">
        <v>4</v>
      </c>
      <c r="AQ3309" s="60">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58">
        <f ca="1">COUNTIF(INDIRECT("H"&amp;(ROW()+12*(($AN3309-1)*3+$AO3309)-ROW())/12+5):INDIRECT("S"&amp;(ROW()+12*(($AN3309-1)*3+$AO3309)-ROW())/12+5),AQ3309)</f>
        <v>0</v>
      </c>
      <c r="AS3309" s="60">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58">
        <f ca="1">COUNTIF(INDIRECT("U"&amp;(ROW()+12*(($AN3309-1)*3+$AO3309)-ROW())/12+5):INDIRECT("AF"&amp;(ROW()+12*(($AN3309-1)*3+$AO3309)-ROW())/12+5),AS3309)</f>
        <v>0</v>
      </c>
      <c r="AU3309" s="58">
        <f ca="1">IF(AND(AQ3309+AS3309&gt;0,AR3309+AT3309&gt;0),COUNTIF(AU$6:AU3308,"&gt;0")+1,0)</f>
        <v>0</v>
      </c>
    </row>
    <row r="3310" spans="40:47">
      <c r="AN3310" s="58">
        <v>92</v>
      </c>
      <c r="AO3310" s="58">
        <v>3</v>
      </c>
      <c r="AP3310" s="58">
        <v>5</v>
      </c>
      <c r="AQ3310" s="60">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58">
        <f ca="1">COUNTIF(INDIRECT("H"&amp;(ROW()+12*(($AN3310-1)*3+$AO3310)-ROW())/12+5):INDIRECT("S"&amp;(ROW()+12*(($AN3310-1)*3+$AO3310)-ROW())/12+5),AQ3310)</f>
        <v>0</v>
      </c>
      <c r="AS3310" s="60">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58">
        <f ca="1">COUNTIF(INDIRECT("U"&amp;(ROW()+12*(($AN3310-1)*3+$AO3310)-ROW())/12+5):INDIRECT("AF"&amp;(ROW()+12*(($AN3310-1)*3+$AO3310)-ROW())/12+5),AS3310)</f>
        <v>0</v>
      </c>
      <c r="AU3310" s="58">
        <f ca="1">IF(AND(AQ3310+AS3310&gt;0,AR3310+AT3310&gt;0),COUNTIF(AU$6:AU3309,"&gt;0")+1,0)</f>
        <v>0</v>
      </c>
    </row>
    <row r="3311" spans="40:47">
      <c r="AN3311" s="58">
        <v>92</v>
      </c>
      <c r="AO3311" s="58">
        <v>3</v>
      </c>
      <c r="AP3311" s="58">
        <v>6</v>
      </c>
      <c r="AQ3311" s="60">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58">
        <f ca="1">COUNTIF(INDIRECT("H"&amp;(ROW()+12*(($AN3311-1)*3+$AO3311)-ROW())/12+5):INDIRECT("S"&amp;(ROW()+12*(($AN3311-1)*3+$AO3311)-ROW())/12+5),AQ3311)</f>
        <v>0</v>
      </c>
      <c r="AS3311" s="60">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58">
        <f ca="1">COUNTIF(INDIRECT("U"&amp;(ROW()+12*(($AN3311-1)*3+$AO3311)-ROW())/12+5):INDIRECT("AF"&amp;(ROW()+12*(($AN3311-1)*3+$AO3311)-ROW())/12+5),AS3311)</f>
        <v>0</v>
      </c>
      <c r="AU3311" s="58">
        <f ca="1">IF(AND(AQ3311+AS3311&gt;0,AR3311+AT3311&gt;0),COUNTIF(AU$6:AU3310,"&gt;0")+1,0)</f>
        <v>0</v>
      </c>
    </row>
    <row r="3312" spans="40:47">
      <c r="AN3312" s="58">
        <v>92</v>
      </c>
      <c r="AO3312" s="58">
        <v>3</v>
      </c>
      <c r="AP3312" s="58">
        <v>7</v>
      </c>
      <c r="AQ3312" s="60">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58">
        <f ca="1">COUNTIF(INDIRECT("H"&amp;(ROW()+12*(($AN3312-1)*3+$AO3312)-ROW())/12+5):INDIRECT("S"&amp;(ROW()+12*(($AN3312-1)*3+$AO3312)-ROW())/12+5),AQ3312)</f>
        <v>0</v>
      </c>
      <c r="AS3312" s="60">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58">
        <f ca="1">COUNTIF(INDIRECT("U"&amp;(ROW()+12*(($AN3312-1)*3+$AO3312)-ROW())/12+5):INDIRECT("AF"&amp;(ROW()+12*(($AN3312-1)*3+$AO3312)-ROW())/12+5),AS3312)</f>
        <v>0</v>
      </c>
      <c r="AU3312" s="58">
        <f ca="1">IF(AND(AQ3312+AS3312&gt;0,AR3312+AT3312&gt;0),COUNTIF(AU$6:AU3311,"&gt;0")+1,0)</f>
        <v>0</v>
      </c>
    </row>
    <row r="3313" spans="40:47">
      <c r="AN3313" s="58">
        <v>92</v>
      </c>
      <c r="AO3313" s="58">
        <v>3</v>
      </c>
      <c r="AP3313" s="58">
        <v>8</v>
      </c>
      <c r="AQ3313" s="60">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58">
        <f ca="1">COUNTIF(INDIRECT("H"&amp;(ROW()+12*(($AN3313-1)*3+$AO3313)-ROW())/12+5):INDIRECT("S"&amp;(ROW()+12*(($AN3313-1)*3+$AO3313)-ROW())/12+5),AQ3313)</f>
        <v>0</v>
      </c>
      <c r="AS3313" s="60">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58">
        <f ca="1">COUNTIF(INDIRECT("U"&amp;(ROW()+12*(($AN3313-1)*3+$AO3313)-ROW())/12+5):INDIRECT("AF"&amp;(ROW()+12*(($AN3313-1)*3+$AO3313)-ROW())/12+5),AS3313)</f>
        <v>0</v>
      </c>
      <c r="AU3313" s="58">
        <f ca="1">IF(AND(AQ3313+AS3313&gt;0,AR3313+AT3313&gt;0),COUNTIF(AU$6:AU3312,"&gt;0")+1,0)</f>
        <v>0</v>
      </c>
    </row>
    <row r="3314" spans="40:47">
      <c r="AN3314" s="58">
        <v>92</v>
      </c>
      <c r="AO3314" s="58">
        <v>3</v>
      </c>
      <c r="AP3314" s="58">
        <v>9</v>
      </c>
      <c r="AQ3314" s="60">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58">
        <f ca="1">COUNTIF(INDIRECT("H"&amp;(ROW()+12*(($AN3314-1)*3+$AO3314)-ROW())/12+5):INDIRECT("S"&amp;(ROW()+12*(($AN3314-1)*3+$AO3314)-ROW())/12+5),AQ3314)</f>
        <v>0</v>
      </c>
      <c r="AS3314" s="60">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58">
        <f ca="1">COUNTIF(INDIRECT("U"&amp;(ROW()+12*(($AN3314-1)*3+$AO3314)-ROW())/12+5):INDIRECT("AF"&amp;(ROW()+12*(($AN3314-1)*3+$AO3314)-ROW())/12+5),AS3314)</f>
        <v>0</v>
      </c>
      <c r="AU3314" s="58">
        <f ca="1">IF(AND(AQ3314+AS3314&gt;0,AR3314+AT3314&gt;0),COUNTIF(AU$6:AU3313,"&gt;0")+1,0)</f>
        <v>0</v>
      </c>
    </row>
    <row r="3315" spans="40:47">
      <c r="AN3315" s="58">
        <v>92</v>
      </c>
      <c r="AO3315" s="58">
        <v>3</v>
      </c>
      <c r="AP3315" s="58">
        <v>10</v>
      </c>
      <c r="AQ3315" s="60">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58">
        <f ca="1">COUNTIF(INDIRECT("H"&amp;(ROW()+12*(($AN3315-1)*3+$AO3315)-ROW())/12+5):INDIRECT("S"&amp;(ROW()+12*(($AN3315-1)*3+$AO3315)-ROW())/12+5),AQ3315)</f>
        <v>0</v>
      </c>
      <c r="AS3315" s="60">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58">
        <f ca="1">COUNTIF(INDIRECT("U"&amp;(ROW()+12*(($AN3315-1)*3+$AO3315)-ROW())/12+5):INDIRECT("AF"&amp;(ROW()+12*(($AN3315-1)*3+$AO3315)-ROW())/12+5),AS3315)</f>
        <v>0</v>
      </c>
      <c r="AU3315" s="58">
        <f ca="1">IF(AND(AQ3315+AS3315&gt;0,AR3315+AT3315&gt;0),COUNTIF(AU$6:AU3314,"&gt;0")+1,0)</f>
        <v>0</v>
      </c>
    </row>
    <row r="3316" spans="40:47">
      <c r="AN3316" s="58">
        <v>92</v>
      </c>
      <c r="AO3316" s="58">
        <v>3</v>
      </c>
      <c r="AP3316" s="58">
        <v>11</v>
      </c>
      <c r="AQ3316" s="60">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58">
        <f ca="1">COUNTIF(INDIRECT("H"&amp;(ROW()+12*(($AN3316-1)*3+$AO3316)-ROW())/12+5):INDIRECT("S"&amp;(ROW()+12*(($AN3316-1)*3+$AO3316)-ROW())/12+5),AQ3316)</f>
        <v>0</v>
      </c>
      <c r="AS3316" s="60">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58">
        <f ca="1">COUNTIF(INDIRECT("U"&amp;(ROW()+12*(($AN3316-1)*3+$AO3316)-ROW())/12+5):INDIRECT("AF"&amp;(ROW()+12*(($AN3316-1)*3+$AO3316)-ROW())/12+5),AS3316)</f>
        <v>0</v>
      </c>
      <c r="AU3316" s="58">
        <f ca="1">IF(AND(AQ3316+AS3316&gt;0,AR3316+AT3316&gt;0),COUNTIF(AU$6:AU3315,"&gt;0")+1,0)</f>
        <v>0</v>
      </c>
    </row>
    <row r="3317" spans="40:47">
      <c r="AN3317" s="243">
        <v>92</v>
      </c>
      <c r="AO3317" s="243">
        <v>3</v>
      </c>
      <c r="AP3317" s="243">
        <v>12</v>
      </c>
      <c r="AQ3317" s="244">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243">
        <f ca="1">COUNTIF(INDIRECT("H"&amp;(ROW()+12*(($AN3317-1)*3+$AO3317)-ROW())/12+5):INDIRECT("S"&amp;(ROW()+12*(($AN3317-1)*3+$AO3317)-ROW())/12+5),AQ3317)</f>
        <v>0</v>
      </c>
      <c r="AS3317" s="244">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243">
        <f ca="1">COUNTIF(INDIRECT("U"&amp;(ROW()+12*(($AN3317-1)*3+$AO3317)-ROW())/12+5):INDIRECT("AF"&amp;(ROW()+12*(($AN3317-1)*3+$AO3317)-ROW())/12+5),AS3317)</f>
        <v>0</v>
      </c>
      <c r="AU3317" s="58">
        <f ca="1">IF(AND(AQ3317+AS3317&gt;0,AR3317+AT3317&gt;0),COUNTIF(AU$6:AU3316,"&gt;0")+1,0)</f>
        <v>0</v>
      </c>
    </row>
    <row r="3318" spans="40:47">
      <c r="AN3318" s="58">
        <v>93</v>
      </c>
      <c r="AO3318" s="58">
        <v>1</v>
      </c>
      <c r="AP3318" s="58">
        <v>1</v>
      </c>
      <c r="AQ3318" s="60">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58">
        <f ca="1">COUNTIF(INDIRECT("H"&amp;(ROW()+12*(($AN3318-1)*3+$AO3318)-ROW())/12+5):INDIRECT("S"&amp;(ROW()+12*(($AN3318-1)*3+$AO3318)-ROW())/12+5),AQ3318)</f>
        <v>0</v>
      </c>
      <c r="AS3318" s="60">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58">
        <f ca="1">COUNTIF(INDIRECT("U"&amp;(ROW()+12*(($AN3318-1)*3+$AO3318)-ROW())/12+5):INDIRECT("AF"&amp;(ROW()+12*(($AN3318-1)*3+$AO3318)-ROW())/12+5),AS3318)</f>
        <v>0</v>
      </c>
      <c r="AU3318" s="58">
        <f ca="1">IF(AND(AQ3318+AS3318&gt;0,AR3318+AT3318&gt;0),COUNTIF(AU$6:AU3317,"&gt;0")+1,0)</f>
        <v>0</v>
      </c>
    </row>
    <row r="3319" spans="40:47">
      <c r="AN3319" s="58">
        <v>93</v>
      </c>
      <c r="AO3319" s="58">
        <v>1</v>
      </c>
      <c r="AP3319" s="58">
        <v>2</v>
      </c>
      <c r="AQ3319" s="60">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58">
        <f ca="1">COUNTIF(INDIRECT("H"&amp;(ROW()+12*(($AN3319-1)*3+$AO3319)-ROW())/12+5):INDIRECT("S"&amp;(ROW()+12*(($AN3319-1)*3+$AO3319)-ROW())/12+5),AQ3319)</f>
        <v>0</v>
      </c>
      <c r="AS3319" s="60">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58">
        <f ca="1">COUNTIF(INDIRECT("U"&amp;(ROW()+12*(($AN3319-1)*3+$AO3319)-ROW())/12+5):INDIRECT("AF"&amp;(ROW()+12*(($AN3319-1)*3+$AO3319)-ROW())/12+5),AS3319)</f>
        <v>0</v>
      </c>
      <c r="AU3319" s="58">
        <f ca="1">IF(AND(AQ3319+AS3319&gt;0,AR3319+AT3319&gt;0),COUNTIF(AU$6:AU3318,"&gt;0")+1,0)</f>
        <v>0</v>
      </c>
    </row>
    <row r="3320" spans="40:47">
      <c r="AN3320" s="58">
        <v>93</v>
      </c>
      <c r="AO3320" s="58">
        <v>1</v>
      </c>
      <c r="AP3320" s="58">
        <v>3</v>
      </c>
      <c r="AQ3320" s="60">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58">
        <f ca="1">COUNTIF(INDIRECT("H"&amp;(ROW()+12*(($AN3320-1)*3+$AO3320)-ROW())/12+5):INDIRECT("S"&amp;(ROW()+12*(($AN3320-1)*3+$AO3320)-ROW())/12+5),AQ3320)</f>
        <v>0</v>
      </c>
      <c r="AS3320" s="60">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58">
        <f ca="1">COUNTIF(INDIRECT("U"&amp;(ROW()+12*(($AN3320-1)*3+$AO3320)-ROW())/12+5):INDIRECT("AF"&amp;(ROW()+12*(($AN3320-1)*3+$AO3320)-ROW())/12+5),AS3320)</f>
        <v>0</v>
      </c>
      <c r="AU3320" s="58">
        <f ca="1">IF(AND(AQ3320+AS3320&gt;0,AR3320+AT3320&gt;0),COUNTIF(AU$6:AU3319,"&gt;0")+1,0)</f>
        <v>0</v>
      </c>
    </row>
    <row r="3321" spans="40:47">
      <c r="AN3321" s="58">
        <v>93</v>
      </c>
      <c r="AO3321" s="58">
        <v>1</v>
      </c>
      <c r="AP3321" s="58">
        <v>4</v>
      </c>
      <c r="AQ3321" s="60">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58">
        <f ca="1">COUNTIF(INDIRECT("H"&amp;(ROW()+12*(($AN3321-1)*3+$AO3321)-ROW())/12+5):INDIRECT("S"&amp;(ROW()+12*(($AN3321-1)*3+$AO3321)-ROW())/12+5),AQ3321)</f>
        <v>0</v>
      </c>
      <c r="AS3321" s="60">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58">
        <f ca="1">COUNTIF(INDIRECT("U"&amp;(ROW()+12*(($AN3321-1)*3+$AO3321)-ROW())/12+5):INDIRECT("AF"&amp;(ROW()+12*(($AN3321-1)*3+$AO3321)-ROW())/12+5),AS3321)</f>
        <v>0</v>
      </c>
      <c r="AU3321" s="58">
        <f ca="1">IF(AND(AQ3321+AS3321&gt;0,AR3321+AT3321&gt;0),COUNTIF(AU$6:AU3320,"&gt;0")+1,0)</f>
        <v>0</v>
      </c>
    </row>
    <row r="3322" spans="40:47">
      <c r="AN3322" s="58">
        <v>93</v>
      </c>
      <c r="AO3322" s="58">
        <v>1</v>
      </c>
      <c r="AP3322" s="58">
        <v>5</v>
      </c>
      <c r="AQ3322" s="60">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58">
        <f ca="1">COUNTIF(INDIRECT("H"&amp;(ROW()+12*(($AN3322-1)*3+$AO3322)-ROW())/12+5):INDIRECT("S"&amp;(ROW()+12*(($AN3322-1)*3+$AO3322)-ROW())/12+5),AQ3322)</f>
        <v>0</v>
      </c>
      <c r="AS3322" s="60">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58">
        <f ca="1">COUNTIF(INDIRECT("U"&amp;(ROW()+12*(($AN3322-1)*3+$AO3322)-ROW())/12+5):INDIRECT("AF"&amp;(ROW()+12*(($AN3322-1)*3+$AO3322)-ROW())/12+5),AS3322)</f>
        <v>0</v>
      </c>
      <c r="AU3322" s="58">
        <f ca="1">IF(AND(AQ3322+AS3322&gt;0,AR3322+AT3322&gt;0),COUNTIF(AU$6:AU3321,"&gt;0")+1,0)</f>
        <v>0</v>
      </c>
    </row>
    <row r="3323" spans="40:47">
      <c r="AN3323" s="58">
        <v>93</v>
      </c>
      <c r="AO3323" s="58">
        <v>1</v>
      </c>
      <c r="AP3323" s="58">
        <v>6</v>
      </c>
      <c r="AQ3323" s="60">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58">
        <f ca="1">COUNTIF(INDIRECT("H"&amp;(ROW()+12*(($AN3323-1)*3+$AO3323)-ROW())/12+5):INDIRECT("S"&amp;(ROW()+12*(($AN3323-1)*3+$AO3323)-ROW())/12+5),AQ3323)</f>
        <v>0</v>
      </c>
      <c r="AS3323" s="60">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58">
        <f ca="1">COUNTIF(INDIRECT("U"&amp;(ROW()+12*(($AN3323-1)*3+$AO3323)-ROW())/12+5):INDIRECT("AF"&amp;(ROW()+12*(($AN3323-1)*3+$AO3323)-ROW())/12+5),AS3323)</f>
        <v>0</v>
      </c>
      <c r="AU3323" s="58">
        <f ca="1">IF(AND(AQ3323+AS3323&gt;0,AR3323+AT3323&gt;0),COUNTIF(AU$6:AU3322,"&gt;0")+1,0)</f>
        <v>0</v>
      </c>
    </row>
    <row r="3324" spans="40:47">
      <c r="AN3324" s="58">
        <v>93</v>
      </c>
      <c r="AO3324" s="58">
        <v>1</v>
      </c>
      <c r="AP3324" s="58">
        <v>7</v>
      </c>
      <c r="AQ3324" s="60">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58">
        <f ca="1">COUNTIF(INDIRECT("H"&amp;(ROW()+12*(($AN3324-1)*3+$AO3324)-ROW())/12+5):INDIRECT("S"&amp;(ROW()+12*(($AN3324-1)*3+$AO3324)-ROW())/12+5),AQ3324)</f>
        <v>0</v>
      </c>
      <c r="AS3324" s="60">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58">
        <f ca="1">COUNTIF(INDIRECT("U"&amp;(ROW()+12*(($AN3324-1)*3+$AO3324)-ROW())/12+5):INDIRECT("AF"&amp;(ROW()+12*(($AN3324-1)*3+$AO3324)-ROW())/12+5),AS3324)</f>
        <v>0</v>
      </c>
      <c r="AU3324" s="58">
        <f ca="1">IF(AND(AQ3324+AS3324&gt;0,AR3324+AT3324&gt;0),COUNTIF(AU$6:AU3323,"&gt;0")+1,0)</f>
        <v>0</v>
      </c>
    </row>
    <row r="3325" spans="40:47">
      <c r="AN3325" s="58">
        <v>93</v>
      </c>
      <c r="AO3325" s="58">
        <v>1</v>
      </c>
      <c r="AP3325" s="58">
        <v>8</v>
      </c>
      <c r="AQ3325" s="60">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58">
        <f ca="1">COUNTIF(INDIRECT("H"&amp;(ROW()+12*(($AN3325-1)*3+$AO3325)-ROW())/12+5):INDIRECT("S"&amp;(ROW()+12*(($AN3325-1)*3+$AO3325)-ROW())/12+5),AQ3325)</f>
        <v>0</v>
      </c>
      <c r="AS3325" s="60">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58">
        <f ca="1">COUNTIF(INDIRECT("U"&amp;(ROW()+12*(($AN3325-1)*3+$AO3325)-ROW())/12+5):INDIRECT("AF"&amp;(ROW()+12*(($AN3325-1)*3+$AO3325)-ROW())/12+5),AS3325)</f>
        <v>0</v>
      </c>
      <c r="AU3325" s="58">
        <f ca="1">IF(AND(AQ3325+AS3325&gt;0,AR3325+AT3325&gt;0),COUNTIF(AU$6:AU3324,"&gt;0")+1,0)</f>
        <v>0</v>
      </c>
    </row>
    <row r="3326" spans="40:47">
      <c r="AN3326" s="58">
        <v>93</v>
      </c>
      <c r="AO3326" s="58">
        <v>1</v>
      </c>
      <c r="AP3326" s="58">
        <v>9</v>
      </c>
      <c r="AQ3326" s="60">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58">
        <f ca="1">COUNTIF(INDIRECT("H"&amp;(ROW()+12*(($AN3326-1)*3+$AO3326)-ROW())/12+5):INDIRECT("S"&amp;(ROW()+12*(($AN3326-1)*3+$AO3326)-ROW())/12+5),AQ3326)</f>
        <v>0</v>
      </c>
      <c r="AS3326" s="60">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58">
        <f ca="1">COUNTIF(INDIRECT("U"&amp;(ROW()+12*(($AN3326-1)*3+$AO3326)-ROW())/12+5):INDIRECT("AF"&amp;(ROW()+12*(($AN3326-1)*3+$AO3326)-ROW())/12+5),AS3326)</f>
        <v>0</v>
      </c>
      <c r="AU3326" s="58">
        <f ca="1">IF(AND(AQ3326+AS3326&gt;0,AR3326+AT3326&gt;0),COUNTIF(AU$6:AU3325,"&gt;0")+1,0)</f>
        <v>0</v>
      </c>
    </row>
    <row r="3327" spans="40:47">
      <c r="AN3327" s="58">
        <v>93</v>
      </c>
      <c r="AO3327" s="58">
        <v>1</v>
      </c>
      <c r="AP3327" s="58">
        <v>10</v>
      </c>
      <c r="AQ3327" s="60">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58">
        <f ca="1">COUNTIF(INDIRECT("H"&amp;(ROW()+12*(($AN3327-1)*3+$AO3327)-ROW())/12+5):INDIRECT("S"&amp;(ROW()+12*(($AN3327-1)*3+$AO3327)-ROW())/12+5),AQ3327)</f>
        <v>0</v>
      </c>
      <c r="AS3327" s="60">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58">
        <f ca="1">COUNTIF(INDIRECT("U"&amp;(ROW()+12*(($AN3327-1)*3+$AO3327)-ROW())/12+5):INDIRECT("AF"&amp;(ROW()+12*(($AN3327-1)*3+$AO3327)-ROW())/12+5),AS3327)</f>
        <v>0</v>
      </c>
      <c r="AU3327" s="58">
        <f ca="1">IF(AND(AQ3327+AS3327&gt;0,AR3327+AT3327&gt;0),COUNTIF(AU$6:AU3326,"&gt;0")+1,0)</f>
        <v>0</v>
      </c>
    </row>
    <row r="3328" spans="40:47">
      <c r="AN3328" s="58">
        <v>93</v>
      </c>
      <c r="AO3328" s="58">
        <v>1</v>
      </c>
      <c r="AP3328" s="58">
        <v>11</v>
      </c>
      <c r="AQ3328" s="60">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58">
        <f ca="1">COUNTIF(INDIRECT("H"&amp;(ROW()+12*(($AN3328-1)*3+$AO3328)-ROW())/12+5):INDIRECT("S"&amp;(ROW()+12*(($AN3328-1)*3+$AO3328)-ROW())/12+5),AQ3328)</f>
        <v>0</v>
      </c>
      <c r="AS3328" s="60">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58">
        <f ca="1">COUNTIF(INDIRECT("U"&amp;(ROW()+12*(($AN3328-1)*3+$AO3328)-ROW())/12+5):INDIRECT("AF"&amp;(ROW()+12*(($AN3328-1)*3+$AO3328)-ROW())/12+5),AS3328)</f>
        <v>0</v>
      </c>
      <c r="AU3328" s="58">
        <f ca="1">IF(AND(AQ3328+AS3328&gt;0,AR3328+AT3328&gt;0),COUNTIF(AU$6:AU3327,"&gt;0")+1,0)</f>
        <v>0</v>
      </c>
    </row>
    <row r="3329" spans="40:47">
      <c r="AN3329" s="58">
        <v>93</v>
      </c>
      <c r="AO3329" s="58">
        <v>1</v>
      </c>
      <c r="AP3329" s="58">
        <v>12</v>
      </c>
      <c r="AQ3329" s="60">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58">
        <f ca="1">COUNTIF(INDIRECT("H"&amp;(ROW()+12*(($AN3329-1)*3+$AO3329)-ROW())/12+5):INDIRECT("S"&amp;(ROW()+12*(($AN3329-1)*3+$AO3329)-ROW())/12+5),AQ3329)</f>
        <v>0</v>
      </c>
      <c r="AS3329" s="60">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58">
        <f ca="1">COUNTIF(INDIRECT("U"&amp;(ROW()+12*(($AN3329-1)*3+$AO3329)-ROW())/12+5):INDIRECT("AF"&amp;(ROW()+12*(($AN3329-1)*3+$AO3329)-ROW())/12+5),AS3329)</f>
        <v>0</v>
      </c>
      <c r="AU3329" s="58">
        <f ca="1">IF(AND(AQ3329+AS3329&gt;0,AR3329+AT3329&gt;0),COUNTIF(AU$6:AU3328,"&gt;0")+1,0)</f>
        <v>0</v>
      </c>
    </row>
    <row r="3330" spans="40:47">
      <c r="AN3330" s="58">
        <v>93</v>
      </c>
      <c r="AO3330" s="58">
        <v>2</v>
      </c>
      <c r="AP3330" s="58">
        <v>1</v>
      </c>
      <c r="AQ3330" s="60">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58">
        <f ca="1">COUNTIF(INDIRECT("H"&amp;(ROW()+12*(($AN3330-1)*3+$AO3330)-ROW())/12+5):INDIRECT("S"&amp;(ROW()+12*(($AN3330-1)*3+$AO3330)-ROW())/12+5),AQ3330)</f>
        <v>0</v>
      </c>
      <c r="AS3330" s="60">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58">
        <f ca="1">COUNTIF(INDIRECT("U"&amp;(ROW()+12*(($AN3330-1)*3+$AO3330)-ROW())/12+5):INDIRECT("AF"&amp;(ROW()+12*(($AN3330-1)*3+$AO3330)-ROW())/12+5),AS3330)</f>
        <v>0</v>
      </c>
      <c r="AU3330" s="58">
        <f ca="1">IF(AND(AQ3330+AS3330&gt;0,AR3330+AT3330&gt;0),COUNTIF(AU$6:AU3329,"&gt;0")+1,0)</f>
        <v>0</v>
      </c>
    </row>
    <row r="3331" spans="40:47">
      <c r="AN3331" s="58">
        <v>93</v>
      </c>
      <c r="AO3331" s="58">
        <v>2</v>
      </c>
      <c r="AP3331" s="58">
        <v>2</v>
      </c>
      <c r="AQ3331" s="60">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58">
        <f ca="1">COUNTIF(INDIRECT("H"&amp;(ROW()+12*(($AN3331-1)*3+$AO3331)-ROW())/12+5):INDIRECT("S"&amp;(ROW()+12*(($AN3331-1)*3+$AO3331)-ROW())/12+5),AQ3331)</f>
        <v>0</v>
      </c>
      <c r="AS3331" s="60">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58">
        <f ca="1">COUNTIF(INDIRECT("U"&amp;(ROW()+12*(($AN3331-1)*3+$AO3331)-ROW())/12+5):INDIRECT("AF"&amp;(ROW()+12*(($AN3331-1)*3+$AO3331)-ROW())/12+5),AS3331)</f>
        <v>0</v>
      </c>
      <c r="AU3331" s="58">
        <f ca="1">IF(AND(AQ3331+AS3331&gt;0,AR3331+AT3331&gt;0),COUNTIF(AU$6:AU3330,"&gt;0")+1,0)</f>
        <v>0</v>
      </c>
    </row>
    <row r="3332" spans="40:47">
      <c r="AN3332" s="58">
        <v>93</v>
      </c>
      <c r="AO3332" s="58">
        <v>2</v>
      </c>
      <c r="AP3332" s="58">
        <v>3</v>
      </c>
      <c r="AQ3332" s="60">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58">
        <f ca="1">COUNTIF(INDIRECT("H"&amp;(ROW()+12*(($AN3332-1)*3+$AO3332)-ROW())/12+5):INDIRECT("S"&amp;(ROW()+12*(($AN3332-1)*3+$AO3332)-ROW())/12+5),AQ3332)</f>
        <v>0</v>
      </c>
      <c r="AS3332" s="60">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58">
        <f ca="1">COUNTIF(INDIRECT("U"&amp;(ROW()+12*(($AN3332-1)*3+$AO3332)-ROW())/12+5):INDIRECT("AF"&amp;(ROW()+12*(($AN3332-1)*3+$AO3332)-ROW())/12+5),AS3332)</f>
        <v>0</v>
      </c>
      <c r="AU3332" s="58">
        <f ca="1">IF(AND(AQ3332+AS3332&gt;0,AR3332+AT3332&gt;0),COUNTIF(AU$6:AU3331,"&gt;0")+1,0)</f>
        <v>0</v>
      </c>
    </row>
    <row r="3333" spans="40:47">
      <c r="AN3333" s="58">
        <v>93</v>
      </c>
      <c r="AO3333" s="58">
        <v>2</v>
      </c>
      <c r="AP3333" s="58">
        <v>4</v>
      </c>
      <c r="AQ3333" s="60">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58">
        <f ca="1">COUNTIF(INDIRECT("H"&amp;(ROW()+12*(($AN3333-1)*3+$AO3333)-ROW())/12+5):INDIRECT("S"&amp;(ROW()+12*(($AN3333-1)*3+$AO3333)-ROW())/12+5),AQ3333)</f>
        <v>0</v>
      </c>
      <c r="AS3333" s="60">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58">
        <f ca="1">COUNTIF(INDIRECT("U"&amp;(ROW()+12*(($AN3333-1)*3+$AO3333)-ROW())/12+5):INDIRECT("AF"&amp;(ROW()+12*(($AN3333-1)*3+$AO3333)-ROW())/12+5),AS3333)</f>
        <v>0</v>
      </c>
      <c r="AU3333" s="58">
        <f ca="1">IF(AND(AQ3333+AS3333&gt;0,AR3333+AT3333&gt;0),COUNTIF(AU$6:AU3332,"&gt;0")+1,0)</f>
        <v>0</v>
      </c>
    </row>
    <row r="3334" spans="40:47">
      <c r="AN3334" s="58">
        <v>93</v>
      </c>
      <c r="AO3334" s="58">
        <v>2</v>
      </c>
      <c r="AP3334" s="58">
        <v>5</v>
      </c>
      <c r="AQ3334" s="60">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58">
        <f ca="1">COUNTIF(INDIRECT("H"&amp;(ROW()+12*(($AN3334-1)*3+$AO3334)-ROW())/12+5):INDIRECT("S"&amp;(ROW()+12*(($AN3334-1)*3+$AO3334)-ROW())/12+5),AQ3334)</f>
        <v>0</v>
      </c>
      <c r="AS3334" s="60">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58">
        <f ca="1">COUNTIF(INDIRECT("U"&amp;(ROW()+12*(($AN3334-1)*3+$AO3334)-ROW())/12+5):INDIRECT("AF"&amp;(ROW()+12*(($AN3334-1)*3+$AO3334)-ROW())/12+5),AS3334)</f>
        <v>0</v>
      </c>
      <c r="AU3334" s="58">
        <f ca="1">IF(AND(AQ3334+AS3334&gt;0,AR3334+AT3334&gt;0),COUNTIF(AU$6:AU3333,"&gt;0")+1,0)</f>
        <v>0</v>
      </c>
    </row>
    <row r="3335" spans="40:47">
      <c r="AN3335" s="58">
        <v>93</v>
      </c>
      <c r="AO3335" s="58">
        <v>2</v>
      </c>
      <c r="AP3335" s="58">
        <v>6</v>
      </c>
      <c r="AQ3335" s="60">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58">
        <f ca="1">COUNTIF(INDIRECT("H"&amp;(ROW()+12*(($AN3335-1)*3+$AO3335)-ROW())/12+5):INDIRECT("S"&amp;(ROW()+12*(($AN3335-1)*3+$AO3335)-ROW())/12+5),AQ3335)</f>
        <v>0</v>
      </c>
      <c r="AS3335" s="60">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58">
        <f ca="1">COUNTIF(INDIRECT("U"&amp;(ROW()+12*(($AN3335-1)*3+$AO3335)-ROW())/12+5):INDIRECT("AF"&amp;(ROW()+12*(($AN3335-1)*3+$AO3335)-ROW())/12+5),AS3335)</f>
        <v>0</v>
      </c>
      <c r="AU3335" s="58">
        <f ca="1">IF(AND(AQ3335+AS3335&gt;0,AR3335+AT3335&gt;0),COUNTIF(AU$6:AU3334,"&gt;0")+1,0)</f>
        <v>0</v>
      </c>
    </row>
    <row r="3336" spans="40:47">
      <c r="AN3336" s="58">
        <v>93</v>
      </c>
      <c r="AO3336" s="58">
        <v>2</v>
      </c>
      <c r="AP3336" s="58">
        <v>7</v>
      </c>
      <c r="AQ3336" s="60">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58">
        <f ca="1">COUNTIF(INDIRECT("H"&amp;(ROW()+12*(($AN3336-1)*3+$AO3336)-ROW())/12+5):INDIRECT("S"&amp;(ROW()+12*(($AN3336-1)*3+$AO3336)-ROW())/12+5),AQ3336)</f>
        <v>0</v>
      </c>
      <c r="AS3336" s="60">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58">
        <f ca="1">COUNTIF(INDIRECT("U"&amp;(ROW()+12*(($AN3336-1)*3+$AO3336)-ROW())/12+5):INDIRECT("AF"&amp;(ROW()+12*(($AN3336-1)*3+$AO3336)-ROW())/12+5),AS3336)</f>
        <v>0</v>
      </c>
      <c r="AU3336" s="58">
        <f ca="1">IF(AND(AQ3336+AS3336&gt;0,AR3336+AT3336&gt;0),COUNTIF(AU$6:AU3335,"&gt;0")+1,0)</f>
        <v>0</v>
      </c>
    </row>
    <row r="3337" spans="40:47">
      <c r="AN3337" s="58">
        <v>93</v>
      </c>
      <c r="AO3337" s="58">
        <v>2</v>
      </c>
      <c r="AP3337" s="58">
        <v>8</v>
      </c>
      <c r="AQ3337" s="60">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58">
        <f ca="1">COUNTIF(INDIRECT("H"&amp;(ROW()+12*(($AN3337-1)*3+$AO3337)-ROW())/12+5):INDIRECT("S"&amp;(ROW()+12*(($AN3337-1)*3+$AO3337)-ROW())/12+5),AQ3337)</f>
        <v>0</v>
      </c>
      <c r="AS3337" s="60">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58">
        <f ca="1">COUNTIF(INDIRECT("U"&amp;(ROW()+12*(($AN3337-1)*3+$AO3337)-ROW())/12+5):INDIRECT("AF"&amp;(ROW()+12*(($AN3337-1)*3+$AO3337)-ROW())/12+5),AS3337)</f>
        <v>0</v>
      </c>
      <c r="AU3337" s="58">
        <f ca="1">IF(AND(AQ3337+AS3337&gt;0,AR3337+AT3337&gt;0),COUNTIF(AU$6:AU3336,"&gt;0")+1,0)</f>
        <v>0</v>
      </c>
    </row>
    <row r="3338" spans="40:47">
      <c r="AN3338" s="58">
        <v>93</v>
      </c>
      <c r="AO3338" s="58">
        <v>2</v>
      </c>
      <c r="AP3338" s="58">
        <v>9</v>
      </c>
      <c r="AQ3338" s="60">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58">
        <f ca="1">COUNTIF(INDIRECT("H"&amp;(ROW()+12*(($AN3338-1)*3+$AO3338)-ROW())/12+5):INDIRECT("S"&amp;(ROW()+12*(($AN3338-1)*3+$AO3338)-ROW())/12+5),AQ3338)</f>
        <v>0</v>
      </c>
      <c r="AS3338" s="60">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58">
        <f ca="1">COUNTIF(INDIRECT("U"&amp;(ROW()+12*(($AN3338-1)*3+$AO3338)-ROW())/12+5):INDIRECT("AF"&amp;(ROW()+12*(($AN3338-1)*3+$AO3338)-ROW())/12+5),AS3338)</f>
        <v>0</v>
      </c>
      <c r="AU3338" s="58">
        <f ca="1">IF(AND(AQ3338+AS3338&gt;0,AR3338+AT3338&gt;0),COUNTIF(AU$6:AU3337,"&gt;0")+1,0)</f>
        <v>0</v>
      </c>
    </row>
    <row r="3339" spans="40:47">
      <c r="AN3339" s="58">
        <v>93</v>
      </c>
      <c r="AO3339" s="58">
        <v>2</v>
      </c>
      <c r="AP3339" s="58">
        <v>10</v>
      </c>
      <c r="AQ3339" s="60">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58">
        <f ca="1">COUNTIF(INDIRECT("H"&amp;(ROW()+12*(($AN3339-1)*3+$AO3339)-ROW())/12+5):INDIRECT("S"&amp;(ROW()+12*(($AN3339-1)*3+$AO3339)-ROW())/12+5),AQ3339)</f>
        <v>0</v>
      </c>
      <c r="AS3339" s="60">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58">
        <f ca="1">COUNTIF(INDIRECT("U"&amp;(ROW()+12*(($AN3339-1)*3+$AO3339)-ROW())/12+5):INDIRECT("AF"&amp;(ROW()+12*(($AN3339-1)*3+$AO3339)-ROW())/12+5),AS3339)</f>
        <v>0</v>
      </c>
      <c r="AU3339" s="58">
        <f ca="1">IF(AND(AQ3339+AS3339&gt;0,AR3339+AT3339&gt;0),COUNTIF(AU$6:AU3338,"&gt;0")+1,0)</f>
        <v>0</v>
      </c>
    </row>
    <row r="3340" spans="40:47">
      <c r="AN3340" s="58">
        <v>93</v>
      </c>
      <c r="AO3340" s="58">
        <v>2</v>
      </c>
      <c r="AP3340" s="58">
        <v>11</v>
      </c>
      <c r="AQ3340" s="60">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58">
        <f ca="1">COUNTIF(INDIRECT("H"&amp;(ROW()+12*(($AN3340-1)*3+$AO3340)-ROW())/12+5):INDIRECT("S"&amp;(ROW()+12*(($AN3340-1)*3+$AO3340)-ROW())/12+5),AQ3340)</f>
        <v>0</v>
      </c>
      <c r="AS3340" s="60">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58">
        <f ca="1">COUNTIF(INDIRECT("U"&amp;(ROW()+12*(($AN3340-1)*3+$AO3340)-ROW())/12+5):INDIRECT("AF"&amp;(ROW()+12*(($AN3340-1)*3+$AO3340)-ROW())/12+5),AS3340)</f>
        <v>0</v>
      </c>
      <c r="AU3340" s="58">
        <f ca="1">IF(AND(AQ3340+AS3340&gt;0,AR3340+AT3340&gt;0),COUNTIF(AU$6:AU3339,"&gt;0")+1,0)</f>
        <v>0</v>
      </c>
    </row>
    <row r="3341" spans="40:47">
      <c r="AN3341" s="58">
        <v>93</v>
      </c>
      <c r="AO3341" s="58">
        <v>2</v>
      </c>
      <c r="AP3341" s="58">
        <v>12</v>
      </c>
      <c r="AQ3341" s="60">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58">
        <f ca="1">COUNTIF(INDIRECT("H"&amp;(ROW()+12*(($AN3341-1)*3+$AO3341)-ROW())/12+5):INDIRECT("S"&amp;(ROW()+12*(($AN3341-1)*3+$AO3341)-ROW())/12+5),AQ3341)</f>
        <v>0</v>
      </c>
      <c r="AS3341" s="60">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58">
        <f ca="1">COUNTIF(INDIRECT("U"&amp;(ROW()+12*(($AN3341-1)*3+$AO3341)-ROW())/12+5):INDIRECT("AF"&amp;(ROW()+12*(($AN3341-1)*3+$AO3341)-ROW())/12+5),AS3341)</f>
        <v>0</v>
      </c>
      <c r="AU3341" s="58">
        <f ca="1">IF(AND(AQ3341+AS3341&gt;0,AR3341+AT3341&gt;0),COUNTIF(AU$6:AU3340,"&gt;0")+1,0)</f>
        <v>0</v>
      </c>
    </row>
    <row r="3342" spans="40:47">
      <c r="AN3342" s="58">
        <v>93</v>
      </c>
      <c r="AO3342" s="58">
        <v>3</v>
      </c>
      <c r="AP3342" s="58">
        <v>1</v>
      </c>
      <c r="AQ3342" s="60">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58">
        <f ca="1">COUNTIF(INDIRECT("H"&amp;(ROW()+12*(($AN3342-1)*3+$AO3342)-ROW())/12+5):INDIRECT("S"&amp;(ROW()+12*(($AN3342-1)*3+$AO3342)-ROW())/12+5),AQ3342)</f>
        <v>0</v>
      </c>
      <c r="AS3342" s="60">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58">
        <f ca="1">COUNTIF(INDIRECT("U"&amp;(ROW()+12*(($AN3342-1)*3+$AO3342)-ROW())/12+5):INDIRECT("AF"&amp;(ROW()+12*(($AN3342-1)*3+$AO3342)-ROW())/12+5),AS3342)</f>
        <v>0</v>
      </c>
      <c r="AU3342" s="58">
        <f ca="1">IF(AND(AQ3342+AS3342&gt;0,AR3342+AT3342&gt;0),COUNTIF(AU$6:AU3341,"&gt;0")+1,0)</f>
        <v>0</v>
      </c>
    </row>
    <row r="3343" spans="40:47">
      <c r="AN3343" s="58">
        <v>93</v>
      </c>
      <c r="AO3343" s="58">
        <v>3</v>
      </c>
      <c r="AP3343" s="58">
        <v>2</v>
      </c>
      <c r="AQ3343" s="60">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58">
        <f ca="1">COUNTIF(INDIRECT("H"&amp;(ROW()+12*(($AN3343-1)*3+$AO3343)-ROW())/12+5):INDIRECT("S"&amp;(ROW()+12*(($AN3343-1)*3+$AO3343)-ROW())/12+5),AQ3343)</f>
        <v>0</v>
      </c>
      <c r="AS3343" s="60">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58">
        <f ca="1">COUNTIF(INDIRECT("U"&amp;(ROW()+12*(($AN3343-1)*3+$AO3343)-ROW())/12+5):INDIRECT("AF"&amp;(ROW()+12*(($AN3343-1)*3+$AO3343)-ROW())/12+5),AS3343)</f>
        <v>0</v>
      </c>
      <c r="AU3343" s="58">
        <f ca="1">IF(AND(AQ3343+AS3343&gt;0,AR3343+AT3343&gt;0),COUNTIF(AU$6:AU3342,"&gt;0")+1,0)</f>
        <v>0</v>
      </c>
    </row>
    <row r="3344" spans="40:47">
      <c r="AN3344" s="58">
        <v>93</v>
      </c>
      <c r="AO3344" s="58">
        <v>3</v>
      </c>
      <c r="AP3344" s="58">
        <v>3</v>
      </c>
      <c r="AQ3344" s="60">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58">
        <f ca="1">COUNTIF(INDIRECT("H"&amp;(ROW()+12*(($AN3344-1)*3+$AO3344)-ROW())/12+5):INDIRECT("S"&amp;(ROW()+12*(($AN3344-1)*3+$AO3344)-ROW())/12+5),AQ3344)</f>
        <v>0</v>
      </c>
      <c r="AS3344" s="60">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58">
        <f ca="1">COUNTIF(INDIRECT("U"&amp;(ROW()+12*(($AN3344-1)*3+$AO3344)-ROW())/12+5):INDIRECT("AF"&amp;(ROW()+12*(($AN3344-1)*3+$AO3344)-ROW())/12+5),AS3344)</f>
        <v>0</v>
      </c>
      <c r="AU3344" s="58">
        <f ca="1">IF(AND(AQ3344+AS3344&gt;0,AR3344+AT3344&gt;0),COUNTIF(AU$6:AU3343,"&gt;0")+1,0)</f>
        <v>0</v>
      </c>
    </row>
    <row r="3345" spans="40:47">
      <c r="AN3345" s="58">
        <v>93</v>
      </c>
      <c r="AO3345" s="58">
        <v>3</v>
      </c>
      <c r="AP3345" s="58">
        <v>4</v>
      </c>
      <c r="AQ3345" s="60">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58">
        <f ca="1">COUNTIF(INDIRECT("H"&amp;(ROW()+12*(($AN3345-1)*3+$AO3345)-ROW())/12+5):INDIRECT("S"&amp;(ROW()+12*(($AN3345-1)*3+$AO3345)-ROW())/12+5),AQ3345)</f>
        <v>0</v>
      </c>
      <c r="AS3345" s="60">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58">
        <f ca="1">COUNTIF(INDIRECT("U"&amp;(ROW()+12*(($AN3345-1)*3+$AO3345)-ROW())/12+5):INDIRECT("AF"&amp;(ROW()+12*(($AN3345-1)*3+$AO3345)-ROW())/12+5),AS3345)</f>
        <v>0</v>
      </c>
      <c r="AU3345" s="58">
        <f ca="1">IF(AND(AQ3345+AS3345&gt;0,AR3345+AT3345&gt;0),COUNTIF(AU$6:AU3344,"&gt;0")+1,0)</f>
        <v>0</v>
      </c>
    </row>
    <row r="3346" spans="40:47">
      <c r="AN3346" s="58">
        <v>93</v>
      </c>
      <c r="AO3346" s="58">
        <v>3</v>
      </c>
      <c r="AP3346" s="58">
        <v>5</v>
      </c>
      <c r="AQ3346" s="60">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58">
        <f ca="1">COUNTIF(INDIRECT("H"&amp;(ROW()+12*(($AN3346-1)*3+$AO3346)-ROW())/12+5):INDIRECT("S"&amp;(ROW()+12*(($AN3346-1)*3+$AO3346)-ROW())/12+5),AQ3346)</f>
        <v>0</v>
      </c>
      <c r="AS3346" s="60">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58">
        <f ca="1">COUNTIF(INDIRECT("U"&amp;(ROW()+12*(($AN3346-1)*3+$AO3346)-ROW())/12+5):INDIRECT("AF"&amp;(ROW()+12*(($AN3346-1)*3+$AO3346)-ROW())/12+5),AS3346)</f>
        <v>0</v>
      </c>
      <c r="AU3346" s="58">
        <f ca="1">IF(AND(AQ3346+AS3346&gt;0,AR3346+AT3346&gt;0),COUNTIF(AU$6:AU3345,"&gt;0")+1,0)</f>
        <v>0</v>
      </c>
    </row>
    <row r="3347" spans="40:47">
      <c r="AN3347" s="58">
        <v>93</v>
      </c>
      <c r="AO3347" s="58">
        <v>3</v>
      </c>
      <c r="AP3347" s="58">
        <v>6</v>
      </c>
      <c r="AQ3347" s="60">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58">
        <f ca="1">COUNTIF(INDIRECT("H"&amp;(ROW()+12*(($AN3347-1)*3+$AO3347)-ROW())/12+5):INDIRECT("S"&amp;(ROW()+12*(($AN3347-1)*3+$AO3347)-ROW())/12+5),AQ3347)</f>
        <v>0</v>
      </c>
      <c r="AS3347" s="60">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58">
        <f ca="1">COUNTIF(INDIRECT("U"&amp;(ROW()+12*(($AN3347-1)*3+$AO3347)-ROW())/12+5):INDIRECT("AF"&amp;(ROW()+12*(($AN3347-1)*3+$AO3347)-ROW())/12+5),AS3347)</f>
        <v>0</v>
      </c>
      <c r="AU3347" s="58">
        <f ca="1">IF(AND(AQ3347+AS3347&gt;0,AR3347+AT3347&gt;0),COUNTIF(AU$6:AU3346,"&gt;0")+1,0)</f>
        <v>0</v>
      </c>
    </row>
    <row r="3348" spans="40:47">
      <c r="AN3348" s="58">
        <v>93</v>
      </c>
      <c r="AO3348" s="58">
        <v>3</v>
      </c>
      <c r="AP3348" s="58">
        <v>7</v>
      </c>
      <c r="AQ3348" s="60">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58">
        <f ca="1">COUNTIF(INDIRECT("H"&amp;(ROW()+12*(($AN3348-1)*3+$AO3348)-ROW())/12+5):INDIRECT("S"&amp;(ROW()+12*(($AN3348-1)*3+$AO3348)-ROW())/12+5),AQ3348)</f>
        <v>0</v>
      </c>
      <c r="AS3348" s="60">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58">
        <f ca="1">COUNTIF(INDIRECT("U"&amp;(ROW()+12*(($AN3348-1)*3+$AO3348)-ROW())/12+5):INDIRECT("AF"&amp;(ROW()+12*(($AN3348-1)*3+$AO3348)-ROW())/12+5),AS3348)</f>
        <v>0</v>
      </c>
      <c r="AU3348" s="58">
        <f ca="1">IF(AND(AQ3348+AS3348&gt;0,AR3348+AT3348&gt;0),COUNTIF(AU$6:AU3347,"&gt;0")+1,0)</f>
        <v>0</v>
      </c>
    </row>
    <row r="3349" spans="40:47">
      <c r="AN3349" s="58">
        <v>93</v>
      </c>
      <c r="AO3349" s="58">
        <v>3</v>
      </c>
      <c r="AP3349" s="58">
        <v>8</v>
      </c>
      <c r="AQ3349" s="60">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58">
        <f ca="1">COUNTIF(INDIRECT("H"&amp;(ROW()+12*(($AN3349-1)*3+$AO3349)-ROW())/12+5):INDIRECT("S"&amp;(ROW()+12*(($AN3349-1)*3+$AO3349)-ROW())/12+5),AQ3349)</f>
        <v>0</v>
      </c>
      <c r="AS3349" s="60">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58">
        <f ca="1">COUNTIF(INDIRECT("U"&amp;(ROW()+12*(($AN3349-1)*3+$AO3349)-ROW())/12+5):INDIRECT("AF"&amp;(ROW()+12*(($AN3349-1)*3+$AO3349)-ROW())/12+5),AS3349)</f>
        <v>0</v>
      </c>
      <c r="AU3349" s="58">
        <f ca="1">IF(AND(AQ3349+AS3349&gt;0,AR3349+AT3349&gt;0),COUNTIF(AU$6:AU3348,"&gt;0")+1,0)</f>
        <v>0</v>
      </c>
    </row>
    <row r="3350" spans="40:47">
      <c r="AN3350" s="58">
        <v>93</v>
      </c>
      <c r="AO3350" s="58">
        <v>3</v>
      </c>
      <c r="AP3350" s="58">
        <v>9</v>
      </c>
      <c r="AQ3350" s="60">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58">
        <f ca="1">COUNTIF(INDIRECT("H"&amp;(ROW()+12*(($AN3350-1)*3+$AO3350)-ROW())/12+5):INDIRECT("S"&amp;(ROW()+12*(($AN3350-1)*3+$AO3350)-ROW())/12+5),AQ3350)</f>
        <v>0</v>
      </c>
      <c r="AS3350" s="60">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58">
        <f ca="1">COUNTIF(INDIRECT("U"&amp;(ROW()+12*(($AN3350-1)*3+$AO3350)-ROW())/12+5):INDIRECT("AF"&amp;(ROW()+12*(($AN3350-1)*3+$AO3350)-ROW())/12+5),AS3350)</f>
        <v>0</v>
      </c>
      <c r="AU3350" s="58">
        <f ca="1">IF(AND(AQ3350+AS3350&gt;0,AR3350+AT3350&gt;0),COUNTIF(AU$6:AU3349,"&gt;0")+1,0)</f>
        <v>0</v>
      </c>
    </row>
    <row r="3351" spans="40:47">
      <c r="AN3351" s="58">
        <v>93</v>
      </c>
      <c r="AO3351" s="58">
        <v>3</v>
      </c>
      <c r="AP3351" s="58">
        <v>10</v>
      </c>
      <c r="AQ3351" s="60">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58">
        <f ca="1">COUNTIF(INDIRECT("H"&amp;(ROW()+12*(($AN3351-1)*3+$AO3351)-ROW())/12+5):INDIRECT("S"&amp;(ROW()+12*(($AN3351-1)*3+$AO3351)-ROW())/12+5),AQ3351)</f>
        <v>0</v>
      </c>
      <c r="AS3351" s="60">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58">
        <f ca="1">COUNTIF(INDIRECT("U"&amp;(ROW()+12*(($AN3351-1)*3+$AO3351)-ROW())/12+5):INDIRECT("AF"&amp;(ROW()+12*(($AN3351-1)*3+$AO3351)-ROW())/12+5),AS3351)</f>
        <v>0</v>
      </c>
      <c r="AU3351" s="58">
        <f ca="1">IF(AND(AQ3351+AS3351&gt;0,AR3351+AT3351&gt;0),COUNTIF(AU$6:AU3350,"&gt;0")+1,0)</f>
        <v>0</v>
      </c>
    </row>
    <row r="3352" spans="40:47">
      <c r="AN3352" s="58">
        <v>93</v>
      </c>
      <c r="AO3352" s="58">
        <v>3</v>
      </c>
      <c r="AP3352" s="58">
        <v>11</v>
      </c>
      <c r="AQ3352" s="60">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58">
        <f ca="1">COUNTIF(INDIRECT("H"&amp;(ROW()+12*(($AN3352-1)*3+$AO3352)-ROW())/12+5):INDIRECT("S"&amp;(ROW()+12*(($AN3352-1)*3+$AO3352)-ROW())/12+5),AQ3352)</f>
        <v>0</v>
      </c>
      <c r="AS3352" s="60">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58">
        <f ca="1">COUNTIF(INDIRECT("U"&amp;(ROW()+12*(($AN3352-1)*3+$AO3352)-ROW())/12+5):INDIRECT("AF"&amp;(ROW()+12*(($AN3352-1)*3+$AO3352)-ROW())/12+5),AS3352)</f>
        <v>0</v>
      </c>
      <c r="AU3352" s="58">
        <f ca="1">IF(AND(AQ3352+AS3352&gt;0,AR3352+AT3352&gt;0),COUNTIF(AU$6:AU3351,"&gt;0")+1,0)</f>
        <v>0</v>
      </c>
    </row>
    <row r="3353" spans="40:47">
      <c r="AN3353" s="243">
        <v>93</v>
      </c>
      <c r="AO3353" s="243">
        <v>3</v>
      </c>
      <c r="AP3353" s="243">
        <v>12</v>
      </c>
      <c r="AQ3353" s="244">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243">
        <f ca="1">COUNTIF(INDIRECT("H"&amp;(ROW()+12*(($AN3353-1)*3+$AO3353)-ROW())/12+5):INDIRECT("S"&amp;(ROW()+12*(($AN3353-1)*3+$AO3353)-ROW())/12+5),AQ3353)</f>
        <v>0</v>
      </c>
      <c r="AS3353" s="244">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243">
        <f ca="1">COUNTIF(INDIRECT("U"&amp;(ROW()+12*(($AN3353-1)*3+$AO3353)-ROW())/12+5):INDIRECT("AF"&amp;(ROW()+12*(($AN3353-1)*3+$AO3353)-ROW())/12+5),AS3353)</f>
        <v>0</v>
      </c>
      <c r="AU3353" s="58">
        <f ca="1">IF(AND(AQ3353+AS3353&gt;0,AR3353+AT3353&gt;0),COUNTIF(AU$6:AU3352,"&gt;0")+1,0)</f>
        <v>0</v>
      </c>
    </row>
    <row r="3354" spans="40:47">
      <c r="AN3354" s="58">
        <v>94</v>
      </c>
      <c r="AO3354" s="58">
        <v>1</v>
      </c>
      <c r="AP3354" s="58">
        <v>1</v>
      </c>
      <c r="AQ3354" s="60">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58">
        <f ca="1">COUNTIF(INDIRECT("H"&amp;(ROW()+12*(($AN3354-1)*3+$AO3354)-ROW())/12+5):INDIRECT("S"&amp;(ROW()+12*(($AN3354-1)*3+$AO3354)-ROW())/12+5),AQ3354)</f>
        <v>0</v>
      </c>
      <c r="AS3354" s="60">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58">
        <f ca="1">COUNTIF(INDIRECT("U"&amp;(ROW()+12*(($AN3354-1)*3+$AO3354)-ROW())/12+5):INDIRECT("AF"&amp;(ROW()+12*(($AN3354-1)*3+$AO3354)-ROW())/12+5),AS3354)</f>
        <v>0</v>
      </c>
      <c r="AU3354" s="58">
        <f ca="1">IF(AND(AQ3354+AS3354&gt;0,AR3354+AT3354&gt;0),COUNTIF(AU$6:AU3353,"&gt;0")+1,0)</f>
        <v>0</v>
      </c>
    </row>
    <row r="3355" spans="40:47">
      <c r="AN3355" s="58">
        <v>94</v>
      </c>
      <c r="AO3355" s="58">
        <v>1</v>
      </c>
      <c r="AP3355" s="58">
        <v>2</v>
      </c>
      <c r="AQ3355" s="60">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58">
        <f ca="1">COUNTIF(INDIRECT("H"&amp;(ROW()+12*(($AN3355-1)*3+$AO3355)-ROW())/12+5):INDIRECT("S"&amp;(ROW()+12*(($AN3355-1)*3+$AO3355)-ROW())/12+5),AQ3355)</f>
        <v>0</v>
      </c>
      <c r="AS3355" s="60">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58">
        <f ca="1">COUNTIF(INDIRECT("U"&amp;(ROW()+12*(($AN3355-1)*3+$AO3355)-ROW())/12+5):INDIRECT("AF"&amp;(ROW()+12*(($AN3355-1)*3+$AO3355)-ROW())/12+5),AS3355)</f>
        <v>0</v>
      </c>
      <c r="AU3355" s="58">
        <f ca="1">IF(AND(AQ3355+AS3355&gt;0,AR3355+AT3355&gt;0),COUNTIF(AU$6:AU3354,"&gt;0")+1,0)</f>
        <v>0</v>
      </c>
    </row>
    <row r="3356" spans="40:47">
      <c r="AN3356" s="58">
        <v>94</v>
      </c>
      <c r="AO3356" s="58">
        <v>1</v>
      </c>
      <c r="AP3356" s="58">
        <v>3</v>
      </c>
      <c r="AQ3356" s="60">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58">
        <f ca="1">COUNTIF(INDIRECT("H"&amp;(ROW()+12*(($AN3356-1)*3+$AO3356)-ROW())/12+5):INDIRECT("S"&amp;(ROW()+12*(($AN3356-1)*3+$AO3356)-ROW())/12+5),AQ3356)</f>
        <v>0</v>
      </c>
      <c r="AS3356" s="60">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58">
        <f ca="1">COUNTIF(INDIRECT("U"&amp;(ROW()+12*(($AN3356-1)*3+$AO3356)-ROW())/12+5):INDIRECT("AF"&amp;(ROW()+12*(($AN3356-1)*3+$AO3356)-ROW())/12+5),AS3356)</f>
        <v>0</v>
      </c>
      <c r="AU3356" s="58">
        <f ca="1">IF(AND(AQ3356+AS3356&gt;0,AR3356+AT3356&gt;0),COUNTIF(AU$6:AU3355,"&gt;0")+1,0)</f>
        <v>0</v>
      </c>
    </row>
    <row r="3357" spans="40:47">
      <c r="AN3357" s="58">
        <v>94</v>
      </c>
      <c r="AO3357" s="58">
        <v>1</v>
      </c>
      <c r="AP3357" s="58">
        <v>4</v>
      </c>
      <c r="AQ3357" s="60">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58">
        <f ca="1">COUNTIF(INDIRECT("H"&amp;(ROW()+12*(($AN3357-1)*3+$AO3357)-ROW())/12+5):INDIRECT("S"&amp;(ROW()+12*(($AN3357-1)*3+$AO3357)-ROW())/12+5),AQ3357)</f>
        <v>0</v>
      </c>
      <c r="AS3357" s="60">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58">
        <f ca="1">COUNTIF(INDIRECT("U"&amp;(ROW()+12*(($AN3357-1)*3+$AO3357)-ROW())/12+5):INDIRECT("AF"&amp;(ROW()+12*(($AN3357-1)*3+$AO3357)-ROW())/12+5),AS3357)</f>
        <v>0</v>
      </c>
      <c r="AU3357" s="58">
        <f ca="1">IF(AND(AQ3357+AS3357&gt;0,AR3357+AT3357&gt;0),COUNTIF(AU$6:AU3356,"&gt;0")+1,0)</f>
        <v>0</v>
      </c>
    </row>
    <row r="3358" spans="40:47">
      <c r="AN3358" s="58">
        <v>94</v>
      </c>
      <c r="AO3358" s="58">
        <v>1</v>
      </c>
      <c r="AP3358" s="58">
        <v>5</v>
      </c>
      <c r="AQ3358" s="60">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58">
        <f ca="1">COUNTIF(INDIRECT("H"&amp;(ROW()+12*(($AN3358-1)*3+$AO3358)-ROW())/12+5):INDIRECT("S"&amp;(ROW()+12*(($AN3358-1)*3+$AO3358)-ROW())/12+5),AQ3358)</f>
        <v>0</v>
      </c>
      <c r="AS3358" s="60">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58">
        <f ca="1">COUNTIF(INDIRECT("U"&amp;(ROW()+12*(($AN3358-1)*3+$AO3358)-ROW())/12+5):INDIRECT("AF"&amp;(ROW()+12*(($AN3358-1)*3+$AO3358)-ROW())/12+5),AS3358)</f>
        <v>0</v>
      </c>
      <c r="AU3358" s="58">
        <f ca="1">IF(AND(AQ3358+AS3358&gt;0,AR3358+AT3358&gt;0),COUNTIF(AU$6:AU3357,"&gt;0")+1,0)</f>
        <v>0</v>
      </c>
    </row>
    <row r="3359" spans="40:47">
      <c r="AN3359" s="58">
        <v>94</v>
      </c>
      <c r="AO3359" s="58">
        <v>1</v>
      </c>
      <c r="AP3359" s="58">
        <v>6</v>
      </c>
      <c r="AQ3359" s="60">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58">
        <f ca="1">COUNTIF(INDIRECT("H"&amp;(ROW()+12*(($AN3359-1)*3+$AO3359)-ROW())/12+5):INDIRECT("S"&amp;(ROW()+12*(($AN3359-1)*3+$AO3359)-ROW())/12+5),AQ3359)</f>
        <v>0</v>
      </c>
      <c r="AS3359" s="60">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58">
        <f ca="1">COUNTIF(INDIRECT("U"&amp;(ROW()+12*(($AN3359-1)*3+$AO3359)-ROW())/12+5):INDIRECT("AF"&amp;(ROW()+12*(($AN3359-1)*3+$AO3359)-ROW())/12+5),AS3359)</f>
        <v>0</v>
      </c>
      <c r="AU3359" s="58">
        <f ca="1">IF(AND(AQ3359+AS3359&gt;0,AR3359+AT3359&gt;0),COUNTIF(AU$6:AU3358,"&gt;0")+1,0)</f>
        <v>0</v>
      </c>
    </row>
    <row r="3360" spans="40:47">
      <c r="AN3360" s="58">
        <v>94</v>
      </c>
      <c r="AO3360" s="58">
        <v>1</v>
      </c>
      <c r="AP3360" s="58">
        <v>7</v>
      </c>
      <c r="AQ3360" s="60">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58">
        <f ca="1">COUNTIF(INDIRECT("H"&amp;(ROW()+12*(($AN3360-1)*3+$AO3360)-ROW())/12+5):INDIRECT("S"&amp;(ROW()+12*(($AN3360-1)*3+$AO3360)-ROW())/12+5),AQ3360)</f>
        <v>0</v>
      </c>
      <c r="AS3360" s="60">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58">
        <f ca="1">COUNTIF(INDIRECT("U"&amp;(ROW()+12*(($AN3360-1)*3+$AO3360)-ROW())/12+5):INDIRECT("AF"&amp;(ROW()+12*(($AN3360-1)*3+$AO3360)-ROW())/12+5),AS3360)</f>
        <v>0</v>
      </c>
      <c r="AU3360" s="58">
        <f ca="1">IF(AND(AQ3360+AS3360&gt;0,AR3360+AT3360&gt;0),COUNTIF(AU$6:AU3359,"&gt;0")+1,0)</f>
        <v>0</v>
      </c>
    </row>
    <row r="3361" spans="40:47">
      <c r="AN3361" s="58">
        <v>94</v>
      </c>
      <c r="AO3361" s="58">
        <v>1</v>
      </c>
      <c r="AP3361" s="58">
        <v>8</v>
      </c>
      <c r="AQ3361" s="60">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58">
        <f ca="1">COUNTIF(INDIRECT("H"&amp;(ROW()+12*(($AN3361-1)*3+$AO3361)-ROW())/12+5):INDIRECT("S"&amp;(ROW()+12*(($AN3361-1)*3+$AO3361)-ROW())/12+5),AQ3361)</f>
        <v>0</v>
      </c>
      <c r="AS3361" s="60">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58">
        <f ca="1">COUNTIF(INDIRECT("U"&amp;(ROW()+12*(($AN3361-1)*3+$AO3361)-ROW())/12+5):INDIRECT("AF"&amp;(ROW()+12*(($AN3361-1)*3+$AO3361)-ROW())/12+5),AS3361)</f>
        <v>0</v>
      </c>
      <c r="AU3361" s="58">
        <f ca="1">IF(AND(AQ3361+AS3361&gt;0,AR3361+AT3361&gt;0),COUNTIF(AU$6:AU3360,"&gt;0")+1,0)</f>
        <v>0</v>
      </c>
    </row>
    <row r="3362" spans="40:47">
      <c r="AN3362" s="58">
        <v>94</v>
      </c>
      <c r="AO3362" s="58">
        <v>1</v>
      </c>
      <c r="AP3362" s="58">
        <v>9</v>
      </c>
      <c r="AQ3362" s="60">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58">
        <f ca="1">COUNTIF(INDIRECT("H"&amp;(ROW()+12*(($AN3362-1)*3+$AO3362)-ROW())/12+5):INDIRECT("S"&amp;(ROW()+12*(($AN3362-1)*3+$AO3362)-ROW())/12+5),AQ3362)</f>
        <v>0</v>
      </c>
      <c r="AS3362" s="60">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58">
        <f ca="1">COUNTIF(INDIRECT("U"&amp;(ROW()+12*(($AN3362-1)*3+$AO3362)-ROW())/12+5):INDIRECT("AF"&amp;(ROW()+12*(($AN3362-1)*3+$AO3362)-ROW())/12+5),AS3362)</f>
        <v>0</v>
      </c>
      <c r="AU3362" s="58">
        <f ca="1">IF(AND(AQ3362+AS3362&gt;0,AR3362+AT3362&gt;0),COUNTIF(AU$6:AU3361,"&gt;0")+1,0)</f>
        <v>0</v>
      </c>
    </row>
    <row r="3363" spans="40:47">
      <c r="AN3363" s="58">
        <v>94</v>
      </c>
      <c r="AO3363" s="58">
        <v>1</v>
      </c>
      <c r="AP3363" s="58">
        <v>10</v>
      </c>
      <c r="AQ3363" s="60">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58">
        <f ca="1">COUNTIF(INDIRECT("H"&amp;(ROW()+12*(($AN3363-1)*3+$AO3363)-ROW())/12+5):INDIRECT("S"&amp;(ROW()+12*(($AN3363-1)*3+$AO3363)-ROW())/12+5),AQ3363)</f>
        <v>0</v>
      </c>
      <c r="AS3363" s="60">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58">
        <f ca="1">COUNTIF(INDIRECT("U"&amp;(ROW()+12*(($AN3363-1)*3+$AO3363)-ROW())/12+5):INDIRECT("AF"&amp;(ROW()+12*(($AN3363-1)*3+$AO3363)-ROW())/12+5),AS3363)</f>
        <v>0</v>
      </c>
      <c r="AU3363" s="58">
        <f ca="1">IF(AND(AQ3363+AS3363&gt;0,AR3363+AT3363&gt;0),COUNTIF(AU$6:AU3362,"&gt;0")+1,0)</f>
        <v>0</v>
      </c>
    </row>
    <row r="3364" spans="40:47">
      <c r="AN3364" s="58">
        <v>94</v>
      </c>
      <c r="AO3364" s="58">
        <v>1</v>
      </c>
      <c r="AP3364" s="58">
        <v>11</v>
      </c>
      <c r="AQ3364" s="60">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58">
        <f ca="1">COUNTIF(INDIRECT("H"&amp;(ROW()+12*(($AN3364-1)*3+$AO3364)-ROW())/12+5):INDIRECT("S"&amp;(ROW()+12*(($AN3364-1)*3+$AO3364)-ROW())/12+5),AQ3364)</f>
        <v>0</v>
      </c>
      <c r="AS3364" s="60">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58">
        <f ca="1">COUNTIF(INDIRECT("U"&amp;(ROW()+12*(($AN3364-1)*3+$AO3364)-ROW())/12+5):INDIRECT("AF"&amp;(ROW()+12*(($AN3364-1)*3+$AO3364)-ROW())/12+5),AS3364)</f>
        <v>0</v>
      </c>
      <c r="AU3364" s="58">
        <f ca="1">IF(AND(AQ3364+AS3364&gt;0,AR3364+AT3364&gt;0),COUNTIF(AU$6:AU3363,"&gt;0")+1,0)</f>
        <v>0</v>
      </c>
    </row>
    <row r="3365" spans="40:47">
      <c r="AN3365" s="58">
        <v>94</v>
      </c>
      <c r="AO3365" s="58">
        <v>1</v>
      </c>
      <c r="AP3365" s="58">
        <v>12</v>
      </c>
      <c r="AQ3365" s="60">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58">
        <f ca="1">COUNTIF(INDIRECT("H"&amp;(ROW()+12*(($AN3365-1)*3+$AO3365)-ROW())/12+5):INDIRECT("S"&amp;(ROW()+12*(($AN3365-1)*3+$AO3365)-ROW())/12+5),AQ3365)</f>
        <v>0</v>
      </c>
      <c r="AS3365" s="60">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58">
        <f ca="1">COUNTIF(INDIRECT("U"&amp;(ROW()+12*(($AN3365-1)*3+$AO3365)-ROW())/12+5):INDIRECT("AF"&amp;(ROW()+12*(($AN3365-1)*3+$AO3365)-ROW())/12+5),AS3365)</f>
        <v>0</v>
      </c>
      <c r="AU3365" s="58">
        <f ca="1">IF(AND(AQ3365+AS3365&gt;0,AR3365+AT3365&gt;0),COUNTIF(AU$6:AU3364,"&gt;0")+1,0)</f>
        <v>0</v>
      </c>
    </row>
    <row r="3366" spans="40:47">
      <c r="AN3366" s="58">
        <v>94</v>
      </c>
      <c r="AO3366" s="58">
        <v>2</v>
      </c>
      <c r="AP3366" s="58">
        <v>1</v>
      </c>
      <c r="AQ3366" s="60">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58">
        <f ca="1">COUNTIF(INDIRECT("H"&amp;(ROW()+12*(($AN3366-1)*3+$AO3366)-ROW())/12+5):INDIRECT("S"&amp;(ROW()+12*(($AN3366-1)*3+$AO3366)-ROW())/12+5),AQ3366)</f>
        <v>0</v>
      </c>
      <c r="AS3366" s="60">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58">
        <f ca="1">COUNTIF(INDIRECT("U"&amp;(ROW()+12*(($AN3366-1)*3+$AO3366)-ROW())/12+5):INDIRECT("AF"&amp;(ROW()+12*(($AN3366-1)*3+$AO3366)-ROW())/12+5),AS3366)</f>
        <v>0</v>
      </c>
      <c r="AU3366" s="58">
        <f ca="1">IF(AND(AQ3366+AS3366&gt;0,AR3366+AT3366&gt;0),COUNTIF(AU$6:AU3365,"&gt;0")+1,0)</f>
        <v>0</v>
      </c>
    </row>
    <row r="3367" spans="40:47">
      <c r="AN3367" s="58">
        <v>94</v>
      </c>
      <c r="AO3367" s="58">
        <v>2</v>
      </c>
      <c r="AP3367" s="58">
        <v>2</v>
      </c>
      <c r="AQ3367" s="60">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58">
        <f ca="1">COUNTIF(INDIRECT("H"&amp;(ROW()+12*(($AN3367-1)*3+$AO3367)-ROW())/12+5):INDIRECT("S"&amp;(ROW()+12*(($AN3367-1)*3+$AO3367)-ROW())/12+5),AQ3367)</f>
        <v>0</v>
      </c>
      <c r="AS3367" s="60">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58">
        <f ca="1">COUNTIF(INDIRECT("U"&amp;(ROW()+12*(($AN3367-1)*3+$AO3367)-ROW())/12+5):INDIRECT("AF"&amp;(ROW()+12*(($AN3367-1)*3+$AO3367)-ROW())/12+5),AS3367)</f>
        <v>0</v>
      </c>
      <c r="AU3367" s="58">
        <f ca="1">IF(AND(AQ3367+AS3367&gt;0,AR3367+AT3367&gt;0),COUNTIF(AU$6:AU3366,"&gt;0")+1,0)</f>
        <v>0</v>
      </c>
    </row>
    <row r="3368" spans="40:47">
      <c r="AN3368" s="58">
        <v>94</v>
      </c>
      <c r="AO3368" s="58">
        <v>2</v>
      </c>
      <c r="AP3368" s="58">
        <v>3</v>
      </c>
      <c r="AQ3368" s="60">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58">
        <f ca="1">COUNTIF(INDIRECT("H"&amp;(ROW()+12*(($AN3368-1)*3+$AO3368)-ROW())/12+5):INDIRECT("S"&amp;(ROW()+12*(($AN3368-1)*3+$AO3368)-ROW())/12+5),AQ3368)</f>
        <v>0</v>
      </c>
      <c r="AS3368" s="60">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58">
        <f ca="1">COUNTIF(INDIRECT("U"&amp;(ROW()+12*(($AN3368-1)*3+$AO3368)-ROW())/12+5):INDIRECT("AF"&amp;(ROW()+12*(($AN3368-1)*3+$AO3368)-ROW())/12+5),AS3368)</f>
        <v>0</v>
      </c>
      <c r="AU3368" s="58">
        <f ca="1">IF(AND(AQ3368+AS3368&gt;0,AR3368+AT3368&gt;0),COUNTIF(AU$6:AU3367,"&gt;0")+1,0)</f>
        <v>0</v>
      </c>
    </row>
    <row r="3369" spans="40:47">
      <c r="AN3369" s="58">
        <v>94</v>
      </c>
      <c r="AO3369" s="58">
        <v>2</v>
      </c>
      <c r="AP3369" s="58">
        <v>4</v>
      </c>
      <c r="AQ3369" s="60">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58">
        <f ca="1">COUNTIF(INDIRECT("H"&amp;(ROW()+12*(($AN3369-1)*3+$AO3369)-ROW())/12+5):INDIRECT("S"&amp;(ROW()+12*(($AN3369-1)*3+$AO3369)-ROW())/12+5),AQ3369)</f>
        <v>0</v>
      </c>
      <c r="AS3369" s="60">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58">
        <f ca="1">COUNTIF(INDIRECT("U"&amp;(ROW()+12*(($AN3369-1)*3+$AO3369)-ROW())/12+5):INDIRECT("AF"&amp;(ROW()+12*(($AN3369-1)*3+$AO3369)-ROW())/12+5),AS3369)</f>
        <v>0</v>
      </c>
      <c r="AU3369" s="58">
        <f ca="1">IF(AND(AQ3369+AS3369&gt;0,AR3369+AT3369&gt;0),COUNTIF(AU$6:AU3368,"&gt;0")+1,0)</f>
        <v>0</v>
      </c>
    </row>
    <row r="3370" spans="40:47">
      <c r="AN3370" s="58">
        <v>94</v>
      </c>
      <c r="AO3370" s="58">
        <v>2</v>
      </c>
      <c r="AP3370" s="58">
        <v>5</v>
      </c>
      <c r="AQ3370" s="60">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58">
        <f ca="1">COUNTIF(INDIRECT("H"&amp;(ROW()+12*(($AN3370-1)*3+$AO3370)-ROW())/12+5):INDIRECT("S"&amp;(ROW()+12*(($AN3370-1)*3+$AO3370)-ROW())/12+5),AQ3370)</f>
        <v>0</v>
      </c>
      <c r="AS3370" s="60">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58">
        <f ca="1">COUNTIF(INDIRECT("U"&amp;(ROW()+12*(($AN3370-1)*3+$AO3370)-ROW())/12+5):INDIRECT("AF"&amp;(ROW()+12*(($AN3370-1)*3+$AO3370)-ROW())/12+5),AS3370)</f>
        <v>0</v>
      </c>
      <c r="AU3370" s="58">
        <f ca="1">IF(AND(AQ3370+AS3370&gt;0,AR3370+AT3370&gt;0),COUNTIF(AU$6:AU3369,"&gt;0")+1,0)</f>
        <v>0</v>
      </c>
    </row>
    <row r="3371" spans="40:47">
      <c r="AN3371" s="58">
        <v>94</v>
      </c>
      <c r="AO3371" s="58">
        <v>2</v>
      </c>
      <c r="AP3371" s="58">
        <v>6</v>
      </c>
      <c r="AQ3371" s="60">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58">
        <f ca="1">COUNTIF(INDIRECT("H"&amp;(ROW()+12*(($AN3371-1)*3+$AO3371)-ROW())/12+5):INDIRECT("S"&amp;(ROW()+12*(($AN3371-1)*3+$AO3371)-ROW())/12+5),AQ3371)</f>
        <v>0</v>
      </c>
      <c r="AS3371" s="60">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58">
        <f ca="1">COUNTIF(INDIRECT("U"&amp;(ROW()+12*(($AN3371-1)*3+$AO3371)-ROW())/12+5):INDIRECT("AF"&amp;(ROW()+12*(($AN3371-1)*3+$AO3371)-ROW())/12+5),AS3371)</f>
        <v>0</v>
      </c>
      <c r="AU3371" s="58">
        <f ca="1">IF(AND(AQ3371+AS3371&gt;0,AR3371+AT3371&gt;0),COUNTIF(AU$6:AU3370,"&gt;0")+1,0)</f>
        <v>0</v>
      </c>
    </row>
    <row r="3372" spans="40:47">
      <c r="AN3372" s="58">
        <v>94</v>
      </c>
      <c r="AO3372" s="58">
        <v>2</v>
      </c>
      <c r="AP3372" s="58">
        <v>7</v>
      </c>
      <c r="AQ3372" s="60">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58">
        <f ca="1">COUNTIF(INDIRECT("H"&amp;(ROW()+12*(($AN3372-1)*3+$AO3372)-ROW())/12+5):INDIRECT("S"&amp;(ROW()+12*(($AN3372-1)*3+$AO3372)-ROW())/12+5),AQ3372)</f>
        <v>0</v>
      </c>
      <c r="AS3372" s="60">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58">
        <f ca="1">COUNTIF(INDIRECT("U"&amp;(ROW()+12*(($AN3372-1)*3+$AO3372)-ROW())/12+5):INDIRECT("AF"&amp;(ROW()+12*(($AN3372-1)*3+$AO3372)-ROW())/12+5),AS3372)</f>
        <v>0</v>
      </c>
      <c r="AU3372" s="58">
        <f ca="1">IF(AND(AQ3372+AS3372&gt;0,AR3372+AT3372&gt;0),COUNTIF(AU$6:AU3371,"&gt;0")+1,0)</f>
        <v>0</v>
      </c>
    </row>
    <row r="3373" spans="40:47">
      <c r="AN3373" s="58">
        <v>94</v>
      </c>
      <c r="AO3373" s="58">
        <v>2</v>
      </c>
      <c r="AP3373" s="58">
        <v>8</v>
      </c>
      <c r="AQ3373" s="60">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58">
        <f ca="1">COUNTIF(INDIRECT("H"&amp;(ROW()+12*(($AN3373-1)*3+$AO3373)-ROW())/12+5):INDIRECT("S"&amp;(ROW()+12*(($AN3373-1)*3+$AO3373)-ROW())/12+5),AQ3373)</f>
        <v>0</v>
      </c>
      <c r="AS3373" s="60">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58">
        <f ca="1">COUNTIF(INDIRECT("U"&amp;(ROW()+12*(($AN3373-1)*3+$AO3373)-ROW())/12+5):INDIRECT("AF"&amp;(ROW()+12*(($AN3373-1)*3+$AO3373)-ROW())/12+5),AS3373)</f>
        <v>0</v>
      </c>
      <c r="AU3373" s="58">
        <f ca="1">IF(AND(AQ3373+AS3373&gt;0,AR3373+AT3373&gt;0),COUNTIF(AU$6:AU3372,"&gt;0")+1,0)</f>
        <v>0</v>
      </c>
    </row>
    <row r="3374" spans="40:47">
      <c r="AN3374" s="58">
        <v>94</v>
      </c>
      <c r="AO3374" s="58">
        <v>2</v>
      </c>
      <c r="AP3374" s="58">
        <v>9</v>
      </c>
      <c r="AQ3374" s="60">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58">
        <f ca="1">COUNTIF(INDIRECT("H"&amp;(ROW()+12*(($AN3374-1)*3+$AO3374)-ROW())/12+5):INDIRECT("S"&amp;(ROW()+12*(($AN3374-1)*3+$AO3374)-ROW())/12+5),AQ3374)</f>
        <v>0</v>
      </c>
      <c r="AS3374" s="60">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58">
        <f ca="1">COUNTIF(INDIRECT("U"&amp;(ROW()+12*(($AN3374-1)*3+$AO3374)-ROW())/12+5):INDIRECT("AF"&amp;(ROW()+12*(($AN3374-1)*3+$AO3374)-ROW())/12+5),AS3374)</f>
        <v>0</v>
      </c>
      <c r="AU3374" s="58">
        <f ca="1">IF(AND(AQ3374+AS3374&gt;0,AR3374+AT3374&gt;0),COUNTIF(AU$6:AU3373,"&gt;0")+1,0)</f>
        <v>0</v>
      </c>
    </row>
    <row r="3375" spans="40:47">
      <c r="AN3375" s="58">
        <v>94</v>
      </c>
      <c r="AO3375" s="58">
        <v>2</v>
      </c>
      <c r="AP3375" s="58">
        <v>10</v>
      </c>
      <c r="AQ3375" s="60">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58">
        <f ca="1">COUNTIF(INDIRECT("H"&amp;(ROW()+12*(($AN3375-1)*3+$AO3375)-ROW())/12+5):INDIRECT("S"&amp;(ROW()+12*(($AN3375-1)*3+$AO3375)-ROW())/12+5),AQ3375)</f>
        <v>0</v>
      </c>
      <c r="AS3375" s="60">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58">
        <f ca="1">COUNTIF(INDIRECT("U"&amp;(ROW()+12*(($AN3375-1)*3+$AO3375)-ROW())/12+5):INDIRECT("AF"&amp;(ROW()+12*(($AN3375-1)*3+$AO3375)-ROW())/12+5),AS3375)</f>
        <v>0</v>
      </c>
      <c r="AU3375" s="58">
        <f ca="1">IF(AND(AQ3375+AS3375&gt;0,AR3375+AT3375&gt;0),COUNTIF(AU$6:AU3374,"&gt;0")+1,0)</f>
        <v>0</v>
      </c>
    </row>
    <row r="3376" spans="40:47">
      <c r="AN3376" s="58">
        <v>94</v>
      </c>
      <c r="AO3376" s="58">
        <v>2</v>
      </c>
      <c r="AP3376" s="58">
        <v>11</v>
      </c>
      <c r="AQ3376" s="60">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58">
        <f ca="1">COUNTIF(INDIRECT("H"&amp;(ROW()+12*(($AN3376-1)*3+$AO3376)-ROW())/12+5):INDIRECT("S"&amp;(ROW()+12*(($AN3376-1)*3+$AO3376)-ROW())/12+5),AQ3376)</f>
        <v>0</v>
      </c>
      <c r="AS3376" s="60">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58">
        <f ca="1">COUNTIF(INDIRECT("U"&amp;(ROW()+12*(($AN3376-1)*3+$AO3376)-ROW())/12+5):INDIRECT("AF"&amp;(ROW()+12*(($AN3376-1)*3+$AO3376)-ROW())/12+5),AS3376)</f>
        <v>0</v>
      </c>
      <c r="AU3376" s="58">
        <f ca="1">IF(AND(AQ3376+AS3376&gt;0,AR3376+AT3376&gt;0),COUNTIF(AU$6:AU3375,"&gt;0")+1,0)</f>
        <v>0</v>
      </c>
    </row>
    <row r="3377" spans="40:47">
      <c r="AN3377" s="58">
        <v>94</v>
      </c>
      <c r="AO3377" s="58">
        <v>2</v>
      </c>
      <c r="AP3377" s="58">
        <v>12</v>
      </c>
      <c r="AQ3377" s="60">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58">
        <f ca="1">COUNTIF(INDIRECT("H"&amp;(ROW()+12*(($AN3377-1)*3+$AO3377)-ROW())/12+5):INDIRECT("S"&amp;(ROW()+12*(($AN3377-1)*3+$AO3377)-ROW())/12+5),AQ3377)</f>
        <v>0</v>
      </c>
      <c r="AS3377" s="60">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58">
        <f ca="1">COUNTIF(INDIRECT("U"&amp;(ROW()+12*(($AN3377-1)*3+$AO3377)-ROW())/12+5):INDIRECT("AF"&amp;(ROW()+12*(($AN3377-1)*3+$AO3377)-ROW())/12+5),AS3377)</f>
        <v>0</v>
      </c>
      <c r="AU3377" s="58">
        <f ca="1">IF(AND(AQ3377+AS3377&gt;0,AR3377+AT3377&gt;0),COUNTIF(AU$6:AU3376,"&gt;0")+1,0)</f>
        <v>0</v>
      </c>
    </row>
    <row r="3378" spans="40:47">
      <c r="AN3378" s="58">
        <v>94</v>
      </c>
      <c r="AO3378" s="58">
        <v>3</v>
      </c>
      <c r="AP3378" s="58">
        <v>1</v>
      </c>
      <c r="AQ3378" s="60">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58">
        <f ca="1">COUNTIF(INDIRECT("H"&amp;(ROW()+12*(($AN3378-1)*3+$AO3378)-ROW())/12+5):INDIRECT("S"&amp;(ROW()+12*(($AN3378-1)*3+$AO3378)-ROW())/12+5),AQ3378)</f>
        <v>0</v>
      </c>
      <c r="AS3378" s="60">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58">
        <f ca="1">COUNTIF(INDIRECT("U"&amp;(ROW()+12*(($AN3378-1)*3+$AO3378)-ROW())/12+5):INDIRECT("AF"&amp;(ROW()+12*(($AN3378-1)*3+$AO3378)-ROW())/12+5),AS3378)</f>
        <v>0</v>
      </c>
      <c r="AU3378" s="58">
        <f ca="1">IF(AND(AQ3378+AS3378&gt;0,AR3378+AT3378&gt;0),COUNTIF(AU$6:AU3377,"&gt;0")+1,0)</f>
        <v>0</v>
      </c>
    </row>
    <row r="3379" spans="40:47">
      <c r="AN3379" s="58">
        <v>94</v>
      </c>
      <c r="AO3379" s="58">
        <v>3</v>
      </c>
      <c r="AP3379" s="58">
        <v>2</v>
      </c>
      <c r="AQ3379" s="60">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58">
        <f ca="1">COUNTIF(INDIRECT("H"&amp;(ROW()+12*(($AN3379-1)*3+$AO3379)-ROW())/12+5):INDIRECT("S"&amp;(ROW()+12*(($AN3379-1)*3+$AO3379)-ROW())/12+5),AQ3379)</f>
        <v>0</v>
      </c>
      <c r="AS3379" s="60">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58">
        <f ca="1">COUNTIF(INDIRECT("U"&amp;(ROW()+12*(($AN3379-1)*3+$AO3379)-ROW())/12+5):INDIRECT("AF"&amp;(ROW()+12*(($AN3379-1)*3+$AO3379)-ROW())/12+5),AS3379)</f>
        <v>0</v>
      </c>
      <c r="AU3379" s="58">
        <f ca="1">IF(AND(AQ3379+AS3379&gt;0,AR3379+AT3379&gt;0),COUNTIF(AU$6:AU3378,"&gt;0")+1,0)</f>
        <v>0</v>
      </c>
    </row>
    <row r="3380" spans="40:47">
      <c r="AN3380" s="58">
        <v>94</v>
      </c>
      <c r="AO3380" s="58">
        <v>3</v>
      </c>
      <c r="AP3380" s="58">
        <v>3</v>
      </c>
      <c r="AQ3380" s="60">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58">
        <f ca="1">COUNTIF(INDIRECT("H"&amp;(ROW()+12*(($AN3380-1)*3+$AO3380)-ROW())/12+5):INDIRECT("S"&amp;(ROW()+12*(($AN3380-1)*3+$AO3380)-ROW())/12+5),AQ3380)</f>
        <v>0</v>
      </c>
      <c r="AS3380" s="60">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58">
        <f ca="1">COUNTIF(INDIRECT("U"&amp;(ROW()+12*(($AN3380-1)*3+$AO3380)-ROW())/12+5):INDIRECT("AF"&amp;(ROW()+12*(($AN3380-1)*3+$AO3380)-ROW())/12+5),AS3380)</f>
        <v>0</v>
      </c>
      <c r="AU3380" s="58">
        <f ca="1">IF(AND(AQ3380+AS3380&gt;0,AR3380+AT3380&gt;0),COUNTIF(AU$6:AU3379,"&gt;0")+1,0)</f>
        <v>0</v>
      </c>
    </row>
    <row r="3381" spans="40:47">
      <c r="AN3381" s="58">
        <v>94</v>
      </c>
      <c r="AO3381" s="58">
        <v>3</v>
      </c>
      <c r="AP3381" s="58">
        <v>4</v>
      </c>
      <c r="AQ3381" s="60">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58">
        <f ca="1">COUNTIF(INDIRECT("H"&amp;(ROW()+12*(($AN3381-1)*3+$AO3381)-ROW())/12+5):INDIRECT("S"&amp;(ROW()+12*(($AN3381-1)*3+$AO3381)-ROW())/12+5),AQ3381)</f>
        <v>0</v>
      </c>
      <c r="AS3381" s="60">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58">
        <f ca="1">COUNTIF(INDIRECT("U"&amp;(ROW()+12*(($AN3381-1)*3+$AO3381)-ROW())/12+5):INDIRECT("AF"&amp;(ROW()+12*(($AN3381-1)*3+$AO3381)-ROW())/12+5),AS3381)</f>
        <v>0</v>
      </c>
      <c r="AU3381" s="58">
        <f ca="1">IF(AND(AQ3381+AS3381&gt;0,AR3381+AT3381&gt;0),COUNTIF(AU$6:AU3380,"&gt;0")+1,0)</f>
        <v>0</v>
      </c>
    </row>
    <row r="3382" spans="40:47">
      <c r="AN3382" s="58">
        <v>94</v>
      </c>
      <c r="AO3382" s="58">
        <v>3</v>
      </c>
      <c r="AP3382" s="58">
        <v>5</v>
      </c>
      <c r="AQ3382" s="60">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58">
        <f ca="1">COUNTIF(INDIRECT("H"&amp;(ROW()+12*(($AN3382-1)*3+$AO3382)-ROW())/12+5):INDIRECT("S"&amp;(ROW()+12*(($AN3382-1)*3+$AO3382)-ROW())/12+5),AQ3382)</f>
        <v>0</v>
      </c>
      <c r="AS3382" s="60">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58">
        <f ca="1">COUNTIF(INDIRECT("U"&amp;(ROW()+12*(($AN3382-1)*3+$AO3382)-ROW())/12+5):INDIRECT("AF"&amp;(ROW()+12*(($AN3382-1)*3+$AO3382)-ROW())/12+5),AS3382)</f>
        <v>0</v>
      </c>
      <c r="AU3382" s="58">
        <f ca="1">IF(AND(AQ3382+AS3382&gt;0,AR3382+AT3382&gt;0),COUNTIF(AU$6:AU3381,"&gt;0")+1,0)</f>
        <v>0</v>
      </c>
    </row>
    <row r="3383" spans="40:47">
      <c r="AN3383" s="58">
        <v>94</v>
      </c>
      <c r="AO3383" s="58">
        <v>3</v>
      </c>
      <c r="AP3383" s="58">
        <v>6</v>
      </c>
      <c r="AQ3383" s="60">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58">
        <f ca="1">COUNTIF(INDIRECT("H"&amp;(ROW()+12*(($AN3383-1)*3+$AO3383)-ROW())/12+5):INDIRECT("S"&amp;(ROW()+12*(($AN3383-1)*3+$AO3383)-ROW())/12+5),AQ3383)</f>
        <v>0</v>
      </c>
      <c r="AS3383" s="60">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58">
        <f ca="1">COUNTIF(INDIRECT("U"&amp;(ROW()+12*(($AN3383-1)*3+$AO3383)-ROW())/12+5):INDIRECT("AF"&amp;(ROW()+12*(($AN3383-1)*3+$AO3383)-ROW())/12+5),AS3383)</f>
        <v>0</v>
      </c>
      <c r="AU3383" s="58">
        <f ca="1">IF(AND(AQ3383+AS3383&gt;0,AR3383+AT3383&gt;0),COUNTIF(AU$6:AU3382,"&gt;0")+1,0)</f>
        <v>0</v>
      </c>
    </row>
    <row r="3384" spans="40:47">
      <c r="AN3384" s="58">
        <v>94</v>
      </c>
      <c r="AO3384" s="58">
        <v>3</v>
      </c>
      <c r="AP3384" s="58">
        <v>7</v>
      </c>
      <c r="AQ3384" s="60">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58">
        <f ca="1">COUNTIF(INDIRECT("H"&amp;(ROW()+12*(($AN3384-1)*3+$AO3384)-ROW())/12+5):INDIRECT("S"&amp;(ROW()+12*(($AN3384-1)*3+$AO3384)-ROW())/12+5),AQ3384)</f>
        <v>0</v>
      </c>
      <c r="AS3384" s="60">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58">
        <f ca="1">COUNTIF(INDIRECT("U"&amp;(ROW()+12*(($AN3384-1)*3+$AO3384)-ROW())/12+5):INDIRECT("AF"&amp;(ROW()+12*(($AN3384-1)*3+$AO3384)-ROW())/12+5),AS3384)</f>
        <v>0</v>
      </c>
      <c r="AU3384" s="58">
        <f ca="1">IF(AND(AQ3384+AS3384&gt;0,AR3384+AT3384&gt;0),COUNTIF(AU$6:AU3383,"&gt;0")+1,0)</f>
        <v>0</v>
      </c>
    </row>
    <row r="3385" spans="40:47">
      <c r="AN3385" s="58">
        <v>94</v>
      </c>
      <c r="AO3385" s="58">
        <v>3</v>
      </c>
      <c r="AP3385" s="58">
        <v>8</v>
      </c>
      <c r="AQ3385" s="60">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58">
        <f ca="1">COUNTIF(INDIRECT("H"&amp;(ROW()+12*(($AN3385-1)*3+$AO3385)-ROW())/12+5):INDIRECT("S"&amp;(ROW()+12*(($AN3385-1)*3+$AO3385)-ROW())/12+5),AQ3385)</f>
        <v>0</v>
      </c>
      <c r="AS3385" s="60">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58">
        <f ca="1">COUNTIF(INDIRECT("U"&amp;(ROW()+12*(($AN3385-1)*3+$AO3385)-ROW())/12+5):INDIRECT("AF"&amp;(ROW()+12*(($AN3385-1)*3+$AO3385)-ROW())/12+5),AS3385)</f>
        <v>0</v>
      </c>
      <c r="AU3385" s="58">
        <f ca="1">IF(AND(AQ3385+AS3385&gt;0,AR3385+AT3385&gt;0),COUNTIF(AU$6:AU3384,"&gt;0")+1,0)</f>
        <v>0</v>
      </c>
    </row>
    <row r="3386" spans="40:47">
      <c r="AN3386" s="58">
        <v>94</v>
      </c>
      <c r="AO3386" s="58">
        <v>3</v>
      </c>
      <c r="AP3386" s="58">
        <v>9</v>
      </c>
      <c r="AQ3386" s="60">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58">
        <f ca="1">COUNTIF(INDIRECT("H"&amp;(ROW()+12*(($AN3386-1)*3+$AO3386)-ROW())/12+5):INDIRECT("S"&amp;(ROW()+12*(($AN3386-1)*3+$AO3386)-ROW())/12+5),AQ3386)</f>
        <v>0</v>
      </c>
      <c r="AS3386" s="60">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58">
        <f ca="1">COUNTIF(INDIRECT("U"&amp;(ROW()+12*(($AN3386-1)*3+$AO3386)-ROW())/12+5):INDIRECT("AF"&amp;(ROW()+12*(($AN3386-1)*3+$AO3386)-ROW())/12+5),AS3386)</f>
        <v>0</v>
      </c>
      <c r="AU3386" s="58">
        <f ca="1">IF(AND(AQ3386+AS3386&gt;0,AR3386+AT3386&gt;0),COUNTIF(AU$6:AU3385,"&gt;0")+1,0)</f>
        <v>0</v>
      </c>
    </row>
    <row r="3387" spans="40:47">
      <c r="AN3387" s="58">
        <v>94</v>
      </c>
      <c r="AO3387" s="58">
        <v>3</v>
      </c>
      <c r="AP3387" s="58">
        <v>10</v>
      </c>
      <c r="AQ3387" s="60">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58">
        <f ca="1">COUNTIF(INDIRECT("H"&amp;(ROW()+12*(($AN3387-1)*3+$AO3387)-ROW())/12+5):INDIRECT("S"&amp;(ROW()+12*(($AN3387-1)*3+$AO3387)-ROW())/12+5),AQ3387)</f>
        <v>0</v>
      </c>
      <c r="AS3387" s="60">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58">
        <f ca="1">COUNTIF(INDIRECT("U"&amp;(ROW()+12*(($AN3387-1)*3+$AO3387)-ROW())/12+5):INDIRECT("AF"&amp;(ROW()+12*(($AN3387-1)*3+$AO3387)-ROW())/12+5),AS3387)</f>
        <v>0</v>
      </c>
      <c r="AU3387" s="58">
        <f ca="1">IF(AND(AQ3387+AS3387&gt;0,AR3387+AT3387&gt;0),COUNTIF(AU$6:AU3386,"&gt;0")+1,0)</f>
        <v>0</v>
      </c>
    </row>
    <row r="3388" spans="40:47">
      <c r="AN3388" s="58">
        <v>94</v>
      </c>
      <c r="AO3388" s="58">
        <v>3</v>
      </c>
      <c r="AP3388" s="58">
        <v>11</v>
      </c>
      <c r="AQ3388" s="60">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58">
        <f ca="1">COUNTIF(INDIRECT("H"&amp;(ROW()+12*(($AN3388-1)*3+$AO3388)-ROW())/12+5):INDIRECT("S"&amp;(ROW()+12*(($AN3388-1)*3+$AO3388)-ROW())/12+5),AQ3388)</f>
        <v>0</v>
      </c>
      <c r="AS3388" s="60">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58">
        <f ca="1">COUNTIF(INDIRECT("U"&amp;(ROW()+12*(($AN3388-1)*3+$AO3388)-ROW())/12+5):INDIRECT("AF"&amp;(ROW()+12*(($AN3388-1)*3+$AO3388)-ROW())/12+5),AS3388)</f>
        <v>0</v>
      </c>
      <c r="AU3388" s="58">
        <f ca="1">IF(AND(AQ3388+AS3388&gt;0,AR3388+AT3388&gt;0),COUNTIF(AU$6:AU3387,"&gt;0")+1,0)</f>
        <v>0</v>
      </c>
    </row>
    <row r="3389" spans="40:47">
      <c r="AN3389" s="243">
        <v>94</v>
      </c>
      <c r="AO3389" s="243">
        <v>3</v>
      </c>
      <c r="AP3389" s="243">
        <v>12</v>
      </c>
      <c r="AQ3389" s="244">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243">
        <f ca="1">COUNTIF(INDIRECT("H"&amp;(ROW()+12*(($AN3389-1)*3+$AO3389)-ROW())/12+5):INDIRECT("S"&amp;(ROW()+12*(($AN3389-1)*3+$AO3389)-ROW())/12+5),AQ3389)</f>
        <v>0</v>
      </c>
      <c r="AS3389" s="244">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243">
        <f ca="1">COUNTIF(INDIRECT("U"&amp;(ROW()+12*(($AN3389-1)*3+$AO3389)-ROW())/12+5):INDIRECT("AF"&amp;(ROW()+12*(($AN3389-1)*3+$AO3389)-ROW())/12+5),AS3389)</f>
        <v>0</v>
      </c>
      <c r="AU3389" s="58">
        <f ca="1">IF(AND(AQ3389+AS3389&gt;0,AR3389+AT3389&gt;0),COUNTIF(AU$6:AU3388,"&gt;0")+1,0)</f>
        <v>0</v>
      </c>
    </row>
    <row r="3390" spans="40:47">
      <c r="AN3390" s="58">
        <v>95</v>
      </c>
      <c r="AO3390" s="58">
        <v>1</v>
      </c>
      <c r="AP3390" s="58">
        <v>1</v>
      </c>
      <c r="AQ3390" s="60">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58">
        <f ca="1">COUNTIF(INDIRECT("H"&amp;(ROW()+12*(($AN3390-1)*3+$AO3390)-ROW())/12+5):INDIRECT("S"&amp;(ROW()+12*(($AN3390-1)*3+$AO3390)-ROW())/12+5),AQ3390)</f>
        <v>0</v>
      </c>
      <c r="AS3390" s="60">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58">
        <f ca="1">COUNTIF(INDIRECT("U"&amp;(ROW()+12*(($AN3390-1)*3+$AO3390)-ROW())/12+5):INDIRECT("AF"&amp;(ROW()+12*(($AN3390-1)*3+$AO3390)-ROW())/12+5),AS3390)</f>
        <v>0</v>
      </c>
      <c r="AU3390" s="58">
        <f ca="1">IF(AND(AQ3390+AS3390&gt;0,AR3390+AT3390&gt;0),COUNTIF(AU$6:AU3389,"&gt;0")+1,0)</f>
        <v>0</v>
      </c>
    </row>
    <row r="3391" spans="40:47">
      <c r="AN3391" s="58">
        <v>95</v>
      </c>
      <c r="AO3391" s="58">
        <v>1</v>
      </c>
      <c r="AP3391" s="58">
        <v>2</v>
      </c>
      <c r="AQ3391" s="60">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58">
        <f ca="1">COUNTIF(INDIRECT("H"&amp;(ROW()+12*(($AN3391-1)*3+$AO3391)-ROW())/12+5):INDIRECT("S"&amp;(ROW()+12*(($AN3391-1)*3+$AO3391)-ROW())/12+5),AQ3391)</f>
        <v>0</v>
      </c>
      <c r="AS3391" s="60">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58">
        <f ca="1">COUNTIF(INDIRECT("U"&amp;(ROW()+12*(($AN3391-1)*3+$AO3391)-ROW())/12+5):INDIRECT("AF"&amp;(ROW()+12*(($AN3391-1)*3+$AO3391)-ROW())/12+5),AS3391)</f>
        <v>0</v>
      </c>
      <c r="AU3391" s="58">
        <f ca="1">IF(AND(AQ3391+AS3391&gt;0,AR3391+AT3391&gt;0),COUNTIF(AU$6:AU3390,"&gt;0")+1,0)</f>
        <v>0</v>
      </c>
    </row>
    <row r="3392" spans="40:47">
      <c r="AN3392" s="58">
        <v>95</v>
      </c>
      <c r="AO3392" s="58">
        <v>1</v>
      </c>
      <c r="AP3392" s="58">
        <v>3</v>
      </c>
      <c r="AQ3392" s="60">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58">
        <f ca="1">COUNTIF(INDIRECT("H"&amp;(ROW()+12*(($AN3392-1)*3+$AO3392)-ROW())/12+5):INDIRECT("S"&amp;(ROW()+12*(($AN3392-1)*3+$AO3392)-ROW())/12+5),AQ3392)</f>
        <v>0</v>
      </c>
      <c r="AS3392" s="60">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58">
        <f ca="1">COUNTIF(INDIRECT("U"&amp;(ROW()+12*(($AN3392-1)*3+$AO3392)-ROW())/12+5):INDIRECT("AF"&amp;(ROW()+12*(($AN3392-1)*3+$AO3392)-ROW())/12+5),AS3392)</f>
        <v>0</v>
      </c>
      <c r="AU3392" s="58">
        <f ca="1">IF(AND(AQ3392+AS3392&gt;0,AR3392+AT3392&gt;0),COUNTIF(AU$6:AU3391,"&gt;0")+1,0)</f>
        <v>0</v>
      </c>
    </row>
    <row r="3393" spans="40:47">
      <c r="AN3393" s="58">
        <v>95</v>
      </c>
      <c r="AO3393" s="58">
        <v>1</v>
      </c>
      <c r="AP3393" s="58">
        <v>4</v>
      </c>
      <c r="AQ3393" s="60">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58">
        <f ca="1">COUNTIF(INDIRECT("H"&amp;(ROW()+12*(($AN3393-1)*3+$AO3393)-ROW())/12+5):INDIRECT("S"&amp;(ROW()+12*(($AN3393-1)*3+$AO3393)-ROW())/12+5),AQ3393)</f>
        <v>0</v>
      </c>
      <c r="AS3393" s="60">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58">
        <f ca="1">COUNTIF(INDIRECT("U"&amp;(ROW()+12*(($AN3393-1)*3+$AO3393)-ROW())/12+5):INDIRECT("AF"&amp;(ROW()+12*(($AN3393-1)*3+$AO3393)-ROW())/12+5),AS3393)</f>
        <v>0</v>
      </c>
      <c r="AU3393" s="58">
        <f ca="1">IF(AND(AQ3393+AS3393&gt;0,AR3393+AT3393&gt;0),COUNTIF(AU$6:AU3392,"&gt;0")+1,0)</f>
        <v>0</v>
      </c>
    </row>
    <row r="3394" spans="40:47">
      <c r="AN3394" s="58">
        <v>95</v>
      </c>
      <c r="AO3394" s="58">
        <v>1</v>
      </c>
      <c r="AP3394" s="58">
        <v>5</v>
      </c>
      <c r="AQ3394" s="60">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58">
        <f ca="1">COUNTIF(INDIRECT("H"&amp;(ROW()+12*(($AN3394-1)*3+$AO3394)-ROW())/12+5):INDIRECT("S"&amp;(ROW()+12*(($AN3394-1)*3+$AO3394)-ROW())/12+5),AQ3394)</f>
        <v>0</v>
      </c>
      <c r="AS3394" s="60">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58">
        <f ca="1">COUNTIF(INDIRECT("U"&amp;(ROW()+12*(($AN3394-1)*3+$AO3394)-ROW())/12+5):INDIRECT("AF"&amp;(ROW()+12*(($AN3394-1)*3+$AO3394)-ROW())/12+5),AS3394)</f>
        <v>0</v>
      </c>
      <c r="AU3394" s="58">
        <f ca="1">IF(AND(AQ3394+AS3394&gt;0,AR3394+AT3394&gt;0),COUNTIF(AU$6:AU3393,"&gt;0")+1,0)</f>
        <v>0</v>
      </c>
    </row>
    <row r="3395" spans="40:47">
      <c r="AN3395" s="58">
        <v>95</v>
      </c>
      <c r="AO3395" s="58">
        <v>1</v>
      </c>
      <c r="AP3395" s="58">
        <v>6</v>
      </c>
      <c r="AQ3395" s="60">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58">
        <f ca="1">COUNTIF(INDIRECT("H"&amp;(ROW()+12*(($AN3395-1)*3+$AO3395)-ROW())/12+5):INDIRECT("S"&amp;(ROW()+12*(($AN3395-1)*3+$AO3395)-ROW())/12+5),AQ3395)</f>
        <v>0</v>
      </c>
      <c r="AS3395" s="60">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58">
        <f ca="1">COUNTIF(INDIRECT("U"&amp;(ROW()+12*(($AN3395-1)*3+$AO3395)-ROW())/12+5):INDIRECT("AF"&amp;(ROW()+12*(($AN3395-1)*3+$AO3395)-ROW())/12+5),AS3395)</f>
        <v>0</v>
      </c>
      <c r="AU3395" s="58">
        <f ca="1">IF(AND(AQ3395+AS3395&gt;0,AR3395+AT3395&gt;0),COUNTIF(AU$6:AU3394,"&gt;0")+1,0)</f>
        <v>0</v>
      </c>
    </row>
    <row r="3396" spans="40:47">
      <c r="AN3396" s="58">
        <v>95</v>
      </c>
      <c r="AO3396" s="58">
        <v>1</v>
      </c>
      <c r="AP3396" s="58">
        <v>7</v>
      </c>
      <c r="AQ3396" s="60">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58">
        <f ca="1">COUNTIF(INDIRECT("H"&amp;(ROW()+12*(($AN3396-1)*3+$AO3396)-ROW())/12+5):INDIRECT("S"&amp;(ROW()+12*(($AN3396-1)*3+$AO3396)-ROW())/12+5),AQ3396)</f>
        <v>0</v>
      </c>
      <c r="AS3396" s="60">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58">
        <f ca="1">COUNTIF(INDIRECT("U"&amp;(ROW()+12*(($AN3396-1)*3+$AO3396)-ROW())/12+5):INDIRECT("AF"&amp;(ROW()+12*(($AN3396-1)*3+$AO3396)-ROW())/12+5),AS3396)</f>
        <v>0</v>
      </c>
      <c r="AU3396" s="58">
        <f ca="1">IF(AND(AQ3396+AS3396&gt;0,AR3396+AT3396&gt;0),COUNTIF(AU$6:AU3395,"&gt;0")+1,0)</f>
        <v>0</v>
      </c>
    </row>
    <row r="3397" spans="40:47">
      <c r="AN3397" s="58">
        <v>95</v>
      </c>
      <c r="AO3397" s="58">
        <v>1</v>
      </c>
      <c r="AP3397" s="58">
        <v>8</v>
      </c>
      <c r="AQ3397" s="60">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58">
        <f ca="1">COUNTIF(INDIRECT("H"&amp;(ROW()+12*(($AN3397-1)*3+$AO3397)-ROW())/12+5):INDIRECT("S"&amp;(ROW()+12*(($AN3397-1)*3+$AO3397)-ROW())/12+5),AQ3397)</f>
        <v>0</v>
      </c>
      <c r="AS3397" s="60">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58">
        <f ca="1">COUNTIF(INDIRECT("U"&amp;(ROW()+12*(($AN3397-1)*3+$AO3397)-ROW())/12+5):INDIRECT("AF"&amp;(ROW()+12*(($AN3397-1)*3+$AO3397)-ROW())/12+5),AS3397)</f>
        <v>0</v>
      </c>
      <c r="AU3397" s="58">
        <f ca="1">IF(AND(AQ3397+AS3397&gt;0,AR3397+AT3397&gt;0),COUNTIF(AU$6:AU3396,"&gt;0")+1,0)</f>
        <v>0</v>
      </c>
    </row>
    <row r="3398" spans="40:47">
      <c r="AN3398" s="58">
        <v>95</v>
      </c>
      <c r="AO3398" s="58">
        <v>1</v>
      </c>
      <c r="AP3398" s="58">
        <v>9</v>
      </c>
      <c r="AQ3398" s="60">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58">
        <f ca="1">COUNTIF(INDIRECT("H"&amp;(ROW()+12*(($AN3398-1)*3+$AO3398)-ROW())/12+5):INDIRECT("S"&amp;(ROW()+12*(($AN3398-1)*3+$AO3398)-ROW())/12+5),AQ3398)</f>
        <v>0</v>
      </c>
      <c r="AS3398" s="60">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58">
        <f ca="1">COUNTIF(INDIRECT("U"&amp;(ROW()+12*(($AN3398-1)*3+$AO3398)-ROW())/12+5):INDIRECT("AF"&amp;(ROW()+12*(($AN3398-1)*3+$AO3398)-ROW())/12+5),AS3398)</f>
        <v>0</v>
      </c>
      <c r="AU3398" s="58">
        <f ca="1">IF(AND(AQ3398+AS3398&gt;0,AR3398+AT3398&gt;0),COUNTIF(AU$6:AU3397,"&gt;0")+1,0)</f>
        <v>0</v>
      </c>
    </row>
    <row r="3399" spans="40:47">
      <c r="AN3399" s="58">
        <v>95</v>
      </c>
      <c r="AO3399" s="58">
        <v>1</v>
      </c>
      <c r="AP3399" s="58">
        <v>10</v>
      </c>
      <c r="AQ3399" s="60">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58">
        <f ca="1">COUNTIF(INDIRECT("H"&amp;(ROW()+12*(($AN3399-1)*3+$AO3399)-ROW())/12+5):INDIRECT("S"&amp;(ROW()+12*(($AN3399-1)*3+$AO3399)-ROW())/12+5),AQ3399)</f>
        <v>0</v>
      </c>
      <c r="AS3399" s="60">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58">
        <f ca="1">COUNTIF(INDIRECT("U"&amp;(ROW()+12*(($AN3399-1)*3+$AO3399)-ROW())/12+5):INDIRECT("AF"&amp;(ROW()+12*(($AN3399-1)*3+$AO3399)-ROW())/12+5),AS3399)</f>
        <v>0</v>
      </c>
      <c r="AU3399" s="58">
        <f ca="1">IF(AND(AQ3399+AS3399&gt;0,AR3399+AT3399&gt;0),COUNTIF(AU$6:AU3398,"&gt;0")+1,0)</f>
        <v>0</v>
      </c>
    </row>
    <row r="3400" spans="40:47">
      <c r="AN3400" s="58">
        <v>95</v>
      </c>
      <c r="AO3400" s="58">
        <v>1</v>
      </c>
      <c r="AP3400" s="58">
        <v>11</v>
      </c>
      <c r="AQ3400" s="60">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58">
        <f ca="1">COUNTIF(INDIRECT("H"&amp;(ROW()+12*(($AN3400-1)*3+$AO3400)-ROW())/12+5):INDIRECT("S"&amp;(ROW()+12*(($AN3400-1)*3+$AO3400)-ROW())/12+5),AQ3400)</f>
        <v>0</v>
      </c>
      <c r="AS3400" s="60">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58">
        <f ca="1">COUNTIF(INDIRECT("U"&amp;(ROW()+12*(($AN3400-1)*3+$AO3400)-ROW())/12+5):INDIRECT("AF"&amp;(ROW()+12*(($AN3400-1)*3+$AO3400)-ROW())/12+5),AS3400)</f>
        <v>0</v>
      </c>
      <c r="AU3400" s="58">
        <f ca="1">IF(AND(AQ3400+AS3400&gt;0,AR3400+AT3400&gt;0),COUNTIF(AU$6:AU3399,"&gt;0")+1,0)</f>
        <v>0</v>
      </c>
    </row>
    <row r="3401" spans="40:47">
      <c r="AN3401" s="58">
        <v>95</v>
      </c>
      <c r="AO3401" s="58">
        <v>1</v>
      </c>
      <c r="AP3401" s="58">
        <v>12</v>
      </c>
      <c r="AQ3401" s="60">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58">
        <f ca="1">COUNTIF(INDIRECT("H"&amp;(ROW()+12*(($AN3401-1)*3+$AO3401)-ROW())/12+5):INDIRECT("S"&amp;(ROW()+12*(($AN3401-1)*3+$AO3401)-ROW())/12+5),AQ3401)</f>
        <v>0</v>
      </c>
      <c r="AS3401" s="60">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58">
        <f ca="1">COUNTIF(INDIRECT("U"&amp;(ROW()+12*(($AN3401-1)*3+$AO3401)-ROW())/12+5):INDIRECT("AF"&amp;(ROW()+12*(($AN3401-1)*3+$AO3401)-ROW())/12+5),AS3401)</f>
        <v>0</v>
      </c>
      <c r="AU3401" s="58">
        <f ca="1">IF(AND(AQ3401+AS3401&gt;0,AR3401+AT3401&gt;0),COUNTIF(AU$6:AU3400,"&gt;0")+1,0)</f>
        <v>0</v>
      </c>
    </row>
    <row r="3402" spans="40:47">
      <c r="AN3402" s="58">
        <v>95</v>
      </c>
      <c r="AO3402" s="58">
        <v>2</v>
      </c>
      <c r="AP3402" s="58">
        <v>1</v>
      </c>
      <c r="AQ3402" s="60">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58">
        <f ca="1">COUNTIF(INDIRECT("H"&amp;(ROW()+12*(($AN3402-1)*3+$AO3402)-ROW())/12+5):INDIRECT("S"&amp;(ROW()+12*(($AN3402-1)*3+$AO3402)-ROW())/12+5),AQ3402)</f>
        <v>0</v>
      </c>
      <c r="AS3402" s="60">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58">
        <f ca="1">COUNTIF(INDIRECT("U"&amp;(ROW()+12*(($AN3402-1)*3+$AO3402)-ROW())/12+5):INDIRECT("AF"&amp;(ROW()+12*(($AN3402-1)*3+$AO3402)-ROW())/12+5),AS3402)</f>
        <v>0</v>
      </c>
      <c r="AU3402" s="58">
        <f ca="1">IF(AND(AQ3402+AS3402&gt;0,AR3402+AT3402&gt;0),COUNTIF(AU$6:AU3401,"&gt;0")+1,0)</f>
        <v>0</v>
      </c>
    </row>
    <row r="3403" spans="40:47">
      <c r="AN3403" s="58">
        <v>95</v>
      </c>
      <c r="AO3403" s="58">
        <v>2</v>
      </c>
      <c r="AP3403" s="58">
        <v>2</v>
      </c>
      <c r="AQ3403" s="60">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58">
        <f ca="1">COUNTIF(INDIRECT("H"&amp;(ROW()+12*(($AN3403-1)*3+$AO3403)-ROW())/12+5):INDIRECT("S"&amp;(ROW()+12*(($AN3403-1)*3+$AO3403)-ROW())/12+5),AQ3403)</f>
        <v>0</v>
      </c>
      <c r="AS3403" s="60">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58">
        <f ca="1">COUNTIF(INDIRECT("U"&amp;(ROW()+12*(($AN3403-1)*3+$AO3403)-ROW())/12+5):INDIRECT("AF"&amp;(ROW()+12*(($AN3403-1)*3+$AO3403)-ROW())/12+5),AS3403)</f>
        <v>0</v>
      </c>
      <c r="AU3403" s="58">
        <f ca="1">IF(AND(AQ3403+AS3403&gt;0,AR3403+AT3403&gt;0),COUNTIF(AU$6:AU3402,"&gt;0")+1,0)</f>
        <v>0</v>
      </c>
    </row>
    <row r="3404" spans="40:47">
      <c r="AN3404" s="58">
        <v>95</v>
      </c>
      <c r="AO3404" s="58">
        <v>2</v>
      </c>
      <c r="AP3404" s="58">
        <v>3</v>
      </c>
      <c r="AQ3404" s="60">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58">
        <f ca="1">COUNTIF(INDIRECT("H"&amp;(ROW()+12*(($AN3404-1)*3+$AO3404)-ROW())/12+5):INDIRECT("S"&amp;(ROW()+12*(($AN3404-1)*3+$AO3404)-ROW())/12+5),AQ3404)</f>
        <v>0</v>
      </c>
      <c r="AS3404" s="60">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58">
        <f ca="1">COUNTIF(INDIRECT("U"&amp;(ROW()+12*(($AN3404-1)*3+$AO3404)-ROW())/12+5):INDIRECT("AF"&amp;(ROW()+12*(($AN3404-1)*3+$AO3404)-ROW())/12+5),AS3404)</f>
        <v>0</v>
      </c>
      <c r="AU3404" s="58">
        <f ca="1">IF(AND(AQ3404+AS3404&gt;0,AR3404+AT3404&gt;0),COUNTIF(AU$6:AU3403,"&gt;0")+1,0)</f>
        <v>0</v>
      </c>
    </row>
    <row r="3405" spans="40:47">
      <c r="AN3405" s="58">
        <v>95</v>
      </c>
      <c r="AO3405" s="58">
        <v>2</v>
      </c>
      <c r="AP3405" s="58">
        <v>4</v>
      </c>
      <c r="AQ3405" s="60">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58">
        <f ca="1">COUNTIF(INDIRECT("H"&amp;(ROW()+12*(($AN3405-1)*3+$AO3405)-ROW())/12+5):INDIRECT("S"&amp;(ROW()+12*(($AN3405-1)*3+$AO3405)-ROW())/12+5),AQ3405)</f>
        <v>0</v>
      </c>
      <c r="AS3405" s="60">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58">
        <f ca="1">COUNTIF(INDIRECT("U"&amp;(ROW()+12*(($AN3405-1)*3+$AO3405)-ROW())/12+5):INDIRECT("AF"&amp;(ROW()+12*(($AN3405-1)*3+$AO3405)-ROW())/12+5),AS3405)</f>
        <v>0</v>
      </c>
      <c r="AU3405" s="58">
        <f ca="1">IF(AND(AQ3405+AS3405&gt;0,AR3405+AT3405&gt;0),COUNTIF(AU$6:AU3404,"&gt;0")+1,0)</f>
        <v>0</v>
      </c>
    </row>
    <row r="3406" spans="40:47">
      <c r="AN3406" s="58">
        <v>95</v>
      </c>
      <c r="AO3406" s="58">
        <v>2</v>
      </c>
      <c r="AP3406" s="58">
        <v>5</v>
      </c>
      <c r="AQ3406" s="60">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58">
        <f ca="1">COUNTIF(INDIRECT("H"&amp;(ROW()+12*(($AN3406-1)*3+$AO3406)-ROW())/12+5):INDIRECT("S"&amp;(ROW()+12*(($AN3406-1)*3+$AO3406)-ROW())/12+5),AQ3406)</f>
        <v>0</v>
      </c>
      <c r="AS3406" s="60">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58">
        <f ca="1">COUNTIF(INDIRECT("U"&amp;(ROW()+12*(($AN3406-1)*3+$AO3406)-ROW())/12+5):INDIRECT("AF"&amp;(ROW()+12*(($AN3406-1)*3+$AO3406)-ROW())/12+5),AS3406)</f>
        <v>0</v>
      </c>
      <c r="AU3406" s="58">
        <f ca="1">IF(AND(AQ3406+AS3406&gt;0,AR3406+AT3406&gt;0),COUNTIF(AU$6:AU3405,"&gt;0")+1,0)</f>
        <v>0</v>
      </c>
    </row>
    <row r="3407" spans="40:47">
      <c r="AN3407" s="58">
        <v>95</v>
      </c>
      <c r="AO3407" s="58">
        <v>2</v>
      </c>
      <c r="AP3407" s="58">
        <v>6</v>
      </c>
      <c r="AQ3407" s="60">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58">
        <f ca="1">COUNTIF(INDIRECT("H"&amp;(ROW()+12*(($AN3407-1)*3+$AO3407)-ROW())/12+5):INDIRECT("S"&amp;(ROW()+12*(($AN3407-1)*3+$AO3407)-ROW())/12+5),AQ3407)</f>
        <v>0</v>
      </c>
      <c r="AS3407" s="60">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58">
        <f ca="1">COUNTIF(INDIRECT("U"&amp;(ROW()+12*(($AN3407-1)*3+$AO3407)-ROW())/12+5):INDIRECT("AF"&amp;(ROW()+12*(($AN3407-1)*3+$AO3407)-ROW())/12+5),AS3407)</f>
        <v>0</v>
      </c>
      <c r="AU3407" s="58">
        <f ca="1">IF(AND(AQ3407+AS3407&gt;0,AR3407+AT3407&gt;0),COUNTIF(AU$6:AU3406,"&gt;0")+1,0)</f>
        <v>0</v>
      </c>
    </row>
    <row r="3408" spans="40:47">
      <c r="AN3408" s="58">
        <v>95</v>
      </c>
      <c r="AO3408" s="58">
        <v>2</v>
      </c>
      <c r="AP3408" s="58">
        <v>7</v>
      </c>
      <c r="AQ3408" s="60">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58">
        <f ca="1">COUNTIF(INDIRECT("H"&amp;(ROW()+12*(($AN3408-1)*3+$AO3408)-ROW())/12+5):INDIRECT("S"&amp;(ROW()+12*(($AN3408-1)*3+$AO3408)-ROW())/12+5),AQ3408)</f>
        <v>0</v>
      </c>
      <c r="AS3408" s="60">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58">
        <f ca="1">COUNTIF(INDIRECT("U"&amp;(ROW()+12*(($AN3408-1)*3+$AO3408)-ROW())/12+5):INDIRECT("AF"&amp;(ROW()+12*(($AN3408-1)*3+$AO3408)-ROW())/12+5),AS3408)</f>
        <v>0</v>
      </c>
      <c r="AU3408" s="58">
        <f ca="1">IF(AND(AQ3408+AS3408&gt;0,AR3408+AT3408&gt;0),COUNTIF(AU$6:AU3407,"&gt;0")+1,0)</f>
        <v>0</v>
      </c>
    </row>
    <row r="3409" spans="40:47">
      <c r="AN3409" s="58">
        <v>95</v>
      </c>
      <c r="AO3409" s="58">
        <v>2</v>
      </c>
      <c r="AP3409" s="58">
        <v>8</v>
      </c>
      <c r="AQ3409" s="60">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58">
        <f ca="1">COUNTIF(INDIRECT("H"&amp;(ROW()+12*(($AN3409-1)*3+$AO3409)-ROW())/12+5):INDIRECT("S"&amp;(ROW()+12*(($AN3409-1)*3+$AO3409)-ROW())/12+5),AQ3409)</f>
        <v>0</v>
      </c>
      <c r="AS3409" s="60">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58">
        <f ca="1">COUNTIF(INDIRECT("U"&amp;(ROW()+12*(($AN3409-1)*3+$AO3409)-ROW())/12+5):INDIRECT("AF"&amp;(ROW()+12*(($AN3409-1)*3+$AO3409)-ROW())/12+5),AS3409)</f>
        <v>0</v>
      </c>
      <c r="AU3409" s="58">
        <f ca="1">IF(AND(AQ3409+AS3409&gt;0,AR3409+AT3409&gt;0),COUNTIF(AU$6:AU3408,"&gt;0")+1,0)</f>
        <v>0</v>
      </c>
    </row>
    <row r="3410" spans="40:47">
      <c r="AN3410" s="58">
        <v>95</v>
      </c>
      <c r="AO3410" s="58">
        <v>2</v>
      </c>
      <c r="AP3410" s="58">
        <v>9</v>
      </c>
      <c r="AQ3410" s="60">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58">
        <f ca="1">COUNTIF(INDIRECT("H"&amp;(ROW()+12*(($AN3410-1)*3+$AO3410)-ROW())/12+5):INDIRECT("S"&amp;(ROW()+12*(($AN3410-1)*3+$AO3410)-ROW())/12+5),AQ3410)</f>
        <v>0</v>
      </c>
      <c r="AS3410" s="60">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58">
        <f ca="1">COUNTIF(INDIRECT("U"&amp;(ROW()+12*(($AN3410-1)*3+$AO3410)-ROW())/12+5):INDIRECT("AF"&amp;(ROW()+12*(($AN3410-1)*3+$AO3410)-ROW())/12+5),AS3410)</f>
        <v>0</v>
      </c>
      <c r="AU3410" s="58">
        <f ca="1">IF(AND(AQ3410+AS3410&gt;0,AR3410+AT3410&gt;0),COUNTIF(AU$6:AU3409,"&gt;0")+1,0)</f>
        <v>0</v>
      </c>
    </row>
    <row r="3411" spans="40:47">
      <c r="AN3411" s="58">
        <v>95</v>
      </c>
      <c r="AO3411" s="58">
        <v>2</v>
      </c>
      <c r="AP3411" s="58">
        <v>10</v>
      </c>
      <c r="AQ3411" s="60">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58">
        <f ca="1">COUNTIF(INDIRECT("H"&amp;(ROW()+12*(($AN3411-1)*3+$AO3411)-ROW())/12+5):INDIRECT("S"&amp;(ROW()+12*(($AN3411-1)*3+$AO3411)-ROW())/12+5),AQ3411)</f>
        <v>0</v>
      </c>
      <c r="AS3411" s="60">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58">
        <f ca="1">COUNTIF(INDIRECT("U"&amp;(ROW()+12*(($AN3411-1)*3+$AO3411)-ROW())/12+5):INDIRECT("AF"&amp;(ROW()+12*(($AN3411-1)*3+$AO3411)-ROW())/12+5),AS3411)</f>
        <v>0</v>
      </c>
      <c r="AU3411" s="58">
        <f ca="1">IF(AND(AQ3411+AS3411&gt;0,AR3411+AT3411&gt;0),COUNTIF(AU$6:AU3410,"&gt;0")+1,0)</f>
        <v>0</v>
      </c>
    </row>
    <row r="3412" spans="40:47">
      <c r="AN3412" s="58">
        <v>95</v>
      </c>
      <c r="AO3412" s="58">
        <v>2</v>
      </c>
      <c r="AP3412" s="58">
        <v>11</v>
      </c>
      <c r="AQ3412" s="60">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58">
        <f ca="1">COUNTIF(INDIRECT("H"&amp;(ROW()+12*(($AN3412-1)*3+$AO3412)-ROW())/12+5):INDIRECT("S"&amp;(ROW()+12*(($AN3412-1)*3+$AO3412)-ROW())/12+5),AQ3412)</f>
        <v>0</v>
      </c>
      <c r="AS3412" s="60">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58">
        <f ca="1">COUNTIF(INDIRECT("U"&amp;(ROW()+12*(($AN3412-1)*3+$AO3412)-ROW())/12+5):INDIRECT("AF"&amp;(ROW()+12*(($AN3412-1)*3+$AO3412)-ROW())/12+5),AS3412)</f>
        <v>0</v>
      </c>
      <c r="AU3412" s="58">
        <f ca="1">IF(AND(AQ3412+AS3412&gt;0,AR3412+AT3412&gt;0),COUNTIF(AU$6:AU3411,"&gt;0")+1,0)</f>
        <v>0</v>
      </c>
    </row>
    <row r="3413" spans="40:47">
      <c r="AN3413" s="58">
        <v>95</v>
      </c>
      <c r="AO3413" s="58">
        <v>2</v>
      </c>
      <c r="AP3413" s="58">
        <v>12</v>
      </c>
      <c r="AQ3413" s="60">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58">
        <f ca="1">COUNTIF(INDIRECT("H"&amp;(ROW()+12*(($AN3413-1)*3+$AO3413)-ROW())/12+5):INDIRECT("S"&amp;(ROW()+12*(($AN3413-1)*3+$AO3413)-ROW())/12+5),AQ3413)</f>
        <v>0</v>
      </c>
      <c r="AS3413" s="60">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58">
        <f ca="1">COUNTIF(INDIRECT("U"&amp;(ROW()+12*(($AN3413-1)*3+$AO3413)-ROW())/12+5):INDIRECT("AF"&amp;(ROW()+12*(($AN3413-1)*3+$AO3413)-ROW())/12+5),AS3413)</f>
        <v>0</v>
      </c>
      <c r="AU3413" s="58">
        <f ca="1">IF(AND(AQ3413+AS3413&gt;0,AR3413+AT3413&gt;0),COUNTIF(AU$6:AU3412,"&gt;0")+1,0)</f>
        <v>0</v>
      </c>
    </row>
    <row r="3414" spans="40:47">
      <c r="AN3414" s="58">
        <v>95</v>
      </c>
      <c r="AO3414" s="58">
        <v>3</v>
      </c>
      <c r="AP3414" s="58">
        <v>1</v>
      </c>
      <c r="AQ3414" s="60">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58">
        <f ca="1">COUNTIF(INDIRECT("H"&amp;(ROW()+12*(($AN3414-1)*3+$AO3414)-ROW())/12+5):INDIRECT("S"&amp;(ROW()+12*(($AN3414-1)*3+$AO3414)-ROW())/12+5),AQ3414)</f>
        <v>0</v>
      </c>
      <c r="AS3414" s="60">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58">
        <f ca="1">COUNTIF(INDIRECT("U"&amp;(ROW()+12*(($AN3414-1)*3+$AO3414)-ROW())/12+5):INDIRECT("AF"&amp;(ROW()+12*(($AN3414-1)*3+$AO3414)-ROW())/12+5),AS3414)</f>
        <v>0</v>
      </c>
      <c r="AU3414" s="58">
        <f ca="1">IF(AND(AQ3414+AS3414&gt;0,AR3414+AT3414&gt;0),COUNTIF(AU$6:AU3413,"&gt;0")+1,0)</f>
        <v>0</v>
      </c>
    </row>
    <row r="3415" spans="40:47">
      <c r="AN3415" s="58">
        <v>95</v>
      </c>
      <c r="AO3415" s="58">
        <v>3</v>
      </c>
      <c r="AP3415" s="58">
        <v>2</v>
      </c>
      <c r="AQ3415" s="60">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58">
        <f ca="1">COUNTIF(INDIRECT("H"&amp;(ROW()+12*(($AN3415-1)*3+$AO3415)-ROW())/12+5):INDIRECT("S"&amp;(ROW()+12*(($AN3415-1)*3+$AO3415)-ROW())/12+5),AQ3415)</f>
        <v>0</v>
      </c>
      <c r="AS3415" s="60">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58">
        <f ca="1">COUNTIF(INDIRECT("U"&amp;(ROW()+12*(($AN3415-1)*3+$AO3415)-ROW())/12+5):INDIRECT("AF"&amp;(ROW()+12*(($AN3415-1)*3+$AO3415)-ROW())/12+5),AS3415)</f>
        <v>0</v>
      </c>
      <c r="AU3415" s="58">
        <f ca="1">IF(AND(AQ3415+AS3415&gt;0,AR3415+AT3415&gt;0),COUNTIF(AU$6:AU3414,"&gt;0")+1,0)</f>
        <v>0</v>
      </c>
    </row>
    <row r="3416" spans="40:47">
      <c r="AN3416" s="58">
        <v>95</v>
      </c>
      <c r="AO3416" s="58">
        <v>3</v>
      </c>
      <c r="AP3416" s="58">
        <v>3</v>
      </c>
      <c r="AQ3416" s="60">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58">
        <f ca="1">COUNTIF(INDIRECT("H"&amp;(ROW()+12*(($AN3416-1)*3+$AO3416)-ROW())/12+5):INDIRECT("S"&amp;(ROW()+12*(($AN3416-1)*3+$AO3416)-ROW())/12+5),AQ3416)</f>
        <v>0</v>
      </c>
      <c r="AS3416" s="60">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58">
        <f ca="1">COUNTIF(INDIRECT("U"&amp;(ROW()+12*(($AN3416-1)*3+$AO3416)-ROW())/12+5):INDIRECT("AF"&amp;(ROW()+12*(($AN3416-1)*3+$AO3416)-ROW())/12+5),AS3416)</f>
        <v>0</v>
      </c>
      <c r="AU3416" s="58">
        <f ca="1">IF(AND(AQ3416+AS3416&gt;0,AR3416+AT3416&gt;0),COUNTIF(AU$6:AU3415,"&gt;0")+1,0)</f>
        <v>0</v>
      </c>
    </row>
    <row r="3417" spans="40:47">
      <c r="AN3417" s="58">
        <v>95</v>
      </c>
      <c r="AO3417" s="58">
        <v>3</v>
      </c>
      <c r="AP3417" s="58">
        <v>4</v>
      </c>
      <c r="AQ3417" s="60">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58">
        <f ca="1">COUNTIF(INDIRECT("H"&amp;(ROW()+12*(($AN3417-1)*3+$AO3417)-ROW())/12+5):INDIRECT("S"&amp;(ROW()+12*(($AN3417-1)*3+$AO3417)-ROW())/12+5),AQ3417)</f>
        <v>0</v>
      </c>
      <c r="AS3417" s="60">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58">
        <f ca="1">COUNTIF(INDIRECT("U"&amp;(ROW()+12*(($AN3417-1)*3+$AO3417)-ROW())/12+5):INDIRECT("AF"&amp;(ROW()+12*(($AN3417-1)*3+$AO3417)-ROW())/12+5),AS3417)</f>
        <v>0</v>
      </c>
      <c r="AU3417" s="58">
        <f ca="1">IF(AND(AQ3417+AS3417&gt;0,AR3417+AT3417&gt;0),COUNTIF(AU$6:AU3416,"&gt;0")+1,0)</f>
        <v>0</v>
      </c>
    </row>
    <row r="3418" spans="40:47">
      <c r="AN3418" s="58">
        <v>95</v>
      </c>
      <c r="AO3418" s="58">
        <v>3</v>
      </c>
      <c r="AP3418" s="58">
        <v>5</v>
      </c>
      <c r="AQ3418" s="60">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58">
        <f ca="1">COUNTIF(INDIRECT("H"&amp;(ROW()+12*(($AN3418-1)*3+$AO3418)-ROW())/12+5):INDIRECT("S"&amp;(ROW()+12*(($AN3418-1)*3+$AO3418)-ROW())/12+5),AQ3418)</f>
        <v>0</v>
      </c>
      <c r="AS3418" s="60">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58">
        <f ca="1">COUNTIF(INDIRECT("U"&amp;(ROW()+12*(($AN3418-1)*3+$AO3418)-ROW())/12+5):INDIRECT("AF"&amp;(ROW()+12*(($AN3418-1)*3+$AO3418)-ROW())/12+5),AS3418)</f>
        <v>0</v>
      </c>
      <c r="AU3418" s="58">
        <f ca="1">IF(AND(AQ3418+AS3418&gt;0,AR3418+AT3418&gt;0),COUNTIF(AU$6:AU3417,"&gt;0")+1,0)</f>
        <v>0</v>
      </c>
    </row>
    <row r="3419" spans="40:47">
      <c r="AN3419" s="58">
        <v>95</v>
      </c>
      <c r="AO3419" s="58">
        <v>3</v>
      </c>
      <c r="AP3419" s="58">
        <v>6</v>
      </c>
      <c r="AQ3419" s="60">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58">
        <f ca="1">COUNTIF(INDIRECT("H"&amp;(ROW()+12*(($AN3419-1)*3+$AO3419)-ROW())/12+5):INDIRECT("S"&amp;(ROW()+12*(($AN3419-1)*3+$AO3419)-ROW())/12+5),AQ3419)</f>
        <v>0</v>
      </c>
      <c r="AS3419" s="60">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58">
        <f ca="1">COUNTIF(INDIRECT("U"&amp;(ROW()+12*(($AN3419-1)*3+$AO3419)-ROW())/12+5):INDIRECT("AF"&amp;(ROW()+12*(($AN3419-1)*3+$AO3419)-ROW())/12+5),AS3419)</f>
        <v>0</v>
      </c>
      <c r="AU3419" s="58">
        <f ca="1">IF(AND(AQ3419+AS3419&gt;0,AR3419+AT3419&gt;0),COUNTIF(AU$6:AU3418,"&gt;0")+1,0)</f>
        <v>0</v>
      </c>
    </row>
    <row r="3420" spans="40:47">
      <c r="AN3420" s="58">
        <v>95</v>
      </c>
      <c r="AO3420" s="58">
        <v>3</v>
      </c>
      <c r="AP3420" s="58">
        <v>7</v>
      </c>
      <c r="AQ3420" s="60">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58">
        <f ca="1">COUNTIF(INDIRECT("H"&amp;(ROW()+12*(($AN3420-1)*3+$AO3420)-ROW())/12+5):INDIRECT("S"&amp;(ROW()+12*(($AN3420-1)*3+$AO3420)-ROW())/12+5),AQ3420)</f>
        <v>0</v>
      </c>
      <c r="AS3420" s="60">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58">
        <f ca="1">COUNTIF(INDIRECT("U"&amp;(ROW()+12*(($AN3420-1)*3+$AO3420)-ROW())/12+5):INDIRECT("AF"&amp;(ROW()+12*(($AN3420-1)*3+$AO3420)-ROW())/12+5),AS3420)</f>
        <v>0</v>
      </c>
      <c r="AU3420" s="58">
        <f ca="1">IF(AND(AQ3420+AS3420&gt;0,AR3420+AT3420&gt;0),COUNTIF(AU$6:AU3419,"&gt;0")+1,0)</f>
        <v>0</v>
      </c>
    </row>
    <row r="3421" spans="40:47">
      <c r="AN3421" s="58">
        <v>95</v>
      </c>
      <c r="AO3421" s="58">
        <v>3</v>
      </c>
      <c r="AP3421" s="58">
        <v>8</v>
      </c>
      <c r="AQ3421" s="60">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58">
        <f ca="1">COUNTIF(INDIRECT("H"&amp;(ROW()+12*(($AN3421-1)*3+$AO3421)-ROW())/12+5):INDIRECT("S"&amp;(ROW()+12*(($AN3421-1)*3+$AO3421)-ROW())/12+5),AQ3421)</f>
        <v>0</v>
      </c>
      <c r="AS3421" s="60">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58">
        <f ca="1">COUNTIF(INDIRECT("U"&amp;(ROW()+12*(($AN3421-1)*3+$AO3421)-ROW())/12+5):INDIRECT("AF"&amp;(ROW()+12*(($AN3421-1)*3+$AO3421)-ROW())/12+5),AS3421)</f>
        <v>0</v>
      </c>
      <c r="AU3421" s="58">
        <f ca="1">IF(AND(AQ3421+AS3421&gt;0,AR3421+AT3421&gt;0),COUNTIF(AU$6:AU3420,"&gt;0")+1,0)</f>
        <v>0</v>
      </c>
    </row>
    <row r="3422" spans="40:47">
      <c r="AN3422" s="58">
        <v>95</v>
      </c>
      <c r="AO3422" s="58">
        <v>3</v>
      </c>
      <c r="AP3422" s="58">
        <v>9</v>
      </c>
      <c r="AQ3422" s="60">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58">
        <f ca="1">COUNTIF(INDIRECT("H"&amp;(ROW()+12*(($AN3422-1)*3+$AO3422)-ROW())/12+5):INDIRECT("S"&amp;(ROW()+12*(($AN3422-1)*3+$AO3422)-ROW())/12+5),AQ3422)</f>
        <v>0</v>
      </c>
      <c r="AS3422" s="60">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58">
        <f ca="1">COUNTIF(INDIRECT("U"&amp;(ROW()+12*(($AN3422-1)*3+$AO3422)-ROW())/12+5):INDIRECT("AF"&amp;(ROW()+12*(($AN3422-1)*3+$AO3422)-ROW())/12+5),AS3422)</f>
        <v>0</v>
      </c>
      <c r="AU3422" s="58">
        <f ca="1">IF(AND(AQ3422+AS3422&gt;0,AR3422+AT3422&gt;0),COUNTIF(AU$6:AU3421,"&gt;0")+1,0)</f>
        <v>0</v>
      </c>
    </row>
    <row r="3423" spans="40:47">
      <c r="AN3423" s="58">
        <v>95</v>
      </c>
      <c r="AO3423" s="58">
        <v>3</v>
      </c>
      <c r="AP3423" s="58">
        <v>10</v>
      </c>
      <c r="AQ3423" s="60">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58">
        <f ca="1">COUNTIF(INDIRECT("H"&amp;(ROW()+12*(($AN3423-1)*3+$AO3423)-ROW())/12+5):INDIRECT("S"&amp;(ROW()+12*(($AN3423-1)*3+$AO3423)-ROW())/12+5),AQ3423)</f>
        <v>0</v>
      </c>
      <c r="AS3423" s="60">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58">
        <f ca="1">COUNTIF(INDIRECT("U"&amp;(ROW()+12*(($AN3423-1)*3+$AO3423)-ROW())/12+5):INDIRECT("AF"&amp;(ROW()+12*(($AN3423-1)*3+$AO3423)-ROW())/12+5),AS3423)</f>
        <v>0</v>
      </c>
      <c r="AU3423" s="58">
        <f ca="1">IF(AND(AQ3423+AS3423&gt;0,AR3423+AT3423&gt;0),COUNTIF(AU$6:AU3422,"&gt;0")+1,0)</f>
        <v>0</v>
      </c>
    </row>
    <row r="3424" spans="40:47">
      <c r="AN3424" s="58">
        <v>95</v>
      </c>
      <c r="AO3424" s="58">
        <v>3</v>
      </c>
      <c r="AP3424" s="58">
        <v>11</v>
      </c>
      <c r="AQ3424" s="60">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58">
        <f ca="1">COUNTIF(INDIRECT("H"&amp;(ROW()+12*(($AN3424-1)*3+$AO3424)-ROW())/12+5):INDIRECT("S"&amp;(ROW()+12*(($AN3424-1)*3+$AO3424)-ROW())/12+5),AQ3424)</f>
        <v>0</v>
      </c>
      <c r="AS3424" s="60">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58">
        <f ca="1">COUNTIF(INDIRECT("U"&amp;(ROW()+12*(($AN3424-1)*3+$AO3424)-ROW())/12+5):INDIRECT("AF"&amp;(ROW()+12*(($AN3424-1)*3+$AO3424)-ROW())/12+5),AS3424)</f>
        <v>0</v>
      </c>
      <c r="AU3424" s="58">
        <f ca="1">IF(AND(AQ3424+AS3424&gt;0,AR3424+AT3424&gt;0),COUNTIF(AU$6:AU3423,"&gt;0")+1,0)</f>
        <v>0</v>
      </c>
    </row>
    <row r="3425" spans="40:47">
      <c r="AN3425" s="243">
        <v>95</v>
      </c>
      <c r="AO3425" s="243">
        <v>3</v>
      </c>
      <c r="AP3425" s="243">
        <v>12</v>
      </c>
      <c r="AQ3425" s="244">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243">
        <f ca="1">COUNTIF(INDIRECT("H"&amp;(ROW()+12*(($AN3425-1)*3+$AO3425)-ROW())/12+5):INDIRECT("S"&amp;(ROW()+12*(($AN3425-1)*3+$AO3425)-ROW())/12+5),AQ3425)</f>
        <v>0</v>
      </c>
      <c r="AS3425" s="244">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243">
        <f ca="1">COUNTIF(INDIRECT("U"&amp;(ROW()+12*(($AN3425-1)*3+$AO3425)-ROW())/12+5):INDIRECT("AF"&amp;(ROW()+12*(($AN3425-1)*3+$AO3425)-ROW())/12+5),AS3425)</f>
        <v>0</v>
      </c>
      <c r="AU3425" s="58">
        <f ca="1">IF(AND(AQ3425+AS3425&gt;0,AR3425+AT3425&gt;0),COUNTIF(AU$6:AU3424,"&gt;0")+1,0)</f>
        <v>0</v>
      </c>
    </row>
    <row r="3426" spans="40:47">
      <c r="AN3426" s="58">
        <v>96</v>
      </c>
      <c r="AO3426" s="58">
        <v>1</v>
      </c>
      <c r="AP3426" s="58">
        <v>1</v>
      </c>
      <c r="AQ3426" s="60">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58">
        <f ca="1">COUNTIF(INDIRECT("H"&amp;(ROW()+12*(($AN3426-1)*3+$AO3426)-ROW())/12+5):INDIRECT("S"&amp;(ROW()+12*(($AN3426-1)*3+$AO3426)-ROW())/12+5),AQ3426)</f>
        <v>0</v>
      </c>
      <c r="AS3426" s="60">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58">
        <f ca="1">COUNTIF(INDIRECT("U"&amp;(ROW()+12*(($AN3426-1)*3+$AO3426)-ROW())/12+5):INDIRECT("AF"&amp;(ROW()+12*(($AN3426-1)*3+$AO3426)-ROW())/12+5),AS3426)</f>
        <v>0</v>
      </c>
      <c r="AU3426" s="58">
        <f ca="1">IF(AND(AQ3426+AS3426&gt;0,AR3426+AT3426&gt;0),COUNTIF(AU$6:AU3425,"&gt;0")+1,0)</f>
        <v>0</v>
      </c>
    </row>
    <row r="3427" spans="40:47">
      <c r="AN3427" s="58">
        <v>96</v>
      </c>
      <c r="AO3427" s="58">
        <v>1</v>
      </c>
      <c r="AP3427" s="58">
        <v>2</v>
      </c>
      <c r="AQ3427" s="60">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58">
        <f ca="1">COUNTIF(INDIRECT("H"&amp;(ROW()+12*(($AN3427-1)*3+$AO3427)-ROW())/12+5):INDIRECT("S"&amp;(ROW()+12*(($AN3427-1)*3+$AO3427)-ROW())/12+5),AQ3427)</f>
        <v>0</v>
      </c>
      <c r="AS3427" s="60">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58">
        <f ca="1">COUNTIF(INDIRECT("U"&amp;(ROW()+12*(($AN3427-1)*3+$AO3427)-ROW())/12+5):INDIRECT("AF"&amp;(ROW()+12*(($AN3427-1)*3+$AO3427)-ROW())/12+5),AS3427)</f>
        <v>0</v>
      </c>
      <c r="AU3427" s="58">
        <f ca="1">IF(AND(AQ3427+AS3427&gt;0,AR3427+AT3427&gt;0),COUNTIF(AU$6:AU3426,"&gt;0")+1,0)</f>
        <v>0</v>
      </c>
    </row>
    <row r="3428" spans="40:47">
      <c r="AN3428" s="58">
        <v>96</v>
      </c>
      <c r="AO3428" s="58">
        <v>1</v>
      </c>
      <c r="AP3428" s="58">
        <v>3</v>
      </c>
      <c r="AQ3428" s="60">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58">
        <f ca="1">COUNTIF(INDIRECT("H"&amp;(ROW()+12*(($AN3428-1)*3+$AO3428)-ROW())/12+5):INDIRECT("S"&amp;(ROW()+12*(($AN3428-1)*3+$AO3428)-ROW())/12+5),AQ3428)</f>
        <v>0</v>
      </c>
      <c r="AS3428" s="60">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58">
        <f ca="1">COUNTIF(INDIRECT("U"&amp;(ROW()+12*(($AN3428-1)*3+$AO3428)-ROW())/12+5):INDIRECT("AF"&amp;(ROW()+12*(($AN3428-1)*3+$AO3428)-ROW())/12+5),AS3428)</f>
        <v>0</v>
      </c>
      <c r="AU3428" s="58">
        <f ca="1">IF(AND(AQ3428+AS3428&gt;0,AR3428+AT3428&gt;0),COUNTIF(AU$6:AU3427,"&gt;0")+1,0)</f>
        <v>0</v>
      </c>
    </row>
    <row r="3429" spans="40:47">
      <c r="AN3429" s="58">
        <v>96</v>
      </c>
      <c r="AO3429" s="58">
        <v>1</v>
      </c>
      <c r="AP3429" s="58">
        <v>4</v>
      </c>
      <c r="AQ3429" s="60">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58">
        <f ca="1">COUNTIF(INDIRECT("H"&amp;(ROW()+12*(($AN3429-1)*3+$AO3429)-ROW())/12+5):INDIRECT("S"&amp;(ROW()+12*(($AN3429-1)*3+$AO3429)-ROW())/12+5),AQ3429)</f>
        <v>0</v>
      </c>
      <c r="AS3429" s="60">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58">
        <f ca="1">COUNTIF(INDIRECT("U"&amp;(ROW()+12*(($AN3429-1)*3+$AO3429)-ROW())/12+5):INDIRECT("AF"&amp;(ROW()+12*(($AN3429-1)*3+$AO3429)-ROW())/12+5),AS3429)</f>
        <v>0</v>
      </c>
      <c r="AU3429" s="58">
        <f ca="1">IF(AND(AQ3429+AS3429&gt;0,AR3429+AT3429&gt;0),COUNTIF(AU$6:AU3428,"&gt;0")+1,0)</f>
        <v>0</v>
      </c>
    </row>
    <row r="3430" spans="40:47">
      <c r="AN3430" s="58">
        <v>96</v>
      </c>
      <c r="AO3430" s="58">
        <v>1</v>
      </c>
      <c r="AP3430" s="58">
        <v>5</v>
      </c>
      <c r="AQ3430" s="60">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58">
        <f ca="1">COUNTIF(INDIRECT("H"&amp;(ROW()+12*(($AN3430-1)*3+$AO3430)-ROW())/12+5):INDIRECT("S"&amp;(ROW()+12*(($AN3430-1)*3+$AO3430)-ROW())/12+5),AQ3430)</f>
        <v>0</v>
      </c>
      <c r="AS3430" s="60">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58">
        <f ca="1">COUNTIF(INDIRECT("U"&amp;(ROW()+12*(($AN3430-1)*3+$AO3430)-ROW())/12+5):INDIRECT("AF"&amp;(ROW()+12*(($AN3430-1)*3+$AO3430)-ROW())/12+5),AS3430)</f>
        <v>0</v>
      </c>
      <c r="AU3430" s="58">
        <f ca="1">IF(AND(AQ3430+AS3430&gt;0,AR3430+AT3430&gt;0),COUNTIF(AU$6:AU3429,"&gt;0")+1,0)</f>
        <v>0</v>
      </c>
    </row>
    <row r="3431" spans="40:47">
      <c r="AN3431" s="58">
        <v>96</v>
      </c>
      <c r="AO3431" s="58">
        <v>1</v>
      </c>
      <c r="AP3431" s="58">
        <v>6</v>
      </c>
      <c r="AQ3431" s="60">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58">
        <f ca="1">COUNTIF(INDIRECT("H"&amp;(ROW()+12*(($AN3431-1)*3+$AO3431)-ROW())/12+5):INDIRECT("S"&amp;(ROW()+12*(($AN3431-1)*3+$AO3431)-ROW())/12+5),AQ3431)</f>
        <v>0</v>
      </c>
      <c r="AS3431" s="60">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58">
        <f ca="1">COUNTIF(INDIRECT("U"&amp;(ROW()+12*(($AN3431-1)*3+$AO3431)-ROW())/12+5):INDIRECT("AF"&amp;(ROW()+12*(($AN3431-1)*3+$AO3431)-ROW())/12+5),AS3431)</f>
        <v>0</v>
      </c>
      <c r="AU3431" s="58">
        <f ca="1">IF(AND(AQ3431+AS3431&gt;0,AR3431+AT3431&gt;0),COUNTIF(AU$6:AU3430,"&gt;0")+1,0)</f>
        <v>0</v>
      </c>
    </row>
    <row r="3432" spans="40:47">
      <c r="AN3432" s="58">
        <v>96</v>
      </c>
      <c r="AO3432" s="58">
        <v>1</v>
      </c>
      <c r="AP3432" s="58">
        <v>7</v>
      </c>
      <c r="AQ3432" s="60">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58">
        <f ca="1">COUNTIF(INDIRECT("H"&amp;(ROW()+12*(($AN3432-1)*3+$AO3432)-ROW())/12+5):INDIRECT("S"&amp;(ROW()+12*(($AN3432-1)*3+$AO3432)-ROW())/12+5),AQ3432)</f>
        <v>0</v>
      </c>
      <c r="AS3432" s="60">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58">
        <f ca="1">COUNTIF(INDIRECT("U"&amp;(ROW()+12*(($AN3432-1)*3+$AO3432)-ROW())/12+5):INDIRECT("AF"&amp;(ROW()+12*(($AN3432-1)*3+$AO3432)-ROW())/12+5),AS3432)</f>
        <v>0</v>
      </c>
      <c r="AU3432" s="58">
        <f ca="1">IF(AND(AQ3432+AS3432&gt;0,AR3432+AT3432&gt;0),COUNTIF(AU$6:AU3431,"&gt;0")+1,0)</f>
        <v>0</v>
      </c>
    </row>
    <row r="3433" spans="40:47">
      <c r="AN3433" s="58">
        <v>96</v>
      </c>
      <c r="AO3433" s="58">
        <v>1</v>
      </c>
      <c r="AP3433" s="58">
        <v>8</v>
      </c>
      <c r="AQ3433" s="60">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58">
        <f ca="1">COUNTIF(INDIRECT("H"&amp;(ROW()+12*(($AN3433-1)*3+$AO3433)-ROW())/12+5):INDIRECT("S"&amp;(ROW()+12*(($AN3433-1)*3+$AO3433)-ROW())/12+5),AQ3433)</f>
        <v>0</v>
      </c>
      <c r="AS3433" s="60">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58">
        <f ca="1">COUNTIF(INDIRECT("U"&amp;(ROW()+12*(($AN3433-1)*3+$AO3433)-ROW())/12+5):INDIRECT("AF"&amp;(ROW()+12*(($AN3433-1)*3+$AO3433)-ROW())/12+5),AS3433)</f>
        <v>0</v>
      </c>
      <c r="AU3433" s="58">
        <f ca="1">IF(AND(AQ3433+AS3433&gt;0,AR3433+AT3433&gt;0),COUNTIF(AU$6:AU3432,"&gt;0")+1,0)</f>
        <v>0</v>
      </c>
    </row>
    <row r="3434" spans="40:47">
      <c r="AN3434" s="58">
        <v>96</v>
      </c>
      <c r="AO3434" s="58">
        <v>1</v>
      </c>
      <c r="AP3434" s="58">
        <v>9</v>
      </c>
      <c r="AQ3434" s="60">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58">
        <f ca="1">COUNTIF(INDIRECT("H"&amp;(ROW()+12*(($AN3434-1)*3+$AO3434)-ROW())/12+5):INDIRECT("S"&amp;(ROW()+12*(($AN3434-1)*3+$AO3434)-ROW())/12+5),AQ3434)</f>
        <v>0</v>
      </c>
      <c r="AS3434" s="60">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58">
        <f ca="1">COUNTIF(INDIRECT("U"&amp;(ROW()+12*(($AN3434-1)*3+$AO3434)-ROW())/12+5):INDIRECT("AF"&amp;(ROW()+12*(($AN3434-1)*3+$AO3434)-ROW())/12+5),AS3434)</f>
        <v>0</v>
      </c>
      <c r="AU3434" s="58">
        <f ca="1">IF(AND(AQ3434+AS3434&gt;0,AR3434+AT3434&gt;0),COUNTIF(AU$6:AU3433,"&gt;0")+1,0)</f>
        <v>0</v>
      </c>
    </row>
    <row r="3435" spans="40:47">
      <c r="AN3435" s="58">
        <v>96</v>
      </c>
      <c r="AO3435" s="58">
        <v>1</v>
      </c>
      <c r="AP3435" s="58">
        <v>10</v>
      </c>
      <c r="AQ3435" s="60">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58">
        <f ca="1">COUNTIF(INDIRECT("H"&amp;(ROW()+12*(($AN3435-1)*3+$AO3435)-ROW())/12+5):INDIRECT("S"&amp;(ROW()+12*(($AN3435-1)*3+$AO3435)-ROW())/12+5),AQ3435)</f>
        <v>0</v>
      </c>
      <c r="AS3435" s="60">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58">
        <f ca="1">COUNTIF(INDIRECT("U"&amp;(ROW()+12*(($AN3435-1)*3+$AO3435)-ROW())/12+5):INDIRECT("AF"&amp;(ROW()+12*(($AN3435-1)*3+$AO3435)-ROW())/12+5),AS3435)</f>
        <v>0</v>
      </c>
      <c r="AU3435" s="58">
        <f ca="1">IF(AND(AQ3435+AS3435&gt;0,AR3435+AT3435&gt;0),COUNTIF(AU$6:AU3434,"&gt;0")+1,0)</f>
        <v>0</v>
      </c>
    </row>
    <row r="3436" spans="40:47">
      <c r="AN3436" s="58">
        <v>96</v>
      </c>
      <c r="AO3436" s="58">
        <v>1</v>
      </c>
      <c r="AP3436" s="58">
        <v>11</v>
      </c>
      <c r="AQ3436" s="60">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58">
        <f ca="1">COUNTIF(INDIRECT("H"&amp;(ROW()+12*(($AN3436-1)*3+$AO3436)-ROW())/12+5):INDIRECT("S"&amp;(ROW()+12*(($AN3436-1)*3+$AO3436)-ROW())/12+5),AQ3436)</f>
        <v>0</v>
      </c>
      <c r="AS3436" s="60">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58">
        <f ca="1">COUNTIF(INDIRECT("U"&amp;(ROW()+12*(($AN3436-1)*3+$AO3436)-ROW())/12+5):INDIRECT("AF"&amp;(ROW()+12*(($AN3436-1)*3+$AO3436)-ROW())/12+5),AS3436)</f>
        <v>0</v>
      </c>
      <c r="AU3436" s="58">
        <f ca="1">IF(AND(AQ3436+AS3436&gt;0,AR3436+AT3436&gt;0),COUNTIF(AU$6:AU3435,"&gt;0")+1,0)</f>
        <v>0</v>
      </c>
    </row>
    <row r="3437" spans="40:47">
      <c r="AN3437" s="58">
        <v>96</v>
      </c>
      <c r="AO3437" s="58">
        <v>1</v>
      </c>
      <c r="AP3437" s="58">
        <v>12</v>
      </c>
      <c r="AQ3437" s="60">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58">
        <f ca="1">COUNTIF(INDIRECT("H"&amp;(ROW()+12*(($AN3437-1)*3+$AO3437)-ROW())/12+5):INDIRECT("S"&amp;(ROW()+12*(($AN3437-1)*3+$AO3437)-ROW())/12+5),AQ3437)</f>
        <v>0</v>
      </c>
      <c r="AS3437" s="60">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58">
        <f ca="1">COUNTIF(INDIRECT("U"&amp;(ROW()+12*(($AN3437-1)*3+$AO3437)-ROW())/12+5):INDIRECT("AF"&amp;(ROW()+12*(($AN3437-1)*3+$AO3437)-ROW())/12+5),AS3437)</f>
        <v>0</v>
      </c>
      <c r="AU3437" s="58">
        <f ca="1">IF(AND(AQ3437+AS3437&gt;0,AR3437+AT3437&gt;0),COUNTIF(AU$6:AU3436,"&gt;0")+1,0)</f>
        <v>0</v>
      </c>
    </row>
    <row r="3438" spans="40:47">
      <c r="AN3438" s="58">
        <v>96</v>
      </c>
      <c r="AO3438" s="58">
        <v>2</v>
      </c>
      <c r="AP3438" s="58">
        <v>1</v>
      </c>
      <c r="AQ3438" s="60">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58">
        <f ca="1">COUNTIF(INDIRECT("H"&amp;(ROW()+12*(($AN3438-1)*3+$AO3438)-ROW())/12+5):INDIRECT("S"&amp;(ROW()+12*(($AN3438-1)*3+$AO3438)-ROW())/12+5),AQ3438)</f>
        <v>0</v>
      </c>
      <c r="AS3438" s="60">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58">
        <f ca="1">COUNTIF(INDIRECT("U"&amp;(ROW()+12*(($AN3438-1)*3+$AO3438)-ROW())/12+5):INDIRECT("AF"&amp;(ROW()+12*(($AN3438-1)*3+$AO3438)-ROW())/12+5),AS3438)</f>
        <v>0</v>
      </c>
      <c r="AU3438" s="58">
        <f ca="1">IF(AND(AQ3438+AS3438&gt;0,AR3438+AT3438&gt;0),COUNTIF(AU$6:AU3437,"&gt;0")+1,0)</f>
        <v>0</v>
      </c>
    </row>
    <row r="3439" spans="40:47">
      <c r="AN3439" s="58">
        <v>96</v>
      </c>
      <c r="AO3439" s="58">
        <v>2</v>
      </c>
      <c r="AP3439" s="58">
        <v>2</v>
      </c>
      <c r="AQ3439" s="60">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58">
        <f ca="1">COUNTIF(INDIRECT("H"&amp;(ROW()+12*(($AN3439-1)*3+$AO3439)-ROW())/12+5):INDIRECT("S"&amp;(ROW()+12*(($AN3439-1)*3+$AO3439)-ROW())/12+5),AQ3439)</f>
        <v>0</v>
      </c>
      <c r="AS3439" s="60">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58">
        <f ca="1">COUNTIF(INDIRECT("U"&amp;(ROW()+12*(($AN3439-1)*3+$AO3439)-ROW())/12+5):INDIRECT("AF"&amp;(ROW()+12*(($AN3439-1)*3+$AO3439)-ROW())/12+5),AS3439)</f>
        <v>0</v>
      </c>
      <c r="AU3439" s="58">
        <f ca="1">IF(AND(AQ3439+AS3439&gt;0,AR3439+AT3439&gt;0),COUNTIF(AU$6:AU3438,"&gt;0")+1,0)</f>
        <v>0</v>
      </c>
    </row>
    <row r="3440" spans="40:47">
      <c r="AN3440" s="58">
        <v>96</v>
      </c>
      <c r="AO3440" s="58">
        <v>2</v>
      </c>
      <c r="AP3440" s="58">
        <v>3</v>
      </c>
      <c r="AQ3440" s="60">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58">
        <f ca="1">COUNTIF(INDIRECT("H"&amp;(ROW()+12*(($AN3440-1)*3+$AO3440)-ROW())/12+5):INDIRECT("S"&amp;(ROW()+12*(($AN3440-1)*3+$AO3440)-ROW())/12+5),AQ3440)</f>
        <v>0</v>
      </c>
      <c r="AS3440" s="60">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58">
        <f ca="1">COUNTIF(INDIRECT("U"&amp;(ROW()+12*(($AN3440-1)*3+$AO3440)-ROW())/12+5):INDIRECT("AF"&amp;(ROW()+12*(($AN3440-1)*3+$AO3440)-ROW())/12+5),AS3440)</f>
        <v>0</v>
      </c>
      <c r="AU3440" s="58">
        <f ca="1">IF(AND(AQ3440+AS3440&gt;0,AR3440+AT3440&gt;0),COUNTIF(AU$6:AU3439,"&gt;0")+1,0)</f>
        <v>0</v>
      </c>
    </row>
    <row r="3441" spans="40:47">
      <c r="AN3441" s="58">
        <v>96</v>
      </c>
      <c r="AO3441" s="58">
        <v>2</v>
      </c>
      <c r="AP3441" s="58">
        <v>4</v>
      </c>
      <c r="AQ3441" s="60">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58">
        <f ca="1">COUNTIF(INDIRECT("H"&amp;(ROW()+12*(($AN3441-1)*3+$AO3441)-ROW())/12+5):INDIRECT("S"&amp;(ROW()+12*(($AN3441-1)*3+$AO3441)-ROW())/12+5),AQ3441)</f>
        <v>0</v>
      </c>
      <c r="AS3441" s="60">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58">
        <f ca="1">COUNTIF(INDIRECT("U"&amp;(ROW()+12*(($AN3441-1)*3+$AO3441)-ROW())/12+5):INDIRECT("AF"&amp;(ROW()+12*(($AN3441-1)*3+$AO3441)-ROW())/12+5),AS3441)</f>
        <v>0</v>
      </c>
      <c r="AU3441" s="58">
        <f ca="1">IF(AND(AQ3441+AS3441&gt;0,AR3441+AT3441&gt;0),COUNTIF(AU$6:AU3440,"&gt;0")+1,0)</f>
        <v>0</v>
      </c>
    </row>
    <row r="3442" spans="40:47">
      <c r="AN3442" s="58">
        <v>96</v>
      </c>
      <c r="AO3442" s="58">
        <v>2</v>
      </c>
      <c r="AP3442" s="58">
        <v>5</v>
      </c>
      <c r="AQ3442" s="60">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58">
        <f ca="1">COUNTIF(INDIRECT("H"&amp;(ROW()+12*(($AN3442-1)*3+$AO3442)-ROW())/12+5):INDIRECT("S"&amp;(ROW()+12*(($AN3442-1)*3+$AO3442)-ROW())/12+5),AQ3442)</f>
        <v>0</v>
      </c>
      <c r="AS3442" s="60">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58">
        <f ca="1">COUNTIF(INDIRECT("U"&amp;(ROW()+12*(($AN3442-1)*3+$AO3442)-ROW())/12+5):INDIRECT("AF"&amp;(ROW()+12*(($AN3442-1)*3+$AO3442)-ROW())/12+5),AS3442)</f>
        <v>0</v>
      </c>
      <c r="AU3442" s="58">
        <f ca="1">IF(AND(AQ3442+AS3442&gt;0,AR3442+AT3442&gt;0),COUNTIF(AU$6:AU3441,"&gt;0")+1,0)</f>
        <v>0</v>
      </c>
    </row>
    <row r="3443" spans="40:47">
      <c r="AN3443" s="58">
        <v>96</v>
      </c>
      <c r="AO3443" s="58">
        <v>2</v>
      </c>
      <c r="AP3443" s="58">
        <v>6</v>
      </c>
      <c r="AQ3443" s="60">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58">
        <f ca="1">COUNTIF(INDIRECT("H"&amp;(ROW()+12*(($AN3443-1)*3+$AO3443)-ROW())/12+5):INDIRECT("S"&amp;(ROW()+12*(($AN3443-1)*3+$AO3443)-ROW())/12+5),AQ3443)</f>
        <v>0</v>
      </c>
      <c r="AS3443" s="60">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58">
        <f ca="1">COUNTIF(INDIRECT("U"&amp;(ROW()+12*(($AN3443-1)*3+$AO3443)-ROW())/12+5):INDIRECT("AF"&amp;(ROW()+12*(($AN3443-1)*3+$AO3443)-ROW())/12+5),AS3443)</f>
        <v>0</v>
      </c>
      <c r="AU3443" s="58">
        <f ca="1">IF(AND(AQ3443+AS3443&gt;0,AR3443+AT3443&gt;0),COUNTIF(AU$6:AU3442,"&gt;0")+1,0)</f>
        <v>0</v>
      </c>
    </row>
    <row r="3444" spans="40:47">
      <c r="AN3444" s="58">
        <v>96</v>
      </c>
      <c r="AO3444" s="58">
        <v>2</v>
      </c>
      <c r="AP3444" s="58">
        <v>7</v>
      </c>
      <c r="AQ3444" s="60">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58">
        <f ca="1">COUNTIF(INDIRECT("H"&amp;(ROW()+12*(($AN3444-1)*3+$AO3444)-ROW())/12+5):INDIRECT("S"&amp;(ROW()+12*(($AN3444-1)*3+$AO3444)-ROW())/12+5),AQ3444)</f>
        <v>0</v>
      </c>
      <c r="AS3444" s="60">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58">
        <f ca="1">COUNTIF(INDIRECT("U"&amp;(ROW()+12*(($AN3444-1)*3+$AO3444)-ROW())/12+5):INDIRECT("AF"&amp;(ROW()+12*(($AN3444-1)*3+$AO3444)-ROW())/12+5),AS3444)</f>
        <v>0</v>
      </c>
      <c r="AU3444" s="58">
        <f ca="1">IF(AND(AQ3444+AS3444&gt;0,AR3444+AT3444&gt;0),COUNTIF(AU$6:AU3443,"&gt;0")+1,0)</f>
        <v>0</v>
      </c>
    </row>
    <row r="3445" spans="40:47">
      <c r="AN3445" s="58">
        <v>96</v>
      </c>
      <c r="AO3445" s="58">
        <v>2</v>
      </c>
      <c r="AP3445" s="58">
        <v>8</v>
      </c>
      <c r="AQ3445" s="60">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58">
        <f ca="1">COUNTIF(INDIRECT("H"&amp;(ROW()+12*(($AN3445-1)*3+$AO3445)-ROW())/12+5):INDIRECT("S"&amp;(ROW()+12*(($AN3445-1)*3+$AO3445)-ROW())/12+5),AQ3445)</f>
        <v>0</v>
      </c>
      <c r="AS3445" s="60">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58">
        <f ca="1">COUNTIF(INDIRECT("U"&amp;(ROW()+12*(($AN3445-1)*3+$AO3445)-ROW())/12+5):INDIRECT("AF"&amp;(ROW()+12*(($AN3445-1)*3+$AO3445)-ROW())/12+5),AS3445)</f>
        <v>0</v>
      </c>
      <c r="AU3445" s="58">
        <f ca="1">IF(AND(AQ3445+AS3445&gt;0,AR3445+AT3445&gt;0),COUNTIF(AU$6:AU3444,"&gt;0")+1,0)</f>
        <v>0</v>
      </c>
    </row>
    <row r="3446" spans="40:47">
      <c r="AN3446" s="58">
        <v>96</v>
      </c>
      <c r="AO3446" s="58">
        <v>2</v>
      </c>
      <c r="AP3446" s="58">
        <v>9</v>
      </c>
      <c r="AQ3446" s="60">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58">
        <f ca="1">COUNTIF(INDIRECT("H"&amp;(ROW()+12*(($AN3446-1)*3+$AO3446)-ROW())/12+5):INDIRECT("S"&amp;(ROW()+12*(($AN3446-1)*3+$AO3446)-ROW())/12+5),AQ3446)</f>
        <v>0</v>
      </c>
      <c r="AS3446" s="60">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58">
        <f ca="1">COUNTIF(INDIRECT("U"&amp;(ROW()+12*(($AN3446-1)*3+$AO3446)-ROW())/12+5):INDIRECT("AF"&amp;(ROW()+12*(($AN3446-1)*3+$AO3446)-ROW())/12+5),AS3446)</f>
        <v>0</v>
      </c>
      <c r="AU3446" s="58">
        <f ca="1">IF(AND(AQ3446+AS3446&gt;0,AR3446+AT3446&gt;0),COUNTIF(AU$6:AU3445,"&gt;0")+1,0)</f>
        <v>0</v>
      </c>
    </row>
    <row r="3447" spans="40:47">
      <c r="AN3447" s="58">
        <v>96</v>
      </c>
      <c r="AO3447" s="58">
        <v>2</v>
      </c>
      <c r="AP3447" s="58">
        <v>10</v>
      </c>
      <c r="AQ3447" s="60">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58">
        <f ca="1">COUNTIF(INDIRECT("H"&amp;(ROW()+12*(($AN3447-1)*3+$AO3447)-ROW())/12+5):INDIRECT("S"&amp;(ROW()+12*(($AN3447-1)*3+$AO3447)-ROW())/12+5),AQ3447)</f>
        <v>0</v>
      </c>
      <c r="AS3447" s="60">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58">
        <f ca="1">COUNTIF(INDIRECT("U"&amp;(ROW()+12*(($AN3447-1)*3+$AO3447)-ROW())/12+5):INDIRECT("AF"&amp;(ROW()+12*(($AN3447-1)*3+$AO3447)-ROW())/12+5),AS3447)</f>
        <v>0</v>
      </c>
      <c r="AU3447" s="58">
        <f ca="1">IF(AND(AQ3447+AS3447&gt;0,AR3447+AT3447&gt;0),COUNTIF(AU$6:AU3446,"&gt;0")+1,0)</f>
        <v>0</v>
      </c>
    </row>
    <row r="3448" spans="40:47">
      <c r="AN3448" s="58">
        <v>96</v>
      </c>
      <c r="AO3448" s="58">
        <v>2</v>
      </c>
      <c r="AP3448" s="58">
        <v>11</v>
      </c>
      <c r="AQ3448" s="60">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58">
        <f ca="1">COUNTIF(INDIRECT("H"&amp;(ROW()+12*(($AN3448-1)*3+$AO3448)-ROW())/12+5):INDIRECT("S"&amp;(ROW()+12*(($AN3448-1)*3+$AO3448)-ROW())/12+5),AQ3448)</f>
        <v>0</v>
      </c>
      <c r="AS3448" s="60">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58">
        <f ca="1">COUNTIF(INDIRECT("U"&amp;(ROW()+12*(($AN3448-1)*3+$AO3448)-ROW())/12+5):INDIRECT("AF"&amp;(ROW()+12*(($AN3448-1)*3+$AO3448)-ROW())/12+5),AS3448)</f>
        <v>0</v>
      </c>
      <c r="AU3448" s="58">
        <f ca="1">IF(AND(AQ3448+AS3448&gt;0,AR3448+AT3448&gt;0),COUNTIF(AU$6:AU3447,"&gt;0")+1,0)</f>
        <v>0</v>
      </c>
    </row>
    <row r="3449" spans="40:47">
      <c r="AN3449" s="58">
        <v>96</v>
      </c>
      <c r="AO3449" s="58">
        <v>2</v>
      </c>
      <c r="AP3449" s="58">
        <v>12</v>
      </c>
      <c r="AQ3449" s="60">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58">
        <f ca="1">COUNTIF(INDIRECT("H"&amp;(ROW()+12*(($AN3449-1)*3+$AO3449)-ROW())/12+5):INDIRECT("S"&amp;(ROW()+12*(($AN3449-1)*3+$AO3449)-ROW())/12+5),AQ3449)</f>
        <v>0</v>
      </c>
      <c r="AS3449" s="60">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58">
        <f ca="1">COUNTIF(INDIRECT("U"&amp;(ROW()+12*(($AN3449-1)*3+$AO3449)-ROW())/12+5):INDIRECT("AF"&amp;(ROW()+12*(($AN3449-1)*3+$AO3449)-ROW())/12+5),AS3449)</f>
        <v>0</v>
      </c>
      <c r="AU3449" s="58">
        <f ca="1">IF(AND(AQ3449+AS3449&gt;0,AR3449+AT3449&gt;0),COUNTIF(AU$6:AU3448,"&gt;0")+1,0)</f>
        <v>0</v>
      </c>
    </row>
    <row r="3450" spans="40:47">
      <c r="AN3450" s="58">
        <v>96</v>
      </c>
      <c r="AO3450" s="58">
        <v>3</v>
      </c>
      <c r="AP3450" s="58">
        <v>1</v>
      </c>
      <c r="AQ3450" s="60">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58">
        <f ca="1">COUNTIF(INDIRECT("H"&amp;(ROW()+12*(($AN3450-1)*3+$AO3450)-ROW())/12+5):INDIRECT("S"&amp;(ROW()+12*(($AN3450-1)*3+$AO3450)-ROW())/12+5),AQ3450)</f>
        <v>0</v>
      </c>
      <c r="AS3450" s="60">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58">
        <f ca="1">COUNTIF(INDIRECT("U"&amp;(ROW()+12*(($AN3450-1)*3+$AO3450)-ROW())/12+5):INDIRECT("AF"&amp;(ROW()+12*(($AN3450-1)*3+$AO3450)-ROW())/12+5),AS3450)</f>
        <v>0</v>
      </c>
      <c r="AU3450" s="58">
        <f ca="1">IF(AND(AQ3450+AS3450&gt;0,AR3450+AT3450&gt;0),COUNTIF(AU$6:AU3449,"&gt;0")+1,0)</f>
        <v>0</v>
      </c>
    </row>
    <row r="3451" spans="40:47">
      <c r="AN3451" s="58">
        <v>96</v>
      </c>
      <c r="AO3451" s="58">
        <v>3</v>
      </c>
      <c r="AP3451" s="58">
        <v>2</v>
      </c>
      <c r="AQ3451" s="60">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58">
        <f ca="1">COUNTIF(INDIRECT("H"&amp;(ROW()+12*(($AN3451-1)*3+$AO3451)-ROW())/12+5):INDIRECT("S"&amp;(ROW()+12*(($AN3451-1)*3+$AO3451)-ROW())/12+5),AQ3451)</f>
        <v>0</v>
      </c>
      <c r="AS3451" s="60">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58">
        <f ca="1">COUNTIF(INDIRECT("U"&amp;(ROW()+12*(($AN3451-1)*3+$AO3451)-ROW())/12+5):INDIRECT("AF"&amp;(ROW()+12*(($AN3451-1)*3+$AO3451)-ROW())/12+5),AS3451)</f>
        <v>0</v>
      </c>
      <c r="AU3451" s="58">
        <f ca="1">IF(AND(AQ3451+AS3451&gt;0,AR3451+AT3451&gt;0),COUNTIF(AU$6:AU3450,"&gt;0")+1,0)</f>
        <v>0</v>
      </c>
    </row>
    <row r="3452" spans="40:47">
      <c r="AN3452" s="58">
        <v>96</v>
      </c>
      <c r="AO3452" s="58">
        <v>3</v>
      </c>
      <c r="AP3452" s="58">
        <v>3</v>
      </c>
      <c r="AQ3452" s="60">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58">
        <f ca="1">COUNTIF(INDIRECT("H"&amp;(ROW()+12*(($AN3452-1)*3+$AO3452)-ROW())/12+5):INDIRECT("S"&amp;(ROW()+12*(($AN3452-1)*3+$AO3452)-ROW())/12+5),AQ3452)</f>
        <v>0</v>
      </c>
      <c r="AS3452" s="60">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58">
        <f ca="1">COUNTIF(INDIRECT("U"&amp;(ROW()+12*(($AN3452-1)*3+$AO3452)-ROW())/12+5):INDIRECT("AF"&amp;(ROW()+12*(($AN3452-1)*3+$AO3452)-ROW())/12+5),AS3452)</f>
        <v>0</v>
      </c>
      <c r="AU3452" s="58">
        <f ca="1">IF(AND(AQ3452+AS3452&gt;0,AR3452+AT3452&gt;0),COUNTIF(AU$6:AU3451,"&gt;0")+1,0)</f>
        <v>0</v>
      </c>
    </row>
    <row r="3453" spans="40:47">
      <c r="AN3453" s="58">
        <v>96</v>
      </c>
      <c r="AO3453" s="58">
        <v>3</v>
      </c>
      <c r="AP3453" s="58">
        <v>4</v>
      </c>
      <c r="AQ3453" s="60">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58">
        <f ca="1">COUNTIF(INDIRECT("H"&amp;(ROW()+12*(($AN3453-1)*3+$AO3453)-ROW())/12+5):INDIRECT("S"&amp;(ROW()+12*(($AN3453-1)*3+$AO3453)-ROW())/12+5),AQ3453)</f>
        <v>0</v>
      </c>
      <c r="AS3453" s="60">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58">
        <f ca="1">COUNTIF(INDIRECT("U"&amp;(ROW()+12*(($AN3453-1)*3+$AO3453)-ROW())/12+5):INDIRECT("AF"&amp;(ROW()+12*(($AN3453-1)*3+$AO3453)-ROW())/12+5),AS3453)</f>
        <v>0</v>
      </c>
      <c r="AU3453" s="58">
        <f ca="1">IF(AND(AQ3453+AS3453&gt;0,AR3453+AT3453&gt;0),COUNTIF(AU$6:AU3452,"&gt;0")+1,0)</f>
        <v>0</v>
      </c>
    </row>
    <row r="3454" spans="40:47">
      <c r="AN3454" s="58">
        <v>96</v>
      </c>
      <c r="AO3454" s="58">
        <v>3</v>
      </c>
      <c r="AP3454" s="58">
        <v>5</v>
      </c>
      <c r="AQ3454" s="60">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58">
        <f ca="1">COUNTIF(INDIRECT("H"&amp;(ROW()+12*(($AN3454-1)*3+$AO3454)-ROW())/12+5):INDIRECT("S"&amp;(ROW()+12*(($AN3454-1)*3+$AO3454)-ROW())/12+5),AQ3454)</f>
        <v>0</v>
      </c>
      <c r="AS3454" s="60">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58">
        <f ca="1">COUNTIF(INDIRECT("U"&amp;(ROW()+12*(($AN3454-1)*3+$AO3454)-ROW())/12+5):INDIRECT("AF"&amp;(ROW()+12*(($AN3454-1)*3+$AO3454)-ROW())/12+5),AS3454)</f>
        <v>0</v>
      </c>
      <c r="AU3454" s="58">
        <f ca="1">IF(AND(AQ3454+AS3454&gt;0,AR3454+AT3454&gt;0),COUNTIF(AU$6:AU3453,"&gt;0")+1,0)</f>
        <v>0</v>
      </c>
    </row>
    <row r="3455" spans="40:47">
      <c r="AN3455" s="58">
        <v>96</v>
      </c>
      <c r="AO3455" s="58">
        <v>3</v>
      </c>
      <c r="AP3455" s="58">
        <v>6</v>
      </c>
      <c r="AQ3455" s="60">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58">
        <f ca="1">COUNTIF(INDIRECT("H"&amp;(ROW()+12*(($AN3455-1)*3+$AO3455)-ROW())/12+5):INDIRECT("S"&amp;(ROW()+12*(($AN3455-1)*3+$AO3455)-ROW())/12+5),AQ3455)</f>
        <v>0</v>
      </c>
      <c r="AS3455" s="60">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58">
        <f ca="1">COUNTIF(INDIRECT("U"&amp;(ROW()+12*(($AN3455-1)*3+$AO3455)-ROW())/12+5):INDIRECT("AF"&amp;(ROW()+12*(($AN3455-1)*3+$AO3455)-ROW())/12+5),AS3455)</f>
        <v>0</v>
      </c>
      <c r="AU3455" s="58">
        <f ca="1">IF(AND(AQ3455+AS3455&gt;0,AR3455+AT3455&gt;0),COUNTIF(AU$6:AU3454,"&gt;0")+1,0)</f>
        <v>0</v>
      </c>
    </row>
    <row r="3456" spans="40:47">
      <c r="AN3456" s="58">
        <v>96</v>
      </c>
      <c r="AO3456" s="58">
        <v>3</v>
      </c>
      <c r="AP3456" s="58">
        <v>7</v>
      </c>
      <c r="AQ3456" s="60">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58">
        <f ca="1">COUNTIF(INDIRECT("H"&amp;(ROW()+12*(($AN3456-1)*3+$AO3456)-ROW())/12+5):INDIRECT("S"&amp;(ROW()+12*(($AN3456-1)*3+$AO3456)-ROW())/12+5),AQ3456)</f>
        <v>0</v>
      </c>
      <c r="AS3456" s="60">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58">
        <f ca="1">COUNTIF(INDIRECT("U"&amp;(ROW()+12*(($AN3456-1)*3+$AO3456)-ROW())/12+5):INDIRECT("AF"&amp;(ROW()+12*(($AN3456-1)*3+$AO3456)-ROW())/12+5),AS3456)</f>
        <v>0</v>
      </c>
      <c r="AU3456" s="58">
        <f ca="1">IF(AND(AQ3456+AS3456&gt;0,AR3456+AT3456&gt;0),COUNTIF(AU$6:AU3455,"&gt;0")+1,0)</f>
        <v>0</v>
      </c>
    </row>
    <row r="3457" spans="40:47">
      <c r="AN3457" s="58">
        <v>96</v>
      </c>
      <c r="AO3457" s="58">
        <v>3</v>
      </c>
      <c r="AP3457" s="58">
        <v>8</v>
      </c>
      <c r="AQ3457" s="60">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58">
        <f ca="1">COUNTIF(INDIRECT("H"&amp;(ROW()+12*(($AN3457-1)*3+$AO3457)-ROW())/12+5):INDIRECT("S"&amp;(ROW()+12*(($AN3457-1)*3+$AO3457)-ROW())/12+5),AQ3457)</f>
        <v>0</v>
      </c>
      <c r="AS3457" s="60">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58">
        <f ca="1">COUNTIF(INDIRECT("U"&amp;(ROW()+12*(($AN3457-1)*3+$AO3457)-ROW())/12+5):INDIRECT("AF"&amp;(ROW()+12*(($AN3457-1)*3+$AO3457)-ROW())/12+5),AS3457)</f>
        <v>0</v>
      </c>
      <c r="AU3457" s="58">
        <f ca="1">IF(AND(AQ3457+AS3457&gt;0,AR3457+AT3457&gt;0),COUNTIF(AU$6:AU3456,"&gt;0")+1,0)</f>
        <v>0</v>
      </c>
    </row>
    <row r="3458" spans="40:47">
      <c r="AN3458" s="58">
        <v>96</v>
      </c>
      <c r="AO3458" s="58">
        <v>3</v>
      </c>
      <c r="AP3458" s="58">
        <v>9</v>
      </c>
      <c r="AQ3458" s="60">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58">
        <f ca="1">COUNTIF(INDIRECT("H"&amp;(ROW()+12*(($AN3458-1)*3+$AO3458)-ROW())/12+5):INDIRECT("S"&amp;(ROW()+12*(($AN3458-1)*3+$AO3458)-ROW())/12+5),AQ3458)</f>
        <v>0</v>
      </c>
      <c r="AS3458" s="60">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58">
        <f ca="1">COUNTIF(INDIRECT("U"&amp;(ROW()+12*(($AN3458-1)*3+$AO3458)-ROW())/12+5):INDIRECT("AF"&amp;(ROW()+12*(($AN3458-1)*3+$AO3458)-ROW())/12+5),AS3458)</f>
        <v>0</v>
      </c>
      <c r="AU3458" s="58">
        <f ca="1">IF(AND(AQ3458+AS3458&gt;0,AR3458+AT3458&gt;0),COUNTIF(AU$6:AU3457,"&gt;0")+1,0)</f>
        <v>0</v>
      </c>
    </row>
    <row r="3459" spans="40:47">
      <c r="AN3459" s="58">
        <v>96</v>
      </c>
      <c r="AO3459" s="58">
        <v>3</v>
      </c>
      <c r="AP3459" s="58">
        <v>10</v>
      </c>
      <c r="AQ3459" s="60">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58">
        <f ca="1">COUNTIF(INDIRECT("H"&amp;(ROW()+12*(($AN3459-1)*3+$AO3459)-ROW())/12+5):INDIRECT("S"&amp;(ROW()+12*(($AN3459-1)*3+$AO3459)-ROW())/12+5),AQ3459)</f>
        <v>0</v>
      </c>
      <c r="AS3459" s="60">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58">
        <f ca="1">COUNTIF(INDIRECT("U"&amp;(ROW()+12*(($AN3459-1)*3+$AO3459)-ROW())/12+5):INDIRECT("AF"&amp;(ROW()+12*(($AN3459-1)*3+$AO3459)-ROW())/12+5),AS3459)</f>
        <v>0</v>
      </c>
      <c r="AU3459" s="58">
        <f ca="1">IF(AND(AQ3459+AS3459&gt;0,AR3459+AT3459&gt;0),COUNTIF(AU$6:AU3458,"&gt;0")+1,0)</f>
        <v>0</v>
      </c>
    </row>
    <row r="3460" spans="40:47">
      <c r="AN3460" s="58">
        <v>96</v>
      </c>
      <c r="AO3460" s="58">
        <v>3</v>
      </c>
      <c r="AP3460" s="58">
        <v>11</v>
      </c>
      <c r="AQ3460" s="60">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58">
        <f ca="1">COUNTIF(INDIRECT("H"&amp;(ROW()+12*(($AN3460-1)*3+$AO3460)-ROW())/12+5):INDIRECT("S"&amp;(ROW()+12*(($AN3460-1)*3+$AO3460)-ROW())/12+5),AQ3460)</f>
        <v>0</v>
      </c>
      <c r="AS3460" s="60">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58">
        <f ca="1">COUNTIF(INDIRECT("U"&amp;(ROW()+12*(($AN3460-1)*3+$AO3460)-ROW())/12+5):INDIRECT("AF"&amp;(ROW()+12*(($AN3460-1)*3+$AO3460)-ROW())/12+5),AS3460)</f>
        <v>0</v>
      </c>
      <c r="AU3460" s="58">
        <f ca="1">IF(AND(AQ3460+AS3460&gt;0,AR3460+AT3460&gt;0),COUNTIF(AU$6:AU3459,"&gt;0")+1,0)</f>
        <v>0</v>
      </c>
    </row>
    <row r="3461" spans="40:47">
      <c r="AN3461" s="243">
        <v>96</v>
      </c>
      <c r="AO3461" s="243">
        <v>3</v>
      </c>
      <c r="AP3461" s="243">
        <v>12</v>
      </c>
      <c r="AQ3461" s="244">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243">
        <f ca="1">COUNTIF(INDIRECT("H"&amp;(ROW()+12*(($AN3461-1)*3+$AO3461)-ROW())/12+5):INDIRECT("S"&amp;(ROW()+12*(($AN3461-1)*3+$AO3461)-ROW())/12+5),AQ3461)</f>
        <v>0</v>
      </c>
      <c r="AS3461" s="244">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243">
        <f ca="1">COUNTIF(INDIRECT("U"&amp;(ROW()+12*(($AN3461-1)*3+$AO3461)-ROW())/12+5):INDIRECT("AF"&amp;(ROW()+12*(($AN3461-1)*3+$AO3461)-ROW())/12+5),AS3461)</f>
        <v>0</v>
      </c>
      <c r="AU3461" s="58">
        <f ca="1">IF(AND(AQ3461+AS3461&gt;0,AR3461+AT3461&gt;0),COUNTIF(AU$6:AU3460,"&gt;0")+1,0)</f>
        <v>0</v>
      </c>
    </row>
    <row r="3462" spans="40:47">
      <c r="AN3462" s="58">
        <v>97</v>
      </c>
      <c r="AO3462" s="58">
        <v>1</v>
      </c>
      <c r="AP3462" s="58">
        <v>1</v>
      </c>
      <c r="AQ3462" s="60">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58">
        <f ca="1">COUNTIF(INDIRECT("H"&amp;(ROW()+12*(($AN3462-1)*3+$AO3462)-ROW())/12+5):INDIRECT("S"&amp;(ROW()+12*(($AN3462-1)*3+$AO3462)-ROW())/12+5),AQ3462)</f>
        <v>0</v>
      </c>
      <c r="AS3462" s="60">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58">
        <f ca="1">COUNTIF(INDIRECT("U"&amp;(ROW()+12*(($AN3462-1)*3+$AO3462)-ROW())/12+5):INDIRECT("AF"&amp;(ROW()+12*(($AN3462-1)*3+$AO3462)-ROW())/12+5),AS3462)</f>
        <v>0</v>
      </c>
      <c r="AU3462" s="58">
        <f ca="1">IF(AND(AQ3462+AS3462&gt;0,AR3462+AT3462&gt;0),COUNTIF(AU$6:AU3461,"&gt;0")+1,0)</f>
        <v>0</v>
      </c>
    </row>
    <row r="3463" spans="40:47">
      <c r="AN3463" s="58">
        <v>97</v>
      </c>
      <c r="AO3463" s="58">
        <v>1</v>
      </c>
      <c r="AP3463" s="58">
        <v>2</v>
      </c>
      <c r="AQ3463" s="60">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58">
        <f ca="1">COUNTIF(INDIRECT("H"&amp;(ROW()+12*(($AN3463-1)*3+$AO3463)-ROW())/12+5):INDIRECT("S"&amp;(ROW()+12*(($AN3463-1)*3+$AO3463)-ROW())/12+5),AQ3463)</f>
        <v>0</v>
      </c>
      <c r="AS3463" s="60">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58">
        <f ca="1">COUNTIF(INDIRECT("U"&amp;(ROW()+12*(($AN3463-1)*3+$AO3463)-ROW())/12+5):INDIRECT("AF"&amp;(ROW()+12*(($AN3463-1)*3+$AO3463)-ROW())/12+5),AS3463)</f>
        <v>0</v>
      </c>
      <c r="AU3463" s="58">
        <f ca="1">IF(AND(AQ3463+AS3463&gt;0,AR3463+AT3463&gt;0),COUNTIF(AU$6:AU3462,"&gt;0")+1,0)</f>
        <v>0</v>
      </c>
    </row>
    <row r="3464" spans="40:47">
      <c r="AN3464" s="58">
        <v>97</v>
      </c>
      <c r="AO3464" s="58">
        <v>1</v>
      </c>
      <c r="AP3464" s="58">
        <v>3</v>
      </c>
      <c r="AQ3464" s="60">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58">
        <f ca="1">COUNTIF(INDIRECT("H"&amp;(ROW()+12*(($AN3464-1)*3+$AO3464)-ROW())/12+5):INDIRECT("S"&amp;(ROW()+12*(($AN3464-1)*3+$AO3464)-ROW())/12+5),AQ3464)</f>
        <v>0</v>
      </c>
      <c r="AS3464" s="60">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58">
        <f ca="1">COUNTIF(INDIRECT("U"&amp;(ROW()+12*(($AN3464-1)*3+$AO3464)-ROW())/12+5):INDIRECT("AF"&amp;(ROW()+12*(($AN3464-1)*3+$AO3464)-ROW())/12+5),AS3464)</f>
        <v>0</v>
      </c>
      <c r="AU3464" s="58">
        <f ca="1">IF(AND(AQ3464+AS3464&gt;0,AR3464+AT3464&gt;0),COUNTIF(AU$6:AU3463,"&gt;0")+1,0)</f>
        <v>0</v>
      </c>
    </row>
    <row r="3465" spans="40:47">
      <c r="AN3465" s="58">
        <v>97</v>
      </c>
      <c r="AO3465" s="58">
        <v>1</v>
      </c>
      <c r="AP3465" s="58">
        <v>4</v>
      </c>
      <c r="AQ3465" s="60">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58">
        <f ca="1">COUNTIF(INDIRECT("H"&amp;(ROW()+12*(($AN3465-1)*3+$AO3465)-ROW())/12+5):INDIRECT("S"&amp;(ROW()+12*(($AN3465-1)*3+$AO3465)-ROW())/12+5),AQ3465)</f>
        <v>0</v>
      </c>
      <c r="AS3465" s="60">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58">
        <f ca="1">COUNTIF(INDIRECT("U"&amp;(ROW()+12*(($AN3465-1)*3+$AO3465)-ROW())/12+5):INDIRECT("AF"&amp;(ROW()+12*(($AN3465-1)*3+$AO3465)-ROW())/12+5),AS3465)</f>
        <v>0</v>
      </c>
      <c r="AU3465" s="58">
        <f ca="1">IF(AND(AQ3465+AS3465&gt;0,AR3465+AT3465&gt;0),COUNTIF(AU$6:AU3464,"&gt;0")+1,0)</f>
        <v>0</v>
      </c>
    </row>
    <row r="3466" spans="40:47">
      <c r="AN3466" s="58">
        <v>97</v>
      </c>
      <c r="AO3466" s="58">
        <v>1</v>
      </c>
      <c r="AP3466" s="58">
        <v>5</v>
      </c>
      <c r="AQ3466" s="60">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58">
        <f ca="1">COUNTIF(INDIRECT("H"&amp;(ROW()+12*(($AN3466-1)*3+$AO3466)-ROW())/12+5):INDIRECT("S"&amp;(ROW()+12*(($AN3466-1)*3+$AO3466)-ROW())/12+5),AQ3466)</f>
        <v>0</v>
      </c>
      <c r="AS3466" s="60">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58">
        <f ca="1">COUNTIF(INDIRECT("U"&amp;(ROW()+12*(($AN3466-1)*3+$AO3466)-ROW())/12+5):INDIRECT("AF"&amp;(ROW()+12*(($AN3466-1)*3+$AO3466)-ROW())/12+5),AS3466)</f>
        <v>0</v>
      </c>
      <c r="AU3466" s="58">
        <f ca="1">IF(AND(AQ3466+AS3466&gt;0,AR3466+AT3466&gt;0),COUNTIF(AU$6:AU3465,"&gt;0")+1,0)</f>
        <v>0</v>
      </c>
    </row>
    <row r="3467" spans="40:47">
      <c r="AN3467" s="58">
        <v>97</v>
      </c>
      <c r="AO3467" s="58">
        <v>1</v>
      </c>
      <c r="AP3467" s="58">
        <v>6</v>
      </c>
      <c r="AQ3467" s="60">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58">
        <f ca="1">COUNTIF(INDIRECT("H"&amp;(ROW()+12*(($AN3467-1)*3+$AO3467)-ROW())/12+5):INDIRECT("S"&amp;(ROW()+12*(($AN3467-1)*3+$AO3467)-ROW())/12+5),AQ3467)</f>
        <v>0</v>
      </c>
      <c r="AS3467" s="60">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58">
        <f ca="1">COUNTIF(INDIRECT("U"&amp;(ROW()+12*(($AN3467-1)*3+$AO3467)-ROW())/12+5):INDIRECT("AF"&amp;(ROW()+12*(($AN3467-1)*3+$AO3467)-ROW())/12+5),AS3467)</f>
        <v>0</v>
      </c>
      <c r="AU3467" s="58">
        <f ca="1">IF(AND(AQ3467+AS3467&gt;0,AR3467+AT3467&gt;0),COUNTIF(AU$6:AU3466,"&gt;0")+1,0)</f>
        <v>0</v>
      </c>
    </row>
    <row r="3468" spans="40:47">
      <c r="AN3468" s="58">
        <v>97</v>
      </c>
      <c r="AO3468" s="58">
        <v>1</v>
      </c>
      <c r="AP3468" s="58">
        <v>7</v>
      </c>
      <c r="AQ3468" s="60">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58">
        <f ca="1">COUNTIF(INDIRECT("H"&amp;(ROW()+12*(($AN3468-1)*3+$AO3468)-ROW())/12+5):INDIRECT("S"&amp;(ROW()+12*(($AN3468-1)*3+$AO3468)-ROW())/12+5),AQ3468)</f>
        <v>0</v>
      </c>
      <c r="AS3468" s="60">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58">
        <f ca="1">COUNTIF(INDIRECT("U"&amp;(ROW()+12*(($AN3468-1)*3+$AO3468)-ROW())/12+5):INDIRECT("AF"&amp;(ROW()+12*(($AN3468-1)*3+$AO3468)-ROW())/12+5),AS3468)</f>
        <v>0</v>
      </c>
      <c r="AU3468" s="58">
        <f ca="1">IF(AND(AQ3468+AS3468&gt;0,AR3468+AT3468&gt;0),COUNTIF(AU$6:AU3467,"&gt;0")+1,0)</f>
        <v>0</v>
      </c>
    </row>
    <row r="3469" spans="40:47">
      <c r="AN3469" s="58">
        <v>97</v>
      </c>
      <c r="AO3469" s="58">
        <v>1</v>
      </c>
      <c r="AP3469" s="58">
        <v>8</v>
      </c>
      <c r="AQ3469" s="60">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58">
        <f ca="1">COUNTIF(INDIRECT("H"&amp;(ROW()+12*(($AN3469-1)*3+$AO3469)-ROW())/12+5):INDIRECT("S"&amp;(ROW()+12*(($AN3469-1)*3+$AO3469)-ROW())/12+5),AQ3469)</f>
        <v>0</v>
      </c>
      <c r="AS3469" s="60">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58">
        <f ca="1">COUNTIF(INDIRECT("U"&amp;(ROW()+12*(($AN3469-1)*3+$AO3469)-ROW())/12+5):INDIRECT("AF"&amp;(ROW()+12*(($AN3469-1)*3+$AO3469)-ROW())/12+5),AS3469)</f>
        <v>0</v>
      </c>
      <c r="AU3469" s="58">
        <f ca="1">IF(AND(AQ3469+AS3469&gt;0,AR3469+AT3469&gt;0),COUNTIF(AU$6:AU3468,"&gt;0")+1,0)</f>
        <v>0</v>
      </c>
    </row>
    <row r="3470" spans="40:47">
      <c r="AN3470" s="58">
        <v>97</v>
      </c>
      <c r="AO3470" s="58">
        <v>1</v>
      </c>
      <c r="AP3470" s="58">
        <v>9</v>
      </c>
      <c r="AQ3470" s="60">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58">
        <f ca="1">COUNTIF(INDIRECT("H"&amp;(ROW()+12*(($AN3470-1)*3+$AO3470)-ROW())/12+5):INDIRECT("S"&amp;(ROW()+12*(($AN3470-1)*3+$AO3470)-ROW())/12+5),AQ3470)</f>
        <v>0</v>
      </c>
      <c r="AS3470" s="60">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58">
        <f ca="1">COUNTIF(INDIRECT("U"&amp;(ROW()+12*(($AN3470-1)*3+$AO3470)-ROW())/12+5):INDIRECT("AF"&amp;(ROW()+12*(($AN3470-1)*3+$AO3470)-ROW())/12+5),AS3470)</f>
        <v>0</v>
      </c>
      <c r="AU3470" s="58">
        <f ca="1">IF(AND(AQ3470+AS3470&gt;0,AR3470+AT3470&gt;0),COUNTIF(AU$6:AU3469,"&gt;0")+1,0)</f>
        <v>0</v>
      </c>
    </row>
    <row r="3471" spans="40:47">
      <c r="AN3471" s="58">
        <v>97</v>
      </c>
      <c r="AO3471" s="58">
        <v>1</v>
      </c>
      <c r="AP3471" s="58">
        <v>10</v>
      </c>
      <c r="AQ3471" s="60">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58">
        <f ca="1">COUNTIF(INDIRECT("H"&amp;(ROW()+12*(($AN3471-1)*3+$AO3471)-ROW())/12+5):INDIRECT("S"&amp;(ROW()+12*(($AN3471-1)*3+$AO3471)-ROW())/12+5),AQ3471)</f>
        <v>0</v>
      </c>
      <c r="AS3471" s="60">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58">
        <f ca="1">COUNTIF(INDIRECT("U"&amp;(ROW()+12*(($AN3471-1)*3+$AO3471)-ROW())/12+5):INDIRECT("AF"&amp;(ROW()+12*(($AN3471-1)*3+$AO3471)-ROW())/12+5),AS3471)</f>
        <v>0</v>
      </c>
      <c r="AU3471" s="58">
        <f ca="1">IF(AND(AQ3471+AS3471&gt;0,AR3471+AT3471&gt;0),COUNTIF(AU$6:AU3470,"&gt;0")+1,0)</f>
        <v>0</v>
      </c>
    </row>
    <row r="3472" spans="40:47">
      <c r="AN3472" s="58">
        <v>97</v>
      </c>
      <c r="AO3472" s="58">
        <v>1</v>
      </c>
      <c r="AP3472" s="58">
        <v>11</v>
      </c>
      <c r="AQ3472" s="60">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58">
        <f ca="1">COUNTIF(INDIRECT("H"&amp;(ROW()+12*(($AN3472-1)*3+$AO3472)-ROW())/12+5):INDIRECT("S"&amp;(ROW()+12*(($AN3472-1)*3+$AO3472)-ROW())/12+5),AQ3472)</f>
        <v>0</v>
      </c>
      <c r="AS3472" s="60">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58">
        <f ca="1">COUNTIF(INDIRECT("U"&amp;(ROW()+12*(($AN3472-1)*3+$AO3472)-ROW())/12+5):INDIRECT("AF"&amp;(ROW()+12*(($AN3472-1)*3+$AO3472)-ROW())/12+5),AS3472)</f>
        <v>0</v>
      </c>
      <c r="AU3472" s="58">
        <f ca="1">IF(AND(AQ3472+AS3472&gt;0,AR3472+AT3472&gt;0),COUNTIF(AU$6:AU3471,"&gt;0")+1,0)</f>
        <v>0</v>
      </c>
    </row>
    <row r="3473" spans="40:47">
      <c r="AN3473" s="58">
        <v>97</v>
      </c>
      <c r="AO3473" s="58">
        <v>1</v>
      </c>
      <c r="AP3473" s="58">
        <v>12</v>
      </c>
      <c r="AQ3473" s="60">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58">
        <f ca="1">COUNTIF(INDIRECT("H"&amp;(ROW()+12*(($AN3473-1)*3+$AO3473)-ROW())/12+5):INDIRECT("S"&amp;(ROW()+12*(($AN3473-1)*3+$AO3473)-ROW())/12+5),AQ3473)</f>
        <v>0</v>
      </c>
      <c r="AS3473" s="60">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58">
        <f ca="1">COUNTIF(INDIRECT("U"&amp;(ROW()+12*(($AN3473-1)*3+$AO3473)-ROW())/12+5):INDIRECT("AF"&amp;(ROW()+12*(($AN3473-1)*3+$AO3473)-ROW())/12+5),AS3473)</f>
        <v>0</v>
      </c>
      <c r="AU3473" s="58">
        <f ca="1">IF(AND(AQ3473+AS3473&gt;0,AR3473+AT3473&gt;0),COUNTIF(AU$6:AU3472,"&gt;0")+1,0)</f>
        <v>0</v>
      </c>
    </row>
    <row r="3474" spans="40:47">
      <c r="AN3474" s="58">
        <v>97</v>
      </c>
      <c r="AO3474" s="58">
        <v>2</v>
      </c>
      <c r="AP3474" s="58">
        <v>1</v>
      </c>
      <c r="AQ3474" s="60">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58">
        <f ca="1">COUNTIF(INDIRECT("H"&amp;(ROW()+12*(($AN3474-1)*3+$AO3474)-ROW())/12+5):INDIRECT("S"&amp;(ROW()+12*(($AN3474-1)*3+$AO3474)-ROW())/12+5),AQ3474)</f>
        <v>0</v>
      </c>
      <c r="AS3474" s="60">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58">
        <f ca="1">COUNTIF(INDIRECT("U"&amp;(ROW()+12*(($AN3474-1)*3+$AO3474)-ROW())/12+5):INDIRECT("AF"&amp;(ROW()+12*(($AN3474-1)*3+$AO3474)-ROW())/12+5),AS3474)</f>
        <v>0</v>
      </c>
      <c r="AU3474" s="58">
        <f ca="1">IF(AND(AQ3474+AS3474&gt;0,AR3474+AT3474&gt;0),COUNTIF(AU$6:AU3473,"&gt;0")+1,0)</f>
        <v>0</v>
      </c>
    </row>
    <row r="3475" spans="40:47">
      <c r="AN3475" s="58">
        <v>97</v>
      </c>
      <c r="AO3475" s="58">
        <v>2</v>
      </c>
      <c r="AP3475" s="58">
        <v>2</v>
      </c>
      <c r="AQ3475" s="60">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58">
        <f ca="1">COUNTIF(INDIRECT("H"&amp;(ROW()+12*(($AN3475-1)*3+$AO3475)-ROW())/12+5):INDIRECT("S"&amp;(ROW()+12*(($AN3475-1)*3+$AO3475)-ROW())/12+5),AQ3475)</f>
        <v>0</v>
      </c>
      <c r="AS3475" s="60">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58">
        <f ca="1">COUNTIF(INDIRECT("U"&amp;(ROW()+12*(($AN3475-1)*3+$AO3475)-ROW())/12+5):INDIRECT("AF"&amp;(ROW()+12*(($AN3475-1)*3+$AO3475)-ROW())/12+5),AS3475)</f>
        <v>0</v>
      </c>
      <c r="AU3475" s="58">
        <f ca="1">IF(AND(AQ3475+AS3475&gt;0,AR3475+AT3475&gt;0),COUNTIF(AU$6:AU3474,"&gt;0")+1,0)</f>
        <v>0</v>
      </c>
    </row>
    <row r="3476" spans="40:47">
      <c r="AN3476" s="58">
        <v>97</v>
      </c>
      <c r="AO3476" s="58">
        <v>2</v>
      </c>
      <c r="AP3476" s="58">
        <v>3</v>
      </c>
      <c r="AQ3476" s="60">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58">
        <f ca="1">COUNTIF(INDIRECT("H"&amp;(ROW()+12*(($AN3476-1)*3+$AO3476)-ROW())/12+5):INDIRECT("S"&amp;(ROW()+12*(($AN3476-1)*3+$AO3476)-ROW())/12+5),AQ3476)</f>
        <v>0</v>
      </c>
      <c r="AS3476" s="60">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58">
        <f ca="1">COUNTIF(INDIRECT("U"&amp;(ROW()+12*(($AN3476-1)*3+$AO3476)-ROW())/12+5):INDIRECT("AF"&amp;(ROW()+12*(($AN3476-1)*3+$AO3476)-ROW())/12+5),AS3476)</f>
        <v>0</v>
      </c>
      <c r="AU3476" s="58">
        <f ca="1">IF(AND(AQ3476+AS3476&gt;0,AR3476+AT3476&gt;0),COUNTIF(AU$6:AU3475,"&gt;0")+1,0)</f>
        <v>0</v>
      </c>
    </row>
    <row r="3477" spans="40:47">
      <c r="AN3477" s="58">
        <v>97</v>
      </c>
      <c r="AO3477" s="58">
        <v>2</v>
      </c>
      <c r="AP3477" s="58">
        <v>4</v>
      </c>
      <c r="AQ3477" s="60">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58">
        <f ca="1">COUNTIF(INDIRECT("H"&amp;(ROW()+12*(($AN3477-1)*3+$AO3477)-ROW())/12+5):INDIRECT("S"&amp;(ROW()+12*(($AN3477-1)*3+$AO3477)-ROW())/12+5),AQ3477)</f>
        <v>0</v>
      </c>
      <c r="AS3477" s="60">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58">
        <f ca="1">COUNTIF(INDIRECT("U"&amp;(ROW()+12*(($AN3477-1)*3+$AO3477)-ROW())/12+5):INDIRECT("AF"&amp;(ROW()+12*(($AN3477-1)*3+$AO3477)-ROW())/12+5),AS3477)</f>
        <v>0</v>
      </c>
      <c r="AU3477" s="58">
        <f ca="1">IF(AND(AQ3477+AS3477&gt;0,AR3477+AT3477&gt;0),COUNTIF(AU$6:AU3476,"&gt;0")+1,0)</f>
        <v>0</v>
      </c>
    </row>
    <row r="3478" spans="40:47">
      <c r="AN3478" s="58">
        <v>97</v>
      </c>
      <c r="AO3478" s="58">
        <v>2</v>
      </c>
      <c r="AP3478" s="58">
        <v>5</v>
      </c>
      <c r="AQ3478" s="60">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58">
        <f ca="1">COUNTIF(INDIRECT("H"&amp;(ROW()+12*(($AN3478-1)*3+$AO3478)-ROW())/12+5):INDIRECT("S"&amp;(ROW()+12*(($AN3478-1)*3+$AO3478)-ROW())/12+5),AQ3478)</f>
        <v>0</v>
      </c>
      <c r="AS3478" s="60">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58">
        <f ca="1">COUNTIF(INDIRECT("U"&amp;(ROW()+12*(($AN3478-1)*3+$AO3478)-ROW())/12+5):INDIRECT("AF"&amp;(ROW()+12*(($AN3478-1)*3+$AO3478)-ROW())/12+5),AS3478)</f>
        <v>0</v>
      </c>
      <c r="AU3478" s="58">
        <f ca="1">IF(AND(AQ3478+AS3478&gt;0,AR3478+AT3478&gt;0),COUNTIF(AU$6:AU3477,"&gt;0")+1,0)</f>
        <v>0</v>
      </c>
    </row>
    <row r="3479" spans="40:47">
      <c r="AN3479" s="58">
        <v>97</v>
      </c>
      <c r="AO3479" s="58">
        <v>2</v>
      </c>
      <c r="AP3479" s="58">
        <v>6</v>
      </c>
      <c r="AQ3479" s="60">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58">
        <f ca="1">COUNTIF(INDIRECT("H"&amp;(ROW()+12*(($AN3479-1)*3+$AO3479)-ROW())/12+5):INDIRECT("S"&amp;(ROW()+12*(($AN3479-1)*3+$AO3479)-ROW())/12+5),AQ3479)</f>
        <v>0</v>
      </c>
      <c r="AS3479" s="60">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58">
        <f ca="1">COUNTIF(INDIRECT("U"&amp;(ROW()+12*(($AN3479-1)*3+$AO3479)-ROW())/12+5):INDIRECT("AF"&amp;(ROW()+12*(($AN3479-1)*3+$AO3479)-ROW())/12+5),AS3479)</f>
        <v>0</v>
      </c>
      <c r="AU3479" s="58">
        <f ca="1">IF(AND(AQ3479+AS3479&gt;0,AR3479+AT3479&gt;0),COUNTIF(AU$6:AU3478,"&gt;0")+1,0)</f>
        <v>0</v>
      </c>
    </row>
    <row r="3480" spans="40:47">
      <c r="AN3480" s="58">
        <v>97</v>
      </c>
      <c r="AO3480" s="58">
        <v>2</v>
      </c>
      <c r="AP3480" s="58">
        <v>7</v>
      </c>
      <c r="AQ3480" s="60">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58">
        <f ca="1">COUNTIF(INDIRECT("H"&amp;(ROW()+12*(($AN3480-1)*3+$AO3480)-ROW())/12+5):INDIRECT("S"&amp;(ROW()+12*(($AN3480-1)*3+$AO3480)-ROW())/12+5),AQ3480)</f>
        <v>0</v>
      </c>
      <c r="AS3480" s="60">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58">
        <f ca="1">COUNTIF(INDIRECT("U"&amp;(ROW()+12*(($AN3480-1)*3+$AO3480)-ROW())/12+5):INDIRECT("AF"&amp;(ROW()+12*(($AN3480-1)*3+$AO3480)-ROW())/12+5),AS3480)</f>
        <v>0</v>
      </c>
      <c r="AU3480" s="58">
        <f ca="1">IF(AND(AQ3480+AS3480&gt;0,AR3480+AT3480&gt;0),COUNTIF(AU$6:AU3479,"&gt;0")+1,0)</f>
        <v>0</v>
      </c>
    </row>
    <row r="3481" spans="40:47">
      <c r="AN3481" s="58">
        <v>97</v>
      </c>
      <c r="AO3481" s="58">
        <v>2</v>
      </c>
      <c r="AP3481" s="58">
        <v>8</v>
      </c>
      <c r="AQ3481" s="60">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58">
        <f ca="1">COUNTIF(INDIRECT("H"&amp;(ROW()+12*(($AN3481-1)*3+$AO3481)-ROW())/12+5):INDIRECT("S"&amp;(ROW()+12*(($AN3481-1)*3+$AO3481)-ROW())/12+5),AQ3481)</f>
        <v>0</v>
      </c>
      <c r="AS3481" s="60">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58">
        <f ca="1">COUNTIF(INDIRECT("U"&amp;(ROW()+12*(($AN3481-1)*3+$AO3481)-ROW())/12+5):INDIRECT("AF"&amp;(ROW()+12*(($AN3481-1)*3+$AO3481)-ROW())/12+5),AS3481)</f>
        <v>0</v>
      </c>
      <c r="AU3481" s="58">
        <f ca="1">IF(AND(AQ3481+AS3481&gt;0,AR3481+AT3481&gt;0),COUNTIF(AU$6:AU3480,"&gt;0")+1,0)</f>
        <v>0</v>
      </c>
    </row>
    <row r="3482" spans="40:47">
      <c r="AN3482" s="58">
        <v>97</v>
      </c>
      <c r="AO3482" s="58">
        <v>2</v>
      </c>
      <c r="AP3482" s="58">
        <v>9</v>
      </c>
      <c r="AQ3482" s="60">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58">
        <f ca="1">COUNTIF(INDIRECT("H"&amp;(ROW()+12*(($AN3482-1)*3+$AO3482)-ROW())/12+5):INDIRECT("S"&amp;(ROW()+12*(($AN3482-1)*3+$AO3482)-ROW())/12+5),AQ3482)</f>
        <v>0</v>
      </c>
      <c r="AS3482" s="60">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58">
        <f ca="1">COUNTIF(INDIRECT("U"&amp;(ROW()+12*(($AN3482-1)*3+$AO3482)-ROW())/12+5):INDIRECT("AF"&amp;(ROW()+12*(($AN3482-1)*3+$AO3482)-ROW())/12+5),AS3482)</f>
        <v>0</v>
      </c>
      <c r="AU3482" s="58">
        <f ca="1">IF(AND(AQ3482+AS3482&gt;0,AR3482+AT3482&gt;0),COUNTIF(AU$6:AU3481,"&gt;0")+1,0)</f>
        <v>0</v>
      </c>
    </row>
    <row r="3483" spans="40:47">
      <c r="AN3483" s="58">
        <v>97</v>
      </c>
      <c r="AO3483" s="58">
        <v>2</v>
      </c>
      <c r="AP3483" s="58">
        <v>10</v>
      </c>
      <c r="AQ3483" s="60">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58">
        <f ca="1">COUNTIF(INDIRECT("H"&amp;(ROW()+12*(($AN3483-1)*3+$AO3483)-ROW())/12+5):INDIRECT("S"&amp;(ROW()+12*(($AN3483-1)*3+$AO3483)-ROW())/12+5),AQ3483)</f>
        <v>0</v>
      </c>
      <c r="AS3483" s="60">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58">
        <f ca="1">COUNTIF(INDIRECT("U"&amp;(ROW()+12*(($AN3483-1)*3+$AO3483)-ROW())/12+5):INDIRECT("AF"&amp;(ROW()+12*(($AN3483-1)*3+$AO3483)-ROW())/12+5),AS3483)</f>
        <v>0</v>
      </c>
      <c r="AU3483" s="58">
        <f ca="1">IF(AND(AQ3483+AS3483&gt;0,AR3483+AT3483&gt;0),COUNTIF(AU$6:AU3482,"&gt;0")+1,0)</f>
        <v>0</v>
      </c>
    </row>
    <row r="3484" spans="40:47">
      <c r="AN3484" s="58">
        <v>97</v>
      </c>
      <c r="AO3484" s="58">
        <v>2</v>
      </c>
      <c r="AP3484" s="58">
        <v>11</v>
      </c>
      <c r="AQ3484" s="60">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58">
        <f ca="1">COUNTIF(INDIRECT("H"&amp;(ROW()+12*(($AN3484-1)*3+$AO3484)-ROW())/12+5):INDIRECT("S"&amp;(ROW()+12*(($AN3484-1)*3+$AO3484)-ROW())/12+5),AQ3484)</f>
        <v>0</v>
      </c>
      <c r="AS3484" s="60">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58">
        <f ca="1">COUNTIF(INDIRECT("U"&amp;(ROW()+12*(($AN3484-1)*3+$AO3484)-ROW())/12+5):INDIRECT("AF"&amp;(ROW()+12*(($AN3484-1)*3+$AO3484)-ROW())/12+5),AS3484)</f>
        <v>0</v>
      </c>
      <c r="AU3484" s="58">
        <f ca="1">IF(AND(AQ3484+AS3484&gt;0,AR3484+AT3484&gt;0),COUNTIF(AU$6:AU3483,"&gt;0")+1,0)</f>
        <v>0</v>
      </c>
    </row>
    <row r="3485" spans="40:47">
      <c r="AN3485" s="58">
        <v>97</v>
      </c>
      <c r="AO3485" s="58">
        <v>2</v>
      </c>
      <c r="AP3485" s="58">
        <v>12</v>
      </c>
      <c r="AQ3485" s="60">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58">
        <f ca="1">COUNTIF(INDIRECT("H"&amp;(ROW()+12*(($AN3485-1)*3+$AO3485)-ROW())/12+5):INDIRECT("S"&amp;(ROW()+12*(($AN3485-1)*3+$AO3485)-ROW())/12+5),AQ3485)</f>
        <v>0</v>
      </c>
      <c r="AS3485" s="60">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58">
        <f ca="1">COUNTIF(INDIRECT("U"&amp;(ROW()+12*(($AN3485-1)*3+$AO3485)-ROW())/12+5):INDIRECT("AF"&amp;(ROW()+12*(($AN3485-1)*3+$AO3485)-ROW())/12+5),AS3485)</f>
        <v>0</v>
      </c>
      <c r="AU3485" s="58">
        <f ca="1">IF(AND(AQ3485+AS3485&gt;0,AR3485+AT3485&gt;0),COUNTIF(AU$6:AU3484,"&gt;0")+1,0)</f>
        <v>0</v>
      </c>
    </row>
    <row r="3486" spans="40:47">
      <c r="AN3486" s="58">
        <v>97</v>
      </c>
      <c r="AO3486" s="58">
        <v>3</v>
      </c>
      <c r="AP3486" s="58">
        <v>1</v>
      </c>
      <c r="AQ3486" s="60">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58">
        <f ca="1">COUNTIF(INDIRECT("H"&amp;(ROW()+12*(($AN3486-1)*3+$AO3486)-ROW())/12+5):INDIRECT("S"&amp;(ROW()+12*(($AN3486-1)*3+$AO3486)-ROW())/12+5),AQ3486)</f>
        <v>0</v>
      </c>
      <c r="AS3486" s="60">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58">
        <f ca="1">COUNTIF(INDIRECT("U"&amp;(ROW()+12*(($AN3486-1)*3+$AO3486)-ROW())/12+5):INDIRECT("AF"&amp;(ROW()+12*(($AN3486-1)*3+$AO3486)-ROW())/12+5),AS3486)</f>
        <v>0</v>
      </c>
      <c r="AU3486" s="58">
        <f ca="1">IF(AND(AQ3486+AS3486&gt;0,AR3486+AT3486&gt;0),COUNTIF(AU$6:AU3485,"&gt;0")+1,0)</f>
        <v>0</v>
      </c>
    </row>
    <row r="3487" spans="40:47">
      <c r="AN3487" s="58">
        <v>97</v>
      </c>
      <c r="AO3487" s="58">
        <v>3</v>
      </c>
      <c r="AP3487" s="58">
        <v>2</v>
      </c>
      <c r="AQ3487" s="60">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58">
        <f ca="1">COUNTIF(INDIRECT("H"&amp;(ROW()+12*(($AN3487-1)*3+$AO3487)-ROW())/12+5):INDIRECT("S"&amp;(ROW()+12*(($AN3487-1)*3+$AO3487)-ROW())/12+5),AQ3487)</f>
        <v>0</v>
      </c>
      <c r="AS3487" s="60">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58">
        <f ca="1">COUNTIF(INDIRECT("U"&amp;(ROW()+12*(($AN3487-1)*3+$AO3487)-ROW())/12+5):INDIRECT("AF"&amp;(ROW()+12*(($AN3487-1)*3+$AO3487)-ROW())/12+5),AS3487)</f>
        <v>0</v>
      </c>
      <c r="AU3487" s="58">
        <f ca="1">IF(AND(AQ3487+AS3487&gt;0,AR3487+AT3487&gt;0),COUNTIF(AU$6:AU3486,"&gt;0")+1,0)</f>
        <v>0</v>
      </c>
    </row>
    <row r="3488" spans="40:47">
      <c r="AN3488" s="58">
        <v>97</v>
      </c>
      <c r="AO3488" s="58">
        <v>3</v>
      </c>
      <c r="AP3488" s="58">
        <v>3</v>
      </c>
      <c r="AQ3488" s="60">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58">
        <f ca="1">COUNTIF(INDIRECT("H"&amp;(ROW()+12*(($AN3488-1)*3+$AO3488)-ROW())/12+5):INDIRECT("S"&amp;(ROW()+12*(($AN3488-1)*3+$AO3488)-ROW())/12+5),AQ3488)</f>
        <v>0</v>
      </c>
      <c r="AS3488" s="60">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58">
        <f ca="1">COUNTIF(INDIRECT("U"&amp;(ROW()+12*(($AN3488-1)*3+$AO3488)-ROW())/12+5):INDIRECT("AF"&amp;(ROW()+12*(($AN3488-1)*3+$AO3488)-ROW())/12+5),AS3488)</f>
        <v>0</v>
      </c>
      <c r="AU3488" s="58">
        <f ca="1">IF(AND(AQ3488+AS3488&gt;0,AR3488+AT3488&gt;0),COUNTIF(AU$6:AU3487,"&gt;0")+1,0)</f>
        <v>0</v>
      </c>
    </row>
    <row r="3489" spans="40:47">
      <c r="AN3489" s="58">
        <v>97</v>
      </c>
      <c r="AO3489" s="58">
        <v>3</v>
      </c>
      <c r="AP3489" s="58">
        <v>4</v>
      </c>
      <c r="AQ3489" s="60">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58">
        <f ca="1">COUNTIF(INDIRECT("H"&amp;(ROW()+12*(($AN3489-1)*3+$AO3489)-ROW())/12+5):INDIRECT("S"&amp;(ROW()+12*(($AN3489-1)*3+$AO3489)-ROW())/12+5),AQ3489)</f>
        <v>0</v>
      </c>
      <c r="AS3489" s="60">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58">
        <f ca="1">COUNTIF(INDIRECT("U"&amp;(ROW()+12*(($AN3489-1)*3+$AO3489)-ROW())/12+5):INDIRECT("AF"&amp;(ROW()+12*(($AN3489-1)*3+$AO3489)-ROW())/12+5),AS3489)</f>
        <v>0</v>
      </c>
      <c r="AU3489" s="58">
        <f ca="1">IF(AND(AQ3489+AS3489&gt;0,AR3489+AT3489&gt;0),COUNTIF(AU$6:AU3488,"&gt;0")+1,0)</f>
        <v>0</v>
      </c>
    </row>
    <row r="3490" spans="40:47">
      <c r="AN3490" s="58">
        <v>97</v>
      </c>
      <c r="AO3490" s="58">
        <v>3</v>
      </c>
      <c r="AP3490" s="58">
        <v>5</v>
      </c>
      <c r="AQ3490" s="60">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58">
        <f ca="1">COUNTIF(INDIRECT("H"&amp;(ROW()+12*(($AN3490-1)*3+$AO3490)-ROW())/12+5):INDIRECT("S"&amp;(ROW()+12*(($AN3490-1)*3+$AO3490)-ROW())/12+5),AQ3490)</f>
        <v>0</v>
      </c>
      <c r="AS3490" s="60">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58">
        <f ca="1">COUNTIF(INDIRECT("U"&amp;(ROW()+12*(($AN3490-1)*3+$AO3490)-ROW())/12+5):INDIRECT("AF"&amp;(ROW()+12*(($AN3490-1)*3+$AO3490)-ROW())/12+5),AS3490)</f>
        <v>0</v>
      </c>
      <c r="AU3490" s="58">
        <f ca="1">IF(AND(AQ3490+AS3490&gt;0,AR3490+AT3490&gt;0),COUNTIF(AU$6:AU3489,"&gt;0")+1,0)</f>
        <v>0</v>
      </c>
    </row>
    <row r="3491" spans="40:47">
      <c r="AN3491" s="58">
        <v>97</v>
      </c>
      <c r="AO3491" s="58">
        <v>3</v>
      </c>
      <c r="AP3491" s="58">
        <v>6</v>
      </c>
      <c r="AQ3491" s="60">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58">
        <f ca="1">COUNTIF(INDIRECT("H"&amp;(ROW()+12*(($AN3491-1)*3+$AO3491)-ROW())/12+5):INDIRECT("S"&amp;(ROW()+12*(($AN3491-1)*3+$AO3491)-ROW())/12+5),AQ3491)</f>
        <v>0</v>
      </c>
      <c r="AS3491" s="60">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58">
        <f ca="1">COUNTIF(INDIRECT("U"&amp;(ROW()+12*(($AN3491-1)*3+$AO3491)-ROW())/12+5):INDIRECT("AF"&amp;(ROW()+12*(($AN3491-1)*3+$AO3491)-ROW())/12+5),AS3491)</f>
        <v>0</v>
      </c>
      <c r="AU3491" s="58">
        <f ca="1">IF(AND(AQ3491+AS3491&gt;0,AR3491+AT3491&gt;0),COUNTIF(AU$6:AU3490,"&gt;0")+1,0)</f>
        <v>0</v>
      </c>
    </row>
    <row r="3492" spans="40:47">
      <c r="AN3492" s="58">
        <v>97</v>
      </c>
      <c r="AO3492" s="58">
        <v>3</v>
      </c>
      <c r="AP3492" s="58">
        <v>7</v>
      </c>
      <c r="AQ3492" s="60">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58">
        <f ca="1">COUNTIF(INDIRECT("H"&amp;(ROW()+12*(($AN3492-1)*3+$AO3492)-ROW())/12+5):INDIRECT("S"&amp;(ROW()+12*(($AN3492-1)*3+$AO3492)-ROW())/12+5),AQ3492)</f>
        <v>0</v>
      </c>
      <c r="AS3492" s="60">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58">
        <f ca="1">COUNTIF(INDIRECT("U"&amp;(ROW()+12*(($AN3492-1)*3+$AO3492)-ROW())/12+5):INDIRECT("AF"&amp;(ROW()+12*(($AN3492-1)*3+$AO3492)-ROW())/12+5),AS3492)</f>
        <v>0</v>
      </c>
      <c r="AU3492" s="58">
        <f ca="1">IF(AND(AQ3492+AS3492&gt;0,AR3492+AT3492&gt;0),COUNTIF(AU$6:AU3491,"&gt;0")+1,0)</f>
        <v>0</v>
      </c>
    </row>
    <row r="3493" spans="40:47">
      <c r="AN3493" s="58">
        <v>97</v>
      </c>
      <c r="AO3493" s="58">
        <v>3</v>
      </c>
      <c r="AP3493" s="58">
        <v>8</v>
      </c>
      <c r="AQ3493" s="60">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58">
        <f ca="1">COUNTIF(INDIRECT("H"&amp;(ROW()+12*(($AN3493-1)*3+$AO3493)-ROW())/12+5):INDIRECT("S"&amp;(ROW()+12*(($AN3493-1)*3+$AO3493)-ROW())/12+5),AQ3493)</f>
        <v>0</v>
      </c>
      <c r="AS3493" s="60">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58">
        <f ca="1">COUNTIF(INDIRECT("U"&amp;(ROW()+12*(($AN3493-1)*3+$AO3493)-ROW())/12+5):INDIRECT("AF"&amp;(ROW()+12*(($AN3493-1)*3+$AO3493)-ROW())/12+5),AS3493)</f>
        <v>0</v>
      </c>
      <c r="AU3493" s="58">
        <f ca="1">IF(AND(AQ3493+AS3493&gt;0,AR3493+AT3493&gt;0),COUNTIF(AU$6:AU3492,"&gt;0")+1,0)</f>
        <v>0</v>
      </c>
    </row>
    <row r="3494" spans="40:47">
      <c r="AN3494" s="58">
        <v>97</v>
      </c>
      <c r="AO3494" s="58">
        <v>3</v>
      </c>
      <c r="AP3494" s="58">
        <v>9</v>
      </c>
      <c r="AQ3494" s="60">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58">
        <f ca="1">COUNTIF(INDIRECT("H"&amp;(ROW()+12*(($AN3494-1)*3+$AO3494)-ROW())/12+5):INDIRECT("S"&amp;(ROW()+12*(($AN3494-1)*3+$AO3494)-ROW())/12+5),AQ3494)</f>
        <v>0</v>
      </c>
      <c r="AS3494" s="60">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58">
        <f ca="1">COUNTIF(INDIRECT("U"&amp;(ROW()+12*(($AN3494-1)*3+$AO3494)-ROW())/12+5):INDIRECT("AF"&amp;(ROW()+12*(($AN3494-1)*3+$AO3494)-ROW())/12+5),AS3494)</f>
        <v>0</v>
      </c>
      <c r="AU3494" s="58">
        <f ca="1">IF(AND(AQ3494+AS3494&gt;0,AR3494+AT3494&gt;0),COUNTIF(AU$6:AU3493,"&gt;0")+1,0)</f>
        <v>0</v>
      </c>
    </row>
    <row r="3495" spans="40:47">
      <c r="AN3495" s="58">
        <v>97</v>
      </c>
      <c r="AO3495" s="58">
        <v>3</v>
      </c>
      <c r="AP3495" s="58">
        <v>10</v>
      </c>
      <c r="AQ3495" s="60">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58">
        <f ca="1">COUNTIF(INDIRECT("H"&amp;(ROW()+12*(($AN3495-1)*3+$AO3495)-ROW())/12+5):INDIRECT("S"&amp;(ROW()+12*(($AN3495-1)*3+$AO3495)-ROW())/12+5),AQ3495)</f>
        <v>0</v>
      </c>
      <c r="AS3495" s="60">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58">
        <f ca="1">COUNTIF(INDIRECT("U"&amp;(ROW()+12*(($AN3495-1)*3+$AO3495)-ROW())/12+5):INDIRECT("AF"&amp;(ROW()+12*(($AN3495-1)*3+$AO3495)-ROW())/12+5),AS3495)</f>
        <v>0</v>
      </c>
      <c r="AU3495" s="58">
        <f ca="1">IF(AND(AQ3495+AS3495&gt;0,AR3495+AT3495&gt;0),COUNTIF(AU$6:AU3494,"&gt;0")+1,0)</f>
        <v>0</v>
      </c>
    </row>
    <row r="3496" spans="40:47">
      <c r="AN3496" s="58">
        <v>97</v>
      </c>
      <c r="AO3496" s="58">
        <v>3</v>
      </c>
      <c r="AP3496" s="58">
        <v>11</v>
      </c>
      <c r="AQ3496" s="60">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58">
        <f ca="1">COUNTIF(INDIRECT("H"&amp;(ROW()+12*(($AN3496-1)*3+$AO3496)-ROW())/12+5):INDIRECT("S"&amp;(ROW()+12*(($AN3496-1)*3+$AO3496)-ROW())/12+5),AQ3496)</f>
        <v>0</v>
      </c>
      <c r="AS3496" s="60">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58">
        <f ca="1">COUNTIF(INDIRECT("U"&amp;(ROW()+12*(($AN3496-1)*3+$AO3496)-ROW())/12+5):INDIRECT("AF"&amp;(ROW()+12*(($AN3496-1)*3+$AO3496)-ROW())/12+5),AS3496)</f>
        <v>0</v>
      </c>
      <c r="AU3496" s="58">
        <f ca="1">IF(AND(AQ3496+AS3496&gt;0,AR3496+AT3496&gt;0),COUNTIF(AU$6:AU3495,"&gt;0")+1,0)</f>
        <v>0</v>
      </c>
    </row>
    <row r="3497" spans="40:47">
      <c r="AN3497" s="243">
        <v>97</v>
      </c>
      <c r="AO3497" s="243">
        <v>3</v>
      </c>
      <c r="AP3497" s="243">
        <v>12</v>
      </c>
      <c r="AQ3497" s="244">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243">
        <f ca="1">COUNTIF(INDIRECT("H"&amp;(ROW()+12*(($AN3497-1)*3+$AO3497)-ROW())/12+5):INDIRECT("S"&amp;(ROW()+12*(($AN3497-1)*3+$AO3497)-ROW())/12+5),AQ3497)</f>
        <v>0</v>
      </c>
      <c r="AS3497" s="244">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243">
        <f ca="1">COUNTIF(INDIRECT("U"&amp;(ROW()+12*(($AN3497-1)*3+$AO3497)-ROW())/12+5):INDIRECT("AF"&amp;(ROW()+12*(($AN3497-1)*3+$AO3497)-ROW())/12+5),AS3497)</f>
        <v>0</v>
      </c>
      <c r="AU3497" s="58">
        <f ca="1">IF(AND(AQ3497+AS3497&gt;0,AR3497+AT3497&gt;0),COUNTIF(AU$6:AU3496,"&gt;0")+1,0)</f>
        <v>0</v>
      </c>
    </row>
    <row r="3498" spans="40:47">
      <c r="AN3498" s="58">
        <v>98</v>
      </c>
      <c r="AO3498" s="58">
        <v>1</v>
      </c>
      <c r="AP3498" s="58">
        <v>1</v>
      </c>
      <c r="AQ3498" s="60">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58">
        <f ca="1">COUNTIF(INDIRECT("H"&amp;(ROW()+12*(($AN3498-1)*3+$AO3498)-ROW())/12+5):INDIRECT("S"&amp;(ROW()+12*(($AN3498-1)*3+$AO3498)-ROW())/12+5),AQ3498)</f>
        <v>0</v>
      </c>
      <c r="AS3498" s="60">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58">
        <f ca="1">COUNTIF(INDIRECT("U"&amp;(ROW()+12*(($AN3498-1)*3+$AO3498)-ROW())/12+5):INDIRECT("AF"&amp;(ROW()+12*(($AN3498-1)*3+$AO3498)-ROW())/12+5),AS3498)</f>
        <v>0</v>
      </c>
      <c r="AU3498" s="58">
        <f ca="1">IF(AND(AQ3498+AS3498&gt;0,AR3498+AT3498&gt;0),COUNTIF(AU$6:AU3497,"&gt;0")+1,0)</f>
        <v>0</v>
      </c>
    </row>
    <row r="3499" spans="40:47">
      <c r="AN3499" s="58">
        <v>98</v>
      </c>
      <c r="AO3499" s="58">
        <v>1</v>
      </c>
      <c r="AP3499" s="58">
        <v>2</v>
      </c>
      <c r="AQ3499" s="60">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58">
        <f ca="1">COUNTIF(INDIRECT("H"&amp;(ROW()+12*(($AN3499-1)*3+$AO3499)-ROW())/12+5):INDIRECT("S"&amp;(ROW()+12*(($AN3499-1)*3+$AO3499)-ROW())/12+5),AQ3499)</f>
        <v>0</v>
      </c>
      <c r="AS3499" s="60">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58">
        <f ca="1">COUNTIF(INDIRECT("U"&amp;(ROW()+12*(($AN3499-1)*3+$AO3499)-ROW())/12+5):INDIRECT("AF"&amp;(ROW()+12*(($AN3499-1)*3+$AO3499)-ROW())/12+5),AS3499)</f>
        <v>0</v>
      </c>
      <c r="AU3499" s="58">
        <f ca="1">IF(AND(AQ3499+AS3499&gt;0,AR3499+AT3499&gt;0),COUNTIF(AU$6:AU3498,"&gt;0")+1,0)</f>
        <v>0</v>
      </c>
    </row>
    <row r="3500" spans="40:47">
      <c r="AN3500" s="58">
        <v>98</v>
      </c>
      <c r="AO3500" s="58">
        <v>1</v>
      </c>
      <c r="AP3500" s="58">
        <v>3</v>
      </c>
      <c r="AQ3500" s="60">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58">
        <f ca="1">COUNTIF(INDIRECT("H"&amp;(ROW()+12*(($AN3500-1)*3+$AO3500)-ROW())/12+5):INDIRECT("S"&amp;(ROW()+12*(($AN3500-1)*3+$AO3500)-ROW())/12+5),AQ3500)</f>
        <v>0</v>
      </c>
      <c r="AS3500" s="60">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58">
        <f ca="1">COUNTIF(INDIRECT("U"&amp;(ROW()+12*(($AN3500-1)*3+$AO3500)-ROW())/12+5):INDIRECT("AF"&amp;(ROW()+12*(($AN3500-1)*3+$AO3500)-ROW())/12+5),AS3500)</f>
        <v>0</v>
      </c>
      <c r="AU3500" s="58">
        <f ca="1">IF(AND(AQ3500+AS3500&gt;0,AR3500+AT3500&gt;0),COUNTIF(AU$6:AU3499,"&gt;0")+1,0)</f>
        <v>0</v>
      </c>
    </row>
    <row r="3501" spans="40:47">
      <c r="AN3501" s="58">
        <v>98</v>
      </c>
      <c r="AO3501" s="58">
        <v>1</v>
      </c>
      <c r="AP3501" s="58">
        <v>4</v>
      </c>
      <c r="AQ3501" s="60">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58">
        <f ca="1">COUNTIF(INDIRECT("H"&amp;(ROW()+12*(($AN3501-1)*3+$AO3501)-ROW())/12+5):INDIRECT("S"&amp;(ROW()+12*(($AN3501-1)*3+$AO3501)-ROW())/12+5),AQ3501)</f>
        <v>0</v>
      </c>
      <c r="AS3501" s="60">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58">
        <f ca="1">COUNTIF(INDIRECT("U"&amp;(ROW()+12*(($AN3501-1)*3+$AO3501)-ROW())/12+5):INDIRECT("AF"&amp;(ROW()+12*(($AN3501-1)*3+$AO3501)-ROW())/12+5),AS3501)</f>
        <v>0</v>
      </c>
      <c r="AU3501" s="58">
        <f ca="1">IF(AND(AQ3501+AS3501&gt;0,AR3501+AT3501&gt;0),COUNTIF(AU$6:AU3500,"&gt;0")+1,0)</f>
        <v>0</v>
      </c>
    </row>
    <row r="3502" spans="40:47">
      <c r="AN3502" s="58">
        <v>98</v>
      </c>
      <c r="AO3502" s="58">
        <v>1</v>
      </c>
      <c r="AP3502" s="58">
        <v>5</v>
      </c>
      <c r="AQ3502" s="60">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58">
        <f ca="1">COUNTIF(INDIRECT("H"&amp;(ROW()+12*(($AN3502-1)*3+$AO3502)-ROW())/12+5):INDIRECT("S"&amp;(ROW()+12*(($AN3502-1)*3+$AO3502)-ROW())/12+5),AQ3502)</f>
        <v>0</v>
      </c>
      <c r="AS3502" s="60">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58">
        <f ca="1">COUNTIF(INDIRECT("U"&amp;(ROW()+12*(($AN3502-1)*3+$AO3502)-ROW())/12+5):INDIRECT("AF"&amp;(ROW()+12*(($AN3502-1)*3+$AO3502)-ROW())/12+5),AS3502)</f>
        <v>0</v>
      </c>
      <c r="AU3502" s="58">
        <f ca="1">IF(AND(AQ3502+AS3502&gt;0,AR3502+AT3502&gt;0),COUNTIF(AU$6:AU3501,"&gt;0")+1,0)</f>
        <v>0</v>
      </c>
    </row>
    <row r="3503" spans="40:47">
      <c r="AN3503" s="58">
        <v>98</v>
      </c>
      <c r="AO3503" s="58">
        <v>1</v>
      </c>
      <c r="AP3503" s="58">
        <v>6</v>
      </c>
      <c r="AQ3503" s="60">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58">
        <f ca="1">COUNTIF(INDIRECT("H"&amp;(ROW()+12*(($AN3503-1)*3+$AO3503)-ROW())/12+5):INDIRECT("S"&amp;(ROW()+12*(($AN3503-1)*3+$AO3503)-ROW())/12+5),AQ3503)</f>
        <v>0</v>
      </c>
      <c r="AS3503" s="60">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58">
        <f ca="1">COUNTIF(INDIRECT("U"&amp;(ROW()+12*(($AN3503-1)*3+$AO3503)-ROW())/12+5):INDIRECT("AF"&amp;(ROW()+12*(($AN3503-1)*3+$AO3503)-ROW())/12+5),AS3503)</f>
        <v>0</v>
      </c>
      <c r="AU3503" s="58">
        <f ca="1">IF(AND(AQ3503+AS3503&gt;0,AR3503+AT3503&gt;0),COUNTIF(AU$6:AU3502,"&gt;0")+1,0)</f>
        <v>0</v>
      </c>
    </row>
    <row r="3504" spans="40:47">
      <c r="AN3504" s="58">
        <v>98</v>
      </c>
      <c r="AO3504" s="58">
        <v>1</v>
      </c>
      <c r="AP3504" s="58">
        <v>7</v>
      </c>
      <c r="AQ3504" s="60">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58">
        <f ca="1">COUNTIF(INDIRECT("H"&amp;(ROW()+12*(($AN3504-1)*3+$AO3504)-ROW())/12+5):INDIRECT("S"&amp;(ROW()+12*(($AN3504-1)*3+$AO3504)-ROW())/12+5),AQ3504)</f>
        <v>0</v>
      </c>
      <c r="AS3504" s="60">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58">
        <f ca="1">COUNTIF(INDIRECT("U"&amp;(ROW()+12*(($AN3504-1)*3+$AO3504)-ROW())/12+5):INDIRECT("AF"&amp;(ROW()+12*(($AN3504-1)*3+$AO3504)-ROW())/12+5),AS3504)</f>
        <v>0</v>
      </c>
      <c r="AU3504" s="58">
        <f ca="1">IF(AND(AQ3504+AS3504&gt;0,AR3504+AT3504&gt;0),COUNTIF(AU$6:AU3503,"&gt;0")+1,0)</f>
        <v>0</v>
      </c>
    </row>
    <row r="3505" spans="40:47">
      <c r="AN3505" s="58">
        <v>98</v>
      </c>
      <c r="AO3505" s="58">
        <v>1</v>
      </c>
      <c r="AP3505" s="58">
        <v>8</v>
      </c>
      <c r="AQ3505" s="60">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58">
        <f ca="1">COUNTIF(INDIRECT("H"&amp;(ROW()+12*(($AN3505-1)*3+$AO3505)-ROW())/12+5):INDIRECT("S"&amp;(ROW()+12*(($AN3505-1)*3+$AO3505)-ROW())/12+5),AQ3505)</f>
        <v>0</v>
      </c>
      <c r="AS3505" s="60">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58">
        <f ca="1">COUNTIF(INDIRECT("U"&amp;(ROW()+12*(($AN3505-1)*3+$AO3505)-ROW())/12+5):INDIRECT("AF"&amp;(ROW()+12*(($AN3505-1)*3+$AO3505)-ROW())/12+5),AS3505)</f>
        <v>0</v>
      </c>
      <c r="AU3505" s="58">
        <f ca="1">IF(AND(AQ3505+AS3505&gt;0,AR3505+AT3505&gt;0),COUNTIF(AU$6:AU3504,"&gt;0")+1,0)</f>
        <v>0</v>
      </c>
    </row>
    <row r="3506" spans="40:47">
      <c r="AN3506" s="58">
        <v>98</v>
      </c>
      <c r="AO3506" s="58">
        <v>1</v>
      </c>
      <c r="AP3506" s="58">
        <v>9</v>
      </c>
      <c r="AQ3506" s="60">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58">
        <f ca="1">COUNTIF(INDIRECT("H"&amp;(ROW()+12*(($AN3506-1)*3+$AO3506)-ROW())/12+5):INDIRECT("S"&amp;(ROW()+12*(($AN3506-1)*3+$AO3506)-ROW())/12+5),AQ3506)</f>
        <v>0</v>
      </c>
      <c r="AS3506" s="60">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58">
        <f ca="1">COUNTIF(INDIRECT("U"&amp;(ROW()+12*(($AN3506-1)*3+$AO3506)-ROW())/12+5):INDIRECT("AF"&amp;(ROW()+12*(($AN3506-1)*3+$AO3506)-ROW())/12+5),AS3506)</f>
        <v>0</v>
      </c>
      <c r="AU3506" s="58">
        <f ca="1">IF(AND(AQ3506+AS3506&gt;0,AR3506+AT3506&gt;0),COUNTIF(AU$6:AU3505,"&gt;0")+1,0)</f>
        <v>0</v>
      </c>
    </row>
    <row r="3507" spans="40:47">
      <c r="AN3507" s="58">
        <v>98</v>
      </c>
      <c r="AO3507" s="58">
        <v>1</v>
      </c>
      <c r="AP3507" s="58">
        <v>10</v>
      </c>
      <c r="AQ3507" s="60">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58">
        <f ca="1">COUNTIF(INDIRECT("H"&amp;(ROW()+12*(($AN3507-1)*3+$AO3507)-ROW())/12+5):INDIRECT("S"&amp;(ROW()+12*(($AN3507-1)*3+$AO3507)-ROW())/12+5),AQ3507)</f>
        <v>0</v>
      </c>
      <c r="AS3507" s="60">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58">
        <f ca="1">COUNTIF(INDIRECT("U"&amp;(ROW()+12*(($AN3507-1)*3+$AO3507)-ROW())/12+5):INDIRECT("AF"&amp;(ROW()+12*(($AN3507-1)*3+$AO3507)-ROW())/12+5),AS3507)</f>
        <v>0</v>
      </c>
      <c r="AU3507" s="58">
        <f ca="1">IF(AND(AQ3507+AS3507&gt;0,AR3507+AT3507&gt;0),COUNTIF(AU$6:AU3506,"&gt;0")+1,0)</f>
        <v>0</v>
      </c>
    </row>
    <row r="3508" spans="40:47">
      <c r="AN3508" s="58">
        <v>98</v>
      </c>
      <c r="AO3508" s="58">
        <v>1</v>
      </c>
      <c r="AP3508" s="58">
        <v>11</v>
      </c>
      <c r="AQ3508" s="60">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58">
        <f ca="1">COUNTIF(INDIRECT("H"&amp;(ROW()+12*(($AN3508-1)*3+$AO3508)-ROW())/12+5):INDIRECT("S"&amp;(ROW()+12*(($AN3508-1)*3+$AO3508)-ROW())/12+5),AQ3508)</f>
        <v>0</v>
      </c>
      <c r="AS3508" s="60">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58">
        <f ca="1">COUNTIF(INDIRECT("U"&amp;(ROW()+12*(($AN3508-1)*3+$AO3508)-ROW())/12+5):INDIRECT("AF"&amp;(ROW()+12*(($AN3508-1)*3+$AO3508)-ROW())/12+5),AS3508)</f>
        <v>0</v>
      </c>
      <c r="AU3508" s="58">
        <f ca="1">IF(AND(AQ3508+AS3508&gt;0,AR3508+AT3508&gt;0),COUNTIF(AU$6:AU3507,"&gt;0")+1,0)</f>
        <v>0</v>
      </c>
    </row>
    <row r="3509" spans="40:47">
      <c r="AN3509" s="58">
        <v>98</v>
      </c>
      <c r="AO3509" s="58">
        <v>1</v>
      </c>
      <c r="AP3509" s="58">
        <v>12</v>
      </c>
      <c r="AQ3509" s="60">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58">
        <f ca="1">COUNTIF(INDIRECT("H"&amp;(ROW()+12*(($AN3509-1)*3+$AO3509)-ROW())/12+5):INDIRECT("S"&amp;(ROW()+12*(($AN3509-1)*3+$AO3509)-ROW())/12+5),AQ3509)</f>
        <v>0</v>
      </c>
      <c r="AS3509" s="60">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58">
        <f ca="1">COUNTIF(INDIRECT("U"&amp;(ROW()+12*(($AN3509-1)*3+$AO3509)-ROW())/12+5):INDIRECT("AF"&amp;(ROW()+12*(($AN3509-1)*3+$AO3509)-ROW())/12+5),AS3509)</f>
        <v>0</v>
      </c>
      <c r="AU3509" s="58">
        <f ca="1">IF(AND(AQ3509+AS3509&gt;0,AR3509+AT3509&gt;0),COUNTIF(AU$6:AU3508,"&gt;0")+1,0)</f>
        <v>0</v>
      </c>
    </row>
    <row r="3510" spans="40:47">
      <c r="AN3510" s="58">
        <v>98</v>
      </c>
      <c r="AO3510" s="58">
        <v>2</v>
      </c>
      <c r="AP3510" s="58">
        <v>1</v>
      </c>
      <c r="AQ3510" s="60">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58">
        <f ca="1">COUNTIF(INDIRECT("H"&amp;(ROW()+12*(($AN3510-1)*3+$AO3510)-ROW())/12+5):INDIRECT("S"&amp;(ROW()+12*(($AN3510-1)*3+$AO3510)-ROW())/12+5),AQ3510)</f>
        <v>0</v>
      </c>
      <c r="AS3510" s="60">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58">
        <f ca="1">COUNTIF(INDIRECT("U"&amp;(ROW()+12*(($AN3510-1)*3+$AO3510)-ROW())/12+5):INDIRECT("AF"&amp;(ROW()+12*(($AN3510-1)*3+$AO3510)-ROW())/12+5),AS3510)</f>
        <v>0</v>
      </c>
      <c r="AU3510" s="58">
        <f ca="1">IF(AND(AQ3510+AS3510&gt;0,AR3510+AT3510&gt;0),COUNTIF(AU$6:AU3509,"&gt;0")+1,0)</f>
        <v>0</v>
      </c>
    </row>
    <row r="3511" spans="40:47">
      <c r="AN3511" s="58">
        <v>98</v>
      </c>
      <c r="AO3511" s="58">
        <v>2</v>
      </c>
      <c r="AP3511" s="58">
        <v>2</v>
      </c>
      <c r="AQ3511" s="60">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58">
        <f ca="1">COUNTIF(INDIRECT("H"&amp;(ROW()+12*(($AN3511-1)*3+$AO3511)-ROW())/12+5):INDIRECT("S"&amp;(ROW()+12*(($AN3511-1)*3+$AO3511)-ROW())/12+5),AQ3511)</f>
        <v>0</v>
      </c>
      <c r="AS3511" s="60">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58">
        <f ca="1">COUNTIF(INDIRECT("U"&amp;(ROW()+12*(($AN3511-1)*3+$AO3511)-ROW())/12+5):INDIRECT("AF"&amp;(ROW()+12*(($AN3511-1)*3+$AO3511)-ROW())/12+5),AS3511)</f>
        <v>0</v>
      </c>
      <c r="AU3511" s="58">
        <f ca="1">IF(AND(AQ3511+AS3511&gt;0,AR3511+AT3511&gt;0),COUNTIF(AU$6:AU3510,"&gt;0")+1,0)</f>
        <v>0</v>
      </c>
    </row>
    <row r="3512" spans="40:47">
      <c r="AN3512" s="58">
        <v>98</v>
      </c>
      <c r="AO3512" s="58">
        <v>2</v>
      </c>
      <c r="AP3512" s="58">
        <v>3</v>
      </c>
      <c r="AQ3512" s="60">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58">
        <f ca="1">COUNTIF(INDIRECT("H"&amp;(ROW()+12*(($AN3512-1)*3+$AO3512)-ROW())/12+5):INDIRECT("S"&amp;(ROW()+12*(($AN3512-1)*3+$AO3512)-ROW())/12+5),AQ3512)</f>
        <v>0</v>
      </c>
      <c r="AS3512" s="60">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58">
        <f ca="1">COUNTIF(INDIRECT("U"&amp;(ROW()+12*(($AN3512-1)*3+$AO3512)-ROW())/12+5):INDIRECT("AF"&amp;(ROW()+12*(($AN3512-1)*3+$AO3512)-ROW())/12+5),AS3512)</f>
        <v>0</v>
      </c>
      <c r="AU3512" s="58">
        <f ca="1">IF(AND(AQ3512+AS3512&gt;0,AR3512+AT3512&gt;0),COUNTIF(AU$6:AU3511,"&gt;0")+1,0)</f>
        <v>0</v>
      </c>
    </row>
    <row r="3513" spans="40:47">
      <c r="AN3513" s="58">
        <v>98</v>
      </c>
      <c r="AO3513" s="58">
        <v>2</v>
      </c>
      <c r="AP3513" s="58">
        <v>4</v>
      </c>
      <c r="AQ3513" s="60">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58">
        <f ca="1">COUNTIF(INDIRECT("H"&amp;(ROW()+12*(($AN3513-1)*3+$AO3513)-ROW())/12+5):INDIRECT("S"&amp;(ROW()+12*(($AN3513-1)*3+$AO3513)-ROW())/12+5),AQ3513)</f>
        <v>0</v>
      </c>
      <c r="AS3513" s="60">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58">
        <f ca="1">COUNTIF(INDIRECT("U"&amp;(ROW()+12*(($AN3513-1)*3+$AO3513)-ROW())/12+5):INDIRECT("AF"&amp;(ROW()+12*(($AN3513-1)*3+$AO3513)-ROW())/12+5),AS3513)</f>
        <v>0</v>
      </c>
      <c r="AU3513" s="58">
        <f ca="1">IF(AND(AQ3513+AS3513&gt;0,AR3513+AT3513&gt;0),COUNTIF(AU$6:AU3512,"&gt;0")+1,0)</f>
        <v>0</v>
      </c>
    </row>
    <row r="3514" spans="40:47">
      <c r="AN3514" s="58">
        <v>98</v>
      </c>
      <c r="AO3514" s="58">
        <v>2</v>
      </c>
      <c r="AP3514" s="58">
        <v>5</v>
      </c>
      <c r="AQ3514" s="60">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58">
        <f ca="1">COUNTIF(INDIRECT("H"&amp;(ROW()+12*(($AN3514-1)*3+$AO3514)-ROW())/12+5):INDIRECT("S"&amp;(ROW()+12*(($AN3514-1)*3+$AO3514)-ROW())/12+5),AQ3514)</f>
        <v>0</v>
      </c>
      <c r="AS3514" s="60">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58">
        <f ca="1">COUNTIF(INDIRECT("U"&amp;(ROW()+12*(($AN3514-1)*3+$AO3514)-ROW())/12+5):INDIRECT("AF"&amp;(ROW()+12*(($AN3514-1)*3+$AO3514)-ROW())/12+5),AS3514)</f>
        <v>0</v>
      </c>
      <c r="AU3514" s="58">
        <f ca="1">IF(AND(AQ3514+AS3514&gt;0,AR3514+AT3514&gt;0),COUNTIF(AU$6:AU3513,"&gt;0")+1,0)</f>
        <v>0</v>
      </c>
    </row>
    <row r="3515" spans="40:47">
      <c r="AN3515" s="58">
        <v>98</v>
      </c>
      <c r="AO3515" s="58">
        <v>2</v>
      </c>
      <c r="AP3515" s="58">
        <v>6</v>
      </c>
      <c r="AQ3515" s="60">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58">
        <f ca="1">COUNTIF(INDIRECT("H"&amp;(ROW()+12*(($AN3515-1)*3+$AO3515)-ROW())/12+5):INDIRECT("S"&amp;(ROW()+12*(($AN3515-1)*3+$AO3515)-ROW())/12+5),AQ3515)</f>
        <v>0</v>
      </c>
      <c r="AS3515" s="60">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58">
        <f ca="1">COUNTIF(INDIRECT("U"&amp;(ROW()+12*(($AN3515-1)*3+$AO3515)-ROW())/12+5):INDIRECT("AF"&amp;(ROW()+12*(($AN3515-1)*3+$AO3515)-ROW())/12+5),AS3515)</f>
        <v>0</v>
      </c>
      <c r="AU3515" s="58">
        <f ca="1">IF(AND(AQ3515+AS3515&gt;0,AR3515+AT3515&gt;0),COUNTIF(AU$6:AU3514,"&gt;0")+1,0)</f>
        <v>0</v>
      </c>
    </row>
    <row r="3516" spans="40:47">
      <c r="AN3516" s="58">
        <v>98</v>
      </c>
      <c r="AO3516" s="58">
        <v>2</v>
      </c>
      <c r="AP3516" s="58">
        <v>7</v>
      </c>
      <c r="AQ3516" s="60">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58">
        <f ca="1">COUNTIF(INDIRECT("H"&amp;(ROW()+12*(($AN3516-1)*3+$AO3516)-ROW())/12+5):INDIRECT("S"&amp;(ROW()+12*(($AN3516-1)*3+$AO3516)-ROW())/12+5),AQ3516)</f>
        <v>0</v>
      </c>
      <c r="AS3516" s="60">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58">
        <f ca="1">COUNTIF(INDIRECT("U"&amp;(ROW()+12*(($AN3516-1)*3+$AO3516)-ROW())/12+5):INDIRECT("AF"&amp;(ROW()+12*(($AN3516-1)*3+$AO3516)-ROW())/12+5),AS3516)</f>
        <v>0</v>
      </c>
      <c r="AU3516" s="58">
        <f ca="1">IF(AND(AQ3516+AS3516&gt;0,AR3516+AT3516&gt;0),COUNTIF(AU$6:AU3515,"&gt;0")+1,0)</f>
        <v>0</v>
      </c>
    </row>
    <row r="3517" spans="40:47">
      <c r="AN3517" s="58">
        <v>98</v>
      </c>
      <c r="AO3517" s="58">
        <v>2</v>
      </c>
      <c r="AP3517" s="58">
        <v>8</v>
      </c>
      <c r="AQ3517" s="60">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58">
        <f ca="1">COUNTIF(INDIRECT("H"&amp;(ROW()+12*(($AN3517-1)*3+$AO3517)-ROW())/12+5):INDIRECT("S"&amp;(ROW()+12*(($AN3517-1)*3+$AO3517)-ROW())/12+5),AQ3517)</f>
        <v>0</v>
      </c>
      <c r="AS3517" s="60">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58">
        <f ca="1">COUNTIF(INDIRECT("U"&amp;(ROW()+12*(($AN3517-1)*3+$AO3517)-ROW())/12+5):INDIRECT("AF"&amp;(ROW()+12*(($AN3517-1)*3+$AO3517)-ROW())/12+5),AS3517)</f>
        <v>0</v>
      </c>
      <c r="AU3517" s="58">
        <f ca="1">IF(AND(AQ3517+AS3517&gt;0,AR3517+AT3517&gt;0),COUNTIF(AU$6:AU3516,"&gt;0")+1,0)</f>
        <v>0</v>
      </c>
    </row>
    <row r="3518" spans="40:47">
      <c r="AN3518" s="58">
        <v>98</v>
      </c>
      <c r="AO3518" s="58">
        <v>2</v>
      </c>
      <c r="AP3518" s="58">
        <v>9</v>
      </c>
      <c r="AQ3518" s="60">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58">
        <f ca="1">COUNTIF(INDIRECT("H"&amp;(ROW()+12*(($AN3518-1)*3+$AO3518)-ROW())/12+5):INDIRECT("S"&amp;(ROW()+12*(($AN3518-1)*3+$AO3518)-ROW())/12+5),AQ3518)</f>
        <v>0</v>
      </c>
      <c r="AS3518" s="60">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58">
        <f ca="1">COUNTIF(INDIRECT("U"&amp;(ROW()+12*(($AN3518-1)*3+$AO3518)-ROW())/12+5):INDIRECT("AF"&amp;(ROW()+12*(($AN3518-1)*3+$AO3518)-ROW())/12+5),AS3518)</f>
        <v>0</v>
      </c>
      <c r="AU3518" s="58">
        <f ca="1">IF(AND(AQ3518+AS3518&gt;0,AR3518+AT3518&gt;0),COUNTIF(AU$6:AU3517,"&gt;0")+1,0)</f>
        <v>0</v>
      </c>
    </row>
    <row r="3519" spans="40:47">
      <c r="AN3519" s="58">
        <v>98</v>
      </c>
      <c r="AO3519" s="58">
        <v>2</v>
      </c>
      <c r="AP3519" s="58">
        <v>10</v>
      </c>
      <c r="AQ3519" s="60">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58">
        <f ca="1">COUNTIF(INDIRECT("H"&amp;(ROW()+12*(($AN3519-1)*3+$AO3519)-ROW())/12+5):INDIRECT("S"&amp;(ROW()+12*(($AN3519-1)*3+$AO3519)-ROW())/12+5),AQ3519)</f>
        <v>0</v>
      </c>
      <c r="AS3519" s="60">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58">
        <f ca="1">COUNTIF(INDIRECT("U"&amp;(ROW()+12*(($AN3519-1)*3+$AO3519)-ROW())/12+5):INDIRECT("AF"&amp;(ROW()+12*(($AN3519-1)*3+$AO3519)-ROW())/12+5),AS3519)</f>
        <v>0</v>
      </c>
      <c r="AU3519" s="58">
        <f ca="1">IF(AND(AQ3519+AS3519&gt;0,AR3519+AT3519&gt;0),COUNTIF(AU$6:AU3518,"&gt;0")+1,0)</f>
        <v>0</v>
      </c>
    </row>
    <row r="3520" spans="40:47">
      <c r="AN3520" s="58">
        <v>98</v>
      </c>
      <c r="AO3520" s="58">
        <v>2</v>
      </c>
      <c r="AP3520" s="58">
        <v>11</v>
      </c>
      <c r="AQ3520" s="60">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58">
        <f ca="1">COUNTIF(INDIRECT("H"&amp;(ROW()+12*(($AN3520-1)*3+$AO3520)-ROW())/12+5):INDIRECT("S"&amp;(ROW()+12*(($AN3520-1)*3+$AO3520)-ROW())/12+5),AQ3520)</f>
        <v>0</v>
      </c>
      <c r="AS3520" s="60">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58">
        <f ca="1">COUNTIF(INDIRECT("U"&amp;(ROW()+12*(($AN3520-1)*3+$AO3520)-ROW())/12+5):INDIRECT("AF"&amp;(ROW()+12*(($AN3520-1)*3+$AO3520)-ROW())/12+5),AS3520)</f>
        <v>0</v>
      </c>
      <c r="AU3520" s="58">
        <f ca="1">IF(AND(AQ3520+AS3520&gt;0,AR3520+AT3520&gt;0),COUNTIF(AU$6:AU3519,"&gt;0")+1,0)</f>
        <v>0</v>
      </c>
    </row>
    <row r="3521" spans="40:47">
      <c r="AN3521" s="58">
        <v>98</v>
      </c>
      <c r="AO3521" s="58">
        <v>2</v>
      </c>
      <c r="AP3521" s="58">
        <v>12</v>
      </c>
      <c r="AQ3521" s="60">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58">
        <f ca="1">COUNTIF(INDIRECT("H"&amp;(ROW()+12*(($AN3521-1)*3+$AO3521)-ROW())/12+5):INDIRECT("S"&amp;(ROW()+12*(($AN3521-1)*3+$AO3521)-ROW())/12+5),AQ3521)</f>
        <v>0</v>
      </c>
      <c r="AS3521" s="60">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58">
        <f ca="1">COUNTIF(INDIRECT("U"&amp;(ROW()+12*(($AN3521-1)*3+$AO3521)-ROW())/12+5):INDIRECT("AF"&amp;(ROW()+12*(($AN3521-1)*3+$AO3521)-ROW())/12+5),AS3521)</f>
        <v>0</v>
      </c>
      <c r="AU3521" s="58">
        <f ca="1">IF(AND(AQ3521+AS3521&gt;0,AR3521+AT3521&gt;0),COUNTIF(AU$6:AU3520,"&gt;0")+1,0)</f>
        <v>0</v>
      </c>
    </row>
    <row r="3522" spans="40:47">
      <c r="AN3522" s="58">
        <v>98</v>
      </c>
      <c r="AO3522" s="58">
        <v>3</v>
      </c>
      <c r="AP3522" s="58">
        <v>1</v>
      </c>
      <c r="AQ3522" s="60">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58">
        <f ca="1">COUNTIF(INDIRECT("H"&amp;(ROW()+12*(($AN3522-1)*3+$AO3522)-ROW())/12+5):INDIRECT("S"&amp;(ROW()+12*(($AN3522-1)*3+$AO3522)-ROW())/12+5),AQ3522)</f>
        <v>0</v>
      </c>
      <c r="AS3522" s="60">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58">
        <f ca="1">COUNTIF(INDIRECT("U"&amp;(ROW()+12*(($AN3522-1)*3+$AO3522)-ROW())/12+5):INDIRECT("AF"&amp;(ROW()+12*(($AN3522-1)*3+$AO3522)-ROW())/12+5),AS3522)</f>
        <v>0</v>
      </c>
      <c r="AU3522" s="58">
        <f ca="1">IF(AND(AQ3522+AS3522&gt;0,AR3522+AT3522&gt;0),COUNTIF(AU$6:AU3521,"&gt;0")+1,0)</f>
        <v>0</v>
      </c>
    </row>
    <row r="3523" spans="40:47">
      <c r="AN3523" s="58">
        <v>98</v>
      </c>
      <c r="AO3523" s="58">
        <v>3</v>
      </c>
      <c r="AP3523" s="58">
        <v>2</v>
      </c>
      <c r="AQ3523" s="60">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58">
        <f ca="1">COUNTIF(INDIRECT("H"&amp;(ROW()+12*(($AN3523-1)*3+$AO3523)-ROW())/12+5):INDIRECT("S"&amp;(ROW()+12*(($AN3523-1)*3+$AO3523)-ROW())/12+5),AQ3523)</f>
        <v>0</v>
      </c>
      <c r="AS3523" s="60">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58">
        <f ca="1">COUNTIF(INDIRECT("U"&amp;(ROW()+12*(($AN3523-1)*3+$AO3523)-ROW())/12+5):INDIRECT("AF"&amp;(ROW()+12*(($AN3523-1)*3+$AO3523)-ROW())/12+5),AS3523)</f>
        <v>0</v>
      </c>
      <c r="AU3523" s="58">
        <f ca="1">IF(AND(AQ3523+AS3523&gt;0,AR3523+AT3523&gt;0),COUNTIF(AU$6:AU3522,"&gt;0")+1,0)</f>
        <v>0</v>
      </c>
    </row>
    <row r="3524" spans="40:47">
      <c r="AN3524" s="58">
        <v>98</v>
      </c>
      <c r="AO3524" s="58">
        <v>3</v>
      </c>
      <c r="AP3524" s="58">
        <v>3</v>
      </c>
      <c r="AQ3524" s="60">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58">
        <f ca="1">COUNTIF(INDIRECT("H"&amp;(ROW()+12*(($AN3524-1)*3+$AO3524)-ROW())/12+5):INDIRECT("S"&amp;(ROW()+12*(($AN3524-1)*3+$AO3524)-ROW())/12+5),AQ3524)</f>
        <v>0</v>
      </c>
      <c r="AS3524" s="60">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58">
        <f ca="1">COUNTIF(INDIRECT("U"&amp;(ROW()+12*(($AN3524-1)*3+$AO3524)-ROW())/12+5):INDIRECT("AF"&amp;(ROW()+12*(($AN3524-1)*3+$AO3524)-ROW())/12+5),AS3524)</f>
        <v>0</v>
      </c>
      <c r="AU3524" s="58">
        <f ca="1">IF(AND(AQ3524+AS3524&gt;0,AR3524+AT3524&gt;0),COUNTIF(AU$6:AU3523,"&gt;0")+1,0)</f>
        <v>0</v>
      </c>
    </row>
    <row r="3525" spans="40:47">
      <c r="AN3525" s="58">
        <v>98</v>
      </c>
      <c r="AO3525" s="58">
        <v>3</v>
      </c>
      <c r="AP3525" s="58">
        <v>4</v>
      </c>
      <c r="AQ3525" s="60">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58">
        <f ca="1">COUNTIF(INDIRECT("H"&amp;(ROW()+12*(($AN3525-1)*3+$AO3525)-ROW())/12+5):INDIRECT("S"&amp;(ROW()+12*(($AN3525-1)*3+$AO3525)-ROW())/12+5),AQ3525)</f>
        <v>0</v>
      </c>
      <c r="AS3525" s="60">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58">
        <f ca="1">COUNTIF(INDIRECT("U"&amp;(ROW()+12*(($AN3525-1)*3+$AO3525)-ROW())/12+5):INDIRECT("AF"&amp;(ROW()+12*(($AN3525-1)*3+$AO3525)-ROW())/12+5),AS3525)</f>
        <v>0</v>
      </c>
      <c r="AU3525" s="58">
        <f ca="1">IF(AND(AQ3525+AS3525&gt;0,AR3525+AT3525&gt;0),COUNTIF(AU$6:AU3524,"&gt;0")+1,0)</f>
        <v>0</v>
      </c>
    </row>
    <row r="3526" spans="40:47">
      <c r="AN3526" s="58">
        <v>98</v>
      </c>
      <c r="AO3526" s="58">
        <v>3</v>
      </c>
      <c r="AP3526" s="58">
        <v>5</v>
      </c>
      <c r="AQ3526" s="60">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58">
        <f ca="1">COUNTIF(INDIRECT("H"&amp;(ROW()+12*(($AN3526-1)*3+$AO3526)-ROW())/12+5):INDIRECT("S"&amp;(ROW()+12*(($AN3526-1)*3+$AO3526)-ROW())/12+5),AQ3526)</f>
        <v>0</v>
      </c>
      <c r="AS3526" s="60">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58">
        <f ca="1">COUNTIF(INDIRECT("U"&amp;(ROW()+12*(($AN3526-1)*3+$AO3526)-ROW())/12+5):INDIRECT("AF"&amp;(ROW()+12*(($AN3526-1)*3+$AO3526)-ROW())/12+5),AS3526)</f>
        <v>0</v>
      </c>
      <c r="AU3526" s="58">
        <f ca="1">IF(AND(AQ3526+AS3526&gt;0,AR3526+AT3526&gt;0),COUNTIF(AU$6:AU3525,"&gt;0")+1,0)</f>
        <v>0</v>
      </c>
    </row>
    <row r="3527" spans="40:47">
      <c r="AN3527" s="58">
        <v>98</v>
      </c>
      <c r="AO3527" s="58">
        <v>3</v>
      </c>
      <c r="AP3527" s="58">
        <v>6</v>
      </c>
      <c r="AQ3527" s="60">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58">
        <f ca="1">COUNTIF(INDIRECT("H"&amp;(ROW()+12*(($AN3527-1)*3+$AO3527)-ROW())/12+5):INDIRECT("S"&amp;(ROW()+12*(($AN3527-1)*3+$AO3527)-ROW())/12+5),AQ3527)</f>
        <v>0</v>
      </c>
      <c r="AS3527" s="60">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58">
        <f ca="1">COUNTIF(INDIRECT("U"&amp;(ROW()+12*(($AN3527-1)*3+$AO3527)-ROW())/12+5):INDIRECT("AF"&amp;(ROW()+12*(($AN3527-1)*3+$AO3527)-ROW())/12+5),AS3527)</f>
        <v>0</v>
      </c>
      <c r="AU3527" s="58">
        <f ca="1">IF(AND(AQ3527+AS3527&gt;0,AR3527+AT3527&gt;0),COUNTIF(AU$6:AU3526,"&gt;0")+1,0)</f>
        <v>0</v>
      </c>
    </row>
    <row r="3528" spans="40:47">
      <c r="AN3528" s="58">
        <v>98</v>
      </c>
      <c r="AO3528" s="58">
        <v>3</v>
      </c>
      <c r="AP3528" s="58">
        <v>7</v>
      </c>
      <c r="AQ3528" s="60">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58">
        <f ca="1">COUNTIF(INDIRECT("H"&amp;(ROW()+12*(($AN3528-1)*3+$AO3528)-ROW())/12+5):INDIRECT("S"&amp;(ROW()+12*(($AN3528-1)*3+$AO3528)-ROW())/12+5),AQ3528)</f>
        <v>0</v>
      </c>
      <c r="AS3528" s="60">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58">
        <f ca="1">COUNTIF(INDIRECT("U"&amp;(ROW()+12*(($AN3528-1)*3+$AO3528)-ROW())/12+5):INDIRECT("AF"&amp;(ROW()+12*(($AN3528-1)*3+$AO3528)-ROW())/12+5),AS3528)</f>
        <v>0</v>
      </c>
      <c r="AU3528" s="58">
        <f ca="1">IF(AND(AQ3528+AS3528&gt;0,AR3528+AT3528&gt;0),COUNTIF(AU$6:AU3527,"&gt;0")+1,0)</f>
        <v>0</v>
      </c>
    </row>
    <row r="3529" spans="40:47">
      <c r="AN3529" s="58">
        <v>98</v>
      </c>
      <c r="AO3529" s="58">
        <v>3</v>
      </c>
      <c r="AP3529" s="58">
        <v>8</v>
      </c>
      <c r="AQ3529" s="60">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58">
        <f ca="1">COUNTIF(INDIRECT("H"&amp;(ROW()+12*(($AN3529-1)*3+$AO3529)-ROW())/12+5):INDIRECT("S"&amp;(ROW()+12*(($AN3529-1)*3+$AO3529)-ROW())/12+5),AQ3529)</f>
        <v>0</v>
      </c>
      <c r="AS3529" s="60">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58">
        <f ca="1">COUNTIF(INDIRECT("U"&amp;(ROW()+12*(($AN3529-1)*3+$AO3529)-ROW())/12+5):INDIRECT("AF"&amp;(ROW()+12*(($AN3529-1)*3+$AO3529)-ROW())/12+5),AS3529)</f>
        <v>0</v>
      </c>
      <c r="AU3529" s="58">
        <f ca="1">IF(AND(AQ3529+AS3529&gt;0,AR3529+AT3529&gt;0),COUNTIF(AU$6:AU3528,"&gt;0")+1,0)</f>
        <v>0</v>
      </c>
    </row>
    <row r="3530" spans="40:47">
      <c r="AN3530" s="58">
        <v>98</v>
      </c>
      <c r="AO3530" s="58">
        <v>3</v>
      </c>
      <c r="AP3530" s="58">
        <v>9</v>
      </c>
      <c r="AQ3530" s="60">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58">
        <f ca="1">COUNTIF(INDIRECT("H"&amp;(ROW()+12*(($AN3530-1)*3+$AO3530)-ROW())/12+5):INDIRECT("S"&amp;(ROW()+12*(($AN3530-1)*3+$AO3530)-ROW())/12+5),AQ3530)</f>
        <v>0</v>
      </c>
      <c r="AS3530" s="60">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58">
        <f ca="1">COUNTIF(INDIRECT("U"&amp;(ROW()+12*(($AN3530-1)*3+$AO3530)-ROW())/12+5):INDIRECT("AF"&amp;(ROW()+12*(($AN3530-1)*3+$AO3530)-ROW())/12+5),AS3530)</f>
        <v>0</v>
      </c>
      <c r="AU3530" s="58">
        <f ca="1">IF(AND(AQ3530+AS3530&gt;0,AR3530+AT3530&gt;0),COUNTIF(AU$6:AU3529,"&gt;0")+1,0)</f>
        <v>0</v>
      </c>
    </row>
    <row r="3531" spans="40:47">
      <c r="AN3531" s="58">
        <v>98</v>
      </c>
      <c r="AO3531" s="58">
        <v>3</v>
      </c>
      <c r="AP3531" s="58">
        <v>10</v>
      </c>
      <c r="AQ3531" s="60">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58">
        <f ca="1">COUNTIF(INDIRECT("H"&amp;(ROW()+12*(($AN3531-1)*3+$AO3531)-ROW())/12+5):INDIRECT("S"&amp;(ROW()+12*(($AN3531-1)*3+$AO3531)-ROW())/12+5),AQ3531)</f>
        <v>0</v>
      </c>
      <c r="AS3531" s="60">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58">
        <f ca="1">COUNTIF(INDIRECT("U"&amp;(ROW()+12*(($AN3531-1)*3+$AO3531)-ROW())/12+5):INDIRECT("AF"&amp;(ROW()+12*(($AN3531-1)*3+$AO3531)-ROW())/12+5),AS3531)</f>
        <v>0</v>
      </c>
      <c r="AU3531" s="58">
        <f ca="1">IF(AND(AQ3531+AS3531&gt;0,AR3531+AT3531&gt;0),COUNTIF(AU$6:AU3530,"&gt;0")+1,0)</f>
        <v>0</v>
      </c>
    </row>
    <row r="3532" spans="40:47">
      <c r="AN3532" s="58">
        <v>98</v>
      </c>
      <c r="AO3532" s="58">
        <v>3</v>
      </c>
      <c r="AP3532" s="58">
        <v>11</v>
      </c>
      <c r="AQ3532" s="60">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58">
        <f ca="1">COUNTIF(INDIRECT("H"&amp;(ROW()+12*(($AN3532-1)*3+$AO3532)-ROW())/12+5):INDIRECT("S"&amp;(ROW()+12*(($AN3532-1)*3+$AO3532)-ROW())/12+5),AQ3532)</f>
        <v>0</v>
      </c>
      <c r="AS3532" s="60">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58">
        <f ca="1">COUNTIF(INDIRECT("U"&amp;(ROW()+12*(($AN3532-1)*3+$AO3532)-ROW())/12+5):INDIRECT("AF"&amp;(ROW()+12*(($AN3532-1)*3+$AO3532)-ROW())/12+5),AS3532)</f>
        <v>0</v>
      </c>
      <c r="AU3532" s="58">
        <f ca="1">IF(AND(AQ3532+AS3532&gt;0,AR3532+AT3532&gt;0),COUNTIF(AU$6:AU3531,"&gt;0")+1,0)</f>
        <v>0</v>
      </c>
    </row>
    <row r="3533" spans="40:47">
      <c r="AN3533" s="243">
        <v>98</v>
      </c>
      <c r="AO3533" s="243">
        <v>3</v>
      </c>
      <c r="AP3533" s="243">
        <v>12</v>
      </c>
      <c r="AQ3533" s="244">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243">
        <f ca="1">COUNTIF(INDIRECT("H"&amp;(ROW()+12*(($AN3533-1)*3+$AO3533)-ROW())/12+5):INDIRECT("S"&amp;(ROW()+12*(($AN3533-1)*3+$AO3533)-ROW())/12+5),AQ3533)</f>
        <v>0</v>
      </c>
      <c r="AS3533" s="244">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243">
        <f ca="1">COUNTIF(INDIRECT("U"&amp;(ROW()+12*(($AN3533-1)*3+$AO3533)-ROW())/12+5):INDIRECT("AF"&amp;(ROW()+12*(($AN3533-1)*3+$AO3533)-ROW())/12+5),AS3533)</f>
        <v>0</v>
      </c>
      <c r="AU3533" s="58">
        <f ca="1">IF(AND(AQ3533+AS3533&gt;0,AR3533+AT3533&gt;0),COUNTIF(AU$6:AU3532,"&gt;0")+1,0)</f>
        <v>0</v>
      </c>
    </row>
    <row r="3534" spans="40:47">
      <c r="AN3534" s="58">
        <v>99</v>
      </c>
      <c r="AO3534" s="58">
        <v>1</v>
      </c>
      <c r="AP3534" s="58">
        <v>1</v>
      </c>
      <c r="AQ3534" s="60">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58">
        <f ca="1">COUNTIF(INDIRECT("H"&amp;(ROW()+12*(($AN3534-1)*3+$AO3534)-ROW())/12+5):INDIRECT("S"&amp;(ROW()+12*(($AN3534-1)*3+$AO3534)-ROW())/12+5),AQ3534)</f>
        <v>0</v>
      </c>
      <c r="AS3534" s="60">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58">
        <f ca="1">COUNTIF(INDIRECT("U"&amp;(ROW()+12*(($AN3534-1)*3+$AO3534)-ROW())/12+5):INDIRECT("AF"&amp;(ROW()+12*(($AN3534-1)*3+$AO3534)-ROW())/12+5),AS3534)</f>
        <v>0</v>
      </c>
      <c r="AU3534" s="58">
        <f ca="1">IF(AND(AQ3534+AS3534&gt;0,AR3534+AT3534&gt;0),COUNTIF(AU$6:AU3533,"&gt;0")+1,0)</f>
        <v>0</v>
      </c>
    </row>
    <row r="3535" spans="40:47">
      <c r="AN3535" s="58">
        <v>99</v>
      </c>
      <c r="AO3535" s="58">
        <v>1</v>
      </c>
      <c r="AP3535" s="58">
        <v>2</v>
      </c>
      <c r="AQ3535" s="60">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58">
        <f ca="1">COUNTIF(INDIRECT("H"&amp;(ROW()+12*(($AN3535-1)*3+$AO3535)-ROW())/12+5):INDIRECT("S"&amp;(ROW()+12*(($AN3535-1)*3+$AO3535)-ROW())/12+5),AQ3535)</f>
        <v>0</v>
      </c>
      <c r="AS3535" s="60">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58">
        <f ca="1">COUNTIF(INDIRECT("U"&amp;(ROW()+12*(($AN3535-1)*3+$AO3535)-ROW())/12+5):INDIRECT("AF"&amp;(ROW()+12*(($AN3535-1)*3+$AO3535)-ROW())/12+5),AS3535)</f>
        <v>0</v>
      </c>
      <c r="AU3535" s="58">
        <f ca="1">IF(AND(AQ3535+AS3535&gt;0,AR3535+AT3535&gt;0),COUNTIF(AU$6:AU3534,"&gt;0")+1,0)</f>
        <v>0</v>
      </c>
    </row>
    <row r="3536" spans="40:47">
      <c r="AN3536" s="58">
        <v>99</v>
      </c>
      <c r="AO3536" s="58">
        <v>1</v>
      </c>
      <c r="AP3536" s="58">
        <v>3</v>
      </c>
      <c r="AQ3536" s="60">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58">
        <f ca="1">COUNTIF(INDIRECT("H"&amp;(ROW()+12*(($AN3536-1)*3+$AO3536)-ROW())/12+5):INDIRECT("S"&amp;(ROW()+12*(($AN3536-1)*3+$AO3536)-ROW())/12+5),AQ3536)</f>
        <v>0</v>
      </c>
      <c r="AS3536" s="60">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58">
        <f ca="1">COUNTIF(INDIRECT("U"&amp;(ROW()+12*(($AN3536-1)*3+$AO3536)-ROW())/12+5):INDIRECT("AF"&amp;(ROW()+12*(($AN3536-1)*3+$AO3536)-ROW())/12+5),AS3536)</f>
        <v>0</v>
      </c>
      <c r="AU3536" s="58">
        <f ca="1">IF(AND(AQ3536+AS3536&gt;0,AR3536+AT3536&gt;0),COUNTIF(AU$6:AU3535,"&gt;0")+1,0)</f>
        <v>0</v>
      </c>
    </row>
    <row r="3537" spans="40:47">
      <c r="AN3537" s="58">
        <v>99</v>
      </c>
      <c r="AO3537" s="58">
        <v>1</v>
      </c>
      <c r="AP3537" s="58">
        <v>4</v>
      </c>
      <c r="AQ3537" s="60">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58">
        <f ca="1">COUNTIF(INDIRECT("H"&amp;(ROW()+12*(($AN3537-1)*3+$AO3537)-ROW())/12+5):INDIRECT("S"&amp;(ROW()+12*(($AN3537-1)*3+$AO3537)-ROW())/12+5),AQ3537)</f>
        <v>0</v>
      </c>
      <c r="AS3537" s="60">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58">
        <f ca="1">COUNTIF(INDIRECT("U"&amp;(ROW()+12*(($AN3537-1)*3+$AO3537)-ROW())/12+5):INDIRECT("AF"&amp;(ROW()+12*(($AN3537-1)*3+$AO3537)-ROW())/12+5),AS3537)</f>
        <v>0</v>
      </c>
      <c r="AU3537" s="58">
        <f ca="1">IF(AND(AQ3537+AS3537&gt;0,AR3537+AT3537&gt;0),COUNTIF(AU$6:AU3536,"&gt;0")+1,0)</f>
        <v>0</v>
      </c>
    </row>
    <row r="3538" spans="40:47">
      <c r="AN3538" s="58">
        <v>99</v>
      </c>
      <c r="AO3538" s="58">
        <v>1</v>
      </c>
      <c r="AP3538" s="58">
        <v>5</v>
      </c>
      <c r="AQ3538" s="60">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58">
        <f ca="1">COUNTIF(INDIRECT("H"&amp;(ROW()+12*(($AN3538-1)*3+$AO3538)-ROW())/12+5):INDIRECT("S"&amp;(ROW()+12*(($AN3538-1)*3+$AO3538)-ROW())/12+5),AQ3538)</f>
        <v>0</v>
      </c>
      <c r="AS3538" s="60">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58">
        <f ca="1">COUNTIF(INDIRECT("U"&amp;(ROW()+12*(($AN3538-1)*3+$AO3538)-ROW())/12+5):INDIRECT("AF"&amp;(ROW()+12*(($AN3538-1)*3+$AO3538)-ROW())/12+5),AS3538)</f>
        <v>0</v>
      </c>
      <c r="AU3538" s="58">
        <f ca="1">IF(AND(AQ3538+AS3538&gt;0,AR3538+AT3538&gt;0),COUNTIF(AU$6:AU3537,"&gt;0")+1,0)</f>
        <v>0</v>
      </c>
    </row>
    <row r="3539" spans="40:47">
      <c r="AN3539" s="58">
        <v>99</v>
      </c>
      <c r="AO3539" s="58">
        <v>1</v>
      </c>
      <c r="AP3539" s="58">
        <v>6</v>
      </c>
      <c r="AQ3539" s="60">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58">
        <f ca="1">COUNTIF(INDIRECT("H"&amp;(ROW()+12*(($AN3539-1)*3+$AO3539)-ROW())/12+5):INDIRECT("S"&amp;(ROW()+12*(($AN3539-1)*3+$AO3539)-ROW())/12+5),AQ3539)</f>
        <v>0</v>
      </c>
      <c r="AS3539" s="60">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58">
        <f ca="1">COUNTIF(INDIRECT("U"&amp;(ROW()+12*(($AN3539-1)*3+$AO3539)-ROW())/12+5):INDIRECT("AF"&amp;(ROW()+12*(($AN3539-1)*3+$AO3539)-ROW())/12+5),AS3539)</f>
        <v>0</v>
      </c>
      <c r="AU3539" s="58">
        <f ca="1">IF(AND(AQ3539+AS3539&gt;0,AR3539+AT3539&gt;0),COUNTIF(AU$6:AU3538,"&gt;0")+1,0)</f>
        <v>0</v>
      </c>
    </row>
    <row r="3540" spans="40:47">
      <c r="AN3540" s="58">
        <v>99</v>
      </c>
      <c r="AO3540" s="58">
        <v>1</v>
      </c>
      <c r="AP3540" s="58">
        <v>7</v>
      </c>
      <c r="AQ3540" s="60">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58">
        <f ca="1">COUNTIF(INDIRECT("H"&amp;(ROW()+12*(($AN3540-1)*3+$AO3540)-ROW())/12+5):INDIRECT("S"&amp;(ROW()+12*(($AN3540-1)*3+$AO3540)-ROW())/12+5),AQ3540)</f>
        <v>0</v>
      </c>
      <c r="AS3540" s="60">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58">
        <f ca="1">COUNTIF(INDIRECT("U"&amp;(ROW()+12*(($AN3540-1)*3+$AO3540)-ROW())/12+5):INDIRECT("AF"&amp;(ROW()+12*(($AN3540-1)*3+$AO3540)-ROW())/12+5),AS3540)</f>
        <v>0</v>
      </c>
      <c r="AU3540" s="58">
        <f ca="1">IF(AND(AQ3540+AS3540&gt;0,AR3540+AT3540&gt;0),COUNTIF(AU$6:AU3539,"&gt;0")+1,0)</f>
        <v>0</v>
      </c>
    </row>
    <row r="3541" spans="40:47">
      <c r="AN3541" s="58">
        <v>99</v>
      </c>
      <c r="AO3541" s="58">
        <v>1</v>
      </c>
      <c r="AP3541" s="58">
        <v>8</v>
      </c>
      <c r="AQ3541" s="60">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58">
        <f ca="1">COUNTIF(INDIRECT("H"&amp;(ROW()+12*(($AN3541-1)*3+$AO3541)-ROW())/12+5):INDIRECT("S"&amp;(ROW()+12*(($AN3541-1)*3+$AO3541)-ROW())/12+5),AQ3541)</f>
        <v>0</v>
      </c>
      <c r="AS3541" s="60">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58">
        <f ca="1">COUNTIF(INDIRECT("U"&amp;(ROW()+12*(($AN3541-1)*3+$AO3541)-ROW())/12+5):INDIRECT("AF"&amp;(ROW()+12*(($AN3541-1)*3+$AO3541)-ROW())/12+5),AS3541)</f>
        <v>0</v>
      </c>
      <c r="AU3541" s="58">
        <f ca="1">IF(AND(AQ3541+AS3541&gt;0,AR3541+AT3541&gt;0),COUNTIF(AU$6:AU3540,"&gt;0")+1,0)</f>
        <v>0</v>
      </c>
    </row>
    <row r="3542" spans="40:47">
      <c r="AN3542" s="58">
        <v>99</v>
      </c>
      <c r="AO3542" s="58">
        <v>1</v>
      </c>
      <c r="AP3542" s="58">
        <v>9</v>
      </c>
      <c r="AQ3542" s="60">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58">
        <f ca="1">COUNTIF(INDIRECT("H"&amp;(ROW()+12*(($AN3542-1)*3+$AO3542)-ROW())/12+5):INDIRECT("S"&amp;(ROW()+12*(($AN3542-1)*3+$AO3542)-ROW())/12+5),AQ3542)</f>
        <v>0</v>
      </c>
      <c r="AS3542" s="60">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58">
        <f ca="1">COUNTIF(INDIRECT("U"&amp;(ROW()+12*(($AN3542-1)*3+$AO3542)-ROW())/12+5):INDIRECT("AF"&amp;(ROW()+12*(($AN3542-1)*3+$AO3542)-ROW())/12+5),AS3542)</f>
        <v>0</v>
      </c>
      <c r="AU3542" s="58">
        <f ca="1">IF(AND(AQ3542+AS3542&gt;0,AR3542+AT3542&gt;0),COUNTIF(AU$6:AU3541,"&gt;0")+1,0)</f>
        <v>0</v>
      </c>
    </row>
    <row r="3543" spans="40:47">
      <c r="AN3543" s="58">
        <v>99</v>
      </c>
      <c r="AO3543" s="58">
        <v>1</v>
      </c>
      <c r="AP3543" s="58">
        <v>10</v>
      </c>
      <c r="AQ3543" s="60">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58">
        <f ca="1">COUNTIF(INDIRECT("H"&amp;(ROW()+12*(($AN3543-1)*3+$AO3543)-ROW())/12+5):INDIRECT("S"&amp;(ROW()+12*(($AN3543-1)*3+$AO3543)-ROW())/12+5),AQ3543)</f>
        <v>0</v>
      </c>
      <c r="AS3543" s="60">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58">
        <f ca="1">COUNTIF(INDIRECT("U"&amp;(ROW()+12*(($AN3543-1)*3+$AO3543)-ROW())/12+5):INDIRECT("AF"&amp;(ROW()+12*(($AN3543-1)*3+$AO3543)-ROW())/12+5),AS3543)</f>
        <v>0</v>
      </c>
      <c r="AU3543" s="58">
        <f ca="1">IF(AND(AQ3543+AS3543&gt;0,AR3543+AT3543&gt;0),COUNTIF(AU$6:AU3542,"&gt;0")+1,0)</f>
        <v>0</v>
      </c>
    </row>
    <row r="3544" spans="40:47">
      <c r="AN3544" s="58">
        <v>99</v>
      </c>
      <c r="AO3544" s="58">
        <v>1</v>
      </c>
      <c r="AP3544" s="58">
        <v>11</v>
      </c>
      <c r="AQ3544" s="60">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58">
        <f ca="1">COUNTIF(INDIRECT("H"&amp;(ROW()+12*(($AN3544-1)*3+$AO3544)-ROW())/12+5):INDIRECT("S"&amp;(ROW()+12*(($AN3544-1)*3+$AO3544)-ROW())/12+5),AQ3544)</f>
        <v>0</v>
      </c>
      <c r="AS3544" s="60">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58">
        <f ca="1">COUNTIF(INDIRECT("U"&amp;(ROW()+12*(($AN3544-1)*3+$AO3544)-ROW())/12+5):INDIRECT("AF"&amp;(ROW()+12*(($AN3544-1)*3+$AO3544)-ROW())/12+5),AS3544)</f>
        <v>0</v>
      </c>
      <c r="AU3544" s="58">
        <f ca="1">IF(AND(AQ3544+AS3544&gt;0,AR3544+AT3544&gt;0),COUNTIF(AU$6:AU3543,"&gt;0")+1,0)</f>
        <v>0</v>
      </c>
    </row>
    <row r="3545" spans="40:47">
      <c r="AN3545" s="58">
        <v>99</v>
      </c>
      <c r="AO3545" s="58">
        <v>1</v>
      </c>
      <c r="AP3545" s="58">
        <v>12</v>
      </c>
      <c r="AQ3545" s="60">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58">
        <f ca="1">COUNTIF(INDIRECT("H"&amp;(ROW()+12*(($AN3545-1)*3+$AO3545)-ROW())/12+5):INDIRECT("S"&amp;(ROW()+12*(($AN3545-1)*3+$AO3545)-ROW())/12+5),AQ3545)</f>
        <v>0</v>
      </c>
      <c r="AS3545" s="60">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58">
        <f ca="1">COUNTIF(INDIRECT("U"&amp;(ROW()+12*(($AN3545-1)*3+$AO3545)-ROW())/12+5):INDIRECT("AF"&amp;(ROW()+12*(($AN3545-1)*3+$AO3545)-ROW())/12+5),AS3545)</f>
        <v>0</v>
      </c>
      <c r="AU3545" s="58">
        <f ca="1">IF(AND(AQ3545+AS3545&gt;0,AR3545+AT3545&gt;0),COUNTIF(AU$6:AU3544,"&gt;0")+1,0)</f>
        <v>0</v>
      </c>
    </row>
    <row r="3546" spans="40:47">
      <c r="AN3546" s="58">
        <v>99</v>
      </c>
      <c r="AO3546" s="58">
        <v>2</v>
      </c>
      <c r="AP3546" s="58">
        <v>1</v>
      </c>
      <c r="AQ3546" s="60">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58">
        <f ca="1">COUNTIF(INDIRECT("H"&amp;(ROW()+12*(($AN3546-1)*3+$AO3546)-ROW())/12+5):INDIRECT("S"&amp;(ROW()+12*(($AN3546-1)*3+$AO3546)-ROW())/12+5),AQ3546)</f>
        <v>0</v>
      </c>
      <c r="AS3546" s="60">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58">
        <f ca="1">COUNTIF(INDIRECT("U"&amp;(ROW()+12*(($AN3546-1)*3+$AO3546)-ROW())/12+5):INDIRECT("AF"&amp;(ROW()+12*(($AN3546-1)*3+$AO3546)-ROW())/12+5),AS3546)</f>
        <v>0</v>
      </c>
      <c r="AU3546" s="58">
        <f ca="1">IF(AND(AQ3546+AS3546&gt;0,AR3546+AT3546&gt;0),COUNTIF(AU$6:AU3545,"&gt;0")+1,0)</f>
        <v>0</v>
      </c>
    </row>
    <row r="3547" spans="40:47">
      <c r="AN3547" s="58">
        <v>99</v>
      </c>
      <c r="AO3547" s="58">
        <v>2</v>
      </c>
      <c r="AP3547" s="58">
        <v>2</v>
      </c>
      <c r="AQ3547" s="60">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58">
        <f ca="1">COUNTIF(INDIRECT("H"&amp;(ROW()+12*(($AN3547-1)*3+$AO3547)-ROW())/12+5):INDIRECT("S"&amp;(ROW()+12*(($AN3547-1)*3+$AO3547)-ROW())/12+5),AQ3547)</f>
        <v>0</v>
      </c>
      <c r="AS3547" s="60">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58">
        <f ca="1">COUNTIF(INDIRECT("U"&amp;(ROW()+12*(($AN3547-1)*3+$AO3547)-ROW())/12+5):INDIRECT("AF"&amp;(ROW()+12*(($AN3547-1)*3+$AO3547)-ROW())/12+5),AS3547)</f>
        <v>0</v>
      </c>
      <c r="AU3547" s="58">
        <f ca="1">IF(AND(AQ3547+AS3547&gt;0,AR3547+AT3547&gt;0),COUNTIF(AU$6:AU3546,"&gt;0")+1,0)</f>
        <v>0</v>
      </c>
    </row>
    <row r="3548" spans="40:47">
      <c r="AN3548" s="58">
        <v>99</v>
      </c>
      <c r="AO3548" s="58">
        <v>2</v>
      </c>
      <c r="AP3548" s="58">
        <v>3</v>
      </c>
      <c r="AQ3548" s="60">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58">
        <f ca="1">COUNTIF(INDIRECT("H"&amp;(ROW()+12*(($AN3548-1)*3+$AO3548)-ROW())/12+5):INDIRECT("S"&amp;(ROW()+12*(($AN3548-1)*3+$AO3548)-ROW())/12+5),AQ3548)</f>
        <v>0</v>
      </c>
      <c r="AS3548" s="60">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58">
        <f ca="1">COUNTIF(INDIRECT("U"&amp;(ROW()+12*(($AN3548-1)*3+$AO3548)-ROW())/12+5):INDIRECT("AF"&amp;(ROW()+12*(($AN3548-1)*3+$AO3548)-ROW())/12+5),AS3548)</f>
        <v>0</v>
      </c>
      <c r="AU3548" s="58">
        <f ca="1">IF(AND(AQ3548+AS3548&gt;0,AR3548+AT3548&gt;0),COUNTIF(AU$6:AU3547,"&gt;0")+1,0)</f>
        <v>0</v>
      </c>
    </row>
    <row r="3549" spans="40:47">
      <c r="AN3549" s="58">
        <v>99</v>
      </c>
      <c r="AO3549" s="58">
        <v>2</v>
      </c>
      <c r="AP3549" s="58">
        <v>4</v>
      </c>
      <c r="AQ3549" s="60">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58">
        <f ca="1">COUNTIF(INDIRECT("H"&amp;(ROW()+12*(($AN3549-1)*3+$AO3549)-ROW())/12+5):INDIRECT("S"&amp;(ROW()+12*(($AN3549-1)*3+$AO3549)-ROW())/12+5),AQ3549)</f>
        <v>0</v>
      </c>
      <c r="AS3549" s="60">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58">
        <f ca="1">COUNTIF(INDIRECT("U"&amp;(ROW()+12*(($AN3549-1)*3+$AO3549)-ROW())/12+5):INDIRECT("AF"&amp;(ROW()+12*(($AN3549-1)*3+$AO3549)-ROW())/12+5),AS3549)</f>
        <v>0</v>
      </c>
      <c r="AU3549" s="58">
        <f ca="1">IF(AND(AQ3549+AS3549&gt;0,AR3549+AT3549&gt;0),COUNTIF(AU$6:AU3548,"&gt;0")+1,0)</f>
        <v>0</v>
      </c>
    </row>
    <row r="3550" spans="40:47">
      <c r="AN3550" s="58">
        <v>99</v>
      </c>
      <c r="AO3550" s="58">
        <v>2</v>
      </c>
      <c r="AP3550" s="58">
        <v>5</v>
      </c>
      <c r="AQ3550" s="60">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58">
        <f ca="1">COUNTIF(INDIRECT("H"&amp;(ROW()+12*(($AN3550-1)*3+$AO3550)-ROW())/12+5):INDIRECT("S"&amp;(ROW()+12*(($AN3550-1)*3+$AO3550)-ROW())/12+5),AQ3550)</f>
        <v>0</v>
      </c>
      <c r="AS3550" s="60">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58">
        <f ca="1">COUNTIF(INDIRECT("U"&amp;(ROW()+12*(($AN3550-1)*3+$AO3550)-ROW())/12+5):INDIRECT("AF"&amp;(ROW()+12*(($AN3550-1)*3+$AO3550)-ROW())/12+5),AS3550)</f>
        <v>0</v>
      </c>
      <c r="AU3550" s="58">
        <f ca="1">IF(AND(AQ3550+AS3550&gt;0,AR3550+AT3550&gt;0),COUNTIF(AU$6:AU3549,"&gt;0")+1,0)</f>
        <v>0</v>
      </c>
    </row>
    <row r="3551" spans="40:47">
      <c r="AN3551" s="58">
        <v>99</v>
      </c>
      <c r="AO3551" s="58">
        <v>2</v>
      </c>
      <c r="AP3551" s="58">
        <v>6</v>
      </c>
      <c r="AQ3551" s="60">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58">
        <f ca="1">COUNTIF(INDIRECT("H"&amp;(ROW()+12*(($AN3551-1)*3+$AO3551)-ROW())/12+5):INDIRECT("S"&amp;(ROW()+12*(($AN3551-1)*3+$AO3551)-ROW())/12+5),AQ3551)</f>
        <v>0</v>
      </c>
      <c r="AS3551" s="60">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58">
        <f ca="1">COUNTIF(INDIRECT("U"&amp;(ROW()+12*(($AN3551-1)*3+$AO3551)-ROW())/12+5):INDIRECT("AF"&amp;(ROW()+12*(($AN3551-1)*3+$AO3551)-ROW())/12+5),AS3551)</f>
        <v>0</v>
      </c>
      <c r="AU3551" s="58">
        <f ca="1">IF(AND(AQ3551+AS3551&gt;0,AR3551+AT3551&gt;0),COUNTIF(AU$6:AU3550,"&gt;0")+1,0)</f>
        <v>0</v>
      </c>
    </row>
    <row r="3552" spans="40:47">
      <c r="AN3552" s="58">
        <v>99</v>
      </c>
      <c r="AO3552" s="58">
        <v>2</v>
      </c>
      <c r="AP3552" s="58">
        <v>7</v>
      </c>
      <c r="AQ3552" s="60">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58">
        <f ca="1">COUNTIF(INDIRECT("H"&amp;(ROW()+12*(($AN3552-1)*3+$AO3552)-ROW())/12+5):INDIRECT("S"&amp;(ROW()+12*(($AN3552-1)*3+$AO3552)-ROW())/12+5),AQ3552)</f>
        <v>0</v>
      </c>
      <c r="AS3552" s="60">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58">
        <f ca="1">COUNTIF(INDIRECT("U"&amp;(ROW()+12*(($AN3552-1)*3+$AO3552)-ROW())/12+5):INDIRECT("AF"&amp;(ROW()+12*(($AN3552-1)*3+$AO3552)-ROW())/12+5),AS3552)</f>
        <v>0</v>
      </c>
      <c r="AU3552" s="58">
        <f ca="1">IF(AND(AQ3552+AS3552&gt;0,AR3552+AT3552&gt;0),COUNTIF(AU$6:AU3551,"&gt;0")+1,0)</f>
        <v>0</v>
      </c>
    </row>
    <row r="3553" spans="40:47">
      <c r="AN3553" s="58">
        <v>99</v>
      </c>
      <c r="AO3553" s="58">
        <v>2</v>
      </c>
      <c r="AP3553" s="58">
        <v>8</v>
      </c>
      <c r="AQ3553" s="60">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58">
        <f ca="1">COUNTIF(INDIRECT("H"&amp;(ROW()+12*(($AN3553-1)*3+$AO3553)-ROW())/12+5):INDIRECT("S"&amp;(ROW()+12*(($AN3553-1)*3+$AO3553)-ROW())/12+5),AQ3553)</f>
        <v>0</v>
      </c>
      <c r="AS3553" s="60">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58">
        <f ca="1">COUNTIF(INDIRECT("U"&amp;(ROW()+12*(($AN3553-1)*3+$AO3553)-ROW())/12+5):INDIRECT("AF"&amp;(ROW()+12*(($AN3553-1)*3+$AO3553)-ROW())/12+5),AS3553)</f>
        <v>0</v>
      </c>
      <c r="AU3553" s="58">
        <f ca="1">IF(AND(AQ3553+AS3553&gt;0,AR3553+AT3553&gt;0),COUNTIF(AU$6:AU3552,"&gt;0")+1,0)</f>
        <v>0</v>
      </c>
    </row>
    <row r="3554" spans="40:47">
      <c r="AN3554" s="58">
        <v>99</v>
      </c>
      <c r="AO3554" s="58">
        <v>2</v>
      </c>
      <c r="AP3554" s="58">
        <v>9</v>
      </c>
      <c r="AQ3554" s="60">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58">
        <f ca="1">COUNTIF(INDIRECT("H"&amp;(ROW()+12*(($AN3554-1)*3+$AO3554)-ROW())/12+5):INDIRECT("S"&amp;(ROW()+12*(($AN3554-1)*3+$AO3554)-ROW())/12+5),AQ3554)</f>
        <v>0</v>
      </c>
      <c r="AS3554" s="60">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58">
        <f ca="1">COUNTIF(INDIRECT("U"&amp;(ROW()+12*(($AN3554-1)*3+$AO3554)-ROW())/12+5):INDIRECT("AF"&amp;(ROW()+12*(($AN3554-1)*3+$AO3554)-ROW())/12+5),AS3554)</f>
        <v>0</v>
      </c>
      <c r="AU3554" s="58">
        <f ca="1">IF(AND(AQ3554+AS3554&gt;0,AR3554+AT3554&gt;0),COUNTIF(AU$6:AU3553,"&gt;0")+1,0)</f>
        <v>0</v>
      </c>
    </row>
    <row r="3555" spans="40:47">
      <c r="AN3555" s="58">
        <v>99</v>
      </c>
      <c r="AO3555" s="58">
        <v>2</v>
      </c>
      <c r="AP3555" s="58">
        <v>10</v>
      </c>
      <c r="AQ3555" s="60">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58">
        <f ca="1">COUNTIF(INDIRECT("H"&amp;(ROW()+12*(($AN3555-1)*3+$AO3555)-ROW())/12+5):INDIRECT("S"&amp;(ROW()+12*(($AN3555-1)*3+$AO3555)-ROW())/12+5),AQ3555)</f>
        <v>0</v>
      </c>
      <c r="AS3555" s="60">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58">
        <f ca="1">COUNTIF(INDIRECT("U"&amp;(ROW()+12*(($AN3555-1)*3+$AO3555)-ROW())/12+5):INDIRECT("AF"&amp;(ROW()+12*(($AN3555-1)*3+$AO3555)-ROW())/12+5),AS3555)</f>
        <v>0</v>
      </c>
      <c r="AU3555" s="58">
        <f ca="1">IF(AND(AQ3555+AS3555&gt;0,AR3555+AT3555&gt;0),COUNTIF(AU$6:AU3554,"&gt;0")+1,0)</f>
        <v>0</v>
      </c>
    </row>
    <row r="3556" spans="40:47">
      <c r="AN3556" s="58">
        <v>99</v>
      </c>
      <c r="AO3556" s="58">
        <v>2</v>
      </c>
      <c r="AP3556" s="58">
        <v>11</v>
      </c>
      <c r="AQ3556" s="60">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58">
        <f ca="1">COUNTIF(INDIRECT("H"&amp;(ROW()+12*(($AN3556-1)*3+$AO3556)-ROW())/12+5):INDIRECT("S"&amp;(ROW()+12*(($AN3556-1)*3+$AO3556)-ROW())/12+5),AQ3556)</f>
        <v>0</v>
      </c>
      <c r="AS3556" s="60">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58">
        <f ca="1">COUNTIF(INDIRECT("U"&amp;(ROW()+12*(($AN3556-1)*3+$AO3556)-ROW())/12+5):INDIRECT("AF"&amp;(ROW()+12*(($AN3556-1)*3+$AO3556)-ROW())/12+5),AS3556)</f>
        <v>0</v>
      </c>
      <c r="AU3556" s="58">
        <f ca="1">IF(AND(AQ3556+AS3556&gt;0,AR3556+AT3556&gt;0),COUNTIF(AU$6:AU3555,"&gt;0")+1,0)</f>
        <v>0</v>
      </c>
    </row>
    <row r="3557" spans="40:47">
      <c r="AN3557" s="58">
        <v>99</v>
      </c>
      <c r="AO3557" s="58">
        <v>2</v>
      </c>
      <c r="AP3557" s="58">
        <v>12</v>
      </c>
      <c r="AQ3557" s="60">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58">
        <f ca="1">COUNTIF(INDIRECT("H"&amp;(ROW()+12*(($AN3557-1)*3+$AO3557)-ROW())/12+5):INDIRECT("S"&amp;(ROW()+12*(($AN3557-1)*3+$AO3557)-ROW())/12+5),AQ3557)</f>
        <v>0</v>
      </c>
      <c r="AS3557" s="60">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58">
        <f ca="1">COUNTIF(INDIRECT("U"&amp;(ROW()+12*(($AN3557-1)*3+$AO3557)-ROW())/12+5):INDIRECT("AF"&amp;(ROW()+12*(($AN3557-1)*3+$AO3557)-ROW())/12+5),AS3557)</f>
        <v>0</v>
      </c>
      <c r="AU3557" s="58">
        <f ca="1">IF(AND(AQ3557+AS3557&gt;0,AR3557+AT3557&gt;0),COUNTIF(AU$6:AU3556,"&gt;0")+1,0)</f>
        <v>0</v>
      </c>
    </row>
    <row r="3558" spans="40:47">
      <c r="AN3558" s="58">
        <v>99</v>
      </c>
      <c r="AO3558" s="58">
        <v>3</v>
      </c>
      <c r="AP3558" s="58">
        <v>1</v>
      </c>
      <c r="AQ3558" s="60">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58">
        <f ca="1">COUNTIF(INDIRECT("H"&amp;(ROW()+12*(($AN3558-1)*3+$AO3558)-ROW())/12+5):INDIRECT("S"&amp;(ROW()+12*(($AN3558-1)*3+$AO3558)-ROW())/12+5),AQ3558)</f>
        <v>0</v>
      </c>
      <c r="AS3558" s="60">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58">
        <f ca="1">COUNTIF(INDIRECT("U"&amp;(ROW()+12*(($AN3558-1)*3+$AO3558)-ROW())/12+5):INDIRECT("AF"&amp;(ROW()+12*(($AN3558-1)*3+$AO3558)-ROW())/12+5),AS3558)</f>
        <v>0</v>
      </c>
      <c r="AU3558" s="58">
        <f ca="1">IF(AND(AQ3558+AS3558&gt;0,AR3558+AT3558&gt;0),COUNTIF(AU$6:AU3557,"&gt;0")+1,0)</f>
        <v>0</v>
      </c>
    </row>
    <row r="3559" spans="40:47">
      <c r="AN3559" s="58">
        <v>99</v>
      </c>
      <c r="AO3559" s="58">
        <v>3</v>
      </c>
      <c r="AP3559" s="58">
        <v>2</v>
      </c>
      <c r="AQ3559" s="60">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58">
        <f ca="1">COUNTIF(INDIRECT("H"&amp;(ROW()+12*(($AN3559-1)*3+$AO3559)-ROW())/12+5):INDIRECT("S"&amp;(ROW()+12*(($AN3559-1)*3+$AO3559)-ROW())/12+5),AQ3559)</f>
        <v>0</v>
      </c>
      <c r="AS3559" s="60">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58">
        <f ca="1">COUNTIF(INDIRECT("U"&amp;(ROW()+12*(($AN3559-1)*3+$AO3559)-ROW())/12+5):INDIRECT("AF"&amp;(ROW()+12*(($AN3559-1)*3+$AO3559)-ROW())/12+5),AS3559)</f>
        <v>0</v>
      </c>
      <c r="AU3559" s="58">
        <f ca="1">IF(AND(AQ3559+AS3559&gt;0,AR3559+AT3559&gt;0),COUNTIF(AU$6:AU3558,"&gt;0")+1,0)</f>
        <v>0</v>
      </c>
    </row>
    <row r="3560" spans="40:47">
      <c r="AN3560" s="58">
        <v>99</v>
      </c>
      <c r="AO3560" s="58">
        <v>3</v>
      </c>
      <c r="AP3560" s="58">
        <v>3</v>
      </c>
      <c r="AQ3560" s="60">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58">
        <f ca="1">COUNTIF(INDIRECT("H"&amp;(ROW()+12*(($AN3560-1)*3+$AO3560)-ROW())/12+5):INDIRECT("S"&amp;(ROW()+12*(($AN3560-1)*3+$AO3560)-ROW())/12+5),AQ3560)</f>
        <v>0</v>
      </c>
      <c r="AS3560" s="60">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58">
        <f ca="1">COUNTIF(INDIRECT("U"&amp;(ROW()+12*(($AN3560-1)*3+$AO3560)-ROW())/12+5):INDIRECT("AF"&amp;(ROW()+12*(($AN3560-1)*3+$AO3560)-ROW())/12+5),AS3560)</f>
        <v>0</v>
      </c>
      <c r="AU3560" s="58">
        <f ca="1">IF(AND(AQ3560+AS3560&gt;0,AR3560+AT3560&gt;0),COUNTIF(AU$6:AU3559,"&gt;0")+1,0)</f>
        <v>0</v>
      </c>
    </row>
    <row r="3561" spans="40:47">
      <c r="AN3561" s="58">
        <v>99</v>
      </c>
      <c r="AO3561" s="58">
        <v>3</v>
      </c>
      <c r="AP3561" s="58">
        <v>4</v>
      </c>
      <c r="AQ3561" s="60">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58">
        <f ca="1">COUNTIF(INDIRECT("H"&amp;(ROW()+12*(($AN3561-1)*3+$AO3561)-ROW())/12+5):INDIRECT("S"&amp;(ROW()+12*(($AN3561-1)*3+$AO3561)-ROW())/12+5),AQ3561)</f>
        <v>0</v>
      </c>
      <c r="AS3561" s="60">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58">
        <f ca="1">COUNTIF(INDIRECT("U"&amp;(ROW()+12*(($AN3561-1)*3+$AO3561)-ROW())/12+5):INDIRECT("AF"&amp;(ROW()+12*(($AN3561-1)*3+$AO3561)-ROW())/12+5),AS3561)</f>
        <v>0</v>
      </c>
      <c r="AU3561" s="58">
        <f ca="1">IF(AND(AQ3561+AS3561&gt;0,AR3561+AT3561&gt;0),COUNTIF(AU$6:AU3560,"&gt;0")+1,0)</f>
        <v>0</v>
      </c>
    </row>
    <row r="3562" spans="40:47">
      <c r="AN3562" s="58">
        <v>99</v>
      </c>
      <c r="AO3562" s="58">
        <v>3</v>
      </c>
      <c r="AP3562" s="58">
        <v>5</v>
      </c>
      <c r="AQ3562" s="60">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58">
        <f ca="1">COUNTIF(INDIRECT("H"&amp;(ROW()+12*(($AN3562-1)*3+$AO3562)-ROW())/12+5):INDIRECT("S"&amp;(ROW()+12*(($AN3562-1)*3+$AO3562)-ROW())/12+5),AQ3562)</f>
        <v>0</v>
      </c>
      <c r="AS3562" s="60">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58">
        <f ca="1">COUNTIF(INDIRECT("U"&amp;(ROW()+12*(($AN3562-1)*3+$AO3562)-ROW())/12+5):INDIRECT("AF"&amp;(ROW()+12*(($AN3562-1)*3+$AO3562)-ROW())/12+5),AS3562)</f>
        <v>0</v>
      </c>
      <c r="AU3562" s="58">
        <f ca="1">IF(AND(AQ3562+AS3562&gt;0,AR3562+AT3562&gt;0),COUNTIF(AU$6:AU3561,"&gt;0")+1,0)</f>
        <v>0</v>
      </c>
    </row>
    <row r="3563" spans="40:47">
      <c r="AN3563" s="58">
        <v>99</v>
      </c>
      <c r="AO3563" s="58">
        <v>3</v>
      </c>
      <c r="AP3563" s="58">
        <v>6</v>
      </c>
      <c r="AQ3563" s="60">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58">
        <f ca="1">COUNTIF(INDIRECT("H"&amp;(ROW()+12*(($AN3563-1)*3+$AO3563)-ROW())/12+5):INDIRECT("S"&amp;(ROW()+12*(($AN3563-1)*3+$AO3563)-ROW())/12+5),AQ3563)</f>
        <v>0</v>
      </c>
      <c r="AS3563" s="60">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58">
        <f ca="1">COUNTIF(INDIRECT("U"&amp;(ROW()+12*(($AN3563-1)*3+$AO3563)-ROW())/12+5):INDIRECT("AF"&amp;(ROW()+12*(($AN3563-1)*3+$AO3563)-ROW())/12+5),AS3563)</f>
        <v>0</v>
      </c>
      <c r="AU3563" s="58">
        <f ca="1">IF(AND(AQ3563+AS3563&gt;0,AR3563+AT3563&gt;0),COUNTIF(AU$6:AU3562,"&gt;0")+1,0)</f>
        <v>0</v>
      </c>
    </row>
    <row r="3564" spans="40:47">
      <c r="AN3564" s="58">
        <v>99</v>
      </c>
      <c r="AO3564" s="58">
        <v>3</v>
      </c>
      <c r="AP3564" s="58">
        <v>7</v>
      </c>
      <c r="AQ3564" s="60">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58">
        <f ca="1">COUNTIF(INDIRECT("H"&amp;(ROW()+12*(($AN3564-1)*3+$AO3564)-ROW())/12+5):INDIRECT("S"&amp;(ROW()+12*(($AN3564-1)*3+$AO3564)-ROW())/12+5),AQ3564)</f>
        <v>0</v>
      </c>
      <c r="AS3564" s="60">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58">
        <f ca="1">COUNTIF(INDIRECT("U"&amp;(ROW()+12*(($AN3564-1)*3+$AO3564)-ROW())/12+5):INDIRECT("AF"&amp;(ROW()+12*(($AN3564-1)*3+$AO3564)-ROW())/12+5),AS3564)</f>
        <v>0</v>
      </c>
      <c r="AU3564" s="58">
        <f ca="1">IF(AND(AQ3564+AS3564&gt;0,AR3564+AT3564&gt;0),COUNTIF(AU$6:AU3563,"&gt;0")+1,0)</f>
        <v>0</v>
      </c>
    </row>
    <row r="3565" spans="40:47">
      <c r="AN3565" s="58">
        <v>99</v>
      </c>
      <c r="AO3565" s="58">
        <v>3</v>
      </c>
      <c r="AP3565" s="58">
        <v>8</v>
      </c>
      <c r="AQ3565" s="60">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58">
        <f ca="1">COUNTIF(INDIRECT("H"&amp;(ROW()+12*(($AN3565-1)*3+$AO3565)-ROW())/12+5):INDIRECT("S"&amp;(ROW()+12*(($AN3565-1)*3+$AO3565)-ROW())/12+5),AQ3565)</f>
        <v>0</v>
      </c>
      <c r="AS3565" s="60">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58">
        <f ca="1">COUNTIF(INDIRECT("U"&amp;(ROW()+12*(($AN3565-1)*3+$AO3565)-ROW())/12+5):INDIRECT("AF"&amp;(ROW()+12*(($AN3565-1)*3+$AO3565)-ROW())/12+5),AS3565)</f>
        <v>0</v>
      </c>
      <c r="AU3565" s="58">
        <f ca="1">IF(AND(AQ3565+AS3565&gt;0,AR3565+AT3565&gt;0),COUNTIF(AU$6:AU3564,"&gt;0")+1,0)</f>
        <v>0</v>
      </c>
    </row>
    <row r="3566" spans="40:47">
      <c r="AN3566" s="58">
        <v>99</v>
      </c>
      <c r="AO3566" s="58">
        <v>3</v>
      </c>
      <c r="AP3566" s="58">
        <v>9</v>
      </c>
      <c r="AQ3566" s="60">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58">
        <f ca="1">COUNTIF(INDIRECT("H"&amp;(ROW()+12*(($AN3566-1)*3+$AO3566)-ROW())/12+5):INDIRECT("S"&amp;(ROW()+12*(($AN3566-1)*3+$AO3566)-ROW())/12+5),AQ3566)</f>
        <v>0</v>
      </c>
      <c r="AS3566" s="60">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58">
        <f ca="1">COUNTIF(INDIRECT("U"&amp;(ROW()+12*(($AN3566-1)*3+$AO3566)-ROW())/12+5):INDIRECT("AF"&amp;(ROW()+12*(($AN3566-1)*3+$AO3566)-ROW())/12+5),AS3566)</f>
        <v>0</v>
      </c>
      <c r="AU3566" s="58">
        <f ca="1">IF(AND(AQ3566+AS3566&gt;0,AR3566+AT3566&gt;0),COUNTIF(AU$6:AU3565,"&gt;0")+1,0)</f>
        <v>0</v>
      </c>
    </row>
    <row r="3567" spans="40:47">
      <c r="AN3567" s="58">
        <v>99</v>
      </c>
      <c r="AO3567" s="58">
        <v>3</v>
      </c>
      <c r="AP3567" s="58">
        <v>10</v>
      </c>
      <c r="AQ3567" s="60">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58">
        <f ca="1">COUNTIF(INDIRECT("H"&amp;(ROW()+12*(($AN3567-1)*3+$AO3567)-ROW())/12+5):INDIRECT("S"&amp;(ROW()+12*(($AN3567-1)*3+$AO3567)-ROW())/12+5),AQ3567)</f>
        <v>0</v>
      </c>
      <c r="AS3567" s="60">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58">
        <f ca="1">COUNTIF(INDIRECT("U"&amp;(ROW()+12*(($AN3567-1)*3+$AO3567)-ROW())/12+5):INDIRECT("AF"&amp;(ROW()+12*(($AN3567-1)*3+$AO3567)-ROW())/12+5),AS3567)</f>
        <v>0</v>
      </c>
      <c r="AU3567" s="58">
        <f ca="1">IF(AND(AQ3567+AS3567&gt;0,AR3567+AT3567&gt;0),COUNTIF(AU$6:AU3566,"&gt;0")+1,0)</f>
        <v>0</v>
      </c>
    </row>
    <row r="3568" spans="40:47">
      <c r="AN3568" s="58">
        <v>99</v>
      </c>
      <c r="AO3568" s="58">
        <v>3</v>
      </c>
      <c r="AP3568" s="58">
        <v>11</v>
      </c>
      <c r="AQ3568" s="60">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58">
        <f ca="1">COUNTIF(INDIRECT("H"&amp;(ROW()+12*(($AN3568-1)*3+$AO3568)-ROW())/12+5):INDIRECT("S"&amp;(ROW()+12*(($AN3568-1)*3+$AO3568)-ROW())/12+5),AQ3568)</f>
        <v>0</v>
      </c>
      <c r="AS3568" s="60">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58">
        <f ca="1">COUNTIF(INDIRECT("U"&amp;(ROW()+12*(($AN3568-1)*3+$AO3568)-ROW())/12+5):INDIRECT("AF"&amp;(ROW()+12*(($AN3568-1)*3+$AO3568)-ROW())/12+5),AS3568)</f>
        <v>0</v>
      </c>
      <c r="AU3568" s="58">
        <f ca="1">IF(AND(AQ3568+AS3568&gt;0,AR3568+AT3568&gt;0),COUNTIF(AU$6:AU3567,"&gt;0")+1,0)</f>
        <v>0</v>
      </c>
    </row>
    <row r="3569" spans="40:47">
      <c r="AN3569" s="243">
        <v>99</v>
      </c>
      <c r="AO3569" s="243">
        <v>3</v>
      </c>
      <c r="AP3569" s="243">
        <v>12</v>
      </c>
      <c r="AQ3569" s="244">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243">
        <f ca="1">COUNTIF(INDIRECT("H"&amp;(ROW()+12*(($AN3569-1)*3+$AO3569)-ROW())/12+5):INDIRECT("S"&amp;(ROW()+12*(($AN3569-1)*3+$AO3569)-ROW())/12+5),AQ3569)</f>
        <v>0</v>
      </c>
      <c r="AS3569" s="244">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243">
        <f ca="1">COUNTIF(INDIRECT("U"&amp;(ROW()+12*(($AN3569-1)*3+$AO3569)-ROW())/12+5):INDIRECT("AF"&amp;(ROW()+12*(($AN3569-1)*3+$AO3569)-ROW())/12+5),AS3569)</f>
        <v>0</v>
      </c>
      <c r="AU3569" s="58">
        <f ca="1">IF(AND(AQ3569+AS3569&gt;0,AR3569+AT3569&gt;0),COUNTIF(AU$6:AU3568,"&gt;0")+1,0)</f>
        <v>0</v>
      </c>
    </row>
    <row r="3570" spans="40:47">
      <c r="AN3570" s="58">
        <v>100</v>
      </c>
      <c r="AO3570" s="58">
        <v>1</v>
      </c>
      <c r="AP3570" s="58">
        <v>1</v>
      </c>
      <c r="AQ3570" s="60">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58">
        <f ca="1">COUNTIF(INDIRECT("H"&amp;(ROW()+12*(($AN3570-1)*3+$AO3570)-ROW())/12+5):INDIRECT("S"&amp;(ROW()+12*(($AN3570-1)*3+$AO3570)-ROW())/12+5),AQ3570)</f>
        <v>0</v>
      </c>
      <c r="AS3570" s="60">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58">
        <f ca="1">COUNTIF(INDIRECT("U"&amp;(ROW()+12*(($AN3570-1)*3+$AO3570)-ROW())/12+5):INDIRECT("AF"&amp;(ROW()+12*(($AN3570-1)*3+$AO3570)-ROW())/12+5),AS3570)</f>
        <v>0</v>
      </c>
      <c r="AU3570" s="58">
        <f ca="1">IF(AND(AQ3570+AS3570&gt;0,AR3570+AT3570&gt;0),COUNTIF(AU$6:AU3569,"&gt;0")+1,0)</f>
        <v>0</v>
      </c>
    </row>
    <row r="3571" spans="40:47">
      <c r="AN3571" s="58">
        <v>100</v>
      </c>
      <c r="AO3571" s="58">
        <v>1</v>
      </c>
      <c r="AP3571" s="58">
        <v>2</v>
      </c>
      <c r="AQ3571" s="60">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58">
        <f ca="1">COUNTIF(INDIRECT("H"&amp;(ROW()+12*(($AN3571-1)*3+$AO3571)-ROW())/12+5):INDIRECT("S"&amp;(ROW()+12*(($AN3571-1)*3+$AO3571)-ROW())/12+5),AQ3571)</f>
        <v>0</v>
      </c>
      <c r="AS3571" s="60">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58">
        <f ca="1">COUNTIF(INDIRECT("U"&amp;(ROW()+12*(($AN3571-1)*3+$AO3571)-ROW())/12+5):INDIRECT("AF"&amp;(ROW()+12*(($AN3571-1)*3+$AO3571)-ROW())/12+5),AS3571)</f>
        <v>0</v>
      </c>
      <c r="AU3571" s="58">
        <f ca="1">IF(AND(AQ3571+AS3571&gt;0,AR3571+AT3571&gt;0),COUNTIF(AU$6:AU3570,"&gt;0")+1,0)</f>
        <v>0</v>
      </c>
    </row>
    <row r="3572" spans="40:47">
      <c r="AN3572" s="58">
        <v>100</v>
      </c>
      <c r="AO3572" s="58">
        <v>1</v>
      </c>
      <c r="AP3572" s="58">
        <v>3</v>
      </c>
      <c r="AQ3572" s="60">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58">
        <f ca="1">COUNTIF(INDIRECT("H"&amp;(ROW()+12*(($AN3572-1)*3+$AO3572)-ROW())/12+5):INDIRECT("S"&amp;(ROW()+12*(($AN3572-1)*3+$AO3572)-ROW())/12+5),AQ3572)</f>
        <v>0</v>
      </c>
      <c r="AS3572" s="60">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58">
        <f ca="1">COUNTIF(INDIRECT("U"&amp;(ROW()+12*(($AN3572-1)*3+$AO3572)-ROW())/12+5):INDIRECT("AF"&amp;(ROW()+12*(($AN3572-1)*3+$AO3572)-ROW())/12+5),AS3572)</f>
        <v>0</v>
      </c>
      <c r="AU3572" s="58">
        <f ca="1">IF(AND(AQ3572+AS3572&gt;0,AR3572+AT3572&gt;0),COUNTIF(AU$6:AU3571,"&gt;0")+1,0)</f>
        <v>0</v>
      </c>
    </row>
    <row r="3573" spans="40:47">
      <c r="AN3573" s="58">
        <v>100</v>
      </c>
      <c r="AO3573" s="58">
        <v>1</v>
      </c>
      <c r="AP3573" s="58">
        <v>4</v>
      </c>
      <c r="AQ3573" s="60">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58">
        <f ca="1">COUNTIF(INDIRECT("H"&amp;(ROW()+12*(($AN3573-1)*3+$AO3573)-ROW())/12+5):INDIRECT("S"&amp;(ROW()+12*(($AN3573-1)*3+$AO3573)-ROW())/12+5),AQ3573)</f>
        <v>0</v>
      </c>
      <c r="AS3573" s="60">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58">
        <f ca="1">COUNTIF(INDIRECT("U"&amp;(ROW()+12*(($AN3573-1)*3+$AO3573)-ROW())/12+5):INDIRECT("AF"&amp;(ROW()+12*(($AN3573-1)*3+$AO3573)-ROW())/12+5),AS3573)</f>
        <v>0</v>
      </c>
      <c r="AU3573" s="58">
        <f ca="1">IF(AND(AQ3573+AS3573&gt;0,AR3573+AT3573&gt;0),COUNTIF(AU$6:AU3572,"&gt;0")+1,0)</f>
        <v>0</v>
      </c>
    </row>
    <row r="3574" spans="40:47">
      <c r="AN3574" s="58">
        <v>100</v>
      </c>
      <c r="AO3574" s="58">
        <v>1</v>
      </c>
      <c r="AP3574" s="58">
        <v>5</v>
      </c>
      <c r="AQ3574" s="60">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58">
        <f ca="1">COUNTIF(INDIRECT("H"&amp;(ROW()+12*(($AN3574-1)*3+$AO3574)-ROW())/12+5):INDIRECT("S"&amp;(ROW()+12*(($AN3574-1)*3+$AO3574)-ROW())/12+5),AQ3574)</f>
        <v>0</v>
      </c>
      <c r="AS3574" s="60">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58">
        <f ca="1">COUNTIF(INDIRECT("U"&amp;(ROW()+12*(($AN3574-1)*3+$AO3574)-ROW())/12+5):INDIRECT("AF"&amp;(ROW()+12*(($AN3574-1)*3+$AO3574)-ROW())/12+5),AS3574)</f>
        <v>0</v>
      </c>
      <c r="AU3574" s="58">
        <f ca="1">IF(AND(AQ3574+AS3574&gt;0,AR3574+AT3574&gt;0),COUNTIF(AU$6:AU3573,"&gt;0")+1,0)</f>
        <v>0</v>
      </c>
    </row>
    <row r="3575" spans="40:47">
      <c r="AN3575" s="58">
        <v>100</v>
      </c>
      <c r="AO3575" s="58">
        <v>1</v>
      </c>
      <c r="AP3575" s="58">
        <v>6</v>
      </c>
      <c r="AQ3575" s="60">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58">
        <f ca="1">COUNTIF(INDIRECT("H"&amp;(ROW()+12*(($AN3575-1)*3+$AO3575)-ROW())/12+5):INDIRECT("S"&amp;(ROW()+12*(($AN3575-1)*3+$AO3575)-ROW())/12+5),AQ3575)</f>
        <v>0</v>
      </c>
      <c r="AS3575" s="60">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58">
        <f ca="1">COUNTIF(INDIRECT("U"&amp;(ROW()+12*(($AN3575-1)*3+$AO3575)-ROW())/12+5):INDIRECT("AF"&amp;(ROW()+12*(($AN3575-1)*3+$AO3575)-ROW())/12+5),AS3575)</f>
        <v>0</v>
      </c>
      <c r="AU3575" s="58">
        <f ca="1">IF(AND(AQ3575+AS3575&gt;0,AR3575+AT3575&gt;0),COUNTIF(AU$6:AU3574,"&gt;0")+1,0)</f>
        <v>0</v>
      </c>
    </row>
    <row r="3576" spans="40:47">
      <c r="AN3576" s="58">
        <v>100</v>
      </c>
      <c r="AO3576" s="58">
        <v>1</v>
      </c>
      <c r="AP3576" s="58">
        <v>7</v>
      </c>
      <c r="AQ3576" s="60">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58">
        <f ca="1">COUNTIF(INDIRECT("H"&amp;(ROW()+12*(($AN3576-1)*3+$AO3576)-ROW())/12+5):INDIRECT("S"&amp;(ROW()+12*(($AN3576-1)*3+$AO3576)-ROW())/12+5),AQ3576)</f>
        <v>0</v>
      </c>
      <c r="AS3576" s="60">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58">
        <f ca="1">COUNTIF(INDIRECT("U"&amp;(ROW()+12*(($AN3576-1)*3+$AO3576)-ROW())/12+5):INDIRECT("AF"&amp;(ROW()+12*(($AN3576-1)*3+$AO3576)-ROW())/12+5),AS3576)</f>
        <v>0</v>
      </c>
      <c r="AU3576" s="58">
        <f ca="1">IF(AND(AQ3576+AS3576&gt;0,AR3576+AT3576&gt;0),COUNTIF(AU$6:AU3575,"&gt;0")+1,0)</f>
        <v>0</v>
      </c>
    </row>
    <row r="3577" spans="40:47">
      <c r="AN3577" s="58">
        <v>100</v>
      </c>
      <c r="AO3577" s="58">
        <v>1</v>
      </c>
      <c r="AP3577" s="58">
        <v>8</v>
      </c>
      <c r="AQ3577" s="60">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58">
        <f ca="1">COUNTIF(INDIRECT("H"&amp;(ROW()+12*(($AN3577-1)*3+$AO3577)-ROW())/12+5):INDIRECT("S"&amp;(ROW()+12*(($AN3577-1)*3+$AO3577)-ROW())/12+5),AQ3577)</f>
        <v>0</v>
      </c>
      <c r="AS3577" s="60">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58">
        <f ca="1">COUNTIF(INDIRECT("U"&amp;(ROW()+12*(($AN3577-1)*3+$AO3577)-ROW())/12+5):INDIRECT("AF"&amp;(ROW()+12*(($AN3577-1)*3+$AO3577)-ROW())/12+5),AS3577)</f>
        <v>0</v>
      </c>
      <c r="AU3577" s="58">
        <f ca="1">IF(AND(AQ3577+AS3577&gt;0,AR3577+AT3577&gt;0),COUNTIF(AU$6:AU3576,"&gt;0")+1,0)</f>
        <v>0</v>
      </c>
    </row>
    <row r="3578" spans="40:47">
      <c r="AN3578" s="58">
        <v>100</v>
      </c>
      <c r="AO3578" s="58">
        <v>1</v>
      </c>
      <c r="AP3578" s="58">
        <v>9</v>
      </c>
      <c r="AQ3578" s="60">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58">
        <f ca="1">COUNTIF(INDIRECT("H"&amp;(ROW()+12*(($AN3578-1)*3+$AO3578)-ROW())/12+5):INDIRECT("S"&amp;(ROW()+12*(($AN3578-1)*3+$AO3578)-ROW())/12+5),AQ3578)</f>
        <v>0</v>
      </c>
      <c r="AS3578" s="60">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58">
        <f ca="1">COUNTIF(INDIRECT("U"&amp;(ROW()+12*(($AN3578-1)*3+$AO3578)-ROW())/12+5):INDIRECT("AF"&amp;(ROW()+12*(($AN3578-1)*3+$AO3578)-ROW())/12+5),AS3578)</f>
        <v>0</v>
      </c>
      <c r="AU3578" s="58">
        <f ca="1">IF(AND(AQ3578+AS3578&gt;0,AR3578+AT3578&gt;0),COUNTIF(AU$6:AU3577,"&gt;0")+1,0)</f>
        <v>0</v>
      </c>
    </row>
    <row r="3579" spans="40:47">
      <c r="AN3579" s="58">
        <v>100</v>
      </c>
      <c r="AO3579" s="58">
        <v>1</v>
      </c>
      <c r="AP3579" s="58">
        <v>10</v>
      </c>
      <c r="AQ3579" s="60">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58">
        <f ca="1">COUNTIF(INDIRECT("H"&amp;(ROW()+12*(($AN3579-1)*3+$AO3579)-ROW())/12+5):INDIRECT("S"&amp;(ROW()+12*(($AN3579-1)*3+$AO3579)-ROW())/12+5),AQ3579)</f>
        <v>0</v>
      </c>
      <c r="AS3579" s="60">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58">
        <f ca="1">COUNTIF(INDIRECT("U"&amp;(ROW()+12*(($AN3579-1)*3+$AO3579)-ROW())/12+5):INDIRECT("AF"&amp;(ROW()+12*(($AN3579-1)*3+$AO3579)-ROW())/12+5),AS3579)</f>
        <v>0</v>
      </c>
      <c r="AU3579" s="58">
        <f ca="1">IF(AND(AQ3579+AS3579&gt;0,AR3579+AT3579&gt;0),COUNTIF(AU$6:AU3578,"&gt;0")+1,0)</f>
        <v>0</v>
      </c>
    </row>
    <row r="3580" spans="40:47">
      <c r="AN3580" s="58">
        <v>100</v>
      </c>
      <c r="AO3580" s="58">
        <v>1</v>
      </c>
      <c r="AP3580" s="58">
        <v>11</v>
      </c>
      <c r="AQ3580" s="60">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58">
        <f ca="1">COUNTIF(INDIRECT("H"&amp;(ROW()+12*(($AN3580-1)*3+$AO3580)-ROW())/12+5):INDIRECT("S"&amp;(ROW()+12*(($AN3580-1)*3+$AO3580)-ROW())/12+5),AQ3580)</f>
        <v>0</v>
      </c>
      <c r="AS3580" s="60">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58">
        <f ca="1">COUNTIF(INDIRECT("U"&amp;(ROW()+12*(($AN3580-1)*3+$AO3580)-ROW())/12+5):INDIRECT("AF"&amp;(ROW()+12*(($AN3580-1)*3+$AO3580)-ROW())/12+5),AS3580)</f>
        <v>0</v>
      </c>
      <c r="AU3580" s="58">
        <f ca="1">IF(AND(AQ3580+AS3580&gt;0,AR3580+AT3580&gt;0),COUNTIF(AU$6:AU3579,"&gt;0")+1,0)</f>
        <v>0</v>
      </c>
    </row>
    <row r="3581" spans="40:47">
      <c r="AN3581" s="58">
        <v>100</v>
      </c>
      <c r="AO3581" s="58">
        <v>1</v>
      </c>
      <c r="AP3581" s="58">
        <v>12</v>
      </c>
      <c r="AQ3581" s="60">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58">
        <f ca="1">COUNTIF(INDIRECT("H"&amp;(ROW()+12*(($AN3581-1)*3+$AO3581)-ROW())/12+5):INDIRECT("S"&amp;(ROW()+12*(($AN3581-1)*3+$AO3581)-ROW())/12+5),AQ3581)</f>
        <v>0</v>
      </c>
      <c r="AS3581" s="60">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58">
        <f ca="1">COUNTIF(INDIRECT("U"&amp;(ROW()+12*(($AN3581-1)*3+$AO3581)-ROW())/12+5):INDIRECT("AF"&amp;(ROW()+12*(($AN3581-1)*3+$AO3581)-ROW())/12+5),AS3581)</f>
        <v>0</v>
      </c>
      <c r="AU3581" s="58">
        <f ca="1">IF(AND(AQ3581+AS3581&gt;0,AR3581+AT3581&gt;0),COUNTIF(AU$6:AU3580,"&gt;0")+1,0)</f>
        <v>0</v>
      </c>
    </row>
    <row r="3582" spans="40:47">
      <c r="AN3582" s="58">
        <v>100</v>
      </c>
      <c r="AO3582" s="58">
        <v>2</v>
      </c>
      <c r="AP3582" s="58">
        <v>1</v>
      </c>
      <c r="AQ3582" s="60">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58">
        <f ca="1">COUNTIF(INDIRECT("H"&amp;(ROW()+12*(($AN3582-1)*3+$AO3582)-ROW())/12+5):INDIRECT("S"&amp;(ROW()+12*(($AN3582-1)*3+$AO3582)-ROW())/12+5),AQ3582)</f>
        <v>0</v>
      </c>
      <c r="AS3582" s="60">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58">
        <f ca="1">COUNTIF(INDIRECT("U"&amp;(ROW()+12*(($AN3582-1)*3+$AO3582)-ROW())/12+5):INDIRECT("AF"&amp;(ROW()+12*(($AN3582-1)*3+$AO3582)-ROW())/12+5),AS3582)</f>
        <v>0</v>
      </c>
      <c r="AU3582" s="58">
        <f ca="1">IF(AND(AQ3582+AS3582&gt;0,AR3582+AT3582&gt;0),COUNTIF(AU$6:AU3581,"&gt;0")+1,0)</f>
        <v>0</v>
      </c>
    </row>
    <row r="3583" spans="40:47">
      <c r="AN3583" s="58">
        <v>100</v>
      </c>
      <c r="AO3583" s="58">
        <v>2</v>
      </c>
      <c r="AP3583" s="58">
        <v>2</v>
      </c>
      <c r="AQ3583" s="60">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58">
        <f ca="1">COUNTIF(INDIRECT("H"&amp;(ROW()+12*(($AN3583-1)*3+$AO3583)-ROW())/12+5):INDIRECT("S"&amp;(ROW()+12*(($AN3583-1)*3+$AO3583)-ROW())/12+5),AQ3583)</f>
        <v>0</v>
      </c>
      <c r="AS3583" s="60">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58">
        <f ca="1">COUNTIF(INDIRECT("U"&amp;(ROW()+12*(($AN3583-1)*3+$AO3583)-ROW())/12+5):INDIRECT("AF"&amp;(ROW()+12*(($AN3583-1)*3+$AO3583)-ROW())/12+5),AS3583)</f>
        <v>0</v>
      </c>
      <c r="AU3583" s="58">
        <f ca="1">IF(AND(AQ3583+AS3583&gt;0,AR3583+AT3583&gt;0),COUNTIF(AU$6:AU3582,"&gt;0")+1,0)</f>
        <v>0</v>
      </c>
    </row>
    <row r="3584" spans="40:47">
      <c r="AN3584" s="58">
        <v>100</v>
      </c>
      <c r="AO3584" s="58">
        <v>2</v>
      </c>
      <c r="AP3584" s="58">
        <v>3</v>
      </c>
      <c r="AQ3584" s="60">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58">
        <f ca="1">COUNTIF(INDIRECT("H"&amp;(ROW()+12*(($AN3584-1)*3+$AO3584)-ROW())/12+5):INDIRECT("S"&amp;(ROW()+12*(($AN3584-1)*3+$AO3584)-ROW())/12+5),AQ3584)</f>
        <v>0</v>
      </c>
      <c r="AS3584" s="60">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58">
        <f ca="1">COUNTIF(INDIRECT("U"&amp;(ROW()+12*(($AN3584-1)*3+$AO3584)-ROW())/12+5):INDIRECT("AF"&amp;(ROW()+12*(($AN3584-1)*3+$AO3584)-ROW())/12+5),AS3584)</f>
        <v>0</v>
      </c>
      <c r="AU3584" s="58">
        <f ca="1">IF(AND(AQ3584+AS3584&gt;0,AR3584+AT3584&gt;0),COUNTIF(AU$6:AU3583,"&gt;0")+1,0)</f>
        <v>0</v>
      </c>
    </row>
    <row r="3585" spans="40:47">
      <c r="AN3585" s="58">
        <v>100</v>
      </c>
      <c r="AO3585" s="58">
        <v>2</v>
      </c>
      <c r="AP3585" s="58">
        <v>4</v>
      </c>
      <c r="AQ3585" s="60">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58">
        <f ca="1">COUNTIF(INDIRECT("H"&amp;(ROW()+12*(($AN3585-1)*3+$AO3585)-ROW())/12+5):INDIRECT("S"&amp;(ROW()+12*(($AN3585-1)*3+$AO3585)-ROW())/12+5),AQ3585)</f>
        <v>0</v>
      </c>
      <c r="AS3585" s="60">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58">
        <f ca="1">COUNTIF(INDIRECT("U"&amp;(ROW()+12*(($AN3585-1)*3+$AO3585)-ROW())/12+5):INDIRECT("AF"&amp;(ROW()+12*(($AN3585-1)*3+$AO3585)-ROW())/12+5),AS3585)</f>
        <v>0</v>
      </c>
      <c r="AU3585" s="58">
        <f ca="1">IF(AND(AQ3585+AS3585&gt;0,AR3585+AT3585&gt;0),COUNTIF(AU$6:AU3584,"&gt;0")+1,0)</f>
        <v>0</v>
      </c>
    </row>
    <row r="3586" spans="40:47">
      <c r="AN3586" s="58">
        <v>100</v>
      </c>
      <c r="AO3586" s="58">
        <v>2</v>
      </c>
      <c r="AP3586" s="58">
        <v>5</v>
      </c>
      <c r="AQ3586" s="60">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58">
        <f ca="1">COUNTIF(INDIRECT("H"&amp;(ROW()+12*(($AN3586-1)*3+$AO3586)-ROW())/12+5):INDIRECT("S"&amp;(ROW()+12*(($AN3586-1)*3+$AO3586)-ROW())/12+5),AQ3586)</f>
        <v>0</v>
      </c>
      <c r="AS3586" s="60">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58">
        <f ca="1">COUNTIF(INDIRECT("U"&amp;(ROW()+12*(($AN3586-1)*3+$AO3586)-ROW())/12+5):INDIRECT("AF"&amp;(ROW()+12*(($AN3586-1)*3+$AO3586)-ROW())/12+5),AS3586)</f>
        <v>0</v>
      </c>
      <c r="AU3586" s="58">
        <f ca="1">IF(AND(AQ3586+AS3586&gt;0,AR3586+AT3586&gt;0),COUNTIF(AU$6:AU3585,"&gt;0")+1,0)</f>
        <v>0</v>
      </c>
    </row>
    <row r="3587" spans="40:47">
      <c r="AN3587" s="58">
        <v>100</v>
      </c>
      <c r="AO3587" s="58">
        <v>2</v>
      </c>
      <c r="AP3587" s="58">
        <v>6</v>
      </c>
      <c r="AQ3587" s="60">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58">
        <f ca="1">COUNTIF(INDIRECT("H"&amp;(ROW()+12*(($AN3587-1)*3+$AO3587)-ROW())/12+5):INDIRECT("S"&amp;(ROW()+12*(($AN3587-1)*3+$AO3587)-ROW())/12+5),AQ3587)</f>
        <v>0</v>
      </c>
      <c r="AS3587" s="60">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58">
        <f ca="1">COUNTIF(INDIRECT("U"&amp;(ROW()+12*(($AN3587-1)*3+$AO3587)-ROW())/12+5):INDIRECT("AF"&amp;(ROW()+12*(($AN3587-1)*3+$AO3587)-ROW())/12+5),AS3587)</f>
        <v>0</v>
      </c>
      <c r="AU3587" s="58">
        <f ca="1">IF(AND(AQ3587+AS3587&gt;0,AR3587+AT3587&gt;0),COUNTIF(AU$6:AU3586,"&gt;0")+1,0)</f>
        <v>0</v>
      </c>
    </row>
    <row r="3588" spans="40:47">
      <c r="AN3588" s="58">
        <v>100</v>
      </c>
      <c r="AO3588" s="58">
        <v>2</v>
      </c>
      <c r="AP3588" s="58">
        <v>7</v>
      </c>
      <c r="AQ3588" s="60">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58">
        <f ca="1">COUNTIF(INDIRECT("H"&amp;(ROW()+12*(($AN3588-1)*3+$AO3588)-ROW())/12+5):INDIRECT("S"&amp;(ROW()+12*(($AN3588-1)*3+$AO3588)-ROW())/12+5),AQ3588)</f>
        <v>0</v>
      </c>
      <c r="AS3588" s="60">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58">
        <f ca="1">COUNTIF(INDIRECT("U"&amp;(ROW()+12*(($AN3588-1)*3+$AO3588)-ROW())/12+5):INDIRECT("AF"&amp;(ROW()+12*(($AN3588-1)*3+$AO3588)-ROW())/12+5),AS3588)</f>
        <v>0</v>
      </c>
      <c r="AU3588" s="58">
        <f ca="1">IF(AND(AQ3588+AS3588&gt;0,AR3588+AT3588&gt;0),COUNTIF(AU$6:AU3587,"&gt;0")+1,0)</f>
        <v>0</v>
      </c>
    </row>
    <row r="3589" spans="40:47">
      <c r="AN3589" s="58">
        <v>100</v>
      </c>
      <c r="AO3589" s="58">
        <v>2</v>
      </c>
      <c r="AP3589" s="58">
        <v>8</v>
      </c>
      <c r="AQ3589" s="60">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58">
        <f ca="1">COUNTIF(INDIRECT("H"&amp;(ROW()+12*(($AN3589-1)*3+$AO3589)-ROW())/12+5):INDIRECT("S"&amp;(ROW()+12*(($AN3589-1)*3+$AO3589)-ROW())/12+5),AQ3589)</f>
        <v>0</v>
      </c>
      <c r="AS3589" s="60">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58">
        <f ca="1">COUNTIF(INDIRECT("U"&amp;(ROW()+12*(($AN3589-1)*3+$AO3589)-ROW())/12+5):INDIRECT("AF"&amp;(ROW()+12*(($AN3589-1)*3+$AO3589)-ROW())/12+5),AS3589)</f>
        <v>0</v>
      </c>
      <c r="AU3589" s="58">
        <f ca="1">IF(AND(AQ3589+AS3589&gt;0,AR3589+AT3589&gt;0),COUNTIF(AU$6:AU3588,"&gt;0")+1,0)</f>
        <v>0</v>
      </c>
    </row>
    <row r="3590" spans="40:47">
      <c r="AN3590" s="58">
        <v>100</v>
      </c>
      <c r="AO3590" s="58">
        <v>2</v>
      </c>
      <c r="AP3590" s="58">
        <v>9</v>
      </c>
      <c r="AQ3590" s="60">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58">
        <f ca="1">COUNTIF(INDIRECT("H"&amp;(ROW()+12*(($AN3590-1)*3+$AO3590)-ROW())/12+5):INDIRECT("S"&amp;(ROW()+12*(($AN3590-1)*3+$AO3590)-ROW())/12+5),AQ3590)</f>
        <v>0</v>
      </c>
      <c r="AS3590" s="60">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58">
        <f ca="1">COUNTIF(INDIRECT("U"&amp;(ROW()+12*(($AN3590-1)*3+$AO3590)-ROW())/12+5):INDIRECT("AF"&amp;(ROW()+12*(($AN3590-1)*3+$AO3590)-ROW())/12+5),AS3590)</f>
        <v>0</v>
      </c>
      <c r="AU3590" s="58">
        <f ca="1">IF(AND(AQ3590+AS3590&gt;0,AR3590+AT3590&gt;0),COUNTIF(AU$6:AU3589,"&gt;0")+1,0)</f>
        <v>0</v>
      </c>
    </row>
    <row r="3591" spans="40:47">
      <c r="AN3591" s="58">
        <v>100</v>
      </c>
      <c r="AO3591" s="58">
        <v>2</v>
      </c>
      <c r="AP3591" s="58">
        <v>10</v>
      </c>
      <c r="AQ3591" s="60">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58">
        <f ca="1">COUNTIF(INDIRECT("H"&amp;(ROW()+12*(($AN3591-1)*3+$AO3591)-ROW())/12+5):INDIRECT("S"&amp;(ROW()+12*(($AN3591-1)*3+$AO3591)-ROW())/12+5),AQ3591)</f>
        <v>0</v>
      </c>
      <c r="AS3591" s="60">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58">
        <f ca="1">COUNTIF(INDIRECT("U"&amp;(ROW()+12*(($AN3591-1)*3+$AO3591)-ROW())/12+5):INDIRECT("AF"&amp;(ROW()+12*(($AN3591-1)*3+$AO3591)-ROW())/12+5),AS3591)</f>
        <v>0</v>
      </c>
      <c r="AU3591" s="58">
        <f ca="1">IF(AND(AQ3591+AS3591&gt;0,AR3591+AT3591&gt;0),COUNTIF(AU$6:AU3590,"&gt;0")+1,0)</f>
        <v>0</v>
      </c>
    </row>
    <row r="3592" spans="40:47">
      <c r="AN3592" s="58">
        <v>100</v>
      </c>
      <c r="AO3592" s="58">
        <v>2</v>
      </c>
      <c r="AP3592" s="58">
        <v>11</v>
      </c>
      <c r="AQ3592" s="60">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58">
        <f ca="1">COUNTIF(INDIRECT("H"&amp;(ROW()+12*(($AN3592-1)*3+$AO3592)-ROW())/12+5):INDIRECT("S"&amp;(ROW()+12*(($AN3592-1)*3+$AO3592)-ROW())/12+5),AQ3592)</f>
        <v>0</v>
      </c>
      <c r="AS3592" s="60">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58">
        <f ca="1">COUNTIF(INDIRECT("U"&amp;(ROW()+12*(($AN3592-1)*3+$AO3592)-ROW())/12+5):INDIRECT("AF"&amp;(ROW()+12*(($AN3592-1)*3+$AO3592)-ROW())/12+5),AS3592)</f>
        <v>0</v>
      </c>
      <c r="AU3592" s="58">
        <f ca="1">IF(AND(AQ3592+AS3592&gt;0,AR3592+AT3592&gt;0),COUNTIF(AU$6:AU3591,"&gt;0")+1,0)</f>
        <v>0</v>
      </c>
    </row>
    <row r="3593" spans="40:47">
      <c r="AN3593" s="58">
        <v>100</v>
      </c>
      <c r="AO3593" s="58">
        <v>2</v>
      </c>
      <c r="AP3593" s="58">
        <v>12</v>
      </c>
      <c r="AQ3593" s="60">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58">
        <f ca="1">COUNTIF(INDIRECT("H"&amp;(ROW()+12*(($AN3593-1)*3+$AO3593)-ROW())/12+5):INDIRECT("S"&amp;(ROW()+12*(($AN3593-1)*3+$AO3593)-ROW())/12+5),AQ3593)</f>
        <v>0</v>
      </c>
      <c r="AS3593" s="60">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58">
        <f ca="1">COUNTIF(INDIRECT("U"&amp;(ROW()+12*(($AN3593-1)*3+$AO3593)-ROW())/12+5):INDIRECT("AF"&amp;(ROW()+12*(($AN3593-1)*3+$AO3593)-ROW())/12+5),AS3593)</f>
        <v>0</v>
      </c>
      <c r="AU3593" s="58">
        <f ca="1">IF(AND(AQ3593+AS3593&gt;0,AR3593+AT3593&gt;0),COUNTIF(AU$6:AU3592,"&gt;0")+1,0)</f>
        <v>0</v>
      </c>
    </row>
    <row r="3594" spans="40:47">
      <c r="AN3594" s="58">
        <v>100</v>
      </c>
      <c r="AO3594" s="58">
        <v>3</v>
      </c>
      <c r="AP3594" s="58">
        <v>1</v>
      </c>
      <c r="AQ3594" s="60">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58">
        <f ca="1">COUNTIF(INDIRECT("H"&amp;(ROW()+12*(($AN3594-1)*3+$AO3594)-ROW())/12+5):INDIRECT("S"&amp;(ROW()+12*(($AN3594-1)*3+$AO3594)-ROW())/12+5),AQ3594)</f>
        <v>0</v>
      </c>
      <c r="AS3594" s="60">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58">
        <f ca="1">COUNTIF(INDIRECT("U"&amp;(ROW()+12*(($AN3594-1)*3+$AO3594)-ROW())/12+5):INDIRECT("AF"&amp;(ROW()+12*(($AN3594-1)*3+$AO3594)-ROW())/12+5),AS3594)</f>
        <v>0</v>
      </c>
      <c r="AU3594" s="58">
        <f ca="1">IF(AND(AQ3594+AS3594&gt;0,AR3594+AT3594&gt;0),COUNTIF(AU$6:AU3593,"&gt;0")+1,0)</f>
        <v>0</v>
      </c>
    </row>
    <row r="3595" spans="40:47">
      <c r="AN3595" s="58">
        <v>100</v>
      </c>
      <c r="AO3595" s="58">
        <v>3</v>
      </c>
      <c r="AP3595" s="58">
        <v>2</v>
      </c>
      <c r="AQ3595" s="60">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58">
        <f ca="1">COUNTIF(INDIRECT("H"&amp;(ROW()+12*(($AN3595-1)*3+$AO3595)-ROW())/12+5):INDIRECT("S"&amp;(ROW()+12*(($AN3595-1)*3+$AO3595)-ROW())/12+5),AQ3595)</f>
        <v>0</v>
      </c>
      <c r="AS3595" s="60">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58">
        <f ca="1">COUNTIF(INDIRECT("U"&amp;(ROW()+12*(($AN3595-1)*3+$AO3595)-ROW())/12+5):INDIRECT("AF"&amp;(ROW()+12*(($AN3595-1)*3+$AO3595)-ROW())/12+5),AS3595)</f>
        <v>0</v>
      </c>
      <c r="AU3595" s="58">
        <f ca="1">IF(AND(AQ3595+AS3595&gt;0,AR3595+AT3595&gt;0),COUNTIF(AU$6:AU3594,"&gt;0")+1,0)</f>
        <v>0</v>
      </c>
    </row>
    <row r="3596" spans="40:47">
      <c r="AN3596" s="58">
        <v>100</v>
      </c>
      <c r="AO3596" s="58">
        <v>3</v>
      </c>
      <c r="AP3596" s="58">
        <v>3</v>
      </c>
      <c r="AQ3596" s="60">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58">
        <f ca="1">COUNTIF(INDIRECT("H"&amp;(ROW()+12*(($AN3596-1)*3+$AO3596)-ROW())/12+5):INDIRECT("S"&amp;(ROW()+12*(($AN3596-1)*3+$AO3596)-ROW())/12+5),AQ3596)</f>
        <v>0</v>
      </c>
      <c r="AS3596" s="60">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58">
        <f ca="1">COUNTIF(INDIRECT("U"&amp;(ROW()+12*(($AN3596-1)*3+$AO3596)-ROW())/12+5):INDIRECT("AF"&amp;(ROW()+12*(($AN3596-1)*3+$AO3596)-ROW())/12+5),AS3596)</f>
        <v>0</v>
      </c>
      <c r="AU3596" s="58">
        <f ca="1">IF(AND(AQ3596+AS3596&gt;0,AR3596+AT3596&gt;0),COUNTIF(AU$6:AU3595,"&gt;0")+1,0)</f>
        <v>0</v>
      </c>
    </row>
    <row r="3597" spans="40:47">
      <c r="AN3597" s="58">
        <v>100</v>
      </c>
      <c r="AO3597" s="58">
        <v>3</v>
      </c>
      <c r="AP3597" s="58">
        <v>4</v>
      </c>
      <c r="AQ3597" s="60">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58">
        <f ca="1">COUNTIF(INDIRECT("H"&amp;(ROW()+12*(($AN3597-1)*3+$AO3597)-ROW())/12+5):INDIRECT("S"&amp;(ROW()+12*(($AN3597-1)*3+$AO3597)-ROW())/12+5),AQ3597)</f>
        <v>0</v>
      </c>
      <c r="AS3597" s="60">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58">
        <f ca="1">COUNTIF(INDIRECT("U"&amp;(ROW()+12*(($AN3597-1)*3+$AO3597)-ROW())/12+5):INDIRECT("AF"&amp;(ROW()+12*(($AN3597-1)*3+$AO3597)-ROW())/12+5),AS3597)</f>
        <v>0</v>
      </c>
      <c r="AU3597" s="58">
        <f ca="1">IF(AND(AQ3597+AS3597&gt;0,AR3597+AT3597&gt;0),COUNTIF(AU$6:AU3596,"&gt;0")+1,0)</f>
        <v>0</v>
      </c>
    </row>
    <row r="3598" spans="40:47">
      <c r="AN3598" s="58">
        <v>100</v>
      </c>
      <c r="AO3598" s="58">
        <v>3</v>
      </c>
      <c r="AP3598" s="58">
        <v>5</v>
      </c>
      <c r="AQ3598" s="60">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58">
        <f ca="1">COUNTIF(INDIRECT("H"&amp;(ROW()+12*(($AN3598-1)*3+$AO3598)-ROW())/12+5):INDIRECT("S"&amp;(ROW()+12*(($AN3598-1)*3+$AO3598)-ROW())/12+5),AQ3598)</f>
        <v>0</v>
      </c>
      <c r="AS3598" s="60">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58">
        <f ca="1">COUNTIF(INDIRECT("U"&amp;(ROW()+12*(($AN3598-1)*3+$AO3598)-ROW())/12+5):INDIRECT("AF"&amp;(ROW()+12*(($AN3598-1)*3+$AO3598)-ROW())/12+5),AS3598)</f>
        <v>0</v>
      </c>
      <c r="AU3598" s="58">
        <f ca="1">IF(AND(AQ3598+AS3598&gt;0,AR3598+AT3598&gt;0),COUNTIF(AU$6:AU3597,"&gt;0")+1,0)</f>
        <v>0</v>
      </c>
    </row>
    <row r="3599" spans="40:47">
      <c r="AN3599" s="58">
        <v>100</v>
      </c>
      <c r="AO3599" s="58">
        <v>3</v>
      </c>
      <c r="AP3599" s="58">
        <v>6</v>
      </c>
      <c r="AQ3599" s="60">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58">
        <f ca="1">COUNTIF(INDIRECT("H"&amp;(ROW()+12*(($AN3599-1)*3+$AO3599)-ROW())/12+5):INDIRECT("S"&amp;(ROW()+12*(($AN3599-1)*3+$AO3599)-ROW())/12+5),AQ3599)</f>
        <v>0</v>
      </c>
      <c r="AS3599" s="60">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58">
        <f ca="1">COUNTIF(INDIRECT("U"&amp;(ROW()+12*(($AN3599-1)*3+$AO3599)-ROW())/12+5):INDIRECT("AF"&amp;(ROW()+12*(($AN3599-1)*3+$AO3599)-ROW())/12+5),AS3599)</f>
        <v>0</v>
      </c>
      <c r="AU3599" s="58">
        <f ca="1">IF(AND(AQ3599+AS3599&gt;0,AR3599+AT3599&gt;0),COUNTIF(AU$6:AU3598,"&gt;0")+1,0)</f>
        <v>0</v>
      </c>
    </row>
    <row r="3600" spans="40:47">
      <c r="AN3600" s="58">
        <v>100</v>
      </c>
      <c r="AO3600" s="58">
        <v>3</v>
      </c>
      <c r="AP3600" s="58">
        <v>7</v>
      </c>
      <c r="AQ3600" s="60">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58">
        <f ca="1">COUNTIF(INDIRECT("H"&amp;(ROW()+12*(($AN3600-1)*3+$AO3600)-ROW())/12+5):INDIRECT("S"&amp;(ROW()+12*(($AN3600-1)*3+$AO3600)-ROW())/12+5),AQ3600)</f>
        <v>0</v>
      </c>
      <c r="AS3600" s="60">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58">
        <f ca="1">COUNTIF(INDIRECT("U"&amp;(ROW()+12*(($AN3600-1)*3+$AO3600)-ROW())/12+5):INDIRECT("AF"&amp;(ROW()+12*(($AN3600-1)*3+$AO3600)-ROW())/12+5),AS3600)</f>
        <v>0</v>
      </c>
      <c r="AU3600" s="58">
        <f ca="1">IF(AND(AQ3600+AS3600&gt;0,AR3600+AT3600&gt;0),COUNTIF(AU$6:AU3599,"&gt;0")+1,0)</f>
        <v>0</v>
      </c>
    </row>
    <row r="3601" spans="40:47">
      <c r="AN3601" s="58">
        <v>100</v>
      </c>
      <c r="AO3601" s="58">
        <v>3</v>
      </c>
      <c r="AP3601" s="58">
        <v>8</v>
      </c>
      <c r="AQ3601" s="60">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58">
        <f ca="1">COUNTIF(INDIRECT("H"&amp;(ROW()+12*(($AN3601-1)*3+$AO3601)-ROW())/12+5):INDIRECT("S"&amp;(ROW()+12*(($AN3601-1)*3+$AO3601)-ROW())/12+5),AQ3601)</f>
        <v>0</v>
      </c>
      <c r="AS3601" s="60">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58">
        <f ca="1">COUNTIF(INDIRECT("U"&amp;(ROW()+12*(($AN3601-1)*3+$AO3601)-ROW())/12+5):INDIRECT("AF"&amp;(ROW()+12*(($AN3601-1)*3+$AO3601)-ROW())/12+5),AS3601)</f>
        <v>0</v>
      </c>
      <c r="AU3601" s="58">
        <f ca="1">IF(AND(AQ3601+AS3601&gt;0,AR3601+AT3601&gt;0),COUNTIF(AU$6:AU3600,"&gt;0")+1,0)</f>
        <v>0</v>
      </c>
    </row>
    <row r="3602" spans="40:47">
      <c r="AN3602" s="58">
        <v>100</v>
      </c>
      <c r="AO3602" s="58">
        <v>3</v>
      </c>
      <c r="AP3602" s="58">
        <v>9</v>
      </c>
      <c r="AQ3602" s="60">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58">
        <f ca="1">COUNTIF(INDIRECT("H"&amp;(ROW()+12*(($AN3602-1)*3+$AO3602)-ROW())/12+5):INDIRECT("S"&amp;(ROW()+12*(($AN3602-1)*3+$AO3602)-ROW())/12+5),AQ3602)</f>
        <v>0</v>
      </c>
      <c r="AS3602" s="60">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58">
        <f ca="1">COUNTIF(INDIRECT("U"&amp;(ROW()+12*(($AN3602-1)*3+$AO3602)-ROW())/12+5):INDIRECT("AF"&amp;(ROW()+12*(($AN3602-1)*3+$AO3602)-ROW())/12+5),AS3602)</f>
        <v>0</v>
      </c>
      <c r="AU3602" s="58">
        <f ca="1">IF(AND(AQ3602+AS3602&gt;0,AR3602+AT3602&gt;0),COUNTIF(AU$6:AU3601,"&gt;0")+1,0)</f>
        <v>0</v>
      </c>
    </row>
    <row r="3603" spans="40:47">
      <c r="AN3603" s="58">
        <v>100</v>
      </c>
      <c r="AO3603" s="58">
        <v>3</v>
      </c>
      <c r="AP3603" s="58">
        <v>10</v>
      </c>
      <c r="AQ3603" s="60">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58">
        <f ca="1">COUNTIF(INDIRECT("H"&amp;(ROW()+12*(($AN3603-1)*3+$AO3603)-ROW())/12+5):INDIRECT("S"&amp;(ROW()+12*(($AN3603-1)*3+$AO3603)-ROW())/12+5),AQ3603)</f>
        <v>0</v>
      </c>
      <c r="AS3603" s="60">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58">
        <f ca="1">COUNTIF(INDIRECT("U"&amp;(ROW()+12*(($AN3603-1)*3+$AO3603)-ROW())/12+5):INDIRECT("AF"&amp;(ROW()+12*(($AN3603-1)*3+$AO3603)-ROW())/12+5),AS3603)</f>
        <v>0</v>
      </c>
      <c r="AU3603" s="58">
        <f ca="1">IF(AND(AQ3603+AS3603&gt;0,AR3603+AT3603&gt;0),COUNTIF(AU$6:AU3602,"&gt;0")+1,0)</f>
        <v>0</v>
      </c>
    </row>
    <row r="3604" spans="40:47">
      <c r="AN3604" s="58">
        <v>100</v>
      </c>
      <c r="AO3604" s="58">
        <v>3</v>
      </c>
      <c r="AP3604" s="58">
        <v>11</v>
      </c>
      <c r="AQ3604" s="60">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58">
        <f ca="1">COUNTIF(INDIRECT("H"&amp;(ROW()+12*(($AN3604-1)*3+$AO3604)-ROW())/12+5):INDIRECT("S"&amp;(ROW()+12*(($AN3604-1)*3+$AO3604)-ROW())/12+5),AQ3604)</f>
        <v>0</v>
      </c>
      <c r="AS3604" s="60">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58">
        <f ca="1">COUNTIF(INDIRECT("U"&amp;(ROW()+12*(($AN3604-1)*3+$AO3604)-ROW())/12+5):INDIRECT("AF"&amp;(ROW()+12*(($AN3604-1)*3+$AO3604)-ROW())/12+5),AS3604)</f>
        <v>0</v>
      </c>
      <c r="AU3604" s="58">
        <f ca="1">IF(AND(AQ3604+AS3604&gt;0,AR3604+AT3604&gt;0),COUNTIF(AU$6:AU3603,"&gt;0")+1,0)</f>
        <v>0</v>
      </c>
    </row>
    <row r="3605" spans="40:47">
      <c r="AN3605" s="58">
        <v>100</v>
      </c>
      <c r="AO3605" s="243">
        <v>3</v>
      </c>
      <c r="AP3605" s="243">
        <v>12</v>
      </c>
      <c r="AQ3605" s="60">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58">
        <f ca="1">COUNTIF(INDIRECT("H"&amp;(ROW()+12*(($AN3605-1)*3+$AO3605)-ROW())/12+5):INDIRECT("S"&amp;(ROW()+12*(($AN3605-1)*3+$AO3605)-ROW())/12+5),AQ3605)</f>
        <v>0</v>
      </c>
      <c r="AS3605" s="60">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58">
        <f ca="1">COUNTIF(INDIRECT("U"&amp;(ROW()+12*(($AN3605-1)*3+$AO3605)-ROW())/12+5):INDIRECT("AF"&amp;(ROW()+12*(($AN3605-1)*3+$AO3605)-ROW())/12+5),AS3605)</f>
        <v>0</v>
      </c>
      <c r="AU3605" s="58">
        <f ca="1">IF(AND(AQ3605+AS3605&gt;0,AR3605+AT3605&gt;0),COUNTIF(AU$6:AU3604,"&gt;0")+1,0)</f>
        <v>0</v>
      </c>
    </row>
  </sheetData>
  <sheetProtection algorithmName="SHA-512" hashValue="inCt3TGEO9PIgFejFgVjvuWQs+dZGAMs+X0+dgYuscPfSWkB4Hmg3zMbbWOx+OAr0UOP2LenumOi3XE9ilWIAA==" saltValue="+mseetZPJ32LgF6zWjI3Hw==" spinCount="100000" sheet="1" selectLockedCells="1"/>
  <mergeCells count="711">
    <mergeCell ref="A300:A302"/>
    <mergeCell ref="B300:B302"/>
    <mergeCell ref="C300:C301"/>
    <mergeCell ref="D300:D301"/>
    <mergeCell ref="E300:E302"/>
    <mergeCell ref="F300:F302"/>
    <mergeCell ref="C302:D302"/>
    <mergeCell ref="A303:A305"/>
    <mergeCell ref="B303:B305"/>
    <mergeCell ref="C303:C304"/>
    <mergeCell ref="D303:D304"/>
    <mergeCell ref="E303:E305"/>
    <mergeCell ref="F303:F305"/>
    <mergeCell ref="C305:D305"/>
    <mergeCell ref="A294:A296"/>
    <mergeCell ref="B294:B296"/>
    <mergeCell ref="C294:C295"/>
    <mergeCell ref="D294:D295"/>
    <mergeCell ref="E294:E296"/>
    <mergeCell ref="F294:F296"/>
    <mergeCell ref="C296:D296"/>
    <mergeCell ref="A297:A299"/>
    <mergeCell ref="B297:B299"/>
    <mergeCell ref="C297:C298"/>
    <mergeCell ref="D297:D298"/>
    <mergeCell ref="E297:E299"/>
    <mergeCell ref="F297:F299"/>
    <mergeCell ref="C299:D299"/>
    <mergeCell ref="A288:A290"/>
    <mergeCell ref="B288:B290"/>
    <mergeCell ref="C288:C289"/>
    <mergeCell ref="D288:D289"/>
    <mergeCell ref="E288:E290"/>
    <mergeCell ref="F288:F290"/>
    <mergeCell ref="C290:D290"/>
    <mergeCell ref="A291:A293"/>
    <mergeCell ref="B291:B293"/>
    <mergeCell ref="C291:C292"/>
    <mergeCell ref="D291:D292"/>
    <mergeCell ref="E291:E293"/>
    <mergeCell ref="F291:F293"/>
    <mergeCell ref="C293:D293"/>
    <mergeCell ref="A282:A284"/>
    <mergeCell ref="B282:B284"/>
    <mergeCell ref="C282:C283"/>
    <mergeCell ref="D282:D283"/>
    <mergeCell ref="E282:E284"/>
    <mergeCell ref="F282:F284"/>
    <mergeCell ref="C284:D284"/>
    <mergeCell ref="A285:A287"/>
    <mergeCell ref="B285:B287"/>
    <mergeCell ref="C285:C286"/>
    <mergeCell ref="D285:D286"/>
    <mergeCell ref="E285:E287"/>
    <mergeCell ref="F285:F287"/>
    <mergeCell ref="C287:D287"/>
    <mergeCell ref="A276:A278"/>
    <mergeCell ref="B276:B278"/>
    <mergeCell ref="C276:C277"/>
    <mergeCell ref="D276:D277"/>
    <mergeCell ref="E276:E278"/>
    <mergeCell ref="F276:F278"/>
    <mergeCell ref="C278:D278"/>
    <mergeCell ref="A279:A281"/>
    <mergeCell ref="B279:B281"/>
    <mergeCell ref="C279:C280"/>
    <mergeCell ref="D279:D280"/>
    <mergeCell ref="E279:E281"/>
    <mergeCell ref="F279:F281"/>
    <mergeCell ref="C281:D281"/>
    <mergeCell ref="A270:A272"/>
    <mergeCell ref="B270:B272"/>
    <mergeCell ref="C270:C271"/>
    <mergeCell ref="D270:D271"/>
    <mergeCell ref="E270:E272"/>
    <mergeCell ref="F270:F272"/>
    <mergeCell ref="C272:D272"/>
    <mergeCell ref="A273:A275"/>
    <mergeCell ref="B273:B275"/>
    <mergeCell ref="C273:C274"/>
    <mergeCell ref="D273:D274"/>
    <mergeCell ref="E273:E275"/>
    <mergeCell ref="F273:F275"/>
    <mergeCell ref="C275:D275"/>
    <mergeCell ref="A264:A266"/>
    <mergeCell ref="B264:B266"/>
    <mergeCell ref="C264:C265"/>
    <mergeCell ref="D264:D265"/>
    <mergeCell ref="E264:E266"/>
    <mergeCell ref="F264:F266"/>
    <mergeCell ref="C266:D266"/>
    <mergeCell ref="A267:A269"/>
    <mergeCell ref="B267:B269"/>
    <mergeCell ref="C267:C268"/>
    <mergeCell ref="D267:D268"/>
    <mergeCell ref="E267:E269"/>
    <mergeCell ref="F267:F269"/>
    <mergeCell ref="C269:D269"/>
    <mergeCell ref="A258:A260"/>
    <mergeCell ref="B258:B260"/>
    <mergeCell ref="C258:C259"/>
    <mergeCell ref="D258:D259"/>
    <mergeCell ref="E258:E260"/>
    <mergeCell ref="F258:F260"/>
    <mergeCell ref="C260:D260"/>
    <mergeCell ref="A261:A263"/>
    <mergeCell ref="B261:B263"/>
    <mergeCell ref="C261:C262"/>
    <mergeCell ref="D261:D262"/>
    <mergeCell ref="E261:E263"/>
    <mergeCell ref="F261:F263"/>
    <mergeCell ref="C263:D263"/>
    <mergeCell ref="A252:A254"/>
    <mergeCell ref="B252:B254"/>
    <mergeCell ref="C252:C253"/>
    <mergeCell ref="D252:D253"/>
    <mergeCell ref="E252:E254"/>
    <mergeCell ref="F252:F254"/>
    <mergeCell ref="C254:D254"/>
    <mergeCell ref="A255:A257"/>
    <mergeCell ref="B255:B257"/>
    <mergeCell ref="C255:C256"/>
    <mergeCell ref="D255:D256"/>
    <mergeCell ref="E255:E257"/>
    <mergeCell ref="F255:F257"/>
    <mergeCell ref="C257:D257"/>
    <mergeCell ref="A246:A248"/>
    <mergeCell ref="B246:B248"/>
    <mergeCell ref="C246:C247"/>
    <mergeCell ref="D246:D247"/>
    <mergeCell ref="E246:E248"/>
    <mergeCell ref="F246:F248"/>
    <mergeCell ref="C248:D248"/>
    <mergeCell ref="A249:A251"/>
    <mergeCell ref="B249:B251"/>
    <mergeCell ref="C249:C250"/>
    <mergeCell ref="D249:D250"/>
    <mergeCell ref="E249:E251"/>
    <mergeCell ref="F249:F251"/>
    <mergeCell ref="C251:D251"/>
    <mergeCell ref="A240:A242"/>
    <mergeCell ref="B240:B242"/>
    <mergeCell ref="C240:C241"/>
    <mergeCell ref="D240:D241"/>
    <mergeCell ref="E240:E242"/>
    <mergeCell ref="F240:F242"/>
    <mergeCell ref="C242:D242"/>
    <mergeCell ref="A243:A245"/>
    <mergeCell ref="B243:B245"/>
    <mergeCell ref="C243:C244"/>
    <mergeCell ref="D243:D244"/>
    <mergeCell ref="E243:E245"/>
    <mergeCell ref="F243:F245"/>
    <mergeCell ref="C245:D245"/>
    <mergeCell ref="A234:A236"/>
    <mergeCell ref="B234:B236"/>
    <mergeCell ref="C234:C235"/>
    <mergeCell ref="D234:D235"/>
    <mergeCell ref="E234:E236"/>
    <mergeCell ref="F234:F236"/>
    <mergeCell ref="C236:D236"/>
    <mergeCell ref="A237:A239"/>
    <mergeCell ref="B237:B239"/>
    <mergeCell ref="C237:C238"/>
    <mergeCell ref="D237:D238"/>
    <mergeCell ref="E237:E239"/>
    <mergeCell ref="F237:F239"/>
    <mergeCell ref="C239:D239"/>
    <mergeCell ref="A228:A230"/>
    <mergeCell ref="B228:B230"/>
    <mergeCell ref="C228:C229"/>
    <mergeCell ref="D228:D229"/>
    <mergeCell ref="E228:E230"/>
    <mergeCell ref="F228:F230"/>
    <mergeCell ref="C230:D230"/>
    <mergeCell ref="A231:A233"/>
    <mergeCell ref="B231:B233"/>
    <mergeCell ref="C231:C232"/>
    <mergeCell ref="D231:D232"/>
    <mergeCell ref="E231:E233"/>
    <mergeCell ref="F231:F233"/>
    <mergeCell ref="C233:D233"/>
    <mergeCell ref="A222:A224"/>
    <mergeCell ref="B222:B224"/>
    <mergeCell ref="C222:C223"/>
    <mergeCell ref="D222:D223"/>
    <mergeCell ref="E222:E224"/>
    <mergeCell ref="F222:F224"/>
    <mergeCell ref="C224:D224"/>
    <mergeCell ref="A225:A227"/>
    <mergeCell ref="B225:B227"/>
    <mergeCell ref="C225:C226"/>
    <mergeCell ref="D225:D226"/>
    <mergeCell ref="E225:E227"/>
    <mergeCell ref="F225:F227"/>
    <mergeCell ref="C227:D227"/>
    <mergeCell ref="A216:A218"/>
    <mergeCell ref="B216:B218"/>
    <mergeCell ref="C216:C217"/>
    <mergeCell ref="D216:D217"/>
    <mergeCell ref="E216:E218"/>
    <mergeCell ref="F216:F218"/>
    <mergeCell ref="C218:D218"/>
    <mergeCell ref="A219:A221"/>
    <mergeCell ref="B219:B221"/>
    <mergeCell ref="C219:C220"/>
    <mergeCell ref="D219:D220"/>
    <mergeCell ref="E219:E221"/>
    <mergeCell ref="F219:F221"/>
    <mergeCell ref="C221:D221"/>
    <mergeCell ref="A210:A212"/>
    <mergeCell ref="B210:B212"/>
    <mergeCell ref="C210:C211"/>
    <mergeCell ref="D210:D211"/>
    <mergeCell ref="E210:E212"/>
    <mergeCell ref="F210:F212"/>
    <mergeCell ref="C212:D212"/>
    <mergeCell ref="A213:A215"/>
    <mergeCell ref="B213:B215"/>
    <mergeCell ref="C213:C214"/>
    <mergeCell ref="D213:D214"/>
    <mergeCell ref="E213:E215"/>
    <mergeCell ref="F213:F215"/>
    <mergeCell ref="C215:D215"/>
    <mergeCell ref="A204:A206"/>
    <mergeCell ref="B204:B206"/>
    <mergeCell ref="C204:C205"/>
    <mergeCell ref="D204:D205"/>
    <mergeCell ref="E204:E206"/>
    <mergeCell ref="F204:F206"/>
    <mergeCell ref="C206:D206"/>
    <mergeCell ref="A207:A209"/>
    <mergeCell ref="B207:B209"/>
    <mergeCell ref="C207:C208"/>
    <mergeCell ref="D207:D208"/>
    <mergeCell ref="E207:E209"/>
    <mergeCell ref="F207:F209"/>
    <mergeCell ref="C209:D209"/>
    <mergeCell ref="A198:A200"/>
    <mergeCell ref="B198:B200"/>
    <mergeCell ref="C198:C199"/>
    <mergeCell ref="D198:D199"/>
    <mergeCell ref="E198:E200"/>
    <mergeCell ref="F198:F200"/>
    <mergeCell ref="C200:D200"/>
    <mergeCell ref="A201:A203"/>
    <mergeCell ref="B201:B203"/>
    <mergeCell ref="C201:C202"/>
    <mergeCell ref="D201:D202"/>
    <mergeCell ref="E201:E203"/>
    <mergeCell ref="F201:F203"/>
    <mergeCell ref="C203:D203"/>
    <mergeCell ref="A192:A194"/>
    <mergeCell ref="B192:B194"/>
    <mergeCell ref="C192:C193"/>
    <mergeCell ref="D192:D193"/>
    <mergeCell ref="E192:E194"/>
    <mergeCell ref="F192:F194"/>
    <mergeCell ref="C194:D194"/>
    <mergeCell ref="A195:A197"/>
    <mergeCell ref="B195:B197"/>
    <mergeCell ref="C195:C196"/>
    <mergeCell ref="D195:D196"/>
    <mergeCell ref="E195:E197"/>
    <mergeCell ref="F195:F197"/>
    <mergeCell ref="C197:D197"/>
    <mergeCell ref="A186:A188"/>
    <mergeCell ref="B186:B188"/>
    <mergeCell ref="C186:C187"/>
    <mergeCell ref="D186:D187"/>
    <mergeCell ref="E186:E188"/>
    <mergeCell ref="F186:F188"/>
    <mergeCell ref="C188:D188"/>
    <mergeCell ref="A189:A191"/>
    <mergeCell ref="B189:B191"/>
    <mergeCell ref="C189:C190"/>
    <mergeCell ref="D189:D190"/>
    <mergeCell ref="E189:E191"/>
    <mergeCell ref="F189:F191"/>
    <mergeCell ref="C191:D19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s>
  <phoneticPr fontId="1"/>
  <conditionalFormatting sqref="H6:H305">
    <cfRule type="expression" dxfId="20" priority="706">
      <formula>AND($AO$2&gt;$AO$3,MOD(ROW()-6,3)&lt;&gt;2)</formula>
    </cfRule>
  </conditionalFormatting>
  <conditionalFormatting sqref="H6:S305 U6:AF305">
    <cfRule type="expression" dxfId="19" priority="707">
      <formula>AND(INDEX($BG:$BG,INT((ROW()-6)/3)*3+7)=1,MOD(ROW()-6,3)&lt;2)</formula>
    </cfRule>
  </conditionalFormatting>
  <conditionalFormatting sqref="H6:S305">
    <cfRule type="expression" dxfId="18" priority="708">
      <formula>AND(INDEX($BG:$BG,INT((ROW()-6)/3)*3+6)&gt;0,INDEX($BG:$BG,INT((ROW()-6)/3)*3+6)&lt;5000,MOD(ROW()-6,3)&lt;2)</formula>
    </cfRule>
    <cfRule type="expression" dxfId="17" priority="721">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5" priority="471">
      <formula>OR($D6="園長", $D5="園長", $D4="園長")</formula>
    </cfRule>
  </conditionalFormatting>
  <conditionalFormatting sqref="I2 L2 O2">
    <cfRule type="containsBlanks" dxfId="14" priority="709">
      <formula>LEN(TRIM(I2))=0</formula>
    </cfRule>
  </conditionalFormatting>
  <conditionalFormatting sqref="U6:U305">
    <cfRule type="expression" dxfId="13" priority="804">
      <formula>AND($AP$2&gt;$AP$3,MOD(ROW()-6,3)&lt;&gt;2)</formula>
    </cfRule>
  </conditionalFormatting>
  <conditionalFormatting sqref="U6:AF305">
    <cfRule type="expression" dxfId="11" priority="836">
      <formula>AND(INDEX($BT:$BT,INT((ROW()-6)/3)*3+6)&gt;0,INDEX($BT:$BT,INT((ROW()-6)/3)*3+6)&lt;5000,MOD(ROW()-6,3)&lt;2)</formula>
    </cfRule>
  </conditionalFormatting>
  <conditionalFormatting sqref="U6:AG305">
    <cfRule type="expression" dxfId="10" priority="531">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E6:E305" xr:uid="{FC07B010-66D1-4890-A2EF-313C67D67551}">
      <formula1>$AJ$11:$AJ$24</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ACE40E79-04EF-4C66-9BA6-9BB10F00027E}">
      <formula1>$AI$11:$AI$19</formula1>
    </dataValidation>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AAE4399E-5F2A-4018-8262-6B1E891755AD}">
      <formula1>$AI$35:$AI$38</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722" id="{59BA5D2D-22D2-4D5B-BD3B-CE7E7CF6DB89}">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572" id="{33AE54EB-777D-4F9A-8278-BCB4E0FCD60E}">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BCBA-8DB7-42D3-989B-7CF21F212348}">
  <sheetPr>
    <tabColor rgb="FFFF0000"/>
    <pageSetUpPr fitToPage="1"/>
  </sheetPr>
  <dimension ref="A1:CE3605"/>
  <sheetViews>
    <sheetView view="pageBreakPreview" topLeftCell="B1" zoomScaleNormal="70" zoomScaleSheetLayoutView="100" workbookViewId="0">
      <selection activeCell="B6" sqref="B6:B8"/>
    </sheetView>
  </sheetViews>
  <sheetFormatPr defaultColWidth="9" defaultRowHeight="13.5"/>
  <cols>
    <col min="1" max="1" width="5.125" style="58" customWidth="1"/>
    <col min="2" max="3" width="13.375" style="58" customWidth="1"/>
    <col min="4" max="4" width="11.625" style="58" customWidth="1"/>
    <col min="5" max="6" width="7.875" style="58" customWidth="1"/>
    <col min="7" max="7" width="12.75" style="237" customWidth="1"/>
    <col min="8" max="20" width="8" style="59" customWidth="1"/>
    <col min="21" max="21" width="3.375" style="72" customWidth="1"/>
    <col min="22" max="23" width="8" style="72" hidden="1" customWidth="1"/>
    <col min="24" max="24" width="8" style="110" hidden="1" customWidth="1"/>
    <col min="25" max="32" width="8" style="72" hidden="1" customWidth="1"/>
    <col min="33" max="33" width="8" style="58" hidden="1" customWidth="1"/>
    <col min="34" max="41" width="9" style="58" hidden="1" customWidth="1"/>
    <col min="42" max="42" width="13.25" style="58" hidden="1" customWidth="1"/>
    <col min="43" max="83" width="9" style="58" hidden="1" customWidth="1"/>
    <col min="84" max="84" width="9" style="58" customWidth="1"/>
    <col min="85" max="16384" width="9" style="58"/>
  </cols>
  <sheetData>
    <row r="1" spans="1:83" ht="24">
      <c r="A1" s="411" t="s">
        <v>203</v>
      </c>
      <c r="B1" s="411"/>
      <c r="C1" s="411"/>
      <c r="D1" s="411"/>
      <c r="E1" s="411"/>
      <c r="F1" s="411"/>
      <c r="G1" s="259" t="s">
        <v>1231</v>
      </c>
      <c r="H1" s="254"/>
      <c r="I1" s="68"/>
      <c r="J1" s="68"/>
      <c r="K1" s="254"/>
      <c r="L1" s="68"/>
      <c r="M1" s="68"/>
      <c r="N1" s="68"/>
      <c r="O1" s="68"/>
      <c r="P1" s="68"/>
      <c r="Q1" s="393" t="e">
        <f>IF(①入力シート!D8="","","（"&amp;①入力シート!D8&amp;"）　　")</f>
        <v>#N/A</v>
      </c>
      <c r="R1" s="393"/>
      <c r="S1" s="393"/>
      <c r="T1" s="393"/>
    </row>
    <row r="2" spans="1:83">
      <c r="A2" s="67"/>
      <c r="B2" s="67"/>
      <c r="C2" s="67"/>
      <c r="D2" s="67"/>
      <c r="E2" s="67"/>
      <c r="F2" s="67"/>
      <c r="G2" s="232"/>
      <c r="H2" s="186" t="s">
        <v>143</v>
      </c>
      <c r="I2" s="187">
        <f>②入力シート２!I2</f>
        <v>0</v>
      </c>
      <c r="J2" s="188" t="s">
        <v>11</v>
      </c>
      <c r="K2" s="186" t="s">
        <v>142</v>
      </c>
      <c r="L2" s="187">
        <f>②入力シート２!L2</f>
        <v>0</v>
      </c>
      <c r="M2" s="188" t="s">
        <v>11</v>
      </c>
      <c r="N2" s="186" t="s">
        <v>141</v>
      </c>
      <c r="O2" s="187">
        <f>②入力シート２!O2</f>
        <v>0</v>
      </c>
      <c r="P2" s="188" t="s">
        <v>11</v>
      </c>
      <c r="Q2" s="189"/>
      <c r="R2" s="189"/>
      <c r="S2" s="413" t="str">
        <f>IF(①入力シート!D7="","","（"&amp;①入力シート!D7&amp;"）　　")</f>
        <v/>
      </c>
      <c r="T2" s="413"/>
    </row>
    <row r="3" spans="1:83" ht="18">
      <c r="A3" s="67"/>
      <c r="B3" s="67"/>
      <c r="C3" s="67"/>
      <c r="D3" s="67"/>
      <c r="E3" s="67"/>
      <c r="F3" s="67"/>
      <c r="G3" s="232"/>
      <c r="H3" s="189"/>
      <c r="I3" s="189"/>
      <c r="J3" s="189"/>
      <c r="K3" s="258" t="s">
        <v>214</v>
      </c>
      <c r="L3" s="257" t="str">
        <f>IF(COUNTIF($C$8:$D$305, "加算対象者（修了者）")=L2, "○", "×")</f>
        <v>○</v>
      </c>
      <c r="M3" s="189"/>
      <c r="N3" s="189"/>
      <c r="O3" s="189"/>
      <c r="P3" s="189"/>
      <c r="Q3" s="189"/>
      <c r="R3" s="189"/>
      <c r="S3" s="189"/>
      <c r="T3" s="189"/>
    </row>
    <row r="4" spans="1:83" ht="21.75" customHeight="1">
      <c r="A4" s="412" t="s">
        <v>146</v>
      </c>
      <c r="B4" s="412"/>
      <c r="C4" s="412"/>
      <c r="D4" s="412"/>
      <c r="E4" s="412"/>
      <c r="F4" s="412"/>
      <c r="G4" s="387"/>
      <c r="H4" s="389" t="s">
        <v>242</v>
      </c>
      <c r="I4" s="390"/>
      <c r="J4" s="390"/>
      <c r="K4" s="390"/>
      <c r="L4" s="390"/>
      <c r="M4" s="390"/>
      <c r="N4" s="390"/>
      <c r="O4" s="390"/>
      <c r="P4" s="390"/>
      <c r="Q4" s="390"/>
      <c r="R4" s="390"/>
      <c r="S4" s="390"/>
      <c r="T4" s="391"/>
      <c r="BF4" s="58" t="s">
        <v>145</v>
      </c>
      <c r="BG4" s="58">
        <f>COUNTA(C6:C305)</f>
        <v>0</v>
      </c>
    </row>
    <row r="5" spans="1:83">
      <c r="A5" s="66"/>
      <c r="B5" s="65" t="s">
        <v>134</v>
      </c>
      <c r="C5" s="65" t="s">
        <v>133</v>
      </c>
      <c r="D5" s="65" t="s">
        <v>132</v>
      </c>
      <c r="E5" s="65" t="s">
        <v>131</v>
      </c>
      <c r="F5" s="65" t="s">
        <v>130</v>
      </c>
      <c r="G5" s="233" t="s">
        <v>129</v>
      </c>
      <c r="H5" s="190" t="s">
        <v>128</v>
      </c>
      <c r="I5" s="190" t="s">
        <v>127</v>
      </c>
      <c r="J5" s="190" t="s">
        <v>126</v>
      </c>
      <c r="K5" s="190" t="s">
        <v>125</v>
      </c>
      <c r="L5" s="190" t="s">
        <v>124</v>
      </c>
      <c r="M5" s="190" t="s">
        <v>123</v>
      </c>
      <c r="N5" s="190" t="s">
        <v>122</v>
      </c>
      <c r="O5" s="190" t="s">
        <v>121</v>
      </c>
      <c r="P5" s="190" t="s">
        <v>120</v>
      </c>
      <c r="Q5" s="190" t="s">
        <v>119</v>
      </c>
      <c r="R5" s="190" t="s">
        <v>118</v>
      </c>
      <c r="S5" s="190" t="s">
        <v>117</v>
      </c>
      <c r="T5" s="190" t="s">
        <v>72</v>
      </c>
      <c r="AG5" s="64"/>
      <c r="AH5" s="64"/>
      <c r="AI5" s="64"/>
      <c r="AJ5" s="64"/>
      <c r="AK5" s="64"/>
      <c r="AL5" s="64"/>
      <c r="AM5" s="64"/>
      <c r="AN5" s="64" t="s">
        <v>116</v>
      </c>
      <c r="AO5" s="64" t="s">
        <v>115</v>
      </c>
      <c r="AP5" s="63" t="s">
        <v>114</v>
      </c>
      <c r="AQ5" s="63" t="s">
        <v>113</v>
      </c>
      <c r="AR5" s="63" t="s">
        <v>112</v>
      </c>
      <c r="AS5" s="63" t="s">
        <v>113</v>
      </c>
      <c r="AT5" s="63" t="s">
        <v>112</v>
      </c>
      <c r="AU5" s="63" t="s">
        <v>111</v>
      </c>
      <c r="BF5" s="58" t="s">
        <v>144</v>
      </c>
      <c r="BG5" s="58" cm="1">
        <f t="array" ref="BG5">MAX(_xlfn._xlws.FILTER(BG6:BG303,MOD(ROW(BG6:BG303)-6,3)=0))</f>
        <v>0</v>
      </c>
      <c r="BH5" s="58" cm="1">
        <f t="array" ref="BH5">MAX(_xlfn._xlws.FILTER(BH6:BH303,MOD(ROW(BH6:BH303)-6,3)=0))</f>
        <v>0</v>
      </c>
      <c r="BI5" s="58" cm="1">
        <f t="array" ref="BI5">MAX(_xlfn._xlws.FILTER(BI6:BI303,MOD(ROW(BI6:BI303)-6,3)=0))</f>
        <v>0</v>
      </c>
      <c r="BJ5" s="58" cm="1">
        <f t="array" ref="BJ5">MAX(_xlfn._xlws.FILTER(BJ6:BJ303,MOD(ROW(BJ6:BJ303)-6,3)=0))</f>
        <v>0</v>
      </c>
      <c r="BK5" s="58" cm="1">
        <f t="array" ref="BK5">MAX(_xlfn._xlws.FILTER(BK6:BK303,MOD(ROW(BK6:BK303)-6,3)=0))</f>
        <v>0</v>
      </c>
      <c r="BL5" s="58" cm="1">
        <f t="array" ref="BL5">MAX(_xlfn._xlws.FILTER(BL6:BL303,MOD(ROW(BL6:BL303)-6,3)=0))</f>
        <v>0</v>
      </c>
      <c r="BM5" s="58" cm="1">
        <f t="array" ref="BM5">MAX(_xlfn._xlws.FILTER(BM6:BM303,MOD(ROW(BM6:BM303)-6,3)=0))</f>
        <v>0</v>
      </c>
      <c r="BN5" s="58" cm="1">
        <f t="array" ref="BN5">MAX(_xlfn._xlws.FILTER(BN6:BN303,MOD(ROW(BN6:BN303)-6,3)=0))</f>
        <v>0</v>
      </c>
      <c r="BO5" s="58" cm="1">
        <f t="array" ref="BO5">MAX(_xlfn._xlws.FILTER(BO6:BO303,MOD(ROW(BO6:BO303)-6,3)=0))</f>
        <v>0</v>
      </c>
      <c r="BP5" s="58" cm="1">
        <f t="array" ref="BP5">MAX(_xlfn._xlws.FILTER(BP6:BP303,MOD(ROW(BP6:BP303)-6,3)=0))</f>
        <v>0</v>
      </c>
      <c r="BQ5" s="58" cm="1">
        <f t="array" ref="BQ5">MAX(_xlfn._xlws.FILTER(BQ6:BQ303,MOD(ROW(BQ6:BQ303)-6,3)=0))</f>
        <v>0</v>
      </c>
      <c r="BR5" s="58" cm="1">
        <f t="array" ref="BR5">MAX(_xlfn._xlws.FILTER(BR6:BR303,MOD(ROW(BR6:BR303)-6,3)=0))</f>
        <v>0</v>
      </c>
    </row>
    <row r="6" spans="1:83">
      <c r="A6" s="374">
        <v>1</v>
      </c>
      <c r="B6" s="377"/>
      <c r="C6" s="377"/>
      <c r="D6" s="377"/>
      <c r="E6" s="381"/>
      <c r="F6" s="377"/>
      <c r="G6" s="234" t="s">
        <v>109</v>
      </c>
      <c r="H6" s="191"/>
      <c r="I6" s="192" t="str">
        <f t="shared" ref="I6:S7" si="0">IF(H6="","",H6)</f>
        <v/>
      </c>
      <c r="J6" s="192" t="str">
        <f t="shared" si="0"/>
        <v/>
      </c>
      <c r="K6" s="192" t="str">
        <f t="shared" si="0"/>
        <v/>
      </c>
      <c r="L6" s="192" t="str">
        <f t="shared" si="0"/>
        <v/>
      </c>
      <c r="M6" s="192" t="str">
        <f t="shared" si="0"/>
        <v/>
      </c>
      <c r="N6" s="192" t="str">
        <f t="shared" si="0"/>
        <v/>
      </c>
      <c r="O6" s="192" t="str">
        <f t="shared" si="0"/>
        <v/>
      </c>
      <c r="P6" s="192" t="str">
        <f t="shared" si="0"/>
        <v/>
      </c>
      <c r="Q6" s="192" t="str">
        <f t="shared" si="0"/>
        <v/>
      </c>
      <c r="R6" s="192" t="str">
        <f t="shared" si="0"/>
        <v/>
      </c>
      <c r="S6" s="192" t="str">
        <f t="shared" si="0"/>
        <v/>
      </c>
      <c r="T6" s="193">
        <f t="shared" ref="T6:T8" si="1">SUM(H6:S6)</f>
        <v>0</v>
      </c>
      <c r="AG6" s="59"/>
      <c r="AH6" s="59"/>
      <c r="AI6" s="59"/>
      <c r="AJ6" s="59"/>
      <c r="AK6" s="59"/>
      <c r="AL6" s="59"/>
      <c r="AM6" s="59"/>
      <c r="AN6" s="58">
        <v>1</v>
      </c>
      <c r="AO6" s="58">
        <v>1</v>
      </c>
      <c r="AP6" s="58">
        <v>1</v>
      </c>
      <c r="AQ6" s="60">
        <f ca="1">IF($AP6=1,IF(INDIRECT(ADDRESS(($AN6-1)*3+$AO6+5,$AP6+7))="",0,INDIRECT(ADDRESS(($AN6-1)*3+$AO6+5,$AP6+7))),IF(INDIRECT(ADDRESS(($AN6-1)*3+$AO6+5,$AP6+7))="",0,IF(COUNTIF(INDIRECT(ADDRESS(($AN6-1)*36+($AO6-1)*12+6,COLUMN())):INDIRECT(ADDRESS(($AN6-1)*36+($AO6-1)*12+$AP6+4,COLUMN())),INDIRECT(ADDRESS(($AN6-1)*3+$AO6+5,$AP6+7)))&gt;=1,0,INDIRECT(ADDRESS(($AN6-1)*3+$AO6+5,$AP6+7)))))</f>
        <v>0</v>
      </c>
      <c r="AR6" s="58">
        <f ca="1">COUNTIF(INDIRECT("H"&amp;(ROW()+12*(($AN6-1)*3+$AO6)-ROW())/12+5):INDIRECT("S"&amp;(ROW()+12*(($AN6-1)*3+$AO6)-ROW())/12+5),AQ6)</f>
        <v>0</v>
      </c>
      <c r="AS6" s="60"/>
      <c r="AU6" s="58">
        <f ca="1">IF(AND(AQ6&gt;0,AR6&gt;0),1,0)</f>
        <v>0</v>
      </c>
      <c r="BE6" s="58">
        <v>1</v>
      </c>
      <c r="BG6" s="61">
        <f t="shared" ref="BG6:BR6" si="2">SUM(H6:H7)</f>
        <v>0</v>
      </c>
      <c r="BH6" s="61">
        <f t="shared" si="2"/>
        <v>0</v>
      </c>
      <c r="BI6" s="61">
        <f t="shared" si="2"/>
        <v>0</v>
      </c>
      <c r="BJ6" s="61">
        <f t="shared" si="2"/>
        <v>0</v>
      </c>
      <c r="BK6" s="61">
        <f t="shared" si="2"/>
        <v>0</v>
      </c>
      <c r="BL6" s="61">
        <f t="shared" si="2"/>
        <v>0</v>
      </c>
      <c r="BM6" s="61">
        <f t="shared" si="2"/>
        <v>0</v>
      </c>
      <c r="BN6" s="61">
        <f t="shared" si="2"/>
        <v>0</v>
      </c>
      <c r="BO6" s="61">
        <f t="shared" si="2"/>
        <v>0</v>
      </c>
      <c r="BP6" s="61">
        <f t="shared" si="2"/>
        <v>0</v>
      </c>
      <c r="BQ6" s="61">
        <f t="shared" si="2"/>
        <v>0</v>
      </c>
      <c r="BR6" s="61">
        <f t="shared" si="2"/>
        <v>0</v>
      </c>
      <c r="BS6" s="59"/>
      <c r="BT6" s="61">
        <f t="shared" ref="BT6:CE6" si="3">SUM(U6:U7)</f>
        <v>0</v>
      </c>
      <c r="BU6" s="61">
        <f t="shared" si="3"/>
        <v>0</v>
      </c>
      <c r="BV6" s="61">
        <f t="shared" si="3"/>
        <v>0</v>
      </c>
      <c r="BW6" s="61">
        <f t="shared" si="3"/>
        <v>0</v>
      </c>
      <c r="BX6" s="61">
        <f t="shared" si="3"/>
        <v>0</v>
      </c>
      <c r="BY6" s="61">
        <f t="shared" si="3"/>
        <v>0</v>
      </c>
      <c r="BZ6" s="61">
        <f>SUM(AA6:AA6)</f>
        <v>0</v>
      </c>
      <c r="CA6" s="61">
        <f t="shared" si="3"/>
        <v>0</v>
      </c>
      <c r="CB6" s="61">
        <f t="shared" si="3"/>
        <v>0</v>
      </c>
      <c r="CC6" s="61">
        <f t="shared" si="3"/>
        <v>0</v>
      </c>
      <c r="CD6" s="61">
        <f t="shared" si="3"/>
        <v>0</v>
      </c>
      <c r="CE6" s="61">
        <f t="shared" si="3"/>
        <v>0</v>
      </c>
    </row>
    <row r="7" spans="1:83">
      <c r="A7" s="375"/>
      <c r="B7" s="378"/>
      <c r="C7" s="408"/>
      <c r="D7" s="408"/>
      <c r="E7" s="382"/>
      <c r="F7" s="378"/>
      <c r="G7" s="235" t="s">
        <v>107</v>
      </c>
      <c r="H7" s="194"/>
      <c r="I7" s="195" t="str">
        <f t="shared" si="0"/>
        <v/>
      </c>
      <c r="J7" s="195" t="str">
        <f t="shared" si="0"/>
        <v/>
      </c>
      <c r="K7" s="195" t="str">
        <f t="shared" si="0"/>
        <v/>
      </c>
      <c r="L7" s="195" t="str">
        <f t="shared" si="0"/>
        <v/>
      </c>
      <c r="M7" s="195" t="str">
        <f t="shared" si="0"/>
        <v/>
      </c>
      <c r="N7" s="195" t="str">
        <f t="shared" si="0"/>
        <v/>
      </c>
      <c r="O7" s="195" t="str">
        <f t="shared" si="0"/>
        <v/>
      </c>
      <c r="P7" s="195" t="str">
        <f t="shared" si="0"/>
        <v/>
      </c>
      <c r="Q7" s="195" t="str">
        <f t="shared" si="0"/>
        <v/>
      </c>
      <c r="R7" s="195" t="str">
        <f t="shared" si="0"/>
        <v/>
      </c>
      <c r="S7" s="195" t="str">
        <f t="shared" si="0"/>
        <v/>
      </c>
      <c r="T7" s="196">
        <f t="shared" si="1"/>
        <v>0</v>
      </c>
      <c r="AG7" s="59"/>
      <c r="AH7" s="59"/>
      <c r="AI7" s="59"/>
      <c r="AJ7" s="59"/>
      <c r="AK7" s="59"/>
      <c r="AL7" s="59"/>
      <c r="AM7" s="59"/>
      <c r="AN7" s="58">
        <v>1</v>
      </c>
      <c r="AO7" s="58">
        <v>1</v>
      </c>
      <c r="AP7" s="58">
        <v>2</v>
      </c>
      <c r="AQ7" s="60">
        <f ca="1">IF($AP7=1,IF(INDIRECT(ADDRESS(($AN7-1)*3+$AO7+5,$AP7+7))="",0,INDIRECT(ADDRESS(($AN7-1)*3+$AO7+5,$AP7+7))),IF(INDIRECT(ADDRESS(($AN7-1)*3+$AO7+5,$AP7+7))="",0,IF(COUNTIF(INDIRECT(ADDRESS(($AN7-1)*36+($AO7-1)*12+6,COLUMN())):INDIRECT(ADDRESS(($AN7-1)*36+($AO7-1)*12+$AP7+4,COLUMN())),INDIRECT(ADDRESS(($AN7-1)*3+$AO7+5,$AP7+7)))&gt;=1,0,INDIRECT(ADDRESS(($AN7-1)*3+$AO7+5,$AP7+7)))))</f>
        <v>0</v>
      </c>
      <c r="AR7" s="58">
        <f ca="1">COUNTIF(INDIRECT("H"&amp;(ROW()+12*(($AN7-1)*3+$AO7)-ROW())/12+5):INDIRECT("S"&amp;(ROW()+12*(($AN7-1)*3+$AO7)-ROW())/12+5),AQ7)</f>
        <v>0</v>
      </c>
      <c r="AS7" s="60"/>
      <c r="AU7" s="58">
        <f ca="1">IF(AND(AQ7&gt;0,AR7&gt;0),COUNTIF(AU$6:AU6,"&gt;0")+1,0)</f>
        <v>0</v>
      </c>
      <c r="BE7" s="58">
        <v>2</v>
      </c>
      <c r="BF7" s="58" t="s">
        <v>106</v>
      </c>
      <c r="BG7" s="61">
        <f>IF(BG6+BT6&gt;40000,1,0)</f>
        <v>0</v>
      </c>
      <c r="BH7" s="61">
        <f t="shared" ref="BH7:BR7" si="4">IF(BH6+BU6&gt;40000,1,0)</f>
        <v>0</v>
      </c>
      <c r="BI7" s="61">
        <f t="shared" si="4"/>
        <v>0</v>
      </c>
      <c r="BJ7" s="61">
        <f t="shared" si="4"/>
        <v>0</v>
      </c>
      <c r="BK7" s="61">
        <f t="shared" si="4"/>
        <v>0</v>
      </c>
      <c r="BL7" s="61">
        <f t="shared" si="4"/>
        <v>0</v>
      </c>
      <c r="BM7" s="61">
        <f t="shared" si="4"/>
        <v>0</v>
      </c>
      <c r="BN7" s="61">
        <f t="shared" si="4"/>
        <v>0</v>
      </c>
      <c r="BO7" s="61">
        <f t="shared" si="4"/>
        <v>0</v>
      </c>
      <c r="BP7" s="61">
        <f t="shared" si="4"/>
        <v>0</v>
      </c>
      <c r="BQ7" s="61">
        <f t="shared" si="4"/>
        <v>0</v>
      </c>
      <c r="BR7" s="61">
        <f t="shared" si="4"/>
        <v>0</v>
      </c>
      <c r="BS7" s="59"/>
      <c r="BT7" s="61"/>
      <c r="BU7" s="61"/>
      <c r="BV7" s="61"/>
      <c r="BW7" s="61"/>
      <c r="BX7" s="61"/>
      <c r="BY7" s="61"/>
      <c r="BZ7" s="61"/>
      <c r="CA7" s="61"/>
      <c r="CB7" s="61"/>
      <c r="CC7" s="61"/>
      <c r="CD7" s="61"/>
      <c r="CE7" s="61"/>
    </row>
    <row r="8" spans="1:83">
      <c r="A8" s="376"/>
      <c r="B8" s="379"/>
      <c r="C8" s="409"/>
      <c r="D8" s="410"/>
      <c r="E8" s="383"/>
      <c r="F8" s="379"/>
      <c r="G8" s="236" t="s">
        <v>1226</v>
      </c>
      <c r="H8" s="197"/>
      <c r="I8" s="198"/>
      <c r="J8" s="198"/>
      <c r="K8" s="198"/>
      <c r="L8" s="198"/>
      <c r="M8" s="198"/>
      <c r="N8" s="198"/>
      <c r="O8" s="198"/>
      <c r="P8" s="198"/>
      <c r="Q8" s="198"/>
      <c r="R8" s="198"/>
      <c r="S8" s="198"/>
      <c r="T8" s="199">
        <f t="shared" si="1"/>
        <v>0</v>
      </c>
      <c r="AG8" s="59"/>
      <c r="AH8" s="59"/>
      <c r="AI8" s="59"/>
      <c r="AJ8" s="59"/>
      <c r="AK8" s="59"/>
      <c r="AL8" s="59"/>
      <c r="AM8" s="59"/>
      <c r="AN8" s="58">
        <v>1</v>
      </c>
      <c r="AO8" s="58">
        <v>1</v>
      </c>
      <c r="AP8" s="58">
        <v>3</v>
      </c>
      <c r="AQ8" s="60">
        <f ca="1">IF($AP8=1,IF(INDIRECT(ADDRESS(($AN8-1)*3+$AO8+5,$AP8+7))="",0,INDIRECT(ADDRESS(($AN8-1)*3+$AO8+5,$AP8+7))),IF(INDIRECT(ADDRESS(($AN8-1)*3+$AO8+5,$AP8+7))="",0,IF(COUNTIF(INDIRECT(ADDRESS(($AN8-1)*36+($AO8-1)*12+6,COLUMN())):INDIRECT(ADDRESS(($AN8-1)*36+($AO8-1)*12+$AP8+4,COLUMN())),INDIRECT(ADDRESS(($AN8-1)*3+$AO8+5,$AP8+7)))&gt;=1,0,INDIRECT(ADDRESS(($AN8-1)*3+$AO8+5,$AP8+7)))))</f>
        <v>0</v>
      </c>
      <c r="AR8" s="58">
        <f ca="1">COUNTIF(INDIRECT("H"&amp;(ROW()+12*(($AN8-1)*3+$AO8)-ROW())/12+5):INDIRECT("S"&amp;(ROW()+12*(($AN8-1)*3+$AO8)-ROW())/12+5),AQ8)</f>
        <v>0</v>
      </c>
      <c r="AS8" s="60"/>
      <c r="AU8" s="58">
        <f ca="1">IF(AND(AQ8&gt;0,AR8&gt;0),COUNTIF(AU$6:AU7,"&gt;0")+1,0)</f>
        <v>0</v>
      </c>
      <c r="BE8" s="58">
        <v>3</v>
      </c>
      <c r="BG8" s="61"/>
      <c r="BH8" s="61"/>
      <c r="BI8" s="61"/>
      <c r="BJ8" s="61"/>
      <c r="BK8" s="61"/>
      <c r="BL8" s="61"/>
      <c r="BM8" s="61"/>
      <c r="BN8" s="61"/>
      <c r="BO8" s="61"/>
      <c r="BP8" s="61"/>
      <c r="BQ8" s="61"/>
      <c r="BR8" s="61"/>
      <c r="BS8" s="59"/>
      <c r="BT8" s="61"/>
      <c r="BU8" s="61"/>
      <c r="BV8" s="61"/>
      <c r="BW8" s="61"/>
      <c r="BX8" s="61"/>
      <c r="BY8" s="61"/>
      <c r="BZ8" s="61"/>
      <c r="CA8" s="61"/>
      <c r="CB8" s="61"/>
      <c r="CC8" s="61"/>
      <c r="CD8" s="61"/>
      <c r="CE8" s="61"/>
    </row>
    <row r="9" spans="1:83">
      <c r="A9" s="374">
        <v>2</v>
      </c>
      <c r="B9" s="377"/>
      <c r="C9" s="377"/>
      <c r="D9" s="377"/>
      <c r="E9" s="381"/>
      <c r="F9" s="377"/>
      <c r="G9" s="234" t="s">
        <v>109</v>
      </c>
      <c r="H9" s="191"/>
      <c r="I9" s="192" t="str">
        <f t="shared" ref="I9:I10" si="5">IF(H9="","",H9)</f>
        <v/>
      </c>
      <c r="J9" s="192" t="str">
        <f t="shared" ref="J9:J10" si="6">IF(I9="","",I9)</f>
        <v/>
      </c>
      <c r="K9" s="192" t="str">
        <f t="shared" ref="K9:K10" si="7">IF(J9="","",J9)</f>
        <v/>
      </c>
      <c r="L9" s="192" t="str">
        <f t="shared" ref="L9:L10" si="8">IF(K9="","",K9)</f>
        <v/>
      </c>
      <c r="M9" s="192" t="str">
        <f t="shared" ref="M9:M10" si="9">IF(L9="","",L9)</f>
        <v/>
      </c>
      <c r="N9" s="192" t="str">
        <f t="shared" ref="N9:N10" si="10">IF(M9="","",M9)</f>
        <v/>
      </c>
      <c r="O9" s="192" t="str">
        <f t="shared" ref="O9:O10" si="11">IF(N9="","",N9)</f>
        <v/>
      </c>
      <c r="P9" s="192" t="str">
        <f t="shared" ref="P9:P10" si="12">IF(O9="","",O9)</f>
        <v/>
      </c>
      <c r="Q9" s="192" t="str">
        <f t="shared" ref="Q9:Q10" si="13">IF(P9="","",P9)</f>
        <v/>
      </c>
      <c r="R9" s="192" t="str">
        <f t="shared" ref="R9:R10" si="14">IF(Q9="","",Q9)</f>
        <v/>
      </c>
      <c r="S9" s="192" t="str">
        <f t="shared" ref="S9:S10" si="15">IF(R9="","",R9)</f>
        <v/>
      </c>
      <c r="T9" s="193">
        <f t="shared" ref="T9:T72" si="16">SUM(H9:S9)</f>
        <v>0</v>
      </c>
      <c r="AG9" s="59"/>
      <c r="AH9" s="59"/>
      <c r="AI9" s="59"/>
      <c r="AJ9" s="59"/>
      <c r="AK9" s="59"/>
      <c r="AL9" s="59"/>
      <c r="AM9" s="59"/>
      <c r="AN9" s="58">
        <v>1</v>
      </c>
      <c r="AO9" s="58">
        <v>1</v>
      </c>
      <c r="AP9" s="58">
        <v>4</v>
      </c>
      <c r="AQ9" s="60">
        <f ca="1">IF($AP9=1,IF(INDIRECT(ADDRESS(($AN9-1)*3+$AO9+5,$AP9+7))="",0,INDIRECT(ADDRESS(($AN9-1)*3+$AO9+5,$AP9+7))),IF(INDIRECT(ADDRESS(($AN9-1)*3+$AO9+5,$AP9+7))="",0,IF(COUNTIF(INDIRECT(ADDRESS(($AN9-1)*36+($AO9-1)*12+6,COLUMN())):INDIRECT(ADDRESS(($AN9-1)*36+($AO9-1)*12+$AP9+4,COLUMN())),INDIRECT(ADDRESS(($AN9-1)*3+$AO9+5,$AP9+7)))&gt;=1,0,INDIRECT(ADDRESS(($AN9-1)*3+$AO9+5,$AP9+7)))))</f>
        <v>0</v>
      </c>
      <c r="AR9" s="58">
        <f ca="1">COUNTIF(INDIRECT("H"&amp;(ROW()+12*(($AN9-1)*3+$AO9)-ROW())/12+5):INDIRECT("S"&amp;(ROW()+12*(($AN9-1)*3+$AO9)-ROW())/12+5),AQ9)</f>
        <v>0</v>
      </c>
      <c r="AS9" s="60"/>
      <c r="AU9" s="58">
        <f ca="1">IF(AND(AQ9&gt;0,AR9&gt;0),COUNTIF(AU$6:AU8,"&gt;0")+1,0)</f>
        <v>0</v>
      </c>
      <c r="BE9" s="58">
        <v>1</v>
      </c>
      <c r="BG9" s="61">
        <f t="shared" ref="BG9:BR9" si="17">SUM(H9:H10)</f>
        <v>0</v>
      </c>
      <c r="BH9" s="61">
        <f t="shared" si="17"/>
        <v>0</v>
      </c>
      <c r="BI9" s="61">
        <f t="shared" si="17"/>
        <v>0</v>
      </c>
      <c r="BJ9" s="61">
        <f t="shared" si="17"/>
        <v>0</v>
      </c>
      <c r="BK9" s="61">
        <f t="shared" si="17"/>
        <v>0</v>
      </c>
      <c r="BL9" s="61">
        <f t="shared" si="17"/>
        <v>0</v>
      </c>
      <c r="BM9" s="61">
        <f t="shared" si="17"/>
        <v>0</v>
      </c>
      <c r="BN9" s="61">
        <f t="shared" si="17"/>
        <v>0</v>
      </c>
      <c r="BO9" s="61">
        <f t="shared" si="17"/>
        <v>0</v>
      </c>
      <c r="BP9" s="61">
        <f t="shared" si="17"/>
        <v>0</v>
      </c>
      <c r="BQ9" s="61">
        <f t="shared" si="17"/>
        <v>0</v>
      </c>
      <c r="BR9" s="61">
        <f t="shared" si="17"/>
        <v>0</v>
      </c>
      <c r="BS9" s="59"/>
      <c r="BT9" s="61">
        <f t="shared" ref="BT9:CE9" si="18">SUM(U9:U10)</f>
        <v>0</v>
      </c>
      <c r="BU9" s="61">
        <f t="shared" si="18"/>
        <v>0</v>
      </c>
      <c r="BV9" s="61">
        <f t="shared" si="18"/>
        <v>0</v>
      </c>
      <c r="BW9" s="61">
        <f t="shared" si="18"/>
        <v>0</v>
      </c>
      <c r="BX9" s="61">
        <f t="shared" si="18"/>
        <v>0</v>
      </c>
      <c r="BY9" s="61">
        <f t="shared" si="18"/>
        <v>0</v>
      </c>
      <c r="BZ9" s="61">
        <f t="shared" si="18"/>
        <v>0</v>
      </c>
      <c r="CA9" s="61">
        <f t="shared" si="18"/>
        <v>0</v>
      </c>
      <c r="CB9" s="61">
        <f t="shared" si="18"/>
        <v>0</v>
      </c>
      <c r="CC9" s="61">
        <f t="shared" si="18"/>
        <v>0</v>
      </c>
      <c r="CD9" s="61">
        <f t="shared" si="18"/>
        <v>0</v>
      </c>
      <c r="CE9" s="61">
        <f t="shared" si="18"/>
        <v>0</v>
      </c>
    </row>
    <row r="10" spans="1:83">
      <c r="A10" s="375"/>
      <c r="B10" s="378"/>
      <c r="C10" s="408"/>
      <c r="D10" s="408"/>
      <c r="E10" s="382"/>
      <c r="F10" s="378"/>
      <c r="G10" s="235" t="s">
        <v>107</v>
      </c>
      <c r="H10" s="194"/>
      <c r="I10" s="195" t="str">
        <f t="shared" si="5"/>
        <v/>
      </c>
      <c r="J10" s="195" t="str">
        <f t="shared" si="6"/>
        <v/>
      </c>
      <c r="K10" s="195" t="str">
        <f t="shared" si="7"/>
        <v/>
      </c>
      <c r="L10" s="195" t="str">
        <f t="shared" si="8"/>
        <v/>
      </c>
      <c r="M10" s="195" t="str">
        <f t="shared" si="9"/>
        <v/>
      </c>
      <c r="N10" s="195" t="str">
        <f t="shared" si="10"/>
        <v/>
      </c>
      <c r="O10" s="195" t="str">
        <f t="shared" si="11"/>
        <v/>
      </c>
      <c r="P10" s="195" t="str">
        <f t="shared" si="12"/>
        <v/>
      </c>
      <c r="Q10" s="195" t="str">
        <f t="shared" si="13"/>
        <v/>
      </c>
      <c r="R10" s="195" t="str">
        <f t="shared" si="14"/>
        <v/>
      </c>
      <c r="S10" s="195" t="str">
        <f t="shared" si="15"/>
        <v/>
      </c>
      <c r="T10" s="196">
        <f t="shared" si="16"/>
        <v>0</v>
      </c>
      <c r="AG10" s="59"/>
      <c r="AH10" s="59"/>
      <c r="AI10" s="59"/>
      <c r="AJ10" s="59"/>
      <c r="AK10" s="59"/>
      <c r="AL10" s="59"/>
      <c r="AM10" s="59"/>
      <c r="AN10" s="58">
        <v>1</v>
      </c>
      <c r="AO10" s="58">
        <v>1</v>
      </c>
      <c r="AP10" s="58">
        <v>5</v>
      </c>
      <c r="AQ10" s="60">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58">
        <f ca="1">COUNTIF(INDIRECT("H"&amp;(ROW()+12*(($AN10-1)*3+$AO10)-ROW())/12+5):INDIRECT("S"&amp;(ROW()+12*(($AN10-1)*3+$AO10)-ROW())/12+5),AQ10)</f>
        <v>0</v>
      </c>
      <c r="AS10" s="60"/>
      <c r="AU10" s="58">
        <f ca="1">IF(AND(AQ10&gt;0,AR10&gt;0),COUNTIF(AU$6:AU9,"&gt;0")+1,0)</f>
        <v>0</v>
      </c>
      <c r="BE10" s="58">
        <v>2</v>
      </c>
      <c r="BF10" s="58" t="s">
        <v>106</v>
      </c>
      <c r="BG10" s="61">
        <f>IF(BG9+BT9&gt;40000,1,0)</f>
        <v>0</v>
      </c>
      <c r="BH10" s="61">
        <f>IF(BH9+BU9&gt;40000,1,0)</f>
        <v>0</v>
      </c>
      <c r="BI10" s="61">
        <f t="shared" ref="BI10:BR10" si="19">IF(BI9+BV9&gt;40000,1,0)</f>
        <v>0</v>
      </c>
      <c r="BJ10" s="61">
        <f t="shared" si="19"/>
        <v>0</v>
      </c>
      <c r="BK10" s="61">
        <f t="shared" si="19"/>
        <v>0</v>
      </c>
      <c r="BL10" s="61">
        <f t="shared" si="19"/>
        <v>0</v>
      </c>
      <c r="BM10" s="61">
        <f t="shared" si="19"/>
        <v>0</v>
      </c>
      <c r="BN10" s="61">
        <f t="shared" si="19"/>
        <v>0</v>
      </c>
      <c r="BO10" s="61">
        <f t="shared" si="19"/>
        <v>0</v>
      </c>
      <c r="BP10" s="61">
        <f t="shared" si="19"/>
        <v>0</v>
      </c>
      <c r="BQ10" s="61">
        <f t="shared" si="19"/>
        <v>0</v>
      </c>
      <c r="BR10" s="61">
        <f t="shared" si="19"/>
        <v>0</v>
      </c>
      <c r="BS10" s="59"/>
      <c r="BT10" s="61"/>
      <c r="BU10" s="61"/>
      <c r="BV10" s="61"/>
      <c r="BW10" s="61"/>
      <c r="BX10" s="61"/>
      <c r="BY10" s="61"/>
      <c r="BZ10" s="61"/>
      <c r="CA10" s="61"/>
      <c r="CB10" s="61"/>
      <c r="CC10" s="61"/>
      <c r="CD10" s="61"/>
      <c r="CE10" s="61"/>
    </row>
    <row r="11" spans="1:83">
      <c r="A11" s="376"/>
      <c r="B11" s="379"/>
      <c r="C11" s="409"/>
      <c r="D11" s="410"/>
      <c r="E11" s="383"/>
      <c r="F11" s="379"/>
      <c r="G11" s="236" t="s">
        <v>1226</v>
      </c>
      <c r="H11" s="197"/>
      <c r="I11" s="198"/>
      <c r="J11" s="198"/>
      <c r="K11" s="198"/>
      <c r="L11" s="198"/>
      <c r="M11" s="198"/>
      <c r="N11" s="198"/>
      <c r="O11" s="198"/>
      <c r="P11" s="198"/>
      <c r="Q11" s="198"/>
      <c r="R11" s="198"/>
      <c r="S11" s="198"/>
      <c r="T11" s="199">
        <f t="shared" si="16"/>
        <v>0</v>
      </c>
      <c r="AG11" s="59"/>
      <c r="AH11" s="59"/>
      <c r="AI11" s="59"/>
      <c r="AJ11" s="59"/>
      <c r="AK11" s="59"/>
      <c r="AL11" s="59"/>
      <c r="AM11" s="59"/>
      <c r="AN11" s="58">
        <v>1</v>
      </c>
      <c r="AO11" s="58">
        <v>1</v>
      </c>
      <c r="AP11" s="58">
        <v>6</v>
      </c>
      <c r="AQ11" s="60">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58">
        <f ca="1">COUNTIF(INDIRECT("H"&amp;(ROW()+12*(($AN11-1)*3+$AO11)-ROW())/12+5):INDIRECT("S"&amp;(ROW()+12*(($AN11-1)*3+$AO11)-ROW())/12+5),AQ11)</f>
        <v>0</v>
      </c>
      <c r="AS11" s="60"/>
      <c r="AU11" s="58">
        <f ca="1">IF(AND(AQ11&gt;0,AR11&gt;0),COUNTIF(AU$6:AU10,"&gt;0")+1,0)</f>
        <v>0</v>
      </c>
      <c r="BE11" s="58">
        <v>3</v>
      </c>
      <c r="BG11" s="61"/>
      <c r="BH11" s="61"/>
      <c r="BI11" s="61"/>
      <c r="BJ11" s="61"/>
      <c r="BK11" s="61"/>
      <c r="BL11" s="61"/>
      <c r="BM11" s="61"/>
      <c r="BN11" s="61"/>
      <c r="BO11" s="61"/>
      <c r="BP11" s="61"/>
      <c r="BQ11" s="61"/>
      <c r="BR11" s="61"/>
      <c r="BS11" s="59"/>
      <c r="BT11" s="61"/>
      <c r="BU11" s="61"/>
      <c r="BV11" s="61"/>
      <c r="BW11" s="61"/>
      <c r="BX11" s="61"/>
      <c r="BY11" s="61"/>
      <c r="BZ11" s="61"/>
      <c r="CA11" s="61"/>
      <c r="CB11" s="61"/>
      <c r="CC11" s="61"/>
      <c r="CD11" s="61"/>
      <c r="CE11" s="61"/>
    </row>
    <row r="12" spans="1:83">
      <c r="A12" s="374">
        <v>3</v>
      </c>
      <c r="B12" s="377"/>
      <c r="C12" s="377"/>
      <c r="D12" s="377"/>
      <c r="E12" s="381"/>
      <c r="F12" s="377"/>
      <c r="G12" s="234" t="s">
        <v>109</v>
      </c>
      <c r="H12" s="191"/>
      <c r="I12" s="192" t="str">
        <f t="shared" ref="I12:I13" si="20">IF(H12="","",H12)</f>
        <v/>
      </c>
      <c r="J12" s="192" t="str">
        <f t="shared" ref="J12:J13" si="21">IF(I12="","",I12)</f>
        <v/>
      </c>
      <c r="K12" s="192" t="str">
        <f t="shared" ref="K12:K13" si="22">IF(J12="","",J12)</f>
        <v/>
      </c>
      <c r="L12" s="192" t="str">
        <f t="shared" ref="L12:L13" si="23">IF(K12="","",K12)</f>
        <v/>
      </c>
      <c r="M12" s="192" t="str">
        <f t="shared" ref="M12:M13" si="24">IF(L12="","",L12)</f>
        <v/>
      </c>
      <c r="N12" s="192" t="str">
        <f t="shared" ref="N12:N13" si="25">IF(M12="","",M12)</f>
        <v/>
      </c>
      <c r="O12" s="192" t="str">
        <f t="shared" ref="O12:O13" si="26">IF(N12="","",N12)</f>
        <v/>
      </c>
      <c r="P12" s="192" t="str">
        <f t="shared" ref="P12:P13" si="27">IF(O12="","",O12)</f>
        <v/>
      </c>
      <c r="Q12" s="192" t="str">
        <f t="shared" ref="Q12:Q13" si="28">IF(P12="","",P12)</f>
        <v/>
      </c>
      <c r="R12" s="192" t="str">
        <f t="shared" ref="R12:R13" si="29">IF(Q12="","",Q12)</f>
        <v/>
      </c>
      <c r="S12" s="192" t="str">
        <f t="shared" ref="S12:S13" si="30">IF(R12="","",R12)</f>
        <v/>
      </c>
      <c r="T12" s="193">
        <f t="shared" si="16"/>
        <v>0</v>
      </c>
      <c r="AG12" s="59"/>
      <c r="AH12" s="59"/>
      <c r="AI12" s="59"/>
      <c r="AJ12" s="59"/>
      <c r="AK12" s="59"/>
      <c r="AL12" s="59"/>
      <c r="AM12" s="59"/>
      <c r="AN12" s="58">
        <v>1</v>
      </c>
      <c r="AO12" s="58">
        <v>1</v>
      </c>
      <c r="AP12" s="58">
        <v>7</v>
      </c>
      <c r="AQ12" s="60">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58">
        <f ca="1">COUNTIF(INDIRECT("H"&amp;(ROW()+12*(($AN12-1)*3+$AO12)-ROW())/12+5):INDIRECT("S"&amp;(ROW()+12*(($AN12-1)*3+$AO12)-ROW())/12+5),AQ12)</f>
        <v>0</v>
      </c>
      <c r="AS12" s="60"/>
      <c r="AU12" s="58">
        <f ca="1">IF(AND(AQ12&gt;0,AR12&gt;0),COUNTIF(AU$6:AU11,"&gt;0")+1,0)</f>
        <v>0</v>
      </c>
      <c r="BE12" s="58">
        <v>1</v>
      </c>
      <c r="BG12" s="61">
        <f t="shared" ref="BG12:BR12" si="31">SUM(H12:H13)</f>
        <v>0</v>
      </c>
      <c r="BH12" s="61">
        <f t="shared" si="31"/>
        <v>0</v>
      </c>
      <c r="BI12" s="61">
        <f t="shared" si="31"/>
        <v>0</v>
      </c>
      <c r="BJ12" s="61">
        <f t="shared" si="31"/>
        <v>0</v>
      </c>
      <c r="BK12" s="61">
        <f t="shared" si="31"/>
        <v>0</v>
      </c>
      <c r="BL12" s="61">
        <f t="shared" si="31"/>
        <v>0</v>
      </c>
      <c r="BM12" s="61">
        <f t="shared" si="31"/>
        <v>0</v>
      </c>
      <c r="BN12" s="61">
        <f t="shared" si="31"/>
        <v>0</v>
      </c>
      <c r="BO12" s="61">
        <f t="shared" si="31"/>
        <v>0</v>
      </c>
      <c r="BP12" s="61">
        <f t="shared" si="31"/>
        <v>0</v>
      </c>
      <c r="BQ12" s="61">
        <f t="shared" si="31"/>
        <v>0</v>
      </c>
      <c r="BR12" s="61">
        <f t="shared" si="31"/>
        <v>0</v>
      </c>
      <c r="BS12" s="59"/>
      <c r="BT12" s="61">
        <f t="shared" ref="BT12:CE12" si="32">SUM(U12:U13)</f>
        <v>0</v>
      </c>
      <c r="BU12" s="61">
        <f t="shared" si="32"/>
        <v>0</v>
      </c>
      <c r="BV12" s="61">
        <f t="shared" si="32"/>
        <v>0</v>
      </c>
      <c r="BW12" s="61">
        <f t="shared" si="32"/>
        <v>0</v>
      </c>
      <c r="BX12" s="61">
        <f t="shared" si="32"/>
        <v>0</v>
      </c>
      <c r="BY12" s="61">
        <f t="shared" si="32"/>
        <v>0</v>
      </c>
      <c r="BZ12" s="61">
        <f t="shared" si="32"/>
        <v>0</v>
      </c>
      <c r="CA12" s="61">
        <f t="shared" si="32"/>
        <v>0</v>
      </c>
      <c r="CB12" s="61">
        <f t="shared" si="32"/>
        <v>0</v>
      </c>
      <c r="CC12" s="61">
        <f t="shared" si="32"/>
        <v>0</v>
      </c>
      <c r="CD12" s="61">
        <f t="shared" si="32"/>
        <v>0</v>
      </c>
      <c r="CE12" s="61">
        <f t="shared" si="32"/>
        <v>0</v>
      </c>
    </row>
    <row r="13" spans="1:83">
      <c r="A13" s="375"/>
      <c r="B13" s="378"/>
      <c r="C13" s="408"/>
      <c r="D13" s="408"/>
      <c r="E13" s="382"/>
      <c r="F13" s="378"/>
      <c r="G13" s="235" t="s">
        <v>107</v>
      </c>
      <c r="H13" s="194"/>
      <c r="I13" s="195" t="str">
        <f t="shared" si="20"/>
        <v/>
      </c>
      <c r="J13" s="195" t="str">
        <f t="shared" si="21"/>
        <v/>
      </c>
      <c r="K13" s="195" t="str">
        <f t="shared" si="22"/>
        <v/>
      </c>
      <c r="L13" s="195" t="str">
        <f t="shared" si="23"/>
        <v/>
      </c>
      <c r="M13" s="195" t="str">
        <f t="shared" si="24"/>
        <v/>
      </c>
      <c r="N13" s="195" t="str">
        <f t="shared" si="25"/>
        <v/>
      </c>
      <c r="O13" s="195" t="str">
        <f t="shared" si="26"/>
        <v/>
      </c>
      <c r="P13" s="195" t="str">
        <f t="shared" si="27"/>
        <v/>
      </c>
      <c r="Q13" s="195" t="str">
        <f t="shared" si="28"/>
        <v/>
      </c>
      <c r="R13" s="195" t="str">
        <f t="shared" si="29"/>
        <v/>
      </c>
      <c r="S13" s="195" t="str">
        <f t="shared" si="30"/>
        <v/>
      </c>
      <c r="T13" s="196">
        <f t="shared" si="16"/>
        <v>0</v>
      </c>
      <c r="AG13" s="59"/>
      <c r="AH13" s="59"/>
      <c r="AI13" s="59"/>
      <c r="AJ13" s="59"/>
      <c r="AK13" s="59"/>
      <c r="AL13" s="59"/>
      <c r="AM13" s="59"/>
      <c r="AN13" s="58">
        <v>1</v>
      </c>
      <c r="AO13" s="58">
        <v>1</v>
      </c>
      <c r="AP13" s="58">
        <v>8</v>
      </c>
      <c r="AQ13" s="60">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58">
        <f ca="1">COUNTIF(INDIRECT("H"&amp;(ROW()+12*(($AN13-1)*3+$AO13)-ROW())/12+5):INDIRECT("S"&amp;(ROW()+12*(($AN13-1)*3+$AO13)-ROW())/12+5),AQ13)</f>
        <v>0</v>
      </c>
      <c r="AS13" s="60"/>
      <c r="AU13" s="58">
        <f ca="1">IF(AND(AQ13&gt;0,AR13&gt;0),COUNTIF(AU$6:AU12,"&gt;0")+1,0)</f>
        <v>0</v>
      </c>
      <c r="BE13" s="58">
        <v>2</v>
      </c>
      <c r="BF13" s="58" t="s">
        <v>106</v>
      </c>
      <c r="BG13" s="61">
        <f t="shared" ref="BG13:BR13" si="33">IF(BG12+BT12&gt;40000,1,0)</f>
        <v>0</v>
      </c>
      <c r="BH13" s="61">
        <f t="shared" si="33"/>
        <v>0</v>
      </c>
      <c r="BI13" s="61">
        <f t="shared" si="33"/>
        <v>0</v>
      </c>
      <c r="BJ13" s="61">
        <f t="shared" si="33"/>
        <v>0</v>
      </c>
      <c r="BK13" s="61">
        <f t="shared" si="33"/>
        <v>0</v>
      </c>
      <c r="BL13" s="61">
        <f t="shared" si="33"/>
        <v>0</v>
      </c>
      <c r="BM13" s="61">
        <f t="shared" si="33"/>
        <v>0</v>
      </c>
      <c r="BN13" s="61">
        <f t="shared" si="33"/>
        <v>0</v>
      </c>
      <c r="BO13" s="61">
        <f t="shared" si="33"/>
        <v>0</v>
      </c>
      <c r="BP13" s="61">
        <f t="shared" si="33"/>
        <v>0</v>
      </c>
      <c r="BQ13" s="61">
        <f t="shared" si="33"/>
        <v>0</v>
      </c>
      <c r="BR13" s="61">
        <f t="shared" si="33"/>
        <v>0</v>
      </c>
      <c r="BS13" s="59"/>
      <c r="BT13" s="61"/>
      <c r="BU13" s="61"/>
      <c r="BV13" s="61"/>
      <c r="BW13" s="61"/>
      <c r="BX13" s="61"/>
      <c r="BY13" s="61"/>
      <c r="BZ13" s="61"/>
      <c r="CA13" s="61"/>
      <c r="CB13" s="61"/>
      <c r="CC13" s="61"/>
      <c r="CD13" s="61"/>
      <c r="CE13" s="61"/>
    </row>
    <row r="14" spans="1:83">
      <c r="A14" s="376"/>
      <c r="B14" s="379"/>
      <c r="C14" s="409"/>
      <c r="D14" s="410"/>
      <c r="E14" s="383"/>
      <c r="F14" s="379"/>
      <c r="G14" s="236" t="s">
        <v>1226</v>
      </c>
      <c r="H14" s="197"/>
      <c r="I14" s="198"/>
      <c r="J14" s="198"/>
      <c r="K14" s="198"/>
      <c r="L14" s="198"/>
      <c r="M14" s="198"/>
      <c r="N14" s="198"/>
      <c r="O14" s="198"/>
      <c r="P14" s="198"/>
      <c r="Q14" s="198"/>
      <c r="R14" s="198"/>
      <c r="S14" s="198"/>
      <c r="T14" s="199">
        <f t="shared" si="16"/>
        <v>0</v>
      </c>
      <c r="AG14" s="59"/>
      <c r="AH14" s="59"/>
      <c r="AI14" s="59"/>
      <c r="AJ14" s="59"/>
      <c r="AK14" s="59"/>
      <c r="AL14" s="59"/>
      <c r="AM14" s="59"/>
      <c r="AN14" s="58">
        <v>1</v>
      </c>
      <c r="AO14" s="58">
        <v>1</v>
      </c>
      <c r="AP14" s="58">
        <v>9</v>
      </c>
      <c r="AQ14" s="60">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58">
        <f ca="1">COUNTIF(INDIRECT("H"&amp;(ROW()+12*(($AN14-1)*3+$AO14)-ROW())/12+5):INDIRECT("S"&amp;(ROW()+12*(($AN14-1)*3+$AO14)-ROW())/12+5),AQ14)</f>
        <v>0</v>
      </c>
      <c r="AS14" s="60"/>
      <c r="AU14" s="58">
        <f ca="1">IF(AND(AQ14&gt;0,AR14&gt;0),COUNTIF(AU$6:AU13,"&gt;0")+1,0)</f>
        <v>0</v>
      </c>
      <c r="BE14" s="58">
        <v>3</v>
      </c>
      <c r="BG14" s="61"/>
      <c r="BH14" s="61"/>
      <c r="BI14" s="61"/>
      <c r="BJ14" s="61"/>
      <c r="BK14" s="61"/>
      <c r="BL14" s="61"/>
      <c r="BM14" s="61"/>
      <c r="BN14" s="61"/>
      <c r="BO14" s="61"/>
      <c r="BP14" s="61"/>
      <c r="BQ14" s="61"/>
      <c r="BR14" s="61"/>
      <c r="BS14" s="59"/>
      <c r="BT14" s="61"/>
      <c r="BU14" s="61"/>
      <c r="BV14" s="61"/>
      <c r="BW14" s="61"/>
      <c r="BX14" s="61"/>
      <c r="BY14" s="61"/>
      <c r="BZ14" s="61"/>
      <c r="CA14" s="61"/>
      <c r="CB14" s="61"/>
      <c r="CC14" s="61"/>
      <c r="CD14" s="61"/>
      <c r="CE14" s="61"/>
    </row>
    <row r="15" spans="1:83">
      <c r="A15" s="374">
        <v>4</v>
      </c>
      <c r="B15" s="377"/>
      <c r="C15" s="377"/>
      <c r="D15" s="377"/>
      <c r="E15" s="381"/>
      <c r="F15" s="377"/>
      <c r="G15" s="234" t="s">
        <v>109</v>
      </c>
      <c r="H15" s="191"/>
      <c r="I15" s="192" t="str">
        <f t="shared" ref="I15:I16" si="34">IF(H15="","",H15)</f>
        <v/>
      </c>
      <c r="J15" s="192" t="str">
        <f t="shared" ref="J15:J16" si="35">IF(I15="","",I15)</f>
        <v/>
      </c>
      <c r="K15" s="192" t="str">
        <f t="shared" ref="K15:K16" si="36">IF(J15="","",J15)</f>
        <v/>
      </c>
      <c r="L15" s="192" t="str">
        <f t="shared" ref="L15:L16" si="37">IF(K15="","",K15)</f>
        <v/>
      </c>
      <c r="M15" s="192" t="str">
        <f t="shared" ref="M15:M16" si="38">IF(L15="","",L15)</f>
        <v/>
      </c>
      <c r="N15" s="192" t="str">
        <f t="shared" ref="N15:N16" si="39">IF(M15="","",M15)</f>
        <v/>
      </c>
      <c r="O15" s="192" t="str">
        <f t="shared" ref="O15:O16" si="40">IF(N15="","",N15)</f>
        <v/>
      </c>
      <c r="P15" s="192" t="str">
        <f t="shared" ref="P15:P16" si="41">IF(O15="","",O15)</f>
        <v/>
      </c>
      <c r="Q15" s="192" t="str">
        <f t="shared" ref="Q15:Q16" si="42">IF(P15="","",P15)</f>
        <v/>
      </c>
      <c r="R15" s="192" t="str">
        <f t="shared" ref="R15:R16" si="43">IF(Q15="","",Q15)</f>
        <v/>
      </c>
      <c r="S15" s="192" t="str">
        <f t="shared" ref="S15:S16" si="44">IF(R15="","",R15)</f>
        <v/>
      </c>
      <c r="T15" s="193">
        <f t="shared" si="16"/>
        <v>0</v>
      </c>
      <c r="AG15" s="59"/>
      <c r="AH15" s="59"/>
      <c r="AI15" s="59"/>
      <c r="AJ15" s="59"/>
      <c r="AK15" s="59"/>
      <c r="AL15" s="59"/>
      <c r="AM15" s="59"/>
      <c r="AN15" s="58">
        <v>1</v>
      </c>
      <c r="AO15" s="58">
        <v>1</v>
      </c>
      <c r="AP15" s="58">
        <v>10</v>
      </c>
      <c r="AQ15" s="60">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58">
        <f ca="1">COUNTIF(INDIRECT("H"&amp;(ROW()+12*(($AN15-1)*3+$AO15)-ROW())/12+5):INDIRECT("S"&amp;(ROW()+12*(($AN15-1)*3+$AO15)-ROW())/12+5),AQ15)</f>
        <v>0</v>
      </c>
      <c r="AS15" s="60"/>
      <c r="AU15" s="58">
        <f ca="1">IF(AND(AQ15&gt;0,AR15&gt;0),COUNTIF(AU$6:AU14,"&gt;0")+1,0)</f>
        <v>0</v>
      </c>
      <c r="BE15" s="58">
        <v>1</v>
      </c>
      <c r="BG15" s="61">
        <f t="shared" ref="BG15:BR15" si="45">SUM(H15:H16)</f>
        <v>0</v>
      </c>
      <c r="BH15" s="61">
        <f t="shared" si="45"/>
        <v>0</v>
      </c>
      <c r="BI15" s="61">
        <f t="shared" si="45"/>
        <v>0</v>
      </c>
      <c r="BJ15" s="61">
        <f t="shared" si="45"/>
        <v>0</v>
      </c>
      <c r="BK15" s="61">
        <f t="shared" si="45"/>
        <v>0</v>
      </c>
      <c r="BL15" s="61">
        <f t="shared" si="45"/>
        <v>0</v>
      </c>
      <c r="BM15" s="61">
        <f t="shared" si="45"/>
        <v>0</v>
      </c>
      <c r="BN15" s="61">
        <f t="shared" si="45"/>
        <v>0</v>
      </c>
      <c r="BO15" s="61">
        <f t="shared" si="45"/>
        <v>0</v>
      </c>
      <c r="BP15" s="61">
        <f t="shared" si="45"/>
        <v>0</v>
      </c>
      <c r="BQ15" s="61">
        <f t="shared" si="45"/>
        <v>0</v>
      </c>
      <c r="BR15" s="61">
        <f t="shared" si="45"/>
        <v>0</v>
      </c>
      <c r="BS15" s="59"/>
      <c r="BT15" s="61">
        <f t="shared" ref="BT15:CE15" si="46">SUM(U15:U16)</f>
        <v>0</v>
      </c>
      <c r="BU15" s="61">
        <f t="shared" si="46"/>
        <v>0</v>
      </c>
      <c r="BV15" s="61">
        <f t="shared" si="46"/>
        <v>0</v>
      </c>
      <c r="BW15" s="61">
        <f t="shared" si="46"/>
        <v>0</v>
      </c>
      <c r="BX15" s="61">
        <f t="shared" si="46"/>
        <v>0</v>
      </c>
      <c r="BY15" s="61">
        <f t="shared" si="46"/>
        <v>0</v>
      </c>
      <c r="BZ15" s="61">
        <f t="shared" si="46"/>
        <v>0</v>
      </c>
      <c r="CA15" s="61">
        <f t="shared" si="46"/>
        <v>0</v>
      </c>
      <c r="CB15" s="61">
        <f t="shared" si="46"/>
        <v>0</v>
      </c>
      <c r="CC15" s="61">
        <f t="shared" si="46"/>
        <v>0</v>
      </c>
      <c r="CD15" s="61">
        <f t="shared" si="46"/>
        <v>0</v>
      </c>
      <c r="CE15" s="61">
        <f t="shared" si="46"/>
        <v>0</v>
      </c>
    </row>
    <row r="16" spans="1:83">
      <c r="A16" s="375"/>
      <c r="B16" s="378"/>
      <c r="C16" s="408"/>
      <c r="D16" s="408"/>
      <c r="E16" s="382"/>
      <c r="F16" s="378"/>
      <c r="G16" s="235" t="s">
        <v>107</v>
      </c>
      <c r="H16" s="194"/>
      <c r="I16" s="195" t="str">
        <f t="shared" si="34"/>
        <v/>
      </c>
      <c r="J16" s="195" t="str">
        <f t="shared" si="35"/>
        <v/>
      </c>
      <c r="K16" s="195" t="str">
        <f t="shared" si="36"/>
        <v/>
      </c>
      <c r="L16" s="195" t="str">
        <f t="shared" si="37"/>
        <v/>
      </c>
      <c r="M16" s="195" t="str">
        <f t="shared" si="38"/>
        <v/>
      </c>
      <c r="N16" s="195" t="str">
        <f t="shared" si="39"/>
        <v/>
      </c>
      <c r="O16" s="195" t="str">
        <f t="shared" si="40"/>
        <v/>
      </c>
      <c r="P16" s="195" t="str">
        <f t="shared" si="41"/>
        <v/>
      </c>
      <c r="Q16" s="195" t="str">
        <f t="shared" si="42"/>
        <v/>
      </c>
      <c r="R16" s="195" t="str">
        <f t="shared" si="43"/>
        <v/>
      </c>
      <c r="S16" s="195" t="str">
        <f t="shared" si="44"/>
        <v/>
      </c>
      <c r="T16" s="196">
        <f t="shared" si="16"/>
        <v>0</v>
      </c>
      <c r="AG16" s="59"/>
      <c r="AH16" s="59"/>
      <c r="AI16" s="59"/>
      <c r="AJ16" s="59"/>
      <c r="AK16" s="59"/>
      <c r="AL16" s="59"/>
      <c r="AM16" s="59"/>
      <c r="AN16" s="58">
        <v>1</v>
      </c>
      <c r="AO16" s="58">
        <v>1</v>
      </c>
      <c r="AP16" s="58">
        <v>11</v>
      </c>
      <c r="AQ16" s="60">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58">
        <f ca="1">COUNTIF(INDIRECT("H"&amp;(ROW()+12*(($AN16-1)*3+$AO16)-ROW())/12+5):INDIRECT("S"&amp;(ROW()+12*(($AN16-1)*3+$AO16)-ROW())/12+5),AQ16)</f>
        <v>0</v>
      </c>
      <c r="AS16" s="60"/>
      <c r="AU16" s="58">
        <f ca="1">IF(AND(AQ16&gt;0,AR16&gt;0),COUNTIF(AU$6:AU15,"&gt;0")+1,0)</f>
        <v>0</v>
      </c>
      <c r="BE16" s="58">
        <v>2</v>
      </c>
      <c r="BF16" s="58" t="s">
        <v>106</v>
      </c>
      <c r="BG16" s="61">
        <f t="shared" ref="BG16:BR16" si="47">IF(BG15+BT15&gt;40000,1,0)</f>
        <v>0</v>
      </c>
      <c r="BH16" s="61">
        <f t="shared" si="47"/>
        <v>0</v>
      </c>
      <c r="BI16" s="61">
        <f t="shared" si="47"/>
        <v>0</v>
      </c>
      <c r="BJ16" s="61">
        <f t="shared" si="47"/>
        <v>0</v>
      </c>
      <c r="BK16" s="61">
        <f t="shared" si="47"/>
        <v>0</v>
      </c>
      <c r="BL16" s="61">
        <f t="shared" si="47"/>
        <v>0</v>
      </c>
      <c r="BM16" s="61">
        <f t="shared" si="47"/>
        <v>0</v>
      </c>
      <c r="BN16" s="61">
        <f t="shared" si="47"/>
        <v>0</v>
      </c>
      <c r="BO16" s="61">
        <f t="shared" si="47"/>
        <v>0</v>
      </c>
      <c r="BP16" s="61">
        <f t="shared" si="47"/>
        <v>0</v>
      </c>
      <c r="BQ16" s="61">
        <f t="shared" si="47"/>
        <v>0</v>
      </c>
      <c r="BR16" s="61">
        <f t="shared" si="47"/>
        <v>0</v>
      </c>
      <c r="BS16" s="59"/>
      <c r="BT16" s="61"/>
      <c r="BU16" s="61"/>
      <c r="BV16" s="61"/>
      <c r="BW16" s="61"/>
      <c r="BX16" s="61"/>
      <c r="BY16" s="61"/>
      <c r="BZ16" s="61"/>
      <c r="CA16" s="61"/>
      <c r="CB16" s="61"/>
      <c r="CC16" s="61"/>
      <c r="CD16" s="61"/>
      <c r="CE16" s="61"/>
    </row>
    <row r="17" spans="1:83">
      <c r="A17" s="376"/>
      <c r="B17" s="379"/>
      <c r="C17" s="409"/>
      <c r="D17" s="410"/>
      <c r="E17" s="383"/>
      <c r="F17" s="379"/>
      <c r="G17" s="236" t="s">
        <v>1226</v>
      </c>
      <c r="H17" s="197"/>
      <c r="I17" s="198"/>
      <c r="J17" s="198"/>
      <c r="K17" s="198"/>
      <c r="L17" s="198"/>
      <c r="M17" s="198"/>
      <c r="N17" s="198"/>
      <c r="O17" s="198"/>
      <c r="P17" s="198"/>
      <c r="Q17" s="198"/>
      <c r="R17" s="198"/>
      <c r="S17" s="198"/>
      <c r="T17" s="199">
        <f t="shared" si="16"/>
        <v>0</v>
      </c>
      <c r="AG17" s="59"/>
      <c r="AH17" s="59"/>
      <c r="AI17" s="59"/>
      <c r="AJ17" s="59"/>
      <c r="AK17" s="59"/>
      <c r="AL17" s="59"/>
      <c r="AM17" s="59"/>
      <c r="AN17" s="58">
        <v>1</v>
      </c>
      <c r="AO17" s="58">
        <v>1</v>
      </c>
      <c r="AP17" s="58">
        <v>12</v>
      </c>
      <c r="AQ17" s="60">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58">
        <f ca="1">COUNTIF(INDIRECT("H"&amp;(ROW()+12*(($AN17-1)*3+$AO17)-ROW())/12+5):INDIRECT("S"&amp;(ROW()+12*(($AN17-1)*3+$AO17)-ROW())/12+5),AQ17)</f>
        <v>0</v>
      </c>
      <c r="AS17" s="60"/>
      <c r="AU17" s="58">
        <f ca="1">IF(AND(AQ17&gt;0,AR17&gt;0),COUNTIF(AU$6:AU16,"&gt;0")+1,0)</f>
        <v>0</v>
      </c>
      <c r="BE17" s="58">
        <v>3</v>
      </c>
      <c r="BG17" s="61"/>
      <c r="BH17" s="61"/>
      <c r="BI17" s="61"/>
      <c r="BJ17" s="61"/>
      <c r="BK17" s="61"/>
      <c r="BL17" s="61"/>
      <c r="BM17" s="61"/>
      <c r="BN17" s="61"/>
      <c r="BO17" s="61"/>
      <c r="BP17" s="61"/>
      <c r="BQ17" s="61"/>
      <c r="BR17" s="61"/>
      <c r="BS17" s="59"/>
      <c r="BT17" s="61"/>
      <c r="BU17" s="61"/>
      <c r="BV17" s="61"/>
      <c r="BW17" s="61"/>
      <c r="BX17" s="61"/>
      <c r="BY17" s="61"/>
      <c r="BZ17" s="61"/>
      <c r="CA17" s="61"/>
      <c r="CB17" s="61"/>
      <c r="CC17" s="61"/>
      <c r="CD17" s="61"/>
      <c r="CE17" s="61"/>
    </row>
    <row r="18" spans="1:83">
      <c r="A18" s="374">
        <v>5</v>
      </c>
      <c r="B18" s="377"/>
      <c r="C18" s="377"/>
      <c r="D18" s="377"/>
      <c r="E18" s="381"/>
      <c r="F18" s="377"/>
      <c r="G18" s="234" t="s">
        <v>109</v>
      </c>
      <c r="H18" s="191"/>
      <c r="I18" s="192" t="str">
        <f t="shared" ref="I18:I19" si="48">IF(H18="","",H18)</f>
        <v/>
      </c>
      <c r="J18" s="192" t="str">
        <f t="shared" ref="J18:J19" si="49">IF(I18="","",I18)</f>
        <v/>
      </c>
      <c r="K18" s="192" t="str">
        <f t="shared" ref="K18:K19" si="50">IF(J18="","",J18)</f>
        <v/>
      </c>
      <c r="L18" s="192" t="str">
        <f t="shared" ref="L18:L19" si="51">IF(K18="","",K18)</f>
        <v/>
      </c>
      <c r="M18" s="192" t="str">
        <f t="shared" ref="M18:M19" si="52">IF(L18="","",L18)</f>
        <v/>
      </c>
      <c r="N18" s="192" t="str">
        <f t="shared" ref="N18:N19" si="53">IF(M18="","",M18)</f>
        <v/>
      </c>
      <c r="O18" s="192" t="str">
        <f t="shared" ref="O18:O19" si="54">IF(N18="","",N18)</f>
        <v/>
      </c>
      <c r="P18" s="192" t="str">
        <f t="shared" ref="P18:P19" si="55">IF(O18="","",O18)</f>
        <v/>
      </c>
      <c r="Q18" s="192" t="str">
        <f t="shared" ref="Q18:Q19" si="56">IF(P18="","",P18)</f>
        <v/>
      </c>
      <c r="R18" s="192" t="str">
        <f t="shared" ref="R18:R19" si="57">IF(Q18="","",Q18)</f>
        <v/>
      </c>
      <c r="S18" s="192" t="str">
        <f t="shared" ref="S18:S19" si="58">IF(R18="","",R18)</f>
        <v/>
      </c>
      <c r="T18" s="193">
        <f t="shared" si="16"/>
        <v>0</v>
      </c>
      <c r="AG18" s="59"/>
      <c r="AH18" s="59"/>
      <c r="AI18" s="59"/>
      <c r="AJ18" s="59"/>
      <c r="AK18" s="59"/>
      <c r="AL18" s="59"/>
      <c r="AM18" s="59"/>
      <c r="AN18" s="58">
        <v>1</v>
      </c>
      <c r="AO18" s="58">
        <v>2</v>
      </c>
      <c r="AP18" s="58">
        <v>1</v>
      </c>
      <c r="AQ18" s="60">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58">
        <f ca="1">COUNTIF(INDIRECT("H"&amp;(ROW()+12*(($AN18-1)*3+$AO18)-ROW())/12+5):INDIRECT("S"&amp;(ROW()+12*(($AN18-1)*3+$AO18)-ROW())/12+5),AQ18)</f>
        <v>0</v>
      </c>
      <c r="AS18" s="60"/>
      <c r="AU18" s="58">
        <f ca="1">IF(AND(AQ18&gt;0,AR18&gt;0),COUNTIF(AU$6:AU17,"&gt;0")+1,0)</f>
        <v>0</v>
      </c>
      <c r="BE18" s="58">
        <v>1</v>
      </c>
      <c r="BG18" s="61">
        <f t="shared" ref="BG18:BR18" si="59">SUM(H18:H19)</f>
        <v>0</v>
      </c>
      <c r="BH18" s="61">
        <f t="shared" si="59"/>
        <v>0</v>
      </c>
      <c r="BI18" s="61">
        <f t="shared" si="59"/>
        <v>0</v>
      </c>
      <c r="BJ18" s="61">
        <f t="shared" si="59"/>
        <v>0</v>
      </c>
      <c r="BK18" s="61">
        <f t="shared" si="59"/>
        <v>0</v>
      </c>
      <c r="BL18" s="61">
        <f t="shared" si="59"/>
        <v>0</v>
      </c>
      <c r="BM18" s="61">
        <f t="shared" si="59"/>
        <v>0</v>
      </c>
      <c r="BN18" s="61">
        <f t="shared" si="59"/>
        <v>0</v>
      </c>
      <c r="BO18" s="61">
        <f t="shared" si="59"/>
        <v>0</v>
      </c>
      <c r="BP18" s="61">
        <f t="shared" si="59"/>
        <v>0</v>
      </c>
      <c r="BQ18" s="61">
        <f t="shared" si="59"/>
        <v>0</v>
      </c>
      <c r="BR18" s="61">
        <f t="shared" si="59"/>
        <v>0</v>
      </c>
      <c r="BS18" s="59"/>
      <c r="BT18" s="61">
        <f t="shared" ref="BT18:CE18" si="60">SUM(U18:U19)</f>
        <v>0</v>
      </c>
      <c r="BU18" s="61">
        <f t="shared" si="60"/>
        <v>0</v>
      </c>
      <c r="BV18" s="61">
        <f t="shared" si="60"/>
        <v>0</v>
      </c>
      <c r="BW18" s="61">
        <f t="shared" si="60"/>
        <v>0</v>
      </c>
      <c r="BX18" s="61">
        <f t="shared" si="60"/>
        <v>0</v>
      </c>
      <c r="BY18" s="61">
        <f t="shared" si="60"/>
        <v>0</v>
      </c>
      <c r="BZ18" s="61">
        <f t="shared" si="60"/>
        <v>0</v>
      </c>
      <c r="CA18" s="61">
        <f t="shared" si="60"/>
        <v>0</v>
      </c>
      <c r="CB18" s="61">
        <f t="shared" si="60"/>
        <v>0</v>
      </c>
      <c r="CC18" s="61">
        <f t="shared" si="60"/>
        <v>0</v>
      </c>
      <c r="CD18" s="61">
        <f t="shared" si="60"/>
        <v>0</v>
      </c>
      <c r="CE18" s="61">
        <f t="shared" si="60"/>
        <v>0</v>
      </c>
    </row>
    <row r="19" spans="1:83">
      <c r="A19" s="375"/>
      <c r="B19" s="378"/>
      <c r="C19" s="408"/>
      <c r="D19" s="408"/>
      <c r="E19" s="382"/>
      <c r="F19" s="378"/>
      <c r="G19" s="235" t="s">
        <v>107</v>
      </c>
      <c r="H19" s="194"/>
      <c r="I19" s="195" t="str">
        <f t="shared" si="48"/>
        <v/>
      </c>
      <c r="J19" s="195" t="str">
        <f t="shared" si="49"/>
        <v/>
      </c>
      <c r="K19" s="195" t="str">
        <f t="shared" si="50"/>
        <v/>
      </c>
      <c r="L19" s="195" t="str">
        <f t="shared" si="51"/>
        <v/>
      </c>
      <c r="M19" s="195" t="str">
        <f t="shared" si="52"/>
        <v/>
      </c>
      <c r="N19" s="195" t="str">
        <f t="shared" si="53"/>
        <v/>
      </c>
      <c r="O19" s="195" t="str">
        <f t="shared" si="54"/>
        <v/>
      </c>
      <c r="P19" s="195" t="str">
        <f t="shared" si="55"/>
        <v/>
      </c>
      <c r="Q19" s="195" t="str">
        <f t="shared" si="56"/>
        <v/>
      </c>
      <c r="R19" s="195" t="str">
        <f t="shared" si="57"/>
        <v/>
      </c>
      <c r="S19" s="195" t="str">
        <f t="shared" si="58"/>
        <v/>
      </c>
      <c r="T19" s="196">
        <f t="shared" si="16"/>
        <v>0</v>
      </c>
      <c r="AG19" s="59"/>
      <c r="AH19" s="59"/>
      <c r="AI19" s="59"/>
      <c r="AJ19" s="59"/>
      <c r="AK19" s="59"/>
      <c r="AL19" s="59"/>
      <c r="AM19" s="59"/>
      <c r="AN19" s="58">
        <v>1</v>
      </c>
      <c r="AO19" s="58">
        <v>2</v>
      </c>
      <c r="AP19" s="58">
        <v>2</v>
      </c>
      <c r="AQ19" s="60">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58">
        <f ca="1">COUNTIF(INDIRECT("H"&amp;(ROW()+12*(($AN19-1)*3+$AO19)-ROW())/12+5):INDIRECT("S"&amp;(ROW()+12*(($AN19-1)*3+$AO19)-ROW())/12+5),AQ19)</f>
        <v>0</v>
      </c>
      <c r="AS19" s="60"/>
      <c r="AU19" s="58">
        <f ca="1">IF(AND(AQ19&gt;0,AR19&gt;0),COUNTIF(AU$6:AU18,"&gt;0")+1,0)</f>
        <v>0</v>
      </c>
      <c r="BE19" s="58">
        <v>2</v>
      </c>
      <c r="BF19" s="58" t="s">
        <v>106</v>
      </c>
      <c r="BG19" s="61">
        <f t="shared" ref="BG19:BR19" si="61">IF(BG18+BT18&gt;40000,1,0)</f>
        <v>0</v>
      </c>
      <c r="BH19" s="61">
        <f t="shared" si="61"/>
        <v>0</v>
      </c>
      <c r="BI19" s="61">
        <f t="shared" si="61"/>
        <v>0</v>
      </c>
      <c r="BJ19" s="61">
        <f t="shared" si="61"/>
        <v>0</v>
      </c>
      <c r="BK19" s="61">
        <f t="shared" si="61"/>
        <v>0</v>
      </c>
      <c r="BL19" s="61">
        <f t="shared" si="61"/>
        <v>0</v>
      </c>
      <c r="BM19" s="61">
        <f t="shared" si="61"/>
        <v>0</v>
      </c>
      <c r="BN19" s="61">
        <f t="shared" si="61"/>
        <v>0</v>
      </c>
      <c r="BO19" s="61">
        <f t="shared" si="61"/>
        <v>0</v>
      </c>
      <c r="BP19" s="61">
        <f t="shared" si="61"/>
        <v>0</v>
      </c>
      <c r="BQ19" s="61">
        <f t="shared" si="61"/>
        <v>0</v>
      </c>
      <c r="BR19" s="61">
        <f t="shared" si="61"/>
        <v>0</v>
      </c>
      <c r="BS19" s="59"/>
      <c r="BT19" s="61"/>
      <c r="BU19" s="61"/>
      <c r="BV19" s="61"/>
      <c r="BW19" s="61"/>
      <c r="BX19" s="61"/>
      <c r="BY19" s="61"/>
      <c r="BZ19" s="61"/>
      <c r="CA19" s="61"/>
      <c r="CB19" s="61"/>
      <c r="CC19" s="61"/>
      <c r="CD19" s="61"/>
      <c r="CE19" s="61"/>
    </row>
    <row r="20" spans="1:83">
      <c r="A20" s="376"/>
      <c r="B20" s="379"/>
      <c r="C20" s="409"/>
      <c r="D20" s="410"/>
      <c r="E20" s="383"/>
      <c r="F20" s="379"/>
      <c r="G20" s="236" t="s">
        <v>1226</v>
      </c>
      <c r="H20" s="197"/>
      <c r="I20" s="198"/>
      <c r="J20" s="198"/>
      <c r="K20" s="198"/>
      <c r="L20" s="198"/>
      <c r="M20" s="198"/>
      <c r="N20" s="198"/>
      <c r="O20" s="198"/>
      <c r="P20" s="198"/>
      <c r="Q20" s="198"/>
      <c r="R20" s="198"/>
      <c r="S20" s="198"/>
      <c r="T20" s="199">
        <f t="shared" si="16"/>
        <v>0</v>
      </c>
      <c r="AG20" s="59"/>
      <c r="AH20" s="59"/>
      <c r="AI20" s="59"/>
      <c r="AJ20" s="59"/>
      <c r="AK20" s="59"/>
      <c r="AL20" s="59"/>
      <c r="AM20" s="59"/>
      <c r="AN20" s="58">
        <v>1</v>
      </c>
      <c r="AO20" s="58">
        <v>2</v>
      </c>
      <c r="AP20" s="58">
        <v>3</v>
      </c>
      <c r="AQ20" s="60">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58">
        <f ca="1">COUNTIF(INDIRECT("H"&amp;(ROW()+12*(($AN20-1)*3+$AO20)-ROW())/12+5):INDIRECT("S"&amp;(ROW()+12*(($AN20-1)*3+$AO20)-ROW())/12+5),AQ20)</f>
        <v>0</v>
      </c>
      <c r="AS20" s="60"/>
      <c r="AU20" s="58">
        <f ca="1">IF(AND(AQ20&gt;0,AR20&gt;0),COUNTIF(AU$6:AU19,"&gt;0")+1,0)</f>
        <v>0</v>
      </c>
      <c r="BE20" s="58">
        <v>3</v>
      </c>
      <c r="BG20" s="61"/>
      <c r="BH20" s="61"/>
      <c r="BI20" s="61"/>
      <c r="BJ20" s="61"/>
      <c r="BK20" s="61"/>
      <c r="BL20" s="61"/>
      <c r="BM20" s="61"/>
      <c r="BN20" s="61"/>
      <c r="BO20" s="61"/>
      <c r="BP20" s="61"/>
      <c r="BQ20" s="61"/>
      <c r="BR20" s="61"/>
      <c r="BS20" s="59"/>
      <c r="BT20" s="61"/>
      <c r="BU20" s="61"/>
      <c r="BV20" s="61"/>
      <c r="BW20" s="61"/>
      <c r="BX20" s="61"/>
      <c r="BY20" s="61"/>
      <c r="BZ20" s="61"/>
      <c r="CA20" s="61"/>
      <c r="CB20" s="61"/>
      <c r="CC20" s="61"/>
      <c r="CD20" s="61"/>
      <c r="CE20" s="61"/>
    </row>
    <row r="21" spans="1:83">
      <c r="A21" s="374">
        <v>6</v>
      </c>
      <c r="B21" s="377"/>
      <c r="C21" s="377"/>
      <c r="D21" s="377"/>
      <c r="E21" s="381"/>
      <c r="F21" s="377"/>
      <c r="G21" s="234" t="s">
        <v>109</v>
      </c>
      <c r="H21" s="191"/>
      <c r="I21" s="192" t="str">
        <f t="shared" ref="I21:I22" si="62">IF(H21="","",H21)</f>
        <v/>
      </c>
      <c r="J21" s="192" t="str">
        <f t="shared" ref="J21:J22" si="63">IF(I21="","",I21)</f>
        <v/>
      </c>
      <c r="K21" s="192" t="str">
        <f t="shared" ref="K21:K22" si="64">IF(J21="","",J21)</f>
        <v/>
      </c>
      <c r="L21" s="192" t="str">
        <f t="shared" ref="L21:L22" si="65">IF(K21="","",K21)</f>
        <v/>
      </c>
      <c r="M21" s="192" t="str">
        <f t="shared" ref="M21:M22" si="66">IF(L21="","",L21)</f>
        <v/>
      </c>
      <c r="N21" s="192" t="str">
        <f t="shared" ref="N21:N22" si="67">IF(M21="","",M21)</f>
        <v/>
      </c>
      <c r="O21" s="192" t="str">
        <f t="shared" ref="O21:O22" si="68">IF(N21="","",N21)</f>
        <v/>
      </c>
      <c r="P21" s="192" t="str">
        <f t="shared" ref="P21:P22" si="69">IF(O21="","",O21)</f>
        <v/>
      </c>
      <c r="Q21" s="192" t="str">
        <f t="shared" ref="Q21:Q22" si="70">IF(P21="","",P21)</f>
        <v/>
      </c>
      <c r="R21" s="192" t="str">
        <f t="shared" ref="R21:R22" si="71">IF(Q21="","",Q21)</f>
        <v/>
      </c>
      <c r="S21" s="192" t="str">
        <f t="shared" ref="S21:S22" si="72">IF(R21="","",R21)</f>
        <v/>
      </c>
      <c r="T21" s="193">
        <f t="shared" si="16"/>
        <v>0</v>
      </c>
      <c r="AG21" s="59"/>
      <c r="AH21" s="59"/>
      <c r="AI21" s="59"/>
      <c r="AJ21" s="59"/>
      <c r="AK21" s="59"/>
      <c r="AL21" s="59"/>
      <c r="AM21" s="59"/>
      <c r="AN21" s="58">
        <v>1</v>
      </c>
      <c r="AO21" s="58">
        <v>2</v>
      </c>
      <c r="AP21" s="58">
        <v>4</v>
      </c>
      <c r="AQ21" s="60">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58">
        <f ca="1">COUNTIF(INDIRECT("H"&amp;(ROW()+12*(($AN21-1)*3+$AO21)-ROW())/12+5):INDIRECT("S"&amp;(ROW()+12*(($AN21-1)*3+$AO21)-ROW())/12+5),AQ21)</f>
        <v>0</v>
      </c>
      <c r="AS21" s="60"/>
      <c r="AU21" s="58">
        <f ca="1">IF(AND(AQ21&gt;0,AR21&gt;0),COUNTIF(AU$6:AU20,"&gt;0")+1,0)</f>
        <v>0</v>
      </c>
      <c r="BE21" s="58">
        <v>1</v>
      </c>
      <c r="BG21" s="61">
        <f t="shared" ref="BG21:BR21" si="73">SUM(H21:H22)</f>
        <v>0</v>
      </c>
      <c r="BH21" s="61">
        <f t="shared" si="73"/>
        <v>0</v>
      </c>
      <c r="BI21" s="61">
        <f t="shared" si="73"/>
        <v>0</v>
      </c>
      <c r="BJ21" s="61">
        <f t="shared" si="73"/>
        <v>0</v>
      </c>
      <c r="BK21" s="61">
        <f t="shared" si="73"/>
        <v>0</v>
      </c>
      <c r="BL21" s="61">
        <f t="shared" si="73"/>
        <v>0</v>
      </c>
      <c r="BM21" s="61">
        <f t="shared" si="73"/>
        <v>0</v>
      </c>
      <c r="BN21" s="61">
        <f t="shared" si="73"/>
        <v>0</v>
      </c>
      <c r="BO21" s="61">
        <f t="shared" si="73"/>
        <v>0</v>
      </c>
      <c r="BP21" s="61">
        <f t="shared" si="73"/>
        <v>0</v>
      </c>
      <c r="BQ21" s="61">
        <f t="shared" si="73"/>
        <v>0</v>
      </c>
      <c r="BR21" s="61">
        <f t="shared" si="73"/>
        <v>0</v>
      </c>
      <c r="BS21" s="59"/>
      <c r="BT21" s="61">
        <f t="shared" ref="BT21:CE21" si="74">SUM(U21:U22)</f>
        <v>0</v>
      </c>
      <c r="BU21" s="61">
        <f t="shared" si="74"/>
        <v>0</v>
      </c>
      <c r="BV21" s="61">
        <f t="shared" si="74"/>
        <v>0</v>
      </c>
      <c r="BW21" s="61">
        <f t="shared" si="74"/>
        <v>0</v>
      </c>
      <c r="BX21" s="61">
        <f t="shared" si="74"/>
        <v>0</v>
      </c>
      <c r="BY21" s="61">
        <f t="shared" si="74"/>
        <v>0</v>
      </c>
      <c r="BZ21" s="61">
        <f t="shared" si="74"/>
        <v>0</v>
      </c>
      <c r="CA21" s="61">
        <f t="shared" si="74"/>
        <v>0</v>
      </c>
      <c r="CB21" s="61">
        <f t="shared" si="74"/>
        <v>0</v>
      </c>
      <c r="CC21" s="61">
        <f t="shared" si="74"/>
        <v>0</v>
      </c>
      <c r="CD21" s="61">
        <f t="shared" si="74"/>
        <v>0</v>
      </c>
      <c r="CE21" s="61">
        <f t="shared" si="74"/>
        <v>0</v>
      </c>
    </row>
    <row r="22" spans="1:83">
      <c r="A22" s="375"/>
      <c r="B22" s="378"/>
      <c r="C22" s="408"/>
      <c r="D22" s="408"/>
      <c r="E22" s="382"/>
      <c r="F22" s="378"/>
      <c r="G22" s="235" t="s">
        <v>107</v>
      </c>
      <c r="H22" s="194"/>
      <c r="I22" s="195" t="str">
        <f t="shared" si="62"/>
        <v/>
      </c>
      <c r="J22" s="195" t="str">
        <f t="shared" si="63"/>
        <v/>
      </c>
      <c r="K22" s="195" t="str">
        <f t="shared" si="64"/>
        <v/>
      </c>
      <c r="L22" s="195" t="str">
        <f t="shared" si="65"/>
        <v/>
      </c>
      <c r="M22" s="195" t="str">
        <f t="shared" si="66"/>
        <v/>
      </c>
      <c r="N22" s="195" t="str">
        <f t="shared" si="67"/>
        <v/>
      </c>
      <c r="O22" s="195" t="str">
        <f t="shared" si="68"/>
        <v/>
      </c>
      <c r="P22" s="195" t="str">
        <f t="shared" si="69"/>
        <v/>
      </c>
      <c r="Q22" s="195" t="str">
        <f t="shared" si="70"/>
        <v/>
      </c>
      <c r="R22" s="195" t="str">
        <f t="shared" si="71"/>
        <v/>
      </c>
      <c r="S22" s="195" t="str">
        <f t="shared" si="72"/>
        <v/>
      </c>
      <c r="T22" s="196">
        <f t="shared" si="16"/>
        <v>0</v>
      </c>
      <c r="AG22" s="59"/>
      <c r="AH22" s="59"/>
      <c r="AI22" s="59"/>
      <c r="AJ22" s="59"/>
      <c r="AK22" s="59"/>
      <c r="AL22" s="59"/>
      <c r="AM22" s="59"/>
      <c r="AN22" s="58">
        <v>1</v>
      </c>
      <c r="AO22" s="58">
        <v>2</v>
      </c>
      <c r="AP22" s="58">
        <v>5</v>
      </c>
      <c r="AQ22" s="60">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58">
        <f ca="1">COUNTIF(INDIRECT("H"&amp;(ROW()+12*(($AN22-1)*3+$AO22)-ROW())/12+5):INDIRECT("S"&amp;(ROW()+12*(($AN22-1)*3+$AO22)-ROW())/12+5),AQ22)</f>
        <v>0</v>
      </c>
      <c r="AS22" s="60"/>
      <c r="AU22" s="58">
        <f ca="1">IF(AND(AQ22&gt;0,AR22&gt;0),COUNTIF(AU$6:AU21,"&gt;0")+1,0)</f>
        <v>0</v>
      </c>
      <c r="BE22" s="58">
        <v>2</v>
      </c>
      <c r="BF22" s="58" t="s">
        <v>106</v>
      </c>
      <c r="BG22" s="61">
        <f t="shared" ref="BG22:BR22" si="75">IF(BG21+BT21&gt;40000,1,0)</f>
        <v>0</v>
      </c>
      <c r="BH22" s="61">
        <f t="shared" si="75"/>
        <v>0</v>
      </c>
      <c r="BI22" s="61">
        <f t="shared" si="75"/>
        <v>0</v>
      </c>
      <c r="BJ22" s="61">
        <f t="shared" si="75"/>
        <v>0</v>
      </c>
      <c r="BK22" s="61">
        <f t="shared" si="75"/>
        <v>0</v>
      </c>
      <c r="BL22" s="61">
        <f t="shared" si="75"/>
        <v>0</v>
      </c>
      <c r="BM22" s="61">
        <f t="shared" si="75"/>
        <v>0</v>
      </c>
      <c r="BN22" s="61">
        <f t="shared" si="75"/>
        <v>0</v>
      </c>
      <c r="BO22" s="61">
        <f t="shared" si="75"/>
        <v>0</v>
      </c>
      <c r="BP22" s="61">
        <f t="shared" si="75"/>
        <v>0</v>
      </c>
      <c r="BQ22" s="61">
        <f t="shared" si="75"/>
        <v>0</v>
      </c>
      <c r="BR22" s="61">
        <f t="shared" si="75"/>
        <v>0</v>
      </c>
      <c r="BS22" s="59"/>
      <c r="BT22" s="61"/>
      <c r="BU22" s="61"/>
      <c r="BV22" s="61"/>
      <c r="BW22" s="61"/>
      <c r="BX22" s="61"/>
      <c r="BY22" s="61"/>
      <c r="BZ22" s="61"/>
      <c r="CA22" s="61"/>
      <c r="CB22" s="61"/>
      <c r="CC22" s="61"/>
      <c r="CD22" s="61"/>
      <c r="CE22" s="61"/>
    </row>
    <row r="23" spans="1:83">
      <c r="A23" s="376"/>
      <c r="B23" s="379"/>
      <c r="C23" s="409"/>
      <c r="D23" s="410"/>
      <c r="E23" s="383"/>
      <c r="F23" s="379"/>
      <c r="G23" s="236" t="s">
        <v>1226</v>
      </c>
      <c r="H23" s="197"/>
      <c r="I23" s="198"/>
      <c r="J23" s="198"/>
      <c r="K23" s="198"/>
      <c r="L23" s="198"/>
      <c r="M23" s="198"/>
      <c r="N23" s="198"/>
      <c r="O23" s="198"/>
      <c r="P23" s="198"/>
      <c r="Q23" s="198"/>
      <c r="R23" s="198"/>
      <c r="S23" s="198"/>
      <c r="T23" s="199">
        <f t="shared" si="16"/>
        <v>0</v>
      </c>
      <c r="AG23" s="59"/>
      <c r="AH23" s="59"/>
      <c r="AI23" s="59"/>
      <c r="AJ23" s="59"/>
      <c r="AK23" s="59"/>
      <c r="AL23" s="59"/>
      <c r="AM23" s="59"/>
      <c r="AN23" s="58">
        <v>1</v>
      </c>
      <c r="AO23" s="58">
        <v>2</v>
      </c>
      <c r="AP23" s="58">
        <v>6</v>
      </c>
      <c r="AQ23" s="60">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58">
        <f ca="1">COUNTIF(INDIRECT("H"&amp;(ROW()+12*(($AN23-1)*3+$AO23)-ROW())/12+5):INDIRECT("S"&amp;(ROW()+12*(($AN23-1)*3+$AO23)-ROW())/12+5),AQ23)</f>
        <v>0</v>
      </c>
      <c r="AS23" s="60"/>
      <c r="AU23" s="58">
        <f ca="1">IF(AND(AQ23&gt;0,AR23&gt;0),COUNTIF(AU$6:AU22,"&gt;0")+1,0)</f>
        <v>0</v>
      </c>
      <c r="BE23" s="58">
        <v>3</v>
      </c>
      <c r="BG23" s="61"/>
      <c r="BH23" s="61"/>
      <c r="BI23" s="61"/>
      <c r="BJ23" s="61"/>
      <c r="BK23" s="61"/>
      <c r="BL23" s="61"/>
      <c r="BM23" s="61"/>
      <c r="BN23" s="61"/>
      <c r="BO23" s="61"/>
      <c r="BP23" s="61"/>
      <c r="BQ23" s="61"/>
      <c r="BR23" s="61"/>
      <c r="BS23" s="59"/>
      <c r="BT23" s="61"/>
      <c r="BU23" s="61"/>
      <c r="BV23" s="61"/>
      <c r="BW23" s="61"/>
      <c r="BX23" s="61"/>
      <c r="BY23" s="61"/>
      <c r="BZ23" s="61"/>
      <c r="CA23" s="61"/>
      <c r="CB23" s="61"/>
      <c r="CC23" s="61"/>
      <c r="CD23" s="61"/>
      <c r="CE23" s="61"/>
    </row>
    <row r="24" spans="1:83">
      <c r="A24" s="374">
        <v>7</v>
      </c>
      <c r="B24" s="377"/>
      <c r="C24" s="377"/>
      <c r="D24" s="377"/>
      <c r="E24" s="381"/>
      <c r="F24" s="377"/>
      <c r="G24" s="234" t="s">
        <v>109</v>
      </c>
      <c r="H24" s="191"/>
      <c r="I24" s="192" t="str">
        <f t="shared" ref="I24:I25" si="76">IF(H24="","",H24)</f>
        <v/>
      </c>
      <c r="J24" s="192" t="str">
        <f t="shared" ref="J24:J25" si="77">IF(I24="","",I24)</f>
        <v/>
      </c>
      <c r="K24" s="192" t="str">
        <f t="shared" ref="K24:K25" si="78">IF(J24="","",J24)</f>
        <v/>
      </c>
      <c r="L24" s="192" t="str">
        <f t="shared" ref="L24:L25" si="79">IF(K24="","",K24)</f>
        <v/>
      </c>
      <c r="M24" s="192" t="str">
        <f t="shared" ref="M24:M25" si="80">IF(L24="","",L24)</f>
        <v/>
      </c>
      <c r="N24" s="192" t="str">
        <f t="shared" ref="N24:N25" si="81">IF(M24="","",M24)</f>
        <v/>
      </c>
      <c r="O24" s="192" t="str">
        <f t="shared" ref="O24:O25" si="82">IF(N24="","",N24)</f>
        <v/>
      </c>
      <c r="P24" s="192" t="str">
        <f t="shared" ref="P24:P25" si="83">IF(O24="","",O24)</f>
        <v/>
      </c>
      <c r="Q24" s="192" t="str">
        <f t="shared" ref="Q24:Q25" si="84">IF(P24="","",P24)</f>
        <v/>
      </c>
      <c r="R24" s="192" t="str">
        <f t="shared" ref="R24:R25" si="85">IF(Q24="","",Q24)</f>
        <v/>
      </c>
      <c r="S24" s="192" t="str">
        <f t="shared" ref="S24:S25" si="86">IF(R24="","",R24)</f>
        <v/>
      </c>
      <c r="T24" s="193">
        <f t="shared" si="16"/>
        <v>0</v>
      </c>
      <c r="AG24" s="59"/>
      <c r="AH24" s="59"/>
      <c r="AI24" s="59"/>
      <c r="AJ24" s="59"/>
      <c r="AK24" s="59"/>
      <c r="AL24" s="59"/>
      <c r="AM24" s="59"/>
      <c r="AN24" s="58">
        <v>1</v>
      </c>
      <c r="AO24" s="58">
        <v>2</v>
      </c>
      <c r="AP24" s="58">
        <v>7</v>
      </c>
      <c r="AQ24" s="60">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58">
        <f ca="1">COUNTIF(INDIRECT("H"&amp;(ROW()+12*(($AN24-1)*3+$AO24)-ROW())/12+5):INDIRECT("S"&amp;(ROW()+12*(($AN24-1)*3+$AO24)-ROW())/12+5),AQ24)</f>
        <v>0</v>
      </c>
      <c r="AS24" s="60"/>
      <c r="AU24" s="58">
        <f ca="1">IF(AND(AQ24&gt;0,AR24&gt;0),COUNTIF(AU$6:AU23,"&gt;0")+1,0)</f>
        <v>0</v>
      </c>
      <c r="BE24" s="58">
        <v>1</v>
      </c>
      <c r="BG24" s="61">
        <f t="shared" ref="BG24:BR24" si="87">SUM(H24:H25)</f>
        <v>0</v>
      </c>
      <c r="BH24" s="61">
        <f t="shared" si="87"/>
        <v>0</v>
      </c>
      <c r="BI24" s="61">
        <f t="shared" si="87"/>
        <v>0</v>
      </c>
      <c r="BJ24" s="61">
        <f t="shared" si="87"/>
        <v>0</v>
      </c>
      <c r="BK24" s="61">
        <f t="shared" si="87"/>
        <v>0</v>
      </c>
      <c r="BL24" s="61">
        <f t="shared" si="87"/>
        <v>0</v>
      </c>
      <c r="BM24" s="61">
        <f t="shared" si="87"/>
        <v>0</v>
      </c>
      <c r="BN24" s="61">
        <f t="shared" si="87"/>
        <v>0</v>
      </c>
      <c r="BO24" s="61">
        <f t="shared" si="87"/>
        <v>0</v>
      </c>
      <c r="BP24" s="61">
        <f t="shared" si="87"/>
        <v>0</v>
      </c>
      <c r="BQ24" s="61">
        <f t="shared" si="87"/>
        <v>0</v>
      </c>
      <c r="BR24" s="61">
        <f t="shared" si="87"/>
        <v>0</v>
      </c>
      <c r="BS24" s="59"/>
      <c r="BT24" s="61">
        <f t="shared" ref="BT24:CE24" si="88">SUM(U24:U25)</f>
        <v>0</v>
      </c>
      <c r="BU24" s="61">
        <f t="shared" si="88"/>
        <v>0</v>
      </c>
      <c r="BV24" s="61">
        <f t="shared" si="88"/>
        <v>0</v>
      </c>
      <c r="BW24" s="61">
        <f t="shared" si="88"/>
        <v>0</v>
      </c>
      <c r="BX24" s="61">
        <f t="shared" si="88"/>
        <v>0</v>
      </c>
      <c r="BY24" s="61">
        <f t="shared" si="88"/>
        <v>0</v>
      </c>
      <c r="BZ24" s="61">
        <f t="shared" si="88"/>
        <v>0</v>
      </c>
      <c r="CA24" s="61">
        <f t="shared" si="88"/>
        <v>0</v>
      </c>
      <c r="CB24" s="61">
        <f t="shared" si="88"/>
        <v>0</v>
      </c>
      <c r="CC24" s="61">
        <f t="shared" si="88"/>
        <v>0</v>
      </c>
      <c r="CD24" s="61">
        <f t="shared" si="88"/>
        <v>0</v>
      </c>
      <c r="CE24" s="61">
        <f t="shared" si="88"/>
        <v>0</v>
      </c>
    </row>
    <row r="25" spans="1:83">
      <c r="A25" s="375"/>
      <c r="B25" s="378"/>
      <c r="C25" s="408"/>
      <c r="D25" s="408"/>
      <c r="E25" s="382"/>
      <c r="F25" s="378"/>
      <c r="G25" s="235" t="s">
        <v>107</v>
      </c>
      <c r="H25" s="194"/>
      <c r="I25" s="195" t="str">
        <f t="shared" si="76"/>
        <v/>
      </c>
      <c r="J25" s="195" t="str">
        <f t="shared" si="77"/>
        <v/>
      </c>
      <c r="K25" s="195" t="str">
        <f t="shared" si="78"/>
        <v/>
      </c>
      <c r="L25" s="195" t="str">
        <f t="shared" si="79"/>
        <v/>
      </c>
      <c r="M25" s="195" t="str">
        <f t="shared" si="80"/>
        <v/>
      </c>
      <c r="N25" s="195" t="str">
        <f t="shared" si="81"/>
        <v/>
      </c>
      <c r="O25" s="195" t="str">
        <f t="shared" si="82"/>
        <v/>
      </c>
      <c r="P25" s="195" t="str">
        <f t="shared" si="83"/>
        <v/>
      </c>
      <c r="Q25" s="195" t="str">
        <f t="shared" si="84"/>
        <v/>
      </c>
      <c r="R25" s="195" t="str">
        <f t="shared" si="85"/>
        <v/>
      </c>
      <c r="S25" s="195" t="str">
        <f t="shared" si="86"/>
        <v/>
      </c>
      <c r="T25" s="196">
        <f t="shared" si="16"/>
        <v>0</v>
      </c>
      <c r="AG25" s="59"/>
      <c r="AH25" s="59"/>
      <c r="AI25" s="59"/>
      <c r="AJ25" s="59"/>
      <c r="AK25" s="59"/>
      <c r="AL25" s="59"/>
      <c r="AM25" s="59"/>
      <c r="AN25" s="58">
        <v>1</v>
      </c>
      <c r="AO25" s="58">
        <v>2</v>
      </c>
      <c r="AP25" s="58">
        <v>8</v>
      </c>
      <c r="AQ25" s="60">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58">
        <f ca="1">COUNTIF(INDIRECT("H"&amp;(ROW()+12*(($AN25-1)*3+$AO25)-ROW())/12+5):INDIRECT("S"&amp;(ROW()+12*(($AN25-1)*3+$AO25)-ROW())/12+5),AQ25)</f>
        <v>0</v>
      </c>
      <c r="AS25" s="60"/>
      <c r="AU25" s="58">
        <f ca="1">IF(AND(AQ25&gt;0,AR25&gt;0),COUNTIF(AU$6:AU24,"&gt;0")+1,0)</f>
        <v>0</v>
      </c>
      <c r="BE25" s="58">
        <v>2</v>
      </c>
      <c r="BF25" s="58" t="s">
        <v>106</v>
      </c>
      <c r="BG25" s="61">
        <f t="shared" ref="BG25:BR25" si="89">IF(BG24+BT24&gt;40000,1,0)</f>
        <v>0</v>
      </c>
      <c r="BH25" s="61">
        <f t="shared" si="89"/>
        <v>0</v>
      </c>
      <c r="BI25" s="61">
        <f t="shared" si="89"/>
        <v>0</v>
      </c>
      <c r="BJ25" s="61">
        <f t="shared" si="89"/>
        <v>0</v>
      </c>
      <c r="BK25" s="61">
        <f t="shared" si="89"/>
        <v>0</v>
      </c>
      <c r="BL25" s="61">
        <f t="shared" si="89"/>
        <v>0</v>
      </c>
      <c r="BM25" s="61">
        <f t="shared" si="89"/>
        <v>0</v>
      </c>
      <c r="BN25" s="61">
        <f t="shared" si="89"/>
        <v>0</v>
      </c>
      <c r="BO25" s="61">
        <f t="shared" si="89"/>
        <v>0</v>
      </c>
      <c r="BP25" s="61">
        <f t="shared" si="89"/>
        <v>0</v>
      </c>
      <c r="BQ25" s="61">
        <f t="shared" si="89"/>
        <v>0</v>
      </c>
      <c r="BR25" s="61">
        <f t="shared" si="89"/>
        <v>0</v>
      </c>
      <c r="BS25" s="59"/>
      <c r="BT25" s="61"/>
      <c r="BU25" s="61"/>
      <c r="BV25" s="61"/>
      <c r="BW25" s="61"/>
      <c r="BX25" s="61"/>
      <c r="BY25" s="61"/>
      <c r="BZ25" s="61"/>
      <c r="CA25" s="61"/>
      <c r="CB25" s="61"/>
      <c r="CC25" s="61"/>
      <c r="CD25" s="61"/>
      <c r="CE25" s="61"/>
    </row>
    <row r="26" spans="1:83">
      <c r="A26" s="376"/>
      <c r="B26" s="379"/>
      <c r="C26" s="409"/>
      <c r="D26" s="410"/>
      <c r="E26" s="383"/>
      <c r="F26" s="379"/>
      <c r="G26" s="236" t="s">
        <v>1226</v>
      </c>
      <c r="H26" s="197"/>
      <c r="I26" s="198"/>
      <c r="J26" s="198"/>
      <c r="K26" s="198"/>
      <c r="L26" s="198"/>
      <c r="M26" s="198"/>
      <c r="N26" s="198"/>
      <c r="O26" s="198"/>
      <c r="P26" s="198"/>
      <c r="Q26" s="198"/>
      <c r="R26" s="198"/>
      <c r="S26" s="198"/>
      <c r="T26" s="199">
        <f t="shared" si="16"/>
        <v>0</v>
      </c>
      <c r="AG26" s="59"/>
      <c r="AH26" s="59"/>
      <c r="AI26" s="59"/>
      <c r="AJ26" s="59"/>
      <c r="AK26" s="59"/>
      <c r="AL26" s="59"/>
      <c r="AM26" s="59"/>
      <c r="AN26" s="58">
        <v>1</v>
      </c>
      <c r="AO26" s="58">
        <v>2</v>
      </c>
      <c r="AP26" s="58">
        <v>9</v>
      </c>
      <c r="AQ26" s="60">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58">
        <f ca="1">COUNTIF(INDIRECT("H"&amp;(ROW()+12*(($AN26-1)*3+$AO26)-ROW())/12+5):INDIRECT("S"&amp;(ROW()+12*(($AN26-1)*3+$AO26)-ROW())/12+5),AQ26)</f>
        <v>0</v>
      </c>
      <c r="AS26" s="60"/>
      <c r="AU26" s="58">
        <f ca="1">IF(AND(AQ26&gt;0,AR26&gt;0),COUNTIF(AU$6:AU25,"&gt;0")+1,0)</f>
        <v>0</v>
      </c>
      <c r="BE26" s="58">
        <v>3</v>
      </c>
      <c r="BG26" s="61"/>
      <c r="BH26" s="61"/>
      <c r="BI26" s="61"/>
      <c r="BJ26" s="61"/>
      <c r="BK26" s="61"/>
      <c r="BL26" s="61"/>
      <c r="BM26" s="61"/>
      <c r="BN26" s="61"/>
      <c r="BO26" s="61"/>
      <c r="BP26" s="61"/>
      <c r="BQ26" s="61"/>
      <c r="BR26" s="61"/>
      <c r="BS26" s="59"/>
      <c r="BT26" s="61"/>
      <c r="BU26" s="61"/>
      <c r="BV26" s="61"/>
      <c r="BW26" s="61"/>
      <c r="BX26" s="61"/>
      <c r="BY26" s="61"/>
      <c r="BZ26" s="61"/>
      <c r="CA26" s="61"/>
      <c r="CB26" s="61"/>
      <c r="CC26" s="61"/>
      <c r="CD26" s="61"/>
      <c r="CE26" s="61"/>
    </row>
    <row r="27" spans="1:83">
      <c r="A27" s="374">
        <v>8</v>
      </c>
      <c r="B27" s="377"/>
      <c r="C27" s="377"/>
      <c r="D27" s="377"/>
      <c r="E27" s="381"/>
      <c r="F27" s="377"/>
      <c r="G27" s="234" t="s">
        <v>109</v>
      </c>
      <c r="H27" s="191"/>
      <c r="I27" s="192" t="str">
        <f t="shared" ref="I27:I28" si="90">IF(H27="","",H27)</f>
        <v/>
      </c>
      <c r="J27" s="192" t="str">
        <f t="shared" ref="J27:J28" si="91">IF(I27="","",I27)</f>
        <v/>
      </c>
      <c r="K27" s="192" t="str">
        <f t="shared" ref="K27:K28" si="92">IF(J27="","",J27)</f>
        <v/>
      </c>
      <c r="L27" s="192" t="str">
        <f t="shared" ref="L27:L28" si="93">IF(K27="","",K27)</f>
        <v/>
      </c>
      <c r="M27" s="192" t="str">
        <f t="shared" ref="M27:M28" si="94">IF(L27="","",L27)</f>
        <v/>
      </c>
      <c r="N27" s="192" t="str">
        <f t="shared" ref="N27:N28" si="95">IF(M27="","",M27)</f>
        <v/>
      </c>
      <c r="O27" s="192" t="str">
        <f t="shared" ref="O27:O28" si="96">IF(N27="","",N27)</f>
        <v/>
      </c>
      <c r="P27" s="192" t="str">
        <f t="shared" ref="P27:P28" si="97">IF(O27="","",O27)</f>
        <v/>
      </c>
      <c r="Q27" s="192" t="str">
        <f t="shared" ref="Q27:Q28" si="98">IF(P27="","",P27)</f>
        <v/>
      </c>
      <c r="R27" s="192" t="str">
        <f t="shared" ref="R27:R28" si="99">IF(Q27="","",Q27)</f>
        <v/>
      </c>
      <c r="S27" s="192" t="str">
        <f t="shared" ref="S27:S28" si="100">IF(R27="","",R27)</f>
        <v/>
      </c>
      <c r="T27" s="193">
        <f t="shared" si="16"/>
        <v>0</v>
      </c>
      <c r="AG27" s="59"/>
      <c r="AH27" s="59"/>
      <c r="AI27" s="59"/>
      <c r="AJ27" s="59"/>
      <c r="AK27" s="59"/>
      <c r="AL27" s="59"/>
      <c r="AM27" s="59"/>
      <c r="AN27" s="58">
        <v>1</v>
      </c>
      <c r="AO27" s="58">
        <v>2</v>
      </c>
      <c r="AP27" s="58">
        <v>10</v>
      </c>
      <c r="AQ27" s="60">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58">
        <f ca="1">COUNTIF(INDIRECT("H"&amp;(ROW()+12*(($AN27-1)*3+$AO27)-ROW())/12+5):INDIRECT("S"&amp;(ROW()+12*(($AN27-1)*3+$AO27)-ROW())/12+5),AQ27)</f>
        <v>0</v>
      </c>
      <c r="AS27" s="60"/>
      <c r="AU27" s="58">
        <f ca="1">IF(AND(AQ27&gt;0,AR27&gt;0),COUNTIF(AU$6:AU26,"&gt;0")+1,0)</f>
        <v>0</v>
      </c>
      <c r="BE27" s="58">
        <v>1</v>
      </c>
      <c r="BG27" s="61">
        <f t="shared" ref="BG27:BR27" si="101">SUM(H27:H28)</f>
        <v>0</v>
      </c>
      <c r="BH27" s="61">
        <f t="shared" si="101"/>
        <v>0</v>
      </c>
      <c r="BI27" s="61">
        <f t="shared" si="101"/>
        <v>0</v>
      </c>
      <c r="BJ27" s="61">
        <f t="shared" si="101"/>
        <v>0</v>
      </c>
      <c r="BK27" s="61">
        <f t="shared" si="101"/>
        <v>0</v>
      </c>
      <c r="BL27" s="61">
        <f t="shared" si="101"/>
        <v>0</v>
      </c>
      <c r="BM27" s="61">
        <f t="shared" si="101"/>
        <v>0</v>
      </c>
      <c r="BN27" s="61">
        <f t="shared" si="101"/>
        <v>0</v>
      </c>
      <c r="BO27" s="61">
        <f t="shared" si="101"/>
        <v>0</v>
      </c>
      <c r="BP27" s="61">
        <f t="shared" si="101"/>
        <v>0</v>
      </c>
      <c r="BQ27" s="61">
        <f t="shared" si="101"/>
        <v>0</v>
      </c>
      <c r="BR27" s="61">
        <f t="shared" si="101"/>
        <v>0</v>
      </c>
      <c r="BS27" s="59"/>
      <c r="BT27" s="61">
        <f t="shared" ref="BT27:CE27" si="102">SUM(U27:U28)</f>
        <v>0</v>
      </c>
      <c r="BU27" s="61">
        <f t="shared" si="102"/>
        <v>0</v>
      </c>
      <c r="BV27" s="61">
        <f t="shared" si="102"/>
        <v>0</v>
      </c>
      <c r="BW27" s="61">
        <f t="shared" si="102"/>
        <v>0</v>
      </c>
      <c r="BX27" s="61">
        <f t="shared" si="102"/>
        <v>0</v>
      </c>
      <c r="BY27" s="61">
        <f t="shared" si="102"/>
        <v>0</v>
      </c>
      <c r="BZ27" s="61">
        <f t="shared" si="102"/>
        <v>0</v>
      </c>
      <c r="CA27" s="61">
        <f t="shared" si="102"/>
        <v>0</v>
      </c>
      <c r="CB27" s="61">
        <f t="shared" si="102"/>
        <v>0</v>
      </c>
      <c r="CC27" s="61">
        <f t="shared" si="102"/>
        <v>0</v>
      </c>
      <c r="CD27" s="61">
        <f t="shared" si="102"/>
        <v>0</v>
      </c>
      <c r="CE27" s="61">
        <f t="shared" si="102"/>
        <v>0</v>
      </c>
    </row>
    <row r="28" spans="1:83">
      <c r="A28" s="375"/>
      <c r="B28" s="378"/>
      <c r="C28" s="408"/>
      <c r="D28" s="408"/>
      <c r="E28" s="382"/>
      <c r="F28" s="378"/>
      <c r="G28" s="235" t="s">
        <v>107</v>
      </c>
      <c r="H28" s="194"/>
      <c r="I28" s="195" t="str">
        <f t="shared" si="90"/>
        <v/>
      </c>
      <c r="J28" s="195" t="str">
        <f t="shared" si="91"/>
        <v/>
      </c>
      <c r="K28" s="195" t="str">
        <f t="shared" si="92"/>
        <v/>
      </c>
      <c r="L28" s="195" t="str">
        <f t="shared" si="93"/>
        <v/>
      </c>
      <c r="M28" s="195" t="str">
        <f t="shared" si="94"/>
        <v/>
      </c>
      <c r="N28" s="195" t="str">
        <f t="shared" si="95"/>
        <v/>
      </c>
      <c r="O28" s="195" t="str">
        <f t="shared" si="96"/>
        <v/>
      </c>
      <c r="P28" s="195" t="str">
        <f t="shared" si="97"/>
        <v/>
      </c>
      <c r="Q28" s="195" t="str">
        <f t="shared" si="98"/>
        <v/>
      </c>
      <c r="R28" s="195" t="str">
        <f t="shared" si="99"/>
        <v/>
      </c>
      <c r="S28" s="195" t="str">
        <f t="shared" si="100"/>
        <v/>
      </c>
      <c r="T28" s="196">
        <f t="shared" si="16"/>
        <v>0</v>
      </c>
      <c r="AG28" s="59"/>
      <c r="AH28" s="59"/>
      <c r="AI28" s="59"/>
      <c r="AJ28" s="59"/>
      <c r="AK28" s="59"/>
      <c r="AL28" s="59"/>
      <c r="AM28" s="59"/>
      <c r="AN28" s="58">
        <v>1</v>
      </c>
      <c r="AO28" s="58">
        <v>2</v>
      </c>
      <c r="AP28" s="58">
        <v>11</v>
      </c>
      <c r="AQ28" s="60">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58">
        <f ca="1">COUNTIF(INDIRECT("H"&amp;(ROW()+12*(($AN28-1)*3+$AO28)-ROW())/12+5):INDIRECT("S"&amp;(ROW()+12*(($AN28-1)*3+$AO28)-ROW())/12+5),AQ28)</f>
        <v>0</v>
      </c>
      <c r="AS28" s="60"/>
      <c r="AU28" s="58">
        <f ca="1">IF(AND(AQ28&gt;0,AR28&gt;0),COUNTIF(AU$6:AU27,"&gt;0")+1,0)</f>
        <v>0</v>
      </c>
      <c r="BE28" s="58">
        <v>2</v>
      </c>
      <c r="BF28" s="58" t="s">
        <v>106</v>
      </c>
      <c r="BG28" s="61">
        <f t="shared" ref="BG28:BR28" si="103">IF(BG27+BT27&gt;40000,1,0)</f>
        <v>0</v>
      </c>
      <c r="BH28" s="61">
        <f t="shared" si="103"/>
        <v>0</v>
      </c>
      <c r="BI28" s="61">
        <f t="shared" si="103"/>
        <v>0</v>
      </c>
      <c r="BJ28" s="61">
        <f t="shared" si="103"/>
        <v>0</v>
      </c>
      <c r="BK28" s="61">
        <f t="shared" si="103"/>
        <v>0</v>
      </c>
      <c r="BL28" s="61">
        <f t="shared" si="103"/>
        <v>0</v>
      </c>
      <c r="BM28" s="61">
        <f t="shared" si="103"/>
        <v>0</v>
      </c>
      <c r="BN28" s="61">
        <f t="shared" si="103"/>
        <v>0</v>
      </c>
      <c r="BO28" s="61">
        <f t="shared" si="103"/>
        <v>0</v>
      </c>
      <c r="BP28" s="61">
        <f t="shared" si="103"/>
        <v>0</v>
      </c>
      <c r="BQ28" s="61">
        <f t="shared" si="103"/>
        <v>0</v>
      </c>
      <c r="BR28" s="61">
        <f t="shared" si="103"/>
        <v>0</v>
      </c>
      <c r="BS28" s="59"/>
      <c r="BT28" s="61"/>
      <c r="BU28" s="61"/>
      <c r="BV28" s="61"/>
      <c r="BW28" s="61"/>
      <c r="BX28" s="61"/>
      <c r="BY28" s="61"/>
      <c r="BZ28" s="61"/>
      <c r="CA28" s="61"/>
      <c r="CB28" s="61"/>
      <c r="CC28" s="61"/>
      <c r="CD28" s="61"/>
      <c r="CE28" s="61"/>
    </row>
    <row r="29" spans="1:83">
      <c r="A29" s="376"/>
      <c r="B29" s="379"/>
      <c r="C29" s="409"/>
      <c r="D29" s="410"/>
      <c r="E29" s="383"/>
      <c r="F29" s="379"/>
      <c r="G29" s="236" t="s">
        <v>1226</v>
      </c>
      <c r="H29" s="197"/>
      <c r="I29" s="198"/>
      <c r="J29" s="198"/>
      <c r="K29" s="198"/>
      <c r="L29" s="198"/>
      <c r="M29" s="198"/>
      <c r="N29" s="198"/>
      <c r="O29" s="198"/>
      <c r="P29" s="198"/>
      <c r="Q29" s="198"/>
      <c r="R29" s="198"/>
      <c r="S29" s="198"/>
      <c r="T29" s="199">
        <f t="shared" si="16"/>
        <v>0</v>
      </c>
      <c r="AG29" s="59"/>
      <c r="AH29" s="59"/>
      <c r="AI29" s="59"/>
      <c r="AJ29" s="59"/>
      <c r="AK29" s="59"/>
      <c r="AL29" s="59"/>
      <c r="AM29" s="59"/>
      <c r="AN29" s="58">
        <v>1</v>
      </c>
      <c r="AO29" s="58">
        <v>2</v>
      </c>
      <c r="AP29" s="58">
        <v>12</v>
      </c>
      <c r="AQ29" s="60">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58">
        <f ca="1">COUNTIF(INDIRECT("H"&amp;(ROW()+12*(($AN29-1)*3+$AO29)-ROW())/12+5):INDIRECT("S"&amp;(ROW()+12*(($AN29-1)*3+$AO29)-ROW())/12+5),AQ29)</f>
        <v>0</v>
      </c>
      <c r="AS29" s="60"/>
      <c r="AU29" s="58">
        <f ca="1">IF(AND(AQ29&gt;0,AR29&gt;0),COUNTIF(AU$6:AU28,"&gt;0")+1,0)</f>
        <v>0</v>
      </c>
      <c r="BE29" s="58">
        <v>3</v>
      </c>
      <c r="BG29" s="61"/>
      <c r="BH29" s="61"/>
      <c r="BI29" s="61"/>
      <c r="BJ29" s="61"/>
      <c r="BK29" s="61"/>
      <c r="BL29" s="61"/>
      <c r="BM29" s="61"/>
      <c r="BN29" s="61"/>
      <c r="BO29" s="61"/>
      <c r="BP29" s="61"/>
      <c r="BQ29" s="61"/>
      <c r="BR29" s="61"/>
    </row>
    <row r="30" spans="1:83">
      <c r="A30" s="374">
        <v>9</v>
      </c>
      <c r="B30" s="377"/>
      <c r="C30" s="377"/>
      <c r="D30" s="377"/>
      <c r="E30" s="381"/>
      <c r="F30" s="377"/>
      <c r="G30" s="234" t="s">
        <v>109</v>
      </c>
      <c r="H30" s="191"/>
      <c r="I30" s="192" t="str">
        <f t="shared" ref="I30:I31" si="104">IF(H30="","",H30)</f>
        <v/>
      </c>
      <c r="J30" s="192" t="str">
        <f t="shared" ref="J30:J31" si="105">IF(I30="","",I30)</f>
        <v/>
      </c>
      <c r="K30" s="192" t="str">
        <f t="shared" ref="K30:K31" si="106">IF(J30="","",J30)</f>
        <v/>
      </c>
      <c r="L30" s="192" t="str">
        <f t="shared" ref="L30:L31" si="107">IF(K30="","",K30)</f>
        <v/>
      </c>
      <c r="M30" s="192" t="str">
        <f t="shared" ref="M30:M31" si="108">IF(L30="","",L30)</f>
        <v/>
      </c>
      <c r="N30" s="192" t="str">
        <f t="shared" ref="N30:N31" si="109">IF(M30="","",M30)</f>
        <v/>
      </c>
      <c r="O30" s="192" t="str">
        <f t="shared" ref="O30:O31" si="110">IF(N30="","",N30)</f>
        <v/>
      </c>
      <c r="P30" s="192" t="str">
        <f t="shared" ref="P30:P31" si="111">IF(O30="","",O30)</f>
        <v/>
      </c>
      <c r="Q30" s="192" t="str">
        <f t="shared" ref="Q30:Q31" si="112">IF(P30="","",P30)</f>
        <v/>
      </c>
      <c r="R30" s="192" t="str">
        <f t="shared" ref="R30:R31" si="113">IF(Q30="","",Q30)</f>
        <v/>
      </c>
      <c r="S30" s="192" t="str">
        <f t="shared" ref="S30:S31" si="114">IF(R30="","",R30)</f>
        <v/>
      </c>
      <c r="T30" s="193">
        <f t="shared" si="16"/>
        <v>0</v>
      </c>
      <c r="AG30" s="59"/>
      <c r="AH30" s="59"/>
      <c r="AI30" s="59"/>
      <c r="AJ30" s="59"/>
      <c r="AK30" s="59"/>
      <c r="AL30" s="59"/>
      <c r="AM30" s="59"/>
      <c r="AN30" s="58">
        <v>1</v>
      </c>
      <c r="AO30" s="58">
        <v>3</v>
      </c>
      <c r="AP30" s="58">
        <v>1</v>
      </c>
      <c r="AQ30" s="60">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58">
        <f ca="1">COUNTIF(INDIRECT("H"&amp;(ROW()+12*(($AN30-1)*3+$AO30)-ROW())/12+5):INDIRECT("S"&amp;(ROW()+12*(($AN30-1)*3+$AO30)-ROW())/12+5),AQ30)</f>
        <v>0</v>
      </c>
      <c r="AS30" s="60"/>
      <c r="AU30" s="58">
        <f ca="1">IF(AND(AQ30&gt;0,AR30&gt;0),COUNTIF(AU$6:AU29,"&gt;0")+1,0)</f>
        <v>0</v>
      </c>
      <c r="BE30" s="58">
        <v>1</v>
      </c>
      <c r="BG30" s="61">
        <f t="shared" ref="BG30:BR30" si="115">SUM(H30:H31)</f>
        <v>0</v>
      </c>
      <c r="BH30" s="61">
        <f t="shared" si="115"/>
        <v>0</v>
      </c>
      <c r="BI30" s="61">
        <f t="shared" si="115"/>
        <v>0</v>
      </c>
      <c r="BJ30" s="61">
        <f t="shared" si="115"/>
        <v>0</v>
      </c>
      <c r="BK30" s="61">
        <f t="shared" si="115"/>
        <v>0</v>
      </c>
      <c r="BL30" s="61">
        <f t="shared" si="115"/>
        <v>0</v>
      </c>
      <c r="BM30" s="61">
        <f t="shared" si="115"/>
        <v>0</v>
      </c>
      <c r="BN30" s="61">
        <f t="shared" si="115"/>
        <v>0</v>
      </c>
      <c r="BO30" s="61">
        <f t="shared" si="115"/>
        <v>0</v>
      </c>
      <c r="BP30" s="61">
        <f t="shared" si="115"/>
        <v>0</v>
      </c>
      <c r="BQ30" s="61">
        <f t="shared" si="115"/>
        <v>0</v>
      </c>
      <c r="BR30" s="61">
        <f t="shared" si="115"/>
        <v>0</v>
      </c>
      <c r="BS30" s="59"/>
      <c r="BT30" s="61">
        <f t="shared" ref="BT30:CE30" si="116">SUM(U30:U31)</f>
        <v>0</v>
      </c>
      <c r="BU30" s="61">
        <f t="shared" si="116"/>
        <v>0</v>
      </c>
      <c r="BV30" s="61">
        <f t="shared" si="116"/>
        <v>0</v>
      </c>
      <c r="BW30" s="61">
        <f t="shared" si="116"/>
        <v>0</v>
      </c>
      <c r="BX30" s="61">
        <f t="shared" si="116"/>
        <v>0</v>
      </c>
      <c r="BY30" s="61">
        <f t="shared" si="116"/>
        <v>0</v>
      </c>
      <c r="BZ30" s="61">
        <f t="shared" si="116"/>
        <v>0</v>
      </c>
      <c r="CA30" s="61">
        <f t="shared" si="116"/>
        <v>0</v>
      </c>
      <c r="CB30" s="61">
        <f t="shared" si="116"/>
        <v>0</v>
      </c>
      <c r="CC30" s="61">
        <f t="shared" si="116"/>
        <v>0</v>
      </c>
      <c r="CD30" s="61">
        <f t="shared" si="116"/>
        <v>0</v>
      </c>
      <c r="CE30" s="61">
        <f t="shared" si="116"/>
        <v>0</v>
      </c>
    </row>
    <row r="31" spans="1:83">
      <c r="A31" s="375"/>
      <c r="B31" s="378"/>
      <c r="C31" s="408"/>
      <c r="D31" s="408"/>
      <c r="E31" s="382"/>
      <c r="F31" s="378"/>
      <c r="G31" s="235" t="s">
        <v>107</v>
      </c>
      <c r="H31" s="194"/>
      <c r="I31" s="195" t="str">
        <f t="shared" si="104"/>
        <v/>
      </c>
      <c r="J31" s="195" t="str">
        <f t="shared" si="105"/>
        <v/>
      </c>
      <c r="K31" s="195" t="str">
        <f t="shared" si="106"/>
        <v/>
      </c>
      <c r="L31" s="195" t="str">
        <f t="shared" si="107"/>
        <v/>
      </c>
      <c r="M31" s="195" t="str">
        <f t="shared" si="108"/>
        <v/>
      </c>
      <c r="N31" s="195" t="str">
        <f t="shared" si="109"/>
        <v/>
      </c>
      <c r="O31" s="195" t="str">
        <f t="shared" si="110"/>
        <v/>
      </c>
      <c r="P31" s="195" t="str">
        <f t="shared" si="111"/>
        <v/>
      </c>
      <c r="Q31" s="195" t="str">
        <f t="shared" si="112"/>
        <v/>
      </c>
      <c r="R31" s="195" t="str">
        <f t="shared" si="113"/>
        <v/>
      </c>
      <c r="S31" s="195" t="str">
        <f t="shared" si="114"/>
        <v/>
      </c>
      <c r="T31" s="196">
        <f t="shared" si="16"/>
        <v>0</v>
      </c>
      <c r="AG31" s="59"/>
      <c r="AH31" s="59"/>
      <c r="AI31" s="59"/>
      <c r="AJ31" s="59"/>
      <c r="AK31" s="59"/>
      <c r="AL31" s="59"/>
      <c r="AM31" s="59"/>
      <c r="AN31" s="58">
        <v>1</v>
      </c>
      <c r="AO31" s="58">
        <v>3</v>
      </c>
      <c r="AP31" s="58">
        <v>2</v>
      </c>
      <c r="AQ31" s="60">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58">
        <f ca="1">COUNTIF(INDIRECT("H"&amp;(ROW()+12*(($AN31-1)*3+$AO31)-ROW())/12+5):INDIRECT("S"&amp;(ROW()+12*(($AN31-1)*3+$AO31)-ROW())/12+5),AQ31)</f>
        <v>0</v>
      </c>
      <c r="AS31" s="60"/>
      <c r="AU31" s="58">
        <f ca="1">IF(AND(AQ31&gt;0,AR31&gt;0),COUNTIF(AU$6:AU30,"&gt;0")+1,0)</f>
        <v>0</v>
      </c>
      <c r="BE31" s="58">
        <v>2</v>
      </c>
      <c r="BF31" s="58" t="s">
        <v>106</v>
      </c>
      <c r="BG31" s="61">
        <f t="shared" ref="BG31:BR31" si="117">IF(BG30+BT30&gt;40000,1,0)</f>
        <v>0</v>
      </c>
      <c r="BH31" s="61">
        <f t="shared" si="117"/>
        <v>0</v>
      </c>
      <c r="BI31" s="61">
        <f t="shared" si="117"/>
        <v>0</v>
      </c>
      <c r="BJ31" s="61">
        <f t="shared" si="117"/>
        <v>0</v>
      </c>
      <c r="BK31" s="61">
        <f t="shared" si="117"/>
        <v>0</v>
      </c>
      <c r="BL31" s="61">
        <f t="shared" si="117"/>
        <v>0</v>
      </c>
      <c r="BM31" s="61">
        <f t="shared" si="117"/>
        <v>0</v>
      </c>
      <c r="BN31" s="61">
        <f t="shared" si="117"/>
        <v>0</v>
      </c>
      <c r="BO31" s="61">
        <f t="shared" si="117"/>
        <v>0</v>
      </c>
      <c r="BP31" s="61">
        <f t="shared" si="117"/>
        <v>0</v>
      </c>
      <c r="BQ31" s="61">
        <f t="shared" si="117"/>
        <v>0</v>
      </c>
      <c r="BR31" s="61">
        <f t="shared" si="117"/>
        <v>0</v>
      </c>
      <c r="BS31" s="59"/>
      <c r="BT31" s="61"/>
      <c r="BU31" s="61"/>
      <c r="BV31" s="61"/>
      <c r="BW31" s="61"/>
      <c r="BX31" s="61"/>
      <c r="BY31" s="61"/>
      <c r="BZ31" s="61"/>
      <c r="CA31" s="61"/>
      <c r="CB31" s="61"/>
      <c r="CC31" s="61"/>
      <c r="CD31" s="61"/>
      <c r="CE31" s="61"/>
    </row>
    <row r="32" spans="1:83">
      <c r="A32" s="376"/>
      <c r="B32" s="379"/>
      <c r="C32" s="409"/>
      <c r="D32" s="410"/>
      <c r="E32" s="383"/>
      <c r="F32" s="379"/>
      <c r="G32" s="236" t="s">
        <v>1226</v>
      </c>
      <c r="H32" s="197"/>
      <c r="I32" s="198"/>
      <c r="J32" s="198"/>
      <c r="K32" s="198"/>
      <c r="L32" s="198"/>
      <c r="M32" s="198"/>
      <c r="N32" s="198"/>
      <c r="O32" s="198"/>
      <c r="P32" s="198"/>
      <c r="Q32" s="198"/>
      <c r="R32" s="198"/>
      <c r="S32" s="198"/>
      <c r="T32" s="199">
        <f t="shared" si="16"/>
        <v>0</v>
      </c>
      <c r="AG32" s="59"/>
      <c r="AH32" s="59"/>
      <c r="AI32" s="59"/>
      <c r="AJ32" s="59"/>
      <c r="AK32" s="59"/>
      <c r="AL32" s="59"/>
      <c r="AM32" s="59"/>
      <c r="AN32" s="58">
        <v>1</v>
      </c>
      <c r="AO32" s="58">
        <v>3</v>
      </c>
      <c r="AP32" s="58">
        <v>3</v>
      </c>
      <c r="AQ32" s="60">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58">
        <f ca="1">COUNTIF(INDIRECT("H"&amp;(ROW()+12*(($AN32-1)*3+$AO32)-ROW())/12+5):INDIRECT("S"&amp;(ROW()+12*(($AN32-1)*3+$AO32)-ROW())/12+5),AQ32)</f>
        <v>0</v>
      </c>
      <c r="AS32" s="60"/>
      <c r="AU32" s="58">
        <f ca="1">IF(AND(AQ32&gt;0,AR32&gt;0),COUNTIF(AU$6:AU31,"&gt;0")+1,0)</f>
        <v>0</v>
      </c>
      <c r="BE32" s="58">
        <v>3</v>
      </c>
      <c r="BG32" s="61"/>
      <c r="BH32" s="61"/>
      <c r="BI32" s="61"/>
      <c r="BJ32" s="61"/>
      <c r="BK32" s="61"/>
      <c r="BL32" s="61"/>
      <c r="BM32" s="61"/>
      <c r="BN32" s="61"/>
      <c r="BO32" s="61"/>
      <c r="BP32" s="61"/>
      <c r="BQ32" s="61"/>
      <c r="BR32" s="61"/>
      <c r="BS32" s="59"/>
      <c r="BT32" s="61"/>
      <c r="BU32" s="61"/>
      <c r="BV32" s="61"/>
      <c r="BW32" s="61"/>
      <c r="BX32" s="61"/>
      <c r="BY32" s="61"/>
      <c r="BZ32" s="61"/>
      <c r="CA32" s="61"/>
      <c r="CB32" s="61"/>
      <c r="CC32" s="61"/>
      <c r="CD32" s="61"/>
      <c r="CE32" s="61"/>
    </row>
    <row r="33" spans="1:83">
      <c r="A33" s="374">
        <v>10</v>
      </c>
      <c r="B33" s="377"/>
      <c r="C33" s="377"/>
      <c r="D33" s="377"/>
      <c r="E33" s="381"/>
      <c r="F33" s="377"/>
      <c r="G33" s="234" t="s">
        <v>109</v>
      </c>
      <c r="H33" s="191"/>
      <c r="I33" s="192" t="str">
        <f t="shared" ref="I33:I34" si="118">IF(H33="","",H33)</f>
        <v/>
      </c>
      <c r="J33" s="192" t="str">
        <f t="shared" ref="J33:J34" si="119">IF(I33="","",I33)</f>
        <v/>
      </c>
      <c r="K33" s="192" t="str">
        <f t="shared" ref="K33:K34" si="120">IF(J33="","",J33)</f>
        <v/>
      </c>
      <c r="L33" s="192" t="str">
        <f t="shared" ref="L33:L34" si="121">IF(K33="","",K33)</f>
        <v/>
      </c>
      <c r="M33" s="192" t="str">
        <f t="shared" ref="M33:M34" si="122">IF(L33="","",L33)</f>
        <v/>
      </c>
      <c r="N33" s="192" t="str">
        <f t="shared" ref="N33:N34" si="123">IF(M33="","",M33)</f>
        <v/>
      </c>
      <c r="O33" s="192" t="str">
        <f t="shared" ref="O33:O34" si="124">IF(N33="","",N33)</f>
        <v/>
      </c>
      <c r="P33" s="192" t="str">
        <f t="shared" ref="P33:P34" si="125">IF(O33="","",O33)</f>
        <v/>
      </c>
      <c r="Q33" s="192" t="str">
        <f t="shared" ref="Q33:Q34" si="126">IF(P33="","",P33)</f>
        <v/>
      </c>
      <c r="R33" s="192" t="str">
        <f t="shared" ref="R33:R34" si="127">IF(Q33="","",Q33)</f>
        <v/>
      </c>
      <c r="S33" s="192" t="str">
        <f t="shared" ref="S33:S34" si="128">IF(R33="","",R33)</f>
        <v/>
      </c>
      <c r="T33" s="193">
        <f t="shared" si="16"/>
        <v>0</v>
      </c>
      <c r="AG33" s="59"/>
      <c r="AH33" s="59"/>
      <c r="AI33" s="59"/>
      <c r="AJ33" s="59"/>
      <c r="AK33" s="59"/>
      <c r="AL33" s="59"/>
      <c r="AM33" s="59"/>
      <c r="AN33" s="58">
        <v>1</v>
      </c>
      <c r="AO33" s="58">
        <v>3</v>
      </c>
      <c r="AP33" s="58">
        <v>4</v>
      </c>
      <c r="AQ33" s="60">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58">
        <f ca="1">COUNTIF(INDIRECT("H"&amp;(ROW()+12*(($AN33-1)*3+$AO33)-ROW())/12+5):INDIRECT("S"&amp;(ROW()+12*(($AN33-1)*3+$AO33)-ROW())/12+5),AQ33)</f>
        <v>0</v>
      </c>
      <c r="AS33" s="60"/>
      <c r="AU33" s="58">
        <f ca="1">IF(AND(AQ33&gt;0,AR33&gt;0),COUNTIF(AU$6:AU32,"&gt;0")+1,0)</f>
        <v>0</v>
      </c>
      <c r="BE33" s="58">
        <v>1</v>
      </c>
      <c r="BG33" s="61">
        <f t="shared" ref="BG33:BR33" si="129">SUM(H33:H34)</f>
        <v>0</v>
      </c>
      <c r="BH33" s="61">
        <f t="shared" si="129"/>
        <v>0</v>
      </c>
      <c r="BI33" s="61">
        <f t="shared" si="129"/>
        <v>0</v>
      </c>
      <c r="BJ33" s="61">
        <f t="shared" si="129"/>
        <v>0</v>
      </c>
      <c r="BK33" s="61">
        <f t="shared" si="129"/>
        <v>0</v>
      </c>
      <c r="BL33" s="61">
        <f t="shared" si="129"/>
        <v>0</v>
      </c>
      <c r="BM33" s="61">
        <f t="shared" si="129"/>
        <v>0</v>
      </c>
      <c r="BN33" s="61">
        <f t="shared" si="129"/>
        <v>0</v>
      </c>
      <c r="BO33" s="61">
        <f t="shared" si="129"/>
        <v>0</v>
      </c>
      <c r="BP33" s="61">
        <f t="shared" si="129"/>
        <v>0</v>
      </c>
      <c r="BQ33" s="61">
        <f t="shared" si="129"/>
        <v>0</v>
      </c>
      <c r="BR33" s="61">
        <f t="shared" si="129"/>
        <v>0</v>
      </c>
      <c r="BS33" s="59"/>
      <c r="BT33" s="61">
        <f t="shared" ref="BT33:CE33" si="130">SUM(U33:U34)</f>
        <v>0</v>
      </c>
      <c r="BU33" s="61">
        <f t="shared" si="130"/>
        <v>0</v>
      </c>
      <c r="BV33" s="61">
        <f t="shared" si="130"/>
        <v>0</v>
      </c>
      <c r="BW33" s="61">
        <f t="shared" si="130"/>
        <v>0</v>
      </c>
      <c r="BX33" s="61">
        <f t="shared" si="130"/>
        <v>0</v>
      </c>
      <c r="BY33" s="61">
        <f t="shared" si="130"/>
        <v>0</v>
      </c>
      <c r="BZ33" s="61">
        <f t="shared" si="130"/>
        <v>0</v>
      </c>
      <c r="CA33" s="61">
        <f t="shared" si="130"/>
        <v>0</v>
      </c>
      <c r="CB33" s="61">
        <f t="shared" si="130"/>
        <v>0</v>
      </c>
      <c r="CC33" s="61">
        <f t="shared" si="130"/>
        <v>0</v>
      </c>
      <c r="CD33" s="61">
        <f t="shared" si="130"/>
        <v>0</v>
      </c>
      <c r="CE33" s="61">
        <f t="shared" si="130"/>
        <v>0</v>
      </c>
    </row>
    <row r="34" spans="1:83">
      <c r="A34" s="375"/>
      <c r="B34" s="378"/>
      <c r="C34" s="408"/>
      <c r="D34" s="408"/>
      <c r="E34" s="382"/>
      <c r="F34" s="378"/>
      <c r="G34" s="235" t="s">
        <v>107</v>
      </c>
      <c r="H34" s="194"/>
      <c r="I34" s="195" t="str">
        <f t="shared" si="118"/>
        <v/>
      </c>
      <c r="J34" s="195" t="str">
        <f t="shared" si="119"/>
        <v/>
      </c>
      <c r="K34" s="195" t="str">
        <f t="shared" si="120"/>
        <v/>
      </c>
      <c r="L34" s="195" t="str">
        <f t="shared" si="121"/>
        <v/>
      </c>
      <c r="M34" s="195" t="str">
        <f t="shared" si="122"/>
        <v/>
      </c>
      <c r="N34" s="195" t="str">
        <f t="shared" si="123"/>
        <v/>
      </c>
      <c r="O34" s="195" t="str">
        <f t="shared" si="124"/>
        <v/>
      </c>
      <c r="P34" s="195" t="str">
        <f t="shared" si="125"/>
        <v/>
      </c>
      <c r="Q34" s="195" t="str">
        <f t="shared" si="126"/>
        <v/>
      </c>
      <c r="R34" s="195" t="str">
        <f t="shared" si="127"/>
        <v/>
      </c>
      <c r="S34" s="195" t="str">
        <f t="shared" si="128"/>
        <v/>
      </c>
      <c r="T34" s="196">
        <f t="shared" si="16"/>
        <v>0</v>
      </c>
      <c r="Y34" s="73"/>
      <c r="AG34" s="59"/>
      <c r="AH34" s="59"/>
      <c r="AI34" s="59"/>
      <c r="AJ34" s="59"/>
      <c r="AK34" s="59"/>
      <c r="AL34" s="59"/>
      <c r="AM34" s="59"/>
      <c r="AN34" s="58">
        <v>1</v>
      </c>
      <c r="AO34" s="58">
        <v>3</v>
      </c>
      <c r="AP34" s="58">
        <v>5</v>
      </c>
      <c r="AQ34" s="60">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58">
        <f ca="1">COUNTIF(INDIRECT("H"&amp;(ROW()+12*(($AN34-1)*3+$AO34)-ROW())/12+5):INDIRECT("S"&amp;(ROW()+12*(($AN34-1)*3+$AO34)-ROW())/12+5),AQ34)</f>
        <v>0</v>
      </c>
      <c r="AS34" s="60"/>
      <c r="AU34" s="58">
        <f ca="1">IF(AND(AQ34&gt;0,AR34&gt;0),COUNTIF(AU$6:AU33,"&gt;0")+1,0)</f>
        <v>0</v>
      </c>
      <c r="BE34" s="58">
        <v>2</v>
      </c>
      <c r="BF34" s="58" t="s">
        <v>106</v>
      </c>
      <c r="BG34" s="61">
        <f t="shared" ref="BG34:BR34" si="131">IF(BG33+BT33&gt;40000,1,0)</f>
        <v>0</v>
      </c>
      <c r="BH34" s="61">
        <f t="shared" si="131"/>
        <v>0</v>
      </c>
      <c r="BI34" s="61">
        <f t="shared" si="131"/>
        <v>0</v>
      </c>
      <c r="BJ34" s="61">
        <f t="shared" si="131"/>
        <v>0</v>
      </c>
      <c r="BK34" s="61">
        <f t="shared" si="131"/>
        <v>0</v>
      </c>
      <c r="BL34" s="61">
        <f t="shared" si="131"/>
        <v>0</v>
      </c>
      <c r="BM34" s="61">
        <f t="shared" si="131"/>
        <v>0</v>
      </c>
      <c r="BN34" s="61">
        <f t="shared" si="131"/>
        <v>0</v>
      </c>
      <c r="BO34" s="61">
        <f t="shared" si="131"/>
        <v>0</v>
      </c>
      <c r="BP34" s="61">
        <f t="shared" si="131"/>
        <v>0</v>
      </c>
      <c r="BQ34" s="61">
        <f t="shared" si="131"/>
        <v>0</v>
      </c>
      <c r="BR34" s="61">
        <f t="shared" si="131"/>
        <v>0</v>
      </c>
      <c r="BS34" s="59"/>
      <c r="BT34" s="61"/>
      <c r="BU34" s="61"/>
      <c r="BV34" s="61"/>
      <c r="BW34" s="61"/>
      <c r="BX34" s="61"/>
      <c r="BY34" s="61"/>
      <c r="BZ34" s="61"/>
      <c r="CA34" s="61"/>
      <c r="CB34" s="61"/>
      <c r="CC34" s="61"/>
      <c r="CD34" s="61"/>
      <c r="CE34" s="61"/>
    </row>
    <row r="35" spans="1:83">
      <c r="A35" s="376"/>
      <c r="B35" s="379"/>
      <c r="C35" s="409"/>
      <c r="D35" s="410"/>
      <c r="E35" s="383"/>
      <c r="F35" s="379"/>
      <c r="G35" s="236" t="s">
        <v>1226</v>
      </c>
      <c r="H35" s="197"/>
      <c r="I35" s="198"/>
      <c r="J35" s="198"/>
      <c r="K35" s="198"/>
      <c r="L35" s="198"/>
      <c r="M35" s="198"/>
      <c r="N35" s="198"/>
      <c r="O35" s="198"/>
      <c r="P35" s="198"/>
      <c r="Q35" s="198"/>
      <c r="R35" s="198"/>
      <c r="S35" s="198"/>
      <c r="T35" s="199">
        <f t="shared" si="16"/>
        <v>0</v>
      </c>
      <c r="AG35" s="59"/>
      <c r="AH35" s="59"/>
      <c r="AI35" s="59"/>
      <c r="AJ35" s="59"/>
      <c r="AK35" s="59"/>
      <c r="AL35" s="59"/>
      <c r="AM35" s="59"/>
      <c r="AN35" s="58">
        <v>1</v>
      </c>
      <c r="AO35" s="58">
        <v>3</v>
      </c>
      <c r="AP35" s="58">
        <v>6</v>
      </c>
      <c r="AQ35" s="60">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58">
        <f ca="1">COUNTIF(INDIRECT("H"&amp;(ROW()+12*(($AN35-1)*3+$AO35)-ROW())/12+5):INDIRECT("S"&amp;(ROW()+12*(($AN35-1)*3+$AO35)-ROW())/12+5),AQ35)</f>
        <v>0</v>
      </c>
      <c r="AS35" s="60"/>
      <c r="AU35" s="58">
        <f ca="1">IF(AND(AQ35&gt;0,AR35&gt;0),COUNTIF(AU$6:AU34,"&gt;0")+1,0)</f>
        <v>0</v>
      </c>
      <c r="BE35" s="58">
        <v>3</v>
      </c>
      <c r="BG35" s="61"/>
      <c r="BH35" s="61"/>
      <c r="BI35" s="61"/>
      <c r="BJ35" s="61"/>
      <c r="BK35" s="61"/>
      <c r="BL35" s="61"/>
      <c r="BM35" s="61"/>
      <c r="BN35" s="61"/>
      <c r="BO35" s="61"/>
      <c r="BP35" s="61"/>
      <c r="BQ35" s="61"/>
      <c r="BR35" s="61"/>
    </row>
    <row r="36" spans="1:83">
      <c r="A36" s="374">
        <v>11</v>
      </c>
      <c r="B36" s="377"/>
      <c r="C36" s="377"/>
      <c r="D36" s="377"/>
      <c r="E36" s="381"/>
      <c r="F36" s="377"/>
      <c r="G36" s="234" t="s">
        <v>109</v>
      </c>
      <c r="H36" s="191"/>
      <c r="I36" s="192" t="str">
        <f t="shared" ref="I36:I37" si="132">IF(H36="","",H36)</f>
        <v/>
      </c>
      <c r="J36" s="192" t="str">
        <f t="shared" ref="J36:J37" si="133">IF(I36="","",I36)</f>
        <v/>
      </c>
      <c r="K36" s="192" t="str">
        <f t="shared" ref="K36:K37" si="134">IF(J36="","",J36)</f>
        <v/>
      </c>
      <c r="L36" s="192" t="str">
        <f t="shared" ref="L36:L37" si="135">IF(K36="","",K36)</f>
        <v/>
      </c>
      <c r="M36" s="192" t="str">
        <f t="shared" ref="M36:M37" si="136">IF(L36="","",L36)</f>
        <v/>
      </c>
      <c r="N36" s="192" t="str">
        <f t="shared" ref="N36:N37" si="137">IF(M36="","",M36)</f>
        <v/>
      </c>
      <c r="O36" s="192" t="str">
        <f t="shared" ref="O36:O37" si="138">IF(N36="","",N36)</f>
        <v/>
      </c>
      <c r="P36" s="192" t="str">
        <f t="shared" ref="P36:P37" si="139">IF(O36="","",O36)</f>
        <v/>
      </c>
      <c r="Q36" s="192" t="str">
        <f t="shared" ref="Q36:Q37" si="140">IF(P36="","",P36)</f>
        <v/>
      </c>
      <c r="R36" s="192" t="str">
        <f t="shared" ref="R36:R37" si="141">IF(Q36="","",Q36)</f>
        <v/>
      </c>
      <c r="S36" s="192" t="str">
        <f t="shared" ref="S36:S37" si="142">IF(R36="","",R36)</f>
        <v/>
      </c>
      <c r="T36" s="193">
        <f t="shared" si="16"/>
        <v>0</v>
      </c>
      <c r="AG36" s="59"/>
      <c r="AH36" s="59"/>
      <c r="AI36" s="59"/>
      <c r="AN36" s="58">
        <v>1</v>
      </c>
      <c r="AO36" s="58">
        <v>3</v>
      </c>
      <c r="AP36" s="58">
        <v>7</v>
      </c>
      <c r="AQ36" s="60">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58">
        <f ca="1">COUNTIF(INDIRECT("H"&amp;(ROW()+12*(($AN36-1)*3+$AO36)-ROW())/12+5):INDIRECT("S"&amp;(ROW()+12*(($AN36-1)*3+$AO36)-ROW())/12+5),AQ36)</f>
        <v>0</v>
      </c>
      <c r="AS36" s="60"/>
      <c r="AU36" s="58">
        <f ca="1">IF(AND(AQ36&gt;0,AR36&gt;0),COUNTIF(AU$6:AU35,"&gt;0")+1,0)</f>
        <v>0</v>
      </c>
      <c r="BE36" s="58">
        <v>1</v>
      </c>
      <c r="BG36" s="61">
        <f t="shared" ref="BG36:BR36" si="143">SUM(H36:H37)</f>
        <v>0</v>
      </c>
      <c r="BH36" s="61">
        <f t="shared" si="143"/>
        <v>0</v>
      </c>
      <c r="BI36" s="61">
        <f t="shared" si="143"/>
        <v>0</v>
      </c>
      <c r="BJ36" s="61">
        <f t="shared" si="143"/>
        <v>0</v>
      </c>
      <c r="BK36" s="61">
        <f t="shared" si="143"/>
        <v>0</v>
      </c>
      <c r="BL36" s="61">
        <f t="shared" si="143"/>
        <v>0</v>
      </c>
      <c r="BM36" s="61">
        <f t="shared" si="143"/>
        <v>0</v>
      </c>
      <c r="BN36" s="61">
        <f t="shared" si="143"/>
        <v>0</v>
      </c>
      <c r="BO36" s="61">
        <f t="shared" si="143"/>
        <v>0</v>
      </c>
      <c r="BP36" s="61">
        <f t="shared" si="143"/>
        <v>0</v>
      </c>
      <c r="BQ36" s="61">
        <f t="shared" si="143"/>
        <v>0</v>
      </c>
      <c r="BR36" s="61">
        <f t="shared" si="143"/>
        <v>0</v>
      </c>
      <c r="BT36" s="61">
        <f t="shared" ref="BT36:CE36" si="144">SUM(U36:U37)</f>
        <v>0</v>
      </c>
      <c r="BU36" s="61">
        <f t="shared" si="144"/>
        <v>0</v>
      </c>
      <c r="BV36" s="61">
        <f t="shared" si="144"/>
        <v>0</v>
      </c>
      <c r="BW36" s="61">
        <f t="shared" si="144"/>
        <v>0</v>
      </c>
      <c r="BX36" s="61">
        <f t="shared" si="144"/>
        <v>0</v>
      </c>
      <c r="BY36" s="61">
        <f t="shared" si="144"/>
        <v>0</v>
      </c>
      <c r="BZ36" s="61">
        <f t="shared" si="144"/>
        <v>0</v>
      </c>
      <c r="CA36" s="61">
        <f t="shared" si="144"/>
        <v>0</v>
      </c>
      <c r="CB36" s="61">
        <f t="shared" si="144"/>
        <v>0</v>
      </c>
      <c r="CC36" s="61">
        <f t="shared" si="144"/>
        <v>0</v>
      </c>
      <c r="CD36" s="61">
        <f t="shared" si="144"/>
        <v>0</v>
      </c>
      <c r="CE36" s="61">
        <f t="shared" si="144"/>
        <v>0</v>
      </c>
    </row>
    <row r="37" spans="1:83">
      <c r="A37" s="375"/>
      <c r="B37" s="378"/>
      <c r="C37" s="408"/>
      <c r="D37" s="408"/>
      <c r="E37" s="382"/>
      <c r="F37" s="378"/>
      <c r="G37" s="235" t="s">
        <v>107</v>
      </c>
      <c r="H37" s="194"/>
      <c r="I37" s="195" t="str">
        <f t="shared" si="132"/>
        <v/>
      </c>
      <c r="J37" s="195" t="str">
        <f t="shared" si="133"/>
        <v/>
      </c>
      <c r="K37" s="195" t="str">
        <f t="shared" si="134"/>
        <v/>
      </c>
      <c r="L37" s="195" t="str">
        <f t="shared" si="135"/>
        <v/>
      </c>
      <c r="M37" s="195" t="str">
        <f t="shared" si="136"/>
        <v/>
      </c>
      <c r="N37" s="195" t="str">
        <f t="shared" si="137"/>
        <v/>
      </c>
      <c r="O37" s="195" t="str">
        <f t="shared" si="138"/>
        <v/>
      </c>
      <c r="P37" s="195" t="str">
        <f t="shared" si="139"/>
        <v/>
      </c>
      <c r="Q37" s="195" t="str">
        <f t="shared" si="140"/>
        <v/>
      </c>
      <c r="R37" s="195" t="str">
        <f t="shared" si="141"/>
        <v/>
      </c>
      <c r="S37" s="195" t="str">
        <f t="shared" si="142"/>
        <v/>
      </c>
      <c r="T37" s="196">
        <f t="shared" si="16"/>
        <v>0</v>
      </c>
      <c r="AG37" s="59"/>
      <c r="AH37" s="59"/>
      <c r="AI37" s="59"/>
      <c r="AN37" s="58">
        <v>1</v>
      </c>
      <c r="AO37" s="58">
        <v>3</v>
      </c>
      <c r="AP37" s="58">
        <v>8</v>
      </c>
      <c r="AQ37" s="60">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58">
        <f ca="1">COUNTIF(INDIRECT("H"&amp;(ROW()+12*(($AN37-1)*3+$AO37)-ROW())/12+5):INDIRECT("S"&amp;(ROW()+12*(($AN37-1)*3+$AO37)-ROW())/12+5),AQ37)</f>
        <v>0</v>
      </c>
      <c r="AS37" s="60"/>
      <c r="AU37" s="58">
        <f ca="1">IF(AND(AQ37&gt;0,AR37&gt;0),COUNTIF(AU$6:AU36,"&gt;0")+1,0)</f>
        <v>0</v>
      </c>
      <c r="BE37" s="58">
        <v>2</v>
      </c>
      <c r="BF37" s="58" t="s">
        <v>106</v>
      </c>
      <c r="BG37" s="61">
        <f t="shared" ref="BG37:BR37" si="145">IF(BG36+BT36&gt;40000,1,0)</f>
        <v>0</v>
      </c>
      <c r="BH37" s="61">
        <f t="shared" si="145"/>
        <v>0</v>
      </c>
      <c r="BI37" s="61">
        <f t="shared" si="145"/>
        <v>0</v>
      </c>
      <c r="BJ37" s="61">
        <f t="shared" si="145"/>
        <v>0</v>
      </c>
      <c r="BK37" s="61">
        <f t="shared" si="145"/>
        <v>0</v>
      </c>
      <c r="BL37" s="61">
        <f t="shared" si="145"/>
        <v>0</v>
      </c>
      <c r="BM37" s="61">
        <f t="shared" si="145"/>
        <v>0</v>
      </c>
      <c r="BN37" s="61">
        <f t="shared" si="145"/>
        <v>0</v>
      </c>
      <c r="BO37" s="61">
        <f t="shared" si="145"/>
        <v>0</v>
      </c>
      <c r="BP37" s="61">
        <f t="shared" si="145"/>
        <v>0</v>
      </c>
      <c r="BQ37" s="61">
        <f t="shared" si="145"/>
        <v>0</v>
      </c>
      <c r="BR37" s="61">
        <f t="shared" si="145"/>
        <v>0</v>
      </c>
      <c r="BT37" s="61"/>
      <c r="BU37" s="61"/>
      <c r="BV37" s="61"/>
      <c r="BW37" s="61"/>
      <c r="BX37" s="61"/>
      <c r="BY37" s="61"/>
      <c r="BZ37" s="61"/>
      <c r="CA37" s="61"/>
      <c r="CB37" s="61"/>
      <c r="CC37" s="61"/>
      <c r="CD37" s="61"/>
      <c r="CE37" s="61"/>
    </row>
    <row r="38" spans="1:83">
      <c r="A38" s="376"/>
      <c r="B38" s="379"/>
      <c r="C38" s="409"/>
      <c r="D38" s="410"/>
      <c r="E38" s="383"/>
      <c r="F38" s="379"/>
      <c r="G38" s="236" t="s">
        <v>1226</v>
      </c>
      <c r="H38" s="197"/>
      <c r="I38" s="198"/>
      <c r="J38" s="198"/>
      <c r="K38" s="198"/>
      <c r="L38" s="198"/>
      <c r="M38" s="198"/>
      <c r="N38" s="198"/>
      <c r="O38" s="198"/>
      <c r="P38" s="198"/>
      <c r="Q38" s="198"/>
      <c r="R38" s="198"/>
      <c r="S38" s="198"/>
      <c r="T38" s="199">
        <f t="shared" si="16"/>
        <v>0</v>
      </c>
      <c r="AG38" s="59"/>
      <c r="AH38" s="59"/>
      <c r="AI38" s="59"/>
      <c r="AN38" s="58">
        <v>1</v>
      </c>
      <c r="AO38" s="58">
        <v>3</v>
      </c>
      <c r="AP38" s="58">
        <v>9</v>
      </c>
      <c r="AQ38" s="60">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58">
        <f ca="1">COUNTIF(INDIRECT("H"&amp;(ROW()+12*(($AN38-1)*3+$AO38)-ROW())/12+5):INDIRECT("S"&amp;(ROW()+12*(($AN38-1)*3+$AO38)-ROW())/12+5),AQ38)</f>
        <v>0</v>
      </c>
      <c r="AS38" s="60"/>
      <c r="AU38" s="58">
        <f ca="1">IF(AND(AQ38&gt;0,AR38&gt;0),COUNTIF(AU$6:AU37,"&gt;0")+1,0)</f>
        <v>0</v>
      </c>
      <c r="BE38" s="58">
        <v>3</v>
      </c>
      <c r="BG38" s="61"/>
      <c r="BH38" s="61"/>
      <c r="BI38" s="61"/>
      <c r="BJ38" s="61"/>
      <c r="BK38" s="61"/>
      <c r="BL38" s="61"/>
      <c r="BM38" s="61"/>
      <c r="BN38" s="61"/>
      <c r="BO38" s="61"/>
      <c r="BP38" s="61"/>
      <c r="BQ38" s="61"/>
      <c r="BR38" s="61"/>
      <c r="BT38" s="61"/>
      <c r="BU38" s="61"/>
      <c r="BV38" s="61"/>
      <c r="BW38" s="61"/>
      <c r="BX38" s="61"/>
      <c r="BY38" s="61"/>
      <c r="BZ38" s="61"/>
      <c r="CA38" s="61"/>
      <c r="CB38" s="61"/>
      <c r="CC38" s="61"/>
      <c r="CD38" s="61"/>
      <c r="CE38" s="61"/>
    </row>
    <row r="39" spans="1:83">
      <c r="A39" s="374">
        <v>12</v>
      </c>
      <c r="B39" s="377"/>
      <c r="C39" s="377"/>
      <c r="D39" s="377"/>
      <c r="E39" s="381"/>
      <c r="F39" s="377"/>
      <c r="G39" s="234" t="s">
        <v>109</v>
      </c>
      <c r="H39" s="191"/>
      <c r="I39" s="192" t="str">
        <f t="shared" ref="I39:I40" si="146">IF(H39="","",H39)</f>
        <v/>
      </c>
      <c r="J39" s="192" t="str">
        <f t="shared" ref="J39:J40" si="147">IF(I39="","",I39)</f>
        <v/>
      </c>
      <c r="K39" s="192" t="str">
        <f t="shared" ref="K39:K40" si="148">IF(J39="","",J39)</f>
        <v/>
      </c>
      <c r="L39" s="192" t="str">
        <f t="shared" ref="L39:L40" si="149">IF(K39="","",K39)</f>
        <v/>
      </c>
      <c r="M39" s="192" t="str">
        <f t="shared" ref="M39:M40" si="150">IF(L39="","",L39)</f>
        <v/>
      </c>
      <c r="N39" s="192" t="str">
        <f t="shared" ref="N39:N40" si="151">IF(M39="","",M39)</f>
        <v/>
      </c>
      <c r="O39" s="192" t="str">
        <f t="shared" ref="O39:O40" si="152">IF(N39="","",N39)</f>
        <v/>
      </c>
      <c r="P39" s="192" t="str">
        <f t="shared" ref="P39:P40" si="153">IF(O39="","",O39)</f>
        <v/>
      </c>
      <c r="Q39" s="192" t="str">
        <f t="shared" ref="Q39:Q40" si="154">IF(P39="","",P39)</f>
        <v/>
      </c>
      <c r="R39" s="192" t="str">
        <f t="shared" ref="R39:R40" si="155">IF(Q39="","",Q39)</f>
        <v/>
      </c>
      <c r="S39" s="192" t="str">
        <f t="shared" ref="S39:S40" si="156">IF(R39="","",R39)</f>
        <v/>
      </c>
      <c r="T39" s="193">
        <f t="shared" si="16"/>
        <v>0</v>
      </c>
      <c r="AG39" s="59"/>
      <c r="AH39" s="59"/>
      <c r="AI39" s="59"/>
      <c r="AN39" s="58">
        <v>1</v>
      </c>
      <c r="AO39" s="58">
        <v>3</v>
      </c>
      <c r="AP39" s="58">
        <v>10</v>
      </c>
      <c r="AQ39" s="60">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58">
        <f ca="1">COUNTIF(INDIRECT("H"&amp;(ROW()+12*(($AN39-1)*3+$AO39)-ROW())/12+5):INDIRECT("S"&amp;(ROW()+12*(($AN39-1)*3+$AO39)-ROW())/12+5),AQ39)</f>
        <v>0</v>
      </c>
      <c r="AS39" s="60"/>
      <c r="AU39" s="58">
        <f ca="1">IF(AND(AQ39&gt;0,AR39&gt;0),COUNTIF(AU$6:AU38,"&gt;0")+1,0)</f>
        <v>0</v>
      </c>
      <c r="BE39" s="58">
        <v>1</v>
      </c>
      <c r="BG39" s="61">
        <f t="shared" ref="BG39:BR39" si="157">SUM(H39:H40)</f>
        <v>0</v>
      </c>
      <c r="BH39" s="61">
        <f t="shared" si="157"/>
        <v>0</v>
      </c>
      <c r="BI39" s="61">
        <f t="shared" si="157"/>
        <v>0</v>
      </c>
      <c r="BJ39" s="61">
        <f t="shared" si="157"/>
        <v>0</v>
      </c>
      <c r="BK39" s="61">
        <f t="shared" si="157"/>
        <v>0</v>
      </c>
      <c r="BL39" s="61">
        <f t="shared" si="157"/>
        <v>0</v>
      </c>
      <c r="BM39" s="61">
        <f t="shared" si="157"/>
        <v>0</v>
      </c>
      <c r="BN39" s="61">
        <f t="shared" si="157"/>
        <v>0</v>
      </c>
      <c r="BO39" s="61">
        <f t="shared" si="157"/>
        <v>0</v>
      </c>
      <c r="BP39" s="61">
        <f t="shared" si="157"/>
        <v>0</v>
      </c>
      <c r="BQ39" s="61">
        <f t="shared" si="157"/>
        <v>0</v>
      </c>
      <c r="BR39" s="61">
        <f t="shared" si="157"/>
        <v>0</v>
      </c>
      <c r="BT39" s="61">
        <f t="shared" ref="BT39:CE39" si="158">SUM(U39:U40)</f>
        <v>0</v>
      </c>
      <c r="BU39" s="61">
        <f t="shared" si="158"/>
        <v>0</v>
      </c>
      <c r="BV39" s="61">
        <f t="shared" si="158"/>
        <v>0</v>
      </c>
      <c r="BW39" s="61">
        <f t="shared" si="158"/>
        <v>0</v>
      </c>
      <c r="BX39" s="61">
        <f t="shared" si="158"/>
        <v>0</v>
      </c>
      <c r="BY39" s="61">
        <f t="shared" si="158"/>
        <v>0</v>
      </c>
      <c r="BZ39" s="61">
        <f t="shared" si="158"/>
        <v>0</v>
      </c>
      <c r="CA39" s="61">
        <f t="shared" si="158"/>
        <v>0</v>
      </c>
      <c r="CB39" s="61">
        <f t="shared" si="158"/>
        <v>0</v>
      </c>
      <c r="CC39" s="61">
        <f t="shared" si="158"/>
        <v>0</v>
      </c>
      <c r="CD39" s="61">
        <f t="shared" si="158"/>
        <v>0</v>
      </c>
      <c r="CE39" s="61">
        <f t="shared" si="158"/>
        <v>0</v>
      </c>
    </row>
    <row r="40" spans="1:83">
      <c r="A40" s="375"/>
      <c r="B40" s="378"/>
      <c r="C40" s="408"/>
      <c r="D40" s="408"/>
      <c r="E40" s="382"/>
      <c r="F40" s="378"/>
      <c r="G40" s="235" t="s">
        <v>107</v>
      </c>
      <c r="H40" s="194"/>
      <c r="I40" s="195" t="str">
        <f t="shared" si="146"/>
        <v/>
      </c>
      <c r="J40" s="195" t="str">
        <f t="shared" si="147"/>
        <v/>
      </c>
      <c r="K40" s="195" t="str">
        <f t="shared" si="148"/>
        <v/>
      </c>
      <c r="L40" s="195" t="str">
        <f t="shared" si="149"/>
        <v/>
      </c>
      <c r="M40" s="195" t="str">
        <f t="shared" si="150"/>
        <v/>
      </c>
      <c r="N40" s="195" t="str">
        <f t="shared" si="151"/>
        <v/>
      </c>
      <c r="O40" s="195" t="str">
        <f t="shared" si="152"/>
        <v/>
      </c>
      <c r="P40" s="195" t="str">
        <f t="shared" si="153"/>
        <v/>
      </c>
      <c r="Q40" s="195" t="str">
        <f t="shared" si="154"/>
        <v/>
      </c>
      <c r="R40" s="195" t="str">
        <f t="shared" si="155"/>
        <v/>
      </c>
      <c r="S40" s="195" t="str">
        <f t="shared" si="156"/>
        <v/>
      </c>
      <c r="T40" s="196">
        <f t="shared" si="16"/>
        <v>0</v>
      </c>
      <c r="AG40" s="59"/>
      <c r="AH40" s="59"/>
      <c r="AI40" s="59"/>
      <c r="AN40" s="58">
        <v>1</v>
      </c>
      <c r="AO40" s="58">
        <v>3</v>
      </c>
      <c r="AP40" s="58">
        <v>11</v>
      </c>
      <c r="AQ40" s="60">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58">
        <f ca="1">COUNTIF(INDIRECT("H"&amp;(ROW()+12*(($AN40-1)*3+$AO40)-ROW())/12+5):INDIRECT("S"&amp;(ROW()+12*(($AN40-1)*3+$AO40)-ROW())/12+5),AQ40)</f>
        <v>0</v>
      </c>
      <c r="AS40" s="60"/>
      <c r="AU40" s="58">
        <f ca="1">IF(AND(AQ40&gt;0,AR40&gt;0),COUNTIF(AU$6:AU39,"&gt;0")+1,0)</f>
        <v>0</v>
      </c>
      <c r="BE40" s="58">
        <v>2</v>
      </c>
      <c r="BF40" s="58" t="s">
        <v>106</v>
      </c>
      <c r="BG40" s="61">
        <f t="shared" ref="BG40:BR40" si="159">IF(BG39+BT39&gt;40000,1,0)</f>
        <v>0</v>
      </c>
      <c r="BH40" s="61">
        <f t="shared" si="159"/>
        <v>0</v>
      </c>
      <c r="BI40" s="61">
        <f t="shared" si="159"/>
        <v>0</v>
      </c>
      <c r="BJ40" s="61">
        <f t="shared" si="159"/>
        <v>0</v>
      </c>
      <c r="BK40" s="61">
        <f t="shared" si="159"/>
        <v>0</v>
      </c>
      <c r="BL40" s="61">
        <f t="shared" si="159"/>
        <v>0</v>
      </c>
      <c r="BM40" s="61">
        <f t="shared" si="159"/>
        <v>0</v>
      </c>
      <c r="BN40" s="61">
        <f t="shared" si="159"/>
        <v>0</v>
      </c>
      <c r="BO40" s="61">
        <f t="shared" si="159"/>
        <v>0</v>
      </c>
      <c r="BP40" s="61">
        <f t="shared" si="159"/>
        <v>0</v>
      </c>
      <c r="BQ40" s="61">
        <f t="shared" si="159"/>
        <v>0</v>
      </c>
      <c r="BR40" s="61">
        <f t="shared" si="159"/>
        <v>0</v>
      </c>
      <c r="BT40" s="61"/>
      <c r="BU40" s="61"/>
      <c r="BV40" s="61"/>
      <c r="BW40" s="61"/>
      <c r="BX40" s="61"/>
      <c r="BY40" s="61"/>
      <c r="BZ40" s="61"/>
      <c r="CA40" s="61"/>
      <c r="CB40" s="61"/>
      <c r="CC40" s="61"/>
      <c r="CD40" s="61"/>
      <c r="CE40" s="61"/>
    </row>
    <row r="41" spans="1:83">
      <c r="A41" s="376"/>
      <c r="B41" s="379"/>
      <c r="C41" s="409"/>
      <c r="D41" s="410"/>
      <c r="E41" s="383"/>
      <c r="F41" s="379"/>
      <c r="G41" s="236" t="s">
        <v>1226</v>
      </c>
      <c r="H41" s="197"/>
      <c r="I41" s="198"/>
      <c r="J41" s="198"/>
      <c r="K41" s="198"/>
      <c r="L41" s="198"/>
      <c r="M41" s="198"/>
      <c r="N41" s="198"/>
      <c r="O41" s="198"/>
      <c r="P41" s="198"/>
      <c r="Q41" s="198"/>
      <c r="R41" s="198"/>
      <c r="S41" s="198"/>
      <c r="T41" s="199">
        <f t="shared" si="16"/>
        <v>0</v>
      </c>
      <c r="AG41" s="59"/>
      <c r="AH41" s="59"/>
      <c r="AI41" s="59"/>
      <c r="AN41" s="243">
        <v>1</v>
      </c>
      <c r="AO41" s="243">
        <v>3</v>
      </c>
      <c r="AP41" s="243">
        <v>12</v>
      </c>
      <c r="AQ41" s="244">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243">
        <f ca="1">COUNTIF(INDIRECT("H"&amp;(ROW()+12*(($AN41-1)*3+$AO41)-ROW())/12+5):INDIRECT("S"&amp;(ROW()+12*(($AN41-1)*3+$AO41)-ROW())/12+5),AQ41)</f>
        <v>0</v>
      </c>
      <c r="AS41" s="244"/>
      <c r="AT41" s="243"/>
      <c r="AU41" s="243">
        <f ca="1">IF(AND(AQ41&gt;0,AR41&gt;0),COUNTIF(AU$6:AU40,"&gt;0")+1,0)</f>
        <v>0</v>
      </c>
      <c r="BE41" s="58">
        <v>3</v>
      </c>
      <c r="BG41" s="61"/>
      <c r="BH41" s="61"/>
      <c r="BI41" s="61"/>
      <c r="BJ41" s="61"/>
      <c r="BK41" s="61"/>
      <c r="BL41" s="61"/>
      <c r="BM41" s="61"/>
      <c r="BN41" s="61"/>
      <c r="BO41" s="61"/>
      <c r="BP41" s="61"/>
      <c r="BQ41" s="61"/>
      <c r="BR41" s="61"/>
      <c r="BT41" s="61"/>
      <c r="BU41" s="61"/>
      <c r="BV41" s="61"/>
      <c r="BW41" s="61"/>
      <c r="BX41" s="61"/>
      <c r="BY41" s="61"/>
      <c r="BZ41" s="61"/>
      <c r="CA41" s="61"/>
      <c r="CB41" s="61"/>
      <c r="CC41" s="61"/>
      <c r="CD41" s="61"/>
      <c r="CE41" s="61"/>
    </row>
    <row r="42" spans="1:83">
      <c r="A42" s="374">
        <v>13</v>
      </c>
      <c r="B42" s="377"/>
      <c r="C42" s="377"/>
      <c r="D42" s="377"/>
      <c r="E42" s="381"/>
      <c r="F42" s="377"/>
      <c r="G42" s="234" t="s">
        <v>109</v>
      </c>
      <c r="H42" s="191"/>
      <c r="I42" s="192" t="str">
        <f t="shared" ref="I42:I43" si="160">IF(H42="","",H42)</f>
        <v/>
      </c>
      <c r="J42" s="192" t="str">
        <f t="shared" ref="J42:J43" si="161">IF(I42="","",I42)</f>
        <v/>
      </c>
      <c r="K42" s="192" t="str">
        <f t="shared" ref="K42:K43" si="162">IF(J42="","",J42)</f>
        <v/>
      </c>
      <c r="L42" s="192" t="str">
        <f t="shared" ref="L42:L43" si="163">IF(K42="","",K42)</f>
        <v/>
      </c>
      <c r="M42" s="192" t="str">
        <f t="shared" ref="M42:M43" si="164">IF(L42="","",L42)</f>
        <v/>
      </c>
      <c r="N42" s="192" t="str">
        <f t="shared" ref="N42:N43" si="165">IF(M42="","",M42)</f>
        <v/>
      </c>
      <c r="O42" s="192" t="str">
        <f t="shared" ref="O42:O43" si="166">IF(N42="","",N42)</f>
        <v/>
      </c>
      <c r="P42" s="192" t="str">
        <f t="shared" ref="P42:P43" si="167">IF(O42="","",O42)</f>
        <v/>
      </c>
      <c r="Q42" s="192" t="str">
        <f t="shared" ref="Q42:Q43" si="168">IF(P42="","",P42)</f>
        <v/>
      </c>
      <c r="R42" s="192" t="str">
        <f t="shared" ref="R42:R43" si="169">IF(Q42="","",Q42)</f>
        <v/>
      </c>
      <c r="S42" s="192" t="str">
        <f t="shared" ref="S42:S43" si="170">IF(R42="","",R42)</f>
        <v/>
      </c>
      <c r="T42" s="193">
        <f t="shared" si="16"/>
        <v>0</v>
      </c>
      <c r="AG42" s="59"/>
      <c r="AH42" s="59"/>
      <c r="AI42" s="59"/>
      <c r="AN42" s="58">
        <v>2</v>
      </c>
      <c r="AO42" s="58">
        <v>1</v>
      </c>
      <c r="AP42" s="58">
        <v>1</v>
      </c>
      <c r="AQ42" s="60">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58">
        <f ca="1">COUNTIF(INDIRECT("H"&amp;(ROW()+12*(($AN42-1)*3+$AO42)-ROW())/12+5):INDIRECT("S"&amp;(ROW()+12*(($AN42-1)*3+$AO42)-ROW())/12+5),AQ42)</f>
        <v>0</v>
      </c>
      <c r="AS42" s="60"/>
      <c r="AU42" s="58">
        <f ca="1">IF(AND(AQ42&gt;0,AR42&gt;0),COUNTIF(AU$6:AU41,"&gt;0")+1,0)</f>
        <v>0</v>
      </c>
      <c r="BE42" s="58">
        <v>1</v>
      </c>
      <c r="BG42" s="61">
        <f t="shared" ref="BG42:BR42" si="171">SUM(H42:H43)</f>
        <v>0</v>
      </c>
      <c r="BH42" s="61">
        <f t="shared" si="171"/>
        <v>0</v>
      </c>
      <c r="BI42" s="61">
        <f t="shared" si="171"/>
        <v>0</v>
      </c>
      <c r="BJ42" s="61">
        <f t="shared" si="171"/>
        <v>0</v>
      </c>
      <c r="BK42" s="61">
        <f t="shared" si="171"/>
        <v>0</v>
      </c>
      <c r="BL42" s="61">
        <f t="shared" si="171"/>
        <v>0</v>
      </c>
      <c r="BM42" s="61">
        <f t="shared" si="171"/>
        <v>0</v>
      </c>
      <c r="BN42" s="61">
        <f t="shared" si="171"/>
        <v>0</v>
      </c>
      <c r="BO42" s="61">
        <f t="shared" si="171"/>
        <v>0</v>
      </c>
      <c r="BP42" s="61">
        <f t="shared" si="171"/>
        <v>0</v>
      </c>
      <c r="BQ42" s="61">
        <f t="shared" si="171"/>
        <v>0</v>
      </c>
      <c r="BR42" s="61">
        <f t="shared" si="171"/>
        <v>0</v>
      </c>
      <c r="BT42" s="61">
        <f t="shared" ref="BT42:CE42" si="172">SUM(U42:U43)</f>
        <v>0</v>
      </c>
      <c r="BU42" s="61">
        <f t="shared" si="172"/>
        <v>0</v>
      </c>
      <c r="BV42" s="61">
        <f t="shared" si="172"/>
        <v>0</v>
      </c>
      <c r="BW42" s="61">
        <f t="shared" si="172"/>
        <v>0</v>
      </c>
      <c r="BX42" s="61">
        <f t="shared" si="172"/>
        <v>0</v>
      </c>
      <c r="BY42" s="61">
        <f t="shared" si="172"/>
        <v>0</v>
      </c>
      <c r="BZ42" s="61">
        <f t="shared" si="172"/>
        <v>0</v>
      </c>
      <c r="CA42" s="61">
        <f t="shared" si="172"/>
        <v>0</v>
      </c>
      <c r="CB42" s="61">
        <f t="shared" si="172"/>
        <v>0</v>
      </c>
      <c r="CC42" s="61">
        <f t="shared" si="172"/>
        <v>0</v>
      </c>
      <c r="CD42" s="61">
        <f t="shared" si="172"/>
        <v>0</v>
      </c>
      <c r="CE42" s="61">
        <f t="shared" si="172"/>
        <v>0</v>
      </c>
    </row>
    <row r="43" spans="1:83">
      <c r="A43" s="375"/>
      <c r="B43" s="378"/>
      <c r="C43" s="408"/>
      <c r="D43" s="408"/>
      <c r="E43" s="382"/>
      <c r="F43" s="378"/>
      <c r="G43" s="235" t="s">
        <v>107</v>
      </c>
      <c r="H43" s="194"/>
      <c r="I43" s="195" t="str">
        <f t="shared" si="160"/>
        <v/>
      </c>
      <c r="J43" s="195" t="str">
        <f t="shared" si="161"/>
        <v/>
      </c>
      <c r="K43" s="195" t="str">
        <f t="shared" si="162"/>
        <v/>
      </c>
      <c r="L43" s="195" t="str">
        <f t="shared" si="163"/>
        <v/>
      </c>
      <c r="M43" s="195" t="str">
        <f t="shared" si="164"/>
        <v/>
      </c>
      <c r="N43" s="195" t="str">
        <f t="shared" si="165"/>
        <v/>
      </c>
      <c r="O43" s="195" t="str">
        <f t="shared" si="166"/>
        <v/>
      </c>
      <c r="P43" s="195" t="str">
        <f t="shared" si="167"/>
        <v/>
      </c>
      <c r="Q43" s="195" t="str">
        <f t="shared" si="168"/>
        <v/>
      </c>
      <c r="R43" s="195" t="str">
        <f t="shared" si="169"/>
        <v/>
      </c>
      <c r="S43" s="195" t="str">
        <f t="shared" si="170"/>
        <v/>
      </c>
      <c r="T43" s="196">
        <f t="shared" si="16"/>
        <v>0</v>
      </c>
      <c r="AG43" s="59"/>
      <c r="AH43" s="59"/>
      <c r="AI43" s="59"/>
      <c r="AN43" s="58">
        <v>2</v>
      </c>
      <c r="AO43" s="58">
        <v>1</v>
      </c>
      <c r="AP43" s="58">
        <v>2</v>
      </c>
      <c r="AQ43" s="60">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58">
        <f ca="1">COUNTIF(INDIRECT("H"&amp;(ROW()+12*(($AN43-1)*3+$AO43)-ROW())/12+5):INDIRECT("S"&amp;(ROW()+12*(($AN43-1)*3+$AO43)-ROW())/12+5),AQ43)</f>
        <v>0</v>
      </c>
      <c r="AS43" s="60"/>
      <c r="AU43" s="58">
        <f ca="1">IF(AND(AQ43&gt;0,AR43&gt;0),COUNTIF(AU$6:AU42,"&gt;0")+1,0)</f>
        <v>0</v>
      </c>
      <c r="BE43" s="58">
        <v>2</v>
      </c>
      <c r="BF43" s="58" t="s">
        <v>106</v>
      </c>
      <c r="BG43" s="61">
        <f t="shared" ref="BG43:BR43" si="173">IF(BG42+BT42&gt;40000,1,0)</f>
        <v>0</v>
      </c>
      <c r="BH43" s="61">
        <f t="shared" si="173"/>
        <v>0</v>
      </c>
      <c r="BI43" s="61">
        <f t="shared" si="173"/>
        <v>0</v>
      </c>
      <c r="BJ43" s="61">
        <f t="shared" si="173"/>
        <v>0</v>
      </c>
      <c r="BK43" s="61">
        <f t="shared" si="173"/>
        <v>0</v>
      </c>
      <c r="BL43" s="61">
        <f t="shared" si="173"/>
        <v>0</v>
      </c>
      <c r="BM43" s="61">
        <f t="shared" si="173"/>
        <v>0</v>
      </c>
      <c r="BN43" s="61">
        <f t="shared" si="173"/>
        <v>0</v>
      </c>
      <c r="BO43" s="61">
        <f t="shared" si="173"/>
        <v>0</v>
      </c>
      <c r="BP43" s="61">
        <f t="shared" si="173"/>
        <v>0</v>
      </c>
      <c r="BQ43" s="61">
        <f t="shared" si="173"/>
        <v>0</v>
      </c>
      <c r="BR43" s="61">
        <f t="shared" si="173"/>
        <v>0</v>
      </c>
      <c r="BT43" s="61"/>
      <c r="BU43" s="61"/>
      <c r="BV43" s="61"/>
      <c r="BW43" s="61"/>
      <c r="BX43" s="61"/>
      <c r="BY43" s="61"/>
      <c r="BZ43" s="61"/>
      <c r="CA43" s="61"/>
      <c r="CB43" s="61"/>
      <c r="CC43" s="61"/>
      <c r="CD43" s="61"/>
      <c r="CE43" s="61"/>
    </row>
    <row r="44" spans="1:83">
      <c r="A44" s="376"/>
      <c r="B44" s="379"/>
      <c r="C44" s="409"/>
      <c r="D44" s="410"/>
      <c r="E44" s="383"/>
      <c r="F44" s="379"/>
      <c r="G44" s="236" t="s">
        <v>1226</v>
      </c>
      <c r="H44" s="197"/>
      <c r="I44" s="198"/>
      <c r="J44" s="198"/>
      <c r="K44" s="198"/>
      <c r="L44" s="198"/>
      <c r="M44" s="198"/>
      <c r="N44" s="198"/>
      <c r="O44" s="198"/>
      <c r="P44" s="198"/>
      <c r="Q44" s="198"/>
      <c r="R44" s="198"/>
      <c r="S44" s="198"/>
      <c r="T44" s="199">
        <f t="shared" si="16"/>
        <v>0</v>
      </c>
      <c r="AG44" s="59"/>
      <c r="AH44" s="59"/>
      <c r="AI44" s="59"/>
      <c r="AN44" s="58">
        <v>2</v>
      </c>
      <c r="AO44" s="58">
        <v>1</v>
      </c>
      <c r="AP44" s="58">
        <v>3</v>
      </c>
      <c r="AQ44" s="60">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58">
        <f ca="1">COUNTIF(INDIRECT("H"&amp;(ROW()+12*(($AN44-1)*3+$AO44)-ROW())/12+5):INDIRECT("S"&amp;(ROW()+12*(($AN44-1)*3+$AO44)-ROW())/12+5),AQ44)</f>
        <v>0</v>
      </c>
      <c r="AS44" s="60"/>
      <c r="AU44" s="58">
        <f ca="1">IF(AND(AQ44&gt;0,AR44&gt;0),COUNTIF(AU$6:AU43,"&gt;0")+1,0)</f>
        <v>0</v>
      </c>
      <c r="BE44" s="58">
        <v>3</v>
      </c>
      <c r="BG44" s="61"/>
      <c r="BH44" s="61"/>
      <c r="BI44" s="61"/>
      <c r="BJ44" s="61"/>
      <c r="BK44" s="61"/>
      <c r="BL44" s="61"/>
      <c r="BM44" s="61"/>
      <c r="BN44" s="61"/>
      <c r="BO44" s="61"/>
      <c r="BP44" s="61"/>
      <c r="BQ44" s="61"/>
      <c r="BR44" s="61"/>
      <c r="BT44" s="61"/>
      <c r="BU44" s="61"/>
      <c r="BV44" s="61"/>
      <c r="BW44" s="61"/>
      <c r="BX44" s="61"/>
      <c r="BY44" s="61"/>
      <c r="BZ44" s="61"/>
      <c r="CA44" s="61"/>
      <c r="CB44" s="61"/>
      <c r="CC44" s="61"/>
      <c r="CD44" s="61"/>
      <c r="CE44" s="61"/>
    </row>
    <row r="45" spans="1:83">
      <c r="A45" s="374">
        <v>14</v>
      </c>
      <c r="B45" s="377"/>
      <c r="C45" s="377"/>
      <c r="D45" s="377"/>
      <c r="E45" s="381"/>
      <c r="F45" s="377"/>
      <c r="G45" s="234" t="s">
        <v>109</v>
      </c>
      <c r="H45" s="191"/>
      <c r="I45" s="192" t="str">
        <f t="shared" ref="I45:I46" si="174">IF(H45="","",H45)</f>
        <v/>
      </c>
      <c r="J45" s="192" t="str">
        <f t="shared" ref="J45:J46" si="175">IF(I45="","",I45)</f>
        <v/>
      </c>
      <c r="K45" s="192" t="str">
        <f t="shared" ref="K45:K46" si="176">IF(J45="","",J45)</f>
        <v/>
      </c>
      <c r="L45" s="192" t="str">
        <f t="shared" ref="L45:L46" si="177">IF(K45="","",K45)</f>
        <v/>
      </c>
      <c r="M45" s="192" t="str">
        <f t="shared" ref="M45:M46" si="178">IF(L45="","",L45)</f>
        <v/>
      </c>
      <c r="N45" s="192" t="str">
        <f t="shared" ref="N45:N46" si="179">IF(M45="","",M45)</f>
        <v/>
      </c>
      <c r="O45" s="192" t="str">
        <f t="shared" ref="O45:O46" si="180">IF(N45="","",N45)</f>
        <v/>
      </c>
      <c r="P45" s="192" t="str">
        <f t="shared" ref="P45:P46" si="181">IF(O45="","",O45)</f>
        <v/>
      </c>
      <c r="Q45" s="192" t="str">
        <f t="shared" ref="Q45:Q46" si="182">IF(P45="","",P45)</f>
        <v/>
      </c>
      <c r="R45" s="192" t="str">
        <f t="shared" ref="R45:R46" si="183">IF(Q45="","",Q45)</f>
        <v/>
      </c>
      <c r="S45" s="192" t="str">
        <f t="shared" ref="S45:S46" si="184">IF(R45="","",R45)</f>
        <v/>
      </c>
      <c r="T45" s="193">
        <f t="shared" si="16"/>
        <v>0</v>
      </c>
      <c r="AG45" s="59"/>
      <c r="AH45" s="59"/>
      <c r="AI45" s="59"/>
      <c r="AN45" s="58">
        <v>2</v>
      </c>
      <c r="AO45" s="58">
        <v>1</v>
      </c>
      <c r="AP45" s="58">
        <v>4</v>
      </c>
      <c r="AQ45" s="60">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58">
        <f ca="1">COUNTIF(INDIRECT("H"&amp;(ROW()+12*(($AN45-1)*3+$AO45)-ROW())/12+5):INDIRECT("S"&amp;(ROW()+12*(($AN45-1)*3+$AO45)-ROW())/12+5),AQ45)</f>
        <v>0</v>
      </c>
      <c r="AS45" s="60"/>
      <c r="AU45" s="58">
        <f ca="1">IF(AND(AQ45&gt;0,AR45&gt;0),COUNTIF(AU$6:AU44,"&gt;0")+1,0)</f>
        <v>0</v>
      </c>
      <c r="BE45" s="58">
        <v>1</v>
      </c>
      <c r="BG45" s="61">
        <f t="shared" ref="BG45:BR45" si="185">SUM(H45:H46)</f>
        <v>0</v>
      </c>
      <c r="BH45" s="61">
        <f t="shared" si="185"/>
        <v>0</v>
      </c>
      <c r="BI45" s="61">
        <f t="shared" si="185"/>
        <v>0</v>
      </c>
      <c r="BJ45" s="61">
        <f t="shared" si="185"/>
        <v>0</v>
      </c>
      <c r="BK45" s="61">
        <f t="shared" si="185"/>
        <v>0</v>
      </c>
      <c r="BL45" s="61">
        <f t="shared" si="185"/>
        <v>0</v>
      </c>
      <c r="BM45" s="61">
        <f t="shared" si="185"/>
        <v>0</v>
      </c>
      <c r="BN45" s="61">
        <f t="shared" si="185"/>
        <v>0</v>
      </c>
      <c r="BO45" s="61">
        <f t="shared" si="185"/>
        <v>0</v>
      </c>
      <c r="BP45" s="61">
        <f t="shared" si="185"/>
        <v>0</v>
      </c>
      <c r="BQ45" s="61">
        <f t="shared" si="185"/>
        <v>0</v>
      </c>
      <c r="BR45" s="61">
        <f t="shared" si="185"/>
        <v>0</v>
      </c>
      <c r="BT45" s="61">
        <f t="shared" ref="BT45:CE45" si="186">SUM(U45:U46)</f>
        <v>0</v>
      </c>
      <c r="BU45" s="61">
        <f t="shared" si="186"/>
        <v>0</v>
      </c>
      <c r="BV45" s="61">
        <f t="shared" si="186"/>
        <v>0</v>
      </c>
      <c r="BW45" s="61">
        <f t="shared" si="186"/>
        <v>0</v>
      </c>
      <c r="BX45" s="61">
        <f t="shared" si="186"/>
        <v>0</v>
      </c>
      <c r="BY45" s="61">
        <f t="shared" si="186"/>
        <v>0</v>
      </c>
      <c r="BZ45" s="61">
        <f t="shared" si="186"/>
        <v>0</v>
      </c>
      <c r="CA45" s="61">
        <f t="shared" si="186"/>
        <v>0</v>
      </c>
      <c r="CB45" s="61">
        <f t="shared" si="186"/>
        <v>0</v>
      </c>
      <c r="CC45" s="61">
        <f t="shared" si="186"/>
        <v>0</v>
      </c>
      <c r="CD45" s="61">
        <f t="shared" si="186"/>
        <v>0</v>
      </c>
      <c r="CE45" s="61">
        <f t="shared" si="186"/>
        <v>0</v>
      </c>
    </row>
    <row r="46" spans="1:83">
      <c r="A46" s="375"/>
      <c r="B46" s="378"/>
      <c r="C46" s="408"/>
      <c r="D46" s="408"/>
      <c r="E46" s="382"/>
      <c r="F46" s="378"/>
      <c r="G46" s="235" t="s">
        <v>107</v>
      </c>
      <c r="H46" s="194"/>
      <c r="I46" s="195" t="str">
        <f t="shared" si="174"/>
        <v/>
      </c>
      <c r="J46" s="195" t="str">
        <f t="shared" si="175"/>
        <v/>
      </c>
      <c r="K46" s="195" t="str">
        <f t="shared" si="176"/>
        <v/>
      </c>
      <c r="L46" s="195" t="str">
        <f t="shared" si="177"/>
        <v/>
      </c>
      <c r="M46" s="195" t="str">
        <f t="shared" si="178"/>
        <v/>
      </c>
      <c r="N46" s="195" t="str">
        <f t="shared" si="179"/>
        <v/>
      </c>
      <c r="O46" s="195" t="str">
        <f t="shared" si="180"/>
        <v/>
      </c>
      <c r="P46" s="195" t="str">
        <f t="shared" si="181"/>
        <v/>
      </c>
      <c r="Q46" s="195" t="str">
        <f t="shared" si="182"/>
        <v/>
      </c>
      <c r="R46" s="195" t="str">
        <f t="shared" si="183"/>
        <v/>
      </c>
      <c r="S46" s="195" t="str">
        <f t="shared" si="184"/>
        <v/>
      </c>
      <c r="T46" s="196">
        <f t="shared" si="16"/>
        <v>0</v>
      </c>
      <c r="AG46" s="59"/>
      <c r="AH46" s="59"/>
      <c r="AI46" s="59"/>
      <c r="AN46" s="58">
        <v>2</v>
      </c>
      <c r="AO46" s="58">
        <v>1</v>
      </c>
      <c r="AP46" s="58">
        <v>5</v>
      </c>
      <c r="AQ46" s="60">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58">
        <f ca="1">COUNTIF(INDIRECT("H"&amp;(ROW()+12*(($AN46-1)*3+$AO46)-ROW())/12+5):INDIRECT("S"&amp;(ROW()+12*(($AN46-1)*3+$AO46)-ROW())/12+5),AQ46)</f>
        <v>0</v>
      </c>
      <c r="AS46" s="60"/>
      <c r="AU46" s="58">
        <f ca="1">IF(AND(AQ46&gt;0,AR46&gt;0),COUNTIF(AU$6:AU45,"&gt;0")+1,0)</f>
        <v>0</v>
      </c>
      <c r="BE46" s="58">
        <v>2</v>
      </c>
      <c r="BF46" s="58" t="s">
        <v>106</v>
      </c>
      <c r="BG46" s="61">
        <f t="shared" ref="BG46:BR46" si="187">IF(BG45+BT45&gt;40000,1,0)</f>
        <v>0</v>
      </c>
      <c r="BH46" s="61">
        <f t="shared" si="187"/>
        <v>0</v>
      </c>
      <c r="BI46" s="61">
        <f t="shared" si="187"/>
        <v>0</v>
      </c>
      <c r="BJ46" s="61">
        <f t="shared" si="187"/>
        <v>0</v>
      </c>
      <c r="BK46" s="61">
        <f t="shared" si="187"/>
        <v>0</v>
      </c>
      <c r="BL46" s="61">
        <f t="shared" si="187"/>
        <v>0</v>
      </c>
      <c r="BM46" s="61">
        <f t="shared" si="187"/>
        <v>0</v>
      </c>
      <c r="BN46" s="61">
        <f t="shared" si="187"/>
        <v>0</v>
      </c>
      <c r="BO46" s="61">
        <f t="shared" si="187"/>
        <v>0</v>
      </c>
      <c r="BP46" s="61">
        <f t="shared" si="187"/>
        <v>0</v>
      </c>
      <c r="BQ46" s="61">
        <f t="shared" si="187"/>
        <v>0</v>
      </c>
      <c r="BR46" s="61">
        <f t="shared" si="187"/>
        <v>0</v>
      </c>
      <c r="BT46" s="61"/>
      <c r="BU46" s="61"/>
      <c r="BV46" s="61"/>
      <c r="BW46" s="61"/>
      <c r="BX46" s="61"/>
      <c r="BY46" s="61"/>
      <c r="BZ46" s="61"/>
      <c r="CA46" s="61"/>
      <c r="CB46" s="61"/>
      <c r="CC46" s="61"/>
      <c r="CD46" s="61"/>
      <c r="CE46" s="61"/>
    </row>
    <row r="47" spans="1:83">
      <c r="A47" s="376"/>
      <c r="B47" s="379"/>
      <c r="C47" s="409"/>
      <c r="D47" s="410"/>
      <c r="E47" s="383"/>
      <c r="F47" s="379"/>
      <c r="G47" s="236" t="s">
        <v>1226</v>
      </c>
      <c r="H47" s="197"/>
      <c r="I47" s="198"/>
      <c r="J47" s="198"/>
      <c r="K47" s="198"/>
      <c r="L47" s="198"/>
      <c r="M47" s="198"/>
      <c r="N47" s="198"/>
      <c r="O47" s="198"/>
      <c r="P47" s="198"/>
      <c r="Q47" s="198"/>
      <c r="R47" s="198"/>
      <c r="S47" s="198"/>
      <c r="T47" s="199">
        <f t="shared" si="16"/>
        <v>0</v>
      </c>
      <c r="AG47" s="59"/>
      <c r="AH47" s="59"/>
      <c r="AI47" s="59"/>
      <c r="AN47" s="58">
        <v>2</v>
      </c>
      <c r="AO47" s="58">
        <v>1</v>
      </c>
      <c r="AP47" s="58">
        <v>6</v>
      </c>
      <c r="AQ47" s="60">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58">
        <f ca="1">COUNTIF(INDIRECT("H"&amp;(ROW()+12*(($AN47-1)*3+$AO47)-ROW())/12+5):INDIRECT("S"&amp;(ROW()+12*(($AN47-1)*3+$AO47)-ROW())/12+5),AQ47)</f>
        <v>0</v>
      </c>
      <c r="AS47" s="60"/>
      <c r="AU47" s="58">
        <f ca="1">IF(AND(AQ47&gt;0,AR47&gt;0),COUNTIF(AU$6:AU46,"&gt;0")+1,0)</f>
        <v>0</v>
      </c>
      <c r="BE47" s="58">
        <v>3</v>
      </c>
      <c r="BG47" s="61"/>
      <c r="BH47" s="61"/>
      <c r="BI47" s="61"/>
      <c r="BJ47" s="61"/>
      <c r="BK47" s="61"/>
      <c r="BL47" s="61"/>
      <c r="BM47" s="61"/>
      <c r="BN47" s="61"/>
      <c r="BO47" s="61"/>
      <c r="BP47" s="61"/>
      <c r="BQ47" s="61"/>
      <c r="BR47" s="61"/>
      <c r="BT47" s="61"/>
      <c r="BU47" s="61"/>
      <c r="BV47" s="61"/>
      <c r="BW47" s="61"/>
      <c r="BX47" s="61"/>
      <c r="BY47" s="61"/>
      <c r="BZ47" s="61"/>
      <c r="CA47" s="61"/>
      <c r="CB47" s="61"/>
      <c r="CC47" s="61"/>
      <c r="CD47" s="61"/>
      <c r="CE47" s="61"/>
    </row>
    <row r="48" spans="1:83">
      <c r="A48" s="374">
        <v>15</v>
      </c>
      <c r="B48" s="377"/>
      <c r="C48" s="377"/>
      <c r="D48" s="377"/>
      <c r="E48" s="381"/>
      <c r="F48" s="377"/>
      <c r="G48" s="234" t="s">
        <v>109</v>
      </c>
      <c r="H48" s="191"/>
      <c r="I48" s="192" t="str">
        <f t="shared" ref="I48:I49" si="188">IF(H48="","",H48)</f>
        <v/>
      </c>
      <c r="J48" s="192" t="str">
        <f t="shared" ref="J48:J49" si="189">IF(I48="","",I48)</f>
        <v/>
      </c>
      <c r="K48" s="192" t="str">
        <f t="shared" ref="K48:K49" si="190">IF(J48="","",J48)</f>
        <v/>
      </c>
      <c r="L48" s="192" t="str">
        <f t="shared" ref="L48:L49" si="191">IF(K48="","",K48)</f>
        <v/>
      </c>
      <c r="M48" s="192" t="str">
        <f t="shared" ref="M48:M49" si="192">IF(L48="","",L48)</f>
        <v/>
      </c>
      <c r="N48" s="192" t="str">
        <f t="shared" ref="N48:N49" si="193">IF(M48="","",M48)</f>
        <v/>
      </c>
      <c r="O48" s="192" t="str">
        <f t="shared" ref="O48:O49" si="194">IF(N48="","",N48)</f>
        <v/>
      </c>
      <c r="P48" s="192" t="str">
        <f t="shared" ref="P48:P49" si="195">IF(O48="","",O48)</f>
        <v/>
      </c>
      <c r="Q48" s="192" t="str">
        <f t="shared" ref="Q48:Q49" si="196">IF(P48="","",P48)</f>
        <v/>
      </c>
      <c r="R48" s="192" t="str">
        <f t="shared" ref="R48:R49" si="197">IF(Q48="","",Q48)</f>
        <v/>
      </c>
      <c r="S48" s="192" t="str">
        <f t="shared" ref="S48:S49" si="198">IF(R48="","",R48)</f>
        <v/>
      </c>
      <c r="T48" s="193">
        <f t="shared" si="16"/>
        <v>0</v>
      </c>
      <c r="AG48" s="59"/>
      <c r="AH48" s="59"/>
      <c r="AI48" s="59"/>
      <c r="AN48" s="58">
        <v>2</v>
      </c>
      <c r="AO48" s="58">
        <v>1</v>
      </c>
      <c r="AP48" s="58">
        <v>7</v>
      </c>
      <c r="AQ48" s="60">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58">
        <f ca="1">COUNTIF(INDIRECT("H"&amp;(ROW()+12*(($AN48-1)*3+$AO48)-ROW())/12+5):INDIRECT("S"&amp;(ROW()+12*(($AN48-1)*3+$AO48)-ROW())/12+5),AQ48)</f>
        <v>0</v>
      </c>
      <c r="AS48" s="60"/>
      <c r="AU48" s="58">
        <f ca="1">IF(AND(AQ48&gt;0,AR48&gt;0),COUNTIF(AU$6:AU47,"&gt;0")+1,0)</f>
        <v>0</v>
      </c>
      <c r="BE48" s="58">
        <v>1</v>
      </c>
      <c r="BG48" s="61">
        <f t="shared" ref="BG48:BR48" si="199">SUM(H48:H49)</f>
        <v>0</v>
      </c>
      <c r="BH48" s="61">
        <f t="shared" si="199"/>
        <v>0</v>
      </c>
      <c r="BI48" s="61">
        <f t="shared" si="199"/>
        <v>0</v>
      </c>
      <c r="BJ48" s="61">
        <f t="shared" si="199"/>
        <v>0</v>
      </c>
      <c r="BK48" s="61">
        <f t="shared" si="199"/>
        <v>0</v>
      </c>
      <c r="BL48" s="61">
        <f t="shared" si="199"/>
        <v>0</v>
      </c>
      <c r="BM48" s="61">
        <f t="shared" si="199"/>
        <v>0</v>
      </c>
      <c r="BN48" s="61">
        <f t="shared" si="199"/>
        <v>0</v>
      </c>
      <c r="BO48" s="61">
        <f t="shared" si="199"/>
        <v>0</v>
      </c>
      <c r="BP48" s="61">
        <f t="shared" si="199"/>
        <v>0</v>
      </c>
      <c r="BQ48" s="61">
        <f t="shared" si="199"/>
        <v>0</v>
      </c>
      <c r="BR48" s="61">
        <f t="shared" si="199"/>
        <v>0</v>
      </c>
      <c r="BT48" s="61">
        <f t="shared" ref="BT48:CE48" si="200">SUM(U48:U49)</f>
        <v>0</v>
      </c>
      <c r="BU48" s="61">
        <f t="shared" si="200"/>
        <v>0</v>
      </c>
      <c r="BV48" s="61">
        <f t="shared" si="200"/>
        <v>0</v>
      </c>
      <c r="BW48" s="61">
        <f>SUM(X48:X49)</f>
        <v>0</v>
      </c>
      <c r="BX48" s="61">
        <f t="shared" si="200"/>
        <v>0</v>
      </c>
      <c r="BY48" s="61">
        <f t="shared" si="200"/>
        <v>0</v>
      </c>
      <c r="BZ48" s="61">
        <f t="shared" si="200"/>
        <v>0</v>
      </c>
      <c r="CA48" s="61">
        <f t="shared" si="200"/>
        <v>0</v>
      </c>
      <c r="CB48" s="61">
        <f t="shared" si="200"/>
        <v>0</v>
      </c>
      <c r="CC48" s="61">
        <f t="shared" si="200"/>
        <v>0</v>
      </c>
      <c r="CD48" s="61">
        <f t="shared" si="200"/>
        <v>0</v>
      </c>
      <c r="CE48" s="61">
        <f t="shared" si="200"/>
        <v>0</v>
      </c>
    </row>
    <row r="49" spans="1:83">
      <c r="A49" s="375"/>
      <c r="B49" s="378"/>
      <c r="C49" s="408"/>
      <c r="D49" s="408"/>
      <c r="E49" s="382"/>
      <c r="F49" s="378"/>
      <c r="G49" s="235" t="s">
        <v>107</v>
      </c>
      <c r="H49" s="194"/>
      <c r="I49" s="195" t="str">
        <f t="shared" si="188"/>
        <v/>
      </c>
      <c r="J49" s="195" t="str">
        <f t="shared" si="189"/>
        <v/>
      </c>
      <c r="K49" s="195" t="str">
        <f t="shared" si="190"/>
        <v/>
      </c>
      <c r="L49" s="195" t="str">
        <f t="shared" si="191"/>
        <v/>
      </c>
      <c r="M49" s="195" t="str">
        <f t="shared" si="192"/>
        <v/>
      </c>
      <c r="N49" s="195" t="str">
        <f t="shared" si="193"/>
        <v/>
      </c>
      <c r="O49" s="195" t="str">
        <f t="shared" si="194"/>
        <v/>
      </c>
      <c r="P49" s="195" t="str">
        <f t="shared" si="195"/>
        <v/>
      </c>
      <c r="Q49" s="195" t="str">
        <f t="shared" si="196"/>
        <v/>
      </c>
      <c r="R49" s="195" t="str">
        <f t="shared" si="197"/>
        <v/>
      </c>
      <c r="S49" s="195" t="str">
        <f t="shared" si="198"/>
        <v/>
      </c>
      <c r="T49" s="196">
        <f t="shared" si="16"/>
        <v>0</v>
      </c>
      <c r="AG49" s="59"/>
      <c r="AH49" s="59"/>
      <c r="AI49" s="59"/>
      <c r="AN49" s="58">
        <v>2</v>
      </c>
      <c r="AO49" s="58">
        <v>1</v>
      </c>
      <c r="AP49" s="58">
        <v>8</v>
      </c>
      <c r="AQ49" s="60">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58">
        <f ca="1">COUNTIF(INDIRECT("H"&amp;(ROW()+12*(($AN49-1)*3+$AO49)-ROW())/12+5):INDIRECT("S"&amp;(ROW()+12*(($AN49-1)*3+$AO49)-ROW())/12+5),AQ49)</f>
        <v>0</v>
      </c>
      <c r="AS49" s="60"/>
      <c r="AU49" s="58">
        <f ca="1">IF(AND(AQ49&gt;0,AR49&gt;0),COUNTIF(AU$6:AU48,"&gt;0")+1,0)</f>
        <v>0</v>
      </c>
      <c r="BE49" s="58">
        <v>2</v>
      </c>
      <c r="BF49" s="58" t="s">
        <v>106</v>
      </c>
      <c r="BG49" s="61">
        <f t="shared" ref="BG49:BR49" si="201">IF(BG48+BT48&gt;40000,1,0)</f>
        <v>0</v>
      </c>
      <c r="BH49" s="61">
        <f t="shared" si="201"/>
        <v>0</v>
      </c>
      <c r="BI49" s="61">
        <f t="shared" si="201"/>
        <v>0</v>
      </c>
      <c r="BJ49" s="61">
        <f t="shared" si="201"/>
        <v>0</v>
      </c>
      <c r="BK49" s="61">
        <f t="shared" si="201"/>
        <v>0</v>
      </c>
      <c r="BL49" s="61">
        <f t="shared" si="201"/>
        <v>0</v>
      </c>
      <c r="BM49" s="61">
        <f t="shared" si="201"/>
        <v>0</v>
      </c>
      <c r="BN49" s="61">
        <f t="shared" si="201"/>
        <v>0</v>
      </c>
      <c r="BO49" s="61">
        <f t="shared" si="201"/>
        <v>0</v>
      </c>
      <c r="BP49" s="61">
        <f t="shared" si="201"/>
        <v>0</v>
      </c>
      <c r="BQ49" s="61">
        <f t="shared" si="201"/>
        <v>0</v>
      </c>
      <c r="BR49" s="61">
        <f t="shared" si="201"/>
        <v>0</v>
      </c>
      <c r="BT49" s="61"/>
      <c r="BU49" s="61"/>
      <c r="BV49" s="61"/>
      <c r="BW49" s="61"/>
      <c r="BX49" s="61"/>
      <c r="BY49" s="61"/>
      <c r="BZ49" s="61"/>
      <c r="CA49" s="61"/>
      <c r="CB49" s="61"/>
      <c r="CC49" s="61"/>
      <c r="CD49" s="61"/>
      <c r="CE49" s="61"/>
    </row>
    <row r="50" spans="1:83">
      <c r="A50" s="376"/>
      <c r="B50" s="379"/>
      <c r="C50" s="409"/>
      <c r="D50" s="410"/>
      <c r="E50" s="383"/>
      <c r="F50" s="379"/>
      <c r="G50" s="236" t="s">
        <v>1226</v>
      </c>
      <c r="H50" s="197"/>
      <c r="I50" s="198"/>
      <c r="J50" s="198"/>
      <c r="K50" s="198"/>
      <c r="L50" s="198"/>
      <c r="M50" s="198"/>
      <c r="N50" s="198"/>
      <c r="O50" s="198"/>
      <c r="P50" s="198"/>
      <c r="Q50" s="198"/>
      <c r="R50" s="198"/>
      <c r="S50" s="198"/>
      <c r="T50" s="199">
        <f t="shared" si="16"/>
        <v>0</v>
      </c>
      <c r="AG50" s="59"/>
      <c r="AH50" s="59"/>
      <c r="AI50" s="59"/>
      <c r="AN50" s="58">
        <v>2</v>
      </c>
      <c r="AO50" s="58">
        <v>1</v>
      </c>
      <c r="AP50" s="58">
        <v>9</v>
      </c>
      <c r="AQ50" s="60">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58">
        <f ca="1">COUNTIF(INDIRECT("H"&amp;(ROW()+12*(($AN50-1)*3+$AO50)-ROW())/12+5):INDIRECT("S"&amp;(ROW()+12*(($AN50-1)*3+$AO50)-ROW())/12+5),AQ50)</f>
        <v>0</v>
      </c>
      <c r="AS50" s="60"/>
      <c r="AU50" s="58">
        <f ca="1">IF(AND(AQ50&gt;0,AR60&gt;0),COUNTIF(AU$6:AU49,"&gt;0")+1,0)</f>
        <v>0</v>
      </c>
      <c r="BE50" s="58">
        <v>3</v>
      </c>
      <c r="BG50" s="61"/>
      <c r="BH50" s="61"/>
      <c r="BI50" s="61"/>
      <c r="BJ50" s="61"/>
      <c r="BK50" s="61"/>
      <c r="BL50" s="61"/>
      <c r="BM50" s="61"/>
      <c r="BN50" s="61"/>
      <c r="BO50" s="61"/>
      <c r="BP50" s="61"/>
      <c r="BQ50" s="61"/>
      <c r="BR50" s="61"/>
      <c r="BT50" s="61"/>
      <c r="BU50" s="61"/>
      <c r="BV50" s="61"/>
      <c r="BW50" s="61"/>
      <c r="BX50" s="61"/>
      <c r="BY50" s="61"/>
      <c r="BZ50" s="61"/>
      <c r="CA50" s="61"/>
      <c r="CB50" s="61"/>
      <c r="CC50" s="61"/>
      <c r="CD50" s="61"/>
      <c r="CE50" s="61"/>
    </row>
    <row r="51" spans="1:83">
      <c r="A51" s="374">
        <v>16</v>
      </c>
      <c r="B51" s="377"/>
      <c r="C51" s="377"/>
      <c r="D51" s="377"/>
      <c r="E51" s="381"/>
      <c r="F51" s="377"/>
      <c r="G51" s="234" t="s">
        <v>109</v>
      </c>
      <c r="H51" s="191"/>
      <c r="I51" s="192" t="str">
        <f t="shared" ref="I51:I52" si="202">IF(H51="","",H51)</f>
        <v/>
      </c>
      <c r="J51" s="192" t="str">
        <f t="shared" ref="J51:J52" si="203">IF(I51="","",I51)</f>
        <v/>
      </c>
      <c r="K51" s="192" t="str">
        <f t="shared" ref="K51:K52" si="204">IF(J51="","",J51)</f>
        <v/>
      </c>
      <c r="L51" s="192" t="str">
        <f t="shared" ref="L51:L52" si="205">IF(K51="","",K51)</f>
        <v/>
      </c>
      <c r="M51" s="192" t="str">
        <f t="shared" ref="M51:M52" si="206">IF(L51="","",L51)</f>
        <v/>
      </c>
      <c r="N51" s="192" t="str">
        <f t="shared" ref="N51:N52" si="207">IF(M51="","",M51)</f>
        <v/>
      </c>
      <c r="O51" s="192" t="str">
        <f t="shared" ref="O51:O52" si="208">IF(N51="","",N51)</f>
        <v/>
      </c>
      <c r="P51" s="192" t="str">
        <f t="shared" ref="P51:P52" si="209">IF(O51="","",O51)</f>
        <v/>
      </c>
      <c r="Q51" s="192" t="str">
        <f t="shared" ref="Q51:Q52" si="210">IF(P51="","",P51)</f>
        <v/>
      </c>
      <c r="R51" s="192" t="str">
        <f t="shared" ref="R51:R52" si="211">IF(Q51="","",Q51)</f>
        <v/>
      </c>
      <c r="S51" s="192" t="str">
        <f t="shared" ref="S51:S52" si="212">IF(R51="","",R51)</f>
        <v/>
      </c>
      <c r="T51" s="193">
        <f t="shared" si="16"/>
        <v>0</v>
      </c>
      <c r="AG51" s="59"/>
      <c r="AH51" s="59"/>
      <c r="AI51" s="59"/>
      <c r="AN51" s="58">
        <v>2</v>
      </c>
      <c r="AO51" s="58">
        <v>1</v>
      </c>
      <c r="AP51" s="58">
        <v>10</v>
      </c>
      <c r="AQ51" s="60">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58">
        <f ca="1">COUNTIF(INDIRECT("H"&amp;(ROW()+12*(($AN51-1)*3+$AO51)-ROW())/12+5):INDIRECT("S"&amp;(ROW()+12*(($AN51-1)*3+$AO51)-ROW())/12+5),AQ51)</f>
        <v>0</v>
      </c>
      <c r="AS51" s="60"/>
      <c r="AU51" s="58">
        <f ca="1">IF(AND(AQ51&gt;0,AR61&gt;0),COUNTIF(AU$6:AU50,"&gt;0")+1,0)</f>
        <v>0</v>
      </c>
      <c r="BE51" s="58">
        <v>1</v>
      </c>
      <c r="BG51" s="61">
        <f t="shared" ref="BG51:BR51" si="213">SUM(H51:H52)</f>
        <v>0</v>
      </c>
      <c r="BH51" s="61">
        <f t="shared" si="213"/>
        <v>0</v>
      </c>
      <c r="BI51" s="61">
        <f t="shared" si="213"/>
        <v>0</v>
      </c>
      <c r="BJ51" s="61">
        <f t="shared" si="213"/>
        <v>0</v>
      </c>
      <c r="BK51" s="61">
        <f t="shared" si="213"/>
        <v>0</v>
      </c>
      <c r="BL51" s="61">
        <f t="shared" si="213"/>
        <v>0</v>
      </c>
      <c r="BM51" s="61">
        <f t="shared" si="213"/>
        <v>0</v>
      </c>
      <c r="BN51" s="61">
        <f t="shared" si="213"/>
        <v>0</v>
      </c>
      <c r="BO51" s="61">
        <f t="shared" si="213"/>
        <v>0</v>
      </c>
      <c r="BP51" s="61">
        <f t="shared" si="213"/>
        <v>0</v>
      </c>
      <c r="BQ51" s="61">
        <f t="shared" si="213"/>
        <v>0</v>
      </c>
      <c r="BR51" s="61">
        <f t="shared" si="213"/>
        <v>0</v>
      </c>
      <c r="BT51" s="61">
        <f t="shared" ref="BT51:CE51" si="214">SUM(U51:U52)</f>
        <v>0</v>
      </c>
      <c r="BU51" s="61">
        <f t="shared" si="214"/>
        <v>0</v>
      </c>
      <c r="BV51" s="61">
        <f t="shared" si="214"/>
        <v>0</v>
      </c>
      <c r="BW51" s="61">
        <f t="shared" si="214"/>
        <v>0</v>
      </c>
      <c r="BX51" s="61">
        <f t="shared" si="214"/>
        <v>0</v>
      </c>
      <c r="BY51" s="61">
        <f t="shared" si="214"/>
        <v>0</v>
      </c>
      <c r="BZ51" s="61">
        <f t="shared" si="214"/>
        <v>0</v>
      </c>
      <c r="CA51" s="61">
        <f t="shared" si="214"/>
        <v>0</v>
      </c>
      <c r="CB51" s="61">
        <f t="shared" si="214"/>
        <v>0</v>
      </c>
      <c r="CC51" s="61">
        <f t="shared" si="214"/>
        <v>0</v>
      </c>
      <c r="CD51" s="61">
        <f t="shared" si="214"/>
        <v>0</v>
      </c>
      <c r="CE51" s="61">
        <f t="shared" si="214"/>
        <v>0</v>
      </c>
    </row>
    <row r="52" spans="1:83">
      <c r="A52" s="375"/>
      <c r="B52" s="378"/>
      <c r="C52" s="408"/>
      <c r="D52" s="408"/>
      <c r="E52" s="382"/>
      <c r="F52" s="378"/>
      <c r="G52" s="235" t="s">
        <v>107</v>
      </c>
      <c r="H52" s="194"/>
      <c r="I52" s="195" t="str">
        <f t="shared" si="202"/>
        <v/>
      </c>
      <c r="J52" s="195" t="str">
        <f t="shared" si="203"/>
        <v/>
      </c>
      <c r="K52" s="195" t="str">
        <f t="shared" si="204"/>
        <v/>
      </c>
      <c r="L52" s="195" t="str">
        <f t="shared" si="205"/>
        <v/>
      </c>
      <c r="M52" s="195" t="str">
        <f t="shared" si="206"/>
        <v/>
      </c>
      <c r="N52" s="195" t="str">
        <f t="shared" si="207"/>
        <v/>
      </c>
      <c r="O52" s="195" t="str">
        <f t="shared" si="208"/>
        <v/>
      </c>
      <c r="P52" s="195" t="str">
        <f t="shared" si="209"/>
        <v/>
      </c>
      <c r="Q52" s="195" t="str">
        <f t="shared" si="210"/>
        <v/>
      </c>
      <c r="R52" s="195" t="str">
        <f t="shared" si="211"/>
        <v/>
      </c>
      <c r="S52" s="195" t="str">
        <f t="shared" si="212"/>
        <v/>
      </c>
      <c r="T52" s="196">
        <f t="shared" si="16"/>
        <v>0</v>
      </c>
      <c r="AG52" s="59"/>
      <c r="AH52" s="59"/>
      <c r="AI52" s="59"/>
      <c r="AN52" s="58">
        <v>2</v>
      </c>
      <c r="AO52" s="58">
        <v>1</v>
      </c>
      <c r="AP52" s="58">
        <v>11</v>
      </c>
      <c r="AQ52" s="60">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58">
        <f ca="1">COUNTIF(INDIRECT("H"&amp;(ROW()+12*(($AN52-1)*3+$AO52)-ROW())/12+5):INDIRECT("S"&amp;(ROW()+12*(($AN52-1)*3+$AO52)-ROW())/12+5),AQ52)</f>
        <v>0</v>
      </c>
      <c r="AS52" s="60"/>
      <c r="AU52" s="58">
        <f ca="1">IF(AND(AQ52&gt;0,AR62&gt;0),COUNTIF(AU$6:AU51,"&gt;0")+1,0)</f>
        <v>0</v>
      </c>
      <c r="BE52" s="58">
        <v>2</v>
      </c>
      <c r="BF52" s="58" t="s">
        <v>106</v>
      </c>
      <c r="BG52" s="61">
        <f t="shared" ref="BG52:BR52" si="215">IF(BG51+BT51&gt;40000,1,0)</f>
        <v>0</v>
      </c>
      <c r="BH52" s="61">
        <f t="shared" si="215"/>
        <v>0</v>
      </c>
      <c r="BI52" s="61">
        <f t="shared" si="215"/>
        <v>0</v>
      </c>
      <c r="BJ52" s="61">
        <f t="shared" si="215"/>
        <v>0</v>
      </c>
      <c r="BK52" s="61">
        <f t="shared" si="215"/>
        <v>0</v>
      </c>
      <c r="BL52" s="61">
        <f t="shared" si="215"/>
        <v>0</v>
      </c>
      <c r="BM52" s="61">
        <f t="shared" si="215"/>
        <v>0</v>
      </c>
      <c r="BN52" s="61">
        <f t="shared" si="215"/>
        <v>0</v>
      </c>
      <c r="BO52" s="61">
        <f t="shared" si="215"/>
        <v>0</v>
      </c>
      <c r="BP52" s="61">
        <f t="shared" si="215"/>
        <v>0</v>
      </c>
      <c r="BQ52" s="61">
        <f t="shared" si="215"/>
        <v>0</v>
      </c>
      <c r="BR52" s="61">
        <f t="shared" si="215"/>
        <v>0</v>
      </c>
      <c r="BT52" s="61"/>
      <c r="BU52" s="61"/>
      <c r="BV52" s="61"/>
      <c r="BW52" s="61"/>
      <c r="BX52" s="61"/>
      <c r="BY52" s="61"/>
      <c r="BZ52" s="61"/>
      <c r="CA52" s="61"/>
      <c r="CB52" s="61"/>
      <c r="CC52" s="61"/>
      <c r="CD52" s="61"/>
      <c r="CE52" s="61"/>
    </row>
    <row r="53" spans="1:83">
      <c r="A53" s="376"/>
      <c r="B53" s="379"/>
      <c r="C53" s="409"/>
      <c r="D53" s="410"/>
      <c r="E53" s="383"/>
      <c r="F53" s="379"/>
      <c r="G53" s="236" t="s">
        <v>1226</v>
      </c>
      <c r="H53" s="197"/>
      <c r="I53" s="198"/>
      <c r="J53" s="198"/>
      <c r="K53" s="198"/>
      <c r="L53" s="198"/>
      <c r="M53" s="198"/>
      <c r="N53" s="198"/>
      <c r="O53" s="198"/>
      <c r="P53" s="198"/>
      <c r="Q53" s="198"/>
      <c r="R53" s="198"/>
      <c r="S53" s="198"/>
      <c r="T53" s="199">
        <f t="shared" si="16"/>
        <v>0</v>
      </c>
      <c r="AG53" s="59"/>
      <c r="AH53" s="59"/>
      <c r="AI53" s="59"/>
      <c r="AN53" s="58">
        <v>2</v>
      </c>
      <c r="AO53" s="58">
        <v>1</v>
      </c>
      <c r="AP53" s="58">
        <v>12</v>
      </c>
      <c r="AQ53" s="60">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58">
        <f ca="1">COUNTIF(INDIRECT("H"&amp;(ROW()+12*(($AN53-1)*3+$AO53)-ROW())/12+5):INDIRECT("S"&amp;(ROW()+12*(($AN53-1)*3+$AO53)-ROW())/12+5),AQ53)</f>
        <v>0</v>
      </c>
      <c r="AS53" s="60"/>
      <c r="AU53" s="58">
        <f ca="1">IF(AND(AQ53&gt;0,AR63&gt;0),COUNTIF(AU$6:AU52,"&gt;0")+1,0)</f>
        <v>0</v>
      </c>
      <c r="BE53" s="58">
        <v>3</v>
      </c>
      <c r="BG53" s="61"/>
      <c r="BH53" s="61"/>
      <c r="BI53" s="61"/>
      <c r="BJ53" s="61"/>
      <c r="BK53" s="61"/>
      <c r="BL53" s="61"/>
      <c r="BM53" s="61"/>
      <c r="BN53" s="61"/>
      <c r="BO53" s="61"/>
      <c r="BP53" s="61"/>
      <c r="BQ53" s="61"/>
      <c r="BR53" s="61"/>
      <c r="BT53" s="61"/>
      <c r="BU53" s="61"/>
      <c r="BV53" s="61"/>
      <c r="BW53" s="61"/>
      <c r="BX53" s="61"/>
      <c r="BY53" s="61"/>
      <c r="BZ53" s="61"/>
      <c r="CA53" s="61"/>
      <c r="CB53" s="61"/>
      <c r="CC53" s="61"/>
      <c r="CD53" s="61"/>
      <c r="CE53" s="61"/>
    </row>
    <row r="54" spans="1:83">
      <c r="A54" s="374">
        <v>17</v>
      </c>
      <c r="B54" s="377"/>
      <c r="C54" s="377"/>
      <c r="D54" s="377"/>
      <c r="E54" s="381"/>
      <c r="F54" s="377"/>
      <c r="G54" s="234" t="s">
        <v>109</v>
      </c>
      <c r="H54" s="191"/>
      <c r="I54" s="192" t="str">
        <f t="shared" ref="I54:I55" si="216">IF(H54="","",H54)</f>
        <v/>
      </c>
      <c r="J54" s="192" t="str">
        <f t="shared" ref="J54:J55" si="217">IF(I54="","",I54)</f>
        <v/>
      </c>
      <c r="K54" s="192" t="str">
        <f t="shared" ref="K54:K55" si="218">IF(J54="","",J54)</f>
        <v/>
      </c>
      <c r="L54" s="192" t="str">
        <f t="shared" ref="L54:L55" si="219">IF(K54="","",K54)</f>
        <v/>
      </c>
      <c r="M54" s="192" t="str">
        <f t="shared" ref="M54:M55" si="220">IF(L54="","",L54)</f>
        <v/>
      </c>
      <c r="N54" s="192" t="str">
        <f t="shared" ref="N54:N55" si="221">IF(M54="","",M54)</f>
        <v/>
      </c>
      <c r="O54" s="192" t="str">
        <f t="shared" ref="O54:O55" si="222">IF(N54="","",N54)</f>
        <v/>
      </c>
      <c r="P54" s="192" t="str">
        <f t="shared" ref="P54:P55" si="223">IF(O54="","",O54)</f>
        <v/>
      </c>
      <c r="Q54" s="192" t="str">
        <f t="shared" ref="Q54:Q55" si="224">IF(P54="","",P54)</f>
        <v/>
      </c>
      <c r="R54" s="192" t="str">
        <f t="shared" ref="R54:R55" si="225">IF(Q54="","",Q54)</f>
        <v/>
      </c>
      <c r="S54" s="192" t="str">
        <f t="shared" ref="S54:S55" si="226">IF(R54="","",R54)</f>
        <v/>
      </c>
      <c r="T54" s="193">
        <f t="shared" si="16"/>
        <v>0</v>
      </c>
      <c r="AG54" s="59"/>
      <c r="AH54" s="59"/>
      <c r="AI54" s="59"/>
      <c r="AN54" s="58">
        <v>2</v>
      </c>
      <c r="AO54" s="58">
        <v>2</v>
      </c>
      <c r="AP54" s="58">
        <v>1</v>
      </c>
      <c r="AQ54" s="60">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58">
        <f ca="1">COUNTIF(INDIRECT("H"&amp;(ROW()+12*(($AN54-1)*3+$AO54)-ROW())/12+5):INDIRECT("S"&amp;(ROW()+12*(($AN54-1)*3+$AO54)-ROW())/12+5),AQ54)</f>
        <v>0</v>
      </c>
      <c r="AS54" s="60"/>
      <c r="AU54" s="58">
        <f ca="1">IF(AND(AQ54&gt;0,AR64&gt;0),COUNTIF(AU$6:AU53,"&gt;0")+1,0)</f>
        <v>0</v>
      </c>
      <c r="BE54" s="58">
        <v>1</v>
      </c>
      <c r="BG54" s="61">
        <f t="shared" ref="BG54:BR54" si="227">SUM(H54:H55)</f>
        <v>0</v>
      </c>
      <c r="BH54" s="61">
        <f t="shared" si="227"/>
        <v>0</v>
      </c>
      <c r="BI54" s="61">
        <f t="shared" si="227"/>
        <v>0</v>
      </c>
      <c r="BJ54" s="61">
        <f t="shared" si="227"/>
        <v>0</v>
      </c>
      <c r="BK54" s="61">
        <f t="shared" si="227"/>
        <v>0</v>
      </c>
      <c r="BL54" s="61">
        <f t="shared" si="227"/>
        <v>0</v>
      </c>
      <c r="BM54" s="61">
        <f t="shared" si="227"/>
        <v>0</v>
      </c>
      <c r="BN54" s="61">
        <f t="shared" si="227"/>
        <v>0</v>
      </c>
      <c r="BO54" s="61">
        <f t="shared" si="227"/>
        <v>0</v>
      </c>
      <c r="BP54" s="61">
        <f t="shared" si="227"/>
        <v>0</v>
      </c>
      <c r="BQ54" s="61">
        <f t="shared" si="227"/>
        <v>0</v>
      </c>
      <c r="BR54" s="61">
        <f t="shared" si="227"/>
        <v>0</v>
      </c>
      <c r="BT54" s="61">
        <f t="shared" ref="BT54:CE54" si="228">SUM(U54:U55)</f>
        <v>0</v>
      </c>
      <c r="BU54" s="61">
        <f t="shared" si="228"/>
        <v>0</v>
      </c>
      <c r="BV54" s="61">
        <f t="shared" si="228"/>
        <v>0</v>
      </c>
      <c r="BW54" s="61">
        <f t="shared" si="228"/>
        <v>0</v>
      </c>
      <c r="BX54" s="61">
        <f t="shared" si="228"/>
        <v>0</v>
      </c>
      <c r="BY54" s="61">
        <f t="shared" si="228"/>
        <v>0</v>
      </c>
      <c r="BZ54" s="61">
        <f t="shared" si="228"/>
        <v>0</v>
      </c>
      <c r="CA54" s="61">
        <f t="shared" si="228"/>
        <v>0</v>
      </c>
      <c r="CB54" s="61">
        <f t="shared" si="228"/>
        <v>0</v>
      </c>
      <c r="CC54" s="61">
        <f t="shared" si="228"/>
        <v>0</v>
      </c>
      <c r="CD54" s="61">
        <f t="shared" si="228"/>
        <v>0</v>
      </c>
      <c r="CE54" s="61">
        <f t="shared" si="228"/>
        <v>0</v>
      </c>
    </row>
    <row r="55" spans="1:83">
      <c r="A55" s="375"/>
      <c r="B55" s="378"/>
      <c r="C55" s="408"/>
      <c r="D55" s="408"/>
      <c r="E55" s="382"/>
      <c r="F55" s="378"/>
      <c r="G55" s="235" t="s">
        <v>107</v>
      </c>
      <c r="H55" s="194"/>
      <c r="I55" s="195" t="str">
        <f t="shared" si="216"/>
        <v/>
      </c>
      <c r="J55" s="195" t="str">
        <f t="shared" si="217"/>
        <v/>
      </c>
      <c r="K55" s="195" t="str">
        <f t="shared" si="218"/>
        <v/>
      </c>
      <c r="L55" s="195" t="str">
        <f t="shared" si="219"/>
        <v/>
      </c>
      <c r="M55" s="195" t="str">
        <f t="shared" si="220"/>
        <v/>
      </c>
      <c r="N55" s="195" t="str">
        <f t="shared" si="221"/>
        <v/>
      </c>
      <c r="O55" s="195" t="str">
        <f t="shared" si="222"/>
        <v/>
      </c>
      <c r="P55" s="195" t="str">
        <f t="shared" si="223"/>
        <v/>
      </c>
      <c r="Q55" s="195" t="str">
        <f t="shared" si="224"/>
        <v/>
      </c>
      <c r="R55" s="195" t="str">
        <f t="shared" si="225"/>
        <v/>
      </c>
      <c r="S55" s="195" t="str">
        <f t="shared" si="226"/>
        <v/>
      </c>
      <c r="T55" s="196">
        <f t="shared" si="16"/>
        <v>0</v>
      </c>
      <c r="AG55" s="59"/>
      <c r="AH55" s="59"/>
      <c r="AI55" s="59"/>
      <c r="AN55" s="58">
        <v>2</v>
      </c>
      <c r="AO55" s="58">
        <v>2</v>
      </c>
      <c r="AP55" s="58">
        <v>2</v>
      </c>
      <c r="AQ55" s="60">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58">
        <f ca="1">COUNTIF(INDIRECT("H"&amp;(ROW()+12*(($AN55-1)*3+$AO55)-ROW())/12+5):INDIRECT("S"&amp;(ROW()+12*(($AN55-1)*3+$AO55)-ROW())/12+5),AQ55)</f>
        <v>0</v>
      </c>
      <c r="AS55" s="60"/>
      <c r="AU55" s="58">
        <f ca="1">IF(AND(AQ55&gt;0,AR65&gt;0),COUNTIF(AU$6:AU54,"&gt;0")+1,0)</f>
        <v>0</v>
      </c>
      <c r="BE55" s="58">
        <v>2</v>
      </c>
      <c r="BF55" s="58" t="s">
        <v>106</v>
      </c>
      <c r="BG55" s="61">
        <f t="shared" ref="BG55:BR55" si="229">IF(BG54+BT54&gt;40000,1,0)</f>
        <v>0</v>
      </c>
      <c r="BH55" s="61">
        <f t="shared" si="229"/>
        <v>0</v>
      </c>
      <c r="BI55" s="61">
        <f t="shared" si="229"/>
        <v>0</v>
      </c>
      <c r="BJ55" s="61">
        <f t="shared" si="229"/>
        <v>0</v>
      </c>
      <c r="BK55" s="61">
        <f t="shared" si="229"/>
        <v>0</v>
      </c>
      <c r="BL55" s="61">
        <f t="shared" si="229"/>
        <v>0</v>
      </c>
      <c r="BM55" s="61">
        <f t="shared" si="229"/>
        <v>0</v>
      </c>
      <c r="BN55" s="61">
        <f t="shared" si="229"/>
        <v>0</v>
      </c>
      <c r="BO55" s="61">
        <f t="shared" si="229"/>
        <v>0</v>
      </c>
      <c r="BP55" s="61">
        <f t="shared" si="229"/>
        <v>0</v>
      </c>
      <c r="BQ55" s="61">
        <f t="shared" si="229"/>
        <v>0</v>
      </c>
      <c r="BR55" s="61">
        <f t="shared" si="229"/>
        <v>0</v>
      </c>
      <c r="BT55" s="61"/>
      <c r="BU55" s="61"/>
      <c r="BV55" s="61"/>
      <c r="BW55" s="61"/>
      <c r="BX55" s="61"/>
      <c r="BY55" s="61"/>
      <c r="BZ55" s="61"/>
      <c r="CA55" s="61"/>
      <c r="CB55" s="61"/>
      <c r="CC55" s="61"/>
      <c r="CD55" s="61"/>
      <c r="CE55" s="61"/>
    </row>
    <row r="56" spans="1:83">
      <c r="A56" s="376"/>
      <c r="B56" s="379"/>
      <c r="C56" s="409"/>
      <c r="D56" s="410"/>
      <c r="E56" s="383"/>
      <c r="F56" s="379"/>
      <c r="G56" s="236" t="s">
        <v>1226</v>
      </c>
      <c r="H56" s="197"/>
      <c r="I56" s="198"/>
      <c r="J56" s="198"/>
      <c r="K56" s="198"/>
      <c r="L56" s="198"/>
      <c r="M56" s="198"/>
      <c r="N56" s="198"/>
      <c r="O56" s="198"/>
      <c r="P56" s="198"/>
      <c r="Q56" s="198"/>
      <c r="R56" s="198"/>
      <c r="S56" s="198"/>
      <c r="T56" s="199">
        <f t="shared" si="16"/>
        <v>0</v>
      </c>
      <c r="AG56" s="59"/>
      <c r="AH56" s="59"/>
      <c r="AI56" s="59"/>
      <c r="AN56" s="58">
        <v>2</v>
      </c>
      <c r="AO56" s="58">
        <v>2</v>
      </c>
      <c r="AP56" s="58">
        <v>3</v>
      </c>
      <c r="AQ56" s="60">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58">
        <f ca="1">COUNTIF(INDIRECT("H"&amp;(ROW()+12*(($AN56-1)*3+$AO56)-ROW())/12+5):INDIRECT("S"&amp;(ROW()+12*(($AN56-1)*3+$AO56)-ROW())/12+5),AQ56)</f>
        <v>0</v>
      </c>
      <c r="AS56" s="60"/>
      <c r="AU56" s="58">
        <f ca="1">IF(AND(AQ56&gt;0,AR66&gt;0),COUNTIF(AU$6:AU55,"&gt;0")+1,0)</f>
        <v>0</v>
      </c>
      <c r="BE56" s="58">
        <v>3</v>
      </c>
      <c r="BG56" s="61"/>
      <c r="BH56" s="61"/>
      <c r="BI56" s="61"/>
      <c r="BJ56" s="61"/>
      <c r="BK56" s="61"/>
      <c r="BL56" s="61"/>
      <c r="BM56" s="61"/>
      <c r="BN56" s="61"/>
      <c r="BO56" s="61"/>
      <c r="BP56" s="61"/>
      <c r="BQ56" s="61"/>
      <c r="BR56" s="61"/>
      <c r="BT56" s="61"/>
      <c r="BU56" s="61"/>
      <c r="BV56" s="61"/>
      <c r="BW56" s="61"/>
      <c r="BX56" s="61"/>
      <c r="BY56" s="61"/>
      <c r="BZ56" s="61"/>
      <c r="CA56" s="61"/>
      <c r="CB56" s="61"/>
      <c r="CC56" s="61"/>
      <c r="CD56" s="61"/>
      <c r="CE56" s="61"/>
    </row>
    <row r="57" spans="1:83">
      <c r="A57" s="374">
        <v>18</v>
      </c>
      <c r="B57" s="377"/>
      <c r="C57" s="377"/>
      <c r="D57" s="377"/>
      <c r="E57" s="381"/>
      <c r="F57" s="377"/>
      <c r="G57" s="234" t="s">
        <v>109</v>
      </c>
      <c r="H57" s="191"/>
      <c r="I57" s="192" t="str">
        <f t="shared" ref="I57:I58" si="230">IF(H57="","",H57)</f>
        <v/>
      </c>
      <c r="J57" s="192" t="str">
        <f t="shared" ref="J57:J58" si="231">IF(I57="","",I57)</f>
        <v/>
      </c>
      <c r="K57" s="192" t="str">
        <f t="shared" ref="K57:K58" si="232">IF(J57="","",J57)</f>
        <v/>
      </c>
      <c r="L57" s="192" t="str">
        <f t="shared" ref="L57:L58" si="233">IF(K57="","",K57)</f>
        <v/>
      </c>
      <c r="M57" s="192" t="str">
        <f t="shared" ref="M57:M58" si="234">IF(L57="","",L57)</f>
        <v/>
      </c>
      <c r="N57" s="192" t="str">
        <f t="shared" ref="N57:N58" si="235">IF(M57="","",M57)</f>
        <v/>
      </c>
      <c r="O57" s="192" t="str">
        <f t="shared" ref="O57:O58" si="236">IF(N57="","",N57)</f>
        <v/>
      </c>
      <c r="P57" s="192" t="str">
        <f t="shared" ref="P57:P58" si="237">IF(O57="","",O57)</f>
        <v/>
      </c>
      <c r="Q57" s="192" t="str">
        <f t="shared" ref="Q57:Q58" si="238">IF(P57="","",P57)</f>
        <v/>
      </c>
      <c r="R57" s="192" t="str">
        <f t="shared" ref="R57:R58" si="239">IF(Q57="","",Q57)</f>
        <v/>
      </c>
      <c r="S57" s="192" t="str">
        <f t="shared" ref="S57:S58" si="240">IF(R57="","",R57)</f>
        <v/>
      </c>
      <c r="T57" s="193">
        <f t="shared" si="16"/>
        <v>0</v>
      </c>
      <c r="AG57" s="59"/>
      <c r="AH57" s="59"/>
      <c r="AI57" s="59"/>
      <c r="AN57" s="58">
        <v>2</v>
      </c>
      <c r="AO57" s="58">
        <v>2</v>
      </c>
      <c r="AP57" s="58">
        <v>4</v>
      </c>
      <c r="AQ57" s="60">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58">
        <f ca="1">COUNTIF(INDIRECT("H"&amp;(ROW()+12*(($AN57-1)*3+$AO57)-ROW())/12+5):INDIRECT("S"&amp;(ROW()+12*(($AN57-1)*3+$AO57)-ROW())/12+5),AQ57)</f>
        <v>0</v>
      </c>
      <c r="AS57" s="60"/>
      <c r="AU57" s="58">
        <f ca="1">IF(AND(AQ57&gt;0,AR67&gt;0),COUNTIF(AU$6:AU56,"&gt;0")+1,0)</f>
        <v>0</v>
      </c>
      <c r="BE57" s="58">
        <v>1</v>
      </c>
      <c r="BG57" s="61">
        <f t="shared" ref="BG57:BR57" si="241">SUM(H57:H58)</f>
        <v>0</v>
      </c>
      <c r="BH57" s="61">
        <f t="shared" si="241"/>
        <v>0</v>
      </c>
      <c r="BI57" s="61">
        <f t="shared" si="241"/>
        <v>0</v>
      </c>
      <c r="BJ57" s="61">
        <f t="shared" si="241"/>
        <v>0</v>
      </c>
      <c r="BK57" s="61">
        <f t="shared" si="241"/>
        <v>0</v>
      </c>
      <c r="BL57" s="61">
        <f t="shared" si="241"/>
        <v>0</v>
      </c>
      <c r="BM57" s="61">
        <f t="shared" si="241"/>
        <v>0</v>
      </c>
      <c r="BN57" s="61">
        <f t="shared" si="241"/>
        <v>0</v>
      </c>
      <c r="BO57" s="61">
        <f t="shared" si="241"/>
        <v>0</v>
      </c>
      <c r="BP57" s="61">
        <f t="shared" si="241"/>
        <v>0</v>
      </c>
      <c r="BQ57" s="61">
        <f t="shared" si="241"/>
        <v>0</v>
      </c>
      <c r="BR57" s="61">
        <f t="shared" si="241"/>
        <v>0</v>
      </c>
      <c r="BT57" s="61">
        <f t="shared" ref="BT57:CE57" si="242">SUM(U57:U58)</f>
        <v>0</v>
      </c>
      <c r="BU57" s="61">
        <f t="shared" si="242"/>
        <v>0</v>
      </c>
      <c r="BV57" s="61">
        <f t="shared" si="242"/>
        <v>0</v>
      </c>
      <c r="BW57" s="61">
        <f t="shared" si="242"/>
        <v>0</v>
      </c>
      <c r="BX57" s="61">
        <f t="shared" si="242"/>
        <v>0</v>
      </c>
      <c r="BY57" s="61">
        <f t="shared" si="242"/>
        <v>0</v>
      </c>
      <c r="BZ57" s="61">
        <f t="shared" si="242"/>
        <v>0</v>
      </c>
      <c r="CA57" s="61">
        <f t="shared" si="242"/>
        <v>0</v>
      </c>
      <c r="CB57" s="61">
        <f t="shared" si="242"/>
        <v>0</v>
      </c>
      <c r="CC57" s="61">
        <f t="shared" si="242"/>
        <v>0</v>
      </c>
      <c r="CD57" s="61">
        <f t="shared" si="242"/>
        <v>0</v>
      </c>
      <c r="CE57" s="61">
        <f t="shared" si="242"/>
        <v>0</v>
      </c>
    </row>
    <row r="58" spans="1:83">
      <c r="A58" s="375"/>
      <c r="B58" s="378"/>
      <c r="C58" s="408"/>
      <c r="D58" s="408"/>
      <c r="E58" s="382"/>
      <c r="F58" s="378"/>
      <c r="G58" s="235" t="s">
        <v>107</v>
      </c>
      <c r="H58" s="194"/>
      <c r="I58" s="195" t="str">
        <f t="shared" si="230"/>
        <v/>
      </c>
      <c r="J58" s="195" t="str">
        <f t="shared" si="231"/>
        <v/>
      </c>
      <c r="K58" s="195" t="str">
        <f t="shared" si="232"/>
        <v/>
      </c>
      <c r="L58" s="195" t="str">
        <f t="shared" si="233"/>
        <v/>
      </c>
      <c r="M58" s="195" t="str">
        <f t="shared" si="234"/>
        <v/>
      </c>
      <c r="N58" s="195" t="str">
        <f t="shared" si="235"/>
        <v/>
      </c>
      <c r="O58" s="195" t="str">
        <f t="shared" si="236"/>
        <v/>
      </c>
      <c r="P58" s="195" t="str">
        <f t="shared" si="237"/>
        <v/>
      </c>
      <c r="Q58" s="195" t="str">
        <f t="shared" si="238"/>
        <v/>
      </c>
      <c r="R58" s="195" t="str">
        <f t="shared" si="239"/>
        <v/>
      </c>
      <c r="S58" s="195" t="str">
        <f t="shared" si="240"/>
        <v/>
      </c>
      <c r="T58" s="196">
        <f t="shared" si="16"/>
        <v>0</v>
      </c>
      <c r="AG58" s="59"/>
      <c r="AH58" s="59"/>
      <c r="AI58" s="59"/>
      <c r="AN58" s="58">
        <v>2</v>
      </c>
      <c r="AO58" s="58">
        <v>2</v>
      </c>
      <c r="AP58" s="58">
        <v>5</v>
      </c>
      <c r="AQ58" s="60">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58">
        <f ca="1">COUNTIF(INDIRECT("H"&amp;(ROW()+12*(($AN58-1)*3+$AO58)-ROW())/12+5):INDIRECT("S"&amp;(ROW()+12*(($AN58-1)*3+$AO58)-ROW())/12+5),AQ58)</f>
        <v>0</v>
      </c>
      <c r="AS58" s="60"/>
      <c r="AU58" s="58">
        <f ca="1">IF(AND(AQ58&gt;0,AR68&gt;0),COUNTIF(AU$6:AU57,"&gt;0")+1,0)</f>
        <v>0</v>
      </c>
      <c r="BE58" s="58">
        <v>2</v>
      </c>
      <c r="BF58" s="58" t="s">
        <v>106</v>
      </c>
      <c r="BG58" s="61">
        <f t="shared" ref="BG58:BR58" si="243">IF(BG57+BT57&gt;40000,1,0)</f>
        <v>0</v>
      </c>
      <c r="BH58" s="61">
        <f t="shared" si="243"/>
        <v>0</v>
      </c>
      <c r="BI58" s="61">
        <f t="shared" si="243"/>
        <v>0</v>
      </c>
      <c r="BJ58" s="61">
        <f t="shared" si="243"/>
        <v>0</v>
      </c>
      <c r="BK58" s="61">
        <f t="shared" si="243"/>
        <v>0</v>
      </c>
      <c r="BL58" s="61">
        <f t="shared" si="243"/>
        <v>0</v>
      </c>
      <c r="BM58" s="61">
        <f t="shared" si="243"/>
        <v>0</v>
      </c>
      <c r="BN58" s="61">
        <f t="shared" si="243"/>
        <v>0</v>
      </c>
      <c r="BO58" s="61">
        <f t="shared" si="243"/>
        <v>0</v>
      </c>
      <c r="BP58" s="61">
        <f t="shared" si="243"/>
        <v>0</v>
      </c>
      <c r="BQ58" s="61">
        <f t="shared" si="243"/>
        <v>0</v>
      </c>
      <c r="BR58" s="61">
        <f t="shared" si="243"/>
        <v>0</v>
      </c>
      <c r="BT58" s="61"/>
      <c r="BU58" s="61"/>
      <c r="BV58" s="61"/>
      <c r="BW58" s="61"/>
      <c r="BX58" s="61"/>
      <c r="BY58" s="61"/>
      <c r="BZ58" s="61"/>
      <c r="CA58" s="61"/>
      <c r="CB58" s="61"/>
      <c r="CC58" s="61"/>
      <c r="CD58" s="61"/>
      <c r="CE58" s="61"/>
    </row>
    <row r="59" spans="1:83">
      <c r="A59" s="376"/>
      <c r="B59" s="379"/>
      <c r="C59" s="409"/>
      <c r="D59" s="410"/>
      <c r="E59" s="383"/>
      <c r="F59" s="379"/>
      <c r="G59" s="236" t="s">
        <v>1226</v>
      </c>
      <c r="H59" s="197"/>
      <c r="I59" s="198"/>
      <c r="J59" s="198"/>
      <c r="K59" s="198"/>
      <c r="L59" s="198"/>
      <c r="M59" s="198"/>
      <c r="N59" s="198"/>
      <c r="O59" s="198"/>
      <c r="P59" s="198"/>
      <c r="Q59" s="198"/>
      <c r="R59" s="198"/>
      <c r="S59" s="198"/>
      <c r="T59" s="199">
        <f t="shared" si="16"/>
        <v>0</v>
      </c>
      <c r="AG59" s="59"/>
      <c r="AH59" s="59"/>
      <c r="AI59" s="59"/>
      <c r="AN59" s="58">
        <v>2</v>
      </c>
      <c r="AO59" s="58">
        <v>2</v>
      </c>
      <c r="AP59" s="58">
        <v>6</v>
      </c>
      <c r="AQ59" s="60">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58">
        <f ca="1">COUNTIF(INDIRECT("H"&amp;(ROW()+12*(($AN59-1)*3+$AO59)-ROW())/12+5):INDIRECT("S"&amp;(ROW()+12*(($AN59-1)*3+$AO59)-ROW())/12+5),AQ59)</f>
        <v>0</v>
      </c>
      <c r="AS59" s="60"/>
      <c r="AU59" s="58">
        <f ca="1">IF(AND(AQ59&gt;0,AR69&gt;0),COUNTIF(AU$6:AU58,"&gt;0")+1,0)</f>
        <v>0</v>
      </c>
      <c r="BE59" s="58">
        <v>3</v>
      </c>
      <c r="BG59" s="61"/>
      <c r="BH59" s="61"/>
      <c r="BI59" s="61"/>
      <c r="BJ59" s="61"/>
      <c r="BK59" s="61"/>
      <c r="BL59" s="61"/>
      <c r="BM59" s="61"/>
      <c r="BN59" s="61"/>
      <c r="BO59" s="61"/>
      <c r="BP59" s="61"/>
      <c r="BQ59" s="61"/>
      <c r="BR59" s="61"/>
    </row>
    <row r="60" spans="1:83">
      <c r="A60" s="374">
        <v>19</v>
      </c>
      <c r="B60" s="377"/>
      <c r="C60" s="377"/>
      <c r="D60" s="377"/>
      <c r="E60" s="381"/>
      <c r="F60" s="377"/>
      <c r="G60" s="234" t="s">
        <v>109</v>
      </c>
      <c r="H60" s="191"/>
      <c r="I60" s="192" t="str">
        <f t="shared" ref="I60:I61" si="244">IF(H60="","",H60)</f>
        <v/>
      </c>
      <c r="J60" s="192" t="str">
        <f t="shared" ref="J60:J61" si="245">IF(I60="","",I60)</f>
        <v/>
      </c>
      <c r="K60" s="192" t="str">
        <f t="shared" ref="K60:K61" si="246">IF(J60="","",J60)</f>
        <v/>
      </c>
      <c r="L60" s="192" t="str">
        <f t="shared" ref="L60:L61" si="247">IF(K60="","",K60)</f>
        <v/>
      </c>
      <c r="M60" s="192" t="str">
        <f t="shared" ref="M60:M61" si="248">IF(L60="","",L60)</f>
        <v/>
      </c>
      <c r="N60" s="192" t="str">
        <f t="shared" ref="N60:N61" si="249">IF(M60="","",M60)</f>
        <v/>
      </c>
      <c r="O60" s="192" t="str">
        <f t="shared" ref="O60:O61" si="250">IF(N60="","",N60)</f>
        <v/>
      </c>
      <c r="P60" s="192" t="str">
        <f t="shared" ref="P60:P61" si="251">IF(O60="","",O60)</f>
        <v/>
      </c>
      <c r="Q60" s="192" t="str">
        <f t="shared" ref="Q60:Q61" si="252">IF(P60="","",P60)</f>
        <v/>
      </c>
      <c r="R60" s="192" t="str">
        <f t="shared" ref="R60:R61" si="253">IF(Q60="","",Q60)</f>
        <v/>
      </c>
      <c r="S60" s="192" t="str">
        <f t="shared" ref="S60:S61" si="254">IF(R60="","",R60)</f>
        <v/>
      </c>
      <c r="T60" s="193">
        <f t="shared" si="16"/>
        <v>0</v>
      </c>
      <c r="AG60" s="59"/>
      <c r="AH60" s="59"/>
      <c r="AI60" s="59"/>
      <c r="AN60" s="58">
        <v>2</v>
      </c>
      <c r="AO60" s="58">
        <v>2</v>
      </c>
      <c r="AP60" s="58">
        <v>7</v>
      </c>
      <c r="AQ60" s="60">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58">
        <f ca="1">COUNTIF(INDIRECT("H"&amp;(ROW()+12*(($AN60-1)*3+$AO60)-ROW())/12+5):INDIRECT("S"&amp;(ROW()+12*(($AN60-1)*3+$AO60)-ROW())/12+5),AQ60)</f>
        <v>0</v>
      </c>
      <c r="AS60" s="60"/>
      <c r="AU60" s="58">
        <f ca="1">IF(AND(AQ60&gt;0,AR60&gt;0),COUNTIF(AU$6:AU59,"&gt;0")+1,0)</f>
        <v>0</v>
      </c>
      <c r="BE60" s="58">
        <v>1</v>
      </c>
      <c r="BG60" s="61">
        <f t="shared" ref="BG60:BR60" si="255">SUM(H60:H61)</f>
        <v>0</v>
      </c>
      <c r="BH60" s="61">
        <f t="shared" si="255"/>
        <v>0</v>
      </c>
      <c r="BI60" s="61">
        <f t="shared" si="255"/>
        <v>0</v>
      </c>
      <c r="BJ60" s="61">
        <f t="shared" si="255"/>
        <v>0</v>
      </c>
      <c r="BK60" s="61">
        <f t="shared" si="255"/>
        <v>0</v>
      </c>
      <c r="BL60" s="61">
        <f t="shared" si="255"/>
        <v>0</v>
      </c>
      <c r="BM60" s="61">
        <f t="shared" si="255"/>
        <v>0</v>
      </c>
      <c r="BN60" s="61">
        <f t="shared" si="255"/>
        <v>0</v>
      </c>
      <c r="BO60" s="61">
        <f t="shared" si="255"/>
        <v>0</v>
      </c>
      <c r="BP60" s="61">
        <f t="shared" si="255"/>
        <v>0</v>
      </c>
      <c r="BQ60" s="61">
        <f t="shared" si="255"/>
        <v>0</v>
      </c>
      <c r="BR60" s="61">
        <f t="shared" si="255"/>
        <v>0</v>
      </c>
      <c r="BT60" s="61">
        <f t="shared" ref="BT60:CE60" si="256">SUM(U60:U61)</f>
        <v>0</v>
      </c>
      <c r="BU60" s="61">
        <f t="shared" si="256"/>
        <v>0</v>
      </c>
      <c r="BV60" s="61">
        <f t="shared" si="256"/>
        <v>0</v>
      </c>
      <c r="BW60" s="61">
        <f t="shared" si="256"/>
        <v>0</v>
      </c>
      <c r="BX60" s="61">
        <f t="shared" si="256"/>
        <v>0</v>
      </c>
      <c r="BY60" s="61">
        <f t="shared" si="256"/>
        <v>0</v>
      </c>
      <c r="BZ60" s="61">
        <f t="shared" si="256"/>
        <v>0</v>
      </c>
      <c r="CA60" s="61">
        <f t="shared" si="256"/>
        <v>0</v>
      </c>
      <c r="CB60" s="61">
        <f t="shared" si="256"/>
        <v>0</v>
      </c>
      <c r="CC60" s="61">
        <f t="shared" si="256"/>
        <v>0</v>
      </c>
      <c r="CD60" s="61">
        <f t="shared" si="256"/>
        <v>0</v>
      </c>
      <c r="CE60" s="61">
        <f t="shared" si="256"/>
        <v>0</v>
      </c>
    </row>
    <row r="61" spans="1:83">
      <c r="A61" s="375"/>
      <c r="B61" s="378"/>
      <c r="C61" s="408"/>
      <c r="D61" s="408"/>
      <c r="E61" s="382"/>
      <c r="F61" s="378"/>
      <c r="G61" s="235" t="s">
        <v>107</v>
      </c>
      <c r="H61" s="194"/>
      <c r="I61" s="195" t="str">
        <f t="shared" si="244"/>
        <v/>
      </c>
      <c r="J61" s="195" t="str">
        <f t="shared" si="245"/>
        <v/>
      </c>
      <c r="K61" s="195" t="str">
        <f t="shared" si="246"/>
        <v/>
      </c>
      <c r="L61" s="195" t="str">
        <f t="shared" si="247"/>
        <v/>
      </c>
      <c r="M61" s="195" t="str">
        <f t="shared" si="248"/>
        <v/>
      </c>
      <c r="N61" s="195" t="str">
        <f t="shared" si="249"/>
        <v/>
      </c>
      <c r="O61" s="195" t="str">
        <f t="shared" si="250"/>
        <v/>
      </c>
      <c r="P61" s="195" t="str">
        <f t="shared" si="251"/>
        <v/>
      </c>
      <c r="Q61" s="195" t="str">
        <f t="shared" si="252"/>
        <v/>
      </c>
      <c r="R61" s="195" t="str">
        <f t="shared" si="253"/>
        <v/>
      </c>
      <c r="S61" s="195" t="str">
        <f t="shared" si="254"/>
        <v/>
      </c>
      <c r="T61" s="196">
        <f t="shared" si="16"/>
        <v>0</v>
      </c>
      <c r="AG61" s="59"/>
      <c r="AH61" s="59"/>
      <c r="AI61" s="59"/>
      <c r="AN61" s="58">
        <v>2</v>
      </c>
      <c r="AO61" s="58">
        <v>2</v>
      </c>
      <c r="AP61" s="58">
        <v>8</v>
      </c>
      <c r="AQ61" s="60">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58">
        <f ca="1">COUNTIF(INDIRECT("H"&amp;(ROW()+12*(($AN61-1)*3+$AO61)-ROW())/12+5):INDIRECT("S"&amp;(ROW()+12*(($AN61-1)*3+$AO61)-ROW())/12+5),AQ61)</f>
        <v>0</v>
      </c>
      <c r="AS61" s="60"/>
      <c r="AU61" s="58">
        <f ca="1">IF(AND(AQ61&gt;0,AR61&gt;0),COUNTIF(AU$6:AU60,"&gt;0")+1,0)</f>
        <v>0</v>
      </c>
      <c r="BE61" s="58">
        <v>2</v>
      </c>
      <c r="BF61" s="58" t="s">
        <v>106</v>
      </c>
      <c r="BG61" s="61">
        <f t="shared" ref="BG61:BR61" si="257">IF(BG60+BT60&gt;40000,1,0)</f>
        <v>0</v>
      </c>
      <c r="BH61" s="61">
        <f t="shared" si="257"/>
        <v>0</v>
      </c>
      <c r="BI61" s="61">
        <f t="shared" si="257"/>
        <v>0</v>
      </c>
      <c r="BJ61" s="61">
        <f t="shared" si="257"/>
        <v>0</v>
      </c>
      <c r="BK61" s="61">
        <f t="shared" si="257"/>
        <v>0</v>
      </c>
      <c r="BL61" s="61">
        <f t="shared" si="257"/>
        <v>0</v>
      </c>
      <c r="BM61" s="61">
        <f t="shared" si="257"/>
        <v>0</v>
      </c>
      <c r="BN61" s="61">
        <f t="shared" si="257"/>
        <v>0</v>
      </c>
      <c r="BO61" s="61">
        <f t="shared" si="257"/>
        <v>0</v>
      </c>
      <c r="BP61" s="61">
        <f t="shared" si="257"/>
        <v>0</v>
      </c>
      <c r="BQ61" s="61">
        <f t="shared" si="257"/>
        <v>0</v>
      </c>
      <c r="BR61" s="61">
        <f t="shared" si="257"/>
        <v>0</v>
      </c>
      <c r="BT61" s="61"/>
      <c r="BU61" s="61"/>
      <c r="BV61" s="61"/>
      <c r="BW61" s="61"/>
      <c r="BX61" s="61"/>
      <c r="BY61" s="61"/>
      <c r="BZ61" s="61"/>
      <c r="CA61" s="61"/>
      <c r="CB61" s="61"/>
      <c r="CC61" s="61"/>
      <c r="CD61" s="61"/>
      <c r="CE61" s="61"/>
    </row>
    <row r="62" spans="1:83">
      <c r="A62" s="376"/>
      <c r="B62" s="379"/>
      <c r="C62" s="409"/>
      <c r="D62" s="410"/>
      <c r="E62" s="383"/>
      <c r="F62" s="379"/>
      <c r="G62" s="236" t="s">
        <v>1226</v>
      </c>
      <c r="H62" s="197"/>
      <c r="I62" s="198"/>
      <c r="J62" s="198"/>
      <c r="K62" s="198"/>
      <c r="L62" s="198"/>
      <c r="M62" s="198"/>
      <c r="N62" s="198"/>
      <c r="O62" s="198"/>
      <c r="P62" s="198"/>
      <c r="Q62" s="198"/>
      <c r="R62" s="198"/>
      <c r="S62" s="198"/>
      <c r="T62" s="199">
        <f t="shared" si="16"/>
        <v>0</v>
      </c>
      <c r="AG62" s="59"/>
      <c r="AH62" s="59"/>
      <c r="AI62" s="59"/>
      <c r="AN62" s="58">
        <v>2</v>
      </c>
      <c r="AO62" s="58">
        <v>2</v>
      </c>
      <c r="AP62" s="58">
        <v>9</v>
      </c>
      <c r="AQ62" s="60">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58">
        <f ca="1">COUNTIF(INDIRECT("H"&amp;(ROW()+12*(($AN62-1)*3+$AO62)-ROW())/12+5):INDIRECT("S"&amp;(ROW()+12*(($AN62-1)*3+$AO62)-ROW())/12+5),AQ62)</f>
        <v>0</v>
      </c>
      <c r="AS62" s="60"/>
      <c r="AU62" s="58">
        <f ca="1">IF(AND(AQ62&gt;0,AR62&gt;0),COUNTIF(AU$6:AU61,"&gt;0")+1,0)</f>
        <v>0</v>
      </c>
      <c r="BE62" s="58">
        <v>3</v>
      </c>
      <c r="BG62" s="61"/>
      <c r="BH62" s="61"/>
      <c r="BI62" s="61"/>
      <c r="BJ62" s="61"/>
      <c r="BK62" s="61"/>
      <c r="BL62" s="61"/>
      <c r="BM62" s="61"/>
      <c r="BN62" s="61"/>
      <c r="BO62" s="61"/>
      <c r="BP62" s="61"/>
      <c r="BQ62" s="61"/>
      <c r="BR62" s="61"/>
      <c r="BT62" s="61"/>
      <c r="BU62" s="61"/>
      <c r="BV62" s="61"/>
      <c r="BW62" s="61"/>
      <c r="BX62" s="61"/>
      <c r="BY62" s="61"/>
      <c r="BZ62" s="61"/>
      <c r="CA62" s="61"/>
      <c r="CB62" s="61"/>
      <c r="CC62" s="61"/>
      <c r="CD62" s="61"/>
      <c r="CE62" s="61"/>
    </row>
    <row r="63" spans="1:83">
      <c r="A63" s="374">
        <v>20</v>
      </c>
      <c r="B63" s="377"/>
      <c r="C63" s="377"/>
      <c r="D63" s="377"/>
      <c r="E63" s="381"/>
      <c r="F63" s="377"/>
      <c r="G63" s="234" t="s">
        <v>109</v>
      </c>
      <c r="H63" s="191"/>
      <c r="I63" s="192" t="str">
        <f t="shared" ref="I63:I64" si="258">IF(H63="","",H63)</f>
        <v/>
      </c>
      <c r="J63" s="192" t="str">
        <f t="shared" ref="J63:J64" si="259">IF(I63="","",I63)</f>
        <v/>
      </c>
      <c r="K63" s="192" t="str">
        <f t="shared" ref="K63:K64" si="260">IF(J63="","",J63)</f>
        <v/>
      </c>
      <c r="L63" s="192" t="str">
        <f t="shared" ref="L63:L64" si="261">IF(K63="","",K63)</f>
        <v/>
      </c>
      <c r="M63" s="192" t="str">
        <f t="shared" ref="M63:M64" si="262">IF(L63="","",L63)</f>
        <v/>
      </c>
      <c r="N63" s="192" t="str">
        <f t="shared" ref="N63:N64" si="263">IF(M63="","",M63)</f>
        <v/>
      </c>
      <c r="O63" s="192" t="str">
        <f t="shared" ref="O63:O64" si="264">IF(N63="","",N63)</f>
        <v/>
      </c>
      <c r="P63" s="192" t="str">
        <f t="shared" ref="P63:P64" si="265">IF(O63="","",O63)</f>
        <v/>
      </c>
      <c r="Q63" s="192" t="str">
        <f t="shared" ref="Q63:Q64" si="266">IF(P63="","",P63)</f>
        <v/>
      </c>
      <c r="R63" s="192" t="str">
        <f t="shared" ref="R63:R64" si="267">IF(Q63="","",Q63)</f>
        <v/>
      </c>
      <c r="S63" s="192" t="str">
        <f t="shared" ref="S63:S64" si="268">IF(R63="","",R63)</f>
        <v/>
      </c>
      <c r="T63" s="193">
        <f t="shared" si="16"/>
        <v>0</v>
      </c>
      <c r="AG63" s="59"/>
      <c r="AH63" s="59"/>
      <c r="AI63" s="59"/>
      <c r="AN63" s="58">
        <v>2</v>
      </c>
      <c r="AO63" s="58">
        <v>2</v>
      </c>
      <c r="AP63" s="58">
        <v>10</v>
      </c>
      <c r="AQ63" s="60">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58">
        <f ca="1">COUNTIF(INDIRECT("H"&amp;(ROW()+12*(($AN63-1)*3+$AO63)-ROW())/12+5):INDIRECT("S"&amp;(ROW()+12*(($AN63-1)*3+$AO63)-ROW())/12+5),AQ63)</f>
        <v>0</v>
      </c>
      <c r="AS63" s="60"/>
      <c r="AU63" s="58">
        <f ca="1">IF(AND(AQ63&gt;0,AR63&gt;0),COUNTIF(AU$6:AU62,"&gt;0")+1,0)</f>
        <v>0</v>
      </c>
      <c r="BE63" s="58">
        <v>1</v>
      </c>
      <c r="BG63" s="61">
        <f t="shared" ref="BG63:BR63" si="269">SUM(H63:H64)</f>
        <v>0</v>
      </c>
      <c r="BH63" s="61">
        <f t="shared" si="269"/>
        <v>0</v>
      </c>
      <c r="BI63" s="61">
        <f t="shared" si="269"/>
        <v>0</v>
      </c>
      <c r="BJ63" s="61">
        <f t="shared" si="269"/>
        <v>0</v>
      </c>
      <c r="BK63" s="61">
        <f t="shared" si="269"/>
        <v>0</v>
      </c>
      <c r="BL63" s="61">
        <f t="shared" si="269"/>
        <v>0</v>
      </c>
      <c r="BM63" s="61">
        <f t="shared" si="269"/>
        <v>0</v>
      </c>
      <c r="BN63" s="61">
        <f t="shared" si="269"/>
        <v>0</v>
      </c>
      <c r="BO63" s="61">
        <f t="shared" si="269"/>
        <v>0</v>
      </c>
      <c r="BP63" s="61">
        <f t="shared" si="269"/>
        <v>0</v>
      </c>
      <c r="BQ63" s="61">
        <f t="shared" si="269"/>
        <v>0</v>
      </c>
      <c r="BR63" s="61">
        <f t="shared" si="269"/>
        <v>0</v>
      </c>
      <c r="BT63" s="61">
        <f t="shared" ref="BT63:CE63" si="270">SUM(U63:U64)</f>
        <v>0</v>
      </c>
      <c r="BU63" s="61">
        <f t="shared" si="270"/>
        <v>0</v>
      </c>
      <c r="BV63" s="61">
        <f t="shared" si="270"/>
        <v>0</v>
      </c>
      <c r="BW63" s="61">
        <f t="shared" si="270"/>
        <v>0</v>
      </c>
      <c r="BX63" s="61">
        <f t="shared" si="270"/>
        <v>0</v>
      </c>
      <c r="BY63" s="61">
        <f t="shared" si="270"/>
        <v>0</v>
      </c>
      <c r="BZ63" s="61">
        <f t="shared" si="270"/>
        <v>0</v>
      </c>
      <c r="CA63" s="61">
        <f t="shared" si="270"/>
        <v>0</v>
      </c>
      <c r="CB63" s="61">
        <f t="shared" si="270"/>
        <v>0</v>
      </c>
      <c r="CC63" s="61">
        <f t="shared" si="270"/>
        <v>0</v>
      </c>
      <c r="CD63" s="61">
        <f t="shared" si="270"/>
        <v>0</v>
      </c>
      <c r="CE63" s="61">
        <f t="shared" si="270"/>
        <v>0</v>
      </c>
    </row>
    <row r="64" spans="1:83">
      <c r="A64" s="375"/>
      <c r="B64" s="378"/>
      <c r="C64" s="408"/>
      <c r="D64" s="408"/>
      <c r="E64" s="382"/>
      <c r="F64" s="378"/>
      <c r="G64" s="235" t="s">
        <v>107</v>
      </c>
      <c r="H64" s="194"/>
      <c r="I64" s="195" t="str">
        <f t="shared" si="258"/>
        <v/>
      </c>
      <c r="J64" s="195" t="str">
        <f t="shared" si="259"/>
        <v/>
      </c>
      <c r="K64" s="195" t="str">
        <f t="shared" si="260"/>
        <v/>
      </c>
      <c r="L64" s="195" t="str">
        <f t="shared" si="261"/>
        <v/>
      </c>
      <c r="M64" s="195" t="str">
        <f t="shared" si="262"/>
        <v/>
      </c>
      <c r="N64" s="195" t="str">
        <f t="shared" si="263"/>
        <v/>
      </c>
      <c r="O64" s="195" t="str">
        <f t="shared" si="264"/>
        <v/>
      </c>
      <c r="P64" s="195" t="str">
        <f t="shared" si="265"/>
        <v/>
      </c>
      <c r="Q64" s="195" t="str">
        <f t="shared" si="266"/>
        <v/>
      </c>
      <c r="R64" s="195" t="str">
        <f t="shared" si="267"/>
        <v/>
      </c>
      <c r="S64" s="195" t="str">
        <f t="shared" si="268"/>
        <v/>
      </c>
      <c r="T64" s="196">
        <f t="shared" si="16"/>
        <v>0</v>
      </c>
      <c r="AG64" s="59"/>
      <c r="AH64" s="59"/>
      <c r="AI64" s="59"/>
      <c r="AN64" s="58">
        <v>2</v>
      </c>
      <c r="AO64" s="58">
        <v>2</v>
      </c>
      <c r="AP64" s="58">
        <v>11</v>
      </c>
      <c r="AQ64" s="60">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58">
        <f ca="1">COUNTIF(INDIRECT("H"&amp;(ROW()+12*(($AN64-1)*3+$AO64)-ROW())/12+5):INDIRECT("S"&amp;(ROW()+12*(($AN64-1)*3+$AO64)-ROW())/12+5),AQ64)</f>
        <v>0</v>
      </c>
      <c r="AS64" s="60"/>
      <c r="AU64" s="58">
        <f ca="1">IF(AND(AQ64&gt;0,AR64&gt;0),COUNTIF(AU$6:AU63,"&gt;0")+1,0)</f>
        <v>0</v>
      </c>
      <c r="BE64" s="58">
        <v>2</v>
      </c>
      <c r="BF64" s="58" t="s">
        <v>106</v>
      </c>
      <c r="BG64" s="61">
        <f t="shared" ref="BG64:BR64" si="271">IF(BG63+BT63&gt;40000,1,0)</f>
        <v>0</v>
      </c>
      <c r="BH64" s="61">
        <f t="shared" si="271"/>
        <v>0</v>
      </c>
      <c r="BI64" s="61">
        <f t="shared" si="271"/>
        <v>0</v>
      </c>
      <c r="BJ64" s="61">
        <f t="shared" si="271"/>
        <v>0</v>
      </c>
      <c r="BK64" s="61">
        <f t="shared" si="271"/>
        <v>0</v>
      </c>
      <c r="BL64" s="61">
        <f t="shared" si="271"/>
        <v>0</v>
      </c>
      <c r="BM64" s="61">
        <f t="shared" si="271"/>
        <v>0</v>
      </c>
      <c r="BN64" s="61">
        <f t="shared" si="271"/>
        <v>0</v>
      </c>
      <c r="BO64" s="61">
        <f t="shared" si="271"/>
        <v>0</v>
      </c>
      <c r="BP64" s="61">
        <f t="shared" si="271"/>
        <v>0</v>
      </c>
      <c r="BQ64" s="61">
        <f t="shared" si="271"/>
        <v>0</v>
      </c>
      <c r="BR64" s="61">
        <f t="shared" si="271"/>
        <v>0</v>
      </c>
    </row>
    <row r="65" spans="1:83">
      <c r="A65" s="376"/>
      <c r="B65" s="379"/>
      <c r="C65" s="409"/>
      <c r="D65" s="410"/>
      <c r="E65" s="383"/>
      <c r="F65" s="379"/>
      <c r="G65" s="236" t="s">
        <v>1226</v>
      </c>
      <c r="H65" s="197"/>
      <c r="I65" s="198"/>
      <c r="J65" s="198"/>
      <c r="K65" s="198"/>
      <c r="L65" s="198"/>
      <c r="M65" s="198"/>
      <c r="N65" s="198"/>
      <c r="O65" s="198"/>
      <c r="P65" s="198"/>
      <c r="Q65" s="198"/>
      <c r="R65" s="198"/>
      <c r="S65" s="198"/>
      <c r="T65" s="199">
        <f t="shared" si="16"/>
        <v>0</v>
      </c>
      <c r="AG65" s="59"/>
      <c r="AH65" s="59"/>
      <c r="AI65" s="59"/>
      <c r="AN65" s="58">
        <v>2</v>
      </c>
      <c r="AO65" s="58">
        <v>2</v>
      </c>
      <c r="AP65" s="58">
        <v>12</v>
      </c>
      <c r="AQ65" s="60">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58">
        <f ca="1">COUNTIF(INDIRECT("H"&amp;(ROW()+12*(($AN65-1)*3+$AO65)-ROW())/12+5):INDIRECT("S"&amp;(ROW()+12*(($AN65-1)*3+$AO65)-ROW())/12+5),AQ65)</f>
        <v>0</v>
      </c>
      <c r="AS65" s="60"/>
      <c r="AU65" s="58">
        <f ca="1">IF(AND(AQ65&gt;0,AR65&gt;0),COUNTIF(AU$6:AU64,"&gt;0")+1,0)</f>
        <v>0</v>
      </c>
      <c r="BE65" s="58">
        <v>3</v>
      </c>
      <c r="BG65" s="61"/>
      <c r="BH65" s="61"/>
      <c r="BI65" s="61"/>
      <c r="BJ65" s="61"/>
      <c r="BK65" s="61"/>
      <c r="BL65" s="61"/>
      <c r="BM65" s="61"/>
      <c r="BN65" s="61"/>
      <c r="BO65" s="61"/>
      <c r="BP65" s="61"/>
      <c r="BQ65" s="61"/>
      <c r="BR65" s="61"/>
    </row>
    <row r="66" spans="1:83">
      <c r="A66" s="374">
        <v>21</v>
      </c>
      <c r="B66" s="377"/>
      <c r="C66" s="377"/>
      <c r="D66" s="377"/>
      <c r="E66" s="381"/>
      <c r="F66" s="377"/>
      <c r="G66" s="234" t="s">
        <v>109</v>
      </c>
      <c r="H66" s="191"/>
      <c r="I66" s="192" t="str">
        <f t="shared" ref="I66:I67" si="272">IF(H66="","",H66)</f>
        <v/>
      </c>
      <c r="J66" s="192" t="str">
        <f t="shared" ref="J66:J67" si="273">IF(I66="","",I66)</f>
        <v/>
      </c>
      <c r="K66" s="192" t="str">
        <f t="shared" ref="K66:K67" si="274">IF(J66="","",J66)</f>
        <v/>
      </c>
      <c r="L66" s="192" t="str">
        <f t="shared" ref="L66:L67" si="275">IF(K66="","",K66)</f>
        <v/>
      </c>
      <c r="M66" s="192" t="str">
        <f t="shared" ref="M66:M67" si="276">IF(L66="","",L66)</f>
        <v/>
      </c>
      <c r="N66" s="192" t="str">
        <f t="shared" ref="N66:N67" si="277">IF(M66="","",M66)</f>
        <v/>
      </c>
      <c r="O66" s="192" t="str">
        <f t="shared" ref="O66:O67" si="278">IF(N66="","",N66)</f>
        <v/>
      </c>
      <c r="P66" s="192" t="str">
        <f t="shared" ref="P66:P67" si="279">IF(O66="","",O66)</f>
        <v/>
      </c>
      <c r="Q66" s="192" t="str">
        <f t="shared" ref="Q66:Q67" si="280">IF(P66="","",P66)</f>
        <v/>
      </c>
      <c r="R66" s="192" t="str">
        <f t="shared" ref="R66:R67" si="281">IF(Q66="","",Q66)</f>
        <v/>
      </c>
      <c r="S66" s="192" t="str">
        <f t="shared" ref="S66:S67" si="282">IF(R66="","",R66)</f>
        <v/>
      </c>
      <c r="T66" s="193">
        <f t="shared" si="16"/>
        <v>0</v>
      </c>
      <c r="AN66" s="58">
        <v>2</v>
      </c>
      <c r="AO66" s="58">
        <v>3</v>
      </c>
      <c r="AP66" s="58">
        <v>1</v>
      </c>
      <c r="AQ66" s="60">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58">
        <f ca="1">COUNTIF(INDIRECT("H"&amp;(ROW()+12*(($AN66-1)*3+$AO66)-ROW())/12+5):INDIRECT("S"&amp;(ROW()+12*(($AN66-1)*3+$AO66)-ROW())/12+5),AQ66)</f>
        <v>0</v>
      </c>
      <c r="AS66" s="60"/>
      <c r="AU66" s="58">
        <f ca="1">IF(AND(AQ66&gt;0,AR66&gt;0),COUNTIF(AU$6:AU65,"&gt;0")+1,0)</f>
        <v>0</v>
      </c>
      <c r="BE66" s="58">
        <v>1</v>
      </c>
      <c r="BG66" s="58">
        <f t="shared" ref="BG66:BR66" si="283">SUM(H66:H67)</f>
        <v>0</v>
      </c>
      <c r="BH66" s="58">
        <f t="shared" si="283"/>
        <v>0</v>
      </c>
      <c r="BI66" s="58">
        <f t="shared" si="283"/>
        <v>0</v>
      </c>
      <c r="BJ66" s="58">
        <f t="shared" si="283"/>
        <v>0</v>
      </c>
      <c r="BK66" s="58">
        <f t="shared" si="283"/>
        <v>0</v>
      </c>
      <c r="BL66" s="58">
        <f t="shared" si="283"/>
        <v>0</v>
      </c>
      <c r="BM66" s="58">
        <f t="shared" si="283"/>
        <v>0</v>
      </c>
      <c r="BN66" s="58">
        <f t="shared" si="283"/>
        <v>0</v>
      </c>
      <c r="BO66" s="58">
        <f t="shared" si="283"/>
        <v>0</v>
      </c>
      <c r="BP66" s="58">
        <f t="shared" si="283"/>
        <v>0</v>
      </c>
      <c r="BQ66" s="58">
        <f t="shared" si="283"/>
        <v>0</v>
      </c>
      <c r="BR66" s="58">
        <f t="shared" si="283"/>
        <v>0</v>
      </c>
      <c r="BT66" s="61">
        <f t="shared" ref="BT66:CE66" si="284">SUM(U66:U67)</f>
        <v>0</v>
      </c>
      <c r="BU66" s="61">
        <f t="shared" si="284"/>
        <v>0</v>
      </c>
      <c r="BV66" s="61">
        <f t="shared" si="284"/>
        <v>0</v>
      </c>
      <c r="BW66" s="61">
        <f t="shared" si="284"/>
        <v>0</v>
      </c>
      <c r="BX66" s="61">
        <f t="shared" si="284"/>
        <v>0</v>
      </c>
      <c r="BY66" s="61">
        <f t="shared" si="284"/>
        <v>0</v>
      </c>
      <c r="BZ66" s="61">
        <f t="shared" si="284"/>
        <v>0</v>
      </c>
      <c r="CA66" s="61">
        <f t="shared" si="284"/>
        <v>0</v>
      </c>
      <c r="CB66" s="61">
        <f t="shared" si="284"/>
        <v>0</v>
      </c>
      <c r="CC66" s="61">
        <f t="shared" si="284"/>
        <v>0</v>
      </c>
      <c r="CD66" s="61">
        <f t="shared" si="284"/>
        <v>0</v>
      </c>
      <c r="CE66" s="61">
        <f t="shared" si="284"/>
        <v>0</v>
      </c>
    </row>
    <row r="67" spans="1:83">
      <c r="A67" s="375"/>
      <c r="B67" s="378"/>
      <c r="C67" s="408"/>
      <c r="D67" s="408"/>
      <c r="E67" s="382"/>
      <c r="F67" s="378"/>
      <c r="G67" s="235" t="s">
        <v>107</v>
      </c>
      <c r="H67" s="194"/>
      <c r="I67" s="195" t="str">
        <f t="shared" si="272"/>
        <v/>
      </c>
      <c r="J67" s="195" t="str">
        <f t="shared" si="273"/>
        <v/>
      </c>
      <c r="K67" s="195" t="str">
        <f t="shared" si="274"/>
        <v/>
      </c>
      <c r="L67" s="195" t="str">
        <f t="shared" si="275"/>
        <v/>
      </c>
      <c r="M67" s="195" t="str">
        <f t="shared" si="276"/>
        <v/>
      </c>
      <c r="N67" s="195" t="str">
        <f t="shared" si="277"/>
        <v/>
      </c>
      <c r="O67" s="195" t="str">
        <f t="shared" si="278"/>
        <v/>
      </c>
      <c r="P67" s="195" t="str">
        <f t="shared" si="279"/>
        <v/>
      </c>
      <c r="Q67" s="195" t="str">
        <f t="shared" si="280"/>
        <v/>
      </c>
      <c r="R67" s="195" t="str">
        <f t="shared" si="281"/>
        <v/>
      </c>
      <c r="S67" s="195" t="str">
        <f t="shared" si="282"/>
        <v/>
      </c>
      <c r="T67" s="196">
        <f t="shared" si="16"/>
        <v>0</v>
      </c>
      <c r="AN67" s="58">
        <v>2</v>
      </c>
      <c r="AO67" s="58">
        <v>3</v>
      </c>
      <c r="AP67" s="58">
        <v>2</v>
      </c>
      <c r="AQ67" s="60">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58">
        <f ca="1">COUNTIF(INDIRECT("H"&amp;(ROW()+12*(($AN67-1)*3+$AO67)-ROW())/12+5):INDIRECT("S"&amp;(ROW()+12*(($AN67-1)*3+$AO67)-ROW())/12+5),AQ67)</f>
        <v>0</v>
      </c>
      <c r="AS67" s="60"/>
      <c r="AU67" s="58">
        <f ca="1">IF(AND(AQ67&gt;0,AR67&gt;0),COUNTIF(AU$6:AU66,"&gt;0")+1,0)</f>
        <v>0</v>
      </c>
      <c r="BE67" s="58">
        <v>2</v>
      </c>
      <c r="BF67" s="58" t="s">
        <v>106</v>
      </c>
      <c r="BG67" s="58">
        <f t="shared" ref="BG67:BR67" si="285">IF(BG66+BT66&gt;40000,1,0)</f>
        <v>0</v>
      </c>
      <c r="BH67" s="58">
        <f t="shared" si="285"/>
        <v>0</v>
      </c>
      <c r="BI67" s="58">
        <f t="shared" si="285"/>
        <v>0</v>
      </c>
      <c r="BJ67" s="58">
        <f t="shared" si="285"/>
        <v>0</v>
      </c>
      <c r="BK67" s="58">
        <f t="shared" si="285"/>
        <v>0</v>
      </c>
      <c r="BL67" s="58">
        <f t="shared" si="285"/>
        <v>0</v>
      </c>
      <c r="BM67" s="58">
        <f t="shared" si="285"/>
        <v>0</v>
      </c>
      <c r="BN67" s="58">
        <f t="shared" si="285"/>
        <v>0</v>
      </c>
      <c r="BO67" s="58">
        <f t="shared" si="285"/>
        <v>0</v>
      </c>
      <c r="BP67" s="58">
        <f t="shared" si="285"/>
        <v>0</v>
      </c>
      <c r="BQ67" s="58">
        <f t="shared" si="285"/>
        <v>0</v>
      </c>
      <c r="BR67" s="58">
        <f t="shared" si="285"/>
        <v>0</v>
      </c>
      <c r="BT67" s="61"/>
      <c r="BU67" s="61"/>
      <c r="BV67" s="61"/>
      <c r="BW67" s="61"/>
      <c r="BX67" s="61"/>
      <c r="BY67" s="61"/>
      <c r="BZ67" s="61"/>
      <c r="CA67" s="61"/>
      <c r="CB67" s="61"/>
      <c r="CC67" s="61"/>
      <c r="CD67" s="61"/>
      <c r="CE67" s="61"/>
    </row>
    <row r="68" spans="1:83">
      <c r="A68" s="376"/>
      <c r="B68" s="379"/>
      <c r="C68" s="409"/>
      <c r="D68" s="410"/>
      <c r="E68" s="383"/>
      <c r="F68" s="379"/>
      <c r="G68" s="236" t="s">
        <v>1226</v>
      </c>
      <c r="H68" s="197"/>
      <c r="I68" s="198"/>
      <c r="J68" s="198"/>
      <c r="K68" s="198"/>
      <c r="L68" s="198"/>
      <c r="M68" s="198"/>
      <c r="N68" s="198"/>
      <c r="O68" s="198"/>
      <c r="P68" s="198"/>
      <c r="Q68" s="198"/>
      <c r="R68" s="198"/>
      <c r="S68" s="198"/>
      <c r="T68" s="199">
        <f t="shared" si="16"/>
        <v>0</v>
      </c>
      <c r="AN68" s="58">
        <v>2</v>
      </c>
      <c r="AO68" s="58">
        <v>3</v>
      </c>
      <c r="AP68" s="58">
        <v>3</v>
      </c>
      <c r="AQ68" s="60">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58">
        <f ca="1">COUNTIF(INDIRECT("H"&amp;(ROW()+12*(($AN68-1)*3+$AO68)-ROW())/12+5):INDIRECT("S"&amp;(ROW()+12*(($AN68-1)*3+$AO68)-ROW())/12+5),AQ68)</f>
        <v>0</v>
      </c>
      <c r="AS68" s="60"/>
      <c r="AU68" s="58">
        <f ca="1">IF(AND(AQ68&gt;0,AR68&gt;0),COUNTIF(AU$6:AU67,"&gt;0")+1,0)</f>
        <v>0</v>
      </c>
      <c r="BE68" s="58">
        <v>3</v>
      </c>
      <c r="BT68" s="61"/>
      <c r="BU68" s="61"/>
      <c r="BV68" s="61"/>
      <c r="BW68" s="61"/>
      <c r="BX68" s="61"/>
      <c r="BY68" s="61"/>
      <c r="BZ68" s="61"/>
      <c r="CA68" s="61"/>
      <c r="CB68" s="61"/>
      <c r="CC68" s="61"/>
      <c r="CD68" s="61"/>
      <c r="CE68" s="61"/>
    </row>
    <row r="69" spans="1:83">
      <c r="A69" s="374">
        <v>22</v>
      </c>
      <c r="B69" s="377"/>
      <c r="C69" s="377"/>
      <c r="D69" s="377"/>
      <c r="E69" s="381"/>
      <c r="F69" s="377"/>
      <c r="G69" s="234" t="s">
        <v>109</v>
      </c>
      <c r="H69" s="191"/>
      <c r="I69" s="192" t="str">
        <f t="shared" ref="I69:I70" si="286">IF(H69="","",H69)</f>
        <v/>
      </c>
      <c r="J69" s="192" t="str">
        <f t="shared" ref="J69:J70" si="287">IF(I69="","",I69)</f>
        <v/>
      </c>
      <c r="K69" s="192" t="str">
        <f t="shared" ref="K69:K70" si="288">IF(J69="","",J69)</f>
        <v/>
      </c>
      <c r="L69" s="192" t="str">
        <f t="shared" ref="L69:L70" si="289">IF(K69="","",K69)</f>
        <v/>
      </c>
      <c r="M69" s="192" t="str">
        <f t="shared" ref="M69:M70" si="290">IF(L69="","",L69)</f>
        <v/>
      </c>
      <c r="N69" s="192" t="str">
        <f t="shared" ref="N69:N70" si="291">IF(M69="","",M69)</f>
        <v/>
      </c>
      <c r="O69" s="192" t="str">
        <f t="shared" ref="O69:O70" si="292">IF(N69="","",N69)</f>
        <v/>
      </c>
      <c r="P69" s="192" t="str">
        <f t="shared" ref="P69:P70" si="293">IF(O69="","",O69)</f>
        <v/>
      </c>
      <c r="Q69" s="192" t="str">
        <f t="shared" ref="Q69:Q70" si="294">IF(P69="","",P69)</f>
        <v/>
      </c>
      <c r="R69" s="192" t="str">
        <f t="shared" ref="R69:R70" si="295">IF(Q69="","",Q69)</f>
        <v/>
      </c>
      <c r="S69" s="192" t="str">
        <f t="shared" ref="S69:S70" si="296">IF(R69="","",R69)</f>
        <v/>
      </c>
      <c r="T69" s="193">
        <f t="shared" si="16"/>
        <v>0</v>
      </c>
      <c r="AN69" s="58">
        <v>2</v>
      </c>
      <c r="AO69" s="58">
        <v>3</v>
      </c>
      <c r="AP69" s="58">
        <v>4</v>
      </c>
      <c r="AQ69" s="60">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58">
        <f ca="1">COUNTIF(INDIRECT("H"&amp;(ROW()+12*(($AN69-1)*3+$AO69)-ROW())/12+5):INDIRECT("S"&amp;(ROW()+12*(($AN69-1)*3+$AO69)-ROW())/12+5),AQ69)</f>
        <v>0</v>
      </c>
      <c r="AS69" s="60"/>
      <c r="AU69" s="58">
        <f ca="1">IF(AND(AQ69&gt;0,AR69&gt;0),COUNTIF(AU$6:AU68,"&gt;0")+1,0)</f>
        <v>0</v>
      </c>
      <c r="BE69" s="58">
        <v>1</v>
      </c>
      <c r="BG69" s="58">
        <f t="shared" ref="BG69:BR69" si="297">SUM(H69:H70)</f>
        <v>0</v>
      </c>
      <c r="BH69" s="58">
        <f t="shared" si="297"/>
        <v>0</v>
      </c>
      <c r="BI69" s="58">
        <f t="shared" si="297"/>
        <v>0</v>
      </c>
      <c r="BJ69" s="58">
        <f t="shared" si="297"/>
        <v>0</v>
      </c>
      <c r="BK69" s="58">
        <f t="shared" si="297"/>
        <v>0</v>
      </c>
      <c r="BL69" s="58">
        <f t="shared" si="297"/>
        <v>0</v>
      </c>
      <c r="BM69" s="58">
        <f t="shared" si="297"/>
        <v>0</v>
      </c>
      <c r="BN69" s="58">
        <f t="shared" si="297"/>
        <v>0</v>
      </c>
      <c r="BO69" s="58">
        <f t="shared" si="297"/>
        <v>0</v>
      </c>
      <c r="BP69" s="58">
        <f t="shared" si="297"/>
        <v>0</v>
      </c>
      <c r="BQ69" s="58">
        <f t="shared" si="297"/>
        <v>0</v>
      </c>
      <c r="BR69" s="58">
        <f t="shared" si="297"/>
        <v>0</v>
      </c>
      <c r="BT69" s="61">
        <f t="shared" ref="BT69:CE69" si="298">SUM(U69:U70)</f>
        <v>0</v>
      </c>
      <c r="BU69" s="61">
        <f t="shared" si="298"/>
        <v>0</v>
      </c>
      <c r="BV69" s="61">
        <f t="shared" si="298"/>
        <v>0</v>
      </c>
      <c r="BW69" s="61">
        <f t="shared" si="298"/>
        <v>0</v>
      </c>
      <c r="BX69" s="61">
        <f t="shared" si="298"/>
        <v>0</v>
      </c>
      <c r="BY69" s="61">
        <f t="shared" si="298"/>
        <v>0</v>
      </c>
      <c r="BZ69" s="61">
        <f t="shared" si="298"/>
        <v>0</v>
      </c>
      <c r="CA69" s="61">
        <f t="shared" si="298"/>
        <v>0</v>
      </c>
      <c r="CB69" s="61">
        <f t="shared" si="298"/>
        <v>0</v>
      </c>
      <c r="CC69" s="61">
        <f t="shared" si="298"/>
        <v>0</v>
      </c>
      <c r="CD69" s="61">
        <f t="shared" si="298"/>
        <v>0</v>
      </c>
      <c r="CE69" s="61">
        <f t="shared" si="298"/>
        <v>0</v>
      </c>
    </row>
    <row r="70" spans="1:83">
      <c r="A70" s="375"/>
      <c r="B70" s="378"/>
      <c r="C70" s="408"/>
      <c r="D70" s="408"/>
      <c r="E70" s="382"/>
      <c r="F70" s="378"/>
      <c r="G70" s="235" t="s">
        <v>107</v>
      </c>
      <c r="H70" s="194"/>
      <c r="I70" s="195" t="str">
        <f t="shared" si="286"/>
        <v/>
      </c>
      <c r="J70" s="195" t="str">
        <f t="shared" si="287"/>
        <v/>
      </c>
      <c r="K70" s="195" t="str">
        <f t="shared" si="288"/>
        <v/>
      </c>
      <c r="L70" s="195" t="str">
        <f t="shared" si="289"/>
        <v/>
      </c>
      <c r="M70" s="195" t="str">
        <f t="shared" si="290"/>
        <v/>
      </c>
      <c r="N70" s="195" t="str">
        <f t="shared" si="291"/>
        <v/>
      </c>
      <c r="O70" s="195" t="str">
        <f t="shared" si="292"/>
        <v/>
      </c>
      <c r="P70" s="195" t="str">
        <f t="shared" si="293"/>
        <v/>
      </c>
      <c r="Q70" s="195" t="str">
        <f t="shared" si="294"/>
        <v/>
      </c>
      <c r="R70" s="195" t="str">
        <f t="shared" si="295"/>
        <v/>
      </c>
      <c r="S70" s="195" t="str">
        <f t="shared" si="296"/>
        <v/>
      </c>
      <c r="T70" s="196">
        <f t="shared" si="16"/>
        <v>0</v>
      </c>
      <c r="AN70" s="58">
        <v>2</v>
      </c>
      <c r="AO70" s="58">
        <v>3</v>
      </c>
      <c r="AP70" s="58">
        <v>5</v>
      </c>
      <c r="AQ70" s="60">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58">
        <f ca="1">COUNTIF(INDIRECT("H"&amp;(ROW()+12*(($AN70-1)*3+$AO70)-ROW())/12+5):INDIRECT("S"&amp;(ROW()+12*(($AN70-1)*3+$AO70)-ROW())/12+5),AQ70)</f>
        <v>0</v>
      </c>
      <c r="AS70" s="60"/>
      <c r="AU70" s="58">
        <f ca="1">IF(AND(AQ70&gt;0,AR70&gt;0),COUNTIF(AU$6:AU69,"&gt;0")+1,0)</f>
        <v>0</v>
      </c>
      <c r="BE70" s="58">
        <v>2</v>
      </c>
      <c r="BF70" s="58" t="s">
        <v>106</v>
      </c>
      <c r="BG70" s="58">
        <f t="shared" ref="BG70:BR70" si="299">IF(BG69+BT69&gt;40000,1,0)</f>
        <v>0</v>
      </c>
      <c r="BH70" s="58">
        <f t="shared" si="299"/>
        <v>0</v>
      </c>
      <c r="BI70" s="58">
        <f t="shared" si="299"/>
        <v>0</v>
      </c>
      <c r="BJ70" s="58">
        <f t="shared" si="299"/>
        <v>0</v>
      </c>
      <c r="BK70" s="58">
        <f t="shared" si="299"/>
        <v>0</v>
      </c>
      <c r="BL70" s="58">
        <f t="shared" si="299"/>
        <v>0</v>
      </c>
      <c r="BM70" s="58">
        <f t="shared" si="299"/>
        <v>0</v>
      </c>
      <c r="BN70" s="58">
        <f t="shared" si="299"/>
        <v>0</v>
      </c>
      <c r="BO70" s="58">
        <f t="shared" si="299"/>
        <v>0</v>
      </c>
      <c r="BP70" s="58">
        <f t="shared" si="299"/>
        <v>0</v>
      </c>
      <c r="BQ70" s="58">
        <f t="shared" si="299"/>
        <v>0</v>
      </c>
      <c r="BR70" s="58">
        <f t="shared" si="299"/>
        <v>0</v>
      </c>
      <c r="BT70" s="61"/>
      <c r="BU70" s="61"/>
      <c r="BV70" s="61"/>
      <c r="BW70" s="61"/>
      <c r="BX70" s="61"/>
      <c r="BY70" s="61"/>
      <c r="BZ70" s="61"/>
      <c r="CA70" s="61"/>
      <c r="CB70" s="61"/>
      <c r="CC70" s="61"/>
      <c r="CD70" s="61"/>
      <c r="CE70" s="61"/>
    </row>
    <row r="71" spans="1:83">
      <c r="A71" s="376"/>
      <c r="B71" s="379"/>
      <c r="C71" s="409"/>
      <c r="D71" s="410"/>
      <c r="E71" s="383"/>
      <c r="F71" s="379"/>
      <c r="G71" s="236" t="s">
        <v>1226</v>
      </c>
      <c r="H71" s="197"/>
      <c r="I71" s="198"/>
      <c r="J71" s="198"/>
      <c r="K71" s="198"/>
      <c r="L71" s="198"/>
      <c r="M71" s="198"/>
      <c r="N71" s="198"/>
      <c r="O71" s="198"/>
      <c r="P71" s="198"/>
      <c r="Q71" s="198"/>
      <c r="R71" s="198"/>
      <c r="S71" s="198"/>
      <c r="T71" s="199">
        <f t="shared" si="16"/>
        <v>0</v>
      </c>
      <c r="AN71" s="58">
        <v>2</v>
      </c>
      <c r="AO71" s="58">
        <v>3</v>
      </c>
      <c r="AP71" s="58">
        <v>6</v>
      </c>
      <c r="AQ71" s="60">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58">
        <f ca="1">COUNTIF(INDIRECT("H"&amp;(ROW()+12*(($AN71-1)*3+$AO71)-ROW())/12+5):INDIRECT("S"&amp;(ROW()+12*(($AN71-1)*3+$AO71)-ROW())/12+5),AQ71)</f>
        <v>0</v>
      </c>
      <c r="AS71" s="60"/>
      <c r="AU71" s="58">
        <f ca="1">IF(AND(AQ71&gt;0,AR71&gt;0),COUNTIF(AU$6:AU70,"&gt;0")+1,0)</f>
        <v>0</v>
      </c>
      <c r="BE71" s="58">
        <v>3</v>
      </c>
      <c r="BT71" s="61"/>
      <c r="BU71" s="61"/>
      <c r="BV71" s="61"/>
      <c r="BW71" s="61"/>
      <c r="BX71" s="61"/>
      <c r="BY71" s="61"/>
      <c r="BZ71" s="61"/>
      <c r="CA71" s="61"/>
      <c r="CB71" s="61"/>
      <c r="CC71" s="61"/>
      <c r="CD71" s="61"/>
      <c r="CE71" s="61"/>
    </row>
    <row r="72" spans="1:83">
      <c r="A72" s="374">
        <v>23</v>
      </c>
      <c r="B72" s="377"/>
      <c r="C72" s="377"/>
      <c r="D72" s="377"/>
      <c r="E72" s="381"/>
      <c r="F72" s="377"/>
      <c r="G72" s="234" t="s">
        <v>109</v>
      </c>
      <c r="H72" s="191"/>
      <c r="I72" s="192" t="str">
        <f t="shared" ref="I72:I73" si="300">IF(H72="","",H72)</f>
        <v/>
      </c>
      <c r="J72" s="192" t="str">
        <f t="shared" ref="J72:J73" si="301">IF(I72="","",I72)</f>
        <v/>
      </c>
      <c r="K72" s="192" t="str">
        <f t="shared" ref="K72:K73" si="302">IF(J72="","",J72)</f>
        <v/>
      </c>
      <c r="L72" s="192" t="str">
        <f t="shared" ref="L72:L73" si="303">IF(K72="","",K72)</f>
        <v/>
      </c>
      <c r="M72" s="192" t="str">
        <f t="shared" ref="M72:M73" si="304">IF(L72="","",L72)</f>
        <v/>
      </c>
      <c r="N72" s="192" t="str">
        <f t="shared" ref="N72:N73" si="305">IF(M72="","",M72)</f>
        <v/>
      </c>
      <c r="O72" s="192" t="str">
        <f t="shared" ref="O72:O73" si="306">IF(N72="","",N72)</f>
        <v/>
      </c>
      <c r="P72" s="192" t="str">
        <f t="shared" ref="P72:P73" si="307">IF(O72="","",O72)</f>
        <v/>
      </c>
      <c r="Q72" s="192" t="str">
        <f t="shared" ref="Q72:Q73" si="308">IF(P72="","",P72)</f>
        <v/>
      </c>
      <c r="R72" s="192" t="str">
        <f t="shared" ref="R72:R73" si="309">IF(Q72="","",Q72)</f>
        <v/>
      </c>
      <c r="S72" s="192" t="str">
        <f t="shared" ref="S72:S73" si="310">IF(R72="","",R72)</f>
        <v/>
      </c>
      <c r="T72" s="193">
        <f t="shared" si="16"/>
        <v>0</v>
      </c>
      <c r="AN72" s="58">
        <v>2</v>
      </c>
      <c r="AO72" s="58">
        <v>3</v>
      </c>
      <c r="AP72" s="58">
        <v>7</v>
      </c>
      <c r="AQ72" s="60">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58">
        <f ca="1">COUNTIF(INDIRECT("H"&amp;(ROW()+12*(($AN72-1)*3+$AO72)-ROW())/12+5):INDIRECT("S"&amp;(ROW()+12*(($AN72-1)*3+$AO72)-ROW())/12+5),AQ72)</f>
        <v>0</v>
      </c>
      <c r="AS72" s="60"/>
      <c r="AU72" s="58">
        <f ca="1">IF(AND(AQ72&gt;0,AR72&gt;0),COUNTIF(AU$6:AU71,"&gt;0")+1,0)</f>
        <v>0</v>
      </c>
      <c r="BE72" s="58">
        <v>1</v>
      </c>
      <c r="BG72" s="58">
        <f t="shared" ref="BG72:BR72" si="311">SUM(H72:H73)</f>
        <v>0</v>
      </c>
      <c r="BH72" s="58">
        <f t="shared" si="311"/>
        <v>0</v>
      </c>
      <c r="BI72" s="58">
        <f t="shared" si="311"/>
        <v>0</v>
      </c>
      <c r="BJ72" s="58">
        <f t="shared" si="311"/>
        <v>0</v>
      </c>
      <c r="BK72" s="58">
        <f t="shared" si="311"/>
        <v>0</v>
      </c>
      <c r="BL72" s="58">
        <f t="shared" si="311"/>
        <v>0</v>
      </c>
      <c r="BM72" s="58">
        <f t="shared" si="311"/>
        <v>0</v>
      </c>
      <c r="BN72" s="58">
        <f t="shared" si="311"/>
        <v>0</v>
      </c>
      <c r="BO72" s="58">
        <f t="shared" si="311"/>
        <v>0</v>
      </c>
      <c r="BP72" s="58">
        <f t="shared" si="311"/>
        <v>0</v>
      </c>
      <c r="BQ72" s="58">
        <f t="shared" si="311"/>
        <v>0</v>
      </c>
      <c r="BR72" s="58">
        <f t="shared" si="311"/>
        <v>0</v>
      </c>
      <c r="BT72" s="61">
        <f t="shared" ref="BT72:CE72" si="312">SUM(U72:U73)</f>
        <v>0</v>
      </c>
      <c r="BU72" s="61">
        <f t="shared" si="312"/>
        <v>0</v>
      </c>
      <c r="BV72" s="61">
        <f t="shared" si="312"/>
        <v>0</v>
      </c>
      <c r="BW72" s="61">
        <f t="shared" si="312"/>
        <v>0</v>
      </c>
      <c r="BX72" s="61">
        <f t="shared" si="312"/>
        <v>0</v>
      </c>
      <c r="BY72" s="61">
        <f t="shared" si="312"/>
        <v>0</v>
      </c>
      <c r="BZ72" s="61">
        <f t="shared" si="312"/>
        <v>0</v>
      </c>
      <c r="CA72" s="61">
        <f t="shared" si="312"/>
        <v>0</v>
      </c>
      <c r="CB72" s="61">
        <f t="shared" si="312"/>
        <v>0</v>
      </c>
      <c r="CC72" s="61">
        <f t="shared" si="312"/>
        <v>0</v>
      </c>
      <c r="CD72" s="61">
        <f t="shared" si="312"/>
        <v>0</v>
      </c>
      <c r="CE72" s="61">
        <f t="shared" si="312"/>
        <v>0</v>
      </c>
    </row>
    <row r="73" spans="1:83">
      <c r="A73" s="375"/>
      <c r="B73" s="378"/>
      <c r="C73" s="408"/>
      <c r="D73" s="408"/>
      <c r="E73" s="382"/>
      <c r="F73" s="378"/>
      <c r="G73" s="235" t="s">
        <v>107</v>
      </c>
      <c r="H73" s="194"/>
      <c r="I73" s="195" t="str">
        <f t="shared" si="300"/>
        <v/>
      </c>
      <c r="J73" s="195" t="str">
        <f t="shared" si="301"/>
        <v/>
      </c>
      <c r="K73" s="195" t="str">
        <f t="shared" si="302"/>
        <v/>
      </c>
      <c r="L73" s="195" t="str">
        <f t="shared" si="303"/>
        <v/>
      </c>
      <c r="M73" s="195" t="str">
        <f t="shared" si="304"/>
        <v/>
      </c>
      <c r="N73" s="195" t="str">
        <f t="shared" si="305"/>
        <v/>
      </c>
      <c r="O73" s="195" t="str">
        <f t="shared" si="306"/>
        <v/>
      </c>
      <c r="P73" s="195" t="str">
        <f t="shared" si="307"/>
        <v/>
      </c>
      <c r="Q73" s="195" t="str">
        <f t="shared" si="308"/>
        <v/>
      </c>
      <c r="R73" s="195" t="str">
        <f t="shared" si="309"/>
        <v/>
      </c>
      <c r="S73" s="195" t="str">
        <f t="shared" si="310"/>
        <v/>
      </c>
      <c r="T73" s="196">
        <f t="shared" ref="T73:T136" si="313">SUM(H73:S73)</f>
        <v>0</v>
      </c>
      <c r="AN73" s="58">
        <v>2</v>
      </c>
      <c r="AO73" s="58">
        <v>3</v>
      </c>
      <c r="AP73" s="58">
        <v>8</v>
      </c>
      <c r="AQ73" s="60">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58">
        <f ca="1">COUNTIF(INDIRECT("H"&amp;(ROW()+12*(($AN73-1)*3+$AO73)-ROW())/12+5):INDIRECT("S"&amp;(ROW()+12*(($AN73-1)*3+$AO73)-ROW())/12+5),AQ73)</f>
        <v>0</v>
      </c>
      <c r="AS73" s="60"/>
      <c r="AU73" s="58">
        <f ca="1">IF(AND(AQ73&gt;0,AR73&gt;0),COUNTIF(AU$6:AU72,"&gt;0")+1,0)</f>
        <v>0</v>
      </c>
      <c r="BE73" s="58">
        <v>2</v>
      </c>
      <c r="BF73" s="58" t="s">
        <v>106</v>
      </c>
      <c r="BG73" s="58">
        <f t="shared" ref="BG73:BR73" si="314">IF(BG72+BT72&gt;40000,1,0)</f>
        <v>0</v>
      </c>
      <c r="BH73" s="58">
        <f t="shared" si="314"/>
        <v>0</v>
      </c>
      <c r="BI73" s="58">
        <f t="shared" si="314"/>
        <v>0</v>
      </c>
      <c r="BJ73" s="58">
        <f t="shared" si="314"/>
        <v>0</v>
      </c>
      <c r="BK73" s="58">
        <f t="shared" si="314"/>
        <v>0</v>
      </c>
      <c r="BL73" s="58">
        <f t="shared" si="314"/>
        <v>0</v>
      </c>
      <c r="BM73" s="58">
        <f t="shared" si="314"/>
        <v>0</v>
      </c>
      <c r="BN73" s="58">
        <f t="shared" si="314"/>
        <v>0</v>
      </c>
      <c r="BO73" s="58">
        <f t="shared" si="314"/>
        <v>0</v>
      </c>
      <c r="BP73" s="58">
        <f t="shared" si="314"/>
        <v>0</v>
      </c>
      <c r="BQ73" s="58">
        <f t="shared" si="314"/>
        <v>0</v>
      </c>
      <c r="BR73" s="58">
        <f t="shared" si="314"/>
        <v>0</v>
      </c>
      <c r="BT73" s="61"/>
      <c r="BU73" s="61"/>
      <c r="BV73" s="61"/>
      <c r="BW73" s="61"/>
      <c r="BX73" s="61"/>
      <c r="BY73" s="61"/>
      <c r="BZ73" s="61"/>
      <c r="CA73" s="61"/>
      <c r="CB73" s="61"/>
      <c r="CC73" s="61"/>
      <c r="CD73" s="61"/>
      <c r="CE73" s="61"/>
    </row>
    <row r="74" spans="1:83">
      <c r="A74" s="376"/>
      <c r="B74" s="379"/>
      <c r="C74" s="409"/>
      <c r="D74" s="410"/>
      <c r="E74" s="383"/>
      <c r="F74" s="379"/>
      <c r="G74" s="236" t="s">
        <v>1226</v>
      </c>
      <c r="H74" s="197"/>
      <c r="I74" s="198"/>
      <c r="J74" s="198"/>
      <c r="K74" s="198"/>
      <c r="L74" s="198"/>
      <c r="M74" s="198"/>
      <c r="N74" s="198"/>
      <c r="O74" s="198"/>
      <c r="P74" s="198"/>
      <c r="Q74" s="198"/>
      <c r="R74" s="198"/>
      <c r="S74" s="198"/>
      <c r="T74" s="199">
        <f t="shared" si="313"/>
        <v>0</v>
      </c>
      <c r="AN74" s="58">
        <v>2</v>
      </c>
      <c r="AO74" s="58">
        <v>3</v>
      </c>
      <c r="AP74" s="58">
        <v>9</v>
      </c>
      <c r="AQ74" s="60">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58">
        <f ca="1">COUNTIF(INDIRECT("H"&amp;(ROW()+12*(($AN74-1)*3+$AO74)-ROW())/12+5):INDIRECT("S"&amp;(ROW()+12*(($AN74-1)*3+$AO74)-ROW())/12+5),AQ74)</f>
        <v>0</v>
      </c>
      <c r="AS74" s="60"/>
      <c r="AU74" s="58">
        <f ca="1">IF(AND(AQ74&gt;0,AR74&gt;0),COUNTIF(AU$6:AU73,"&gt;0")+1,0)</f>
        <v>0</v>
      </c>
      <c r="BE74" s="58">
        <v>3</v>
      </c>
      <c r="BT74" s="61"/>
      <c r="BU74" s="61"/>
      <c r="BV74" s="61"/>
      <c r="BW74" s="61"/>
      <c r="BX74" s="61"/>
      <c r="BY74" s="61"/>
      <c r="BZ74" s="61"/>
      <c r="CA74" s="61"/>
      <c r="CB74" s="61"/>
      <c r="CC74" s="61"/>
      <c r="CD74" s="61"/>
      <c r="CE74" s="61"/>
    </row>
    <row r="75" spans="1:83">
      <c r="A75" s="374">
        <v>24</v>
      </c>
      <c r="B75" s="377"/>
      <c r="C75" s="377"/>
      <c r="D75" s="377"/>
      <c r="E75" s="381"/>
      <c r="F75" s="377"/>
      <c r="G75" s="234" t="s">
        <v>109</v>
      </c>
      <c r="H75" s="191"/>
      <c r="I75" s="192" t="str">
        <f t="shared" ref="I75:I76" si="315">IF(H75="","",H75)</f>
        <v/>
      </c>
      <c r="J75" s="192" t="str">
        <f t="shared" ref="J75:J76" si="316">IF(I75="","",I75)</f>
        <v/>
      </c>
      <c r="K75" s="192" t="str">
        <f t="shared" ref="K75:K76" si="317">IF(J75="","",J75)</f>
        <v/>
      </c>
      <c r="L75" s="192" t="str">
        <f t="shared" ref="L75:L76" si="318">IF(K75="","",K75)</f>
        <v/>
      </c>
      <c r="M75" s="192" t="str">
        <f t="shared" ref="M75:M76" si="319">IF(L75="","",L75)</f>
        <v/>
      </c>
      <c r="N75" s="192" t="str">
        <f t="shared" ref="N75:N76" si="320">IF(M75="","",M75)</f>
        <v/>
      </c>
      <c r="O75" s="192" t="str">
        <f t="shared" ref="O75:O76" si="321">IF(N75="","",N75)</f>
        <v/>
      </c>
      <c r="P75" s="192" t="str">
        <f t="shared" ref="P75:P76" si="322">IF(O75="","",O75)</f>
        <v/>
      </c>
      <c r="Q75" s="192" t="str">
        <f t="shared" ref="Q75:Q76" si="323">IF(P75="","",P75)</f>
        <v/>
      </c>
      <c r="R75" s="192" t="str">
        <f t="shared" ref="R75:R76" si="324">IF(Q75="","",Q75)</f>
        <v/>
      </c>
      <c r="S75" s="192" t="str">
        <f t="shared" ref="S75:S76" si="325">IF(R75="","",R75)</f>
        <v/>
      </c>
      <c r="T75" s="193">
        <f t="shared" si="313"/>
        <v>0</v>
      </c>
      <c r="AN75" s="58">
        <v>2</v>
      </c>
      <c r="AO75" s="58">
        <v>3</v>
      </c>
      <c r="AP75" s="58">
        <v>10</v>
      </c>
      <c r="AQ75" s="60">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58">
        <f ca="1">COUNTIF(INDIRECT("H"&amp;(ROW()+12*(($AN75-1)*3+$AO75)-ROW())/12+5):INDIRECT("S"&amp;(ROW()+12*(($AN75-1)*3+$AO75)-ROW())/12+5),AQ75)</f>
        <v>0</v>
      </c>
      <c r="AS75" s="60"/>
      <c r="AU75" s="58">
        <f ca="1">IF(AND(AQ75&gt;0,AR75&gt;0),COUNTIF(AU$6:AU74,"&gt;0")+1,0)</f>
        <v>0</v>
      </c>
      <c r="BE75" s="58">
        <v>1</v>
      </c>
      <c r="BG75" s="58">
        <f t="shared" ref="BG75:BR75" si="326">SUM(H75:H76)</f>
        <v>0</v>
      </c>
      <c r="BH75" s="58">
        <f t="shared" si="326"/>
        <v>0</v>
      </c>
      <c r="BI75" s="58">
        <f t="shared" si="326"/>
        <v>0</v>
      </c>
      <c r="BJ75" s="58">
        <f t="shared" si="326"/>
        <v>0</v>
      </c>
      <c r="BK75" s="58">
        <f t="shared" si="326"/>
        <v>0</v>
      </c>
      <c r="BL75" s="58">
        <f t="shared" si="326"/>
        <v>0</v>
      </c>
      <c r="BM75" s="58">
        <f t="shared" si="326"/>
        <v>0</v>
      </c>
      <c r="BN75" s="58">
        <f t="shared" si="326"/>
        <v>0</v>
      </c>
      <c r="BO75" s="58">
        <f t="shared" si="326"/>
        <v>0</v>
      </c>
      <c r="BP75" s="58">
        <f t="shared" si="326"/>
        <v>0</v>
      </c>
      <c r="BQ75" s="58">
        <f t="shared" si="326"/>
        <v>0</v>
      </c>
      <c r="BR75" s="58">
        <f t="shared" si="326"/>
        <v>0</v>
      </c>
      <c r="BT75" s="61">
        <f t="shared" ref="BT75:CE75" si="327">SUM(U75:U76)</f>
        <v>0</v>
      </c>
      <c r="BU75" s="61">
        <f t="shared" si="327"/>
        <v>0</v>
      </c>
      <c r="BV75" s="61">
        <f t="shared" si="327"/>
        <v>0</v>
      </c>
      <c r="BW75" s="61">
        <f t="shared" si="327"/>
        <v>0</v>
      </c>
      <c r="BX75" s="61">
        <f t="shared" si="327"/>
        <v>0</v>
      </c>
      <c r="BY75" s="61">
        <f t="shared" si="327"/>
        <v>0</v>
      </c>
      <c r="BZ75" s="61">
        <f t="shared" si="327"/>
        <v>0</v>
      </c>
      <c r="CA75" s="61">
        <f t="shared" si="327"/>
        <v>0</v>
      </c>
      <c r="CB75" s="61">
        <f t="shared" si="327"/>
        <v>0</v>
      </c>
      <c r="CC75" s="61">
        <f t="shared" si="327"/>
        <v>0</v>
      </c>
      <c r="CD75" s="61">
        <f t="shared" si="327"/>
        <v>0</v>
      </c>
      <c r="CE75" s="61">
        <f t="shared" si="327"/>
        <v>0</v>
      </c>
    </row>
    <row r="76" spans="1:83">
      <c r="A76" s="375"/>
      <c r="B76" s="378"/>
      <c r="C76" s="408"/>
      <c r="D76" s="408"/>
      <c r="E76" s="382"/>
      <c r="F76" s="378"/>
      <c r="G76" s="235" t="s">
        <v>107</v>
      </c>
      <c r="H76" s="194"/>
      <c r="I76" s="195" t="str">
        <f t="shared" si="315"/>
        <v/>
      </c>
      <c r="J76" s="195" t="str">
        <f t="shared" si="316"/>
        <v/>
      </c>
      <c r="K76" s="195" t="str">
        <f t="shared" si="317"/>
        <v/>
      </c>
      <c r="L76" s="195" t="str">
        <f t="shared" si="318"/>
        <v/>
      </c>
      <c r="M76" s="195" t="str">
        <f t="shared" si="319"/>
        <v/>
      </c>
      <c r="N76" s="195" t="str">
        <f t="shared" si="320"/>
        <v/>
      </c>
      <c r="O76" s="195" t="str">
        <f t="shared" si="321"/>
        <v/>
      </c>
      <c r="P76" s="195" t="str">
        <f t="shared" si="322"/>
        <v/>
      </c>
      <c r="Q76" s="195" t="str">
        <f t="shared" si="323"/>
        <v/>
      </c>
      <c r="R76" s="195" t="str">
        <f t="shared" si="324"/>
        <v/>
      </c>
      <c r="S76" s="195" t="str">
        <f t="shared" si="325"/>
        <v/>
      </c>
      <c r="T76" s="196">
        <f t="shared" si="313"/>
        <v>0</v>
      </c>
      <c r="AN76" s="58">
        <v>2</v>
      </c>
      <c r="AO76" s="58">
        <v>3</v>
      </c>
      <c r="AP76" s="58">
        <v>11</v>
      </c>
      <c r="AQ76" s="60">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58">
        <f ca="1">COUNTIF(INDIRECT("H"&amp;(ROW()+12*(($AN76-1)*3+$AO76)-ROW())/12+5):INDIRECT("S"&amp;(ROW()+12*(($AN76-1)*3+$AO76)-ROW())/12+5),AQ76)</f>
        <v>0</v>
      </c>
      <c r="AS76" s="60"/>
      <c r="AU76" s="58">
        <f ca="1">IF(AND(AQ76&gt;0,AR76&gt;0),COUNTIF(AU$6:AU75,"&gt;0")+1,0)</f>
        <v>0</v>
      </c>
      <c r="BE76" s="58">
        <v>2</v>
      </c>
      <c r="BF76" s="58" t="s">
        <v>106</v>
      </c>
      <c r="BG76" s="58">
        <f t="shared" ref="BG76:BR76" si="328">IF(BG75+BT75&gt;40000,1,0)</f>
        <v>0</v>
      </c>
      <c r="BH76" s="58">
        <f t="shared" si="328"/>
        <v>0</v>
      </c>
      <c r="BI76" s="58">
        <f t="shared" si="328"/>
        <v>0</v>
      </c>
      <c r="BJ76" s="58">
        <f t="shared" si="328"/>
        <v>0</v>
      </c>
      <c r="BK76" s="58">
        <f t="shared" si="328"/>
        <v>0</v>
      </c>
      <c r="BL76" s="58">
        <f t="shared" si="328"/>
        <v>0</v>
      </c>
      <c r="BM76" s="58">
        <f t="shared" si="328"/>
        <v>0</v>
      </c>
      <c r="BN76" s="58">
        <f t="shared" si="328"/>
        <v>0</v>
      </c>
      <c r="BO76" s="58">
        <f t="shared" si="328"/>
        <v>0</v>
      </c>
      <c r="BP76" s="58">
        <f t="shared" si="328"/>
        <v>0</v>
      </c>
      <c r="BQ76" s="58">
        <f t="shared" si="328"/>
        <v>0</v>
      </c>
      <c r="BR76" s="58">
        <f t="shared" si="328"/>
        <v>0</v>
      </c>
      <c r="BT76" s="61"/>
      <c r="BU76" s="61"/>
      <c r="BV76" s="61"/>
      <c r="BW76" s="61"/>
      <c r="BX76" s="61"/>
      <c r="BY76" s="61"/>
      <c r="BZ76" s="61"/>
      <c r="CA76" s="61"/>
      <c r="CB76" s="61"/>
      <c r="CC76" s="61"/>
      <c r="CD76" s="61"/>
      <c r="CE76" s="61"/>
    </row>
    <row r="77" spans="1:83">
      <c r="A77" s="376"/>
      <c r="B77" s="379"/>
      <c r="C77" s="409"/>
      <c r="D77" s="410"/>
      <c r="E77" s="383"/>
      <c r="F77" s="379"/>
      <c r="G77" s="236" t="s">
        <v>1226</v>
      </c>
      <c r="H77" s="197"/>
      <c r="I77" s="198"/>
      <c r="J77" s="198"/>
      <c r="K77" s="198"/>
      <c r="L77" s="198"/>
      <c r="M77" s="198"/>
      <c r="N77" s="198"/>
      <c r="O77" s="198"/>
      <c r="P77" s="198"/>
      <c r="Q77" s="198"/>
      <c r="R77" s="198"/>
      <c r="S77" s="198"/>
      <c r="T77" s="199">
        <f t="shared" si="313"/>
        <v>0</v>
      </c>
      <c r="AN77" s="243">
        <v>2</v>
      </c>
      <c r="AO77" s="243">
        <v>3</v>
      </c>
      <c r="AP77" s="243">
        <v>12</v>
      </c>
      <c r="AQ77" s="244">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243">
        <f ca="1">COUNTIF(INDIRECT("H"&amp;(ROW()+12*(($AN77-1)*3+$AO77)-ROW())/12+5):INDIRECT("S"&amp;(ROW()+12*(($AN77-1)*3+$AO77)-ROW())/12+5),AQ77)</f>
        <v>0</v>
      </c>
      <c r="AS77" s="244"/>
      <c r="AT77" s="243"/>
      <c r="AU77" s="243">
        <f ca="1">IF(AND(AQ77&gt;0,AR77&gt;0),COUNTIF(AU$6:AU76,"&gt;0")+1,0)</f>
        <v>0</v>
      </c>
      <c r="BE77" s="58">
        <v>3</v>
      </c>
      <c r="BT77" s="61"/>
      <c r="BU77" s="61"/>
      <c r="BV77" s="61"/>
      <c r="BW77" s="61"/>
      <c r="BX77" s="61"/>
      <c r="BY77" s="61"/>
      <c r="BZ77" s="61"/>
      <c r="CA77" s="61"/>
      <c r="CB77" s="61"/>
      <c r="CC77" s="61"/>
      <c r="CD77" s="61"/>
      <c r="CE77" s="61"/>
    </row>
    <row r="78" spans="1:83">
      <c r="A78" s="374">
        <v>25</v>
      </c>
      <c r="B78" s="377"/>
      <c r="C78" s="377"/>
      <c r="D78" s="377"/>
      <c r="E78" s="381"/>
      <c r="F78" s="377"/>
      <c r="G78" s="234" t="s">
        <v>109</v>
      </c>
      <c r="H78" s="191"/>
      <c r="I78" s="192" t="str">
        <f t="shared" ref="I78:I79" si="329">IF(H78="","",H78)</f>
        <v/>
      </c>
      <c r="J78" s="192" t="str">
        <f t="shared" ref="J78:J79" si="330">IF(I78="","",I78)</f>
        <v/>
      </c>
      <c r="K78" s="192" t="str">
        <f t="shared" ref="K78:K79" si="331">IF(J78="","",J78)</f>
        <v/>
      </c>
      <c r="L78" s="192" t="str">
        <f t="shared" ref="L78:L79" si="332">IF(K78="","",K78)</f>
        <v/>
      </c>
      <c r="M78" s="192" t="str">
        <f t="shared" ref="M78:M79" si="333">IF(L78="","",L78)</f>
        <v/>
      </c>
      <c r="N78" s="192" t="str">
        <f t="shared" ref="N78:N79" si="334">IF(M78="","",M78)</f>
        <v/>
      </c>
      <c r="O78" s="192" t="str">
        <f t="shared" ref="O78:O79" si="335">IF(N78="","",N78)</f>
        <v/>
      </c>
      <c r="P78" s="192" t="str">
        <f t="shared" ref="P78:P79" si="336">IF(O78="","",O78)</f>
        <v/>
      </c>
      <c r="Q78" s="192" t="str">
        <f t="shared" ref="Q78:Q79" si="337">IF(P78="","",P78)</f>
        <v/>
      </c>
      <c r="R78" s="192" t="str">
        <f t="shared" ref="R78:R79" si="338">IF(Q78="","",Q78)</f>
        <v/>
      </c>
      <c r="S78" s="192" t="str">
        <f t="shared" ref="S78:S79" si="339">IF(R78="","",R78)</f>
        <v/>
      </c>
      <c r="T78" s="193">
        <f t="shared" si="313"/>
        <v>0</v>
      </c>
      <c r="AN78" s="58">
        <v>3</v>
      </c>
      <c r="AO78" s="58">
        <v>1</v>
      </c>
      <c r="AP78" s="58">
        <v>1</v>
      </c>
      <c r="AQ78" s="60">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58">
        <f ca="1">COUNTIF(INDIRECT("H"&amp;(ROW()+12*(($AN78-1)*3+$AO78)-ROW())/12+5):INDIRECT("S"&amp;(ROW()+12*(($AN78-1)*3+$AO78)-ROW())/12+5),AQ78)</f>
        <v>0</v>
      </c>
      <c r="AS78" s="60"/>
      <c r="AU78" s="58">
        <f ca="1">IF(AND(AQ78&gt;0,AR78&gt;0),COUNTIF(AU$6:AU77,"&gt;0")+1,0)</f>
        <v>0</v>
      </c>
      <c r="BE78" s="58">
        <v>1</v>
      </c>
      <c r="BG78" s="58">
        <f t="shared" ref="BG78:BR78" si="340">SUM(H78:H79)</f>
        <v>0</v>
      </c>
      <c r="BH78" s="58">
        <f t="shared" si="340"/>
        <v>0</v>
      </c>
      <c r="BI78" s="58">
        <f t="shared" si="340"/>
        <v>0</v>
      </c>
      <c r="BJ78" s="58">
        <f t="shared" si="340"/>
        <v>0</v>
      </c>
      <c r="BK78" s="58">
        <f t="shared" si="340"/>
        <v>0</v>
      </c>
      <c r="BL78" s="58">
        <f t="shared" si="340"/>
        <v>0</v>
      </c>
      <c r="BM78" s="58">
        <f t="shared" si="340"/>
        <v>0</v>
      </c>
      <c r="BN78" s="58">
        <f t="shared" si="340"/>
        <v>0</v>
      </c>
      <c r="BO78" s="58">
        <f t="shared" si="340"/>
        <v>0</v>
      </c>
      <c r="BP78" s="58">
        <f t="shared" si="340"/>
        <v>0</v>
      </c>
      <c r="BQ78" s="58">
        <f t="shared" si="340"/>
        <v>0</v>
      </c>
      <c r="BR78" s="58">
        <f t="shared" si="340"/>
        <v>0</v>
      </c>
      <c r="BT78" s="61">
        <f t="shared" ref="BT78:CE78" si="341">SUM(U78:U79)</f>
        <v>0</v>
      </c>
      <c r="BU78" s="61">
        <f t="shared" si="341"/>
        <v>0</v>
      </c>
      <c r="BV78" s="61">
        <f t="shared" si="341"/>
        <v>0</v>
      </c>
      <c r="BW78" s="61">
        <f t="shared" si="341"/>
        <v>0</v>
      </c>
      <c r="BX78" s="61">
        <f t="shared" si="341"/>
        <v>0</v>
      </c>
      <c r="BY78" s="61">
        <f t="shared" si="341"/>
        <v>0</v>
      </c>
      <c r="BZ78" s="61">
        <f t="shared" si="341"/>
        <v>0</v>
      </c>
      <c r="CA78" s="61">
        <f t="shared" si="341"/>
        <v>0</v>
      </c>
      <c r="CB78" s="61">
        <f t="shared" si="341"/>
        <v>0</v>
      </c>
      <c r="CC78" s="61">
        <f t="shared" si="341"/>
        <v>0</v>
      </c>
      <c r="CD78" s="61">
        <f t="shared" si="341"/>
        <v>0</v>
      </c>
      <c r="CE78" s="61">
        <f t="shared" si="341"/>
        <v>0</v>
      </c>
    </row>
    <row r="79" spans="1:83">
      <c r="A79" s="375"/>
      <c r="B79" s="378"/>
      <c r="C79" s="408"/>
      <c r="D79" s="408"/>
      <c r="E79" s="382"/>
      <c r="F79" s="378"/>
      <c r="G79" s="235" t="s">
        <v>107</v>
      </c>
      <c r="H79" s="194"/>
      <c r="I79" s="195" t="str">
        <f t="shared" si="329"/>
        <v/>
      </c>
      <c r="J79" s="195" t="str">
        <f t="shared" si="330"/>
        <v/>
      </c>
      <c r="K79" s="195" t="str">
        <f t="shared" si="331"/>
        <v/>
      </c>
      <c r="L79" s="195" t="str">
        <f t="shared" si="332"/>
        <v/>
      </c>
      <c r="M79" s="195" t="str">
        <f t="shared" si="333"/>
        <v/>
      </c>
      <c r="N79" s="195" t="str">
        <f t="shared" si="334"/>
        <v/>
      </c>
      <c r="O79" s="195" t="str">
        <f t="shared" si="335"/>
        <v/>
      </c>
      <c r="P79" s="195" t="str">
        <f t="shared" si="336"/>
        <v/>
      </c>
      <c r="Q79" s="195" t="str">
        <f t="shared" si="337"/>
        <v/>
      </c>
      <c r="R79" s="195" t="str">
        <f t="shared" si="338"/>
        <v/>
      </c>
      <c r="S79" s="195" t="str">
        <f t="shared" si="339"/>
        <v/>
      </c>
      <c r="T79" s="196">
        <f t="shared" si="313"/>
        <v>0</v>
      </c>
      <c r="AN79" s="58">
        <v>3</v>
      </c>
      <c r="AO79" s="58">
        <v>1</v>
      </c>
      <c r="AP79" s="58">
        <v>2</v>
      </c>
      <c r="AQ79" s="60">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58">
        <f ca="1">COUNTIF(INDIRECT("H"&amp;(ROW()+12*(($AN79-1)*3+$AO79)-ROW())/12+5):INDIRECT("S"&amp;(ROW()+12*(($AN79-1)*3+$AO79)-ROW())/12+5),AQ79)</f>
        <v>0</v>
      </c>
      <c r="AS79" s="60"/>
      <c r="AU79" s="58">
        <f ca="1">IF(AND(AQ79&gt;0,AR79&gt;0),COUNTIF(AU$6:AU78,"&gt;0")+1,0)</f>
        <v>0</v>
      </c>
      <c r="BE79" s="58">
        <v>2</v>
      </c>
      <c r="BF79" s="58" t="s">
        <v>106</v>
      </c>
      <c r="BG79" s="58">
        <f t="shared" ref="BG79:BR79" si="342">IF(BG78+BT78&gt;40000,1,0)</f>
        <v>0</v>
      </c>
      <c r="BH79" s="58">
        <f t="shared" si="342"/>
        <v>0</v>
      </c>
      <c r="BI79" s="58">
        <f t="shared" si="342"/>
        <v>0</v>
      </c>
      <c r="BJ79" s="58">
        <f t="shared" si="342"/>
        <v>0</v>
      </c>
      <c r="BK79" s="58">
        <f t="shared" si="342"/>
        <v>0</v>
      </c>
      <c r="BL79" s="58">
        <f t="shared" si="342"/>
        <v>0</v>
      </c>
      <c r="BM79" s="58">
        <f t="shared" si="342"/>
        <v>0</v>
      </c>
      <c r="BN79" s="58">
        <f t="shared" si="342"/>
        <v>0</v>
      </c>
      <c r="BO79" s="58">
        <f t="shared" si="342"/>
        <v>0</v>
      </c>
      <c r="BP79" s="58">
        <f t="shared" si="342"/>
        <v>0</v>
      </c>
      <c r="BQ79" s="58">
        <f t="shared" si="342"/>
        <v>0</v>
      </c>
      <c r="BR79" s="58">
        <f t="shared" si="342"/>
        <v>0</v>
      </c>
      <c r="BT79" s="61"/>
      <c r="BU79" s="61"/>
      <c r="BV79" s="61"/>
      <c r="BW79" s="61"/>
      <c r="BX79" s="61"/>
      <c r="BY79" s="61"/>
      <c r="BZ79" s="61"/>
      <c r="CA79" s="61"/>
      <c r="CB79" s="61"/>
      <c r="CC79" s="61"/>
      <c r="CD79" s="61"/>
      <c r="CE79" s="61"/>
    </row>
    <row r="80" spans="1:83">
      <c r="A80" s="376"/>
      <c r="B80" s="379"/>
      <c r="C80" s="409"/>
      <c r="D80" s="410"/>
      <c r="E80" s="383"/>
      <c r="F80" s="379"/>
      <c r="G80" s="236" t="s">
        <v>1226</v>
      </c>
      <c r="H80" s="197"/>
      <c r="I80" s="198"/>
      <c r="J80" s="198"/>
      <c r="K80" s="198"/>
      <c r="L80" s="198"/>
      <c r="M80" s="198"/>
      <c r="N80" s="198"/>
      <c r="O80" s="198"/>
      <c r="P80" s="198"/>
      <c r="Q80" s="198"/>
      <c r="R80" s="198"/>
      <c r="S80" s="198"/>
      <c r="T80" s="199">
        <f t="shared" si="313"/>
        <v>0</v>
      </c>
      <c r="AN80" s="58">
        <v>3</v>
      </c>
      <c r="AO80" s="58">
        <v>1</v>
      </c>
      <c r="AP80" s="58">
        <v>3</v>
      </c>
      <c r="AQ80" s="60">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58">
        <f ca="1">COUNTIF(INDIRECT("H"&amp;(ROW()+12*(($AN80-1)*3+$AO80)-ROW())/12+5):INDIRECT("S"&amp;(ROW()+12*(($AN80-1)*3+$AO80)-ROW())/12+5),AQ80)</f>
        <v>0</v>
      </c>
      <c r="AS80" s="60"/>
      <c r="AU80" s="58">
        <f ca="1">IF(AND(AQ80&gt;0,AR80&gt;0),COUNTIF(AU$6:AU79,"&gt;0")+1,0)</f>
        <v>0</v>
      </c>
      <c r="BE80" s="58">
        <v>3</v>
      </c>
      <c r="BT80" s="61"/>
      <c r="BU80" s="61"/>
      <c r="BV80" s="61"/>
      <c r="BW80" s="61"/>
      <c r="BX80" s="61"/>
      <c r="BY80" s="61"/>
      <c r="BZ80" s="61"/>
      <c r="CA80" s="61"/>
      <c r="CB80" s="61"/>
      <c r="CC80" s="61"/>
      <c r="CD80" s="61"/>
      <c r="CE80" s="61"/>
    </row>
    <row r="81" spans="1:83">
      <c r="A81" s="374">
        <v>26</v>
      </c>
      <c r="B81" s="377"/>
      <c r="C81" s="377"/>
      <c r="D81" s="377"/>
      <c r="E81" s="381"/>
      <c r="F81" s="377"/>
      <c r="G81" s="234" t="s">
        <v>109</v>
      </c>
      <c r="H81" s="191"/>
      <c r="I81" s="192" t="str">
        <f t="shared" ref="I81:I82" si="343">IF(H81="","",H81)</f>
        <v/>
      </c>
      <c r="J81" s="192" t="str">
        <f t="shared" ref="J81:J82" si="344">IF(I81="","",I81)</f>
        <v/>
      </c>
      <c r="K81" s="192" t="str">
        <f t="shared" ref="K81:K82" si="345">IF(J81="","",J81)</f>
        <v/>
      </c>
      <c r="L81" s="192" t="str">
        <f t="shared" ref="L81:L82" si="346">IF(K81="","",K81)</f>
        <v/>
      </c>
      <c r="M81" s="192" t="str">
        <f t="shared" ref="M81:M82" si="347">IF(L81="","",L81)</f>
        <v/>
      </c>
      <c r="N81" s="192" t="str">
        <f t="shared" ref="N81:N82" si="348">IF(M81="","",M81)</f>
        <v/>
      </c>
      <c r="O81" s="192" t="str">
        <f t="shared" ref="O81:O82" si="349">IF(N81="","",N81)</f>
        <v/>
      </c>
      <c r="P81" s="192" t="str">
        <f t="shared" ref="P81:P82" si="350">IF(O81="","",O81)</f>
        <v/>
      </c>
      <c r="Q81" s="192" t="str">
        <f t="shared" ref="Q81:Q82" si="351">IF(P81="","",P81)</f>
        <v/>
      </c>
      <c r="R81" s="192" t="str">
        <f t="shared" ref="R81:R82" si="352">IF(Q81="","",Q81)</f>
        <v/>
      </c>
      <c r="S81" s="192" t="str">
        <f t="shared" ref="S81:S82" si="353">IF(R81="","",R81)</f>
        <v/>
      </c>
      <c r="T81" s="193">
        <f t="shared" si="313"/>
        <v>0</v>
      </c>
      <c r="AN81" s="58">
        <v>3</v>
      </c>
      <c r="AO81" s="58">
        <v>1</v>
      </c>
      <c r="AP81" s="58">
        <v>4</v>
      </c>
      <c r="AQ81" s="60">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58">
        <f ca="1">COUNTIF(INDIRECT("H"&amp;(ROW()+12*(($AN81-1)*3+$AO81)-ROW())/12+5):INDIRECT("S"&amp;(ROW()+12*(($AN81-1)*3+$AO81)-ROW())/12+5),AQ81)</f>
        <v>0</v>
      </c>
      <c r="AS81" s="60"/>
      <c r="AU81" s="58">
        <f ca="1">IF(AND(AQ81&gt;0,AR81&gt;0),COUNTIF(AU$6:AU80,"&gt;0")+1,0)</f>
        <v>0</v>
      </c>
      <c r="BE81" s="58">
        <v>1</v>
      </c>
      <c r="BG81" s="58">
        <f t="shared" ref="BG81:BR81" si="354">SUM(H81:H82)</f>
        <v>0</v>
      </c>
      <c r="BH81" s="58">
        <f t="shared" si="354"/>
        <v>0</v>
      </c>
      <c r="BI81" s="58">
        <f t="shared" si="354"/>
        <v>0</v>
      </c>
      <c r="BJ81" s="58">
        <f t="shared" si="354"/>
        <v>0</v>
      </c>
      <c r="BK81" s="58">
        <f t="shared" si="354"/>
        <v>0</v>
      </c>
      <c r="BL81" s="58">
        <f t="shared" si="354"/>
        <v>0</v>
      </c>
      <c r="BM81" s="58">
        <f t="shared" si="354"/>
        <v>0</v>
      </c>
      <c r="BN81" s="58">
        <f t="shared" si="354"/>
        <v>0</v>
      </c>
      <c r="BO81" s="58">
        <f t="shared" si="354"/>
        <v>0</v>
      </c>
      <c r="BP81" s="58">
        <f t="shared" si="354"/>
        <v>0</v>
      </c>
      <c r="BQ81" s="58">
        <f t="shared" si="354"/>
        <v>0</v>
      </c>
      <c r="BR81" s="58">
        <f t="shared" si="354"/>
        <v>0</v>
      </c>
      <c r="BT81" s="61">
        <f t="shared" ref="BT81:CE81" si="355">SUM(U81:U82)</f>
        <v>0</v>
      </c>
      <c r="BU81" s="61">
        <f t="shared" si="355"/>
        <v>0</v>
      </c>
      <c r="BV81" s="61">
        <f t="shared" si="355"/>
        <v>0</v>
      </c>
      <c r="BW81" s="61">
        <f t="shared" si="355"/>
        <v>0</v>
      </c>
      <c r="BX81" s="61">
        <f t="shared" si="355"/>
        <v>0</v>
      </c>
      <c r="BY81" s="61">
        <f t="shared" si="355"/>
        <v>0</v>
      </c>
      <c r="BZ81" s="61">
        <f t="shared" si="355"/>
        <v>0</v>
      </c>
      <c r="CA81" s="61">
        <f t="shared" si="355"/>
        <v>0</v>
      </c>
      <c r="CB81" s="61">
        <f t="shared" si="355"/>
        <v>0</v>
      </c>
      <c r="CC81" s="61">
        <f t="shared" si="355"/>
        <v>0</v>
      </c>
      <c r="CD81" s="61">
        <f t="shared" si="355"/>
        <v>0</v>
      </c>
      <c r="CE81" s="61">
        <f t="shared" si="355"/>
        <v>0</v>
      </c>
    </row>
    <row r="82" spans="1:83">
      <c r="A82" s="375"/>
      <c r="B82" s="378"/>
      <c r="C82" s="408"/>
      <c r="D82" s="408"/>
      <c r="E82" s="382"/>
      <c r="F82" s="378"/>
      <c r="G82" s="235" t="s">
        <v>107</v>
      </c>
      <c r="H82" s="194"/>
      <c r="I82" s="195" t="str">
        <f t="shared" si="343"/>
        <v/>
      </c>
      <c r="J82" s="195" t="str">
        <f t="shared" si="344"/>
        <v/>
      </c>
      <c r="K82" s="195" t="str">
        <f t="shared" si="345"/>
        <v/>
      </c>
      <c r="L82" s="195" t="str">
        <f t="shared" si="346"/>
        <v/>
      </c>
      <c r="M82" s="195" t="str">
        <f t="shared" si="347"/>
        <v/>
      </c>
      <c r="N82" s="195" t="str">
        <f t="shared" si="348"/>
        <v/>
      </c>
      <c r="O82" s="195" t="str">
        <f t="shared" si="349"/>
        <v/>
      </c>
      <c r="P82" s="195" t="str">
        <f t="shared" si="350"/>
        <v/>
      </c>
      <c r="Q82" s="195" t="str">
        <f t="shared" si="351"/>
        <v/>
      </c>
      <c r="R82" s="195" t="str">
        <f t="shared" si="352"/>
        <v/>
      </c>
      <c r="S82" s="195" t="str">
        <f t="shared" si="353"/>
        <v/>
      </c>
      <c r="T82" s="196">
        <f t="shared" si="313"/>
        <v>0</v>
      </c>
      <c r="AN82" s="58">
        <v>3</v>
      </c>
      <c r="AO82" s="58">
        <v>1</v>
      </c>
      <c r="AP82" s="58">
        <v>5</v>
      </c>
      <c r="AQ82" s="60">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58">
        <f ca="1">COUNTIF(INDIRECT("H"&amp;(ROW()+12*(($AN82-1)*3+$AO82)-ROW())/12+5):INDIRECT("S"&amp;(ROW()+12*(($AN82-1)*3+$AO82)-ROW())/12+5),AQ82)</f>
        <v>0</v>
      </c>
      <c r="AS82" s="60"/>
      <c r="AU82" s="58">
        <f ca="1">IF(AND(AQ82&gt;0,AR82&gt;0),COUNTIF(AU$6:AU81,"&gt;0")+1,0)</f>
        <v>0</v>
      </c>
      <c r="BE82" s="58">
        <v>2</v>
      </c>
      <c r="BF82" s="58" t="s">
        <v>106</v>
      </c>
      <c r="BG82" s="58">
        <f t="shared" ref="BG82:BR82" si="356">IF(BG81+BT81&gt;40000,1,0)</f>
        <v>0</v>
      </c>
      <c r="BH82" s="58">
        <f t="shared" si="356"/>
        <v>0</v>
      </c>
      <c r="BI82" s="58">
        <f t="shared" si="356"/>
        <v>0</v>
      </c>
      <c r="BJ82" s="58">
        <f t="shared" si="356"/>
        <v>0</v>
      </c>
      <c r="BK82" s="58">
        <f t="shared" si="356"/>
        <v>0</v>
      </c>
      <c r="BL82" s="58">
        <f t="shared" si="356"/>
        <v>0</v>
      </c>
      <c r="BM82" s="58">
        <f t="shared" si="356"/>
        <v>0</v>
      </c>
      <c r="BN82" s="58">
        <f t="shared" si="356"/>
        <v>0</v>
      </c>
      <c r="BO82" s="58">
        <f t="shared" si="356"/>
        <v>0</v>
      </c>
      <c r="BP82" s="58">
        <f t="shared" si="356"/>
        <v>0</v>
      </c>
      <c r="BQ82" s="58">
        <f t="shared" si="356"/>
        <v>0</v>
      </c>
      <c r="BR82" s="58">
        <f t="shared" si="356"/>
        <v>0</v>
      </c>
      <c r="BT82" s="61"/>
      <c r="BU82" s="61"/>
      <c r="BV82" s="61"/>
      <c r="BW82" s="61"/>
      <c r="BX82" s="61"/>
      <c r="BY82" s="61"/>
      <c r="BZ82" s="61"/>
      <c r="CA82" s="61"/>
      <c r="CB82" s="61"/>
      <c r="CC82" s="61"/>
      <c r="CD82" s="61"/>
      <c r="CE82" s="61"/>
    </row>
    <row r="83" spans="1:83">
      <c r="A83" s="376"/>
      <c r="B83" s="379"/>
      <c r="C83" s="409"/>
      <c r="D83" s="410"/>
      <c r="E83" s="383"/>
      <c r="F83" s="379"/>
      <c r="G83" s="236" t="s">
        <v>1226</v>
      </c>
      <c r="H83" s="197"/>
      <c r="I83" s="198"/>
      <c r="J83" s="198"/>
      <c r="K83" s="198"/>
      <c r="L83" s="198"/>
      <c r="M83" s="198"/>
      <c r="N83" s="198"/>
      <c r="O83" s="198"/>
      <c r="P83" s="198"/>
      <c r="Q83" s="198"/>
      <c r="R83" s="198"/>
      <c r="S83" s="198"/>
      <c r="T83" s="199">
        <f t="shared" si="313"/>
        <v>0</v>
      </c>
      <c r="AN83" s="58">
        <v>3</v>
      </c>
      <c r="AO83" s="58">
        <v>1</v>
      </c>
      <c r="AP83" s="58">
        <v>6</v>
      </c>
      <c r="AQ83" s="60">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58">
        <f ca="1">COUNTIF(INDIRECT("H"&amp;(ROW()+12*(($AN83-1)*3+$AO83)-ROW())/12+5):INDIRECT("S"&amp;(ROW()+12*(($AN83-1)*3+$AO83)-ROW())/12+5),AQ83)</f>
        <v>0</v>
      </c>
      <c r="AS83" s="60"/>
      <c r="AU83" s="58">
        <f ca="1">IF(AND(AQ83&gt;0,AR83&gt;0),COUNTIF(AU$6:AU82,"&gt;0")+1,0)</f>
        <v>0</v>
      </c>
      <c r="BE83" s="58">
        <v>3</v>
      </c>
      <c r="BT83" s="61"/>
      <c r="BU83" s="61"/>
      <c r="BV83" s="61"/>
      <c r="BW83" s="61"/>
      <c r="BX83" s="61"/>
      <c r="BY83" s="61"/>
      <c r="BZ83" s="61"/>
      <c r="CA83" s="61"/>
      <c r="CB83" s="61"/>
      <c r="CC83" s="61"/>
      <c r="CD83" s="61"/>
      <c r="CE83" s="61"/>
    </row>
    <row r="84" spans="1:83">
      <c r="A84" s="374">
        <v>27</v>
      </c>
      <c r="B84" s="377"/>
      <c r="C84" s="377"/>
      <c r="D84" s="377"/>
      <c r="E84" s="381"/>
      <c r="F84" s="377"/>
      <c r="G84" s="234" t="s">
        <v>109</v>
      </c>
      <c r="H84" s="191"/>
      <c r="I84" s="192" t="str">
        <f t="shared" ref="I84:I85" si="357">IF(H84="","",H84)</f>
        <v/>
      </c>
      <c r="J84" s="192" t="str">
        <f t="shared" ref="J84:J85" si="358">IF(I84="","",I84)</f>
        <v/>
      </c>
      <c r="K84" s="192" t="str">
        <f t="shared" ref="K84:K85" si="359">IF(J84="","",J84)</f>
        <v/>
      </c>
      <c r="L84" s="192" t="str">
        <f t="shared" ref="L84:L85" si="360">IF(K84="","",K84)</f>
        <v/>
      </c>
      <c r="M84" s="192" t="str">
        <f t="shared" ref="M84:M85" si="361">IF(L84="","",L84)</f>
        <v/>
      </c>
      <c r="N84" s="192" t="str">
        <f t="shared" ref="N84:N85" si="362">IF(M84="","",M84)</f>
        <v/>
      </c>
      <c r="O84" s="192" t="str">
        <f t="shared" ref="O84:O85" si="363">IF(N84="","",N84)</f>
        <v/>
      </c>
      <c r="P84" s="192" t="str">
        <f t="shared" ref="P84:P85" si="364">IF(O84="","",O84)</f>
        <v/>
      </c>
      <c r="Q84" s="192" t="str">
        <f t="shared" ref="Q84:Q85" si="365">IF(P84="","",P84)</f>
        <v/>
      </c>
      <c r="R84" s="192" t="str">
        <f t="shared" ref="R84:R85" si="366">IF(Q84="","",Q84)</f>
        <v/>
      </c>
      <c r="S84" s="192" t="str">
        <f t="shared" ref="S84:S85" si="367">IF(R84="","",R84)</f>
        <v/>
      </c>
      <c r="T84" s="193">
        <f t="shared" si="313"/>
        <v>0</v>
      </c>
      <c r="AN84" s="58">
        <v>3</v>
      </c>
      <c r="AO84" s="58">
        <v>1</v>
      </c>
      <c r="AP84" s="58">
        <v>7</v>
      </c>
      <c r="AQ84" s="60">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58">
        <f ca="1">COUNTIF(INDIRECT("H"&amp;(ROW()+12*(($AN84-1)*3+$AO84)-ROW())/12+5):INDIRECT("S"&amp;(ROW()+12*(($AN84-1)*3+$AO84)-ROW())/12+5),AQ84)</f>
        <v>0</v>
      </c>
      <c r="AS84" s="60"/>
      <c r="AU84" s="58">
        <f ca="1">IF(AND(AQ84&gt;0,AR84&gt;0),COUNTIF(AU$6:AU83,"&gt;0")+1,0)</f>
        <v>0</v>
      </c>
      <c r="BE84" s="58">
        <v>1</v>
      </c>
      <c r="BG84" s="58">
        <f t="shared" ref="BG84:BR84" si="368">SUM(H84:H85)</f>
        <v>0</v>
      </c>
      <c r="BH84" s="58">
        <f t="shared" si="368"/>
        <v>0</v>
      </c>
      <c r="BI84" s="58">
        <f t="shared" si="368"/>
        <v>0</v>
      </c>
      <c r="BJ84" s="58">
        <f t="shared" si="368"/>
        <v>0</v>
      </c>
      <c r="BK84" s="58">
        <f t="shared" si="368"/>
        <v>0</v>
      </c>
      <c r="BL84" s="58">
        <f t="shared" si="368"/>
        <v>0</v>
      </c>
      <c r="BM84" s="58">
        <f t="shared" si="368"/>
        <v>0</v>
      </c>
      <c r="BN84" s="58">
        <f t="shared" si="368"/>
        <v>0</v>
      </c>
      <c r="BO84" s="58">
        <f t="shared" si="368"/>
        <v>0</v>
      </c>
      <c r="BP84" s="58">
        <f t="shared" si="368"/>
        <v>0</v>
      </c>
      <c r="BQ84" s="58">
        <f t="shared" si="368"/>
        <v>0</v>
      </c>
      <c r="BR84" s="58">
        <f t="shared" si="368"/>
        <v>0</v>
      </c>
      <c r="BT84" s="61">
        <f t="shared" ref="BT84:CE84" si="369">SUM(U84:U85)</f>
        <v>0</v>
      </c>
      <c r="BU84" s="61">
        <f t="shared" si="369"/>
        <v>0</v>
      </c>
      <c r="BV84" s="61">
        <f t="shared" si="369"/>
        <v>0</v>
      </c>
      <c r="BW84" s="61">
        <f t="shared" si="369"/>
        <v>0</v>
      </c>
      <c r="BX84" s="61">
        <f t="shared" si="369"/>
        <v>0</v>
      </c>
      <c r="BY84" s="61">
        <f t="shared" si="369"/>
        <v>0</v>
      </c>
      <c r="BZ84" s="61">
        <f t="shared" si="369"/>
        <v>0</v>
      </c>
      <c r="CA84" s="61">
        <f t="shared" si="369"/>
        <v>0</v>
      </c>
      <c r="CB84" s="61">
        <f t="shared" si="369"/>
        <v>0</v>
      </c>
      <c r="CC84" s="61">
        <f t="shared" si="369"/>
        <v>0</v>
      </c>
      <c r="CD84" s="61">
        <f t="shared" si="369"/>
        <v>0</v>
      </c>
      <c r="CE84" s="61">
        <f t="shared" si="369"/>
        <v>0</v>
      </c>
    </row>
    <row r="85" spans="1:83">
      <c r="A85" s="375"/>
      <c r="B85" s="378"/>
      <c r="C85" s="408"/>
      <c r="D85" s="408"/>
      <c r="E85" s="382"/>
      <c r="F85" s="378"/>
      <c r="G85" s="235" t="s">
        <v>107</v>
      </c>
      <c r="H85" s="194"/>
      <c r="I85" s="195" t="str">
        <f t="shared" si="357"/>
        <v/>
      </c>
      <c r="J85" s="195" t="str">
        <f t="shared" si="358"/>
        <v/>
      </c>
      <c r="K85" s="195" t="str">
        <f t="shared" si="359"/>
        <v/>
      </c>
      <c r="L85" s="195" t="str">
        <f t="shared" si="360"/>
        <v/>
      </c>
      <c r="M85" s="195" t="str">
        <f t="shared" si="361"/>
        <v/>
      </c>
      <c r="N85" s="195" t="str">
        <f t="shared" si="362"/>
        <v/>
      </c>
      <c r="O85" s="195" t="str">
        <f t="shared" si="363"/>
        <v/>
      </c>
      <c r="P85" s="195" t="str">
        <f t="shared" si="364"/>
        <v/>
      </c>
      <c r="Q85" s="195" t="str">
        <f t="shared" si="365"/>
        <v/>
      </c>
      <c r="R85" s="195" t="str">
        <f t="shared" si="366"/>
        <v/>
      </c>
      <c r="S85" s="195" t="str">
        <f t="shared" si="367"/>
        <v/>
      </c>
      <c r="T85" s="196">
        <f t="shared" si="313"/>
        <v>0</v>
      </c>
      <c r="AN85" s="58">
        <v>3</v>
      </c>
      <c r="AO85" s="58">
        <v>1</v>
      </c>
      <c r="AP85" s="58">
        <v>8</v>
      </c>
      <c r="AQ85" s="60">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58">
        <f ca="1">COUNTIF(INDIRECT("H"&amp;(ROW()+12*(($AN85-1)*3+$AO85)-ROW())/12+5):INDIRECT("S"&amp;(ROW()+12*(($AN85-1)*3+$AO85)-ROW())/12+5),AQ85)</f>
        <v>0</v>
      </c>
      <c r="AS85" s="60"/>
      <c r="AU85" s="58">
        <f ca="1">IF(AND(AQ85&gt;0,AR85&gt;0),COUNTIF(AU$6:AU84,"&gt;0")+1,0)</f>
        <v>0</v>
      </c>
      <c r="BE85" s="58">
        <v>2</v>
      </c>
      <c r="BF85" s="58" t="s">
        <v>106</v>
      </c>
      <c r="BG85" s="58">
        <f t="shared" ref="BG85:BR85" si="370">IF(BG84+BT84&gt;40000,1,0)</f>
        <v>0</v>
      </c>
      <c r="BH85" s="58">
        <f t="shared" si="370"/>
        <v>0</v>
      </c>
      <c r="BI85" s="58">
        <f t="shared" si="370"/>
        <v>0</v>
      </c>
      <c r="BJ85" s="58">
        <f t="shared" si="370"/>
        <v>0</v>
      </c>
      <c r="BK85" s="58">
        <f t="shared" si="370"/>
        <v>0</v>
      </c>
      <c r="BL85" s="58">
        <f t="shared" si="370"/>
        <v>0</v>
      </c>
      <c r="BM85" s="58">
        <f t="shared" si="370"/>
        <v>0</v>
      </c>
      <c r="BN85" s="58">
        <f t="shared" si="370"/>
        <v>0</v>
      </c>
      <c r="BO85" s="58">
        <f t="shared" si="370"/>
        <v>0</v>
      </c>
      <c r="BP85" s="58">
        <f t="shared" si="370"/>
        <v>0</v>
      </c>
      <c r="BQ85" s="58">
        <f t="shared" si="370"/>
        <v>0</v>
      </c>
      <c r="BR85" s="58">
        <f t="shared" si="370"/>
        <v>0</v>
      </c>
      <c r="BT85" s="61"/>
      <c r="BU85" s="61"/>
      <c r="BV85" s="61"/>
      <c r="BW85" s="61"/>
      <c r="BX85" s="61"/>
      <c r="BY85" s="61"/>
      <c r="BZ85" s="61"/>
      <c r="CA85" s="61"/>
      <c r="CB85" s="61"/>
      <c r="CC85" s="61"/>
      <c r="CD85" s="61"/>
      <c r="CE85" s="61"/>
    </row>
    <row r="86" spans="1:83">
      <c r="A86" s="376"/>
      <c r="B86" s="379"/>
      <c r="C86" s="409"/>
      <c r="D86" s="410"/>
      <c r="E86" s="383"/>
      <c r="F86" s="379"/>
      <c r="G86" s="236" t="s">
        <v>1226</v>
      </c>
      <c r="H86" s="197"/>
      <c r="I86" s="198"/>
      <c r="J86" s="198"/>
      <c r="K86" s="198"/>
      <c r="L86" s="198"/>
      <c r="M86" s="198"/>
      <c r="N86" s="198"/>
      <c r="O86" s="198"/>
      <c r="P86" s="198"/>
      <c r="Q86" s="198"/>
      <c r="R86" s="198"/>
      <c r="S86" s="198"/>
      <c r="T86" s="199">
        <f t="shared" si="313"/>
        <v>0</v>
      </c>
      <c r="AN86" s="58">
        <v>3</v>
      </c>
      <c r="AO86" s="58">
        <v>1</v>
      </c>
      <c r="AP86" s="58">
        <v>9</v>
      </c>
      <c r="AQ86" s="60">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58">
        <f ca="1">COUNTIF(INDIRECT("H"&amp;(ROW()+12*(($AN86-1)*3+$AO86)-ROW())/12+5):INDIRECT("S"&amp;(ROW()+12*(($AN86-1)*3+$AO86)-ROW())/12+5),AQ86)</f>
        <v>0</v>
      </c>
      <c r="AS86" s="60"/>
      <c r="AU86" s="58">
        <f ca="1">IF(AND(AQ86&gt;0,AR86&gt;0),COUNTIF(AU$6:AU85,"&gt;0")+1,0)</f>
        <v>0</v>
      </c>
      <c r="BE86" s="58">
        <v>3</v>
      </c>
      <c r="BT86" s="61"/>
      <c r="BU86" s="61"/>
      <c r="BV86" s="61"/>
      <c r="BW86" s="61"/>
      <c r="BX86" s="61"/>
      <c r="BY86" s="61"/>
      <c r="BZ86" s="61"/>
      <c r="CA86" s="61"/>
      <c r="CB86" s="61"/>
      <c r="CC86" s="61"/>
      <c r="CD86" s="61"/>
      <c r="CE86" s="61"/>
    </row>
    <row r="87" spans="1:83">
      <c r="A87" s="374">
        <v>28</v>
      </c>
      <c r="B87" s="377"/>
      <c r="C87" s="377"/>
      <c r="D87" s="377"/>
      <c r="E87" s="381"/>
      <c r="F87" s="377"/>
      <c r="G87" s="234" t="s">
        <v>109</v>
      </c>
      <c r="H87" s="191"/>
      <c r="I87" s="192" t="str">
        <f t="shared" ref="I87:I88" si="371">IF(H87="","",H87)</f>
        <v/>
      </c>
      <c r="J87" s="192" t="str">
        <f t="shared" ref="J87:J88" si="372">IF(I87="","",I87)</f>
        <v/>
      </c>
      <c r="K87" s="192" t="str">
        <f t="shared" ref="K87:K88" si="373">IF(J87="","",J87)</f>
        <v/>
      </c>
      <c r="L87" s="192" t="str">
        <f t="shared" ref="L87:L88" si="374">IF(K87="","",K87)</f>
        <v/>
      </c>
      <c r="M87" s="192" t="str">
        <f t="shared" ref="M87:M88" si="375">IF(L87="","",L87)</f>
        <v/>
      </c>
      <c r="N87" s="192" t="str">
        <f t="shared" ref="N87:N88" si="376">IF(M87="","",M87)</f>
        <v/>
      </c>
      <c r="O87" s="192" t="str">
        <f t="shared" ref="O87:O88" si="377">IF(N87="","",N87)</f>
        <v/>
      </c>
      <c r="P87" s="192" t="str">
        <f t="shared" ref="P87:P88" si="378">IF(O87="","",O87)</f>
        <v/>
      </c>
      <c r="Q87" s="192" t="str">
        <f t="shared" ref="Q87:Q88" si="379">IF(P87="","",P87)</f>
        <v/>
      </c>
      <c r="R87" s="192" t="str">
        <f t="shared" ref="R87:R88" si="380">IF(Q87="","",Q87)</f>
        <v/>
      </c>
      <c r="S87" s="192" t="str">
        <f t="shared" ref="S87:S88" si="381">IF(R87="","",R87)</f>
        <v/>
      </c>
      <c r="T87" s="193">
        <f t="shared" si="313"/>
        <v>0</v>
      </c>
      <c r="AN87" s="58">
        <v>3</v>
      </c>
      <c r="AO87" s="58">
        <v>1</v>
      </c>
      <c r="AP87" s="58">
        <v>10</v>
      </c>
      <c r="AQ87" s="60">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58">
        <f ca="1">COUNTIF(INDIRECT("H"&amp;(ROW()+12*(($AN87-1)*3+$AO87)-ROW())/12+5):INDIRECT("S"&amp;(ROW()+12*(($AN87-1)*3+$AO87)-ROW())/12+5),AQ87)</f>
        <v>0</v>
      </c>
      <c r="AS87" s="60"/>
      <c r="AU87" s="58">
        <f ca="1">IF(AND(AQ87&gt;0,AR87&gt;0),COUNTIF(AU$6:AU86,"&gt;0")+1,0)</f>
        <v>0</v>
      </c>
      <c r="BE87" s="58">
        <v>1</v>
      </c>
      <c r="BG87" s="58">
        <f t="shared" ref="BG87:BR87" si="382">SUM(H87:H88)</f>
        <v>0</v>
      </c>
      <c r="BH87" s="58">
        <f t="shared" si="382"/>
        <v>0</v>
      </c>
      <c r="BI87" s="58">
        <f t="shared" si="382"/>
        <v>0</v>
      </c>
      <c r="BJ87" s="58">
        <f t="shared" si="382"/>
        <v>0</v>
      </c>
      <c r="BK87" s="58">
        <f t="shared" si="382"/>
        <v>0</v>
      </c>
      <c r="BL87" s="58">
        <f t="shared" si="382"/>
        <v>0</v>
      </c>
      <c r="BM87" s="58">
        <f t="shared" si="382"/>
        <v>0</v>
      </c>
      <c r="BN87" s="58">
        <f t="shared" si="382"/>
        <v>0</v>
      </c>
      <c r="BO87" s="58">
        <f t="shared" si="382"/>
        <v>0</v>
      </c>
      <c r="BP87" s="58">
        <f t="shared" si="382"/>
        <v>0</v>
      </c>
      <c r="BQ87" s="58">
        <f t="shared" si="382"/>
        <v>0</v>
      </c>
      <c r="BR87" s="58">
        <f t="shared" si="382"/>
        <v>0</v>
      </c>
      <c r="BT87" s="61">
        <f t="shared" ref="BT87:CE87" si="383">SUM(U87:U88)</f>
        <v>0</v>
      </c>
      <c r="BU87" s="61">
        <f t="shared" si="383"/>
        <v>0</v>
      </c>
      <c r="BV87" s="61">
        <f t="shared" si="383"/>
        <v>0</v>
      </c>
      <c r="BW87" s="61">
        <f t="shared" si="383"/>
        <v>0</v>
      </c>
      <c r="BX87" s="61">
        <f t="shared" si="383"/>
        <v>0</v>
      </c>
      <c r="BY87" s="61">
        <f t="shared" si="383"/>
        <v>0</v>
      </c>
      <c r="BZ87" s="61">
        <f t="shared" si="383"/>
        <v>0</v>
      </c>
      <c r="CA87" s="61">
        <f t="shared" si="383"/>
        <v>0</v>
      </c>
      <c r="CB87" s="61">
        <f t="shared" si="383"/>
        <v>0</v>
      </c>
      <c r="CC87" s="61">
        <f t="shared" si="383"/>
        <v>0</v>
      </c>
      <c r="CD87" s="61">
        <f t="shared" si="383"/>
        <v>0</v>
      </c>
      <c r="CE87" s="61">
        <f t="shared" si="383"/>
        <v>0</v>
      </c>
    </row>
    <row r="88" spans="1:83">
      <c r="A88" s="375"/>
      <c r="B88" s="378"/>
      <c r="C88" s="408"/>
      <c r="D88" s="408"/>
      <c r="E88" s="382"/>
      <c r="F88" s="378"/>
      <c r="G88" s="235" t="s">
        <v>107</v>
      </c>
      <c r="H88" s="194"/>
      <c r="I88" s="195" t="str">
        <f t="shared" si="371"/>
        <v/>
      </c>
      <c r="J88" s="195" t="str">
        <f t="shared" si="372"/>
        <v/>
      </c>
      <c r="K88" s="195" t="str">
        <f t="shared" si="373"/>
        <v/>
      </c>
      <c r="L88" s="195" t="str">
        <f t="shared" si="374"/>
        <v/>
      </c>
      <c r="M88" s="195" t="str">
        <f t="shared" si="375"/>
        <v/>
      </c>
      <c r="N88" s="195" t="str">
        <f t="shared" si="376"/>
        <v/>
      </c>
      <c r="O88" s="195" t="str">
        <f t="shared" si="377"/>
        <v/>
      </c>
      <c r="P88" s="195" t="str">
        <f t="shared" si="378"/>
        <v/>
      </c>
      <c r="Q88" s="195" t="str">
        <f t="shared" si="379"/>
        <v/>
      </c>
      <c r="R88" s="195" t="str">
        <f t="shared" si="380"/>
        <v/>
      </c>
      <c r="S88" s="195" t="str">
        <f t="shared" si="381"/>
        <v/>
      </c>
      <c r="T88" s="196">
        <f t="shared" si="313"/>
        <v>0</v>
      </c>
      <c r="AN88" s="58">
        <v>3</v>
      </c>
      <c r="AO88" s="58">
        <v>1</v>
      </c>
      <c r="AP88" s="58">
        <v>11</v>
      </c>
      <c r="AQ88" s="60">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58">
        <f ca="1">COUNTIF(INDIRECT("H"&amp;(ROW()+12*(($AN88-1)*3+$AO88)-ROW())/12+5):INDIRECT("S"&amp;(ROW()+12*(($AN88-1)*3+$AO88)-ROW())/12+5),AQ88)</f>
        <v>0</v>
      </c>
      <c r="AS88" s="60"/>
      <c r="AU88" s="58">
        <f ca="1">IF(AND(AQ88&gt;0,AR88&gt;0),COUNTIF(AU$6:AU87,"&gt;0")+1,0)</f>
        <v>0</v>
      </c>
      <c r="BE88" s="58">
        <v>2</v>
      </c>
      <c r="BF88" s="58" t="s">
        <v>106</v>
      </c>
      <c r="BG88" s="58">
        <f t="shared" ref="BG88:BR88" si="384">IF(BG87+BT87&gt;40000,1,0)</f>
        <v>0</v>
      </c>
      <c r="BH88" s="58">
        <f t="shared" si="384"/>
        <v>0</v>
      </c>
      <c r="BI88" s="58">
        <f t="shared" si="384"/>
        <v>0</v>
      </c>
      <c r="BJ88" s="58">
        <f t="shared" si="384"/>
        <v>0</v>
      </c>
      <c r="BK88" s="58">
        <f t="shared" si="384"/>
        <v>0</v>
      </c>
      <c r="BL88" s="58">
        <f t="shared" si="384"/>
        <v>0</v>
      </c>
      <c r="BM88" s="58">
        <f t="shared" si="384"/>
        <v>0</v>
      </c>
      <c r="BN88" s="58">
        <f t="shared" si="384"/>
        <v>0</v>
      </c>
      <c r="BO88" s="58">
        <f t="shared" si="384"/>
        <v>0</v>
      </c>
      <c r="BP88" s="58">
        <f t="shared" si="384"/>
        <v>0</v>
      </c>
      <c r="BQ88" s="58">
        <f t="shared" si="384"/>
        <v>0</v>
      </c>
      <c r="BR88" s="58">
        <f t="shared" si="384"/>
        <v>0</v>
      </c>
      <c r="BT88" s="61"/>
      <c r="BU88" s="61"/>
      <c r="BV88" s="61"/>
      <c r="BW88" s="61"/>
      <c r="BX88" s="61"/>
      <c r="BY88" s="61"/>
      <c r="BZ88" s="61"/>
      <c r="CA88" s="61"/>
      <c r="CB88" s="61"/>
      <c r="CC88" s="61"/>
      <c r="CD88" s="61"/>
      <c r="CE88" s="61"/>
    </row>
    <row r="89" spans="1:83">
      <c r="A89" s="376"/>
      <c r="B89" s="379"/>
      <c r="C89" s="409"/>
      <c r="D89" s="410"/>
      <c r="E89" s="383"/>
      <c r="F89" s="379"/>
      <c r="G89" s="236" t="s">
        <v>1226</v>
      </c>
      <c r="H89" s="197"/>
      <c r="I89" s="198"/>
      <c r="J89" s="198"/>
      <c r="K89" s="198"/>
      <c r="L89" s="198"/>
      <c r="M89" s="198"/>
      <c r="N89" s="198"/>
      <c r="O89" s="198"/>
      <c r="P89" s="198"/>
      <c r="Q89" s="198"/>
      <c r="R89" s="198"/>
      <c r="S89" s="198"/>
      <c r="T89" s="199">
        <f t="shared" si="313"/>
        <v>0</v>
      </c>
      <c r="AN89" s="58">
        <v>3</v>
      </c>
      <c r="AO89" s="58">
        <v>1</v>
      </c>
      <c r="AP89" s="58">
        <v>12</v>
      </c>
      <c r="AQ89" s="60">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58">
        <f ca="1">COUNTIF(INDIRECT("H"&amp;(ROW()+12*(($AN89-1)*3+$AO89)-ROW())/12+5):INDIRECT("S"&amp;(ROW()+12*(($AN89-1)*3+$AO89)-ROW())/12+5),AQ89)</f>
        <v>0</v>
      </c>
      <c r="AS89" s="60"/>
      <c r="AU89" s="58">
        <f ca="1">IF(AND(AQ89&gt;0,AR89&gt;0),COUNTIF(AU$6:AU88,"&gt;0")+1,0)</f>
        <v>0</v>
      </c>
      <c r="BE89" s="58">
        <v>3</v>
      </c>
    </row>
    <row r="90" spans="1:83">
      <c r="A90" s="374">
        <v>29</v>
      </c>
      <c r="B90" s="377"/>
      <c r="C90" s="377"/>
      <c r="D90" s="377"/>
      <c r="E90" s="381"/>
      <c r="F90" s="377"/>
      <c r="G90" s="234" t="s">
        <v>109</v>
      </c>
      <c r="H90" s="191"/>
      <c r="I90" s="192" t="str">
        <f t="shared" ref="I90:I91" si="385">IF(H90="","",H90)</f>
        <v/>
      </c>
      <c r="J90" s="192" t="str">
        <f t="shared" ref="J90:J91" si="386">IF(I90="","",I90)</f>
        <v/>
      </c>
      <c r="K90" s="192" t="str">
        <f t="shared" ref="K90:K91" si="387">IF(J90="","",J90)</f>
        <v/>
      </c>
      <c r="L90" s="192" t="str">
        <f t="shared" ref="L90:L91" si="388">IF(K90="","",K90)</f>
        <v/>
      </c>
      <c r="M90" s="192" t="str">
        <f t="shared" ref="M90:M91" si="389">IF(L90="","",L90)</f>
        <v/>
      </c>
      <c r="N90" s="192" t="str">
        <f t="shared" ref="N90:N91" si="390">IF(M90="","",M90)</f>
        <v/>
      </c>
      <c r="O90" s="192" t="str">
        <f t="shared" ref="O90:O91" si="391">IF(N90="","",N90)</f>
        <v/>
      </c>
      <c r="P90" s="192" t="str">
        <f t="shared" ref="P90:P91" si="392">IF(O90="","",O90)</f>
        <v/>
      </c>
      <c r="Q90" s="192" t="str">
        <f t="shared" ref="Q90:Q91" si="393">IF(P90="","",P90)</f>
        <v/>
      </c>
      <c r="R90" s="192" t="str">
        <f t="shared" ref="R90:R91" si="394">IF(Q90="","",Q90)</f>
        <v/>
      </c>
      <c r="S90" s="192" t="str">
        <f t="shared" ref="S90:S91" si="395">IF(R90="","",R90)</f>
        <v/>
      </c>
      <c r="T90" s="193">
        <f t="shared" si="313"/>
        <v>0</v>
      </c>
      <c r="AN90" s="58">
        <v>3</v>
      </c>
      <c r="AO90" s="58">
        <v>2</v>
      </c>
      <c r="AP90" s="58">
        <v>1</v>
      </c>
      <c r="AQ90" s="60">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58">
        <f ca="1">COUNTIF(INDIRECT("H"&amp;(ROW()+12*(($AN90-1)*3+$AO90)-ROW())/12+5):INDIRECT("S"&amp;(ROW()+12*(($AN90-1)*3+$AO90)-ROW())/12+5),AQ90)</f>
        <v>0</v>
      </c>
      <c r="AS90" s="60"/>
      <c r="AU90" s="58">
        <f ca="1">IF(AND(AQ90&gt;0,AR90&gt;0),COUNTIF(AU$6:AU89,"&gt;0")+1,0)</f>
        <v>0</v>
      </c>
      <c r="BE90" s="58">
        <v>1</v>
      </c>
      <c r="BG90" s="58">
        <f t="shared" ref="BG90:BR90" si="396">SUM(H90:H91)</f>
        <v>0</v>
      </c>
      <c r="BH90" s="58">
        <f t="shared" si="396"/>
        <v>0</v>
      </c>
      <c r="BI90" s="58">
        <f t="shared" si="396"/>
        <v>0</v>
      </c>
      <c r="BJ90" s="58">
        <f t="shared" si="396"/>
        <v>0</v>
      </c>
      <c r="BK90" s="58">
        <f t="shared" si="396"/>
        <v>0</v>
      </c>
      <c r="BL90" s="58">
        <f t="shared" si="396"/>
        <v>0</v>
      </c>
      <c r="BM90" s="58">
        <f t="shared" si="396"/>
        <v>0</v>
      </c>
      <c r="BN90" s="58">
        <f t="shared" si="396"/>
        <v>0</v>
      </c>
      <c r="BO90" s="58">
        <f t="shared" si="396"/>
        <v>0</v>
      </c>
      <c r="BP90" s="58">
        <f t="shared" si="396"/>
        <v>0</v>
      </c>
      <c r="BQ90" s="58">
        <f t="shared" si="396"/>
        <v>0</v>
      </c>
      <c r="BR90" s="58">
        <f t="shared" si="396"/>
        <v>0</v>
      </c>
      <c r="BT90" s="61">
        <f t="shared" ref="BT90:CE90" si="397">SUM(U90:U91)</f>
        <v>0</v>
      </c>
      <c r="BU90" s="61">
        <f t="shared" si="397"/>
        <v>0</v>
      </c>
      <c r="BV90" s="61">
        <f t="shared" si="397"/>
        <v>0</v>
      </c>
      <c r="BW90" s="61">
        <f t="shared" si="397"/>
        <v>0</v>
      </c>
      <c r="BX90" s="61">
        <f t="shared" si="397"/>
        <v>0</v>
      </c>
      <c r="BY90" s="61">
        <f t="shared" si="397"/>
        <v>0</v>
      </c>
      <c r="BZ90" s="61">
        <f t="shared" si="397"/>
        <v>0</v>
      </c>
      <c r="CA90" s="61">
        <f t="shared" si="397"/>
        <v>0</v>
      </c>
      <c r="CB90" s="61">
        <f t="shared" si="397"/>
        <v>0</v>
      </c>
      <c r="CC90" s="61">
        <f t="shared" si="397"/>
        <v>0</v>
      </c>
      <c r="CD90" s="61">
        <f t="shared" si="397"/>
        <v>0</v>
      </c>
      <c r="CE90" s="61">
        <f t="shared" si="397"/>
        <v>0</v>
      </c>
    </row>
    <row r="91" spans="1:83">
      <c r="A91" s="375"/>
      <c r="B91" s="378"/>
      <c r="C91" s="408"/>
      <c r="D91" s="408"/>
      <c r="E91" s="382"/>
      <c r="F91" s="378"/>
      <c r="G91" s="235" t="s">
        <v>107</v>
      </c>
      <c r="H91" s="194"/>
      <c r="I91" s="195" t="str">
        <f t="shared" si="385"/>
        <v/>
      </c>
      <c r="J91" s="195" t="str">
        <f t="shared" si="386"/>
        <v/>
      </c>
      <c r="K91" s="195" t="str">
        <f t="shared" si="387"/>
        <v/>
      </c>
      <c r="L91" s="195" t="str">
        <f t="shared" si="388"/>
        <v/>
      </c>
      <c r="M91" s="195" t="str">
        <f t="shared" si="389"/>
        <v/>
      </c>
      <c r="N91" s="195" t="str">
        <f t="shared" si="390"/>
        <v/>
      </c>
      <c r="O91" s="195" t="str">
        <f t="shared" si="391"/>
        <v/>
      </c>
      <c r="P91" s="195" t="str">
        <f t="shared" si="392"/>
        <v/>
      </c>
      <c r="Q91" s="195" t="str">
        <f t="shared" si="393"/>
        <v/>
      </c>
      <c r="R91" s="195" t="str">
        <f t="shared" si="394"/>
        <v/>
      </c>
      <c r="S91" s="195" t="str">
        <f t="shared" si="395"/>
        <v/>
      </c>
      <c r="T91" s="196">
        <f t="shared" si="313"/>
        <v>0</v>
      </c>
      <c r="AN91" s="58">
        <v>3</v>
      </c>
      <c r="AO91" s="58">
        <v>2</v>
      </c>
      <c r="AP91" s="58">
        <v>2</v>
      </c>
      <c r="AQ91" s="60">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58">
        <f ca="1">COUNTIF(INDIRECT("H"&amp;(ROW()+12*(($AN91-1)*3+$AO91)-ROW())/12+5):INDIRECT("S"&amp;(ROW()+12*(($AN91-1)*3+$AO91)-ROW())/12+5),AQ91)</f>
        <v>0</v>
      </c>
      <c r="AS91" s="60"/>
      <c r="AU91" s="58">
        <f ca="1">IF(AND(AQ91&gt;0,AR91&gt;0),COUNTIF(AU$6:AU90,"&gt;0")+1,0)</f>
        <v>0</v>
      </c>
      <c r="BE91" s="58">
        <v>2</v>
      </c>
      <c r="BF91" s="58" t="s">
        <v>106</v>
      </c>
      <c r="BG91" s="58">
        <f t="shared" ref="BG91:BR91" si="398">IF(BG90+BT90&gt;40000,1,0)</f>
        <v>0</v>
      </c>
      <c r="BH91" s="58">
        <f t="shared" si="398"/>
        <v>0</v>
      </c>
      <c r="BI91" s="58">
        <f t="shared" si="398"/>
        <v>0</v>
      </c>
      <c r="BJ91" s="58">
        <f t="shared" si="398"/>
        <v>0</v>
      </c>
      <c r="BK91" s="58">
        <f t="shared" si="398"/>
        <v>0</v>
      </c>
      <c r="BL91" s="58">
        <f t="shared" si="398"/>
        <v>0</v>
      </c>
      <c r="BM91" s="58">
        <f t="shared" si="398"/>
        <v>0</v>
      </c>
      <c r="BN91" s="58">
        <f t="shared" si="398"/>
        <v>0</v>
      </c>
      <c r="BO91" s="58">
        <f t="shared" si="398"/>
        <v>0</v>
      </c>
      <c r="BP91" s="58">
        <f t="shared" si="398"/>
        <v>0</v>
      </c>
      <c r="BQ91" s="58">
        <f t="shared" si="398"/>
        <v>0</v>
      </c>
      <c r="BR91" s="58">
        <f t="shared" si="398"/>
        <v>0</v>
      </c>
      <c r="BT91" s="61"/>
      <c r="BU91" s="61"/>
      <c r="BV91" s="61"/>
      <c r="BW91" s="61"/>
      <c r="BX91" s="61"/>
      <c r="BY91" s="61"/>
      <c r="BZ91" s="61"/>
      <c r="CA91" s="61"/>
      <c r="CB91" s="61"/>
      <c r="CC91" s="61"/>
      <c r="CD91" s="61"/>
      <c r="CE91" s="61"/>
    </row>
    <row r="92" spans="1:83">
      <c r="A92" s="376"/>
      <c r="B92" s="379"/>
      <c r="C92" s="409"/>
      <c r="D92" s="410"/>
      <c r="E92" s="383"/>
      <c r="F92" s="379"/>
      <c r="G92" s="236" t="s">
        <v>1226</v>
      </c>
      <c r="H92" s="197"/>
      <c r="I92" s="198"/>
      <c r="J92" s="198"/>
      <c r="K92" s="198"/>
      <c r="L92" s="198"/>
      <c r="M92" s="198"/>
      <c r="N92" s="198"/>
      <c r="O92" s="198"/>
      <c r="P92" s="198"/>
      <c r="Q92" s="198"/>
      <c r="R92" s="198"/>
      <c r="S92" s="198"/>
      <c r="T92" s="199">
        <f t="shared" si="313"/>
        <v>0</v>
      </c>
      <c r="AN92" s="58">
        <v>3</v>
      </c>
      <c r="AO92" s="58">
        <v>2</v>
      </c>
      <c r="AP92" s="58">
        <v>3</v>
      </c>
      <c r="AQ92" s="60">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58">
        <f ca="1">COUNTIF(INDIRECT("H"&amp;(ROW()+12*(($AN92-1)*3+$AO92)-ROW())/12+5):INDIRECT("S"&amp;(ROW()+12*(($AN92-1)*3+$AO92)-ROW())/12+5),AQ92)</f>
        <v>0</v>
      </c>
      <c r="AS92" s="60"/>
      <c r="AU92" s="58">
        <f ca="1">IF(AND(AQ92&gt;0,AR92&gt;0),COUNTIF(AU$6:AU91,"&gt;0")+1,0)</f>
        <v>0</v>
      </c>
      <c r="BE92" s="58">
        <v>3</v>
      </c>
      <c r="BT92" s="61"/>
      <c r="BU92" s="61"/>
      <c r="BV92" s="61"/>
      <c r="BW92" s="61"/>
      <c r="BX92" s="61"/>
      <c r="BY92" s="61"/>
      <c r="BZ92" s="61"/>
      <c r="CA92" s="61"/>
      <c r="CB92" s="61"/>
      <c r="CC92" s="61"/>
      <c r="CD92" s="61"/>
      <c r="CE92" s="61"/>
    </row>
    <row r="93" spans="1:83">
      <c r="A93" s="374">
        <v>30</v>
      </c>
      <c r="B93" s="377"/>
      <c r="C93" s="377"/>
      <c r="D93" s="377"/>
      <c r="E93" s="381"/>
      <c r="F93" s="377"/>
      <c r="G93" s="234" t="s">
        <v>109</v>
      </c>
      <c r="H93" s="191"/>
      <c r="I93" s="192" t="str">
        <f t="shared" ref="I93:I94" si="399">IF(H93="","",H93)</f>
        <v/>
      </c>
      <c r="J93" s="192" t="str">
        <f t="shared" ref="J93:J94" si="400">IF(I93="","",I93)</f>
        <v/>
      </c>
      <c r="K93" s="192" t="str">
        <f t="shared" ref="K93:K94" si="401">IF(J93="","",J93)</f>
        <v/>
      </c>
      <c r="L93" s="192" t="str">
        <f t="shared" ref="L93:L94" si="402">IF(K93="","",K93)</f>
        <v/>
      </c>
      <c r="M93" s="192" t="str">
        <f t="shared" ref="M93:M94" si="403">IF(L93="","",L93)</f>
        <v/>
      </c>
      <c r="N93" s="192" t="str">
        <f t="shared" ref="N93:N94" si="404">IF(M93="","",M93)</f>
        <v/>
      </c>
      <c r="O93" s="192" t="str">
        <f t="shared" ref="O93:O94" si="405">IF(N93="","",N93)</f>
        <v/>
      </c>
      <c r="P93" s="192" t="str">
        <f t="shared" ref="P93:P94" si="406">IF(O93="","",O93)</f>
        <v/>
      </c>
      <c r="Q93" s="192" t="str">
        <f t="shared" ref="Q93:Q94" si="407">IF(P93="","",P93)</f>
        <v/>
      </c>
      <c r="R93" s="192" t="str">
        <f t="shared" ref="R93:R94" si="408">IF(Q93="","",Q93)</f>
        <v/>
      </c>
      <c r="S93" s="192" t="str">
        <f t="shared" ref="S93:S94" si="409">IF(R93="","",R93)</f>
        <v/>
      </c>
      <c r="T93" s="193">
        <f t="shared" si="313"/>
        <v>0</v>
      </c>
      <c r="AN93" s="58">
        <v>3</v>
      </c>
      <c r="AO93" s="58">
        <v>2</v>
      </c>
      <c r="AP93" s="58">
        <v>4</v>
      </c>
      <c r="AQ93" s="60">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58">
        <f ca="1">COUNTIF(INDIRECT("H"&amp;(ROW()+12*(($AN93-1)*3+$AO93)-ROW())/12+5):INDIRECT("S"&amp;(ROW()+12*(($AN93-1)*3+$AO93)-ROW())/12+5),AQ93)</f>
        <v>0</v>
      </c>
      <c r="AS93" s="60"/>
      <c r="AU93" s="58">
        <f ca="1">IF(AND(AQ93&gt;0,AR93&gt;0),COUNTIF(AU$6:AU92,"&gt;0")+1,0)</f>
        <v>0</v>
      </c>
      <c r="BE93" s="58">
        <v>1</v>
      </c>
      <c r="BG93" s="58">
        <f t="shared" ref="BG93:BR93" si="410">SUM(H93:H94)</f>
        <v>0</v>
      </c>
      <c r="BH93" s="58">
        <f t="shared" si="410"/>
        <v>0</v>
      </c>
      <c r="BI93" s="58">
        <f t="shared" si="410"/>
        <v>0</v>
      </c>
      <c r="BJ93" s="58">
        <f t="shared" si="410"/>
        <v>0</v>
      </c>
      <c r="BK93" s="58">
        <f t="shared" si="410"/>
        <v>0</v>
      </c>
      <c r="BL93" s="58">
        <f t="shared" si="410"/>
        <v>0</v>
      </c>
      <c r="BM93" s="58">
        <f t="shared" si="410"/>
        <v>0</v>
      </c>
      <c r="BN93" s="58">
        <f t="shared" si="410"/>
        <v>0</v>
      </c>
      <c r="BO93" s="58">
        <f t="shared" si="410"/>
        <v>0</v>
      </c>
      <c r="BP93" s="58">
        <f t="shared" si="410"/>
        <v>0</v>
      </c>
      <c r="BQ93" s="58">
        <f t="shared" si="410"/>
        <v>0</v>
      </c>
      <c r="BR93" s="58">
        <f t="shared" si="410"/>
        <v>0</v>
      </c>
      <c r="BT93" s="61">
        <f t="shared" ref="BT93:CE93" si="411">SUM(U93:U94)</f>
        <v>0</v>
      </c>
      <c r="BU93" s="61">
        <f t="shared" si="411"/>
        <v>0</v>
      </c>
      <c r="BV93" s="61">
        <f t="shared" si="411"/>
        <v>0</v>
      </c>
      <c r="BW93" s="61">
        <f t="shared" si="411"/>
        <v>0</v>
      </c>
      <c r="BX93" s="61">
        <f t="shared" si="411"/>
        <v>0</v>
      </c>
      <c r="BY93" s="61">
        <f t="shared" si="411"/>
        <v>0</v>
      </c>
      <c r="BZ93" s="61">
        <f t="shared" si="411"/>
        <v>0</v>
      </c>
      <c r="CA93" s="61">
        <f t="shared" si="411"/>
        <v>0</v>
      </c>
      <c r="CB93" s="61">
        <f t="shared" si="411"/>
        <v>0</v>
      </c>
      <c r="CC93" s="61">
        <f t="shared" si="411"/>
        <v>0</v>
      </c>
      <c r="CD93" s="61">
        <f t="shared" si="411"/>
        <v>0</v>
      </c>
      <c r="CE93" s="61">
        <f t="shared" si="411"/>
        <v>0</v>
      </c>
    </row>
    <row r="94" spans="1:83">
      <c r="A94" s="375"/>
      <c r="B94" s="378"/>
      <c r="C94" s="408"/>
      <c r="D94" s="408"/>
      <c r="E94" s="382"/>
      <c r="F94" s="378"/>
      <c r="G94" s="235" t="s">
        <v>107</v>
      </c>
      <c r="H94" s="194"/>
      <c r="I94" s="195" t="str">
        <f t="shared" si="399"/>
        <v/>
      </c>
      <c r="J94" s="195" t="str">
        <f t="shared" si="400"/>
        <v/>
      </c>
      <c r="K94" s="195" t="str">
        <f t="shared" si="401"/>
        <v/>
      </c>
      <c r="L94" s="195" t="str">
        <f t="shared" si="402"/>
        <v/>
      </c>
      <c r="M94" s="195" t="str">
        <f t="shared" si="403"/>
        <v/>
      </c>
      <c r="N94" s="195" t="str">
        <f t="shared" si="404"/>
        <v/>
      </c>
      <c r="O94" s="195" t="str">
        <f t="shared" si="405"/>
        <v/>
      </c>
      <c r="P94" s="195" t="str">
        <f t="shared" si="406"/>
        <v/>
      </c>
      <c r="Q94" s="195" t="str">
        <f t="shared" si="407"/>
        <v/>
      </c>
      <c r="R94" s="195" t="str">
        <f t="shared" si="408"/>
        <v/>
      </c>
      <c r="S94" s="195" t="str">
        <f t="shared" si="409"/>
        <v/>
      </c>
      <c r="T94" s="196">
        <f t="shared" si="313"/>
        <v>0</v>
      </c>
      <c r="AN94" s="58">
        <v>3</v>
      </c>
      <c r="AO94" s="58">
        <v>2</v>
      </c>
      <c r="AP94" s="58">
        <v>5</v>
      </c>
      <c r="AQ94" s="60">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58">
        <f ca="1">COUNTIF(INDIRECT("H"&amp;(ROW()+12*(($AN94-1)*3+$AO94)-ROW())/12+5):INDIRECT("S"&amp;(ROW()+12*(($AN94-1)*3+$AO94)-ROW())/12+5),AQ94)</f>
        <v>0</v>
      </c>
      <c r="AS94" s="60"/>
      <c r="AU94" s="58">
        <f ca="1">IF(AND(AQ94&gt;0,AR94&gt;0),COUNTIF(AU$6:AU93,"&gt;0")+1,0)</f>
        <v>0</v>
      </c>
      <c r="BE94" s="58">
        <v>2</v>
      </c>
      <c r="BF94" s="58" t="s">
        <v>106</v>
      </c>
      <c r="BG94" s="58">
        <f t="shared" ref="BG94:BR94" si="412">IF(BG93+BT93&gt;40000,1,0)</f>
        <v>0</v>
      </c>
      <c r="BH94" s="58">
        <f t="shared" si="412"/>
        <v>0</v>
      </c>
      <c r="BI94" s="58">
        <f t="shared" si="412"/>
        <v>0</v>
      </c>
      <c r="BJ94" s="58">
        <f t="shared" si="412"/>
        <v>0</v>
      </c>
      <c r="BK94" s="58">
        <f t="shared" si="412"/>
        <v>0</v>
      </c>
      <c r="BL94" s="58">
        <f t="shared" si="412"/>
        <v>0</v>
      </c>
      <c r="BM94" s="58">
        <f t="shared" si="412"/>
        <v>0</v>
      </c>
      <c r="BN94" s="58">
        <f t="shared" si="412"/>
        <v>0</v>
      </c>
      <c r="BO94" s="58">
        <f t="shared" si="412"/>
        <v>0</v>
      </c>
      <c r="BP94" s="58">
        <f t="shared" si="412"/>
        <v>0</v>
      </c>
      <c r="BQ94" s="58">
        <f t="shared" si="412"/>
        <v>0</v>
      </c>
      <c r="BR94" s="58">
        <f t="shared" si="412"/>
        <v>0</v>
      </c>
    </row>
    <row r="95" spans="1:83">
      <c r="A95" s="376"/>
      <c r="B95" s="379"/>
      <c r="C95" s="409"/>
      <c r="D95" s="410"/>
      <c r="E95" s="383"/>
      <c r="F95" s="379"/>
      <c r="G95" s="236" t="s">
        <v>1226</v>
      </c>
      <c r="H95" s="197"/>
      <c r="I95" s="198"/>
      <c r="J95" s="198"/>
      <c r="K95" s="198"/>
      <c r="L95" s="198"/>
      <c r="M95" s="198"/>
      <c r="N95" s="198"/>
      <c r="O95" s="198"/>
      <c r="P95" s="198"/>
      <c r="Q95" s="198"/>
      <c r="R95" s="198"/>
      <c r="S95" s="198"/>
      <c r="T95" s="199">
        <f t="shared" si="313"/>
        <v>0</v>
      </c>
      <c r="AN95" s="58">
        <v>3</v>
      </c>
      <c r="AO95" s="58">
        <v>2</v>
      </c>
      <c r="AP95" s="58">
        <v>6</v>
      </c>
      <c r="AQ95" s="60">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58">
        <f ca="1">COUNTIF(INDIRECT("H"&amp;(ROW()+12*(($AN95-1)*3+$AO95)-ROW())/12+5):INDIRECT("S"&amp;(ROW()+12*(($AN95-1)*3+$AO95)-ROW())/12+5),AQ95)</f>
        <v>0</v>
      </c>
      <c r="AS95" s="60"/>
      <c r="AU95" s="58">
        <f ca="1">IF(AND(AQ95&gt;0,AR95&gt;0),COUNTIF(AU$6:AU94,"&gt;0")+1,0)</f>
        <v>0</v>
      </c>
      <c r="BE95" s="58">
        <v>3</v>
      </c>
    </row>
    <row r="96" spans="1:83">
      <c r="A96" s="374">
        <v>31</v>
      </c>
      <c r="B96" s="377"/>
      <c r="C96" s="377"/>
      <c r="D96" s="377"/>
      <c r="E96" s="381"/>
      <c r="F96" s="377"/>
      <c r="G96" s="234" t="s">
        <v>109</v>
      </c>
      <c r="H96" s="191"/>
      <c r="I96" s="192" t="str">
        <f t="shared" ref="I96:I97" si="413">IF(H96="","",H96)</f>
        <v/>
      </c>
      <c r="J96" s="192" t="str">
        <f t="shared" ref="J96:J97" si="414">IF(I96="","",I96)</f>
        <v/>
      </c>
      <c r="K96" s="192" t="str">
        <f t="shared" ref="K96:K97" si="415">IF(J96="","",J96)</f>
        <v/>
      </c>
      <c r="L96" s="192" t="str">
        <f t="shared" ref="L96:L97" si="416">IF(K96="","",K96)</f>
        <v/>
      </c>
      <c r="M96" s="192" t="str">
        <f t="shared" ref="M96:M97" si="417">IF(L96="","",L96)</f>
        <v/>
      </c>
      <c r="N96" s="192" t="str">
        <f t="shared" ref="N96:N97" si="418">IF(M96="","",M96)</f>
        <v/>
      </c>
      <c r="O96" s="192" t="str">
        <f t="shared" ref="O96:O97" si="419">IF(N96="","",N96)</f>
        <v/>
      </c>
      <c r="P96" s="192" t="str">
        <f t="shared" ref="P96:P97" si="420">IF(O96="","",O96)</f>
        <v/>
      </c>
      <c r="Q96" s="192" t="str">
        <f t="shared" ref="Q96:Q97" si="421">IF(P96="","",P96)</f>
        <v/>
      </c>
      <c r="R96" s="192" t="str">
        <f t="shared" ref="R96:R97" si="422">IF(Q96="","",Q96)</f>
        <v/>
      </c>
      <c r="S96" s="192" t="str">
        <f t="shared" ref="S96:S97" si="423">IF(R96="","",R96)</f>
        <v/>
      </c>
      <c r="T96" s="193">
        <f t="shared" si="313"/>
        <v>0</v>
      </c>
      <c r="AN96" s="58">
        <v>3</v>
      </c>
      <c r="AO96" s="58">
        <v>2</v>
      </c>
      <c r="AP96" s="58">
        <v>7</v>
      </c>
      <c r="AQ96" s="60">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58">
        <f ca="1">COUNTIF(INDIRECT("H"&amp;(ROW()+12*(($AN96-1)*3+$AO96)-ROW())/12+5):INDIRECT("S"&amp;(ROW()+12*(($AN96-1)*3+$AO96)-ROW())/12+5),AQ96)</f>
        <v>0</v>
      </c>
      <c r="AS96" s="60"/>
      <c r="AU96" s="58">
        <f ca="1">IF(AND(AQ96&gt;0,AR96&gt;0),COUNTIF(AU$6:AU95,"&gt;0")+1,0)</f>
        <v>0</v>
      </c>
      <c r="BE96" s="58">
        <v>1</v>
      </c>
      <c r="BG96" s="58">
        <f t="shared" ref="BG96" si="424">SUM(H96:H97)</f>
        <v>0</v>
      </c>
      <c r="BH96" s="58">
        <f t="shared" ref="BH96" si="425">SUM(I96:I97)</f>
        <v>0</v>
      </c>
      <c r="BI96" s="58">
        <f t="shared" ref="BI96" si="426">SUM(J96:J97)</f>
        <v>0</v>
      </c>
      <c r="BJ96" s="58">
        <f t="shared" ref="BJ96" si="427">SUM(K96:K97)</f>
        <v>0</v>
      </c>
      <c r="BK96" s="58">
        <f t="shared" ref="BK96" si="428">SUM(L96:L97)</f>
        <v>0</v>
      </c>
      <c r="BL96" s="58">
        <f t="shared" ref="BL96" si="429">SUM(M96:M97)</f>
        <v>0</v>
      </c>
      <c r="BM96" s="58">
        <f t="shared" ref="BM96" si="430">SUM(N96:N97)</f>
        <v>0</v>
      </c>
      <c r="BN96" s="58">
        <f t="shared" ref="BN96" si="431">SUM(O96:O97)</f>
        <v>0</v>
      </c>
      <c r="BO96" s="58">
        <f t="shared" ref="BO96" si="432">SUM(P96:P97)</f>
        <v>0</v>
      </c>
      <c r="BP96" s="58">
        <f t="shared" ref="BP96" si="433">SUM(Q96:Q97)</f>
        <v>0</v>
      </c>
      <c r="BQ96" s="58">
        <f t="shared" ref="BQ96" si="434">SUM(R96:R97)</f>
        <v>0</v>
      </c>
      <c r="BR96" s="58">
        <f t="shared" ref="BR96" si="435">SUM(S96:S97)</f>
        <v>0</v>
      </c>
      <c r="BT96" s="58">
        <f t="shared" ref="BT96" si="436">SUM(U96:U97)</f>
        <v>0</v>
      </c>
      <c r="BU96" s="58">
        <f t="shared" ref="BU96" si="437">SUM(V96:V97)</f>
        <v>0</v>
      </c>
      <c r="BV96" s="58">
        <f t="shared" ref="BV96" si="438">SUM(W96:W97)</f>
        <v>0</v>
      </c>
      <c r="BW96" s="58">
        <f t="shared" ref="BW96" si="439">SUM(X96:X97)</f>
        <v>0</v>
      </c>
      <c r="BX96" s="58">
        <f t="shared" ref="BX96" si="440">SUM(Y96:Y97)</f>
        <v>0</v>
      </c>
      <c r="BY96" s="58">
        <f t="shared" ref="BY96" si="441">SUM(Z96:Z97)</f>
        <v>0</v>
      </c>
      <c r="BZ96" s="58">
        <f t="shared" ref="BZ96" si="442">SUM(AA96:AA97)</f>
        <v>0</v>
      </c>
      <c r="CA96" s="58">
        <f t="shared" ref="CA96" si="443">SUM(AB96:AB97)</f>
        <v>0</v>
      </c>
      <c r="CB96" s="58">
        <f t="shared" ref="CB96" si="444">SUM(AC96:AC97)</f>
        <v>0</v>
      </c>
      <c r="CC96" s="58">
        <f t="shared" ref="CC96" si="445">SUM(AD96:AD97)</f>
        <v>0</v>
      </c>
      <c r="CD96" s="58">
        <f t="shared" ref="CD96" si="446">SUM(AE96:AE97)</f>
        <v>0</v>
      </c>
      <c r="CE96" s="58">
        <f t="shared" ref="CE96" si="447">SUM(AF96:AF97)</f>
        <v>0</v>
      </c>
    </row>
    <row r="97" spans="1:83">
      <c r="A97" s="375"/>
      <c r="B97" s="378"/>
      <c r="C97" s="408"/>
      <c r="D97" s="408"/>
      <c r="E97" s="382"/>
      <c r="F97" s="378"/>
      <c r="G97" s="235" t="s">
        <v>107</v>
      </c>
      <c r="H97" s="194"/>
      <c r="I97" s="195" t="str">
        <f t="shared" si="413"/>
        <v/>
      </c>
      <c r="J97" s="195" t="str">
        <f t="shared" si="414"/>
        <v/>
      </c>
      <c r="K97" s="195" t="str">
        <f t="shared" si="415"/>
        <v/>
      </c>
      <c r="L97" s="195" t="str">
        <f t="shared" si="416"/>
        <v/>
      </c>
      <c r="M97" s="195" t="str">
        <f t="shared" si="417"/>
        <v/>
      </c>
      <c r="N97" s="195" t="str">
        <f t="shared" si="418"/>
        <v/>
      </c>
      <c r="O97" s="195" t="str">
        <f t="shared" si="419"/>
        <v/>
      </c>
      <c r="P97" s="195" t="str">
        <f t="shared" si="420"/>
        <v/>
      </c>
      <c r="Q97" s="195" t="str">
        <f t="shared" si="421"/>
        <v/>
      </c>
      <c r="R97" s="195" t="str">
        <f t="shared" si="422"/>
        <v/>
      </c>
      <c r="S97" s="195" t="str">
        <f t="shared" si="423"/>
        <v/>
      </c>
      <c r="T97" s="196">
        <f t="shared" si="313"/>
        <v>0</v>
      </c>
      <c r="AN97" s="58">
        <v>3</v>
      </c>
      <c r="AO97" s="58">
        <v>2</v>
      </c>
      <c r="AP97" s="58">
        <v>8</v>
      </c>
      <c r="AQ97" s="60">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58">
        <f ca="1">COUNTIF(INDIRECT("H"&amp;(ROW()+12*(($AN97-1)*3+$AO97)-ROW())/12+5):INDIRECT("S"&amp;(ROW()+12*(($AN97-1)*3+$AO97)-ROW())/12+5),AQ97)</f>
        <v>0</v>
      </c>
      <c r="AS97" s="60"/>
      <c r="AU97" s="58">
        <f ca="1">IF(AND(AQ97&gt;0,AR97&gt;0),COUNTIF(AU$6:AU96,"&gt;0")+1,0)</f>
        <v>0</v>
      </c>
      <c r="BE97" s="58">
        <v>2</v>
      </c>
      <c r="BF97" s="58" t="s">
        <v>257</v>
      </c>
      <c r="BG97" s="58">
        <f t="shared" ref="BG97" si="448">IF(BG96+BT96&gt;40000,1,0)</f>
        <v>0</v>
      </c>
      <c r="BH97" s="58">
        <f t="shared" ref="BH97" si="449">IF(BH96+BU96&gt;40000,1,0)</f>
        <v>0</v>
      </c>
      <c r="BI97" s="58">
        <f t="shared" ref="BI97" si="450">IF(BI96+BV96&gt;40000,1,0)</f>
        <v>0</v>
      </c>
      <c r="BJ97" s="58">
        <f t="shared" ref="BJ97" si="451">IF(BJ96+BW96&gt;40000,1,0)</f>
        <v>0</v>
      </c>
      <c r="BK97" s="58">
        <f t="shared" ref="BK97" si="452">IF(BK96+BX96&gt;40000,1,0)</f>
        <v>0</v>
      </c>
      <c r="BL97" s="58">
        <f t="shared" ref="BL97" si="453">IF(BL96+BY96&gt;40000,1,0)</f>
        <v>0</v>
      </c>
      <c r="BM97" s="58">
        <f t="shared" ref="BM97" si="454">IF(BM96+BZ96&gt;40000,1,0)</f>
        <v>0</v>
      </c>
      <c r="BN97" s="58">
        <f t="shared" ref="BN97" si="455">IF(BN96+CA96&gt;40000,1,0)</f>
        <v>0</v>
      </c>
      <c r="BO97" s="58">
        <f t="shared" ref="BO97" si="456">IF(BO96+CB96&gt;40000,1,0)</f>
        <v>0</v>
      </c>
      <c r="BP97" s="58">
        <f t="shared" ref="BP97" si="457">IF(BP96+CC96&gt;40000,1,0)</f>
        <v>0</v>
      </c>
      <c r="BQ97" s="58">
        <f t="shared" ref="BQ97" si="458">IF(BQ96+CD96&gt;40000,1,0)</f>
        <v>0</v>
      </c>
      <c r="BR97" s="58">
        <f t="shared" ref="BR97" si="459">IF(BR96+CE96&gt;40000,1,0)</f>
        <v>0</v>
      </c>
    </row>
    <row r="98" spans="1:83">
      <c r="A98" s="376"/>
      <c r="B98" s="379"/>
      <c r="C98" s="409"/>
      <c r="D98" s="410"/>
      <c r="E98" s="383"/>
      <c r="F98" s="379"/>
      <c r="G98" s="236" t="s">
        <v>1226</v>
      </c>
      <c r="H98" s="197"/>
      <c r="I98" s="198"/>
      <c r="J98" s="198"/>
      <c r="K98" s="198"/>
      <c r="L98" s="198"/>
      <c r="M98" s="198"/>
      <c r="N98" s="198"/>
      <c r="O98" s="198"/>
      <c r="P98" s="198"/>
      <c r="Q98" s="198"/>
      <c r="R98" s="198"/>
      <c r="S98" s="198"/>
      <c r="T98" s="199">
        <f t="shared" si="313"/>
        <v>0</v>
      </c>
      <c r="AN98" s="58">
        <v>3</v>
      </c>
      <c r="AO98" s="58">
        <v>2</v>
      </c>
      <c r="AP98" s="58">
        <v>9</v>
      </c>
      <c r="AQ98" s="60">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58">
        <f ca="1">COUNTIF(INDIRECT("H"&amp;(ROW()+12*(($AN98-1)*3+$AO98)-ROW())/12+5):INDIRECT("S"&amp;(ROW()+12*(($AN98-1)*3+$AO98)-ROW())/12+5),AQ98)</f>
        <v>0</v>
      </c>
      <c r="AS98" s="60"/>
      <c r="AU98" s="58">
        <f ca="1">IF(AND(AQ98&gt;0,AR98&gt;0),COUNTIF(AU$6:AU97,"&gt;0")+1,0)</f>
        <v>0</v>
      </c>
      <c r="BE98" s="58">
        <v>3</v>
      </c>
    </row>
    <row r="99" spans="1:83">
      <c r="A99" s="374">
        <v>32</v>
      </c>
      <c r="B99" s="377"/>
      <c r="C99" s="377"/>
      <c r="D99" s="377"/>
      <c r="E99" s="381"/>
      <c r="F99" s="377"/>
      <c r="G99" s="234" t="s">
        <v>109</v>
      </c>
      <c r="H99" s="191"/>
      <c r="I99" s="192" t="str">
        <f t="shared" ref="I99:I100" si="460">IF(H99="","",H99)</f>
        <v/>
      </c>
      <c r="J99" s="192" t="str">
        <f t="shared" ref="J99:J100" si="461">IF(I99="","",I99)</f>
        <v/>
      </c>
      <c r="K99" s="192" t="str">
        <f t="shared" ref="K99:K100" si="462">IF(J99="","",J99)</f>
        <v/>
      </c>
      <c r="L99" s="192" t="str">
        <f t="shared" ref="L99:L100" si="463">IF(K99="","",K99)</f>
        <v/>
      </c>
      <c r="M99" s="192" t="str">
        <f t="shared" ref="M99:M100" si="464">IF(L99="","",L99)</f>
        <v/>
      </c>
      <c r="N99" s="192" t="str">
        <f t="shared" ref="N99:N100" si="465">IF(M99="","",M99)</f>
        <v/>
      </c>
      <c r="O99" s="192" t="str">
        <f t="shared" ref="O99:O100" si="466">IF(N99="","",N99)</f>
        <v/>
      </c>
      <c r="P99" s="192" t="str">
        <f t="shared" ref="P99:P100" si="467">IF(O99="","",O99)</f>
        <v/>
      </c>
      <c r="Q99" s="192" t="str">
        <f t="shared" ref="Q99:Q100" si="468">IF(P99="","",P99)</f>
        <v/>
      </c>
      <c r="R99" s="192" t="str">
        <f t="shared" ref="R99:R100" si="469">IF(Q99="","",Q99)</f>
        <v/>
      </c>
      <c r="S99" s="192" t="str">
        <f t="shared" ref="S99:S100" si="470">IF(R99="","",R99)</f>
        <v/>
      </c>
      <c r="T99" s="193">
        <f t="shared" si="313"/>
        <v>0</v>
      </c>
      <c r="AN99" s="58">
        <v>3</v>
      </c>
      <c r="AO99" s="58">
        <v>2</v>
      </c>
      <c r="AP99" s="58">
        <v>10</v>
      </c>
      <c r="AQ99" s="60">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58">
        <f ca="1">COUNTIF(INDIRECT("H"&amp;(ROW()+12*(($AN99-1)*3+$AO99)-ROW())/12+5):INDIRECT("S"&amp;(ROW()+12*(($AN99-1)*3+$AO99)-ROW())/12+5),AQ99)</f>
        <v>0</v>
      </c>
      <c r="AS99" s="60"/>
      <c r="AU99" s="58">
        <f ca="1">IF(AND(AQ99&gt;0,AR99&gt;0),COUNTIF(AU$6:AU98,"&gt;0")+1,0)</f>
        <v>0</v>
      </c>
      <c r="BE99" s="58">
        <v>1</v>
      </c>
      <c r="BG99" s="58">
        <f t="shared" ref="BG99" si="471">SUM(H99:H100)</f>
        <v>0</v>
      </c>
      <c r="BH99" s="58">
        <f t="shared" ref="BH99" si="472">SUM(I99:I100)</f>
        <v>0</v>
      </c>
      <c r="BI99" s="58">
        <f t="shared" ref="BI99" si="473">SUM(J99:J100)</f>
        <v>0</v>
      </c>
      <c r="BJ99" s="58">
        <f t="shared" ref="BJ99" si="474">SUM(K99:K100)</f>
        <v>0</v>
      </c>
      <c r="BK99" s="58">
        <f t="shared" ref="BK99" si="475">SUM(L99:L100)</f>
        <v>0</v>
      </c>
      <c r="BL99" s="58">
        <f t="shared" ref="BL99" si="476">SUM(M99:M100)</f>
        <v>0</v>
      </c>
      <c r="BM99" s="58">
        <f t="shared" ref="BM99" si="477">SUM(N99:N100)</f>
        <v>0</v>
      </c>
      <c r="BN99" s="58">
        <f t="shared" ref="BN99" si="478">SUM(O99:O100)</f>
        <v>0</v>
      </c>
      <c r="BO99" s="58">
        <f t="shared" ref="BO99" si="479">SUM(P99:P100)</f>
        <v>0</v>
      </c>
      <c r="BP99" s="58">
        <f t="shared" ref="BP99" si="480">SUM(Q99:Q100)</f>
        <v>0</v>
      </c>
      <c r="BQ99" s="58">
        <f t="shared" ref="BQ99" si="481">SUM(R99:R100)</f>
        <v>0</v>
      </c>
      <c r="BR99" s="58">
        <f t="shared" ref="BR99" si="482">SUM(S99:S100)</f>
        <v>0</v>
      </c>
      <c r="BT99" s="58">
        <f t="shared" ref="BT99" si="483">SUM(U99:U100)</f>
        <v>0</v>
      </c>
      <c r="BU99" s="58">
        <f t="shared" ref="BU99" si="484">SUM(V99:V100)</f>
        <v>0</v>
      </c>
      <c r="BV99" s="58">
        <f t="shared" ref="BV99" si="485">SUM(W99:W100)</f>
        <v>0</v>
      </c>
      <c r="BW99" s="58">
        <f t="shared" ref="BW99" si="486">SUM(X99:X100)</f>
        <v>0</v>
      </c>
      <c r="BX99" s="58">
        <f t="shared" ref="BX99" si="487">SUM(Y99:Y100)</f>
        <v>0</v>
      </c>
      <c r="BY99" s="58">
        <f t="shared" ref="BY99" si="488">SUM(Z99:Z100)</f>
        <v>0</v>
      </c>
      <c r="BZ99" s="58">
        <f t="shared" ref="BZ99" si="489">SUM(AA99:AA100)</f>
        <v>0</v>
      </c>
      <c r="CA99" s="58">
        <f t="shared" ref="CA99" si="490">SUM(AB99:AB100)</f>
        <v>0</v>
      </c>
      <c r="CB99" s="58">
        <f t="shared" ref="CB99" si="491">SUM(AC99:AC100)</f>
        <v>0</v>
      </c>
      <c r="CC99" s="58">
        <f t="shared" ref="CC99" si="492">SUM(AD99:AD100)</f>
        <v>0</v>
      </c>
      <c r="CD99" s="58">
        <f t="shared" ref="CD99" si="493">SUM(AE99:AE100)</f>
        <v>0</v>
      </c>
      <c r="CE99" s="58">
        <f t="shared" ref="CE99" si="494">SUM(AF99:AF100)</f>
        <v>0</v>
      </c>
    </row>
    <row r="100" spans="1:83">
      <c r="A100" s="375"/>
      <c r="B100" s="378"/>
      <c r="C100" s="408"/>
      <c r="D100" s="408"/>
      <c r="E100" s="382"/>
      <c r="F100" s="378"/>
      <c r="G100" s="235" t="s">
        <v>107</v>
      </c>
      <c r="H100" s="194"/>
      <c r="I100" s="195" t="str">
        <f t="shared" si="460"/>
        <v/>
      </c>
      <c r="J100" s="195" t="str">
        <f t="shared" si="461"/>
        <v/>
      </c>
      <c r="K100" s="195" t="str">
        <f t="shared" si="462"/>
        <v/>
      </c>
      <c r="L100" s="195" t="str">
        <f t="shared" si="463"/>
        <v/>
      </c>
      <c r="M100" s="195" t="str">
        <f t="shared" si="464"/>
        <v/>
      </c>
      <c r="N100" s="195" t="str">
        <f t="shared" si="465"/>
        <v/>
      </c>
      <c r="O100" s="195" t="str">
        <f t="shared" si="466"/>
        <v/>
      </c>
      <c r="P100" s="195" t="str">
        <f t="shared" si="467"/>
        <v/>
      </c>
      <c r="Q100" s="195" t="str">
        <f t="shared" si="468"/>
        <v/>
      </c>
      <c r="R100" s="195" t="str">
        <f t="shared" si="469"/>
        <v/>
      </c>
      <c r="S100" s="195" t="str">
        <f t="shared" si="470"/>
        <v/>
      </c>
      <c r="T100" s="196">
        <f t="shared" si="313"/>
        <v>0</v>
      </c>
      <c r="AN100" s="58">
        <v>3</v>
      </c>
      <c r="AO100" s="58">
        <v>2</v>
      </c>
      <c r="AP100" s="58">
        <v>11</v>
      </c>
      <c r="AQ100" s="60">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58">
        <f ca="1">COUNTIF(INDIRECT("H"&amp;(ROW()+12*(($AN100-1)*3+$AO100)-ROW())/12+5):INDIRECT("S"&amp;(ROW()+12*(($AN100-1)*3+$AO100)-ROW())/12+5),AQ100)</f>
        <v>0</v>
      </c>
      <c r="AS100" s="60"/>
      <c r="AU100" s="58">
        <f ca="1">IF(AND(AQ100&gt;0,AR100&gt;0),COUNTIF(AU$6:AU99,"&gt;0")+1,0)</f>
        <v>0</v>
      </c>
      <c r="BE100" s="58">
        <v>2</v>
      </c>
      <c r="BF100" s="58" t="s">
        <v>257</v>
      </c>
      <c r="BG100" s="58">
        <f t="shared" ref="BG100" si="495">IF(BG99+BT99&gt;40000,1,0)</f>
        <v>0</v>
      </c>
      <c r="BH100" s="58">
        <f t="shared" ref="BH100" si="496">IF(BH99+BU99&gt;40000,1,0)</f>
        <v>0</v>
      </c>
      <c r="BI100" s="58">
        <f t="shared" ref="BI100" si="497">IF(BI99+BV99&gt;40000,1,0)</f>
        <v>0</v>
      </c>
      <c r="BJ100" s="58">
        <f t="shared" ref="BJ100" si="498">IF(BJ99+BW99&gt;40000,1,0)</f>
        <v>0</v>
      </c>
      <c r="BK100" s="58">
        <f t="shared" ref="BK100" si="499">IF(BK99+BX99&gt;40000,1,0)</f>
        <v>0</v>
      </c>
      <c r="BL100" s="58">
        <f t="shared" ref="BL100" si="500">IF(BL99+BY99&gt;40000,1,0)</f>
        <v>0</v>
      </c>
      <c r="BM100" s="58">
        <f t="shared" ref="BM100" si="501">IF(BM99+BZ99&gt;40000,1,0)</f>
        <v>0</v>
      </c>
      <c r="BN100" s="58">
        <f t="shared" ref="BN100" si="502">IF(BN99+CA99&gt;40000,1,0)</f>
        <v>0</v>
      </c>
      <c r="BO100" s="58">
        <f t="shared" ref="BO100" si="503">IF(BO99+CB99&gt;40000,1,0)</f>
        <v>0</v>
      </c>
      <c r="BP100" s="58">
        <f t="shared" ref="BP100" si="504">IF(BP99+CC99&gt;40000,1,0)</f>
        <v>0</v>
      </c>
      <c r="BQ100" s="58">
        <f t="shared" ref="BQ100" si="505">IF(BQ99+CD99&gt;40000,1,0)</f>
        <v>0</v>
      </c>
      <c r="BR100" s="58">
        <f t="shared" ref="BR100" si="506">IF(BR99+CE99&gt;40000,1,0)</f>
        <v>0</v>
      </c>
    </row>
    <row r="101" spans="1:83">
      <c r="A101" s="376"/>
      <c r="B101" s="379"/>
      <c r="C101" s="409"/>
      <c r="D101" s="410"/>
      <c r="E101" s="383"/>
      <c r="F101" s="379"/>
      <c r="G101" s="236" t="s">
        <v>1226</v>
      </c>
      <c r="H101" s="197"/>
      <c r="I101" s="198"/>
      <c r="J101" s="198"/>
      <c r="K101" s="198"/>
      <c r="L101" s="198"/>
      <c r="M101" s="198"/>
      <c r="N101" s="198"/>
      <c r="O101" s="198"/>
      <c r="P101" s="198"/>
      <c r="Q101" s="198"/>
      <c r="R101" s="198"/>
      <c r="S101" s="198"/>
      <c r="T101" s="199">
        <f t="shared" si="313"/>
        <v>0</v>
      </c>
      <c r="AN101" s="58">
        <v>3</v>
      </c>
      <c r="AO101" s="58">
        <v>2</v>
      </c>
      <c r="AP101" s="58">
        <v>12</v>
      </c>
      <c r="AQ101" s="60">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58">
        <f ca="1">COUNTIF(INDIRECT("H"&amp;(ROW()+12*(($AN101-1)*3+$AO101)-ROW())/12+5):INDIRECT("S"&amp;(ROW()+12*(($AN101-1)*3+$AO101)-ROW())/12+5),AQ101)</f>
        <v>0</v>
      </c>
      <c r="AS101" s="60"/>
      <c r="AU101" s="58">
        <f ca="1">IF(AND(AQ101&gt;0,AR101&gt;0),COUNTIF(AU$6:AU100,"&gt;0")+1,0)</f>
        <v>0</v>
      </c>
      <c r="BE101" s="58">
        <v>3</v>
      </c>
    </row>
    <row r="102" spans="1:83">
      <c r="A102" s="374">
        <v>33</v>
      </c>
      <c r="B102" s="377"/>
      <c r="C102" s="377"/>
      <c r="D102" s="377"/>
      <c r="E102" s="381"/>
      <c r="F102" s="377"/>
      <c r="G102" s="234" t="s">
        <v>109</v>
      </c>
      <c r="H102" s="191"/>
      <c r="I102" s="192" t="str">
        <f t="shared" ref="I102:I103" si="507">IF(H102="","",H102)</f>
        <v/>
      </c>
      <c r="J102" s="192" t="str">
        <f t="shared" ref="J102:J103" si="508">IF(I102="","",I102)</f>
        <v/>
      </c>
      <c r="K102" s="192" t="str">
        <f t="shared" ref="K102:K103" si="509">IF(J102="","",J102)</f>
        <v/>
      </c>
      <c r="L102" s="192" t="str">
        <f t="shared" ref="L102:L103" si="510">IF(K102="","",K102)</f>
        <v/>
      </c>
      <c r="M102" s="192" t="str">
        <f t="shared" ref="M102:M103" si="511">IF(L102="","",L102)</f>
        <v/>
      </c>
      <c r="N102" s="192" t="str">
        <f t="shared" ref="N102:N103" si="512">IF(M102="","",M102)</f>
        <v/>
      </c>
      <c r="O102" s="192" t="str">
        <f t="shared" ref="O102:O103" si="513">IF(N102="","",N102)</f>
        <v/>
      </c>
      <c r="P102" s="192" t="str">
        <f t="shared" ref="P102:P103" si="514">IF(O102="","",O102)</f>
        <v/>
      </c>
      <c r="Q102" s="192" t="str">
        <f t="shared" ref="Q102:Q103" si="515">IF(P102="","",P102)</f>
        <v/>
      </c>
      <c r="R102" s="192" t="str">
        <f t="shared" ref="R102:R103" si="516">IF(Q102="","",Q102)</f>
        <v/>
      </c>
      <c r="S102" s="192" t="str">
        <f t="shared" ref="S102:S103" si="517">IF(R102="","",R102)</f>
        <v/>
      </c>
      <c r="T102" s="193">
        <f t="shared" si="313"/>
        <v>0</v>
      </c>
      <c r="AN102" s="58">
        <v>3</v>
      </c>
      <c r="AO102" s="58">
        <v>3</v>
      </c>
      <c r="AP102" s="58">
        <v>1</v>
      </c>
      <c r="AQ102" s="60">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58">
        <f ca="1">COUNTIF(INDIRECT("H"&amp;(ROW()+12*(($AN102-1)*3+$AO102)-ROW())/12+5):INDIRECT("S"&amp;(ROW()+12*(($AN102-1)*3+$AO102)-ROW())/12+5),AQ102)</f>
        <v>0</v>
      </c>
      <c r="AS102" s="60"/>
      <c r="AU102" s="58">
        <f ca="1">IF(AND(AQ102&gt;0,AR102&gt;0),COUNTIF(AU$6:AU101,"&gt;0")+1,0)</f>
        <v>0</v>
      </c>
      <c r="BE102" s="58">
        <v>1</v>
      </c>
      <c r="BG102" s="58">
        <f t="shared" ref="BG102" si="518">SUM(H102:H103)</f>
        <v>0</v>
      </c>
      <c r="BH102" s="58">
        <f t="shared" ref="BH102" si="519">SUM(I102:I103)</f>
        <v>0</v>
      </c>
      <c r="BI102" s="58">
        <f t="shared" ref="BI102" si="520">SUM(J102:J103)</f>
        <v>0</v>
      </c>
      <c r="BJ102" s="58">
        <f t="shared" ref="BJ102" si="521">SUM(K102:K103)</f>
        <v>0</v>
      </c>
      <c r="BK102" s="58">
        <f t="shared" ref="BK102" si="522">SUM(L102:L103)</f>
        <v>0</v>
      </c>
      <c r="BL102" s="58">
        <f t="shared" ref="BL102" si="523">SUM(M102:M103)</f>
        <v>0</v>
      </c>
      <c r="BM102" s="58">
        <f t="shared" ref="BM102" si="524">SUM(N102:N103)</f>
        <v>0</v>
      </c>
      <c r="BN102" s="58">
        <f t="shared" ref="BN102" si="525">SUM(O102:O103)</f>
        <v>0</v>
      </c>
      <c r="BO102" s="58">
        <f t="shared" ref="BO102" si="526">SUM(P102:P103)</f>
        <v>0</v>
      </c>
      <c r="BP102" s="58">
        <f t="shared" ref="BP102" si="527">SUM(Q102:Q103)</f>
        <v>0</v>
      </c>
      <c r="BQ102" s="58">
        <f t="shared" ref="BQ102" si="528">SUM(R102:R103)</f>
        <v>0</v>
      </c>
      <c r="BR102" s="58">
        <f t="shared" ref="BR102" si="529">SUM(S102:S103)</f>
        <v>0</v>
      </c>
      <c r="BT102" s="58">
        <f t="shared" ref="BT102" si="530">SUM(U102:U103)</f>
        <v>0</v>
      </c>
      <c r="BU102" s="58">
        <f t="shared" ref="BU102" si="531">SUM(V102:V103)</f>
        <v>0</v>
      </c>
      <c r="BV102" s="58">
        <f t="shared" ref="BV102" si="532">SUM(W102:W103)</f>
        <v>0</v>
      </c>
      <c r="BW102" s="58">
        <f t="shared" ref="BW102" si="533">SUM(X102:X103)</f>
        <v>0</v>
      </c>
      <c r="BX102" s="58">
        <f t="shared" ref="BX102" si="534">SUM(Y102:Y103)</f>
        <v>0</v>
      </c>
      <c r="BY102" s="58">
        <f t="shared" ref="BY102" si="535">SUM(Z102:Z103)</f>
        <v>0</v>
      </c>
      <c r="BZ102" s="58">
        <f t="shared" ref="BZ102" si="536">SUM(AA102:AA103)</f>
        <v>0</v>
      </c>
      <c r="CA102" s="58">
        <f t="shared" ref="CA102" si="537">SUM(AB102:AB103)</f>
        <v>0</v>
      </c>
      <c r="CB102" s="58">
        <f t="shared" ref="CB102" si="538">SUM(AC102:AC103)</f>
        <v>0</v>
      </c>
      <c r="CC102" s="58">
        <f t="shared" ref="CC102" si="539">SUM(AD102:AD103)</f>
        <v>0</v>
      </c>
      <c r="CD102" s="58">
        <f t="shared" ref="CD102" si="540">SUM(AE102:AE103)</f>
        <v>0</v>
      </c>
      <c r="CE102" s="58">
        <f t="shared" ref="CE102" si="541">SUM(AF102:AF103)</f>
        <v>0</v>
      </c>
    </row>
    <row r="103" spans="1:83">
      <c r="A103" s="375"/>
      <c r="B103" s="378"/>
      <c r="C103" s="408"/>
      <c r="D103" s="408"/>
      <c r="E103" s="382"/>
      <c r="F103" s="378"/>
      <c r="G103" s="235" t="s">
        <v>107</v>
      </c>
      <c r="H103" s="194"/>
      <c r="I103" s="195" t="str">
        <f t="shared" si="507"/>
        <v/>
      </c>
      <c r="J103" s="195" t="str">
        <f t="shared" si="508"/>
        <v/>
      </c>
      <c r="K103" s="195" t="str">
        <f t="shared" si="509"/>
        <v/>
      </c>
      <c r="L103" s="195" t="str">
        <f t="shared" si="510"/>
        <v/>
      </c>
      <c r="M103" s="195" t="str">
        <f t="shared" si="511"/>
        <v/>
      </c>
      <c r="N103" s="195" t="str">
        <f t="shared" si="512"/>
        <v/>
      </c>
      <c r="O103" s="195" t="str">
        <f t="shared" si="513"/>
        <v/>
      </c>
      <c r="P103" s="195" t="str">
        <f t="shared" si="514"/>
        <v/>
      </c>
      <c r="Q103" s="195" t="str">
        <f t="shared" si="515"/>
        <v/>
      </c>
      <c r="R103" s="195" t="str">
        <f t="shared" si="516"/>
        <v/>
      </c>
      <c r="S103" s="195" t="str">
        <f t="shared" si="517"/>
        <v/>
      </c>
      <c r="T103" s="196">
        <f t="shared" si="313"/>
        <v>0</v>
      </c>
      <c r="AN103" s="58">
        <v>3</v>
      </c>
      <c r="AO103" s="58">
        <v>3</v>
      </c>
      <c r="AP103" s="58">
        <v>2</v>
      </c>
      <c r="AQ103" s="60">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58">
        <f ca="1">COUNTIF(INDIRECT("H"&amp;(ROW()+12*(($AN103-1)*3+$AO103)-ROW())/12+5):INDIRECT("S"&amp;(ROW()+12*(($AN103-1)*3+$AO103)-ROW())/12+5),AQ103)</f>
        <v>0</v>
      </c>
      <c r="AS103" s="60"/>
      <c r="AU103" s="58">
        <f ca="1">IF(AND(AQ103&gt;0,AR103&gt;0),COUNTIF(AU$6:AU102,"&gt;0")+1,0)</f>
        <v>0</v>
      </c>
      <c r="BE103" s="58">
        <v>2</v>
      </c>
      <c r="BF103" s="58" t="s">
        <v>257</v>
      </c>
      <c r="BG103" s="58">
        <f t="shared" ref="BG103" si="542">IF(BG102+BT102&gt;40000,1,0)</f>
        <v>0</v>
      </c>
      <c r="BH103" s="58">
        <f t="shared" ref="BH103" si="543">IF(BH102+BU102&gt;40000,1,0)</f>
        <v>0</v>
      </c>
      <c r="BI103" s="58">
        <f t="shared" ref="BI103" si="544">IF(BI102+BV102&gt;40000,1,0)</f>
        <v>0</v>
      </c>
      <c r="BJ103" s="58">
        <f t="shared" ref="BJ103" si="545">IF(BJ102+BW102&gt;40000,1,0)</f>
        <v>0</v>
      </c>
      <c r="BK103" s="58">
        <f t="shared" ref="BK103" si="546">IF(BK102+BX102&gt;40000,1,0)</f>
        <v>0</v>
      </c>
      <c r="BL103" s="58">
        <f t="shared" ref="BL103" si="547">IF(BL102+BY102&gt;40000,1,0)</f>
        <v>0</v>
      </c>
      <c r="BM103" s="58">
        <f t="shared" ref="BM103" si="548">IF(BM102+BZ102&gt;40000,1,0)</f>
        <v>0</v>
      </c>
      <c r="BN103" s="58">
        <f t="shared" ref="BN103" si="549">IF(BN102+CA102&gt;40000,1,0)</f>
        <v>0</v>
      </c>
      <c r="BO103" s="58">
        <f t="shared" ref="BO103" si="550">IF(BO102+CB102&gt;40000,1,0)</f>
        <v>0</v>
      </c>
      <c r="BP103" s="58">
        <f t="shared" ref="BP103" si="551">IF(BP102+CC102&gt;40000,1,0)</f>
        <v>0</v>
      </c>
      <c r="BQ103" s="58">
        <f t="shared" ref="BQ103" si="552">IF(BQ102+CD102&gt;40000,1,0)</f>
        <v>0</v>
      </c>
      <c r="BR103" s="58">
        <f t="shared" ref="BR103" si="553">IF(BR102+CE102&gt;40000,1,0)</f>
        <v>0</v>
      </c>
    </row>
    <row r="104" spans="1:83">
      <c r="A104" s="376"/>
      <c r="B104" s="379"/>
      <c r="C104" s="409"/>
      <c r="D104" s="410"/>
      <c r="E104" s="383"/>
      <c r="F104" s="379"/>
      <c r="G104" s="236" t="s">
        <v>1226</v>
      </c>
      <c r="H104" s="197"/>
      <c r="I104" s="198"/>
      <c r="J104" s="198"/>
      <c r="K104" s="198"/>
      <c r="L104" s="198"/>
      <c r="M104" s="198"/>
      <c r="N104" s="198"/>
      <c r="O104" s="198"/>
      <c r="P104" s="198"/>
      <c r="Q104" s="198"/>
      <c r="R104" s="198"/>
      <c r="S104" s="198"/>
      <c r="T104" s="199">
        <f t="shared" si="313"/>
        <v>0</v>
      </c>
      <c r="AN104" s="58">
        <v>3</v>
      </c>
      <c r="AO104" s="58">
        <v>3</v>
      </c>
      <c r="AP104" s="58">
        <v>3</v>
      </c>
      <c r="AQ104" s="60">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58">
        <f ca="1">COUNTIF(INDIRECT("H"&amp;(ROW()+12*(($AN104-1)*3+$AO104)-ROW())/12+5):INDIRECT("S"&amp;(ROW()+12*(($AN104-1)*3+$AO104)-ROW())/12+5),AQ104)</f>
        <v>0</v>
      </c>
      <c r="AS104" s="60"/>
      <c r="AU104" s="58">
        <f ca="1">IF(AND(AQ104&gt;0,AR104&gt;0),COUNTIF(AU$6:AU103,"&gt;0")+1,0)</f>
        <v>0</v>
      </c>
      <c r="BE104" s="58">
        <v>3</v>
      </c>
    </row>
    <row r="105" spans="1:83">
      <c r="A105" s="374">
        <v>34</v>
      </c>
      <c r="B105" s="377"/>
      <c r="C105" s="377"/>
      <c r="D105" s="377"/>
      <c r="E105" s="381"/>
      <c r="F105" s="377"/>
      <c r="G105" s="234" t="s">
        <v>109</v>
      </c>
      <c r="H105" s="191"/>
      <c r="I105" s="192" t="str">
        <f t="shared" ref="I105:I106" si="554">IF(H105="","",H105)</f>
        <v/>
      </c>
      <c r="J105" s="192" t="str">
        <f t="shared" ref="J105:J106" si="555">IF(I105="","",I105)</f>
        <v/>
      </c>
      <c r="K105" s="192" t="str">
        <f t="shared" ref="K105:K106" si="556">IF(J105="","",J105)</f>
        <v/>
      </c>
      <c r="L105" s="192" t="str">
        <f t="shared" ref="L105:L106" si="557">IF(K105="","",K105)</f>
        <v/>
      </c>
      <c r="M105" s="192" t="str">
        <f t="shared" ref="M105:M106" si="558">IF(L105="","",L105)</f>
        <v/>
      </c>
      <c r="N105" s="192" t="str">
        <f t="shared" ref="N105:N106" si="559">IF(M105="","",M105)</f>
        <v/>
      </c>
      <c r="O105" s="192" t="str">
        <f t="shared" ref="O105:O106" si="560">IF(N105="","",N105)</f>
        <v/>
      </c>
      <c r="P105" s="192" t="str">
        <f t="shared" ref="P105:P106" si="561">IF(O105="","",O105)</f>
        <v/>
      </c>
      <c r="Q105" s="192" t="str">
        <f t="shared" ref="Q105:Q106" si="562">IF(P105="","",P105)</f>
        <v/>
      </c>
      <c r="R105" s="192" t="str">
        <f t="shared" ref="R105:R106" si="563">IF(Q105="","",Q105)</f>
        <v/>
      </c>
      <c r="S105" s="192" t="str">
        <f t="shared" ref="S105:S106" si="564">IF(R105="","",R105)</f>
        <v/>
      </c>
      <c r="T105" s="193">
        <f t="shared" si="313"/>
        <v>0</v>
      </c>
      <c r="AN105" s="58">
        <v>3</v>
      </c>
      <c r="AO105" s="58">
        <v>3</v>
      </c>
      <c r="AP105" s="58">
        <v>4</v>
      </c>
      <c r="AQ105" s="60">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58">
        <f ca="1">COUNTIF(INDIRECT("H"&amp;(ROW()+12*(($AN105-1)*3+$AO105)-ROW())/12+5):INDIRECT("S"&amp;(ROW()+12*(($AN105-1)*3+$AO105)-ROW())/12+5),AQ105)</f>
        <v>0</v>
      </c>
      <c r="AS105" s="60"/>
      <c r="AU105" s="58">
        <f ca="1">IF(AND(AQ105&gt;0,AR105&gt;0),COUNTIF(AU$6:AU104,"&gt;0")+1,0)</f>
        <v>0</v>
      </c>
      <c r="BE105" s="58">
        <v>1</v>
      </c>
      <c r="BG105" s="58">
        <f t="shared" ref="BG105" si="565">SUM(H105:H106)</f>
        <v>0</v>
      </c>
      <c r="BH105" s="58">
        <f t="shared" ref="BH105" si="566">SUM(I105:I106)</f>
        <v>0</v>
      </c>
      <c r="BI105" s="58">
        <f t="shared" ref="BI105" si="567">SUM(J105:J106)</f>
        <v>0</v>
      </c>
      <c r="BJ105" s="58">
        <f t="shared" ref="BJ105" si="568">SUM(K105:K106)</f>
        <v>0</v>
      </c>
      <c r="BK105" s="58">
        <f t="shared" ref="BK105" si="569">SUM(L105:L106)</f>
        <v>0</v>
      </c>
      <c r="BL105" s="58">
        <f t="shared" ref="BL105" si="570">SUM(M105:M106)</f>
        <v>0</v>
      </c>
      <c r="BM105" s="58">
        <f t="shared" ref="BM105" si="571">SUM(N105:N106)</f>
        <v>0</v>
      </c>
      <c r="BN105" s="58">
        <f t="shared" ref="BN105" si="572">SUM(O105:O106)</f>
        <v>0</v>
      </c>
      <c r="BO105" s="58">
        <f t="shared" ref="BO105" si="573">SUM(P105:P106)</f>
        <v>0</v>
      </c>
      <c r="BP105" s="58">
        <f t="shared" ref="BP105" si="574">SUM(Q105:Q106)</f>
        <v>0</v>
      </c>
      <c r="BQ105" s="58">
        <f t="shared" ref="BQ105" si="575">SUM(R105:R106)</f>
        <v>0</v>
      </c>
      <c r="BR105" s="58">
        <f t="shared" ref="BR105" si="576">SUM(S105:S106)</f>
        <v>0</v>
      </c>
      <c r="BT105" s="58">
        <f t="shared" ref="BT105" si="577">SUM(U105:U106)</f>
        <v>0</v>
      </c>
      <c r="BU105" s="58">
        <f t="shared" ref="BU105" si="578">SUM(V105:V106)</f>
        <v>0</v>
      </c>
      <c r="BV105" s="58">
        <f t="shared" ref="BV105" si="579">SUM(W105:W106)</f>
        <v>0</v>
      </c>
      <c r="BW105" s="58">
        <f t="shared" ref="BW105" si="580">SUM(X105:X106)</f>
        <v>0</v>
      </c>
      <c r="BX105" s="58">
        <f t="shared" ref="BX105" si="581">SUM(Y105:Y106)</f>
        <v>0</v>
      </c>
      <c r="BY105" s="58">
        <f t="shared" ref="BY105" si="582">SUM(Z105:Z106)</f>
        <v>0</v>
      </c>
      <c r="BZ105" s="58">
        <f t="shared" ref="BZ105" si="583">SUM(AA105:AA106)</f>
        <v>0</v>
      </c>
      <c r="CA105" s="58">
        <f t="shared" ref="CA105" si="584">SUM(AB105:AB106)</f>
        <v>0</v>
      </c>
      <c r="CB105" s="58">
        <f t="shared" ref="CB105" si="585">SUM(AC105:AC106)</f>
        <v>0</v>
      </c>
      <c r="CC105" s="58">
        <f t="shared" ref="CC105" si="586">SUM(AD105:AD106)</f>
        <v>0</v>
      </c>
      <c r="CD105" s="58">
        <f t="shared" ref="CD105" si="587">SUM(AE105:AE106)</f>
        <v>0</v>
      </c>
      <c r="CE105" s="58">
        <f t="shared" ref="CE105" si="588">SUM(AF105:AF106)</f>
        <v>0</v>
      </c>
    </row>
    <row r="106" spans="1:83">
      <c r="A106" s="375"/>
      <c r="B106" s="378"/>
      <c r="C106" s="408"/>
      <c r="D106" s="408"/>
      <c r="E106" s="382"/>
      <c r="F106" s="378"/>
      <c r="G106" s="235" t="s">
        <v>107</v>
      </c>
      <c r="H106" s="194"/>
      <c r="I106" s="195" t="str">
        <f t="shared" si="554"/>
        <v/>
      </c>
      <c r="J106" s="195" t="str">
        <f t="shared" si="555"/>
        <v/>
      </c>
      <c r="K106" s="195" t="str">
        <f t="shared" si="556"/>
        <v/>
      </c>
      <c r="L106" s="195" t="str">
        <f t="shared" si="557"/>
        <v/>
      </c>
      <c r="M106" s="195" t="str">
        <f t="shared" si="558"/>
        <v/>
      </c>
      <c r="N106" s="195" t="str">
        <f t="shared" si="559"/>
        <v/>
      </c>
      <c r="O106" s="195" t="str">
        <f t="shared" si="560"/>
        <v/>
      </c>
      <c r="P106" s="195" t="str">
        <f t="shared" si="561"/>
        <v/>
      </c>
      <c r="Q106" s="195" t="str">
        <f t="shared" si="562"/>
        <v/>
      </c>
      <c r="R106" s="195" t="str">
        <f t="shared" si="563"/>
        <v/>
      </c>
      <c r="S106" s="195" t="str">
        <f t="shared" si="564"/>
        <v/>
      </c>
      <c r="T106" s="196">
        <f t="shared" si="313"/>
        <v>0</v>
      </c>
      <c r="AN106" s="58">
        <v>3</v>
      </c>
      <c r="AO106" s="58">
        <v>3</v>
      </c>
      <c r="AP106" s="58">
        <v>5</v>
      </c>
      <c r="AQ106" s="60">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58">
        <f ca="1">COUNTIF(INDIRECT("H"&amp;(ROW()+12*(($AN106-1)*3+$AO106)-ROW())/12+5):INDIRECT("S"&amp;(ROW()+12*(($AN106-1)*3+$AO106)-ROW())/12+5),AQ106)</f>
        <v>0</v>
      </c>
      <c r="AS106" s="60"/>
      <c r="AU106" s="58">
        <f ca="1">IF(AND(AQ106&gt;0,AR106&gt;0),COUNTIF(AU$6:AU105,"&gt;0")+1,0)</f>
        <v>0</v>
      </c>
      <c r="BE106" s="58">
        <v>2</v>
      </c>
      <c r="BF106" s="58" t="s">
        <v>257</v>
      </c>
      <c r="BG106" s="58">
        <f t="shared" ref="BG106" si="589">IF(BG105+BT105&gt;40000,1,0)</f>
        <v>0</v>
      </c>
      <c r="BH106" s="58">
        <f t="shared" ref="BH106" si="590">IF(BH105+BU105&gt;40000,1,0)</f>
        <v>0</v>
      </c>
      <c r="BI106" s="58">
        <f t="shared" ref="BI106" si="591">IF(BI105+BV105&gt;40000,1,0)</f>
        <v>0</v>
      </c>
      <c r="BJ106" s="58">
        <f t="shared" ref="BJ106" si="592">IF(BJ105+BW105&gt;40000,1,0)</f>
        <v>0</v>
      </c>
      <c r="BK106" s="58">
        <f t="shared" ref="BK106" si="593">IF(BK105+BX105&gt;40000,1,0)</f>
        <v>0</v>
      </c>
      <c r="BL106" s="58">
        <f t="shared" ref="BL106" si="594">IF(BL105+BY105&gt;40000,1,0)</f>
        <v>0</v>
      </c>
      <c r="BM106" s="58">
        <f t="shared" ref="BM106" si="595">IF(BM105+BZ105&gt;40000,1,0)</f>
        <v>0</v>
      </c>
      <c r="BN106" s="58">
        <f t="shared" ref="BN106" si="596">IF(BN105+CA105&gt;40000,1,0)</f>
        <v>0</v>
      </c>
      <c r="BO106" s="58">
        <f t="shared" ref="BO106" si="597">IF(BO105+CB105&gt;40000,1,0)</f>
        <v>0</v>
      </c>
      <c r="BP106" s="58">
        <f t="shared" ref="BP106" si="598">IF(BP105+CC105&gt;40000,1,0)</f>
        <v>0</v>
      </c>
      <c r="BQ106" s="58">
        <f t="shared" ref="BQ106" si="599">IF(BQ105+CD105&gt;40000,1,0)</f>
        <v>0</v>
      </c>
      <c r="BR106" s="58">
        <f t="shared" ref="BR106" si="600">IF(BR105+CE105&gt;40000,1,0)</f>
        <v>0</v>
      </c>
    </row>
    <row r="107" spans="1:83">
      <c r="A107" s="376"/>
      <c r="B107" s="379"/>
      <c r="C107" s="409"/>
      <c r="D107" s="410"/>
      <c r="E107" s="383"/>
      <c r="F107" s="379"/>
      <c r="G107" s="236" t="s">
        <v>1226</v>
      </c>
      <c r="H107" s="197"/>
      <c r="I107" s="198"/>
      <c r="J107" s="198"/>
      <c r="K107" s="198"/>
      <c r="L107" s="198"/>
      <c r="M107" s="198"/>
      <c r="N107" s="198"/>
      <c r="O107" s="198"/>
      <c r="P107" s="198"/>
      <c r="Q107" s="198"/>
      <c r="R107" s="198"/>
      <c r="S107" s="198"/>
      <c r="T107" s="199">
        <f t="shared" si="313"/>
        <v>0</v>
      </c>
      <c r="AN107" s="58">
        <v>3</v>
      </c>
      <c r="AO107" s="58">
        <v>3</v>
      </c>
      <c r="AP107" s="58">
        <v>6</v>
      </c>
      <c r="AQ107" s="60">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58">
        <f ca="1">COUNTIF(INDIRECT("H"&amp;(ROW()+12*(($AN107-1)*3+$AO107)-ROW())/12+5):INDIRECT("S"&amp;(ROW()+12*(($AN107-1)*3+$AO107)-ROW())/12+5),AQ107)</f>
        <v>0</v>
      </c>
      <c r="AS107" s="60"/>
      <c r="AU107" s="58">
        <f ca="1">IF(AND(AQ107&gt;0,AR107&gt;0),COUNTIF(AU$6:AU106,"&gt;0")+1,0)</f>
        <v>0</v>
      </c>
      <c r="BE107" s="58">
        <v>3</v>
      </c>
    </row>
    <row r="108" spans="1:83">
      <c r="A108" s="374">
        <v>35</v>
      </c>
      <c r="B108" s="377"/>
      <c r="C108" s="377"/>
      <c r="D108" s="377"/>
      <c r="E108" s="381"/>
      <c r="F108" s="377"/>
      <c r="G108" s="234" t="s">
        <v>109</v>
      </c>
      <c r="H108" s="191"/>
      <c r="I108" s="192" t="str">
        <f t="shared" ref="I108:I109" si="601">IF(H108="","",H108)</f>
        <v/>
      </c>
      <c r="J108" s="192" t="str">
        <f t="shared" ref="J108:J109" si="602">IF(I108="","",I108)</f>
        <v/>
      </c>
      <c r="K108" s="192" t="str">
        <f t="shared" ref="K108:K109" si="603">IF(J108="","",J108)</f>
        <v/>
      </c>
      <c r="L108" s="192" t="str">
        <f t="shared" ref="L108:L109" si="604">IF(K108="","",K108)</f>
        <v/>
      </c>
      <c r="M108" s="192" t="str">
        <f t="shared" ref="M108:M109" si="605">IF(L108="","",L108)</f>
        <v/>
      </c>
      <c r="N108" s="192" t="str">
        <f t="shared" ref="N108:N109" si="606">IF(M108="","",M108)</f>
        <v/>
      </c>
      <c r="O108" s="192" t="str">
        <f t="shared" ref="O108:O109" si="607">IF(N108="","",N108)</f>
        <v/>
      </c>
      <c r="P108" s="192" t="str">
        <f t="shared" ref="P108:P109" si="608">IF(O108="","",O108)</f>
        <v/>
      </c>
      <c r="Q108" s="192" t="str">
        <f t="shared" ref="Q108:Q109" si="609">IF(P108="","",P108)</f>
        <v/>
      </c>
      <c r="R108" s="192" t="str">
        <f t="shared" ref="R108:R109" si="610">IF(Q108="","",Q108)</f>
        <v/>
      </c>
      <c r="S108" s="192" t="str">
        <f t="shared" ref="S108:S109" si="611">IF(R108="","",R108)</f>
        <v/>
      </c>
      <c r="T108" s="193">
        <f t="shared" si="313"/>
        <v>0</v>
      </c>
      <c r="AN108" s="58">
        <v>3</v>
      </c>
      <c r="AO108" s="58">
        <v>3</v>
      </c>
      <c r="AP108" s="58">
        <v>7</v>
      </c>
      <c r="AQ108" s="60">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58">
        <f ca="1">COUNTIF(INDIRECT("H"&amp;(ROW()+12*(($AN108-1)*3+$AO108)-ROW())/12+5):INDIRECT("S"&amp;(ROW()+12*(($AN108-1)*3+$AO108)-ROW())/12+5),AQ108)</f>
        <v>0</v>
      </c>
      <c r="AS108" s="60"/>
      <c r="AU108" s="58">
        <f ca="1">IF(AND(AQ108&gt;0,AR108&gt;0),COUNTIF(AU$6:AU107,"&gt;0")+1,0)</f>
        <v>0</v>
      </c>
      <c r="BE108" s="58">
        <v>1</v>
      </c>
      <c r="BG108" s="58">
        <f t="shared" ref="BG108" si="612">SUM(H108:H109)</f>
        <v>0</v>
      </c>
      <c r="BH108" s="58">
        <f t="shared" ref="BH108" si="613">SUM(I108:I109)</f>
        <v>0</v>
      </c>
      <c r="BI108" s="58">
        <f t="shared" ref="BI108" si="614">SUM(J108:J109)</f>
        <v>0</v>
      </c>
      <c r="BJ108" s="58">
        <f t="shared" ref="BJ108" si="615">SUM(K108:K109)</f>
        <v>0</v>
      </c>
      <c r="BK108" s="58">
        <f t="shared" ref="BK108" si="616">SUM(L108:L109)</f>
        <v>0</v>
      </c>
      <c r="BL108" s="58">
        <f t="shared" ref="BL108" si="617">SUM(M108:M109)</f>
        <v>0</v>
      </c>
      <c r="BM108" s="58">
        <f t="shared" ref="BM108" si="618">SUM(N108:N109)</f>
        <v>0</v>
      </c>
      <c r="BN108" s="58">
        <f t="shared" ref="BN108" si="619">SUM(O108:O109)</f>
        <v>0</v>
      </c>
      <c r="BO108" s="58">
        <f t="shared" ref="BO108" si="620">SUM(P108:P109)</f>
        <v>0</v>
      </c>
      <c r="BP108" s="58">
        <f t="shared" ref="BP108" si="621">SUM(Q108:Q109)</f>
        <v>0</v>
      </c>
      <c r="BQ108" s="58">
        <f t="shared" ref="BQ108" si="622">SUM(R108:R109)</f>
        <v>0</v>
      </c>
      <c r="BR108" s="58">
        <f t="shared" ref="BR108" si="623">SUM(S108:S109)</f>
        <v>0</v>
      </c>
      <c r="BT108" s="58">
        <f t="shared" ref="BT108" si="624">SUM(U108:U109)</f>
        <v>0</v>
      </c>
      <c r="BU108" s="58">
        <f t="shared" ref="BU108" si="625">SUM(V108:V109)</f>
        <v>0</v>
      </c>
      <c r="BV108" s="58">
        <f t="shared" ref="BV108" si="626">SUM(W108:W109)</f>
        <v>0</v>
      </c>
      <c r="BW108" s="58">
        <f t="shared" ref="BW108" si="627">SUM(X108:X109)</f>
        <v>0</v>
      </c>
      <c r="BX108" s="58">
        <f t="shared" ref="BX108" si="628">SUM(Y108:Y109)</f>
        <v>0</v>
      </c>
      <c r="BY108" s="58">
        <f t="shared" ref="BY108" si="629">SUM(Z108:Z109)</f>
        <v>0</v>
      </c>
      <c r="BZ108" s="58">
        <f t="shared" ref="BZ108" si="630">SUM(AA108:AA109)</f>
        <v>0</v>
      </c>
      <c r="CA108" s="58">
        <f t="shared" ref="CA108" si="631">SUM(AB108:AB109)</f>
        <v>0</v>
      </c>
      <c r="CB108" s="58">
        <f t="shared" ref="CB108" si="632">SUM(AC108:AC109)</f>
        <v>0</v>
      </c>
      <c r="CC108" s="58">
        <f t="shared" ref="CC108" si="633">SUM(AD108:AD109)</f>
        <v>0</v>
      </c>
      <c r="CD108" s="58">
        <f t="shared" ref="CD108" si="634">SUM(AE108:AE109)</f>
        <v>0</v>
      </c>
      <c r="CE108" s="58">
        <f t="shared" ref="CE108" si="635">SUM(AF108:AF109)</f>
        <v>0</v>
      </c>
    </row>
    <row r="109" spans="1:83">
      <c r="A109" s="375"/>
      <c r="B109" s="378"/>
      <c r="C109" s="408"/>
      <c r="D109" s="408"/>
      <c r="E109" s="382"/>
      <c r="F109" s="378"/>
      <c r="G109" s="235" t="s">
        <v>107</v>
      </c>
      <c r="H109" s="194"/>
      <c r="I109" s="195" t="str">
        <f t="shared" si="601"/>
        <v/>
      </c>
      <c r="J109" s="195" t="str">
        <f t="shared" si="602"/>
        <v/>
      </c>
      <c r="K109" s="195" t="str">
        <f t="shared" si="603"/>
        <v/>
      </c>
      <c r="L109" s="195" t="str">
        <f t="shared" si="604"/>
        <v/>
      </c>
      <c r="M109" s="195" t="str">
        <f t="shared" si="605"/>
        <v/>
      </c>
      <c r="N109" s="195" t="str">
        <f t="shared" si="606"/>
        <v/>
      </c>
      <c r="O109" s="195" t="str">
        <f t="shared" si="607"/>
        <v/>
      </c>
      <c r="P109" s="195" t="str">
        <f t="shared" si="608"/>
        <v/>
      </c>
      <c r="Q109" s="195" t="str">
        <f t="shared" si="609"/>
        <v/>
      </c>
      <c r="R109" s="195" t="str">
        <f t="shared" si="610"/>
        <v/>
      </c>
      <c r="S109" s="195" t="str">
        <f t="shared" si="611"/>
        <v/>
      </c>
      <c r="T109" s="196">
        <f t="shared" si="313"/>
        <v>0</v>
      </c>
      <c r="AN109" s="58">
        <v>3</v>
      </c>
      <c r="AO109" s="58">
        <v>3</v>
      </c>
      <c r="AP109" s="58">
        <v>8</v>
      </c>
      <c r="AQ109" s="60">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58">
        <f ca="1">COUNTIF(INDIRECT("H"&amp;(ROW()+12*(($AN109-1)*3+$AO109)-ROW())/12+5):INDIRECT("S"&amp;(ROW()+12*(($AN109-1)*3+$AO109)-ROW())/12+5),AQ109)</f>
        <v>0</v>
      </c>
      <c r="AS109" s="60"/>
      <c r="AU109" s="58">
        <f ca="1">IF(AND(AQ109&gt;0,AR109&gt;0),COUNTIF(AU$6:AU108,"&gt;0")+1,0)</f>
        <v>0</v>
      </c>
      <c r="BE109" s="58">
        <v>2</v>
      </c>
      <c r="BF109" s="58" t="s">
        <v>257</v>
      </c>
      <c r="BG109" s="58">
        <f t="shared" ref="BG109" si="636">IF(BG108+BT108&gt;40000,1,0)</f>
        <v>0</v>
      </c>
      <c r="BH109" s="58">
        <f t="shared" ref="BH109" si="637">IF(BH108+BU108&gt;40000,1,0)</f>
        <v>0</v>
      </c>
      <c r="BI109" s="58">
        <f t="shared" ref="BI109" si="638">IF(BI108+BV108&gt;40000,1,0)</f>
        <v>0</v>
      </c>
      <c r="BJ109" s="58">
        <f t="shared" ref="BJ109" si="639">IF(BJ108+BW108&gt;40000,1,0)</f>
        <v>0</v>
      </c>
      <c r="BK109" s="58">
        <f t="shared" ref="BK109" si="640">IF(BK108+BX108&gt;40000,1,0)</f>
        <v>0</v>
      </c>
      <c r="BL109" s="58">
        <f t="shared" ref="BL109" si="641">IF(BL108+BY108&gt;40000,1,0)</f>
        <v>0</v>
      </c>
      <c r="BM109" s="58">
        <f t="shared" ref="BM109" si="642">IF(BM108+BZ108&gt;40000,1,0)</f>
        <v>0</v>
      </c>
      <c r="BN109" s="58">
        <f t="shared" ref="BN109" si="643">IF(BN108+CA108&gt;40000,1,0)</f>
        <v>0</v>
      </c>
      <c r="BO109" s="58">
        <f t="shared" ref="BO109" si="644">IF(BO108+CB108&gt;40000,1,0)</f>
        <v>0</v>
      </c>
      <c r="BP109" s="58">
        <f t="shared" ref="BP109" si="645">IF(BP108+CC108&gt;40000,1,0)</f>
        <v>0</v>
      </c>
      <c r="BQ109" s="58">
        <f t="shared" ref="BQ109" si="646">IF(BQ108+CD108&gt;40000,1,0)</f>
        <v>0</v>
      </c>
      <c r="BR109" s="58">
        <f t="shared" ref="BR109" si="647">IF(BR108+CE108&gt;40000,1,0)</f>
        <v>0</v>
      </c>
    </row>
    <row r="110" spans="1:83">
      <c r="A110" s="376"/>
      <c r="B110" s="379"/>
      <c r="C110" s="409"/>
      <c r="D110" s="410"/>
      <c r="E110" s="383"/>
      <c r="F110" s="379"/>
      <c r="G110" s="236" t="s">
        <v>1226</v>
      </c>
      <c r="H110" s="197"/>
      <c r="I110" s="198"/>
      <c r="J110" s="198"/>
      <c r="K110" s="198"/>
      <c r="L110" s="198"/>
      <c r="M110" s="198"/>
      <c r="N110" s="198"/>
      <c r="O110" s="198"/>
      <c r="P110" s="198"/>
      <c r="Q110" s="198"/>
      <c r="R110" s="198"/>
      <c r="S110" s="198"/>
      <c r="T110" s="199">
        <f t="shared" si="313"/>
        <v>0</v>
      </c>
      <c r="AN110" s="58">
        <v>3</v>
      </c>
      <c r="AO110" s="58">
        <v>3</v>
      </c>
      <c r="AP110" s="58">
        <v>9</v>
      </c>
      <c r="AQ110" s="60">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58">
        <f ca="1">COUNTIF(INDIRECT("H"&amp;(ROW()+12*(($AN110-1)*3+$AO110)-ROW())/12+5):INDIRECT("S"&amp;(ROW()+12*(($AN110-1)*3+$AO110)-ROW())/12+5),AQ110)</f>
        <v>0</v>
      </c>
      <c r="AS110" s="60"/>
      <c r="AU110" s="58">
        <f ca="1">IF(AND(AQ110&gt;0,AR110&gt;0),COUNTIF(AU$6:AU109,"&gt;0")+1,0)</f>
        <v>0</v>
      </c>
      <c r="BE110" s="58">
        <v>3</v>
      </c>
    </row>
    <row r="111" spans="1:83">
      <c r="A111" s="374">
        <v>36</v>
      </c>
      <c r="B111" s="377"/>
      <c r="C111" s="377"/>
      <c r="D111" s="377"/>
      <c r="E111" s="381"/>
      <c r="F111" s="377"/>
      <c r="G111" s="234" t="s">
        <v>109</v>
      </c>
      <c r="H111" s="191"/>
      <c r="I111" s="192" t="str">
        <f t="shared" ref="I111:I112" si="648">IF(H111="","",H111)</f>
        <v/>
      </c>
      <c r="J111" s="192" t="str">
        <f t="shared" ref="J111:J112" si="649">IF(I111="","",I111)</f>
        <v/>
      </c>
      <c r="K111" s="192" t="str">
        <f t="shared" ref="K111:K112" si="650">IF(J111="","",J111)</f>
        <v/>
      </c>
      <c r="L111" s="192" t="str">
        <f t="shared" ref="L111:L112" si="651">IF(K111="","",K111)</f>
        <v/>
      </c>
      <c r="M111" s="192" t="str">
        <f t="shared" ref="M111:M112" si="652">IF(L111="","",L111)</f>
        <v/>
      </c>
      <c r="N111" s="192" t="str">
        <f t="shared" ref="N111:N112" si="653">IF(M111="","",M111)</f>
        <v/>
      </c>
      <c r="O111" s="192" t="str">
        <f t="shared" ref="O111:O112" si="654">IF(N111="","",N111)</f>
        <v/>
      </c>
      <c r="P111" s="192" t="str">
        <f t="shared" ref="P111:P112" si="655">IF(O111="","",O111)</f>
        <v/>
      </c>
      <c r="Q111" s="192" t="str">
        <f t="shared" ref="Q111:Q112" si="656">IF(P111="","",P111)</f>
        <v/>
      </c>
      <c r="R111" s="192" t="str">
        <f t="shared" ref="R111:R112" si="657">IF(Q111="","",Q111)</f>
        <v/>
      </c>
      <c r="S111" s="192" t="str">
        <f t="shared" ref="S111:S112" si="658">IF(R111="","",R111)</f>
        <v/>
      </c>
      <c r="T111" s="193">
        <f t="shared" si="313"/>
        <v>0</v>
      </c>
      <c r="AN111" s="58">
        <v>3</v>
      </c>
      <c r="AO111" s="58">
        <v>3</v>
      </c>
      <c r="AP111" s="58">
        <v>10</v>
      </c>
      <c r="AQ111" s="60">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58">
        <f ca="1">COUNTIF(INDIRECT("H"&amp;(ROW()+12*(($AN111-1)*3+$AO111)-ROW())/12+5):INDIRECT("S"&amp;(ROW()+12*(($AN111-1)*3+$AO111)-ROW())/12+5),AQ111)</f>
        <v>0</v>
      </c>
      <c r="AS111" s="60"/>
      <c r="AU111" s="58">
        <f ca="1">IF(AND(AQ111&gt;0,AR111&gt;0),COUNTIF(AU$6:AU110,"&gt;0")+1,0)</f>
        <v>0</v>
      </c>
      <c r="BE111" s="58">
        <v>1</v>
      </c>
      <c r="BG111" s="58">
        <f t="shared" ref="BG111" si="659">SUM(H111:H112)</f>
        <v>0</v>
      </c>
      <c r="BH111" s="58">
        <f t="shared" ref="BH111" si="660">SUM(I111:I112)</f>
        <v>0</v>
      </c>
      <c r="BI111" s="58">
        <f t="shared" ref="BI111" si="661">SUM(J111:J112)</f>
        <v>0</v>
      </c>
      <c r="BJ111" s="58">
        <f t="shared" ref="BJ111" si="662">SUM(K111:K112)</f>
        <v>0</v>
      </c>
      <c r="BK111" s="58">
        <f t="shared" ref="BK111" si="663">SUM(L111:L112)</f>
        <v>0</v>
      </c>
      <c r="BL111" s="58">
        <f t="shared" ref="BL111" si="664">SUM(M111:M112)</f>
        <v>0</v>
      </c>
      <c r="BM111" s="58">
        <f t="shared" ref="BM111" si="665">SUM(N111:N112)</f>
        <v>0</v>
      </c>
      <c r="BN111" s="58">
        <f t="shared" ref="BN111" si="666">SUM(O111:O112)</f>
        <v>0</v>
      </c>
      <c r="BO111" s="58">
        <f t="shared" ref="BO111" si="667">SUM(P111:P112)</f>
        <v>0</v>
      </c>
      <c r="BP111" s="58">
        <f t="shared" ref="BP111" si="668">SUM(Q111:Q112)</f>
        <v>0</v>
      </c>
      <c r="BQ111" s="58">
        <f t="shared" ref="BQ111" si="669">SUM(R111:R112)</f>
        <v>0</v>
      </c>
      <c r="BR111" s="58">
        <f t="shared" ref="BR111" si="670">SUM(S111:S112)</f>
        <v>0</v>
      </c>
      <c r="BT111" s="58">
        <f t="shared" ref="BT111" si="671">SUM(U111:U112)</f>
        <v>0</v>
      </c>
      <c r="BU111" s="58">
        <f t="shared" ref="BU111" si="672">SUM(V111:V112)</f>
        <v>0</v>
      </c>
      <c r="BV111" s="58">
        <f t="shared" ref="BV111" si="673">SUM(W111:W112)</f>
        <v>0</v>
      </c>
      <c r="BW111" s="58">
        <f t="shared" ref="BW111" si="674">SUM(X111:X112)</f>
        <v>0</v>
      </c>
      <c r="BX111" s="58">
        <f t="shared" ref="BX111" si="675">SUM(Y111:Y112)</f>
        <v>0</v>
      </c>
      <c r="BY111" s="58">
        <f t="shared" ref="BY111" si="676">SUM(Z111:Z112)</f>
        <v>0</v>
      </c>
      <c r="BZ111" s="58">
        <f t="shared" ref="BZ111" si="677">SUM(AA111:AA112)</f>
        <v>0</v>
      </c>
      <c r="CA111" s="58">
        <f t="shared" ref="CA111" si="678">SUM(AB111:AB112)</f>
        <v>0</v>
      </c>
      <c r="CB111" s="58">
        <f t="shared" ref="CB111" si="679">SUM(AC111:AC112)</f>
        <v>0</v>
      </c>
      <c r="CC111" s="58">
        <f t="shared" ref="CC111" si="680">SUM(AD111:AD112)</f>
        <v>0</v>
      </c>
      <c r="CD111" s="58">
        <f t="shared" ref="CD111" si="681">SUM(AE111:AE112)</f>
        <v>0</v>
      </c>
      <c r="CE111" s="58">
        <f t="shared" ref="CE111" si="682">SUM(AF111:AF112)</f>
        <v>0</v>
      </c>
    </row>
    <row r="112" spans="1:83">
      <c r="A112" s="375"/>
      <c r="B112" s="378"/>
      <c r="C112" s="408"/>
      <c r="D112" s="408"/>
      <c r="E112" s="382"/>
      <c r="F112" s="378"/>
      <c r="G112" s="235" t="s">
        <v>107</v>
      </c>
      <c r="H112" s="194"/>
      <c r="I112" s="195" t="str">
        <f t="shared" si="648"/>
        <v/>
      </c>
      <c r="J112" s="195" t="str">
        <f t="shared" si="649"/>
        <v/>
      </c>
      <c r="K112" s="195" t="str">
        <f t="shared" si="650"/>
        <v/>
      </c>
      <c r="L112" s="195" t="str">
        <f t="shared" si="651"/>
        <v/>
      </c>
      <c r="M112" s="195" t="str">
        <f t="shared" si="652"/>
        <v/>
      </c>
      <c r="N112" s="195" t="str">
        <f t="shared" si="653"/>
        <v/>
      </c>
      <c r="O112" s="195" t="str">
        <f t="shared" si="654"/>
        <v/>
      </c>
      <c r="P112" s="195" t="str">
        <f t="shared" si="655"/>
        <v/>
      </c>
      <c r="Q112" s="195" t="str">
        <f t="shared" si="656"/>
        <v/>
      </c>
      <c r="R112" s="195" t="str">
        <f t="shared" si="657"/>
        <v/>
      </c>
      <c r="S112" s="195" t="str">
        <f t="shared" si="658"/>
        <v/>
      </c>
      <c r="T112" s="196">
        <f t="shared" si="313"/>
        <v>0</v>
      </c>
      <c r="AN112" s="58">
        <v>3</v>
      </c>
      <c r="AO112" s="58">
        <v>3</v>
      </c>
      <c r="AP112" s="58">
        <v>11</v>
      </c>
      <c r="AQ112" s="60">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58">
        <f ca="1">COUNTIF(INDIRECT("H"&amp;(ROW()+12*(($AN112-1)*3+$AO112)-ROW())/12+5):INDIRECT("S"&amp;(ROW()+12*(($AN112-1)*3+$AO112)-ROW())/12+5),AQ112)</f>
        <v>0</v>
      </c>
      <c r="AS112" s="60"/>
      <c r="AU112" s="58">
        <f ca="1">IF(AND(AQ112&gt;0,AR112&gt;0),COUNTIF(AU$6:AU111,"&gt;0")+1,0)</f>
        <v>0</v>
      </c>
      <c r="BE112" s="58">
        <v>2</v>
      </c>
      <c r="BF112" s="58" t="s">
        <v>257</v>
      </c>
      <c r="BG112" s="58">
        <f t="shared" ref="BG112" si="683">IF(BG111+BT111&gt;40000,1,0)</f>
        <v>0</v>
      </c>
      <c r="BH112" s="58">
        <f t="shared" ref="BH112" si="684">IF(BH111+BU111&gt;40000,1,0)</f>
        <v>0</v>
      </c>
      <c r="BI112" s="58">
        <f t="shared" ref="BI112" si="685">IF(BI111+BV111&gt;40000,1,0)</f>
        <v>0</v>
      </c>
      <c r="BJ112" s="58">
        <f t="shared" ref="BJ112" si="686">IF(BJ111+BW111&gt;40000,1,0)</f>
        <v>0</v>
      </c>
      <c r="BK112" s="58">
        <f t="shared" ref="BK112" si="687">IF(BK111+BX111&gt;40000,1,0)</f>
        <v>0</v>
      </c>
      <c r="BL112" s="58">
        <f t="shared" ref="BL112" si="688">IF(BL111+BY111&gt;40000,1,0)</f>
        <v>0</v>
      </c>
      <c r="BM112" s="58">
        <f t="shared" ref="BM112" si="689">IF(BM111+BZ111&gt;40000,1,0)</f>
        <v>0</v>
      </c>
      <c r="BN112" s="58">
        <f t="shared" ref="BN112" si="690">IF(BN111+CA111&gt;40000,1,0)</f>
        <v>0</v>
      </c>
      <c r="BO112" s="58">
        <f t="shared" ref="BO112" si="691">IF(BO111+CB111&gt;40000,1,0)</f>
        <v>0</v>
      </c>
      <c r="BP112" s="58">
        <f t="shared" ref="BP112" si="692">IF(BP111+CC111&gt;40000,1,0)</f>
        <v>0</v>
      </c>
      <c r="BQ112" s="58">
        <f t="shared" ref="BQ112" si="693">IF(BQ111+CD111&gt;40000,1,0)</f>
        <v>0</v>
      </c>
      <c r="BR112" s="58">
        <f t="shared" ref="BR112" si="694">IF(BR111+CE111&gt;40000,1,0)</f>
        <v>0</v>
      </c>
    </row>
    <row r="113" spans="1:83">
      <c r="A113" s="376"/>
      <c r="B113" s="379"/>
      <c r="C113" s="409"/>
      <c r="D113" s="410"/>
      <c r="E113" s="383"/>
      <c r="F113" s="379"/>
      <c r="G113" s="236" t="s">
        <v>1226</v>
      </c>
      <c r="H113" s="197"/>
      <c r="I113" s="198"/>
      <c r="J113" s="198"/>
      <c r="K113" s="198"/>
      <c r="L113" s="198"/>
      <c r="M113" s="198"/>
      <c r="N113" s="198"/>
      <c r="O113" s="198"/>
      <c r="P113" s="198"/>
      <c r="Q113" s="198"/>
      <c r="R113" s="198"/>
      <c r="S113" s="198"/>
      <c r="T113" s="199">
        <f t="shared" si="313"/>
        <v>0</v>
      </c>
      <c r="AN113" s="243">
        <v>3</v>
      </c>
      <c r="AO113" s="243">
        <v>3</v>
      </c>
      <c r="AP113" s="243">
        <v>12</v>
      </c>
      <c r="AQ113" s="244">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243">
        <f ca="1">COUNTIF(INDIRECT("H"&amp;(ROW()+12*(($AN113-1)*3+$AO113)-ROW())/12+5):INDIRECT("S"&amp;(ROW()+12*(($AN113-1)*3+$AO113)-ROW())/12+5),AQ113)</f>
        <v>0</v>
      </c>
      <c r="AS113" s="244"/>
      <c r="AT113" s="243"/>
      <c r="AU113" s="243">
        <f ca="1">IF(AND(AQ113&gt;0,AR113&gt;0),COUNTIF(AU$6:AU112,"&gt;0")+1,0)</f>
        <v>0</v>
      </c>
      <c r="BE113" s="58">
        <v>3</v>
      </c>
    </row>
    <row r="114" spans="1:83">
      <c r="A114" s="374">
        <v>37</v>
      </c>
      <c r="B114" s="377"/>
      <c r="C114" s="377"/>
      <c r="D114" s="377"/>
      <c r="E114" s="381"/>
      <c r="F114" s="377"/>
      <c r="G114" s="234" t="s">
        <v>109</v>
      </c>
      <c r="H114" s="191"/>
      <c r="I114" s="192" t="str">
        <f t="shared" ref="I114:I115" si="695">IF(H114="","",H114)</f>
        <v/>
      </c>
      <c r="J114" s="192" t="str">
        <f t="shared" ref="J114:J115" si="696">IF(I114="","",I114)</f>
        <v/>
      </c>
      <c r="K114" s="192" t="str">
        <f t="shared" ref="K114:K115" si="697">IF(J114="","",J114)</f>
        <v/>
      </c>
      <c r="L114" s="192" t="str">
        <f t="shared" ref="L114:L115" si="698">IF(K114="","",K114)</f>
        <v/>
      </c>
      <c r="M114" s="192" t="str">
        <f t="shared" ref="M114:M115" si="699">IF(L114="","",L114)</f>
        <v/>
      </c>
      <c r="N114" s="192" t="str">
        <f t="shared" ref="N114:N115" si="700">IF(M114="","",M114)</f>
        <v/>
      </c>
      <c r="O114" s="192" t="str">
        <f t="shared" ref="O114:O115" si="701">IF(N114="","",N114)</f>
        <v/>
      </c>
      <c r="P114" s="192" t="str">
        <f t="shared" ref="P114:P115" si="702">IF(O114="","",O114)</f>
        <v/>
      </c>
      <c r="Q114" s="192" t="str">
        <f t="shared" ref="Q114:Q115" si="703">IF(P114="","",P114)</f>
        <v/>
      </c>
      <c r="R114" s="192" t="str">
        <f t="shared" ref="R114:R115" si="704">IF(Q114="","",Q114)</f>
        <v/>
      </c>
      <c r="S114" s="192" t="str">
        <f t="shared" ref="S114:S115" si="705">IF(R114="","",R114)</f>
        <v/>
      </c>
      <c r="T114" s="193">
        <f t="shared" si="313"/>
        <v>0</v>
      </c>
      <c r="AN114" s="58">
        <v>4</v>
      </c>
      <c r="AO114" s="58">
        <v>1</v>
      </c>
      <c r="AP114" s="58">
        <v>1</v>
      </c>
      <c r="AQ114" s="60">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58">
        <f ca="1">COUNTIF(INDIRECT("H"&amp;(ROW()+12*(($AN114-1)*3+$AO114)-ROW())/12+5):INDIRECT("S"&amp;(ROW()+12*(($AN114-1)*3+$AO114)-ROW())/12+5),AQ114)</f>
        <v>0</v>
      </c>
      <c r="AS114" s="60"/>
      <c r="AU114" s="58">
        <f ca="1">IF(AND(AQ114&gt;0,AR114&gt;0),COUNTIF(AU$6:AU113,"&gt;0")+1,0)</f>
        <v>0</v>
      </c>
      <c r="BE114" s="58">
        <v>1</v>
      </c>
      <c r="BG114" s="58">
        <f t="shared" ref="BG114" si="706">SUM(H114:H115)</f>
        <v>0</v>
      </c>
      <c r="BH114" s="58">
        <f t="shared" ref="BH114" si="707">SUM(I114:I115)</f>
        <v>0</v>
      </c>
      <c r="BI114" s="58">
        <f t="shared" ref="BI114" si="708">SUM(J114:J115)</f>
        <v>0</v>
      </c>
      <c r="BJ114" s="58">
        <f t="shared" ref="BJ114" si="709">SUM(K114:K115)</f>
        <v>0</v>
      </c>
      <c r="BK114" s="58">
        <f t="shared" ref="BK114" si="710">SUM(L114:L115)</f>
        <v>0</v>
      </c>
      <c r="BL114" s="58">
        <f t="shared" ref="BL114" si="711">SUM(M114:M115)</f>
        <v>0</v>
      </c>
      <c r="BM114" s="58">
        <f t="shared" ref="BM114" si="712">SUM(N114:N115)</f>
        <v>0</v>
      </c>
      <c r="BN114" s="58">
        <f t="shared" ref="BN114" si="713">SUM(O114:O115)</f>
        <v>0</v>
      </c>
      <c r="BO114" s="58">
        <f t="shared" ref="BO114" si="714">SUM(P114:P115)</f>
        <v>0</v>
      </c>
      <c r="BP114" s="58">
        <f t="shared" ref="BP114" si="715">SUM(Q114:Q115)</f>
        <v>0</v>
      </c>
      <c r="BQ114" s="58">
        <f t="shared" ref="BQ114" si="716">SUM(R114:R115)</f>
        <v>0</v>
      </c>
      <c r="BR114" s="58">
        <f t="shared" ref="BR114" si="717">SUM(S114:S115)</f>
        <v>0</v>
      </c>
      <c r="BT114" s="58">
        <f t="shared" ref="BT114" si="718">SUM(U114:U115)</f>
        <v>0</v>
      </c>
      <c r="BU114" s="58">
        <f t="shared" ref="BU114" si="719">SUM(V114:V115)</f>
        <v>0</v>
      </c>
      <c r="BV114" s="58">
        <f t="shared" ref="BV114" si="720">SUM(W114:W115)</f>
        <v>0</v>
      </c>
      <c r="BW114" s="58">
        <f t="shared" ref="BW114" si="721">SUM(X114:X115)</f>
        <v>0</v>
      </c>
      <c r="BX114" s="58">
        <f t="shared" ref="BX114" si="722">SUM(Y114:Y115)</f>
        <v>0</v>
      </c>
      <c r="BY114" s="58">
        <f t="shared" ref="BY114" si="723">SUM(Z114:Z115)</f>
        <v>0</v>
      </c>
      <c r="BZ114" s="58">
        <f t="shared" ref="BZ114" si="724">SUM(AA114:AA115)</f>
        <v>0</v>
      </c>
      <c r="CA114" s="58">
        <f t="shared" ref="CA114" si="725">SUM(AB114:AB115)</f>
        <v>0</v>
      </c>
      <c r="CB114" s="58">
        <f t="shared" ref="CB114" si="726">SUM(AC114:AC115)</f>
        <v>0</v>
      </c>
      <c r="CC114" s="58">
        <f t="shared" ref="CC114" si="727">SUM(AD114:AD115)</f>
        <v>0</v>
      </c>
      <c r="CD114" s="58">
        <f t="shared" ref="CD114" si="728">SUM(AE114:AE115)</f>
        <v>0</v>
      </c>
      <c r="CE114" s="58">
        <f t="shared" ref="CE114" si="729">SUM(AF114:AF115)</f>
        <v>0</v>
      </c>
    </row>
    <row r="115" spans="1:83">
      <c r="A115" s="375"/>
      <c r="B115" s="378"/>
      <c r="C115" s="408"/>
      <c r="D115" s="408"/>
      <c r="E115" s="382"/>
      <c r="F115" s="378"/>
      <c r="G115" s="235" t="s">
        <v>107</v>
      </c>
      <c r="H115" s="194"/>
      <c r="I115" s="195" t="str">
        <f t="shared" si="695"/>
        <v/>
      </c>
      <c r="J115" s="195" t="str">
        <f t="shared" si="696"/>
        <v/>
      </c>
      <c r="K115" s="195" t="str">
        <f t="shared" si="697"/>
        <v/>
      </c>
      <c r="L115" s="195" t="str">
        <f t="shared" si="698"/>
        <v/>
      </c>
      <c r="M115" s="195" t="str">
        <f t="shared" si="699"/>
        <v/>
      </c>
      <c r="N115" s="195" t="str">
        <f t="shared" si="700"/>
        <v/>
      </c>
      <c r="O115" s="195" t="str">
        <f t="shared" si="701"/>
        <v/>
      </c>
      <c r="P115" s="195" t="str">
        <f t="shared" si="702"/>
        <v/>
      </c>
      <c r="Q115" s="195" t="str">
        <f t="shared" si="703"/>
        <v/>
      </c>
      <c r="R115" s="195" t="str">
        <f t="shared" si="704"/>
        <v/>
      </c>
      <c r="S115" s="195" t="str">
        <f t="shared" si="705"/>
        <v/>
      </c>
      <c r="T115" s="196">
        <f t="shared" si="313"/>
        <v>0</v>
      </c>
      <c r="AN115" s="58">
        <v>4</v>
      </c>
      <c r="AO115" s="58">
        <v>1</v>
      </c>
      <c r="AP115" s="58">
        <v>2</v>
      </c>
      <c r="AQ115" s="60">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58">
        <f ca="1">COUNTIF(INDIRECT("H"&amp;(ROW()+12*(($AN115-1)*3+$AO115)-ROW())/12+5):INDIRECT("S"&amp;(ROW()+12*(($AN115-1)*3+$AO115)-ROW())/12+5),AQ115)</f>
        <v>0</v>
      </c>
      <c r="AS115" s="60"/>
      <c r="AU115" s="58">
        <f ca="1">IF(AND(AQ115&gt;0,AR115&gt;0),COUNTIF(AU$6:AU114,"&gt;0")+1,0)</f>
        <v>0</v>
      </c>
      <c r="BE115" s="58">
        <v>2</v>
      </c>
      <c r="BF115" s="58" t="s">
        <v>257</v>
      </c>
      <c r="BG115" s="58">
        <f t="shared" ref="BG115" si="730">IF(BG114+BT114&gt;40000,1,0)</f>
        <v>0</v>
      </c>
      <c r="BH115" s="58">
        <f t="shared" ref="BH115" si="731">IF(BH114+BU114&gt;40000,1,0)</f>
        <v>0</v>
      </c>
      <c r="BI115" s="58">
        <f t="shared" ref="BI115" si="732">IF(BI114+BV114&gt;40000,1,0)</f>
        <v>0</v>
      </c>
      <c r="BJ115" s="58">
        <f t="shared" ref="BJ115" si="733">IF(BJ114+BW114&gt;40000,1,0)</f>
        <v>0</v>
      </c>
      <c r="BK115" s="58">
        <f t="shared" ref="BK115" si="734">IF(BK114+BX114&gt;40000,1,0)</f>
        <v>0</v>
      </c>
      <c r="BL115" s="58">
        <f t="shared" ref="BL115" si="735">IF(BL114+BY114&gt;40000,1,0)</f>
        <v>0</v>
      </c>
      <c r="BM115" s="58">
        <f t="shared" ref="BM115" si="736">IF(BM114+BZ114&gt;40000,1,0)</f>
        <v>0</v>
      </c>
      <c r="BN115" s="58">
        <f t="shared" ref="BN115" si="737">IF(BN114+CA114&gt;40000,1,0)</f>
        <v>0</v>
      </c>
      <c r="BO115" s="58">
        <f t="shared" ref="BO115" si="738">IF(BO114+CB114&gt;40000,1,0)</f>
        <v>0</v>
      </c>
      <c r="BP115" s="58">
        <f t="shared" ref="BP115" si="739">IF(BP114+CC114&gt;40000,1,0)</f>
        <v>0</v>
      </c>
      <c r="BQ115" s="58">
        <f t="shared" ref="BQ115" si="740">IF(BQ114+CD114&gt;40000,1,0)</f>
        <v>0</v>
      </c>
      <c r="BR115" s="58">
        <f t="shared" ref="BR115" si="741">IF(BR114+CE114&gt;40000,1,0)</f>
        <v>0</v>
      </c>
    </row>
    <row r="116" spans="1:83">
      <c r="A116" s="376"/>
      <c r="B116" s="379"/>
      <c r="C116" s="409"/>
      <c r="D116" s="410"/>
      <c r="E116" s="383"/>
      <c r="F116" s="379"/>
      <c r="G116" s="236" t="s">
        <v>1226</v>
      </c>
      <c r="H116" s="197"/>
      <c r="I116" s="198"/>
      <c r="J116" s="198"/>
      <c r="K116" s="198"/>
      <c r="L116" s="198"/>
      <c r="M116" s="198"/>
      <c r="N116" s="198"/>
      <c r="O116" s="198"/>
      <c r="P116" s="198"/>
      <c r="Q116" s="198"/>
      <c r="R116" s="198"/>
      <c r="S116" s="198"/>
      <c r="T116" s="199">
        <f t="shared" si="313"/>
        <v>0</v>
      </c>
      <c r="AN116" s="58">
        <v>4</v>
      </c>
      <c r="AO116" s="58">
        <v>1</v>
      </c>
      <c r="AP116" s="58">
        <v>3</v>
      </c>
      <c r="AQ116" s="60">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58">
        <f ca="1">COUNTIF(INDIRECT("H"&amp;(ROW()+12*(($AN116-1)*3+$AO116)-ROW())/12+5):INDIRECT("S"&amp;(ROW()+12*(($AN116-1)*3+$AO116)-ROW())/12+5),AQ116)</f>
        <v>0</v>
      </c>
      <c r="AS116" s="60"/>
      <c r="AU116" s="58">
        <f ca="1">IF(AND(AQ116&gt;0,AR116&gt;0),COUNTIF(AU$6:AU115,"&gt;0")+1,0)</f>
        <v>0</v>
      </c>
      <c r="BE116" s="58">
        <v>3</v>
      </c>
    </row>
    <row r="117" spans="1:83">
      <c r="A117" s="374">
        <v>38</v>
      </c>
      <c r="B117" s="377"/>
      <c r="C117" s="377"/>
      <c r="D117" s="377"/>
      <c r="E117" s="381"/>
      <c r="F117" s="377"/>
      <c r="G117" s="234" t="s">
        <v>109</v>
      </c>
      <c r="H117" s="191"/>
      <c r="I117" s="192" t="str">
        <f t="shared" ref="I117:I118" si="742">IF(H117="","",H117)</f>
        <v/>
      </c>
      <c r="J117" s="192" t="str">
        <f t="shared" ref="J117:J118" si="743">IF(I117="","",I117)</f>
        <v/>
      </c>
      <c r="K117" s="192" t="str">
        <f t="shared" ref="K117:K118" si="744">IF(J117="","",J117)</f>
        <v/>
      </c>
      <c r="L117" s="192" t="str">
        <f t="shared" ref="L117:L118" si="745">IF(K117="","",K117)</f>
        <v/>
      </c>
      <c r="M117" s="192" t="str">
        <f t="shared" ref="M117:M118" si="746">IF(L117="","",L117)</f>
        <v/>
      </c>
      <c r="N117" s="192" t="str">
        <f t="shared" ref="N117:N118" si="747">IF(M117="","",M117)</f>
        <v/>
      </c>
      <c r="O117" s="192" t="str">
        <f t="shared" ref="O117:O118" si="748">IF(N117="","",N117)</f>
        <v/>
      </c>
      <c r="P117" s="192" t="str">
        <f t="shared" ref="P117:P118" si="749">IF(O117="","",O117)</f>
        <v/>
      </c>
      <c r="Q117" s="192" t="str">
        <f t="shared" ref="Q117:Q118" si="750">IF(P117="","",P117)</f>
        <v/>
      </c>
      <c r="R117" s="192" t="str">
        <f t="shared" ref="R117:R118" si="751">IF(Q117="","",Q117)</f>
        <v/>
      </c>
      <c r="S117" s="192" t="str">
        <f t="shared" ref="S117:S118" si="752">IF(R117="","",R117)</f>
        <v/>
      </c>
      <c r="T117" s="193">
        <f t="shared" si="313"/>
        <v>0</v>
      </c>
      <c r="AN117" s="58">
        <v>4</v>
      </c>
      <c r="AO117" s="58">
        <v>1</v>
      </c>
      <c r="AP117" s="58">
        <v>4</v>
      </c>
      <c r="AQ117" s="60">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58">
        <f ca="1">COUNTIF(INDIRECT("H"&amp;(ROW()+12*(($AN117-1)*3+$AO117)-ROW())/12+5):INDIRECT("S"&amp;(ROW()+12*(($AN117-1)*3+$AO117)-ROW())/12+5),AQ117)</f>
        <v>0</v>
      </c>
      <c r="AS117" s="60"/>
      <c r="AU117" s="58">
        <f ca="1">IF(AND(AQ117&gt;0,AR117&gt;0),COUNTIF(AU$6:AU116,"&gt;0")+1,0)</f>
        <v>0</v>
      </c>
      <c r="BE117" s="58">
        <v>1</v>
      </c>
      <c r="BG117" s="58">
        <f t="shared" ref="BG117" si="753">SUM(H117:H118)</f>
        <v>0</v>
      </c>
      <c r="BH117" s="58">
        <f t="shared" ref="BH117" si="754">SUM(I117:I118)</f>
        <v>0</v>
      </c>
      <c r="BI117" s="58">
        <f t="shared" ref="BI117" si="755">SUM(J117:J118)</f>
        <v>0</v>
      </c>
      <c r="BJ117" s="58">
        <f t="shared" ref="BJ117" si="756">SUM(K117:K118)</f>
        <v>0</v>
      </c>
      <c r="BK117" s="58">
        <f t="shared" ref="BK117" si="757">SUM(L117:L118)</f>
        <v>0</v>
      </c>
      <c r="BL117" s="58">
        <f t="shared" ref="BL117" si="758">SUM(M117:M118)</f>
        <v>0</v>
      </c>
      <c r="BM117" s="58">
        <f t="shared" ref="BM117" si="759">SUM(N117:N118)</f>
        <v>0</v>
      </c>
      <c r="BN117" s="58">
        <f t="shared" ref="BN117" si="760">SUM(O117:O118)</f>
        <v>0</v>
      </c>
      <c r="BO117" s="58">
        <f t="shared" ref="BO117" si="761">SUM(P117:P118)</f>
        <v>0</v>
      </c>
      <c r="BP117" s="58">
        <f t="shared" ref="BP117" si="762">SUM(Q117:Q118)</f>
        <v>0</v>
      </c>
      <c r="BQ117" s="58">
        <f t="shared" ref="BQ117" si="763">SUM(R117:R118)</f>
        <v>0</v>
      </c>
      <c r="BR117" s="58">
        <f t="shared" ref="BR117" si="764">SUM(S117:S118)</f>
        <v>0</v>
      </c>
      <c r="BT117" s="58">
        <f t="shared" ref="BT117" si="765">SUM(U117:U118)</f>
        <v>0</v>
      </c>
      <c r="BU117" s="58">
        <f t="shared" ref="BU117" si="766">SUM(V117:V118)</f>
        <v>0</v>
      </c>
      <c r="BV117" s="58">
        <f t="shared" ref="BV117" si="767">SUM(W117:W118)</f>
        <v>0</v>
      </c>
      <c r="BW117" s="58">
        <f t="shared" ref="BW117" si="768">SUM(X117:X118)</f>
        <v>0</v>
      </c>
      <c r="BX117" s="58">
        <f t="shared" ref="BX117" si="769">SUM(Y117:Y118)</f>
        <v>0</v>
      </c>
      <c r="BY117" s="58">
        <f t="shared" ref="BY117" si="770">SUM(Z117:Z118)</f>
        <v>0</v>
      </c>
      <c r="BZ117" s="58">
        <f t="shared" ref="BZ117" si="771">SUM(AA117:AA118)</f>
        <v>0</v>
      </c>
      <c r="CA117" s="58">
        <f t="shared" ref="CA117" si="772">SUM(AB117:AB118)</f>
        <v>0</v>
      </c>
      <c r="CB117" s="58">
        <f t="shared" ref="CB117" si="773">SUM(AC117:AC118)</f>
        <v>0</v>
      </c>
      <c r="CC117" s="58">
        <f t="shared" ref="CC117" si="774">SUM(AD117:AD118)</f>
        <v>0</v>
      </c>
      <c r="CD117" s="58">
        <f t="shared" ref="CD117" si="775">SUM(AE117:AE118)</f>
        <v>0</v>
      </c>
      <c r="CE117" s="58">
        <f t="shared" ref="CE117" si="776">SUM(AF117:AF118)</f>
        <v>0</v>
      </c>
    </row>
    <row r="118" spans="1:83">
      <c r="A118" s="375"/>
      <c r="B118" s="378"/>
      <c r="C118" s="408"/>
      <c r="D118" s="408"/>
      <c r="E118" s="382"/>
      <c r="F118" s="378"/>
      <c r="G118" s="235" t="s">
        <v>107</v>
      </c>
      <c r="H118" s="194"/>
      <c r="I118" s="195" t="str">
        <f t="shared" si="742"/>
        <v/>
      </c>
      <c r="J118" s="195" t="str">
        <f t="shared" si="743"/>
        <v/>
      </c>
      <c r="K118" s="195" t="str">
        <f t="shared" si="744"/>
        <v/>
      </c>
      <c r="L118" s="195" t="str">
        <f t="shared" si="745"/>
        <v/>
      </c>
      <c r="M118" s="195" t="str">
        <f t="shared" si="746"/>
        <v/>
      </c>
      <c r="N118" s="195" t="str">
        <f t="shared" si="747"/>
        <v/>
      </c>
      <c r="O118" s="195" t="str">
        <f t="shared" si="748"/>
        <v/>
      </c>
      <c r="P118" s="195" t="str">
        <f t="shared" si="749"/>
        <v/>
      </c>
      <c r="Q118" s="195" t="str">
        <f t="shared" si="750"/>
        <v/>
      </c>
      <c r="R118" s="195" t="str">
        <f t="shared" si="751"/>
        <v/>
      </c>
      <c r="S118" s="195" t="str">
        <f t="shared" si="752"/>
        <v/>
      </c>
      <c r="T118" s="196">
        <f t="shared" si="313"/>
        <v>0</v>
      </c>
      <c r="AN118" s="58">
        <v>4</v>
      </c>
      <c r="AO118" s="58">
        <v>1</v>
      </c>
      <c r="AP118" s="58">
        <v>5</v>
      </c>
      <c r="AQ118" s="60">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58">
        <f ca="1">COUNTIF(INDIRECT("H"&amp;(ROW()+12*(($AN118-1)*3+$AO118)-ROW())/12+5):INDIRECT("S"&amp;(ROW()+12*(($AN118-1)*3+$AO118)-ROW())/12+5),AQ118)</f>
        <v>0</v>
      </c>
      <c r="AS118" s="60"/>
      <c r="AU118" s="58">
        <f ca="1">IF(AND(AQ118&gt;0,AR118&gt;0),COUNTIF(AU$6:AU117,"&gt;0")+1,0)</f>
        <v>0</v>
      </c>
      <c r="BE118" s="58">
        <v>2</v>
      </c>
      <c r="BF118" s="58" t="s">
        <v>257</v>
      </c>
      <c r="BG118" s="58">
        <f t="shared" ref="BG118" si="777">IF(BG117+BT117&gt;40000,1,0)</f>
        <v>0</v>
      </c>
      <c r="BH118" s="58">
        <f t="shared" ref="BH118" si="778">IF(BH117+BU117&gt;40000,1,0)</f>
        <v>0</v>
      </c>
      <c r="BI118" s="58">
        <f t="shared" ref="BI118" si="779">IF(BI117+BV117&gt;40000,1,0)</f>
        <v>0</v>
      </c>
      <c r="BJ118" s="58">
        <f t="shared" ref="BJ118" si="780">IF(BJ117+BW117&gt;40000,1,0)</f>
        <v>0</v>
      </c>
      <c r="BK118" s="58">
        <f t="shared" ref="BK118" si="781">IF(BK117+BX117&gt;40000,1,0)</f>
        <v>0</v>
      </c>
      <c r="BL118" s="58">
        <f t="shared" ref="BL118" si="782">IF(BL117+BY117&gt;40000,1,0)</f>
        <v>0</v>
      </c>
      <c r="BM118" s="58">
        <f t="shared" ref="BM118" si="783">IF(BM117+BZ117&gt;40000,1,0)</f>
        <v>0</v>
      </c>
      <c r="BN118" s="58">
        <f t="shared" ref="BN118" si="784">IF(BN117+CA117&gt;40000,1,0)</f>
        <v>0</v>
      </c>
      <c r="BO118" s="58">
        <f t="shared" ref="BO118" si="785">IF(BO117+CB117&gt;40000,1,0)</f>
        <v>0</v>
      </c>
      <c r="BP118" s="58">
        <f t="shared" ref="BP118" si="786">IF(BP117+CC117&gt;40000,1,0)</f>
        <v>0</v>
      </c>
      <c r="BQ118" s="58">
        <f t="shared" ref="BQ118" si="787">IF(BQ117+CD117&gt;40000,1,0)</f>
        <v>0</v>
      </c>
      <c r="BR118" s="58">
        <f t="shared" ref="BR118" si="788">IF(BR117+CE117&gt;40000,1,0)</f>
        <v>0</v>
      </c>
    </row>
    <row r="119" spans="1:83">
      <c r="A119" s="376"/>
      <c r="B119" s="379"/>
      <c r="C119" s="409"/>
      <c r="D119" s="410"/>
      <c r="E119" s="383"/>
      <c r="F119" s="379"/>
      <c r="G119" s="236" t="s">
        <v>1226</v>
      </c>
      <c r="H119" s="197"/>
      <c r="I119" s="198"/>
      <c r="J119" s="198"/>
      <c r="K119" s="198"/>
      <c r="L119" s="198"/>
      <c r="M119" s="198"/>
      <c r="N119" s="198"/>
      <c r="O119" s="198"/>
      <c r="P119" s="198"/>
      <c r="Q119" s="198"/>
      <c r="R119" s="198"/>
      <c r="S119" s="198"/>
      <c r="T119" s="199">
        <f t="shared" si="313"/>
        <v>0</v>
      </c>
      <c r="AN119" s="58">
        <v>4</v>
      </c>
      <c r="AO119" s="58">
        <v>1</v>
      </c>
      <c r="AP119" s="58">
        <v>6</v>
      </c>
      <c r="AQ119" s="60">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58">
        <f ca="1">COUNTIF(INDIRECT("H"&amp;(ROW()+12*(($AN119-1)*3+$AO119)-ROW())/12+5):INDIRECT("S"&amp;(ROW()+12*(($AN119-1)*3+$AO119)-ROW())/12+5),AQ119)</f>
        <v>0</v>
      </c>
      <c r="AS119" s="60"/>
      <c r="AU119" s="58">
        <f ca="1">IF(AND(AQ119&gt;0,AR119&gt;0),COUNTIF(AU$6:AU118,"&gt;0")+1,0)</f>
        <v>0</v>
      </c>
      <c r="BE119" s="58">
        <v>3</v>
      </c>
    </row>
    <row r="120" spans="1:83">
      <c r="A120" s="374">
        <v>39</v>
      </c>
      <c r="B120" s="377"/>
      <c r="C120" s="377"/>
      <c r="D120" s="377"/>
      <c r="E120" s="381"/>
      <c r="F120" s="377"/>
      <c r="G120" s="234" t="s">
        <v>109</v>
      </c>
      <c r="H120" s="191"/>
      <c r="I120" s="192" t="str">
        <f t="shared" ref="I120:I121" si="789">IF(H120="","",H120)</f>
        <v/>
      </c>
      <c r="J120" s="192" t="str">
        <f t="shared" ref="J120:J121" si="790">IF(I120="","",I120)</f>
        <v/>
      </c>
      <c r="K120" s="192" t="str">
        <f t="shared" ref="K120:K121" si="791">IF(J120="","",J120)</f>
        <v/>
      </c>
      <c r="L120" s="192" t="str">
        <f t="shared" ref="L120:L121" si="792">IF(K120="","",K120)</f>
        <v/>
      </c>
      <c r="M120" s="192" t="str">
        <f t="shared" ref="M120:M121" si="793">IF(L120="","",L120)</f>
        <v/>
      </c>
      <c r="N120" s="192" t="str">
        <f t="shared" ref="N120:N121" si="794">IF(M120="","",M120)</f>
        <v/>
      </c>
      <c r="O120" s="192" t="str">
        <f t="shared" ref="O120:O121" si="795">IF(N120="","",N120)</f>
        <v/>
      </c>
      <c r="P120" s="192" t="str">
        <f t="shared" ref="P120:P121" si="796">IF(O120="","",O120)</f>
        <v/>
      </c>
      <c r="Q120" s="192" t="str">
        <f t="shared" ref="Q120:Q121" si="797">IF(P120="","",P120)</f>
        <v/>
      </c>
      <c r="R120" s="192" t="str">
        <f t="shared" ref="R120:R121" si="798">IF(Q120="","",Q120)</f>
        <v/>
      </c>
      <c r="S120" s="192" t="str">
        <f t="shared" ref="S120:S121" si="799">IF(R120="","",R120)</f>
        <v/>
      </c>
      <c r="T120" s="193">
        <f t="shared" si="313"/>
        <v>0</v>
      </c>
      <c r="AN120" s="58">
        <v>4</v>
      </c>
      <c r="AO120" s="58">
        <v>1</v>
      </c>
      <c r="AP120" s="58">
        <v>7</v>
      </c>
      <c r="AQ120" s="60">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58">
        <f ca="1">COUNTIF(INDIRECT("H"&amp;(ROW()+12*(($AN120-1)*3+$AO120)-ROW())/12+5):INDIRECT("S"&amp;(ROW()+12*(($AN120-1)*3+$AO120)-ROW())/12+5),AQ120)</f>
        <v>0</v>
      </c>
      <c r="AS120" s="60"/>
      <c r="AU120" s="58">
        <f ca="1">IF(AND(AQ120&gt;0,AR120&gt;0),COUNTIF(AU$6:AU119,"&gt;0")+1,0)</f>
        <v>0</v>
      </c>
      <c r="BE120" s="58">
        <v>1</v>
      </c>
      <c r="BG120" s="58">
        <f t="shared" ref="BG120" si="800">SUM(H120:H121)</f>
        <v>0</v>
      </c>
      <c r="BH120" s="58">
        <f t="shared" ref="BH120" si="801">SUM(I120:I121)</f>
        <v>0</v>
      </c>
      <c r="BI120" s="58">
        <f t="shared" ref="BI120" si="802">SUM(J120:J121)</f>
        <v>0</v>
      </c>
      <c r="BJ120" s="58">
        <f t="shared" ref="BJ120" si="803">SUM(K120:K121)</f>
        <v>0</v>
      </c>
      <c r="BK120" s="58">
        <f t="shared" ref="BK120" si="804">SUM(L120:L121)</f>
        <v>0</v>
      </c>
      <c r="BL120" s="58">
        <f t="shared" ref="BL120" si="805">SUM(M120:M121)</f>
        <v>0</v>
      </c>
      <c r="BM120" s="58">
        <f t="shared" ref="BM120" si="806">SUM(N120:N121)</f>
        <v>0</v>
      </c>
      <c r="BN120" s="58">
        <f t="shared" ref="BN120" si="807">SUM(O120:O121)</f>
        <v>0</v>
      </c>
      <c r="BO120" s="58">
        <f t="shared" ref="BO120" si="808">SUM(P120:P121)</f>
        <v>0</v>
      </c>
      <c r="BP120" s="58">
        <f t="shared" ref="BP120" si="809">SUM(Q120:Q121)</f>
        <v>0</v>
      </c>
      <c r="BQ120" s="58">
        <f t="shared" ref="BQ120" si="810">SUM(R120:R121)</f>
        <v>0</v>
      </c>
      <c r="BR120" s="58">
        <f t="shared" ref="BR120" si="811">SUM(S120:S121)</f>
        <v>0</v>
      </c>
      <c r="BT120" s="58">
        <f t="shared" ref="BT120" si="812">SUM(U120:U121)</f>
        <v>0</v>
      </c>
      <c r="BU120" s="58">
        <f t="shared" ref="BU120" si="813">SUM(V120:V121)</f>
        <v>0</v>
      </c>
      <c r="BV120" s="58">
        <f t="shared" ref="BV120" si="814">SUM(W120:W121)</f>
        <v>0</v>
      </c>
      <c r="BW120" s="58">
        <f t="shared" ref="BW120" si="815">SUM(X120:X121)</f>
        <v>0</v>
      </c>
      <c r="BX120" s="58">
        <f t="shared" ref="BX120" si="816">SUM(Y120:Y121)</f>
        <v>0</v>
      </c>
      <c r="BY120" s="58">
        <f t="shared" ref="BY120" si="817">SUM(Z120:Z121)</f>
        <v>0</v>
      </c>
      <c r="BZ120" s="58">
        <f t="shared" ref="BZ120" si="818">SUM(AA120:AA121)</f>
        <v>0</v>
      </c>
      <c r="CA120" s="58">
        <f t="shared" ref="CA120" si="819">SUM(AB120:AB121)</f>
        <v>0</v>
      </c>
      <c r="CB120" s="58">
        <f t="shared" ref="CB120" si="820">SUM(AC120:AC121)</f>
        <v>0</v>
      </c>
      <c r="CC120" s="58">
        <f t="shared" ref="CC120" si="821">SUM(AD120:AD121)</f>
        <v>0</v>
      </c>
      <c r="CD120" s="58">
        <f t="shared" ref="CD120" si="822">SUM(AE120:AE121)</f>
        <v>0</v>
      </c>
      <c r="CE120" s="58">
        <f t="shared" ref="CE120" si="823">SUM(AF120:AF121)</f>
        <v>0</v>
      </c>
    </row>
    <row r="121" spans="1:83">
      <c r="A121" s="375"/>
      <c r="B121" s="378"/>
      <c r="C121" s="408"/>
      <c r="D121" s="408"/>
      <c r="E121" s="382"/>
      <c r="F121" s="378"/>
      <c r="G121" s="235" t="s">
        <v>107</v>
      </c>
      <c r="H121" s="194"/>
      <c r="I121" s="195" t="str">
        <f t="shared" si="789"/>
        <v/>
      </c>
      <c r="J121" s="195" t="str">
        <f t="shared" si="790"/>
        <v/>
      </c>
      <c r="K121" s="195" t="str">
        <f t="shared" si="791"/>
        <v/>
      </c>
      <c r="L121" s="195" t="str">
        <f t="shared" si="792"/>
        <v/>
      </c>
      <c r="M121" s="195" t="str">
        <f t="shared" si="793"/>
        <v/>
      </c>
      <c r="N121" s="195" t="str">
        <f t="shared" si="794"/>
        <v/>
      </c>
      <c r="O121" s="195" t="str">
        <f t="shared" si="795"/>
        <v/>
      </c>
      <c r="P121" s="195" t="str">
        <f t="shared" si="796"/>
        <v/>
      </c>
      <c r="Q121" s="195" t="str">
        <f t="shared" si="797"/>
        <v/>
      </c>
      <c r="R121" s="195" t="str">
        <f t="shared" si="798"/>
        <v/>
      </c>
      <c r="S121" s="195" t="str">
        <f t="shared" si="799"/>
        <v/>
      </c>
      <c r="T121" s="196">
        <f t="shared" si="313"/>
        <v>0</v>
      </c>
      <c r="AN121" s="58">
        <v>4</v>
      </c>
      <c r="AO121" s="58">
        <v>1</v>
      </c>
      <c r="AP121" s="58">
        <v>8</v>
      </c>
      <c r="AQ121" s="60">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58">
        <f ca="1">COUNTIF(INDIRECT("H"&amp;(ROW()+12*(($AN121-1)*3+$AO121)-ROW())/12+5):INDIRECT("S"&amp;(ROW()+12*(($AN121-1)*3+$AO121)-ROW())/12+5),AQ121)</f>
        <v>0</v>
      </c>
      <c r="AS121" s="60"/>
      <c r="AU121" s="58">
        <f ca="1">IF(AND(AQ121&gt;0,AR121&gt;0),COUNTIF(AU$6:AU120,"&gt;0")+1,0)</f>
        <v>0</v>
      </c>
      <c r="BE121" s="58">
        <v>2</v>
      </c>
      <c r="BF121" s="58" t="s">
        <v>257</v>
      </c>
      <c r="BG121" s="58">
        <f t="shared" ref="BG121" si="824">IF(BG120+BT120&gt;40000,1,0)</f>
        <v>0</v>
      </c>
      <c r="BH121" s="58">
        <f t="shared" ref="BH121" si="825">IF(BH120+BU120&gt;40000,1,0)</f>
        <v>0</v>
      </c>
      <c r="BI121" s="58">
        <f t="shared" ref="BI121" si="826">IF(BI120+BV120&gt;40000,1,0)</f>
        <v>0</v>
      </c>
      <c r="BJ121" s="58">
        <f t="shared" ref="BJ121" si="827">IF(BJ120+BW120&gt;40000,1,0)</f>
        <v>0</v>
      </c>
      <c r="BK121" s="58">
        <f t="shared" ref="BK121" si="828">IF(BK120+BX120&gt;40000,1,0)</f>
        <v>0</v>
      </c>
      <c r="BL121" s="58">
        <f t="shared" ref="BL121" si="829">IF(BL120+BY120&gt;40000,1,0)</f>
        <v>0</v>
      </c>
      <c r="BM121" s="58">
        <f t="shared" ref="BM121" si="830">IF(BM120+BZ120&gt;40000,1,0)</f>
        <v>0</v>
      </c>
      <c r="BN121" s="58">
        <f t="shared" ref="BN121" si="831">IF(BN120+CA120&gt;40000,1,0)</f>
        <v>0</v>
      </c>
      <c r="BO121" s="58">
        <f t="shared" ref="BO121" si="832">IF(BO120+CB120&gt;40000,1,0)</f>
        <v>0</v>
      </c>
      <c r="BP121" s="58">
        <f t="shared" ref="BP121" si="833">IF(BP120+CC120&gt;40000,1,0)</f>
        <v>0</v>
      </c>
      <c r="BQ121" s="58">
        <f t="shared" ref="BQ121" si="834">IF(BQ120+CD120&gt;40000,1,0)</f>
        <v>0</v>
      </c>
      <c r="BR121" s="58">
        <f t="shared" ref="BR121" si="835">IF(BR120+CE120&gt;40000,1,0)</f>
        <v>0</v>
      </c>
    </row>
    <row r="122" spans="1:83">
      <c r="A122" s="376"/>
      <c r="B122" s="379"/>
      <c r="C122" s="409"/>
      <c r="D122" s="410"/>
      <c r="E122" s="383"/>
      <c r="F122" s="379"/>
      <c r="G122" s="236" t="s">
        <v>1226</v>
      </c>
      <c r="H122" s="197"/>
      <c r="I122" s="198"/>
      <c r="J122" s="198"/>
      <c r="K122" s="198"/>
      <c r="L122" s="198"/>
      <c r="M122" s="198"/>
      <c r="N122" s="198"/>
      <c r="O122" s="198"/>
      <c r="P122" s="198"/>
      <c r="Q122" s="198"/>
      <c r="R122" s="198"/>
      <c r="S122" s="198"/>
      <c r="T122" s="199">
        <f t="shared" si="313"/>
        <v>0</v>
      </c>
      <c r="AN122" s="58">
        <v>4</v>
      </c>
      <c r="AO122" s="58">
        <v>1</v>
      </c>
      <c r="AP122" s="58">
        <v>9</v>
      </c>
      <c r="AQ122" s="60">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58">
        <f ca="1">COUNTIF(INDIRECT("H"&amp;(ROW()+12*(($AN122-1)*3+$AO122)-ROW())/12+5):INDIRECT("S"&amp;(ROW()+12*(($AN122-1)*3+$AO122)-ROW())/12+5),AQ122)</f>
        <v>0</v>
      </c>
      <c r="AS122" s="60"/>
      <c r="AU122" s="58">
        <f ca="1">IF(AND(AQ122&gt;0,AR122&gt;0),COUNTIF(AU$6:AU121,"&gt;0")+1,0)</f>
        <v>0</v>
      </c>
      <c r="BE122" s="58">
        <v>3</v>
      </c>
    </row>
    <row r="123" spans="1:83">
      <c r="A123" s="374">
        <v>40</v>
      </c>
      <c r="B123" s="377"/>
      <c r="C123" s="377"/>
      <c r="D123" s="377"/>
      <c r="E123" s="381"/>
      <c r="F123" s="377"/>
      <c r="G123" s="234" t="s">
        <v>109</v>
      </c>
      <c r="H123" s="191"/>
      <c r="I123" s="192" t="str">
        <f t="shared" ref="I123:I124" si="836">IF(H123="","",H123)</f>
        <v/>
      </c>
      <c r="J123" s="192" t="str">
        <f t="shared" ref="J123:J124" si="837">IF(I123="","",I123)</f>
        <v/>
      </c>
      <c r="K123" s="192" t="str">
        <f t="shared" ref="K123:K124" si="838">IF(J123="","",J123)</f>
        <v/>
      </c>
      <c r="L123" s="192" t="str">
        <f t="shared" ref="L123:L124" si="839">IF(K123="","",K123)</f>
        <v/>
      </c>
      <c r="M123" s="192" t="str">
        <f t="shared" ref="M123:M124" si="840">IF(L123="","",L123)</f>
        <v/>
      </c>
      <c r="N123" s="192" t="str">
        <f t="shared" ref="N123:N124" si="841">IF(M123="","",M123)</f>
        <v/>
      </c>
      <c r="O123" s="192" t="str">
        <f t="shared" ref="O123:O124" si="842">IF(N123="","",N123)</f>
        <v/>
      </c>
      <c r="P123" s="192" t="str">
        <f t="shared" ref="P123:P124" si="843">IF(O123="","",O123)</f>
        <v/>
      </c>
      <c r="Q123" s="192" t="str">
        <f t="shared" ref="Q123:Q124" si="844">IF(P123="","",P123)</f>
        <v/>
      </c>
      <c r="R123" s="192" t="str">
        <f t="shared" ref="R123:R124" si="845">IF(Q123="","",Q123)</f>
        <v/>
      </c>
      <c r="S123" s="192" t="str">
        <f t="shared" ref="S123:S124" si="846">IF(R123="","",R123)</f>
        <v/>
      </c>
      <c r="T123" s="193">
        <f t="shared" si="313"/>
        <v>0</v>
      </c>
      <c r="AN123" s="58">
        <v>4</v>
      </c>
      <c r="AO123" s="58">
        <v>1</v>
      </c>
      <c r="AP123" s="58">
        <v>10</v>
      </c>
      <c r="AQ123" s="60">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58">
        <f ca="1">COUNTIF(INDIRECT("H"&amp;(ROW()+12*(($AN123-1)*3+$AO123)-ROW())/12+5):INDIRECT("S"&amp;(ROW()+12*(($AN123-1)*3+$AO123)-ROW())/12+5),AQ123)</f>
        <v>0</v>
      </c>
      <c r="AS123" s="60"/>
      <c r="AU123" s="58">
        <f ca="1">IF(AND(AQ123&gt;0,AR123&gt;0),COUNTIF(AU$6:AU122,"&gt;0")+1,0)</f>
        <v>0</v>
      </c>
      <c r="BE123" s="58">
        <v>1</v>
      </c>
      <c r="BG123" s="58">
        <f t="shared" ref="BG123" si="847">SUM(H123:H124)</f>
        <v>0</v>
      </c>
      <c r="BH123" s="58">
        <f t="shared" ref="BH123" si="848">SUM(I123:I124)</f>
        <v>0</v>
      </c>
      <c r="BI123" s="58">
        <f t="shared" ref="BI123" si="849">SUM(J123:J124)</f>
        <v>0</v>
      </c>
      <c r="BJ123" s="58">
        <f t="shared" ref="BJ123" si="850">SUM(K123:K124)</f>
        <v>0</v>
      </c>
      <c r="BK123" s="58">
        <f t="shared" ref="BK123" si="851">SUM(L123:L124)</f>
        <v>0</v>
      </c>
      <c r="BL123" s="58">
        <f t="shared" ref="BL123" si="852">SUM(M123:M124)</f>
        <v>0</v>
      </c>
      <c r="BM123" s="58">
        <f t="shared" ref="BM123" si="853">SUM(N123:N124)</f>
        <v>0</v>
      </c>
      <c r="BN123" s="58">
        <f t="shared" ref="BN123" si="854">SUM(O123:O124)</f>
        <v>0</v>
      </c>
      <c r="BO123" s="58">
        <f t="shared" ref="BO123" si="855">SUM(P123:P124)</f>
        <v>0</v>
      </c>
      <c r="BP123" s="58">
        <f t="shared" ref="BP123" si="856">SUM(Q123:Q124)</f>
        <v>0</v>
      </c>
      <c r="BQ123" s="58">
        <f t="shared" ref="BQ123" si="857">SUM(R123:R124)</f>
        <v>0</v>
      </c>
      <c r="BR123" s="58">
        <f t="shared" ref="BR123" si="858">SUM(S123:S124)</f>
        <v>0</v>
      </c>
      <c r="BT123" s="58">
        <f t="shared" ref="BT123" si="859">SUM(U123:U124)</f>
        <v>0</v>
      </c>
      <c r="BU123" s="58">
        <f t="shared" ref="BU123" si="860">SUM(V123:V124)</f>
        <v>0</v>
      </c>
      <c r="BV123" s="58">
        <f t="shared" ref="BV123" si="861">SUM(W123:W124)</f>
        <v>0</v>
      </c>
      <c r="BW123" s="58">
        <f t="shared" ref="BW123" si="862">SUM(X123:X124)</f>
        <v>0</v>
      </c>
      <c r="BX123" s="58">
        <f t="shared" ref="BX123" si="863">SUM(Y123:Y124)</f>
        <v>0</v>
      </c>
      <c r="BY123" s="58">
        <f t="shared" ref="BY123" si="864">SUM(Z123:Z124)</f>
        <v>0</v>
      </c>
      <c r="BZ123" s="58">
        <f t="shared" ref="BZ123" si="865">SUM(AA123:AA124)</f>
        <v>0</v>
      </c>
      <c r="CA123" s="58">
        <f t="shared" ref="CA123" si="866">SUM(AB123:AB124)</f>
        <v>0</v>
      </c>
      <c r="CB123" s="58">
        <f t="shared" ref="CB123" si="867">SUM(AC123:AC124)</f>
        <v>0</v>
      </c>
      <c r="CC123" s="58">
        <f t="shared" ref="CC123" si="868">SUM(AD123:AD124)</f>
        <v>0</v>
      </c>
      <c r="CD123" s="58">
        <f t="shared" ref="CD123" si="869">SUM(AE123:AE124)</f>
        <v>0</v>
      </c>
      <c r="CE123" s="58">
        <f t="shared" ref="CE123" si="870">SUM(AF123:AF124)</f>
        <v>0</v>
      </c>
    </row>
    <row r="124" spans="1:83">
      <c r="A124" s="375"/>
      <c r="B124" s="378"/>
      <c r="C124" s="408"/>
      <c r="D124" s="408"/>
      <c r="E124" s="382"/>
      <c r="F124" s="378"/>
      <c r="G124" s="235" t="s">
        <v>107</v>
      </c>
      <c r="H124" s="194"/>
      <c r="I124" s="195" t="str">
        <f t="shared" si="836"/>
        <v/>
      </c>
      <c r="J124" s="195" t="str">
        <f t="shared" si="837"/>
        <v/>
      </c>
      <c r="K124" s="195" t="str">
        <f t="shared" si="838"/>
        <v/>
      </c>
      <c r="L124" s="195" t="str">
        <f t="shared" si="839"/>
        <v/>
      </c>
      <c r="M124" s="195" t="str">
        <f t="shared" si="840"/>
        <v/>
      </c>
      <c r="N124" s="195" t="str">
        <f t="shared" si="841"/>
        <v/>
      </c>
      <c r="O124" s="195" t="str">
        <f t="shared" si="842"/>
        <v/>
      </c>
      <c r="P124" s="195" t="str">
        <f t="shared" si="843"/>
        <v/>
      </c>
      <c r="Q124" s="195" t="str">
        <f t="shared" si="844"/>
        <v/>
      </c>
      <c r="R124" s="195" t="str">
        <f t="shared" si="845"/>
        <v/>
      </c>
      <c r="S124" s="195" t="str">
        <f t="shared" si="846"/>
        <v/>
      </c>
      <c r="T124" s="196">
        <f t="shared" si="313"/>
        <v>0</v>
      </c>
      <c r="AN124" s="58">
        <v>4</v>
      </c>
      <c r="AO124" s="58">
        <v>1</v>
      </c>
      <c r="AP124" s="58">
        <v>11</v>
      </c>
      <c r="AQ124" s="60">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58">
        <f ca="1">COUNTIF(INDIRECT("H"&amp;(ROW()+12*(($AN124-1)*3+$AO124)-ROW())/12+5):INDIRECT("S"&amp;(ROW()+12*(($AN124-1)*3+$AO124)-ROW())/12+5),AQ124)</f>
        <v>0</v>
      </c>
      <c r="AS124" s="60"/>
      <c r="AU124" s="58">
        <f ca="1">IF(AND(AQ124&gt;0,AR124&gt;0),COUNTIF(AU$6:AU123,"&gt;0")+1,0)</f>
        <v>0</v>
      </c>
      <c r="BE124" s="58">
        <v>2</v>
      </c>
      <c r="BF124" s="58" t="s">
        <v>257</v>
      </c>
      <c r="BG124" s="58">
        <f t="shared" ref="BG124" si="871">IF(BG123+BT123&gt;40000,1,0)</f>
        <v>0</v>
      </c>
      <c r="BH124" s="58">
        <f t="shared" ref="BH124" si="872">IF(BH123+BU123&gt;40000,1,0)</f>
        <v>0</v>
      </c>
      <c r="BI124" s="58">
        <f t="shared" ref="BI124" si="873">IF(BI123+BV123&gt;40000,1,0)</f>
        <v>0</v>
      </c>
      <c r="BJ124" s="58">
        <f t="shared" ref="BJ124" si="874">IF(BJ123+BW123&gt;40000,1,0)</f>
        <v>0</v>
      </c>
      <c r="BK124" s="58">
        <f t="shared" ref="BK124" si="875">IF(BK123+BX123&gt;40000,1,0)</f>
        <v>0</v>
      </c>
      <c r="BL124" s="58">
        <f t="shared" ref="BL124" si="876">IF(BL123+BY123&gt;40000,1,0)</f>
        <v>0</v>
      </c>
      <c r="BM124" s="58">
        <f t="shared" ref="BM124" si="877">IF(BM123+BZ123&gt;40000,1,0)</f>
        <v>0</v>
      </c>
      <c r="BN124" s="58">
        <f t="shared" ref="BN124" si="878">IF(BN123+CA123&gt;40000,1,0)</f>
        <v>0</v>
      </c>
      <c r="BO124" s="58">
        <f t="shared" ref="BO124" si="879">IF(BO123+CB123&gt;40000,1,0)</f>
        <v>0</v>
      </c>
      <c r="BP124" s="58">
        <f t="shared" ref="BP124" si="880">IF(BP123+CC123&gt;40000,1,0)</f>
        <v>0</v>
      </c>
      <c r="BQ124" s="58">
        <f t="shared" ref="BQ124" si="881">IF(BQ123+CD123&gt;40000,1,0)</f>
        <v>0</v>
      </c>
      <c r="BR124" s="58">
        <f t="shared" ref="BR124" si="882">IF(BR123+CE123&gt;40000,1,0)</f>
        <v>0</v>
      </c>
    </row>
    <row r="125" spans="1:83">
      <c r="A125" s="376"/>
      <c r="B125" s="379"/>
      <c r="C125" s="409"/>
      <c r="D125" s="410"/>
      <c r="E125" s="383"/>
      <c r="F125" s="379"/>
      <c r="G125" s="236" t="s">
        <v>1226</v>
      </c>
      <c r="H125" s="197"/>
      <c r="I125" s="198"/>
      <c r="J125" s="198"/>
      <c r="K125" s="198"/>
      <c r="L125" s="198"/>
      <c r="M125" s="198"/>
      <c r="N125" s="198"/>
      <c r="O125" s="198"/>
      <c r="P125" s="198"/>
      <c r="Q125" s="198"/>
      <c r="R125" s="198"/>
      <c r="S125" s="198"/>
      <c r="T125" s="199">
        <f t="shared" si="313"/>
        <v>0</v>
      </c>
      <c r="AN125" s="58">
        <v>4</v>
      </c>
      <c r="AO125" s="58">
        <v>1</v>
      </c>
      <c r="AP125" s="58">
        <v>12</v>
      </c>
      <c r="AQ125" s="60">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58">
        <f ca="1">COUNTIF(INDIRECT("H"&amp;(ROW()+12*(($AN125-1)*3+$AO125)-ROW())/12+5):INDIRECT("S"&amp;(ROW()+12*(($AN125-1)*3+$AO125)-ROW())/12+5),AQ125)</f>
        <v>0</v>
      </c>
      <c r="AS125" s="60"/>
      <c r="AU125" s="58">
        <f ca="1">IF(AND(AQ125&gt;0,AR125&gt;0),COUNTIF(AU$6:AU124,"&gt;0")+1,0)</f>
        <v>0</v>
      </c>
      <c r="BE125" s="58">
        <v>3</v>
      </c>
    </row>
    <row r="126" spans="1:83">
      <c r="A126" s="374">
        <v>41</v>
      </c>
      <c r="B126" s="377"/>
      <c r="C126" s="377"/>
      <c r="D126" s="377"/>
      <c r="E126" s="381"/>
      <c r="F126" s="377"/>
      <c r="G126" s="234" t="s">
        <v>109</v>
      </c>
      <c r="H126" s="191"/>
      <c r="I126" s="192" t="str">
        <f t="shared" ref="I126:I127" si="883">IF(H126="","",H126)</f>
        <v/>
      </c>
      <c r="J126" s="192" t="str">
        <f t="shared" ref="J126:J127" si="884">IF(I126="","",I126)</f>
        <v/>
      </c>
      <c r="K126" s="192" t="str">
        <f t="shared" ref="K126:K127" si="885">IF(J126="","",J126)</f>
        <v/>
      </c>
      <c r="L126" s="192" t="str">
        <f t="shared" ref="L126:L127" si="886">IF(K126="","",K126)</f>
        <v/>
      </c>
      <c r="M126" s="192" t="str">
        <f t="shared" ref="M126:M127" si="887">IF(L126="","",L126)</f>
        <v/>
      </c>
      <c r="N126" s="192" t="str">
        <f t="shared" ref="N126:N127" si="888">IF(M126="","",M126)</f>
        <v/>
      </c>
      <c r="O126" s="192" t="str">
        <f t="shared" ref="O126:O127" si="889">IF(N126="","",N126)</f>
        <v/>
      </c>
      <c r="P126" s="192" t="str">
        <f t="shared" ref="P126:P127" si="890">IF(O126="","",O126)</f>
        <v/>
      </c>
      <c r="Q126" s="192" t="str">
        <f t="shared" ref="Q126:Q127" si="891">IF(P126="","",P126)</f>
        <v/>
      </c>
      <c r="R126" s="192" t="str">
        <f t="shared" ref="R126:R127" si="892">IF(Q126="","",Q126)</f>
        <v/>
      </c>
      <c r="S126" s="192" t="str">
        <f t="shared" ref="S126:S127" si="893">IF(R126="","",R126)</f>
        <v/>
      </c>
      <c r="T126" s="193">
        <f t="shared" si="313"/>
        <v>0</v>
      </c>
      <c r="AN126" s="58">
        <v>4</v>
      </c>
      <c r="AO126" s="58">
        <v>2</v>
      </c>
      <c r="AP126" s="58">
        <v>1</v>
      </c>
      <c r="AQ126" s="60">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58">
        <f ca="1">COUNTIF(INDIRECT("H"&amp;(ROW()+12*(($AN126-1)*3+$AO126)-ROW())/12+5):INDIRECT("S"&amp;(ROW()+12*(($AN126-1)*3+$AO126)-ROW())/12+5),AQ126)</f>
        <v>0</v>
      </c>
      <c r="AS126" s="60"/>
      <c r="AU126" s="58">
        <f ca="1">IF(AND(AQ126&gt;0,AR126&gt;0),COUNTIF(AU$6:AU125,"&gt;0")+1,0)</f>
        <v>0</v>
      </c>
      <c r="BE126" s="58">
        <v>1</v>
      </c>
      <c r="BG126" s="58">
        <f t="shared" ref="BG126" si="894">SUM(H126:H127)</f>
        <v>0</v>
      </c>
      <c r="BH126" s="58">
        <f t="shared" ref="BH126" si="895">SUM(I126:I127)</f>
        <v>0</v>
      </c>
      <c r="BI126" s="58">
        <f t="shared" ref="BI126" si="896">SUM(J126:J127)</f>
        <v>0</v>
      </c>
      <c r="BJ126" s="58">
        <f t="shared" ref="BJ126" si="897">SUM(K126:K127)</f>
        <v>0</v>
      </c>
      <c r="BK126" s="58">
        <f t="shared" ref="BK126" si="898">SUM(L126:L127)</f>
        <v>0</v>
      </c>
      <c r="BL126" s="58">
        <f t="shared" ref="BL126" si="899">SUM(M126:M127)</f>
        <v>0</v>
      </c>
      <c r="BM126" s="58">
        <f t="shared" ref="BM126" si="900">SUM(N126:N127)</f>
        <v>0</v>
      </c>
      <c r="BN126" s="58">
        <f t="shared" ref="BN126" si="901">SUM(O126:O127)</f>
        <v>0</v>
      </c>
      <c r="BO126" s="58">
        <f t="shared" ref="BO126" si="902">SUM(P126:P127)</f>
        <v>0</v>
      </c>
      <c r="BP126" s="58">
        <f t="shared" ref="BP126" si="903">SUM(Q126:Q127)</f>
        <v>0</v>
      </c>
      <c r="BQ126" s="58">
        <f t="shared" ref="BQ126" si="904">SUM(R126:R127)</f>
        <v>0</v>
      </c>
      <c r="BR126" s="58">
        <f t="shared" ref="BR126" si="905">SUM(S126:S127)</f>
        <v>0</v>
      </c>
      <c r="BT126" s="58">
        <f t="shared" ref="BT126" si="906">SUM(U126:U127)</f>
        <v>0</v>
      </c>
      <c r="BU126" s="58">
        <f t="shared" ref="BU126" si="907">SUM(V126:V127)</f>
        <v>0</v>
      </c>
      <c r="BV126" s="58">
        <f t="shared" ref="BV126" si="908">SUM(W126:W127)</f>
        <v>0</v>
      </c>
      <c r="BW126" s="58">
        <f t="shared" ref="BW126" si="909">SUM(X126:X127)</f>
        <v>0</v>
      </c>
      <c r="BX126" s="58">
        <f t="shared" ref="BX126" si="910">SUM(Y126:Y127)</f>
        <v>0</v>
      </c>
      <c r="BY126" s="58">
        <f t="shared" ref="BY126" si="911">SUM(Z126:Z127)</f>
        <v>0</v>
      </c>
      <c r="BZ126" s="58">
        <f t="shared" ref="BZ126" si="912">SUM(AA126:AA127)</f>
        <v>0</v>
      </c>
      <c r="CA126" s="58">
        <f t="shared" ref="CA126" si="913">SUM(AB126:AB127)</f>
        <v>0</v>
      </c>
      <c r="CB126" s="58">
        <f t="shared" ref="CB126" si="914">SUM(AC126:AC127)</f>
        <v>0</v>
      </c>
      <c r="CC126" s="58">
        <f t="shared" ref="CC126" si="915">SUM(AD126:AD127)</f>
        <v>0</v>
      </c>
      <c r="CD126" s="58">
        <f t="shared" ref="CD126" si="916">SUM(AE126:AE127)</f>
        <v>0</v>
      </c>
      <c r="CE126" s="58">
        <f t="shared" ref="CE126" si="917">SUM(AF126:AF127)</f>
        <v>0</v>
      </c>
    </row>
    <row r="127" spans="1:83">
      <c r="A127" s="375"/>
      <c r="B127" s="378"/>
      <c r="C127" s="408"/>
      <c r="D127" s="408"/>
      <c r="E127" s="382"/>
      <c r="F127" s="378"/>
      <c r="G127" s="235" t="s">
        <v>107</v>
      </c>
      <c r="H127" s="194"/>
      <c r="I127" s="195" t="str">
        <f t="shared" si="883"/>
        <v/>
      </c>
      <c r="J127" s="195" t="str">
        <f t="shared" si="884"/>
        <v/>
      </c>
      <c r="K127" s="195" t="str">
        <f t="shared" si="885"/>
        <v/>
      </c>
      <c r="L127" s="195" t="str">
        <f t="shared" si="886"/>
        <v/>
      </c>
      <c r="M127" s="195" t="str">
        <f t="shared" si="887"/>
        <v/>
      </c>
      <c r="N127" s="195" t="str">
        <f t="shared" si="888"/>
        <v/>
      </c>
      <c r="O127" s="195" t="str">
        <f t="shared" si="889"/>
        <v/>
      </c>
      <c r="P127" s="195" t="str">
        <f t="shared" si="890"/>
        <v/>
      </c>
      <c r="Q127" s="195" t="str">
        <f t="shared" si="891"/>
        <v/>
      </c>
      <c r="R127" s="195" t="str">
        <f t="shared" si="892"/>
        <v/>
      </c>
      <c r="S127" s="195" t="str">
        <f t="shared" si="893"/>
        <v/>
      </c>
      <c r="T127" s="196">
        <f t="shared" si="313"/>
        <v>0</v>
      </c>
      <c r="AN127" s="58">
        <v>4</v>
      </c>
      <c r="AO127" s="58">
        <v>2</v>
      </c>
      <c r="AP127" s="58">
        <v>2</v>
      </c>
      <c r="AQ127" s="60">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58">
        <f ca="1">COUNTIF(INDIRECT("H"&amp;(ROW()+12*(($AN127-1)*3+$AO127)-ROW())/12+5):INDIRECT("S"&amp;(ROW()+12*(($AN127-1)*3+$AO127)-ROW())/12+5),AQ127)</f>
        <v>0</v>
      </c>
      <c r="AS127" s="60"/>
      <c r="AU127" s="58">
        <f ca="1">IF(AND(AQ127&gt;0,AR127&gt;0),COUNTIF(AU$6:AU126,"&gt;0")+1,0)</f>
        <v>0</v>
      </c>
      <c r="BE127" s="58">
        <v>2</v>
      </c>
      <c r="BF127" s="58" t="s">
        <v>257</v>
      </c>
      <c r="BG127" s="58">
        <f t="shared" ref="BG127" si="918">IF(BG126+BT126&gt;40000,1,0)</f>
        <v>0</v>
      </c>
      <c r="BH127" s="58">
        <f t="shared" ref="BH127" si="919">IF(BH126+BU126&gt;40000,1,0)</f>
        <v>0</v>
      </c>
      <c r="BI127" s="58">
        <f t="shared" ref="BI127" si="920">IF(BI126+BV126&gt;40000,1,0)</f>
        <v>0</v>
      </c>
      <c r="BJ127" s="58">
        <f t="shared" ref="BJ127" si="921">IF(BJ126+BW126&gt;40000,1,0)</f>
        <v>0</v>
      </c>
      <c r="BK127" s="58">
        <f t="shared" ref="BK127" si="922">IF(BK126+BX126&gt;40000,1,0)</f>
        <v>0</v>
      </c>
      <c r="BL127" s="58">
        <f t="shared" ref="BL127" si="923">IF(BL126+BY126&gt;40000,1,0)</f>
        <v>0</v>
      </c>
      <c r="BM127" s="58">
        <f t="shared" ref="BM127" si="924">IF(BM126+BZ126&gt;40000,1,0)</f>
        <v>0</v>
      </c>
      <c r="BN127" s="58">
        <f t="shared" ref="BN127" si="925">IF(BN126+CA126&gt;40000,1,0)</f>
        <v>0</v>
      </c>
      <c r="BO127" s="58">
        <f t="shared" ref="BO127" si="926">IF(BO126+CB126&gt;40000,1,0)</f>
        <v>0</v>
      </c>
      <c r="BP127" s="58">
        <f t="shared" ref="BP127" si="927">IF(BP126+CC126&gt;40000,1,0)</f>
        <v>0</v>
      </c>
      <c r="BQ127" s="58">
        <f t="shared" ref="BQ127" si="928">IF(BQ126+CD126&gt;40000,1,0)</f>
        <v>0</v>
      </c>
      <c r="BR127" s="58">
        <f t="shared" ref="BR127" si="929">IF(BR126+CE126&gt;40000,1,0)</f>
        <v>0</v>
      </c>
    </row>
    <row r="128" spans="1:83">
      <c r="A128" s="376"/>
      <c r="B128" s="379"/>
      <c r="C128" s="409"/>
      <c r="D128" s="410"/>
      <c r="E128" s="383"/>
      <c r="F128" s="379"/>
      <c r="G128" s="236" t="s">
        <v>1226</v>
      </c>
      <c r="H128" s="197"/>
      <c r="I128" s="198"/>
      <c r="J128" s="198"/>
      <c r="K128" s="198"/>
      <c r="L128" s="198"/>
      <c r="M128" s="198"/>
      <c r="N128" s="198"/>
      <c r="O128" s="198"/>
      <c r="P128" s="198"/>
      <c r="Q128" s="198"/>
      <c r="R128" s="198"/>
      <c r="S128" s="198"/>
      <c r="T128" s="199">
        <f t="shared" si="313"/>
        <v>0</v>
      </c>
      <c r="AN128" s="58">
        <v>4</v>
      </c>
      <c r="AO128" s="58">
        <v>2</v>
      </c>
      <c r="AP128" s="58">
        <v>3</v>
      </c>
      <c r="AQ128" s="60">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58">
        <f ca="1">COUNTIF(INDIRECT("H"&amp;(ROW()+12*(($AN128-1)*3+$AO128)-ROW())/12+5):INDIRECT("S"&amp;(ROW()+12*(($AN128-1)*3+$AO128)-ROW())/12+5),AQ128)</f>
        <v>0</v>
      </c>
      <c r="AS128" s="60"/>
      <c r="AU128" s="58">
        <f ca="1">IF(AND(AQ128&gt;0,AR128&gt;0),COUNTIF(AU$6:AU127,"&gt;0")+1,0)</f>
        <v>0</v>
      </c>
      <c r="BE128" s="58">
        <v>3</v>
      </c>
    </row>
    <row r="129" spans="1:83">
      <c r="A129" s="374">
        <v>42</v>
      </c>
      <c r="B129" s="377"/>
      <c r="C129" s="377"/>
      <c r="D129" s="377"/>
      <c r="E129" s="381"/>
      <c r="F129" s="377"/>
      <c r="G129" s="234" t="s">
        <v>109</v>
      </c>
      <c r="H129" s="191"/>
      <c r="I129" s="192" t="str">
        <f t="shared" ref="I129:I130" si="930">IF(H129="","",H129)</f>
        <v/>
      </c>
      <c r="J129" s="192" t="str">
        <f t="shared" ref="J129:J130" si="931">IF(I129="","",I129)</f>
        <v/>
      </c>
      <c r="K129" s="192" t="str">
        <f t="shared" ref="K129:K130" si="932">IF(J129="","",J129)</f>
        <v/>
      </c>
      <c r="L129" s="192" t="str">
        <f t="shared" ref="L129:L130" si="933">IF(K129="","",K129)</f>
        <v/>
      </c>
      <c r="M129" s="192" t="str">
        <f t="shared" ref="M129:M130" si="934">IF(L129="","",L129)</f>
        <v/>
      </c>
      <c r="N129" s="192" t="str">
        <f t="shared" ref="N129:N130" si="935">IF(M129="","",M129)</f>
        <v/>
      </c>
      <c r="O129" s="192" t="str">
        <f t="shared" ref="O129:O130" si="936">IF(N129="","",N129)</f>
        <v/>
      </c>
      <c r="P129" s="192" t="str">
        <f t="shared" ref="P129:P130" si="937">IF(O129="","",O129)</f>
        <v/>
      </c>
      <c r="Q129" s="192" t="str">
        <f t="shared" ref="Q129:Q130" si="938">IF(P129="","",P129)</f>
        <v/>
      </c>
      <c r="R129" s="192" t="str">
        <f t="shared" ref="R129:R130" si="939">IF(Q129="","",Q129)</f>
        <v/>
      </c>
      <c r="S129" s="192" t="str">
        <f t="shared" ref="S129:S130" si="940">IF(R129="","",R129)</f>
        <v/>
      </c>
      <c r="T129" s="193">
        <f t="shared" si="313"/>
        <v>0</v>
      </c>
      <c r="AN129" s="58">
        <v>4</v>
      </c>
      <c r="AO129" s="58">
        <v>2</v>
      </c>
      <c r="AP129" s="58">
        <v>4</v>
      </c>
      <c r="AQ129" s="60">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58">
        <f ca="1">COUNTIF(INDIRECT("H"&amp;(ROW()+12*(($AN129-1)*3+$AO129)-ROW())/12+5):INDIRECT("S"&amp;(ROW()+12*(($AN129-1)*3+$AO129)-ROW())/12+5),AQ129)</f>
        <v>0</v>
      </c>
      <c r="AS129" s="60"/>
      <c r="AU129" s="58">
        <f ca="1">IF(AND(AQ129&gt;0,AR129&gt;0),COUNTIF(AU$6:AU128,"&gt;0")+1,0)</f>
        <v>0</v>
      </c>
      <c r="BE129" s="58">
        <v>1</v>
      </c>
      <c r="BG129" s="58">
        <f t="shared" ref="BG129" si="941">SUM(H129:H130)</f>
        <v>0</v>
      </c>
      <c r="BH129" s="58">
        <f t="shared" ref="BH129" si="942">SUM(I129:I130)</f>
        <v>0</v>
      </c>
      <c r="BI129" s="58">
        <f t="shared" ref="BI129" si="943">SUM(J129:J130)</f>
        <v>0</v>
      </c>
      <c r="BJ129" s="58">
        <f t="shared" ref="BJ129" si="944">SUM(K129:K130)</f>
        <v>0</v>
      </c>
      <c r="BK129" s="58">
        <f t="shared" ref="BK129" si="945">SUM(L129:L130)</f>
        <v>0</v>
      </c>
      <c r="BL129" s="58">
        <f t="shared" ref="BL129" si="946">SUM(M129:M130)</f>
        <v>0</v>
      </c>
      <c r="BM129" s="58">
        <f t="shared" ref="BM129" si="947">SUM(N129:N130)</f>
        <v>0</v>
      </c>
      <c r="BN129" s="58">
        <f t="shared" ref="BN129" si="948">SUM(O129:O130)</f>
        <v>0</v>
      </c>
      <c r="BO129" s="58">
        <f t="shared" ref="BO129" si="949">SUM(P129:P130)</f>
        <v>0</v>
      </c>
      <c r="BP129" s="58">
        <f t="shared" ref="BP129" si="950">SUM(Q129:Q130)</f>
        <v>0</v>
      </c>
      <c r="BQ129" s="58">
        <f t="shared" ref="BQ129" si="951">SUM(R129:R130)</f>
        <v>0</v>
      </c>
      <c r="BR129" s="58">
        <f t="shared" ref="BR129" si="952">SUM(S129:S130)</f>
        <v>0</v>
      </c>
      <c r="BT129" s="58">
        <f t="shared" ref="BT129" si="953">SUM(U129:U130)</f>
        <v>0</v>
      </c>
      <c r="BU129" s="58">
        <f t="shared" ref="BU129" si="954">SUM(V129:V130)</f>
        <v>0</v>
      </c>
      <c r="BV129" s="58">
        <f t="shared" ref="BV129" si="955">SUM(W129:W130)</f>
        <v>0</v>
      </c>
      <c r="BW129" s="58">
        <f t="shared" ref="BW129" si="956">SUM(X129:X130)</f>
        <v>0</v>
      </c>
      <c r="BX129" s="58">
        <f t="shared" ref="BX129" si="957">SUM(Y129:Y130)</f>
        <v>0</v>
      </c>
      <c r="BY129" s="58">
        <f t="shared" ref="BY129" si="958">SUM(Z129:Z130)</f>
        <v>0</v>
      </c>
      <c r="BZ129" s="58">
        <f t="shared" ref="BZ129" si="959">SUM(AA129:AA130)</f>
        <v>0</v>
      </c>
      <c r="CA129" s="58">
        <f t="shared" ref="CA129" si="960">SUM(AB129:AB130)</f>
        <v>0</v>
      </c>
      <c r="CB129" s="58">
        <f t="shared" ref="CB129" si="961">SUM(AC129:AC130)</f>
        <v>0</v>
      </c>
      <c r="CC129" s="58">
        <f t="shared" ref="CC129" si="962">SUM(AD129:AD130)</f>
        <v>0</v>
      </c>
      <c r="CD129" s="58">
        <f t="shared" ref="CD129" si="963">SUM(AE129:AE130)</f>
        <v>0</v>
      </c>
      <c r="CE129" s="58">
        <f t="shared" ref="CE129" si="964">SUM(AF129:AF130)</f>
        <v>0</v>
      </c>
    </row>
    <row r="130" spans="1:83">
      <c r="A130" s="375"/>
      <c r="B130" s="378"/>
      <c r="C130" s="408"/>
      <c r="D130" s="408"/>
      <c r="E130" s="382"/>
      <c r="F130" s="378"/>
      <c r="G130" s="235" t="s">
        <v>107</v>
      </c>
      <c r="H130" s="194"/>
      <c r="I130" s="195" t="str">
        <f t="shared" si="930"/>
        <v/>
      </c>
      <c r="J130" s="195" t="str">
        <f t="shared" si="931"/>
        <v/>
      </c>
      <c r="K130" s="195" t="str">
        <f t="shared" si="932"/>
        <v/>
      </c>
      <c r="L130" s="195" t="str">
        <f t="shared" si="933"/>
        <v/>
      </c>
      <c r="M130" s="195" t="str">
        <f t="shared" si="934"/>
        <v/>
      </c>
      <c r="N130" s="195" t="str">
        <f t="shared" si="935"/>
        <v/>
      </c>
      <c r="O130" s="195" t="str">
        <f t="shared" si="936"/>
        <v/>
      </c>
      <c r="P130" s="195" t="str">
        <f t="shared" si="937"/>
        <v/>
      </c>
      <c r="Q130" s="195" t="str">
        <f t="shared" si="938"/>
        <v/>
      </c>
      <c r="R130" s="195" t="str">
        <f t="shared" si="939"/>
        <v/>
      </c>
      <c r="S130" s="195" t="str">
        <f t="shared" si="940"/>
        <v/>
      </c>
      <c r="T130" s="196">
        <f t="shared" si="313"/>
        <v>0</v>
      </c>
      <c r="AN130" s="58">
        <v>4</v>
      </c>
      <c r="AO130" s="58">
        <v>2</v>
      </c>
      <c r="AP130" s="58">
        <v>5</v>
      </c>
      <c r="AQ130" s="60">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58">
        <f ca="1">COUNTIF(INDIRECT("H"&amp;(ROW()+12*(($AN130-1)*3+$AO130)-ROW())/12+5):INDIRECT("S"&amp;(ROW()+12*(($AN130-1)*3+$AO130)-ROW())/12+5),AQ130)</f>
        <v>0</v>
      </c>
      <c r="AS130" s="60"/>
      <c r="AU130" s="58">
        <f ca="1">IF(AND(AQ130&gt;0,AR130&gt;0),COUNTIF(AU$6:AU129,"&gt;0")+1,0)</f>
        <v>0</v>
      </c>
      <c r="BE130" s="58">
        <v>2</v>
      </c>
      <c r="BF130" s="58" t="s">
        <v>257</v>
      </c>
      <c r="BG130" s="58">
        <f t="shared" ref="BG130" si="965">IF(BG129+BT129&gt;40000,1,0)</f>
        <v>0</v>
      </c>
      <c r="BH130" s="58">
        <f t="shared" ref="BH130" si="966">IF(BH129+BU129&gt;40000,1,0)</f>
        <v>0</v>
      </c>
      <c r="BI130" s="58">
        <f t="shared" ref="BI130" si="967">IF(BI129+BV129&gt;40000,1,0)</f>
        <v>0</v>
      </c>
      <c r="BJ130" s="58">
        <f t="shared" ref="BJ130" si="968">IF(BJ129+BW129&gt;40000,1,0)</f>
        <v>0</v>
      </c>
      <c r="BK130" s="58">
        <f t="shared" ref="BK130" si="969">IF(BK129+BX129&gt;40000,1,0)</f>
        <v>0</v>
      </c>
      <c r="BL130" s="58">
        <f t="shared" ref="BL130" si="970">IF(BL129+BY129&gt;40000,1,0)</f>
        <v>0</v>
      </c>
      <c r="BM130" s="58">
        <f t="shared" ref="BM130" si="971">IF(BM129+BZ129&gt;40000,1,0)</f>
        <v>0</v>
      </c>
      <c r="BN130" s="58">
        <f t="shared" ref="BN130" si="972">IF(BN129+CA129&gt;40000,1,0)</f>
        <v>0</v>
      </c>
      <c r="BO130" s="58">
        <f t="shared" ref="BO130" si="973">IF(BO129+CB129&gt;40000,1,0)</f>
        <v>0</v>
      </c>
      <c r="BP130" s="58">
        <f t="shared" ref="BP130" si="974">IF(BP129+CC129&gt;40000,1,0)</f>
        <v>0</v>
      </c>
      <c r="BQ130" s="58">
        <f t="shared" ref="BQ130" si="975">IF(BQ129+CD129&gt;40000,1,0)</f>
        <v>0</v>
      </c>
      <c r="BR130" s="58">
        <f t="shared" ref="BR130" si="976">IF(BR129+CE129&gt;40000,1,0)</f>
        <v>0</v>
      </c>
    </row>
    <row r="131" spans="1:83">
      <c r="A131" s="376"/>
      <c r="B131" s="379"/>
      <c r="C131" s="409"/>
      <c r="D131" s="410"/>
      <c r="E131" s="383"/>
      <c r="F131" s="379"/>
      <c r="G131" s="236" t="s">
        <v>1226</v>
      </c>
      <c r="H131" s="197"/>
      <c r="I131" s="198"/>
      <c r="J131" s="198"/>
      <c r="K131" s="198"/>
      <c r="L131" s="198"/>
      <c r="M131" s="198"/>
      <c r="N131" s="198"/>
      <c r="O131" s="198"/>
      <c r="P131" s="198"/>
      <c r="Q131" s="198"/>
      <c r="R131" s="198"/>
      <c r="S131" s="198"/>
      <c r="T131" s="199">
        <f t="shared" si="313"/>
        <v>0</v>
      </c>
      <c r="AN131" s="58">
        <v>4</v>
      </c>
      <c r="AO131" s="58">
        <v>2</v>
      </c>
      <c r="AP131" s="58">
        <v>6</v>
      </c>
      <c r="AQ131" s="60">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58">
        <f ca="1">COUNTIF(INDIRECT("H"&amp;(ROW()+12*(($AN131-1)*3+$AO131)-ROW())/12+5):INDIRECT("S"&amp;(ROW()+12*(($AN131-1)*3+$AO131)-ROW())/12+5),AQ131)</f>
        <v>0</v>
      </c>
      <c r="AS131" s="60"/>
      <c r="AU131" s="58">
        <f ca="1">IF(AND(AQ131&gt;0,AR131&gt;0),COUNTIF(AU$6:AU130,"&gt;0")+1,0)</f>
        <v>0</v>
      </c>
      <c r="BE131" s="58">
        <v>3</v>
      </c>
    </row>
    <row r="132" spans="1:83">
      <c r="A132" s="374">
        <v>43</v>
      </c>
      <c r="B132" s="377"/>
      <c r="C132" s="377"/>
      <c r="D132" s="377"/>
      <c r="E132" s="381"/>
      <c r="F132" s="377"/>
      <c r="G132" s="234" t="s">
        <v>109</v>
      </c>
      <c r="H132" s="191"/>
      <c r="I132" s="192" t="str">
        <f t="shared" ref="I132:I133" si="977">IF(H132="","",H132)</f>
        <v/>
      </c>
      <c r="J132" s="192" t="str">
        <f t="shared" ref="J132:J133" si="978">IF(I132="","",I132)</f>
        <v/>
      </c>
      <c r="K132" s="192" t="str">
        <f t="shared" ref="K132:K133" si="979">IF(J132="","",J132)</f>
        <v/>
      </c>
      <c r="L132" s="192" t="str">
        <f t="shared" ref="L132:L133" si="980">IF(K132="","",K132)</f>
        <v/>
      </c>
      <c r="M132" s="192" t="str">
        <f t="shared" ref="M132:M133" si="981">IF(L132="","",L132)</f>
        <v/>
      </c>
      <c r="N132" s="192" t="str">
        <f t="shared" ref="N132:N133" si="982">IF(M132="","",M132)</f>
        <v/>
      </c>
      <c r="O132" s="192" t="str">
        <f t="shared" ref="O132:O133" si="983">IF(N132="","",N132)</f>
        <v/>
      </c>
      <c r="P132" s="192" t="str">
        <f t="shared" ref="P132:P133" si="984">IF(O132="","",O132)</f>
        <v/>
      </c>
      <c r="Q132" s="192" t="str">
        <f t="shared" ref="Q132:Q133" si="985">IF(P132="","",P132)</f>
        <v/>
      </c>
      <c r="R132" s="192" t="str">
        <f t="shared" ref="R132:R133" si="986">IF(Q132="","",Q132)</f>
        <v/>
      </c>
      <c r="S132" s="192" t="str">
        <f t="shared" ref="S132:S133" si="987">IF(R132="","",R132)</f>
        <v/>
      </c>
      <c r="T132" s="193">
        <f t="shared" si="313"/>
        <v>0</v>
      </c>
      <c r="AN132" s="58">
        <v>4</v>
      </c>
      <c r="AO132" s="58">
        <v>2</v>
      </c>
      <c r="AP132" s="58">
        <v>7</v>
      </c>
      <c r="AQ132" s="60">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58">
        <f ca="1">COUNTIF(INDIRECT("H"&amp;(ROW()+12*(($AN132-1)*3+$AO132)-ROW())/12+5):INDIRECT("S"&amp;(ROW()+12*(($AN132-1)*3+$AO132)-ROW())/12+5),AQ132)</f>
        <v>0</v>
      </c>
      <c r="AS132" s="60"/>
      <c r="AU132" s="58">
        <f ca="1">IF(AND(AQ132&gt;0,AR132&gt;0),COUNTIF(AU$6:AU131,"&gt;0")+1,0)</f>
        <v>0</v>
      </c>
      <c r="BE132" s="58">
        <v>1</v>
      </c>
      <c r="BG132" s="58">
        <f t="shared" ref="BG132" si="988">SUM(H132:H133)</f>
        <v>0</v>
      </c>
      <c r="BH132" s="58">
        <f t="shared" ref="BH132" si="989">SUM(I132:I133)</f>
        <v>0</v>
      </c>
      <c r="BI132" s="58">
        <f t="shared" ref="BI132" si="990">SUM(J132:J133)</f>
        <v>0</v>
      </c>
      <c r="BJ132" s="58">
        <f t="shared" ref="BJ132" si="991">SUM(K132:K133)</f>
        <v>0</v>
      </c>
      <c r="BK132" s="58">
        <f t="shared" ref="BK132" si="992">SUM(L132:L133)</f>
        <v>0</v>
      </c>
      <c r="BL132" s="58">
        <f t="shared" ref="BL132" si="993">SUM(M132:M133)</f>
        <v>0</v>
      </c>
      <c r="BM132" s="58">
        <f t="shared" ref="BM132" si="994">SUM(N132:N133)</f>
        <v>0</v>
      </c>
      <c r="BN132" s="58">
        <f t="shared" ref="BN132" si="995">SUM(O132:O133)</f>
        <v>0</v>
      </c>
      <c r="BO132" s="58">
        <f t="shared" ref="BO132" si="996">SUM(P132:P133)</f>
        <v>0</v>
      </c>
      <c r="BP132" s="58">
        <f t="shared" ref="BP132" si="997">SUM(Q132:Q133)</f>
        <v>0</v>
      </c>
      <c r="BQ132" s="58">
        <f t="shared" ref="BQ132" si="998">SUM(R132:R133)</f>
        <v>0</v>
      </c>
      <c r="BR132" s="58">
        <f t="shared" ref="BR132" si="999">SUM(S132:S133)</f>
        <v>0</v>
      </c>
      <c r="BT132" s="58">
        <f t="shared" ref="BT132" si="1000">SUM(U132:U133)</f>
        <v>0</v>
      </c>
      <c r="BU132" s="58">
        <f t="shared" ref="BU132" si="1001">SUM(V132:V133)</f>
        <v>0</v>
      </c>
      <c r="BV132" s="58">
        <f t="shared" ref="BV132" si="1002">SUM(W132:W133)</f>
        <v>0</v>
      </c>
      <c r="BW132" s="58">
        <f t="shared" ref="BW132" si="1003">SUM(X132:X133)</f>
        <v>0</v>
      </c>
      <c r="BX132" s="58">
        <f t="shared" ref="BX132" si="1004">SUM(Y132:Y133)</f>
        <v>0</v>
      </c>
      <c r="BY132" s="58">
        <f t="shared" ref="BY132" si="1005">SUM(Z132:Z133)</f>
        <v>0</v>
      </c>
      <c r="BZ132" s="58">
        <f t="shared" ref="BZ132" si="1006">SUM(AA132:AA133)</f>
        <v>0</v>
      </c>
      <c r="CA132" s="58">
        <f t="shared" ref="CA132" si="1007">SUM(AB132:AB133)</f>
        <v>0</v>
      </c>
      <c r="CB132" s="58">
        <f t="shared" ref="CB132" si="1008">SUM(AC132:AC133)</f>
        <v>0</v>
      </c>
      <c r="CC132" s="58">
        <f t="shared" ref="CC132" si="1009">SUM(AD132:AD133)</f>
        <v>0</v>
      </c>
      <c r="CD132" s="58">
        <f t="shared" ref="CD132" si="1010">SUM(AE132:AE133)</f>
        <v>0</v>
      </c>
      <c r="CE132" s="58">
        <f t="shared" ref="CE132" si="1011">SUM(AF132:AF133)</f>
        <v>0</v>
      </c>
    </row>
    <row r="133" spans="1:83">
      <c r="A133" s="375"/>
      <c r="B133" s="378"/>
      <c r="C133" s="408"/>
      <c r="D133" s="408"/>
      <c r="E133" s="382"/>
      <c r="F133" s="378"/>
      <c r="G133" s="235" t="s">
        <v>107</v>
      </c>
      <c r="H133" s="194"/>
      <c r="I133" s="195" t="str">
        <f t="shared" si="977"/>
        <v/>
      </c>
      <c r="J133" s="195" t="str">
        <f t="shared" si="978"/>
        <v/>
      </c>
      <c r="K133" s="195" t="str">
        <f t="shared" si="979"/>
        <v/>
      </c>
      <c r="L133" s="195" t="str">
        <f t="shared" si="980"/>
        <v/>
      </c>
      <c r="M133" s="195" t="str">
        <f t="shared" si="981"/>
        <v/>
      </c>
      <c r="N133" s="195" t="str">
        <f t="shared" si="982"/>
        <v/>
      </c>
      <c r="O133" s="195" t="str">
        <f t="shared" si="983"/>
        <v/>
      </c>
      <c r="P133" s="195" t="str">
        <f t="shared" si="984"/>
        <v/>
      </c>
      <c r="Q133" s="195" t="str">
        <f t="shared" si="985"/>
        <v/>
      </c>
      <c r="R133" s="195" t="str">
        <f t="shared" si="986"/>
        <v/>
      </c>
      <c r="S133" s="195" t="str">
        <f t="shared" si="987"/>
        <v/>
      </c>
      <c r="T133" s="196">
        <f t="shared" si="313"/>
        <v>0</v>
      </c>
      <c r="AN133" s="58">
        <v>4</v>
      </c>
      <c r="AO133" s="58">
        <v>2</v>
      </c>
      <c r="AP133" s="58">
        <v>8</v>
      </c>
      <c r="AQ133" s="60">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58">
        <f ca="1">COUNTIF(INDIRECT("H"&amp;(ROW()+12*(($AN133-1)*3+$AO133)-ROW())/12+5):INDIRECT("S"&amp;(ROW()+12*(($AN133-1)*3+$AO133)-ROW())/12+5),AQ133)</f>
        <v>0</v>
      </c>
      <c r="AS133" s="60"/>
      <c r="AU133" s="58">
        <f ca="1">IF(AND(AQ133&gt;0,AR133&gt;0),COUNTIF(AU$6:AU132,"&gt;0")+1,0)</f>
        <v>0</v>
      </c>
      <c r="BE133" s="58">
        <v>2</v>
      </c>
      <c r="BF133" s="58" t="s">
        <v>257</v>
      </c>
      <c r="BG133" s="58">
        <f t="shared" ref="BG133" si="1012">IF(BG132+BT132&gt;40000,1,0)</f>
        <v>0</v>
      </c>
      <c r="BH133" s="58">
        <f t="shared" ref="BH133" si="1013">IF(BH132+BU132&gt;40000,1,0)</f>
        <v>0</v>
      </c>
      <c r="BI133" s="58">
        <f t="shared" ref="BI133" si="1014">IF(BI132+BV132&gt;40000,1,0)</f>
        <v>0</v>
      </c>
      <c r="BJ133" s="58">
        <f t="shared" ref="BJ133" si="1015">IF(BJ132+BW132&gt;40000,1,0)</f>
        <v>0</v>
      </c>
      <c r="BK133" s="58">
        <f t="shared" ref="BK133" si="1016">IF(BK132+BX132&gt;40000,1,0)</f>
        <v>0</v>
      </c>
      <c r="BL133" s="58">
        <f t="shared" ref="BL133" si="1017">IF(BL132+BY132&gt;40000,1,0)</f>
        <v>0</v>
      </c>
      <c r="BM133" s="58">
        <f t="shared" ref="BM133" si="1018">IF(BM132+BZ132&gt;40000,1,0)</f>
        <v>0</v>
      </c>
      <c r="BN133" s="58">
        <f t="shared" ref="BN133" si="1019">IF(BN132+CA132&gt;40000,1,0)</f>
        <v>0</v>
      </c>
      <c r="BO133" s="58">
        <f t="shared" ref="BO133" si="1020">IF(BO132+CB132&gt;40000,1,0)</f>
        <v>0</v>
      </c>
      <c r="BP133" s="58">
        <f t="shared" ref="BP133" si="1021">IF(BP132+CC132&gt;40000,1,0)</f>
        <v>0</v>
      </c>
      <c r="BQ133" s="58">
        <f t="shared" ref="BQ133" si="1022">IF(BQ132+CD132&gt;40000,1,0)</f>
        <v>0</v>
      </c>
      <c r="BR133" s="58">
        <f t="shared" ref="BR133" si="1023">IF(BR132+CE132&gt;40000,1,0)</f>
        <v>0</v>
      </c>
    </row>
    <row r="134" spans="1:83">
      <c r="A134" s="376"/>
      <c r="B134" s="379"/>
      <c r="C134" s="409"/>
      <c r="D134" s="410"/>
      <c r="E134" s="383"/>
      <c r="F134" s="379"/>
      <c r="G134" s="236" t="s">
        <v>1226</v>
      </c>
      <c r="H134" s="197"/>
      <c r="I134" s="198"/>
      <c r="J134" s="198"/>
      <c r="K134" s="198"/>
      <c r="L134" s="198"/>
      <c r="M134" s="198"/>
      <c r="N134" s="198"/>
      <c r="O134" s="198"/>
      <c r="P134" s="198"/>
      <c r="Q134" s="198"/>
      <c r="R134" s="198"/>
      <c r="S134" s="198"/>
      <c r="T134" s="199">
        <f t="shared" si="313"/>
        <v>0</v>
      </c>
      <c r="AN134" s="58">
        <v>4</v>
      </c>
      <c r="AO134" s="58">
        <v>2</v>
      </c>
      <c r="AP134" s="58">
        <v>9</v>
      </c>
      <c r="AQ134" s="60">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58">
        <f ca="1">COUNTIF(INDIRECT("H"&amp;(ROW()+12*(($AN134-1)*3+$AO134)-ROW())/12+5):INDIRECT("S"&amp;(ROW()+12*(($AN134-1)*3+$AO134)-ROW())/12+5),AQ134)</f>
        <v>0</v>
      </c>
      <c r="AS134" s="60"/>
      <c r="AU134" s="58">
        <f ca="1">IF(AND(AQ134&gt;0,AR134&gt;0),COUNTIF(AU$6:AU133,"&gt;0")+1,0)</f>
        <v>0</v>
      </c>
      <c r="BE134" s="58">
        <v>3</v>
      </c>
    </row>
    <row r="135" spans="1:83">
      <c r="A135" s="374">
        <v>44</v>
      </c>
      <c r="B135" s="377"/>
      <c r="C135" s="377"/>
      <c r="D135" s="377"/>
      <c r="E135" s="381"/>
      <c r="F135" s="377"/>
      <c r="G135" s="234" t="s">
        <v>109</v>
      </c>
      <c r="H135" s="191"/>
      <c r="I135" s="192" t="str">
        <f t="shared" ref="I135:I136" si="1024">IF(H135="","",H135)</f>
        <v/>
      </c>
      <c r="J135" s="192" t="str">
        <f t="shared" ref="J135:J136" si="1025">IF(I135="","",I135)</f>
        <v/>
      </c>
      <c r="K135" s="192" t="str">
        <f t="shared" ref="K135:K136" si="1026">IF(J135="","",J135)</f>
        <v/>
      </c>
      <c r="L135" s="192" t="str">
        <f t="shared" ref="L135:L136" si="1027">IF(K135="","",K135)</f>
        <v/>
      </c>
      <c r="M135" s="192" t="str">
        <f t="shared" ref="M135:M136" si="1028">IF(L135="","",L135)</f>
        <v/>
      </c>
      <c r="N135" s="192" t="str">
        <f t="shared" ref="N135:N136" si="1029">IF(M135="","",M135)</f>
        <v/>
      </c>
      <c r="O135" s="192" t="str">
        <f t="shared" ref="O135:O136" si="1030">IF(N135="","",N135)</f>
        <v/>
      </c>
      <c r="P135" s="192" t="str">
        <f t="shared" ref="P135:P136" si="1031">IF(O135="","",O135)</f>
        <v/>
      </c>
      <c r="Q135" s="192" t="str">
        <f t="shared" ref="Q135:Q136" si="1032">IF(P135="","",P135)</f>
        <v/>
      </c>
      <c r="R135" s="192" t="str">
        <f t="shared" ref="R135:R136" si="1033">IF(Q135="","",Q135)</f>
        <v/>
      </c>
      <c r="S135" s="192" t="str">
        <f t="shared" ref="S135:S136" si="1034">IF(R135="","",R135)</f>
        <v/>
      </c>
      <c r="T135" s="193">
        <f t="shared" si="313"/>
        <v>0</v>
      </c>
      <c r="AN135" s="58">
        <v>4</v>
      </c>
      <c r="AO135" s="58">
        <v>2</v>
      </c>
      <c r="AP135" s="58">
        <v>10</v>
      </c>
      <c r="AQ135" s="60">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58">
        <f ca="1">COUNTIF(INDIRECT("H"&amp;(ROW()+12*(($AN135-1)*3+$AO135)-ROW())/12+5):INDIRECT("S"&amp;(ROW()+12*(($AN135-1)*3+$AO135)-ROW())/12+5),AQ135)</f>
        <v>0</v>
      </c>
      <c r="AS135" s="60"/>
      <c r="AU135" s="58">
        <f ca="1">IF(AND(AQ135&gt;0,AR135&gt;0),COUNTIF(AU$6:AU134,"&gt;0")+1,0)</f>
        <v>0</v>
      </c>
      <c r="BE135" s="58">
        <v>1</v>
      </c>
      <c r="BG135" s="58">
        <f t="shared" ref="BG135" si="1035">SUM(H135:H136)</f>
        <v>0</v>
      </c>
      <c r="BH135" s="58">
        <f t="shared" ref="BH135" si="1036">SUM(I135:I136)</f>
        <v>0</v>
      </c>
      <c r="BI135" s="58">
        <f t="shared" ref="BI135" si="1037">SUM(J135:J136)</f>
        <v>0</v>
      </c>
      <c r="BJ135" s="58">
        <f t="shared" ref="BJ135" si="1038">SUM(K135:K136)</f>
        <v>0</v>
      </c>
      <c r="BK135" s="58">
        <f t="shared" ref="BK135" si="1039">SUM(L135:L136)</f>
        <v>0</v>
      </c>
      <c r="BL135" s="58">
        <f t="shared" ref="BL135" si="1040">SUM(M135:M136)</f>
        <v>0</v>
      </c>
      <c r="BM135" s="58">
        <f t="shared" ref="BM135" si="1041">SUM(N135:N136)</f>
        <v>0</v>
      </c>
      <c r="BN135" s="58">
        <f t="shared" ref="BN135" si="1042">SUM(O135:O136)</f>
        <v>0</v>
      </c>
      <c r="BO135" s="58">
        <f t="shared" ref="BO135" si="1043">SUM(P135:P136)</f>
        <v>0</v>
      </c>
      <c r="BP135" s="58">
        <f t="shared" ref="BP135" si="1044">SUM(Q135:Q136)</f>
        <v>0</v>
      </c>
      <c r="BQ135" s="58">
        <f t="shared" ref="BQ135" si="1045">SUM(R135:R136)</f>
        <v>0</v>
      </c>
      <c r="BR135" s="58">
        <f t="shared" ref="BR135" si="1046">SUM(S135:S136)</f>
        <v>0</v>
      </c>
      <c r="BT135" s="58">
        <f t="shared" ref="BT135" si="1047">SUM(U135:U136)</f>
        <v>0</v>
      </c>
      <c r="BU135" s="58">
        <f t="shared" ref="BU135" si="1048">SUM(V135:V136)</f>
        <v>0</v>
      </c>
      <c r="BV135" s="58">
        <f t="shared" ref="BV135" si="1049">SUM(W135:W136)</f>
        <v>0</v>
      </c>
      <c r="BW135" s="58">
        <f t="shared" ref="BW135" si="1050">SUM(X135:X136)</f>
        <v>0</v>
      </c>
      <c r="BX135" s="58">
        <f t="shared" ref="BX135" si="1051">SUM(Y135:Y136)</f>
        <v>0</v>
      </c>
      <c r="BY135" s="58">
        <f t="shared" ref="BY135" si="1052">SUM(Z135:Z136)</f>
        <v>0</v>
      </c>
      <c r="BZ135" s="58">
        <f t="shared" ref="BZ135" si="1053">SUM(AA135:AA136)</f>
        <v>0</v>
      </c>
      <c r="CA135" s="58">
        <f t="shared" ref="CA135" si="1054">SUM(AB135:AB136)</f>
        <v>0</v>
      </c>
      <c r="CB135" s="58">
        <f t="shared" ref="CB135" si="1055">SUM(AC135:AC136)</f>
        <v>0</v>
      </c>
      <c r="CC135" s="58">
        <f t="shared" ref="CC135" si="1056">SUM(AD135:AD136)</f>
        <v>0</v>
      </c>
      <c r="CD135" s="58">
        <f t="shared" ref="CD135" si="1057">SUM(AE135:AE136)</f>
        <v>0</v>
      </c>
      <c r="CE135" s="58">
        <f t="shared" ref="CE135" si="1058">SUM(AF135:AF136)</f>
        <v>0</v>
      </c>
    </row>
    <row r="136" spans="1:83">
      <c r="A136" s="375"/>
      <c r="B136" s="378"/>
      <c r="C136" s="408"/>
      <c r="D136" s="408"/>
      <c r="E136" s="382"/>
      <c r="F136" s="378"/>
      <c r="G136" s="235" t="s">
        <v>107</v>
      </c>
      <c r="H136" s="194"/>
      <c r="I136" s="195" t="str">
        <f t="shared" si="1024"/>
        <v/>
      </c>
      <c r="J136" s="195" t="str">
        <f t="shared" si="1025"/>
        <v/>
      </c>
      <c r="K136" s="195" t="str">
        <f t="shared" si="1026"/>
        <v/>
      </c>
      <c r="L136" s="195" t="str">
        <f t="shared" si="1027"/>
        <v/>
      </c>
      <c r="M136" s="195" t="str">
        <f t="shared" si="1028"/>
        <v/>
      </c>
      <c r="N136" s="195" t="str">
        <f t="shared" si="1029"/>
        <v/>
      </c>
      <c r="O136" s="195" t="str">
        <f t="shared" si="1030"/>
        <v/>
      </c>
      <c r="P136" s="195" t="str">
        <f t="shared" si="1031"/>
        <v/>
      </c>
      <c r="Q136" s="195" t="str">
        <f t="shared" si="1032"/>
        <v/>
      </c>
      <c r="R136" s="195" t="str">
        <f t="shared" si="1033"/>
        <v/>
      </c>
      <c r="S136" s="195" t="str">
        <f t="shared" si="1034"/>
        <v/>
      </c>
      <c r="T136" s="196">
        <f t="shared" si="313"/>
        <v>0</v>
      </c>
      <c r="AN136" s="58">
        <v>4</v>
      </c>
      <c r="AO136" s="58">
        <v>2</v>
      </c>
      <c r="AP136" s="58">
        <v>11</v>
      </c>
      <c r="AQ136" s="60">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58">
        <f ca="1">COUNTIF(INDIRECT("H"&amp;(ROW()+12*(($AN136-1)*3+$AO136)-ROW())/12+5):INDIRECT("S"&amp;(ROW()+12*(($AN136-1)*3+$AO136)-ROW())/12+5),AQ136)</f>
        <v>0</v>
      </c>
      <c r="AS136" s="60"/>
      <c r="AU136" s="58">
        <f ca="1">IF(AND(AQ136&gt;0,AR136&gt;0),COUNTIF(AU$6:AU135,"&gt;0")+1,0)</f>
        <v>0</v>
      </c>
      <c r="BE136" s="58">
        <v>2</v>
      </c>
      <c r="BF136" s="58" t="s">
        <v>257</v>
      </c>
      <c r="BG136" s="58">
        <f t="shared" ref="BG136" si="1059">IF(BG135+BT135&gt;40000,1,0)</f>
        <v>0</v>
      </c>
      <c r="BH136" s="58">
        <f t="shared" ref="BH136" si="1060">IF(BH135+BU135&gt;40000,1,0)</f>
        <v>0</v>
      </c>
      <c r="BI136" s="58">
        <f t="shared" ref="BI136" si="1061">IF(BI135+BV135&gt;40000,1,0)</f>
        <v>0</v>
      </c>
      <c r="BJ136" s="58">
        <f t="shared" ref="BJ136" si="1062">IF(BJ135+BW135&gt;40000,1,0)</f>
        <v>0</v>
      </c>
      <c r="BK136" s="58">
        <f t="shared" ref="BK136" si="1063">IF(BK135+BX135&gt;40000,1,0)</f>
        <v>0</v>
      </c>
      <c r="BL136" s="58">
        <f t="shared" ref="BL136" si="1064">IF(BL135+BY135&gt;40000,1,0)</f>
        <v>0</v>
      </c>
      <c r="BM136" s="58">
        <f t="shared" ref="BM136" si="1065">IF(BM135+BZ135&gt;40000,1,0)</f>
        <v>0</v>
      </c>
      <c r="BN136" s="58">
        <f t="shared" ref="BN136" si="1066">IF(BN135+CA135&gt;40000,1,0)</f>
        <v>0</v>
      </c>
      <c r="BO136" s="58">
        <f t="shared" ref="BO136" si="1067">IF(BO135+CB135&gt;40000,1,0)</f>
        <v>0</v>
      </c>
      <c r="BP136" s="58">
        <f t="shared" ref="BP136" si="1068">IF(BP135+CC135&gt;40000,1,0)</f>
        <v>0</v>
      </c>
      <c r="BQ136" s="58">
        <f t="shared" ref="BQ136" si="1069">IF(BQ135+CD135&gt;40000,1,0)</f>
        <v>0</v>
      </c>
      <c r="BR136" s="58">
        <f t="shared" ref="BR136" si="1070">IF(BR135+CE135&gt;40000,1,0)</f>
        <v>0</v>
      </c>
    </row>
    <row r="137" spans="1:83">
      <c r="A137" s="376"/>
      <c r="B137" s="379"/>
      <c r="C137" s="409"/>
      <c r="D137" s="410"/>
      <c r="E137" s="383"/>
      <c r="F137" s="379"/>
      <c r="G137" s="236" t="s">
        <v>1226</v>
      </c>
      <c r="H137" s="197"/>
      <c r="I137" s="198"/>
      <c r="J137" s="198"/>
      <c r="K137" s="198"/>
      <c r="L137" s="198"/>
      <c r="M137" s="198"/>
      <c r="N137" s="198"/>
      <c r="O137" s="198"/>
      <c r="P137" s="198"/>
      <c r="Q137" s="198"/>
      <c r="R137" s="198"/>
      <c r="S137" s="198"/>
      <c r="T137" s="199">
        <f t="shared" ref="T137:T200" si="1071">SUM(H137:S137)</f>
        <v>0</v>
      </c>
      <c r="AN137" s="58">
        <v>4</v>
      </c>
      <c r="AO137" s="58">
        <v>2</v>
      </c>
      <c r="AP137" s="58">
        <v>12</v>
      </c>
      <c r="AQ137" s="60">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58">
        <f ca="1">COUNTIF(INDIRECT("H"&amp;(ROW()+12*(($AN137-1)*3+$AO137)-ROW())/12+5):INDIRECT("S"&amp;(ROW()+12*(($AN137-1)*3+$AO137)-ROW())/12+5),AQ137)</f>
        <v>0</v>
      </c>
      <c r="AS137" s="60"/>
      <c r="AU137" s="58">
        <f ca="1">IF(AND(AQ137&gt;0,AR137&gt;0),COUNTIF(AU$6:AU136,"&gt;0")+1,0)</f>
        <v>0</v>
      </c>
      <c r="BE137" s="58">
        <v>3</v>
      </c>
    </row>
    <row r="138" spans="1:83">
      <c r="A138" s="374">
        <v>45</v>
      </c>
      <c r="B138" s="377"/>
      <c r="C138" s="377"/>
      <c r="D138" s="377"/>
      <c r="E138" s="381"/>
      <c r="F138" s="377"/>
      <c r="G138" s="234" t="s">
        <v>109</v>
      </c>
      <c r="H138" s="191"/>
      <c r="I138" s="192" t="str">
        <f t="shared" ref="I138:I139" si="1072">IF(H138="","",H138)</f>
        <v/>
      </c>
      <c r="J138" s="192" t="str">
        <f t="shared" ref="J138:J139" si="1073">IF(I138="","",I138)</f>
        <v/>
      </c>
      <c r="K138" s="192" t="str">
        <f t="shared" ref="K138:K139" si="1074">IF(J138="","",J138)</f>
        <v/>
      </c>
      <c r="L138" s="192" t="str">
        <f t="shared" ref="L138:L139" si="1075">IF(K138="","",K138)</f>
        <v/>
      </c>
      <c r="M138" s="192" t="str">
        <f t="shared" ref="M138:M139" si="1076">IF(L138="","",L138)</f>
        <v/>
      </c>
      <c r="N138" s="192" t="str">
        <f t="shared" ref="N138:N139" si="1077">IF(M138="","",M138)</f>
        <v/>
      </c>
      <c r="O138" s="192" t="str">
        <f t="shared" ref="O138:O139" si="1078">IF(N138="","",N138)</f>
        <v/>
      </c>
      <c r="P138" s="192" t="str">
        <f t="shared" ref="P138:P139" si="1079">IF(O138="","",O138)</f>
        <v/>
      </c>
      <c r="Q138" s="192" t="str">
        <f t="shared" ref="Q138:Q139" si="1080">IF(P138="","",P138)</f>
        <v/>
      </c>
      <c r="R138" s="192" t="str">
        <f t="shared" ref="R138:R139" si="1081">IF(Q138="","",Q138)</f>
        <v/>
      </c>
      <c r="S138" s="192" t="str">
        <f t="shared" ref="S138:S139" si="1082">IF(R138="","",R138)</f>
        <v/>
      </c>
      <c r="T138" s="193">
        <f t="shared" si="1071"/>
        <v>0</v>
      </c>
      <c r="AN138" s="58">
        <v>4</v>
      </c>
      <c r="AO138" s="58">
        <v>3</v>
      </c>
      <c r="AP138" s="58">
        <v>1</v>
      </c>
      <c r="AQ138" s="60">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58">
        <f ca="1">COUNTIF(INDIRECT("H"&amp;(ROW()+12*(($AN138-1)*3+$AO138)-ROW())/12+5):INDIRECT("S"&amp;(ROW()+12*(($AN138-1)*3+$AO138)-ROW())/12+5),AQ138)</f>
        <v>0</v>
      </c>
      <c r="AS138" s="60"/>
      <c r="AU138" s="58">
        <f ca="1">IF(AND(AQ138&gt;0,AR138&gt;0),COUNTIF(AU$6:AU137,"&gt;0")+1,0)</f>
        <v>0</v>
      </c>
      <c r="BE138" s="58">
        <v>1</v>
      </c>
      <c r="BG138" s="58">
        <f t="shared" ref="BG138" si="1083">SUM(H138:H139)</f>
        <v>0</v>
      </c>
      <c r="BH138" s="58">
        <f t="shared" ref="BH138" si="1084">SUM(I138:I139)</f>
        <v>0</v>
      </c>
      <c r="BI138" s="58">
        <f t="shared" ref="BI138" si="1085">SUM(J138:J139)</f>
        <v>0</v>
      </c>
      <c r="BJ138" s="58">
        <f t="shared" ref="BJ138" si="1086">SUM(K138:K139)</f>
        <v>0</v>
      </c>
      <c r="BK138" s="58">
        <f t="shared" ref="BK138" si="1087">SUM(L138:L139)</f>
        <v>0</v>
      </c>
      <c r="BL138" s="58">
        <f t="shared" ref="BL138" si="1088">SUM(M138:M139)</f>
        <v>0</v>
      </c>
      <c r="BM138" s="58">
        <f t="shared" ref="BM138" si="1089">SUM(N138:N139)</f>
        <v>0</v>
      </c>
      <c r="BN138" s="58">
        <f t="shared" ref="BN138" si="1090">SUM(O138:O139)</f>
        <v>0</v>
      </c>
      <c r="BO138" s="58">
        <f t="shared" ref="BO138" si="1091">SUM(P138:P139)</f>
        <v>0</v>
      </c>
      <c r="BP138" s="58">
        <f t="shared" ref="BP138" si="1092">SUM(Q138:Q139)</f>
        <v>0</v>
      </c>
      <c r="BQ138" s="58">
        <f t="shared" ref="BQ138" si="1093">SUM(R138:R139)</f>
        <v>0</v>
      </c>
      <c r="BR138" s="58">
        <f t="shared" ref="BR138" si="1094">SUM(S138:S139)</f>
        <v>0</v>
      </c>
      <c r="BT138" s="58">
        <f t="shared" ref="BT138" si="1095">SUM(U138:U139)</f>
        <v>0</v>
      </c>
      <c r="BU138" s="58">
        <f t="shared" ref="BU138" si="1096">SUM(V138:V139)</f>
        <v>0</v>
      </c>
      <c r="BV138" s="58">
        <f t="shared" ref="BV138" si="1097">SUM(W138:W139)</f>
        <v>0</v>
      </c>
      <c r="BW138" s="58">
        <f t="shared" ref="BW138" si="1098">SUM(X138:X139)</f>
        <v>0</v>
      </c>
      <c r="BX138" s="58">
        <f t="shared" ref="BX138" si="1099">SUM(Y138:Y139)</f>
        <v>0</v>
      </c>
      <c r="BY138" s="58">
        <f t="shared" ref="BY138" si="1100">SUM(Z138:Z139)</f>
        <v>0</v>
      </c>
      <c r="BZ138" s="58">
        <f t="shared" ref="BZ138" si="1101">SUM(AA138:AA139)</f>
        <v>0</v>
      </c>
      <c r="CA138" s="58">
        <f t="shared" ref="CA138" si="1102">SUM(AB138:AB139)</f>
        <v>0</v>
      </c>
      <c r="CB138" s="58">
        <f t="shared" ref="CB138" si="1103">SUM(AC138:AC139)</f>
        <v>0</v>
      </c>
      <c r="CC138" s="58">
        <f t="shared" ref="CC138" si="1104">SUM(AD138:AD139)</f>
        <v>0</v>
      </c>
      <c r="CD138" s="58">
        <f t="shared" ref="CD138" si="1105">SUM(AE138:AE139)</f>
        <v>0</v>
      </c>
      <c r="CE138" s="58">
        <f t="shared" ref="CE138" si="1106">SUM(AF138:AF139)</f>
        <v>0</v>
      </c>
    </row>
    <row r="139" spans="1:83">
      <c r="A139" s="375"/>
      <c r="B139" s="378"/>
      <c r="C139" s="408"/>
      <c r="D139" s="408"/>
      <c r="E139" s="382"/>
      <c r="F139" s="378"/>
      <c r="G139" s="235" t="s">
        <v>107</v>
      </c>
      <c r="H139" s="194"/>
      <c r="I139" s="195" t="str">
        <f t="shared" si="1072"/>
        <v/>
      </c>
      <c r="J139" s="195" t="str">
        <f t="shared" si="1073"/>
        <v/>
      </c>
      <c r="K139" s="195" t="str">
        <f t="shared" si="1074"/>
        <v/>
      </c>
      <c r="L139" s="195" t="str">
        <f t="shared" si="1075"/>
        <v/>
      </c>
      <c r="M139" s="195" t="str">
        <f t="shared" si="1076"/>
        <v/>
      </c>
      <c r="N139" s="195" t="str">
        <f t="shared" si="1077"/>
        <v/>
      </c>
      <c r="O139" s="195" t="str">
        <f t="shared" si="1078"/>
        <v/>
      </c>
      <c r="P139" s="195" t="str">
        <f t="shared" si="1079"/>
        <v/>
      </c>
      <c r="Q139" s="195" t="str">
        <f t="shared" si="1080"/>
        <v/>
      </c>
      <c r="R139" s="195" t="str">
        <f t="shared" si="1081"/>
        <v/>
      </c>
      <c r="S139" s="195" t="str">
        <f t="shared" si="1082"/>
        <v/>
      </c>
      <c r="T139" s="196">
        <f t="shared" si="1071"/>
        <v>0</v>
      </c>
      <c r="AN139" s="58">
        <v>4</v>
      </c>
      <c r="AO139" s="58">
        <v>3</v>
      </c>
      <c r="AP139" s="58">
        <v>2</v>
      </c>
      <c r="AQ139" s="60">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58">
        <f ca="1">COUNTIF(INDIRECT("H"&amp;(ROW()+12*(($AN139-1)*3+$AO139)-ROW())/12+5):INDIRECT("S"&amp;(ROW()+12*(($AN139-1)*3+$AO139)-ROW())/12+5),AQ139)</f>
        <v>0</v>
      </c>
      <c r="AS139" s="60"/>
      <c r="AU139" s="58">
        <f ca="1">IF(AND(AQ139&gt;0,AR139&gt;0),COUNTIF(AU$6:AU138,"&gt;0")+1,0)</f>
        <v>0</v>
      </c>
      <c r="BE139" s="58">
        <v>2</v>
      </c>
      <c r="BF139" s="58" t="s">
        <v>257</v>
      </c>
      <c r="BG139" s="58">
        <f t="shared" ref="BG139" si="1107">IF(BG138+BT138&gt;40000,1,0)</f>
        <v>0</v>
      </c>
      <c r="BH139" s="58">
        <f t="shared" ref="BH139" si="1108">IF(BH138+BU138&gt;40000,1,0)</f>
        <v>0</v>
      </c>
      <c r="BI139" s="58">
        <f t="shared" ref="BI139" si="1109">IF(BI138+BV138&gt;40000,1,0)</f>
        <v>0</v>
      </c>
      <c r="BJ139" s="58">
        <f t="shared" ref="BJ139" si="1110">IF(BJ138+BW138&gt;40000,1,0)</f>
        <v>0</v>
      </c>
      <c r="BK139" s="58">
        <f t="shared" ref="BK139" si="1111">IF(BK138+BX138&gt;40000,1,0)</f>
        <v>0</v>
      </c>
      <c r="BL139" s="58">
        <f t="shared" ref="BL139" si="1112">IF(BL138+BY138&gt;40000,1,0)</f>
        <v>0</v>
      </c>
      <c r="BM139" s="58">
        <f t="shared" ref="BM139" si="1113">IF(BM138+BZ138&gt;40000,1,0)</f>
        <v>0</v>
      </c>
      <c r="BN139" s="58">
        <f t="shared" ref="BN139" si="1114">IF(BN138+CA138&gt;40000,1,0)</f>
        <v>0</v>
      </c>
      <c r="BO139" s="58">
        <f t="shared" ref="BO139" si="1115">IF(BO138+CB138&gt;40000,1,0)</f>
        <v>0</v>
      </c>
      <c r="BP139" s="58">
        <f t="shared" ref="BP139" si="1116">IF(BP138+CC138&gt;40000,1,0)</f>
        <v>0</v>
      </c>
      <c r="BQ139" s="58">
        <f t="shared" ref="BQ139" si="1117">IF(BQ138+CD138&gt;40000,1,0)</f>
        <v>0</v>
      </c>
      <c r="BR139" s="58">
        <f t="shared" ref="BR139" si="1118">IF(BR138+CE138&gt;40000,1,0)</f>
        <v>0</v>
      </c>
    </row>
    <row r="140" spans="1:83">
      <c r="A140" s="376"/>
      <c r="B140" s="379"/>
      <c r="C140" s="409"/>
      <c r="D140" s="410"/>
      <c r="E140" s="383"/>
      <c r="F140" s="379"/>
      <c r="G140" s="236" t="s">
        <v>1226</v>
      </c>
      <c r="H140" s="197"/>
      <c r="I140" s="198"/>
      <c r="J140" s="198"/>
      <c r="K140" s="198"/>
      <c r="L140" s="198"/>
      <c r="M140" s="198"/>
      <c r="N140" s="198"/>
      <c r="O140" s="198"/>
      <c r="P140" s="198"/>
      <c r="Q140" s="198"/>
      <c r="R140" s="198"/>
      <c r="S140" s="198"/>
      <c r="T140" s="199">
        <f t="shared" si="1071"/>
        <v>0</v>
      </c>
      <c r="AN140" s="58">
        <v>4</v>
      </c>
      <c r="AO140" s="58">
        <v>3</v>
      </c>
      <c r="AP140" s="58">
        <v>3</v>
      </c>
      <c r="AQ140" s="60">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58">
        <f ca="1">COUNTIF(INDIRECT("H"&amp;(ROW()+12*(($AN140-1)*3+$AO140)-ROW())/12+5):INDIRECT("S"&amp;(ROW()+12*(($AN140-1)*3+$AO140)-ROW())/12+5),AQ140)</f>
        <v>0</v>
      </c>
      <c r="AS140" s="60"/>
      <c r="AU140" s="58">
        <f ca="1">IF(AND(AQ140&gt;0,AR140&gt;0),COUNTIF(AU$6:AU139,"&gt;0")+1,0)</f>
        <v>0</v>
      </c>
      <c r="BE140" s="58">
        <v>3</v>
      </c>
    </row>
    <row r="141" spans="1:83">
      <c r="A141" s="374">
        <v>46</v>
      </c>
      <c r="B141" s="377"/>
      <c r="C141" s="377"/>
      <c r="D141" s="377"/>
      <c r="E141" s="381"/>
      <c r="F141" s="377"/>
      <c r="G141" s="234" t="s">
        <v>109</v>
      </c>
      <c r="H141" s="191"/>
      <c r="I141" s="192" t="str">
        <f t="shared" ref="I141:I142" si="1119">IF(H141="","",H141)</f>
        <v/>
      </c>
      <c r="J141" s="192" t="str">
        <f t="shared" ref="J141:J142" si="1120">IF(I141="","",I141)</f>
        <v/>
      </c>
      <c r="K141" s="192" t="str">
        <f t="shared" ref="K141:K142" si="1121">IF(J141="","",J141)</f>
        <v/>
      </c>
      <c r="L141" s="192" t="str">
        <f t="shared" ref="L141:L142" si="1122">IF(K141="","",K141)</f>
        <v/>
      </c>
      <c r="M141" s="192" t="str">
        <f t="shared" ref="M141:M142" si="1123">IF(L141="","",L141)</f>
        <v/>
      </c>
      <c r="N141" s="192" t="str">
        <f t="shared" ref="N141:N142" si="1124">IF(M141="","",M141)</f>
        <v/>
      </c>
      <c r="O141" s="192" t="str">
        <f t="shared" ref="O141:O142" si="1125">IF(N141="","",N141)</f>
        <v/>
      </c>
      <c r="P141" s="192" t="str">
        <f t="shared" ref="P141:P142" si="1126">IF(O141="","",O141)</f>
        <v/>
      </c>
      <c r="Q141" s="192" t="str">
        <f t="shared" ref="Q141:Q142" si="1127">IF(P141="","",P141)</f>
        <v/>
      </c>
      <c r="R141" s="192" t="str">
        <f t="shared" ref="R141:R142" si="1128">IF(Q141="","",Q141)</f>
        <v/>
      </c>
      <c r="S141" s="192" t="str">
        <f t="shared" ref="S141:S142" si="1129">IF(R141="","",R141)</f>
        <v/>
      </c>
      <c r="T141" s="193">
        <f t="shared" si="1071"/>
        <v>0</v>
      </c>
      <c r="AN141" s="58">
        <v>4</v>
      </c>
      <c r="AO141" s="58">
        <v>3</v>
      </c>
      <c r="AP141" s="58">
        <v>4</v>
      </c>
      <c r="AQ141" s="60">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58">
        <f ca="1">COUNTIF(INDIRECT("H"&amp;(ROW()+12*(($AN141-1)*3+$AO141)-ROW())/12+5):INDIRECT("S"&amp;(ROW()+12*(($AN141-1)*3+$AO141)-ROW())/12+5),AQ141)</f>
        <v>0</v>
      </c>
      <c r="AS141" s="60"/>
      <c r="AU141" s="58">
        <f ca="1">IF(AND(AQ141&gt;0,AR141&gt;0),COUNTIF(AU$6:AU140,"&gt;0")+1,0)</f>
        <v>0</v>
      </c>
      <c r="BE141" s="58">
        <v>1</v>
      </c>
      <c r="BG141" s="58">
        <f t="shared" ref="BG141" si="1130">SUM(H141:H142)</f>
        <v>0</v>
      </c>
      <c r="BH141" s="58">
        <f t="shared" ref="BH141" si="1131">SUM(I141:I142)</f>
        <v>0</v>
      </c>
      <c r="BI141" s="58">
        <f t="shared" ref="BI141" si="1132">SUM(J141:J142)</f>
        <v>0</v>
      </c>
      <c r="BJ141" s="58">
        <f t="shared" ref="BJ141" si="1133">SUM(K141:K142)</f>
        <v>0</v>
      </c>
      <c r="BK141" s="58">
        <f t="shared" ref="BK141" si="1134">SUM(L141:L142)</f>
        <v>0</v>
      </c>
      <c r="BL141" s="58">
        <f t="shared" ref="BL141" si="1135">SUM(M141:M142)</f>
        <v>0</v>
      </c>
      <c r="BM141" s="58">
        <f t="shared" ref="BM141" si="1136">SUM(N141:N142)</f>
        <v>0</v>
      </c>
      <c r="BN141" s="58">
        <f t="shared" ref="BN141" si="1137">SUM(O141:O142)</f>
        <v>0</v>
      </c>
      <c r="BO141" s="58">
        <f t="shared" ref="BO141" si="1138">SUM(P141:P142)</f>
        <v>0</v>
      </c>
      <c r="BP141" s="58">
        <f t="shared" ref="BP141" si="1139">SUM(Q141:Q142)</f>
        <v>0</v>
      </c>
      <c r="BQ141" s="58">
        <f t="shared" ref="BQ141" si="1140">SUM(R141:R142)</f>
        <v>0</v>
      </c>
      <c r="BR141" s="58">
        <f t="shared" ref="BR141" si="1141">SUM(S141:S142)</f>
        <v>0</v>
      </c>
      <c r="BT141" s="58">
        <f t="shared" ref="BT141" si="1142">SUM(U141:U142)</f>
        <v>0</v>
      </c>
      <c r="BU141" s="58">
        <f t="shared" ref="BU141" si="1143">SUM(V141:V142)</f>
        <v>0</v>
      </c>
      <c r="BV141" s="58">
        <f t="shared" ref="BV141" si="1144">SUM(W141:W142)</f>
        <v>0</v>
      </c>
      <c r="BW141" s="58">
        <f t="shared" ref="BW141" si="1145">SUM(X141:X142)</f>
        <v>0</v>
      </c>
      <c r="BX141" s="58">
        <f t="shared" ref="BX141" si="1146">SUM(Y141:Y142)</f>
        <v>0</v>
      </c>
      <c r="BY141" s="58">
        <f t="shared" ref="BY141" si="1147">SUM(Z141:Z142)</f>
        <v>0</v>
      </c>
      <c r="BZ141" s="58">
        <f t="shared" ref="BZ141" si="1148">SUM(AA141:AA142)</f>
        <v>0</v>
      </c>
      <c r="CA141" s="58">
        <f t="shared" ref="CA141" si="1149">SUM(AB141:AB142)</f>
        <v>0</v>
      </c>
      <c r="CB141" s="58">
        <f t="shared" ref="CB141" si="1150">SUM(AC141:AC142)</f>
        <v>0</v>
      </c>
      <c r="CC141" s="58">
        <f t="shared" ref="CC141" si="1151">SUM(AD141:AD142)</f>
        <v>0</v>
      </c>
      <c r="CD141" s="58">
        <f t="shared" ref="CD141" si="1152">SUM(AE141:AE142)</f>
        <v>0</v>
      </c>
      <c r="CE141" s="58">
        <f t="shared" ref="CE141" si="1153">SUM(AF141:AF142)</f>
        <v>0</v>
      </c>
    </row>
    <row r="142" spans="1:83">
      <c r="A142" s="375"/>
      <c r="B142" s="378"/>
      <c r="C142" s="408"/>
      <c r="D142" s="408"/>
      <c r="E142" s="382"/>
      <c r="F142" s="378"/>
      <c r="G142" s="235" t="s">
        <v>107</v>
      </c>
      <c r="H142" s="194"/>
      <c r="I142" s="195" t="str">
        <f t="shared" si="1119"/>
        <v/>
      </c>
      <c r="J142" s="195" t="str">
        <f t="shared" si="1120"/>
        <v/>
      </c>
      <c r="K142" s="195" t="str">
        <f t="shared" si="1121"/>
        <v/>
      </c>
      <c r="L142" s="195" t="str">
        <f t="shared" si="1122"/>
        <v/>
      </c>
      <c r="M142" s="195" t="str">
        <f t="shared" si="1123"/>
        <v/>
      </c>
      <c r="N142" s="195" t="str">
        <f t="shared" si="1124"/>
        <v/>
      </c>
      <c r="O142" s="195" t="str">
        <f t="shared" si="1125"/>
        <v/>
      </c>
      <c r="P142" s="195" t="str">
        <f t="shared" si="1126"/>
        <v/>
      </c>
      <c r="Q142" s="195" t="str">
        <f t="shared" si="1127"/>
        <v/>
      </c>
      <c r="R142" s="195" t="str">
        <f t="shared" si="1128"/>
        <v/>
      </c>
      <c r="S142" s="195" t="str">
        <f t="shared" si="1129"/>
        <v/>
      </c>
      <c r="T142" s="196">
        <f t="shared" si="1071"/>
        <v>0</v>
      </c>
      <c r="AN142" s="58">
        <v>4</v>
      </c>
      <c r="AO142" s="58">
        <v>3</v>
      </c>
      <c r="AP142" s="58">
        <v>5</v>
      </c>
      <c r="AQ142" s="60">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58">
        <f ca="1">COUNTIF(INDIRECT("H"&amp;(ROW()+12*(($AN142-1)*3+$AO142)-ROW())/12+5):INDIRECT("S"&amp;(ROW()+12*(($AN142-1)*3+$AO142)-ROW())/12+5),AQ142)</f>
        <v>0</v>
      </c>
      <c r="AS142" s="60"/>
      <c r="AU142" s="58">
        <f ca="1">IF(AND(AQ142&gt;0,AR142&gt;0),COUNTIF(AU$6:AU141,"&gt;0")+1,0)</f>
        <v>0</v>
      </c>
      <c r="BE142" s="58">
        <v>2</v>
      </c>
      <c r="BF142" s="58" t="s">
        <v>257</v>
      </c>
      <c r="BG142" s="58">
        <f t="shared" ref="BG142" si="1154">IF(BG141+BT141&gt;40000,1,0)</f>
        <v>0</v>
      </c>
      <c r="BH142" s="58">
        <f t="shared" ref="BH142" si="1155">IF(BH141+BU141&gt;40000,1,0)</f>
        <v>0</v>
      </c>
      <c r="BI142" s="58">
        <f t="shared" ref="BI142" si="1156">IF(BI141+BV141&gt;40000,1,0)</f>
        <v>0</v>
      </c>
      <c r="BJ142" s="58">
        <f t="shared" ref="BJ142" si="1157">IF(BJ141+BW141&gt;40000,1,0)</f>
        <v>0</v>
      </c>
      <c r="BK142" s="58">
        <f t="shared" ref="BK142" si="1158">IF(BK141+BX141&gt;40000,1,0)</f>
        <v>0</v>
      </c>
      <c r="BL142" s="58">
        <f t="shared" ref="BL142" si="1159">IF(BL141+BY141&gt;40000,1,0)</f>
        <v>0</v>
      </c>
      <c r="BM142" s="58">
        <f t="shared" ref="BM142" si="1160">IF(BM141+BZ141&gt;40000,1,0)</f>
        <v>0</v>
      </c>
      <c r="BN142" s="58">
        <f t="shared" ref="BN142" si="1161">IF(BN141+CA141&gt;40000,1,0)</f>
        <v>0</v>
      </c>
      <c r="BO142" s="58">
        <f t="shared" ref="BO142" si="1162">IF(BO141+CB141&gt;40000,1,0)</f>
        <v>0</v>
      </c>
      <c r="BP142" s="58">
        <f t="shared" ref="BP142" si="1163">IF(BP141+CC141&gt;40000,1,0)</f>
        <v>0</v>
      </c>
      <c r="BQ142" s="58">
        <f t="shared" ref="BQ142" si="1164">IF(BQ141+CD141&gt;40000,1,0)</f>
        <v>0</v>
      </c>
      <c r="BR142" s="58">
        <f t="shared" ref="BR142" si="1165">IF(BR141+CE141&gt;40000,1,0)</f>
        <v>0</v>
      </c>
    </row>
    <row r="143" spans="1:83">
      <c r="A143" s="376"/>
      <c r="B143" s="379"/>
      <c r="C143" s="409"/>
      <c r="D143" s="410"/>
      <c r="E143" s="383"/>
      <c r="F143" s="379"/>
      <c r="G143" s="236" t="s">
        <v>1226</v>
      </c>
      <c r="H143" s="197"/>
      <c r="I143" s="198"/>
      <c r="J143" s="198"/>
      <c r="K143" s="198"/>
      <c r="L143" s="198"/>
      <c r="M143" s="198"/>
      <c r="N143" s="198"/>
      <c r="O143" s="198"/>
      <c r="P143" s="198"/>
      <c r="Q143" s="198"/>
      <c r="R143" s="198"/>
      <c r="S143" s="198"/>
      <c r="T143" s="199">
        <f t="shared" si="1071"/>
        <v>0</v>
      </c>
      <c r="AN143" s="58">
        <v>4</v>
      </c>
      <c r="AO143" s="58">
        <v>3</v>
      </c>
      <c r="AP143" s="58">
        <v>6</v>
      </c>
      <c r="AQ143" s="60">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58">
        <f ca="1">COUNTIF(INDIRECT("H"&amp;(ROW()+12*(($AN143-1)*3+$AO143)-ROW())/12+5):INDIRECT("S"&amp;(ROW()+12*(($AN143-1)*3+$AO143)-ROW())/12+5),AQ143)</f>
        <v>0</v>
      </c>
      <c r="AS143" s="60"/>
      <c r="AU143" s="58">
        <f ca="1">IF(AND(AQ143&gt;0,AR143&gt;0),COUNTIF(AU$6:AU142,"&gt;0")+1,0)</f>
        <v>0</v>
      </c>
      <c r="BE143" s="58">
        <v>3</v>
      </c>
    </row>
    <row r="144" spans="1:83">
      <c r="A144" s="374">
        <v>47</v>
      </c>
      <c r="B144" s="377"/>
      <c r="C144" s="377"/>
      <c r="D144" s="377"/>
      <c r="E144" s="381"/>
      <c r="F144" s="377"/>
      <c r="G144" s="234" t="s">
        <v>109</v>
      </c>
      <c r="H144" s="191"/>
      <c r="I144" s="192" t="str">
        <f t="shared" ref="I144:I145" si="1166">IF(H144="","",H144)</f>
        <v/>
      </c>
      <c r="J144" s="192" t="str">
        <f t="shared" ref="J144:J145" si="1167">IF(I144="","",I144)</f>
        <v/>
      </c>
      <c r="K144" s="192" t="str">
        <f t="shared" ref="K144:K145" si="1168">IF(J144="","",J144)</f>
        <v/>
      </c>
      <c r="L144" s="192" t="str">
        <f t="shared" ref="L144:L145" si="1169">IF(K144="","",K144)</f>
        <v/>
      </c>
      <c r="M144" s="192" t="str">
        <f t="shared" ref="M144:M145" si="1170">IF(L144="","",L144)</f>
        <v/>
      </c>
      <c r="N144" s="192" t="str">
        <f t="shared" ref="N144:N145" si="1171">IF(M144="","",M144)</f>
        <v/>
      </c>
      <c r="O144" s="192" t="str">
        <f t="shared" ref="O144:O145" si="1172">IF(N144="","",N144)</f>
        <v/>
      </c>
      <c r="P144" s="192" t="str">
        <f t="shared" ref="P144:P145" si="1173">IF(O144="","",O144)</f>
        <v/>
      </c>
      <c r="Q144" s="192" t="str">
        <f t="shared" ref="Q144:Q145" si="1174">IF(P144="","",P144)</f>
        <v/>
      </c>
      <c r="R144" s="192" t="str">
        <f t="shared" ref="R144:R145" si="1175">IF(Q144="","",Q144)</f>
        <v/>
      </c>
      <c r="S144" s="192" t="str">
        <f t="shared" ref="S144:S145" si="1176">IF(R144="","",R144)</f>
        <v/>
      </c>
      <c r="T144" s="193">
        <f t="shared" si="1071"/>
        <v>0</v>
      </c>
      <c r="AN144" s="58">
        <v>4</v>
      </c>
      <c r="AO144" s="58">
        <v>3</v>
      </c>
      <c r="AP144" s="58">
        <v>7</v>
      </c>
      <c r="AQ144" s="60">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58">
        <f ca="1">COUNTIF(INDIRECT("H"&amp;(ROW()+12*(($AN144-1)*3+$AO144)-ROW())/12+5):INDIRECT("S"&amp;(ROW()+12*(($AN144-1)*3+$AO144)-ROW())/12+5),AQ144)</f>
        <v>0</v>
      </c>
      <c r="AS144" s="60"/>
      <c r="AU144" s="58">
        <f ca="1">IF(AND(AQ144&gt;0,AR144&gt;0),COUNTIF(AU$6:AU143,"&gt;0")+1,0)</f>
        <v>0</v>
      </c>
      <c r="BE144" s="58">
        <v>1</v>
      </c>
      <c r="BG144" s="58">
        <f t="shared" ref="BG144" si="1177">SUM(H144:H145)</f>
        <v>0</v>
      </c>
      <c r="BH144" s="58">
        <f t="shared" ref="BH144" si="1178">SUM(I144:I145)</f>
        <v>0</v>
      </c>
      <c r="BI144" s="58">
        <f t="shared" ref="BI144" si="1179">SUM(J144:J145)</f>
        <v>0</v>
      </c>
      <c r="BJ144" s="58">
        <f t="shared" ref="BJ144" si="1180">SUM(K144:K145)</f>
        <v>0</v>
      </c>
      <c r="BK144" s="58">
        <f t="shared" ref="BK144" si="1181">SUM(L144:L145)</f>
        <v>0</v>
      </c>
      <c r="BL144" s="58">
        <f t="shared" ref="BL144" si="1182">SUM(M144:M145)</f>
        <v>0</v>
      </c>
      <c r="BM144" s="58">
        <f t="shared" ref="BM144" si="1183">SUM(N144:N145)</f>
        <v>0</v>
      </c>
      <c r="BN144" s="58">
        <f t="shared" ref="BN144" si="1184">SUM(O144:O145)</f>
        <v>0</v>
      </c>
      <c r="BO144" s="58">
        <f t="shared" ref="BO144" si="1185">SUM(P144:P145)</f>
        <v>0</v>
      </c>
      <c r="BP144" s="58">
        <f t="shared" ref="BP144" si="1186">SUM(Q144:Q145)</f>
        <v>0</v>
      </c>
      <c r="BQ144" s="58">
        <f t="shared" ref="BQ144" si="1187">SUM(R144:R145)</f>
        <v>0</v>
      </c>
      <c r="BR144" s="58">
        <f t="shared" ref="BR144" si="1188">SUM(S144:S145)</f>
        <v>0</v>
      </c>
      <c r="BT144" s="58">
        <f t="shared" ref="BT144" si="1189">SUM(U144:U145)</f>
        <v>0</v>
      </c>
      <c r="BU144" s="58">
        <f t="shared" ref="BU144" si="1190">SUM(V144:V145)</f>
        <v>0</v>
      </c>
      <c r="BV144" s="58">
        <f t="shared" ref="BV144" si="1191">SUM(W144:W145)</f>
        <v>0</v>
      </c>
      <c r="BW144" s="58">
        <f t="shared" ref="BW144" si="1192">SUM(X144:X145)</f>
        <v>0</v>
      </c>
      <c r="BX144" s="58">
        <f t="shared" ref="BX144" si="1193">SUM(Y144:Y145)</f>
        <v>0</v>
      </c>
      <c r="BY144" s="58">
        <f t="shared" ref="BY144" si="1194">SUM(Z144:Z145)</f>
        <v>0</v>
      </c>
      <c r="BZ144" s="58">
        <f t="shared" ref="BZ144" si="1195">SUM(AA144:AA145)</f>
        <v>0</v>
      </c>
      <c r="CA144" s="58">
        <f t="shared" ref="CA144" si="1196">SUM(AB144:AB145)</f>
        <v>0</v>
      </c>
      <c r="CB144" s="58">
        <f t="shared" ref="CB144" si="1197">SUM(AC144:AC145)</f>
        <v>0</v>
      </c>
      <c r="CC144" s="58">
        <f t="shared" ref="CC144" si="1198">SUM(AD144:AD145)</f>
        <v>0</v>
      </c>
      <c r="CD144" s="58">
        <f t="shared" ref="CD144" si="1199">SUM(AE144:AE145)</f>
        <v>0</v>
      </c>
      <c r="CE144" s="58">
        <f t="shared" ref="CE144" si="1200">SUM(AF144:AF145)</f>
        <v>0</v>
      </c>
    </row>
    <row r="145" spans="1:83">
      <c r="A145" s="375"/>
      <c r="B145" s="378"/>
      <c r="C145" s="408"/>
      <c r="D145" s="408"/>
      <c r="E145" s="382"/>
      <c r="F145" s="378"/>
      <c r="G145" s="235" t="s">
        <v>107</v>
      </c>
      <c r="H145" s="194"/>
      <c r="I145" s="195" t="str">
        <f t="shared" si="1166"/>
        <v/>
      </c>
      <c r="J145" s="195" t="str">
        <f t="shared" si="1167"/>
        <v/>
      </c>
      <c r="K145" s="195" t="str">
        <f t="shared" si="1168"/>
        <v/>
      </c>
      <c r="L145" s="195" t="str">
        <f t="shared" si="1169"/>
        <v/>
      </c>
      <c r="M145" s="195" t="str">
        <f t="shared" si="1170"/>
        <v/>
      </c>
      <c r="N145" s="195" t="str">
        <f t="shared" si="1171"/>
        <v/>
      </c>
      <c r="O145" s="195" t="str">
        <f t="shared" si="1172"/>
        <v/>
      </c>
      <c r="P145" s="195" t="str">
        <f t="shared" si="1173"/>
        <v/>
      </c>
      <c r="Q145" s="195" t="str">
        <f t="shared" si="1174"/>
        <v/>
      </c>
      <c r="R145" s="195" t="str">
        <f t="shared" si="1175"/>
        <v/>
      </c>
      <c r="S145" s="195" t="str">
        <f t="shared" si="1176"/>
        <v/>
      </c>
      <c r="T145" s="196">
        <f t="shared" si="1071"/>
        <v>0</v>
      </c>
      <c r="AN145" s="58">
        <v>4</v>
      </c>
      <c r="AO145" s="58">
        <v>3</v>
      </c>
      <c r="AP145" s="58">
        <v>8</v>
      </c>
      <c r="AQ145" s="60">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58">
        <f ca="1">COUNTIF(INDIRECT("H"&amp;(ROW()+12*(($AN145-1)*3+$AO145)-ROW())/12+5):INDIRECT("S"&amp;(ROW()+12*(($AN145-1)*3+$AO145)-ROW())/12+5),AQ145)</f>
        <v>0</v>
      </c>
      <c r="AS145" s="60"/>
      <c r="AU145" s="58">
        <f ca="1">IF(AND(AQ145&gt;0,AR145&gt;0),COUNTIF(AU$6:AU144,"&gt;0")+1,0)</f>
        <v>0</v>
      </c>
      <c r="BE145" s="58">
        <v>2</v>
      </c>
      <c r="BF145" s="58" t="s">
        <v>257</v>
      </c>
      <c r="BG145" s="58">
        <f t="shared" ref="BG145" si="1201">IF(BG144+BT144&gt;40000,1,0)</f>
        <v>0</v>
      </c>
      <c r="BH145" s="58">
        <f t="shared" ref="BH145" si="1202">IF(BH144+BU144&gt;40000,1,0)</f>
        <v>0</v>
      </c>
      <c r="BI145" s="58">
        <f t="shared" ref="BI145" si="1203">IF(BI144+BV144&gt;40000,1,0)</f>
        <v>0</v>
      </c>
      <c r="BJ145" s="58">
        <f t="shared" ref="BJ145" si="1204">IF(BJ144+BW144&gt;40000,1,0)</f>
        <v>0</v>
      </c>
      <c r="BK145" s="58">
        <f t="shared" ref="BK145" si="1205">IF(BK144+BX144&gt;40000,1,0)</f>
        <v>0</v>
      </c>
      <c r="BL145" s="58">
        <f t="shared" ref="BL145" si="1206">IF(BL144+BY144&gt;40000,1,0)</f>
        <v>0</v>
      </c>
      <c r="BM145" s="58">
        <f t="shared" ref="BM145" si="1207">IF(BM144+BZ144&gt;40000,1,0)</f>
        <v>0</v>
      </c>
      <c r="BN145" s="58">
        <f t="shared" ref="BN145" si="1208">IF(BN144+CA144&gt;40000,1,0)</f>
        <v>0</v>
      </c>
      <c r="BO145" s="58">
        <f t="shared" ref="BO145" si="1209">IF(BO144+CB144&gt;40000,1,0)</f>
        <v>0</v>
      </c>
      <c r="BP145" s="58">
        <f t="shared" ref="BP145" si="1210">IF(BP144+CC144&gt;40000,1,0)</f>
        <v>0</v>
      </c>
      <c r="BQ145" s="58">
        <f t="shared" ref="BQ145" si="1211">IF(BQ144+CD144&gt;40000,1,0)</f>
        <v>0</v>
      </c>
      <c r="BR145" s="58">
        <f t="shared" ref="BR145" si="1212">IF(BR144+CE144&gt;40000,1,0)</f>
        <v>0</v>
      </c>
    </row>
    <row r="146" spans="1:83">
      <c r="A146" s="376"/>
      <c r="B146" s="379"/>
      <c r="C146" s="409"/>
      <c r="D146" s="410"/>
      <c r="E146" s="383"/>
      <c r="F146" s="379"/>
      <c r="G146" s="236" t="s">
        <v>1226</v>
      </c>
      <c r="H146" s="197"/>
      <c r="I146" s="198"/>
      <c r="J146" s="198"/>
      <c r="K146" s="198"/>
      <c r="L146" s="198"/>
      <c r="M146" s="198"/>
      <c r="N146" s="198"/>
      <c r="O146" s="198"/>
      <c r="P146" s="198"/>
      <c r="Q146" s="198"/>
      <c r="R146" s="198"/>
      <c r="S146" s="198"/>
      <c r="T146" s="199">
        <f t="shared" si="1071"/>
        <v>0</v>
      </c>
      <c r="AN146" s="58">
        <v>4</v>
      </c>
      <c r="AO146" s="58">
        <v>3</v>
      </c>
      <c r="AP146" s="58">
        <v>9</v>
      </c>
      <c r="AQ146" s="60">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58">
        <f ca="1">COUNTIF(INDIRECT("H"&amp;(ROW()+12*(($AN146-1)*3+$AO146)-ROW())/12+5):INDIRECT("S"&amp;(ROW()+12*(($AN146-1)*3+$AO146)-ROW())/12+5),AQ146)</f>
        <v>0</v>
      </c>
      <c r="AS146" s="60"/>
      <c r="AU146" s="58">
        <f ca="1">IF(AND(AQ146&gt;0,AR146&gt;0),COUNTIF(AU$6:AU145,"&gt;0")+1,0)</f>
        <v>0</v>
      </c>
      <c r="BE146" s="58">
        <v>3</v>
      </c>
    </row>
    <row r="147" spans="1:83">
      <c r="A147" s="374">
        <v>48</v>
      </c>
      <c r="B147" s="377"/>
      <c r="C147" s="377"/>
      <c r="D147" s="377"/>
      <c r="E147" s="381"/>
      <c r="F147" s="377"/>
      <c r="G147" s="234" t="s">
        <v>109</v>
      </c>
      <c r="H147" s="191"/>
      <c r="I147" s="192" t="str">
        <f t="shared" ref="I147:I148" si="1213">IF(H147="","",H147)</f>
        <v/>
      </c>
      <c r="J147" s="192" t="str">
        <f t="shared" ref="J147:J148" si="1214">IF(I147="","",I147)</f>
        <v/>
      </c>
      <c r="K147" s="192" t="str">
        <f t="shared" ref="K147:K148" si="1215">IF(J147="","",J147)</f>
        <v/>
      </c>
      <c r="L147" s="192" t="str">
        <f t="shared" ref="L147:L148" si="1216">IF(K147="","",K147)</f>
        <v/>
      </c>
      <c r="M147" s="192" t="str">
        <f t="shared" ref="M147:M148" si="1217">IF(L147="","",L147)</f>
        <v/>
      </c>
      <c r="N147" s="192" t="str">
        <f t="shared" ref="N147:N148" si="1218">IF(M147="","",M147)</f>
        <v/>
      </c>
      <c r="O147" s="192" t="str">
        <f t="shared" ref="O147:O148" si="1219">IF(N147="","",N147)</f>
        <v/>
      </c>
      <c r="P147" s="192" t="str">
        <f t="shared" ref="P147:P148" si="1220">IF(O147="","",O147)</f>
        <v/>
      </c>
      <c r="Q147" s="192" t="str">
        <f t="shared" ref="Q147:Q148" si="1221">IF(P147="","",P147)</f>
        <v/>
      </c>
      <c r="R147" s="192" t="str">
        <f t="shared" ref="R147:R148" si="1222">IF(Q147="","",Q147)</f>
        <v/>
      </c>
      <c r="S147" s="192" t="str">
        <f t="shared" ref="S147:S148" si="1223">IF(R147="","",R147)</f>
        <v/>
      </c>
      <c r="T147" s="193">
        <f t="shared" si="1071"/>
        <v>0</v>
      </c>
      <c r="AN147" s="58">
        <v>4</v>
      </c>
      <c r="AO147" s="58">
        <v>3</v>
      </c>
      <c r="AP147" s="58">
        <v>10</v>
      </c>
      <c r="AQ147" s="60">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58">
        <f ca="1">COUNTIF(INDIRECT("H"&amp;(ROW()+12*(($AN147-1)*3+$AO147)-ROW())/12+5):INDIRECT("S"&amp;(ROW()+12*(($AN147-1)*3+$AO147)-ROW())/12+5),AQ147)</f>
        <v>0</v>
      </c>
      <c r="AS147" s="60"/>
      <c r="AU147" s="58">
        <f ca="1">IF(AND(AQ147&gt;0,AR147&gt;0),COUNTIF(AU$6:AU146,"&gt;0")+1,0)</f>
        <v>0</v>
      </c>
      <c r="BE147" s="58">
        <v>1</v>
      </c>
      <c r="BG147" s="58">
        <f t="shared" ref="BG147" si="1224">SUM(H147:H148)</f>
        <v>0</v>
      </c>
      <c r="BH147" s="58">
        <f t="shared" ref="BH147" si="1225">SUM(I147:I148)</f>
        <v>0</v>
      </c>
      <c r="BI147" s="58">
        <f t="shared" ref="BI147" si="1226">SUM(J147:J148)</f>
        <v>0</v>
      </c>
      <c r="BJ147" s="58">
        <f t="shared" ref="BJ147" si="1227">SUM(K147:K148)</f>
        <v>0</v>
      </c>
      <c r="BK147" s="58">
        <f t="shared" ref="BK147" si="1228">SUM(L147:L148)</f>
        <v>0</v>
      </c>
      <c r="BL147" s="58">
        <f t="shared" ref="BL147" si="1229">SUM(M147:M148)</f>
        <v>0</v>
      </c>
      <c r="BM147" s="58">
        <f t="shared" ref="BM147" si="1230">SUM(N147:N148)</f>
        <v>0</v>
      </c>
      <c r="BN147" s="58">
        <f t="shared" ref="BN147" si="1231">SUM(O147:O148)</f>
        <v>0</v>
      </c>
      <c r="BO147" s="58">
        <f t="shared" ref="BO147" si="1232">SUM(P147:P148)</f>
        <v>0</v>
      </c>
      <c r="BP147" s="58">
        <f t="shared" ref="BP147" si="1233">SUM(Q147:Q148)</f>
        <v>0</v>
      </c>
      <c r="BQ147" s="58">
        <f t="shared" ref="BQ147" si="1234">SUM(R147:R148)</f>
        <v>0</v>
      </c>
      <c r="BR147" s="58">
        <f t="shared" ref="BR147" si="1235">SUM(S147:S148)</f>
        <v>0</v>
      </c>
      <c r="BT147" s="58">
        <f t="shared" ref="BT147" si="1236">SUM(U147:U148)</f>
        <v>0</v>
      </c>
      <c r="BU147" s="58">
        <f t="shared" ref="BU147" si="1237">SUM(V147:V148)</f>
        <v>0</v>
      </c>
      <c r="BV147" s="58">
        <f t="shared" ref="BV147" si="1238">SUM(W147:W148)</f>
        <v>0</v>
      </c>
      <c r="BW147" s="58">
        <f t="shared" ref="BW147" si="1239">SUM(X147:X148)</f>
        <v>0</v>
      </c>
      <c r="BX147" s="58">
        <f t="shared" ref="BX147" si="1240">SUM(Y147:Y148)</f>
        <v>0</v>
      </c>
      <c r="BY147" s="58">
        <f t="shared" ref="BY147" si="1241">SUM(Z147:Z148)</f>
        <v>0</v>
      </c>
      <c r="BZ147" s="58">
        <f t="shared" ref="BZ147" si="1242">SUM(AA147:AA148)</f>
        <v>0</v>
      </c>
      <c r="CA147" s="58">
        <f t="shared" ref="CA147" si="1243">SUM(AB147:AB148)</f>
        <v>0</v>
      </c>
      <c r="CB147" s="58">
        <f t="shared" ref="CB147" si="1244">SUM(AC147:AC148)</f>
        <v>0</v>
      </c>
      <c r="CC147" s="58">
        <f t="shared" ref="CC147" si="1245">SUM(AD147:AD148)</f>
        <v>0</v>
      </c>
      <c r="CD147" s="58">
        <f t="shared" ref="CD147" si="1246">SUM(AE147:AE148)</f>
        <v>0</v>
      </c>
      <c r="CE147" s="58">
        <f t="shared" ref="CE147" si="1247">SUM(AF147:AF148)</f>
        <v>0</v>
      </c>
    </row>
    <row r="148" spans="1:83">
      <c r="A148" s="375"/>
      <c r="B148" s="378"/>
      <c r="C148" s="408"/>
      <c r="D148" s="408"/>
      <c r="E148" s="382"/>
      <c r="F148" s="378"/>
      <c r="G148" s="235" t="s">
        <v>107</v>
      </c>
      <c r="H148" s="194"/>
      <c r="I148" s="195" t="str">
        <f t="shared" si="1213"/>
        <v/>
      </c>
      <c r="J148" s="195" t="str">
        <f t="shared" si="1214"/>
        <v/>
      </c>
      <c r="K148" s="195" t="str">
        <f t="shared" si="1215"/>
        <v/>
      </c>
      <c r="L148" s="195" t="str">
        <f t="shared" si="1216"/>
        <v/>
      </c>
      <c r="M148" s="195" t="str">
        <f t="shared" si="1217"/>
        <v/>
      </c>
      <c r="N148" s="195" t="str">
        <f t="shared" si="1218"/>
        <v/>
      </c>
      <c r="O148" s="195" t="str">
        <f t="shared" si="1219"/>
        <v/>
      </c>
      <c r="P148" s="195" t="str">
        <f t="shared" si="1220"/>
        <v/>
      </c>
      <c r="Q148" s="195" t="str">
        <f t="shared" si="1221"/>
        <v/>
      </c>
      <c r="R148" s="195" t="str">
        <f t="shared" si="1222"/>
        <v/>
      </c>
      <c r="S148" s="195" t="str">
        <f t="shared" si="1223"/>
        <v/>
      </c>
      <c r="T148" s="196">
        <f t="shared" si="1071"/>
        <v>0</v>
      </c>
      <c r="AN148" s="58">
        <v>4</v>
      </c>
      <c r="AO148" s="58">
        <v>3</v>
      </c>
      <c r="AP148" s="58">
        <v>11</v>
      </c>
      <c r="AQ148" s="60">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58">
        <f ca="1">COUNTIF(INDIRECT("H"&amp;(ROW()+12*(($AN148-1)*3+$AO148)-ROW())/12+5):INDIRECT("S"&amp;(ROW()+12*(($AN148-1)*3+$AO148)-ROW())/12+5),AQ148)</f>
        <v>0</v>
      </c>
      <c r="AS148" s="60"/>
      <c r="AU148" s="58">
        <f ca="1">IF(AND(AQ148&gt;0,AR148&gt;0),COUNTIF(AU$6:AU147,"&gt;0")+1,0)</f>
        <v>0</v>
      </c>
      <c r="BE148" s="58">
        <v>2</v>
      </c>
      <c r="BF148" s="58" t="s">
        <v>257</v>
      </c>
      <c r="BG148" s="58">
        <f t="shared" ref="BG148" si="1248">IF(BG147+BT147&gt;40000,1,0)</f>
        <v>0</v>
      </c>
      <c r="BH148" s="58">
        <f t="shared" ref="BH148" si="1249">IF(BH147+BU147&gt;40000,1,0)</f>
        <v>0</v>
      </c>
      <c r="BI148" s="58">
        <f t="shared" ref="BI148" si="1250">IF(BI147+BV147&gt;40000,1,0)</f>
        <v>0</v>
      </c>
      <c r="BJ148" s="58">
        <f t="shared" ref="BJ148" si="1251">IF(BJ147+BW147&gt;40000,1,0)</f>
        <v>0</v>
      </c>
      <c r="BK148" s="58">
        <f t="shared" ref="BK148" si="1252">IF(BK147+BX147&gt;40000,1,0)</f>
        <v>0</v>
      </c>
      <c r="BL148" s="58">
        <f t="shared" ref="BL148" si="1253">IF(BL147+BY147&gt;40000,1,0)</f>
        <v>0</v>
      </c>
      <c r="BM148" s="58">
        <f t="shared" ref="BM148" si="1254">IF(BM147+BZ147&gt;40000,1,0)</f>
        <v>0</v>
      </c>
      <c r="BN148" s="58">
        <f t="shared" ref="BN148" si="1255">IF(BN147+CA147&gt;40000,1,0)</f>
        <v>0</v>
      </c>
      <c r="BO148" s="58">
        <f t="shared" ref="BO148" si="1256">IF(BO147+CB147&gt;40000,1,0)</f>
        <v>0</v>
      </c>
      <c r="BP148" s="58">
        <f t="shared" ref="BP148" si="1257">IF(BP147+CC147&gt;40000,1,0)</f>
        <v>0</v>
      </c>
      <c r="BQ148" s="58">
        <f t="shared" ref="BQ148" si="1258">IF(BQ147+CD147&gt;40000,1,0)</f>
        <v>0</v>
      </c>
      <c r="BR148" s="58">
        <f t="shared" ref="BR148" si="1259">IF(BR147+CE147&gt;40000,1,0)</f>
        <v>0</v>
      </c>
    </row>
    <row r="149" spans="1:83">
      <c r="A149" s="376"/>
      <c r="B149" s="379"/>
      <c r="C149" s="409"/>
      <c r="D149" s="410"/>
      <c r="E149" s="383"/>
      <c r="F149" s="379"/>
      <c r="G149" s="236" t="s">
        <v>1226</v>
      </c>
      <c r="H149" s="197"/>
      <c r="I149" s="198"/>
      <c r="J149" s="198"/>
      <c r="K149" s="198"/>
      <c r="L149" s="198"/>
      <c r="M149" s="198"/>
      <c r="N149" s="198"/>
      <c r="O149" s="198"/>
      <c r="P149" s="198"/>
      <c r="Q149" s="198"/>
      <c r="R149" s="198"/>
      <c r="S149" s="198"/>
      <c r="T149" s="199">
        <f t="shared" si="1071"/>
        <v>0</v>
      </c>
      <c r="AN149" s="243">
        <v>4</v>
      </c>
      <c r="AO149" s="243">
        <v>3</v>
      </c>
      <c r="AP149" s="243">
        <v>12</v>
      </c>
      <c r="AQ149" s="244">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243">
        <f ca="1">COUNTIF(INDIRECT("H"&amp;(ROW()+12*(($AN149-1)*3+$AO149)-ROW())/12+5):INDIRECT("S"&amp;(ROW()+12*(($AN149-1)*3+$AO149)-ROW())/12+5),AQ149)</f>
        <v>0</v>
      </c>
      <c r="AS149" s="244"/>
      <c r="AT149" s="243"/>
      <c r="AU149" s="243">
        <f ca="1">IF(AND(AQ149&gt;0,AR149&gt;0),COUNTIF(AU$6:AU148,"&gt;0")+1,0)</f>
        <v>0</v>
      </c>
      <c r="BE149" s="58">
        <v>3</v>
      </c>
    </row>
    <row r="150" spans="1:83">
      <c r="A150" s="374">
        <v>49</v>
      </c>
      <c r="B150" s="377"/>
      <c r="C150" s="377"/>
      <c r="D150" s="377"/>
      <c r="E150" s="381"/>
      <c r="F150" s="377"/>
      <c r="G150" s="234" t="s">
        <v>109</v>
      </c>
      <c r="H150" s="191"/>
      <c r="I150" s="192" t="str">
        <f t="shared" ref="I150:I151" si="1260">IF(H150="","",H150)</f>
        <v/>
      </c>
      <c r="J150" s="192" t="str">
        <f t="shared" ref="J150:J151" si="1261">IF(I150="","",I150)</f>
        <v/>
      </c>
      <c r="K150" s="192" t="str">
        <f t="shared" ref="K150:K151" si="1262">IF(J150="","",J150)</f>
        <v/>
      </c>
      <c r="L150" s="192" t="str">
        <f t="shared" ref="L150:L151" si="1263">IF(K150="","",K150)</f>
        <v/>
      </c>
      <c r="M150" s="192" t="str">
        <f t="shared" ref="M150:M151" si="1264">IF(L150="","",L150)</f>
        <v/>
      </c>
      <c r="N150" s="192" t="str">
        <f t="shared" ref="N150:N151" si="1265">IF(M150="","",M150)</f>
        <v/>
      </c>
      <c r="O150" s="192" t="str">
        <f t="shared" ref="O150:O151" si="1266">IF(N150="","",N150)</f>
        <v/>
      </c>
      <c r="P150" s="192" t="str">
        <f t="shared" ref="P150:P151" si="1267">IF(O150="","",O150)</f>
        <v/>
      </c>
      <c r="Q150" s="192" t="str">
        <f t="shared" ref="Q150:Q151" si="1268">IF(P150="","",P150)</f>
        <v/>
      </c>
      <c r="R150" s="192" t="str">
        <f t="shared" ref="R150:R151" si="1269">IF(Q150="","",Q150)</f>
        <v/>
      </c>
      <c r="S150" s="192" t="str">
        <f t="shared" ref="S150:S151" si="1270">IF(R150="","",R150)</f>
        <v/>
      </c>
      <c r="T150" s="193">
        <f t="shared" si="1071"/>
        <v>0</v>
      </c>
      <c r="AN150" s="58">
        <v>5</v>
      </c>
      <c r="AO150" s="58">
        <v>1</v>
      </c>
      <c r="AP150" s="58">
        <v>1</v>
      </c>
      <c r="AQ150" s="60">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58">
        <f ca="1">COUNTIF(INDIRECT("H"&amp;(ROW()+12*(($AN150-1)*3+$AO150)-ROW())/12+5):INDIRECT("S"&amp;(ROW()+12*(($AN150-1)*3+$AO150)-ROW())/12+5),AQ150)</f>
        <v>0</v>
      </c>
      <c r="AS150" s="60"/>
      <c r="AU150" s="58">
        <f ca="1">IF(AND(AQ150&gt;0,AR150&gt;0),COUNTIF(AU$6:AU149,"&gt;0")+1,0)</f>
        <v>0</v>
      </c>
      <c r="BE150" s="58">
        <v>1</v>
      </c>
      <c r="BG150" s="58">
        <f t="shared" ref="BG150" si="1271">SUM(H150:H151)</f>
        <v>0</v>
      </c>
      <c r="BH150" s="58">
        <f t="shared" ref="BH150" si="1272">SUM(I150:I151)</f>
        <v>0</v>
      </c>
      <c r="BI150" s="58">
        <f t="shared" ref="BI150" si="1273">SUM(J150:J151)</f>
        <v>0</v>
      </c>
      <c r="BJ150" s="58">
        <f t="shared" ref="BJ150" si="1274">SUM(K150:K151)</f>
        <v>0</v>
      </c>
      <c r="BK150" s="58">
        <f t="shared" ref="BK150" si="1275">SUM(L150:L151)</f>
        <v>0</v>
      </c>
      <c r="BL150" s="58">
        <f t="shared" ref="BL150" si="1276">SUM(M150:M151)</f>
        <v>0</v>
      </c>
      <c r="BM150" s="58">
        <f t="shared" ref="BM150" si="1277">SUM(N150:N151)</f>
        <v>0</v>
      </c>
      <c r="BN150" s="58">
        <f t="shared" ref="BN150" si="1278">SUM(O150:O151)</f>
        <v>0</v>
      </c>
      <c r="BO150" s="58">
        <f t="shared" ref="BO150" si="1279">SUM(P150:P151)</f>
        <v>0</v>
      </c>
      <c r="BP150" s="58">
        <f t="shared" ref="BP150" si="1280">SUM(Q150:Q151)</f>
        <v>0</v>
      </c>
      <c r="BQ150" s="58">
        <f t="shared" ref="BQ150" si="1281">SUM(R150:R151)</f>
        <v>0</v>
      </c>
      <c r="BR150" s="58">
        <f t="shared" ref="BR150" si="1282">SUM(S150:S151)</f>
        <v>0</v>
      </c>
      <c r="BT150" s="58">
        <f t="shared" ref="BT150" si="1283">SUM(U150:U151)</f>
        <v>0</v>
      </c>
      <c r="BU150" s="58">
        <f t="shared" ref="BU150" si="1284">SUM(V150:V151)</f>
        <v>0</v>
      </c>
      <c r="BV150" s="58">
        <f t="shared" ref="BV150" si="1285">SUM(W150:W151)</f>
        <v>0</v>
      </c>
      <c r="BW150" s="58">
        <f t="shared" ref="BW150" si="1286">SUM(X150:X151)</f>
        <v>0</v>
      </c>
      <c r="BX150" s="58">
        <f t="shared" ref="BX150" si="1287">SUM(Y150:Y151)</f>
        <v>0</v>
      </c>
      <c r="BY150" s="58">
        <f t="shared" ref="BY150" si="1288">SUM(Z150:Z151)</f>
        <v>0</v>
      </c>
      <c r="BZ150" s="58">
        <f t="shared" ref="BZ150" si="1289">SUM(AA150:AA151)</f>
        <v>0</v>
      </c>
      <c r="CA150" s="58">
        <f t="shared" ref="CA150" si="1290">SUM(AB150:AB151)</f>
        <v>0</v>
      </c>
      <c r="CB150" s="58">
        <f t="shared" ref="CB150" si="1291">SUM(AC150:AC151)</f>
        <v>0</v>
      </c>
      <c r="CC150" s="58">
        <f t="shared" ref="CC150" si="1292">SUM(AD150:AD151)</f>
        <v>0</v>
      </c>
      <c r="CD150" s="58">
        <f t="shared" ref="CD150" si="1293">SUM(AE150:AE151)</f>
        <v>0</v>
      </c>
      <c r="CE150" s="58">
        <f t="shared" ref="CE150" si="1294">SUM(AF150:AF151)</f>
        <v>0</v>
      </c>
    </row>
    <row r="151" spans="1:83">
      <c r="A151" s="375"/>
      <c r="B151" s="378"/>
      <c r="C151" s="408"/>
      <c r="D151" s="408"/>
      <c r="E151" s="382"/>
      <c r="F151" s="378"/>
      <c r="G151" s="235" t="s">
        <v>107</v>
      </c>
      <c r="H151" s="194"/>
      <c r="I151" s="195" t="str">
        <f t="shared" si="1260"/>
        <v/>
      </c>
      <c r="J151" s="195" t="str">
        <f t="shared" si="1261"/>
        <v/>
      </c>
      <c r="K151" s="195" t="str">
        <f t="shared" si="1262"/>
        <v/>
      </c>
      <c r="L151" s="195" t="str">
        <f t="shared" si="1263"/>
        <v/>
      </c>
      <c r="M151" s="195" t="str">
        <f t="shared" si="1264"/>
        <v/>
      </c>
      <c r="N151" s="195" t="str">
        <f t="shared" si="1265"/>
        <v/>
      </c>
      <c r="O151" s="195" t="str">
        <f t="shared" si="1266"/>
        <v/>
      </c>
      <c r="P151" s="195" t="str">
        <f t="shared" si="1267"/>
        <v/>
      </c>
      <c r="Q151" s="195" t="str">
        <f t="shared" si="1268"/>
        <v/>
      </c>
      <c r="R151" s="195" t="str">
        <f t="shared" si="1269"/>
        <v/>
      </c>
      <c r="S151" s="195" t="str">
        <f t="shared" si="1270"/>
        <v/>
      </c>
      <c r="T151" s="196">
        <f t="shared" si="1071"/>
        <v>0</v>
      </c>
      <c r="AN151" s="58">
        <v>5</v>
      </c>
      <c r="AO151" s="58">
        <v>1</v>
      </c>
      <c r="AP151" s="58">
        <v>2</v>
      </c>
      <c r="AQ151" s="60">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58">
        <f ca="1">COUNTIF(INDIRECT("H"&amp;(ROW()+12*(($AN151-1)*3+$AO151)-ROW())/12+5):INDIRECT("S"&amp;(ROW()+12*(($AN151-1)*3+$AO151)-ROW())/12+5),AQ151)</f>
        <v>0</v>
      </c>
      <c r="AS151" s="60"/>
      <c r="AU151" s="58">
        <f ca="1">IF(AND(AQ151&gt;0,AR151&gt;0),COUNTIF(AU$6:AU150,"&gt;0")+1,0)</f>
        <v>0</v>
      </c>
      <c r="BE151" s="58">
        <v>2</v>
      </c>
      <c r="BF151" s="58" t="s">
        <v>257</v>
      </c>
      <c r="BG151" s="58">
        <f t="shared" ref="BG151" si="1295">IF(BG150+BT150&gt;40000,1,0)</f>
        <v>0</v>
      </c>
      <c r="BH151" s="58">
        <f t="shared" ref="BH151" si="1296">IF(BH150+BU150&gt;40000,1,0)</f>
        <v>0</v>
      </c>
      <c r="BI151" s="58">
        <f t="shared" ref="BI151" si="1297">IF(BI150+BV150&gt;40000,1,0)</f>
        <v>0</v>
      </c>
      <c r="BJ151" s="58">
        <f t="shared" ref="BJ151" si="1298">IF(BJ150+BW150&gt;40000,1,0)</f>
        <v>0</v>
      </c>
      <c r="BK151" s="58">
        <f t="shared" ref="BK151" si="1299">IF(BK150+BX150&gt;40000,1,0)</f>
        <v>0</v>
      </c>
      <c r="BL151" s="58">
        <f t="shared" ref="BL151" si="1300">IF(BL150+BY150&gt;40000,1,0)</f>
        <v>0</v>
      </c>
      <c r="BM151" s="58">
        <f t="shared" ref="BM151" si="1301">IF(BM150+BZ150&gt;40000,1,0)</f>
        <v>0</v>
      </c>
      <c r="BN151" s="58">
        <f t="shared" ref="BN151" si="1302">IF(BN150+CA150&gt;40000,1,0)</f>
        <v>0</v>
      </c>
      <c r="BO151" s="58">
        <f t="shared" ref="BO151" si="1303">IF(BO150+CB150&gt;40000,1,0)</f>
        <v>0</v>
      </c>
      <c r="BP151" s="58">
        <f t="shared" ref="BP151" si="1304">IF(BP150+CC150&gt;40000,1,0)</f>
        <v>0</v>
      </c>
      <c r="BQ151" s="58">
        <f t="shared" ref="BQ151" si="1305">IF(BQ150+CD150&gt;40000,1,0)</f>
        <v>0</v>
      </c>
      <c r="BR151" s="58">
        <f t="shared" ref="BR151" si="1306">IF(BR150+CE150&gt;40000,1,0)</f>
        <v>0</v>
      </c>
    </row>
    <row r="152" spans="1:83">
      <c r="A152" s="376"/>
      <c r="B152" s="379"/>
      <c r="C152" s="409"/>
      <c r="D152" s="410"/>
      <c r="E152" s="383"/>
      <c r="F152" s="379"/>
      <c r="G152" s="236" t="s">
        <v>1226</v>
      </c>
      <c r="H152" s="197"/>
      <c r="I152" s="198"/>
      <c r="J152" s="198"/>
      <c r="K152" s="198"/>
      <c r="L152" s="198"/>
      <c r="M152" s="198"/>
      <c r="N152" s="198"/>
      <c r="O152" s="198"/>
      <c r="P152" s="198"/>
      <c r="Q152" s="198"/>
      <c r="R152" s="198"/>
      <c r="S152" s="198"/>
      <c r="T152" s="199">
        <f t="shared" si="1071"/>
        <v>0</v>
      </c>
      <c r="AN152" s="58">
        <v>5</v>
      </c>
      <c r="AO152" s="58">
        <v>1</v>
      </c>
      <c r="AP152" s="58">
        <v>3</v>
      </c>
      <c r="AQ152" s="60">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58">
        <f ca="1">COUNTIF(INDIRECT("H"&amp;(ROW()+12*(($AN152-1)*3+$AO152)-ROW())/12+5):INDIRECT("S"&amp;(ROW()+12*(($AN152-1)*3+$AO152)-ROW())/12+5),AQ152)</f>
        <v>0</v>
      </c>
      <c r="AS152" s="60"/>
      <c r="AU152" s="58">
        <f ca="1">IF(AND(AQ152&gt;0,AR152&gt;0),COUNTIF(AU$6:AU151,"&gt;0")+1,0)</f>
        <v>0</v>
      </c>
      <c r="BE152" s="58">
        <v>3</v>
      </c>
    </row>
    <row r="153" spans="1:83">
      <c r="A153" s="374">
        <v>50</v>
      </c>
      <c r="B153" s="377"/>
      <c r="C153" s="377"/>
      <c r="D153" s="377"/>
      <c r="E153" s="381"/>
      <c r="F153" s="377"/>
      <c r="G153" s="234" t="s">
        <v>109</v>
      </c>
      <c r="H153" s="191"/>
      <c r="I153" s="192" t="str">
        <f t="shared" ref="I153:I154" si="1307">IF(H153="","",H153)</f>
        <v/>
      </c>
      <c r="J153" s="192" t="str">
        <f t="shared" ref="J153:J154" si="1308">IF(I153="","",I153)</f>
        <v/>
      </c>
      <c r="K153" s="192" t="str">
        <f t="shared" ref="K153:K154" si="1309">IF(J153="","",J153)</f>
        <v/>
      </c>
      <c r="L153" s="192" t="str">
        <f t="shared" ref="L153:L154" si="1310">IF(K153="","",K153)</f>
        <v/>
      </c>
      <c r="M153" s="192" t="str">
        <f t="shared" ref="M153:M154" si="1311">IF(L153="","",L153)</f>
        <v/>
      </c>
      <c r="N153" s="192" t="str">
        <f t="shared" ref="N153:N154" si="1312">IF(M153="","",M153)</f>
        <v/>
      </c>
      <c r="O153" s="192" t="str">
        <f t="shared" ref="O153:O154" si="1313">IF(N153="","",N153)</f>
        <v/>
      </c>
      <c r="P153" s="192" t="str">
        <f t="shared" ref="P153:P154" si="1314">IF(O153="","",O153)</f>
        <v/>
      </c>
      <c r="Q153" s="192" t="str">
        <f t="shared" ref="Q153:Q154" si="1315">IF(P153="","",P153)</f>
        <v/>
      </c>
      <c r="R153" s="192" t="str">
        <f t="shared" ref="R153:R154" si="1316">IF(Q153="","",Q153)</f>
        <v/>
      </c>
      <c r="S153" s="192" t="str">
        <f t="shared" ref="S153:S154" si="1317">IF(R153="","",R153)</f>
        <v/>
      </c>
      <c r="T153" s="193">
        <f t="shared" si="1071"/>
        <v>0</v>
      </c>
      <c r="AN153" s="58">
        <v>5</v>
      </c>
      <c r="AO153" s="58">
        <v>1</v>
      </c>
      <c r="AP153" s="58">
        <v>4</v>
      </c>
      <c r="AQ153" s="60">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58">
        <f ca="1">COUNTIF(INDIRECT("H"&amp;(ROW()+12*(($AN153-1)*3+$AO153)-ROW())/12+5):INDIRECT("S"&amp;(ROW()+12*(($AN153-1)*3+$AO153)-ROW())/12+5),AQ153)</f>
        <v>0</v>
      </c>
      <c r="AS153" s="60"/>
      <c r="AU153" s="58">
        <f ca="1">IF(AND(AQ153&gt;0,AR153&gt;0),COUNTIF(AU$6:AU152,"&gt;0")+1,0)</f>
        <v>0</v>
      </c>
      <c r="BE153" s="58">
        <v>1</v>
      </c>
      <c r="BG153" s="58">
        <f t="shared" ref="BG153" si="1318">SUM(H153:H154)</f>
        <v>0</v>
      </c>
      <c r="BH153" s="58">
        <f t="shared" ref="BH153" si="1319">SUM(I153:I154)</f>
        <v>0</v>
      </c>
      <c r="BI153" s="58">
        <f t="shared" ref="BI153" si="1320">SUM(J153:J154)</f>
        <v>0</v>
      </c>
      <c r="BJ153" s="58">
        <f t="shared" ref="BJ153" si="1321">SUM(K153:K154)</f>
        <v>0</v>
      </c>
      <c r="BK153" s="58">
        <f t="shared" ref="BK153" si="1322">SUM(L153:L154)</f>
        <v>0</v>
      </c>
      <c r="BL153" s="58">
        <f t="shared" ref="BL153" si="1323">SUM(M153:M154)</f>
        <v>0</v>
      </c>
      <c r="BM153" s="58">
        <f t="shared" ref="BM153" si="1324">SUM(N153:N154)</f>
        <v>0</v>
      </c>
      <c r="BN153" s="58">
        <f t="shared" ref="BN153" si="1325">SUM(O153:O154)</f>
        <v>0</v>
      </c>
      <c r="BO153" s="58">
        <f t="shared" ref="BO153" si="1326">SUM(P153:P154)</f>
        <v>0</v>
      </c>
      <c r="BP153" s="58">
        <f t="shared" ref="BP153" si="1327">SUM(Q153:Q154)</f>
        <v>0</v>
      </c>
      <c r="BQ153" s="58">
        <f t="shared" ref="BQ153" si="1328">SUM(R153:R154)</f>
        <v>0</v>
      </c>
      <c r="BR153" s="58">
        <f t="shared" ref="BR153" si="1329">SUM(S153:S154)</f>
        <v>0</v>
      </c>
      <c r="BT153" s="58">
        <f t="shared" ref="BT153" si="1330">SUM(U153:U154)</f>
        <v>0</v>
      </c>
      <c r="BU153" s="58">
        <f t="shared" ref="BU153" si="1331">SUM(V153:V154)</f>
        <v>0</v>
      </c>
      <c r="BV153" s="58">
        <f t="shared" ref="BV153" si="1332">SUM(W153:W154)</f>
        <v>0</v>
      </c>
      <c r="BW153" s="58">
        <f t="shared" ref="BW153" si="1333">SUM(X153:X154)</f>
        <v>0</v>
      </c>
      <c r="BX153" s="58">
        <f t="shared" ref="BX153" si="1334">SUM(Y153:Y154)</f>
        <v>0</v>
      </c>
      <c r="BY153" s="58">
        <f t="shared" ref="BY153" si="1335">SUM(Z153:Z154)</f>
        <v>0</v>
      </c>
      <c r="BZ153" s="58">
        <f t="shared" ref="BZ153" si="1336">SUM(AA153:AA154)</f>
        <v>0</v>
      </c>
      <c r="CA153" s="58">
        <f t="shared" ref="CA153" si="1337">SUM(AB153:AB154)</f>
        <v>0</v>
      </c>
      <c r="CB153" s="58">
        <f t="shared" ref="CB153" si="1338">SUM(AC153:AC154)</f>
        <v>0</v>
      </c>
      <c r="CC153" s="58">
        <f t="shared" ref="CC153" si="1339">SUM(AD153:AD154)</f>
        <v>0</v>
      </c>
      <c r="CD153" s="58">
        <f t="shared" ref="CD153" si="1340">SUM(AE153:AE154)</f>
        <v>0</v>
      </c>
      <c r="CE153" s="58">
        <f t="shared" ref="CE153" si="1341">SUM(AF153:AF154)</f>
        <v>0</v>
      </c>
    </row>
    <row r="154" spans="1:83">
      <c r="A154" s="375"/>
      <c r="B154" s="378"/>
      <c r="C154" s="408"/>
      <c r="D154" s="408"/>
      <c r="E154" s="382"/>
      <c r="F154" s="378"/>
      <c r="G154" s="235" t="s">
        <v>107</v>
      </c>
      <c r="H154" s="194"/>
      <c r="I154" s="195" t="str">
        <f t="shared" si="1307"/>
        <v/>
      </c>
      <c r="J154" s="195" t="str">
        <f t="shared" si="1308"/>
        <v/>
      </c>
      <c r="K154" s="195" t="str">
        <f t="shared" si="1309"/>
        <v/>
      </c>
      <c r="L154" s="195" t="str">
        <f t="shared" si="1310"/>
        <v/>
      </c>
      <c r="M154" s="195" t="str">
        <f t="shared" si="1311"/>
        <v/>
      </c>
      <c r="N154" s="195" t="str">
        <f t="shared" si="1312"/>
        <v/>
      </c>
      <c r="O154" s="195" t="str">
        <f t="shared" si="1313"/>
        <v/>
      </c>
      <c r="P154" s="195" t="str">
        <f t="shared" si="1314"/>
        <v/>
      </c>
      <c r="Q154" s="195" t="str">
        <f t="shared" si="1315"/>
        <v/>
      </c>
      <c r="R154" s="195" t="str">
        <f t="shared" si="1316"/>
        <v/>
      </c>
      <c r="S154" s="195" t="str">
        <f t="shared" si="1317"/>
        <v/>
      </c>
      <c r="T154" s="196">
        <f t="shared" si="1071"/>
        <v>0</v>
      </c>
      <c r="AN154" s="58">
        <v>5</v>
      </c>
      <c r="AO154" s="58">
        <v>1</v>
      </c>
      <c r="AP154" s="58">
        <v>5</v>
      </c>
      <c r="AQ154" s="60">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58">
        <f ca="1">COUNTIF(INDIRECT("H"&amp;(ROW()+12*(($AN154-1)*3+$AO154)-ROW())/12+5):INDIRECT("S"&amp;(ROW()+12*(($AN154-1)*3+$AO154)-ROW())/12+5),AQ154)</f>
        <v>0</v>
      </c>
      <c r="AS154" s="60"/>
      <c r="AU154" s="58">
        <f ca="1">IF(AND(AQ154&gt;0,AR154&gt;0),COUNTIF(AU$6:AU153,"&gt;0")+1,0)</f>
        <v>0</v>
      </c>
      <c r="BE154" s="58">
        <v>2</v>
      </c>
      <c r="BF154" s="58" t="s">
        <v>257</v>
      </c>
      <c r="BG154" s="58">
        <f t="shared" ref="BG154" si="1342">IF(BG153+BT153&gt;40000,1,0)</f>
        <v>0</v>
      </c>
      <c r="BH154" s="58">
        <f t="shared" ref="BH154" si="1343">IF(BH153+BU153&gt;40000,1,0)</f>
        <v>0</v>
      </c>
      <c r="BI154" s="58">
        <f t="shared" ref="BI154" si="1344">IF(BI153+BV153&gt;40000,1,0)</f>
        <v>0</v>
      </c>
      <c r="BJ154" s="58">
        <f t="shared" ref="BJ154" si="1345">IF(BJ153+BW153&gt;40000,1,0)</f>
        <v>0</v>
      </c>
      <c r="BK154" s="58">
        <f t="shared" ref="BK154" si="1346">IF(BK153+BX153&gt;40000,1,0)</f>
        <v>0</v>
      </c>
      <c r="BL154" s="58">
        <f t="shared" ref="BL154" si="1347">IF(BL153+BY153&gt;40000,1,0)</f>
        <v>0</v>
      </c>
      <c r="BM154" s="58">
        <f t="shared" ref="BM154" si="1348">IF(BM153+BZ153&gt;40000,1,0)</f>
        <v>0</v>
      </c>
      <c r="BN154" s="58">
        <f t="shared" ref="BN154" si="1349">IF(BN153+CA153&gt;40000,1,0)</f>
        <v>0</v>
      </c>
      <c r="BO154" s="58">
        <f t="shared" ref="BO154" si="1350">IF(BO153+CB153&gt;40000,1,0)</f>
        <v>0</v>
      </c>
      <c r="BP154" s="58">
        <f t="shared" ref="BP154" si="1351">IF(BP153+CC153&gt;40000,1,0)</f>
        <v>0</v>
      </c>
      <c r="BQ154" s="58">
        <f t="shared" ref="BQ154" si="1352">IF(BQ153+CD153&gt;40000,1,0)</f>
        <v>0</v>
      </c>
      <c r="BR154" s="58">
        <f t="shared" ref="BR154" si="1353">IF(BR153+CE153&gt;40000,1,0)</f>
        <v>0</v>
      </c>
    </row>
    <row r="155" spans="1:83">
      <c r="A155" s="376"/>
      <c r="B155" s="379"/>
      <c r="C155" s="409"/>
      <c r="D155" s="410"/>
      <c r="E155" s="383"/>
      <c r="F155" s="379"/>
      <c r="G155" s="236" t="s">
        <v>1226</v>
      </c>
      <c r="H155" s="197"/>
      <c r="I155" s="198"/>
      <c r="J155" s="198"/>
      <c r="K155" s="198"/>
      <c r="L155" s="198"/>
      <c r="M155" s="198"/>
      <c r="N155" s="198"/>
      <c r="O155" s="198"/>
      <c r="P155" s="198"/>
      <c r="Q155" s="198"/>
      <c r="R155" s="198"/>
      <c r="S155" s="198"/>
      <c r="T155" s="199">
        <f t="shared" si="1071"/>
        <v>0</v>
      </c>
      <c r="AN155" s="58">
        <v>5</v>
      </c>
      <c r="AO155" s="58">
        <v>1</v>
      </c>
      <c r="AP155" s="58">
        <v>6</v>
      </c>
      <c r="AQ155" s="60">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58">
        <f ca="1">COUNTIF(INDIRECT("H"&amp;(ROW()+12*(($AN155-1)*3+$AO155)-ROW())/12+5):INDIRECT("S"&amp;(ROW()+12*(($AN155-1)*3+$AO155)-ROW())/12+5),AQ155)</f>
        <v>0</v>
      </c>
      <c r="AS155" s="60"/>
      <c r="AU155" s="58">
        <f ca="1">IF(AND(AQ155&gt;0,AR155&gt;0),COUNTIF(AU$6:AU154,"&gt;0")+1,0)</f>
        <v>0</v>
      </c>
      <c r="BE155" s="58">
        <v>3</v>
      </c>
    </row>
    <row r="156" spans="1:83">
      <c r="A156" s="374">
        <v>51</v>
      </c>
      <c r="B156" s="377"/>
      <c r="C156" s="377"/>
      <c r="D156" s="377"/>
      <c r="E156" s="381"/>
      <c r="F156" s="377"/>
      <c r="G156" s="234" t="s">
        <v>109</v>
      </c>
      <c r="H156" s="191"/>
      <c r="I156" s="192" t="str">
        <f t="shared" ref="I156:I157" si="1354">IF(H156="","",H156)</f>
        <v/>
      </c>
      <c r="J156" s="192" t="str">
        <f t="shared" ref="J156:J157" si="1355">IF(I156="","",I156)</f>
        <v/>
      </c>
      <c r="K156" s="192" t="str">
        <f t="shared" ref="K156:K157" si="1356">IF(J156="","",J156)</f>
        <v/>
      </c>
      <c r="L156" s="192" t="str">
        <f t="shared" ref="L156:L157" si="1357">IF(K156="","",K156)</f>
        <v/>
      </c>
      <c r="M156" s="192" t="str">
        <f t="shared" ref="M156:M157" si="1358">IF(L156="","",L156)</f>
        <v/>
      </c>
      <c r="N156" s="192" t="str">
        <f t="shared" ref="N156:N157" si="1359">IF(M156="","",M156)</f>
        <v/>
      </c>
      <c r="O156" s="192" t="str">
        <f t="shared" ref="O156:O157" si="1360">IF(N156="","",N156)</f>
        <v/>
      </c>
      <c r="P156" s="192" t="str">
        <f t="shared" ref="P156:P157" si="1361">IF(O156="","",O156)</f>
        <v/>
      </c>
      <c r="Q156" s="192" t="str">
        <f t="shared" ref="Q156:Q157" si="1362">IF(P156="","",P156)</f>
        <v/>
      </c>
      <c r="R156" s="192" t="str">
        <f t="shared" ref="R156:R157" si="1363">IF(Q156="","",Q156)</f>
        <v/>
      </c>
      <c r="S156" s="192" t="str">
        <f t="shared" ref="S156:S157" si="1364">IF(R156="","",R156)</f>
        <v/>
      </c>
      <c r="T156" s="193">
        <f t="shared" si="1071"/>
        <v>0</v>
      </c>
      <c r="AN156" s="58">
        <v>5</v>
      </c>
      <c r="AO156" s="58">
        <v>1</v>
      </c>
      <c r="AP156" s="58">
        <v>7</v>
      </c>
      <c r="AQ156" s="60">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58">
        <f ca="1">COUNTIF(INDIRECT("H"&amp;(ROW()+12*(($AN156-1)*3+$AO156)-ROW())/12+5):INDIRECT("S"&amp;(ROW()+12*(($AN156-1)*3+$AO156)-ROW())/12+5),AQ156)</f>
        <v>0</v>
      </c>
      <c r="AS156" s="60"/>
      <c r="AU156" s="58">
        <f ca="1">IF(AND(AQ156&gt;0,AR156&gt;0),COUNTIF(AU$6:AU155,"&gt;0")+1,0)</f>
        <v>0</v>
      </c>
      <c r="BE156" s="58">
        <v>1</v>
      </c>
      <c r="BG156" s="58">
        <f t="shared" ref="BG156" si="1365">SUM(H156:H157)</f>
        <v>0</v>
      </c>
      <c r="BH156" s="58">
        <f t="shared" ref="BH156" si="1366">SUM(I156:I157)</f>
        <v>0</v>
      </c>
      <c r="BI156" s="58">
        <f t="shared" ref="BI156" si="1367">SUM(J156:J157)</f>
        <v>0</v>
      </c>
      <c r="BJ156" s="58">
        <f t="shared" ref="BJ156" si="1368">SUM(K156:K157)</f>
        <v>0</v>
      </c>
      <c r="BK156" s="58">
        <f t="shared" ref="BK156" si="1369">SUM(L156:L157)</f>
        <v>0</v>
      </c>
      <c r="BL156" s="58">
        <f t="shared" ref="BL156" si="1370">SUM(M156:M157)</f>
        <v>0</v>
      </c>
      <c r="BM156" s="58">
        <f t="shared" ref="BM156" si="1371">SUM(N156:N157)</f>
        <v>0</v>
      </c>
      <c r="BN156" s="58">
        <f t="shared" ref="BN156" si="1372">SUM(O156:O157)</f>
        <v>0</v>
      </c>
      <c r="BO156" s="58">
        <f t="shared" ref="BO156" si="1373">SUM(P156:P157)</f>
        <v>0</v>
      </c>
      <c r="BP156" s="58">
        <f t="shared" ref="BP156" si="1374">SUM(Q156:Q157)</f>
        <v>0</v>
      </c>
      <c r="BQ156" s="58">
        <f t="shared" ref="BQ156" si="1375">SUM(R156:R157)</f>
        <v>0</v>
      </c>
      <c r="BR156" s="58">
        <f t="shared" ref="BR156" si="1376">SUM(S156:S157)</f>
        <v>0</v>
      </c>
      <c r="BT156" s="58">
        <f t="shared" ref="BT156" si="1377">SUM(U156:U157)</f>
        <v>0</v>
      </c>
      <c r="BU156" s="58">
        <f t="shared" ref="BU156" si="1378">SUM(V156:V157)</f>
        <v>0</v>
      </c>
      <c r="BV156" s="58">
        <f t="shared" ref="BV156" si="1379">SUM(W156:W157)</f>
        <v>0</v>
      </c>
      <c r="BW156" s="58">
        <f t="shared" ref="BW156" si="1380">SUM(X156:X157)</f>
        <v>0</v>
      </c>
      <c r="BX156" s="58">
        <f t="shared" ref="BX156" si="1381">SUM(Y156:Y157)</f>
        <v>0</v>
      </c>
      <c r="BY156" s="58">
        <f t="shared" ref="BY156" si="1382">SUM(Z156:Z157)</f>
        <v>0</v>
      </c>
      <c r="BZ156" s="58">
        <f t="shared" ref="BZ156" si="1383">SUM(AA156:AA157)</f>
        <v>0</v>
      </c>
      <c r="CA156" s="58">
        <f t="shared" ref="CA156" si="1384">SUM(AB156:AB157)</f>
        <v>0</v>
      </c>
      <c r="CB156" s="58">
        <f t="shared" ref="CB156" si="1385">SUM(AC156:AC157)</f>
        <v>0</v>
      </c>
      <c r="CC156" s="58">
        <f t="shared" ref="CC156" si="1386">SUM(AD156:AD157)</f>
        <v>0</v>
      </c>
      <c r="CD156" s="58">
        <f t="shared" ref="CD156" si="1387">SUM(AE156:AE157)</f>
        <v>0</v>
      </c>
      <c r="CE156" s="58">
        <f t="shared" ref="CE156" si="1388">SUM(AF156:AF157)</f>
        <v>0</v>
      </c>
    </row>
    <row r="157" spans="1:83">
      <c r="A157" s="375"/>
      <c r="B157" s="378"/>
      <c r="C157" s="408"/>
      <c r="D157" s="408"/>
      <c r="E157" s="382"/>
      <c r="F157" s="378"/>
      <c r="G157" s="235" t="s">
        <v>107</v>
      </c>
      <c r="H157" s="194"/>
      <c r="I157" s="195" t="str">
        <f t="shared" si="1354"/>
        <v/>
      </c>
      <c r="J157" s="195" t="str">
        <f t="shared" si="1355"/>
        <v/>
      </c>
      <c r="K157" s="195" t="str">
        <f t="shared" si="1356"/>
        <v/>
      </c>
      <c r="L157" s="195" t="str">
        <f t="shared" si="1357"/>
        <v/>
      </c>
      <c r="M157" s="195" t="str">
        <f t="shared" si="1358"/>
        <v/>
      </c>
      <c r="N157" s="195" t="str">
        <f t="shared" si="1359"/>
        <v/>
      </c>
      <c r="O157" s="195" t="str">
        <f t="shared" si="1360"/>
        <v/>
      </c>
      <c r="P157" s="195" t="str">
        <f t="shared" si="1361"/>
        <v/>
      </c>
      <c r="Q157" s="195" t="str">
        <f t="shared" si="1362"/>
        <v/>
      </c>
      <c r="R157" s="195" t="str">
        <f t="shared" si="1363"/>
        <v/>
      </c>
      <c r="S157" s="195" t="str">
        <f t="shared" si="1364"/>
        <v/>
      </c>
      <c r="T157" s="196">
        <f t="shared" si="1071"/>
        <v>0</v>
      </c>
      <c r="AN157" s="58">
        <v>5</v>
      </c>
      <c r="AO157" s="58">
        <v>1</v>
      </c>
      <c r="AP157" s="58">
        <v>8</v>
      </c>
      <c r="AQ157" s="60">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58">
        <f ca="1">COUNTIF(INDIRECT("H"&amp;(ROW()+12*(($AN157-1)*3+$AO157)-ROW())/12+5):INDIRECT("S"&amp;(ROW()+12*(($AN157-1)*3+$AO157)-ROW())/12+5),AQ157)</f>
        <v>0</v>
      </c>
      <c r="AS157" s="60"/>
      <c r="AU157" s="58">
        <f ca="1">IF(AND(AQ157&gt;0,AR157&gt;0),COUNTIF(AU$6:AU156,"&gt;0")+1,0)</f>
        <v>0</v>
      </c>
      <c r="BE157" s="58">
        <v>2</v>
      </c>
      <c r="BF157" s="58" t="s">
        <v>257</v>
      </c>
      <c r="BG157" s="58">
        <f t="shared" ref="BG157" si="1389">IF(BG156+BT156&gt;40000,1,0)</f>
        <v>0</v>
      </c>
      <c r="BH157" s="58">
        <f t="shared" ref="BH157" si="1390">IF(BH156+BU156&gt;40000,1,0)</f>
        <v>0</v>
      </c>
      <c r="BI157" s="58">
        <f t="shared" ref="BI157" si="1391">IF(BI156+BV156&gt;40000,1,0)</f>
        <v>0</v>
      </c>
      <c r="BJ157" s="58">
        <f t="shared" ref="BJ157" si="1392">IF(BJ156+BW156&gt;40000,1,0)</f>
        <v>0</v>
      </c>
      <c r="BK157" s="58">
        <f t="shared" ref="BK157" si="1393">IF(BK156+BX156&gt;40000,1,0)</f>
        <v>0</v>
      </c>
      <c r="BL157" s="58">
        <f t="shared" ref="BL157" si="1394">IF(BL156+BY156&gt;40000,1,0)</f>
        <v>0</v>
      </c>
      <c r="BM157" s="58">
        <f t="shared" ref="BM157" si="1395">IF(BM156+BZ156&gt;40000,1,0)</f>
        <v>0</v>
      </c>
      <c r="BN157" s="58">
        <f t="shared" ref="BN157" si="1396">IF(BN156+CA156&gt;40000,1,0)</f>
        <v>0</v>
      </c>
      <c r="BO157" s="58">
        <f t="shared" ref="BO157" si="1397">IF(BO156+CB156&gt;40000,1,0)</f>
        <v>0</v>
      </c>
      <c r="BP157" s="58">
        <f t="shared" ref="BP157" si="1398">IF(BP156+CC156&gt;40000,1,0)</f>
        <v>0</v>
      </c>
      <c r="BQ157" s="58">
        <f t="shared" ref="BQ157" si="1399">IF(BQ156+CD156&gt;40000,1,0)</f>
        <v>0</v>
      </c>
      <c r="BR157" s="58">
        <f t="shared" ref="BR157" si="1400">IF(BR156+CE156&gt;40000,1,0)</f>
        <v>0</v>
      </c>
    </row>
    <row r="158" spans="1:83">
      <c r="A158" s="376"/>
      <c r="B158" s="379"/>
      <c r="C158" s="409"/>
      <c r="D158" s="410"/>
      <c r="E158" s="383"/>
      <c r="F158" s="379"/>
      <c r="G158" s="236" t="s">
        <v>1226</v>
      </c>
      <c r="H158" s="197"/>
      <c r="I158" s="198"/>
      <c r="J158" s="198"/>
      <c r="K158" s="198"/>
      <c r="L158" s="198"/>
      <c r="M158" s="198"/>
      <c r="N158" s="198"/>
      <c r="O158" s="198"/>
      <c r="P158" s="198"/>
      <c r="Q158" s="198"/>
      <c r="R158" s="198"/>
      <c r="S158" s="198"/>
      <c r="T158" s="199">
        <f t="shared" si="1071"/>
        <v>0</v>
      </c>
      <c r="AN158" s="58">
        <v>5</v>
      </c>
      <c r="AO158" s="58">
        <v>1</v>
      </c>
      <c r="AP158" s="58">
        <v>9</v>
      </c>
      <c r="AQ158" s="60">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58">
        <f ca="1">COUNTIF(INDIRECT("H"&amp;(ROW()+12*(($AN158-1)*3+$AO158)-ROW())/12+5):INDIRECT("S"&amp;(ROW()+12*(($AN158-1)*3+$AO158)-ROW())/12+5),AQ158)</f>
        <v>0</v>
      </c>
      <c r="AS158" s="60"/>
      <c r="AU158" s="58">
        <f ca="1">IF(AND(AQ158&gt;0,AR158&gt;0),COUNTIF(AU$6:AU157,"&gt;0")+1,0)</f>
        <v>0</v>
      </c>
      <c r="BE158" s="58">
        <v>3</v>
      </c>
    </row>
    <row r="159" spans="1:83">
      <c r="A159" s="374">
        <v>52</v>
      </c>
      <c r="B159" s="377"/>
      <c r="C159" s="377"/>
      <c r="D159" s="377"/>
      <c r="E159" s="381"/>
      <c r="F159" s="377"/>
      <c r="G159" s="234" t="s">
        <v>109</v>
      </c>
      <c r="H159" s="191"/>
      <c r="I159" s="192" t="str">
        <f t="shared" ref="I159:I160" si="1401">IF(H159="","",H159)</f>
        <v/>
      </c>
      <c r="J159" s="192" t="str">
        <f t="shared" ref="J159:J160" si="1402">IF(I159="","",I159)</f>
        <v/>
      </c>
      <c r="K159" s="192" t="str">
        <f t="shared" ref="K159:K160" si="1403">IF(J159="","",J159)</f>
        <v/>
      </c>
      <c r="L159" s="192" t="str">
        <f t="shared" ref="L159:L160" si="1404">IF(K159="","",K159)</f>
        <v/>
      </c>
      <c r="M159" s="192" t="str">
        <f t="shared" ref="M159:M160" si="1405">IF(L159="","",L159)</f>
        <v/>
      </c>
      <c r="N159" s="192" t="str">
        <f t="shared" ref="N159:N160" si="1406">IF(M159="","",M159)</f>
        <v/>
      </c>
      <c r="O159" s="192" t="str">
        <f t="shared" ref="O159:O160" si="1407">IF(N159="","",N159)</f>
        <v/>
      </c>
      <c r="P159" s="192" t="str">
        <f t="shared" ref="P159:P160" si="1408">IF(O159="","",O159)</f>
        <v/>
      </c>
      <c r="Q159" s="192" t="str">
        <f t="shared" ref="Q159:Q160" si="1409">IF(P159="","",P159)</f>
        <v/>
      </c>
      <c r="R159" s="192" t="str">
        <f t="shared" ref="R159:R160" si="1410">IF(Q159="","",Q159)</f>
        <v/>
      </c>
      <c r="S159" s="192" t="str">
        <f t="shared" ref="S159:S160" si="1411">IF(R159="","",R159)</f>
        <v/>
      </c>
      <c r="T159" s="193">
        <f t="shared" si="1071"/>
        <v>0</v>
      </c>
      <c r="AN159" s="58">
        <v>5</v>
      </c>
      <c r="AO159" s="58">
        <v>1</v>
      </c>
      <c r="AP159" s="58">
        <v>10</v>
      </c>
      <c r="AQ159" s="60">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58">
        <f ca="1">COUNTIF(INDIRECT("H"&amp;(ROW()+12*(($AN159-1)*3+$AO159)-ROW())/12+5):INDIRECT("S"&amp;(ROW()+12*(($AN159-1)*3+$AO159)-ROW())/12+5),AQ159)</f>
        <v>0</v>
      </c>
      <c r="AS159" s="60"/>
      <c r="AU159" s="58">
        <f ca="1">IF(AND(AQ159&gt;0,AR159&gt;0),COUNTIF(AU$6:AU158,"&gt;0")+1,0)</f>
        <v>0</v>
      </c>
      <c r="BE159" s="58">
        <v>1</v>
      </c>
      <c r="BG159" s="58">
        <f t="shared" ref="BG159" si="1412">SUM(H159:H160)</f>
        <v>0</v>
      </c>
      <c r="BH159" s="58">
        <f t="shared" ref="BH159" si="1413">SUM(I159:I160)</f>
        <v>0</v>
      </c>
      <c r="BI159" s="58">
        <f t="shared" ref="BI159" si="1414">SUM(J159:J160)</f>
        <v>0</v>
      </c>
      <c r="BJ159" s="58">
        <f t="shared" ref="BJ159" si="1415">SUM(K159:K160)</f>
        <v>0</v>
      </c>
      <c r="BK159" s="58">
        <f t="shared" ref="BK159" si="1416">SUM(L159:L160)</f>
        <v>0</v>
      </c>
      <c r="BL159" s="58">
        <f t="shared" ref="BL159" si="1417">SUM(M159:M160)</f>
        <v>0</v>
      </c>
      <c r="BM159" s="58">
        <f t="shared" ref="BM159" si="1418">SUM(N159:N160)</f>
        <v>0</v>
      </c>
      <c r="BN159" s="58">
        <f t="shared" ref="BN159" si="1419">SUM(O159:O160)</f>
        <v>0</v>
      </c>
      <c r="BO159" s="58">
        <f t="shared" ref="BO159" si="1420">SUM(P159:P160)</f>
        <v>0</v>
      </c>
      <c r="BP159" s="58">
        <f t="shared" ref="BP159" si="1421">SUM(Q159:Q160)</f>
        <v>0</v>
      </c>
      <c r="BQ159" s="58">
        <f t="shared" ref="BQ159" si="1422">SUM(R159:R160)</f>
        <v>0</v>
      </c>
      <c r="BR159" s="58">
        <f t="shared" ref="BR159" si="1423">SUM(S159:S160)</f>
        <v>0</v>
      </c>
      <c r="BT159" s="58">
        <f t="shared" ref="BT159" si="1424">SUM(U159:U160)</f>
        <v>0</v>
      </c>
      <c r="BU159" s="58">
        <f t="shared" ref="BU159" si="1425">SUM(V159:V160)</f>
        <v>0</v>
      </c>
      <c r="BV159" s="58">
        <f t="shared" ref="BV159" si="1426">SUM(W159:W160)</f>
        <v>0</v>
      </c>
      <c r="BW159" s="58">
        <f t="shared" ref="BW159" si="1427">SUM(X159:X160)</f>
        <v>0</v>
      </c>
      <c r="BX159" s="58">
        <f t="shared" ref="BX159" si="1428">SUM(Y159:Y160)</f>
        <v>0</v>
      </c>
      <c r="BY159" s="58">
        <f t="shared" ref="BY159" si="1429">SUM(Z159:Z160)</f>
        <v>0</v>
      </c>
      <c r="BZ159" s="58">
        <f t="shared" ref="BZ159" si="1430">SUM(AA159:AA160)</f>
        <v>0</v>
      </c>
      <c r="CA159" s="58">
        <f t="shared" ref="CA159" si="1431">SUM(AB159:AB160)</f>
        <v>0</v>
      </c>
      <c r="CB159" s="58">
        <f t="shared" ref="CB159" si="1432">SUM(AC159:AC160)</f>
        <v>0</v>
      </c>
      <c r="CC159" s="58">
        <f t="shared" ref="CC159" si="1433">SUM(AD159:AD160)</f>
        <v>0</v>
      </c>
      <c r="CD159" s="58">
        <f t="shared" ref="CD159" si="1434">SUM(AE159:AE160)</f>
        <v>0</v>
      </c>
      <c r="CE159" s="58">
        <f t="shared" ref="CE159" si="1435">SUM(AF159:AF160)</f>
        <v>0</v>
      </c>
    </row>
    <row r="160" spans="1:83">
      <c r="A160" s="375"/>
      <c r="B160" s="378"/>
      <c r="C160" s="408"/>
      <c r="D160" s="408"/>
      <c r="E160" s="382"/>
      <c r="F160" s="378"/>
      <c r="G160" s="235" t="s">
        <v>107</v>
      </c>
      <c r="H160" s="194"/>
      <c r="I160" s="195" t="str">
        <f t="shared" si="1401"/>
        <v/>
      </c>
      <c r="J160" s="195" t="str">
        <f t="shared" si="1402"/>
        <v/>
      </c>
      <c r="K160" s="195" t="str">
        <f t="shared" si="1403"/>
        <v/>
      </c>
      <c r="L160" s="195" t="str">
        <f t="shared" si="1404"/>
        <v/>
      </c>
      <c r="M160" s="195" t="str">
        <f t="shared" si="1405"/>
        <v/>
      </c>
      <c r="N160" s="195" t="str">
        <f t="shared" si="1406"/>
        <v/>
      </c>
      <c r="O160" s="195" t="str">
        <f t="shared" si="1407"/>
        <v/>
      </c>
      <c r="P160" s="195" t="str">
        <f t="shared" si="1408"/>
        <v/>
      </c>
      <c r="Q160" s="195" t="str">
        <f t="shared" si="1409"/>
        <v/>
      </c>
      <c r="R160" s="195" t="str">
        <f t="shared" si="1410"/>
        <v/>
      </c>
      <c r="S160" s="195" t="str">
        <f t="shared" si="1411"/>
        <v/>
      </c>
      <c r="T160" s="196">
        <f t="shared" si="1071"/>
        <v>0</v>
      </c>
      <c r="AN160" s="58">
        <v>5</v>
      </c>
      <c r="AO160" s="58">
        <v>1</v>
      </c>
      <c r="AP160" s="58">
        <v>11</v>
      </c>
      <c r="AQ160" s="60">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58">
        <f ca="1">COUNTIF(INDIRECT("H"&amp;(ROW()+12*(($AN160-1)*3+$AO160)-ROW())/12+5):INDIRECT("S"&amp;(ROW()+12*(($AN160-1)*3+$AO160)-ROW())/12+5),AQ160)</f>
        <v>0</v>
      </c>
      <c r="AS160" s="60"/>
      <c r="AU160" s="58">
        <f ca="1">IF(AND(AQ160&gt;0,AR160&gt;0),COUNTIF(AU$6:AU159,"&gt;0")+1,0)</f>
        <v>0</v>
      </c>
      <c r="BE160" s="58">
        <v>2</v>
      </c>
      <c r="BF160" s="58" t="s">
        <v>257</v>
      </c>
      <c r="BG160" s="58">
        <f t="shared" ref="BG160" si="1436">IF(BG159+BT159&gt;40000,1,0)</f>
        <v>0</v>
      </c>
      <c r="BH160" s="58">
        <f t="shared" ref="BH160" si="1437">IF(BH159+BU159&gt;40000,1,0)</f>
        <v>0</v>
      </c>
      <c r="BI160" s="58">
        <f t="shared" ref="BI160" si="1438">IF(BI159+BV159&gt;40000,1,0)</f>
        <v>0</v>
      </c>
      <c r="BJ160" s="58">
        <f t="shared" ref="BJ160" si="1439">IF(BJ159+BW159&gt;40000,1,0)</f>
        <v>0</v>
      </c>
      <c r="BK160" s="58">
        <f t="shared" ref="BK160" si="1440">IF(BK159+BX159&gt;40000,1,0)</f>
        <v>0</v>
      </c>
      <c r="BL160" s="58">
        <f t="shared" ref="BL160" si="1441">IF(BL159+BY159&gt;40000,1,0)</f>
        <v>0</v>
      </c>
      <c r="BM160" s="58">
        <f t="shared" ref="BM160" si="1442">IF(BM159+BZ159&gt;40000,1,0)</f>
        <v>0</v>
      </c>
      <c r="BN160" s="58">
        <f t="shared" ref="BN160" si="1443">IF(BN159+CA159&gt;40000,1,0)</f>
        <v>0</v>
      </c>
      <c r="BO160" s="58">
        <f t="shared" ref="BO160" si="1444">IF(BO159+CB159&gt;40000,1,0)</f>
        <v>0</v>
      </c>
      <c r="BP160" s="58">
        <f t="shared" ref="BP160" si="1445">IF(BP159+CC159&gt;40000,1,0)</f>
        <v>0</v>
      </c>
      <c r="BQ160" s="58">
        <f t="shared" ref="BQ160" si="1446">IF(BQ159+CD159&gt;40000,1,0)</f>
        <v>0</v>
      </c>
      <c r="BR160" s="58">
        <f t="shared" ref="BR160" si="1447">IF(BR159+CE159&gt;40000,1,0)</f>
        <v>0</v>
      </c>
    </row>
    <row r="161" spans="1:83">
      <c r="A161" s="376"/>
      <c r="B161" s="379"/>
      <c r="C161" s="409"/>
      <c r="D161" s="410"/>
      <c r="E161" s="383"/>
      <c r="F161" s="379"/>
      <c r="G161" s="236" t="s">
        <v>1226</v>
      </c>
      <c r="H161" s="197"/>
      <c r="I161" s="198"/>
      <c r="J161" s="198"/>
      <c r="K161" s="198"/>
      <c r="L161" s="198"/>
      <c r="M161" s="198"/>
      <c r="N161" s="198"/>
      <c r="O161" s="198"/>
      <c r="P161" s="198"/>
      <c r="Q161" s="198"/>
      <c r="R161" s="198"/>
      <c r="S161" s="198"/>
      <c r="T161" s="199">
        <f t="shared" si="1071"/>
        <v>0</v>
      </c>
      <c r="AN161" s="58">
        <v>5</v>
      </c>
      <c r="AO161" s="58">
        <v>1</v>
      </c>
      <c r="AP161" s="58">
        <v>12</v>
      </c>
      <c r="AQ161" s="60">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58">
        <f ca="1">COUNTIF(INDIRECT("H"&amp;(ROW()+12*(($AN161-1)*3+$AO161)-ROW())/12+5):INDIRECT("S"&amp;(ROW()+12*(($AN161-1)*3+$AO161)-ROW())/12+5),AQ161)</f>
        <v>0</v>
      </c>
      <c r="AS161" s="60"/>
      <c r="AU161" s="58">
        <f ca="1">IF(AND(AQ161&gt;0,AR161&gt;0),COUNTIF(AU$6:AU160,"&gt;0")+1,0)</f>
        <v>0</v>
      </c>
      <c r="BE161" s="58">
        <v>3</v>
      </c>
    </row>
    <row r="162" spans="1:83">
      <c r="A162" s="374">
        <v>53</v>
      </c>
      <c r="B162" s="377"/>
      <c r="C162" s="377"/>
      <c r="D162" s="377"/>
      <c r="E162" s="381"/>
      <c r="F162" s="377"/>
      <c r="G162" s="234" t="s">
        <v>109</v>
      </c>
      <c r="H162" s="191"/>
      <c r="I162" s="192" t="str">
        <f t="shared" ref="I162:I163" si="1448">IF(H162="","",H162)</f>
        <v/>
      </c>
      <c r="J162" s="192" t="str">
        <f t="shared" ref="J162:J163" si="1449">IF(I162="","",I162)</f>
        <v/>
      </c>
      <c r="K162" s="192" t="str">
        <f t="shared" ref="K162:K163" si="1450">IF(J162="","",J162)</f>
        <v/>
      </c>
      <c r="L162" s="192" t="str">
        <f t="shared" ref="L162:L163" si="1451">IF(K162="","",K162)</f>
        <v/>
      </c>
      <c r="M162" s="192" t="str">
        <f t="shared" ref="M162:M163" si="1452">IF(L162="","",L162)</f>
        <v/>
      </c>
      <c r="N162" s="192" t="str">
        <f t="shared" ref="N162:N163" si="1453">IF(M162="","",M162)</f>
        <v/>
      </c>
      <c r="O162" s="192" t="str">
        <f t="shared" ref="O162:O163" si="1454">IF(N162="","",N162)</f>
        <v/>
      </c>
      <c r="P162" s="192" t="str">
        <f t="shared" ref="P162:P163" si="1455">IF(O162="","",O162)</f>
        <v/>
      </c>
      <c r="Q162" s="192" t="str">
        <f t="shared" ref="Q162:Q163" si="1456">IF(P162="","",P162)</f>
        <v/>
      </c>
      <c r="R162" s="192" t="str">
        <f t="shared" ref="R162:R163" si="1457">IF(Q162="","",Q162)</f>
        <v/>
      </c>
      <c r="S162" s="192" t="str">
        <f t="shared" ref="S162:S163" si="1458">IF(R162="","",R162)</f>
        <v/>
      </c>
      <c r="T162" s="193">
        <f t="shared" si="1071"/>
        <v>0</v>
      </c>
      <c r="AN162" s="58">
        <v>5</v>
      </c>
      <c r="AO162" s="58">
        <v>2</v>
      </c>
      <c r="AP162" s="58">
        <v>1</v>
      </c>
      <c r="AQ162" s="60">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58">
        <f ca="1">COUNTIF(INDIRECT("H"&amp;(ROW()+12*(($AN162-1)*3+$AO162)-ROW())/12+5):INDIRECT("S"&amp;(ROW()+12*(($AN162-1)*3+$AO162)-ROW())/12+5),AQ162)</f>
        <v>0</v>
      </c>
      <c r="AS162" s="60"/>
      <c r="AU162" s="58">
        <f ca="1">IF(AND(AQ162&gt;0,AR162&gt;0),COUNTIF(AU$6:AU161,"&gt;0")+1,0)</f>
        <v>0</v>
      </c>
      <c r="BE162" s="58">
        <v>1</v>
      </c>
      <c r="BG162" s="58">
        <f t="shared" ref="BG162" si="1459">SUM(H162:H163)</f>
        <v>0</v>
      </c>
      <c r="BH162" s="58">
        <f t="shared" ref="BH162" si="1460">SUM(I162:I163)</f>
        <v>0</v>
      </c>
      <c r="BI162" s="58">
        <f t="shared" ref="BI162" si="1461">SUM(J162:J163)</f>
        <v>0</v>
      </c>
      <c r="BJ162" s="58">
        <f t="shared" ref="BJ162" si="1462">SUM(K162:K163)</f>
        <v>0</v>
      </c>
      <c r="BK162" s="58">
        <f t="shared" ref="BK162" si="1463">SUM(L162:L163)</f>
        <v>0</v>
      </c>
      <c r="BL162" s="58">
        <f t="shared" ref="BL162" si="1464">SUM(M162:M163)</f>
        <v>0</v>
      </c>
      <c r="BM162" s="58">
        <f t="shared" ref="BM162" si="1465">SUM(N162:N163)</f>
        <v>0</v>
      </c>
      <c r="BN162" s="58">
        <f t="shared" ref="BN162" si="1466">SUM(O162:O163)</f>
        <v>0</v>
      </c>
      <c r="BO162" s="58">
        <f t="shared" ref="BO162" si="1467">SUM(P162:P163)</f>
        <v>0</v>
      </c>
      <c r="BP162" s="58">
        <f t="shared" ref="BP162" si="1468">SUM(Q162:Q163)</f>
        <v>0</v>
      </c>
      <c r="BQ162" s="58">
        <f t="shared" ref="BQ162" si="1469">SUM(R162:R163)</f>
        <v>0</v>
      </c>
      <c r="BR162" s="58">
        <f t="shared" ref="BR162" si="1470">SUM(S162:S163)</f>
        <v>0</v>
      </c>
      <c r="BT162" s="58">
        <f t="shared" ref="BT162" si="1471">SUM(U162:U163)</f>
        <v>0</v>
      </c>
      <c r="BU162" s="58">
        <f t="shared" ref="BU162" si="1472">SUM(V162:V163)</f>
        <v>0</v>
      </c>
      <c r="BV162" s="58">
        <f t="shared" ref="BV162" si="1473">SUM(W162:W163)</f>
        <v>0</v>
      </c>
      <c r="BW162" s="58">
        <f t="shared" ref="BW162" si="1474">SUM(X162:X163)</f>
        <v>0</v>
      </c>
      <c r="BX162" s="58">
        <f t="shared" ref="BX162" si="1475">SUM(Y162:Y163)</f>
        <v>0</v>
      </c>
      <c r="BY162" s="58">
        <f t="shared" ref="BY162" si="1476">SUM(Z162:Z163)</f>
        <v>0</v>
      </c>
      <c r="BZ162" s="58">
        <f t="shared" ref="BZ162" si="1477">SUM(AA162:AA163)</f>
        <v>0</v>
      </c>
      <c r="CA162" s="58">
        <f t="shared" ref="CA162" si="1478">SUM(AB162:AB163)</f>
        <v>0</v>
      </c>
      <c r="CB162" s="58">
        <f t="shared" ref="CB162" si="1479">SUM(AC162:AC163)</f>
        <v>0</v>
      </c>
      <c r="CC162" s="58">
        <f t="shared" ref="CC162" si="1480">SUM(AD162:AD163)</f>
        <v>0</v>
      </c>
      <c r="CD162" s="58">
        <f t="shared" ref="CD162" si="1481">SUM(AE162:AE163)</f>
        <v>0</v>
      </c>
      <c r="CE162" s="58">
        <f t="shared" ref="CE162" si="1482">SUM(AF162:AF163)</f>
        <v>0</v>
      </c>
    </row>
    <row r="163" spans="1:83">
      <c r="A163" s="375"/>
      <c r="B163" s="378"/>
      <c r="C163" s="408"/>
      <c r="D163" s="408"/>
      <c r="E163" s="382"/>
      <c r="F163" s="378"/>
      <c r="G163" s="235" t="s">
        <v>107</v>
      </c>
      <c r="H163" s="194"/>
      <c r="I163" s="195" t="str">
        <f t="shared" si="1448"/>
        <v/>
      </c>
      <c r="J163" s="195" t="str">
        <f t="shared" si="1449"/>
        <v/>
      </c>
      <c r="K163" s="195" t="str">
        <f t="shared" si="1450"/>
        <v/>
      </c>
      <c r="L163" s="195" t="str">
        <f t="shared" si="1451"/>
        <v/>
      </c>
      <c r="M163" s="195" t="str">
        <f t="shared" si="1452"/>
        <v/>
      </c>
      <c r="N163" s="195" t="str">
        <f t="shared" si="1453"/>
        <v/>
      </c>
      <c r="O163" s="195" t="str">
        <f t="shared" si="1454"/>
        <v/>
      </c>
      <c r="P163" s="195" t="str">
        <f t="shared" si="1455"/>
        <v/>
      </c>
      <c r="Q163" s="195" t="str">
        <f t="shared" si="1456"/>
        <v/>
      </c>
      <c r="R163" s="195" t="str">
        <f t="shared" si="1457"/>
        <v/>
      </c>
      <c r="S163" s="195" t="str">
        <f t="shared" si="1458"/>
        <v/>
      </c>
      <c r="T163" s="196">
        <f t="shared" si="1071"/>
        <v>0</v>
      </c>
      <c r="AN163" s="58">
        <v>5</v>
      </c>
      <c r="AO163" s="58">
        <v>2</v>
      </c>
      <c r="AP163" s="58">
        <v>2</v>
      </c>
      <c r="AQ163" s="60">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58">
        <f ca="1">COUNTIF(INDIRECT("H"&amp;(ROW()+12*(($AN163-1)*3+$AO163)-ROW())/12+5):INDIRECT("S"&amp;(ROW()+12*(($AN163-1)*3+$AO163)-ROW())/12+5),AQ163)</f>
        <v>0</v>
      </c>
      <c r="AS163" s="60"/>
      <c r="AU163" s="58">
        <f ca="1">IF(AND(AQ163&gt;0,AR163&gt;0),COUNTIF(AU$6:AU162,"&gt;0")+1,0)</f>
        <v>0</v>
      </c>
      <c r="BE163" s="58">
        <v>2</v>
      </c>
      <c r="BF163" s="58" t="s">
        <v>257</v>
      </c>
      <c r="BG163" s="58">
        <f t="shared" ref="BG163" si="1483">IF(BG162+BT162&gt;40000,1,0)</f>
        <v>0</v>
      </c>
      <c r="BH163" s="58">
        <f t="shared" ref="BH163" si="1484">IF(BH162+BU162&gt;40000,1,0)</f>
        <v>0</v>
      </c>
      <c r="BI163" s="58">
        <f t="shared" ref="BI163" si="1485">IF(BI162+BV162&gt;40000,1,0)</f>
        <v>0</v>
      </c>
      <c r="BJ163" s="58">
        <f t="shared" ref="BJ163" si="1486">IF(BJ162+BW162&gt;40000,1,0)</f>
        <v>0</v>
      </c>
      <c r="BK163" s="58">
        <f t="shared" ref="BK163" si="1487">IF(BK162+BX162&gt;40000,1,0)</f>
        <v>0</v>
      </c>
      <c r="BL163" s="58">
        <f t="shared" ref="BL163" si="1488">IF(BL162+BY162&gt;40000,1,0)</f>
        <v>0</v>
      </c>
      <c r="BM163" s="58">
        <f t="shared" ref="BM163" si="1489">IF(BM162+BZ162&gt;40000,1,0)</f>
        <v>0</v>
      </c>
      <c r="BN163" s="58">
        <f t="shared" ref="BN163" si="1490">IF(BN162+CA162&gt;40000,1,0)</f>
        <v>0</v>
      </c>
      <c r="BO163" s="58">
        <f t="shared" ref="BO163" si="1491">IF(BO162+CB162&gt;40000,1,0)</f>
        <v>0</v>
      </c>
      <c r="BP163" s="58">
        <f t="shared" ref="BP163" si="1492">IF(BP162+CC162&gt;40000,1,0)</f>
        <v>0</v>
      </c>
      <c r="BQ163" s="58">
        <f t="shared" ref="BQ163" si="1493">IF(BQ162+CD162&gt;40000,1,0)</f>
        <v>0</v>
      </c>
      <c r="BR163" s="58">
        <f t="shared" ref="BR163" si="1494">IF(BR162+CE162&gt;40000,1,0)</f>
        <v>0</v>
      </c>
    </row>
    <row r="164" spans="1:83">
      <c r="A164" s="376"/>
      <c r="B164" s="379"/>
      <c r="C164" s="409"/>
      <c r="D164" s="410"/>
      <c r="E164" s="383"/>
      <c r="F164" s="379"/>
      <c r="G164" s="236" t="s">
        <v>1226</v>
      </c>
      <c r="H164" s="197"/>
      <c r="I164" s="198"/>
      <c r="J164" s="198"/>
      <c r="K164" s="198"/>
      <c r="L164" s="198"/>
      <c r="M164" s="198"/>
      <c r="N164" s="198"/>
      <c r="O164" s="198"/>
      <c r="P164" s="198"/>
      <c r="Q164" s="198"/>
      <c r="R164" s="198"/>
      <c r="S164" s="198"/>
      <c r="T164" s="199">
        <f t="shared" si="1071"/>
        <v>0</v>
      </c>
      <c r="AN164" s="58">
        <v>5</v>
      </c>
      <c r="AO164" s="58">
        <v>2</v>
      </c>
      <c r="AP164" s="58">
        <v>3</v>
      </c>
      <c r="AQ164" s="60">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58">
        <f ca="1">COUNTIF(INDIRECT("H"&amp;(ROW()+12*(($AN164-1)*3+$AO164)-ROW())/12+5):INDIRECT("S"&amp;(ROW()+12*(($AN164-1)*3+$AO164)-ROW())/12+5),AQ164)</f>
        <v>0</v>
      </c>
      <c r="AS164" s="60"/>
      <c r="AU164" s="58">
        <f ca="1">IF(AND(AQ164&gt;0,AR164&gt;0),COUNTIF(AU$6:AU163,"&gt;0")+1,0)</f>
        <v>0</v>
      </c>
      <c r="BE164" s="58">
        <v>3</v>
      </c>
    </row>
    <row r="165" spans="1:83">
      <c r="A165" s="374">
        <v>54</v>
      </c>
      <c r="B165" s="377"/>
      <c r="C165" s="377"/>
      <c r="D165" s="377"/>
      <c r="E165" s="381"/>
      <c r="F165" s="377"/>
      <c r="G165" s="234" t="s">
        <v>109</v>
      </c>
      <c r="H165" s="191"/>
      <c r="I165" s="192" t="str">
        <f t="shared" ref="I165:I166" si="1495">IF(H165="","",H165)</f>
        <v/>
      </c>
      <c r="J165" s="192" t="str">
        <f t="shared" ref="J165:J166" si="1496">IF(I165="","",I165)</f>
        <v/>
      </c>
      <c r="K165" s="192" t="str">
        <f t="shared" ref="K165:K166" si="1497">IF(J165="","",J165)</f>
        <v/>
      </c>
      <c r="L165" s="192" t="str">
        <f t="shared" ref="L165:L166" si="1498">IF(K165="","",K165)</f>
        <v/>
      </c>
      <c r="M165" s="192" t="str">
        <f t="shared" ref="M165:M166" si="1499">IF(L165="","",L165)</f>
        <v/>
      </c>
      <c r="N165" s="192" t="str">
        <f t="shared" ref="N165:N166" si="1500">IF(M165="","",M165)</f>
        <v/>
      </c>
      <c r="O165" s="192" t="str">
        <f t="shared" ref="O165:O166" si="1501">IF(N165="","",N165)</f>
        <v/>
      </c>
      <c r="P165" s="192" t="str">
        <f t="shared" ref="P165:P166" si="1502">IF(O165="","",O165)</f>
        <v/>
      </c>
      <c r="Q165" s="192" t="str">
        <f t="shared" ref="Q165:Q166" si="1503">IF(P165="","",P165)</f>
        <v/>
      </c>
      <c r="R165" s="192" t="str">
        <f t="shared" ref="R165:R166" si="1504">IF(Q165="","",Q165)</f>
        <v/>
      </c>
      <c r="S165" s="192" t="str">
        <f t="shared" ref="S165:S166" si="1505">IF(R165="","",R165)</f>
        <v/>
      </c>
      <c r="T165" s="193">
        <f t="shared" si="1071"/>
        <v>0</v>
      </c>
      <c r="AN165" s="58">
        <v>5</v>
      </c>
      <c r="AO165" s="58">
        <v>2</v>
      </c>
      <c r="AP165" s="58">
        <v>4</v>
      </c>
      <c r="AQ165" s="60">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58">
        <f ca="1">COUNTIF(INDIRECT("H"&amp;(ROW()+12*(($AN165-1)*3+$AO165)-ROW())/12+5):INDIRECT("S"&amp;(ROW()+12*(($AN165-1)*3+$AO165)-ROW())/12+5),AQ165)</f>
        <v>0</v>
      </c>
      <c r="AS165" s="60"/>
      <c r="AU165" s="58">
        <f ca="1">IF(AND(AQ165&gt;0,AR165&gt;0),COUNTIF(AU$6:AU164,"&gt;0")+1,0)</f>
        <v>0</v>
      </c>
      <c r="BE165" s="58">
        <v>1</v>
      </c>
      <c r="BG165" s="58">
        <f t="shared" ref="BG165" si="1506">SUM(H165:H166)</f>
        <v>0</v>
      </c>
      <c r="BH165" s="58">
        <f t="shared" ref="BH165" si="1507">SUM(I165:I166)</f>
        <v>0</v>
      </c>
      <c r="BI165" s="58">
        <f t="shared" ref="BI165" si="1508">SUM(J165:J166)</f>
        <v>0</v>
      </c>
      <c r="BJ165" s="58">
        <f t="shared" ref="BJ165" si="1509">SUM(K165:K166)</f>
        <v>0</v>
      </c>
      <c r="BK165" s="58">
        <f t="shared" ref="BK165" si="1510">SUM(L165:L166)</f>
        <v>0</v>
      </c>
      <c r="BL165" s="58">
        <f t="shared" ref="BL165" si="1511">SUM(M165:M166)</f>
        <v>0</v>
      </c>
      <c r="BM165" s="58">
        <f t="shared" ref="BM165" si="1512">SUM(N165:N166)</f>
        <v>0</v>
      </c>
      <c r="BN165" s="58">
        <f t="shared" ref="BN165" si="1513">SUM(O165:O166)</f>
        <v>0</v>
      </c>
      <c r="BO165" s="58">
        <f t="shared" ref="BO165" si="1514">SUM(P165:P166)</f>
        <v>0</v>
      </c>
      <c r="BP165" s="58">
        <f t="shared" ref="BP165" si="1515">SUM(Q165:Q166)</f>
        <v>0</v>
      </c>
      <c r="BQ165" s="58">
        <f t="shared" ref="BQ165" si="1516">SUM(R165:R166)</f>
        <v>0</v>
      </c>
      <c r="BR165" s="58">
        <f t="shared" ref="BR165" si="1517">SUM(S165:S166)</f>
        <v>0</v>
      </c>
      <c r="BT165" s="58">
        <f t="shared" ref="BT165" si="1518">SUM(U165:U166)</f>
        <v>0</v>
      </c>
      <c r="BU165" s="58">
        <f t="shared" ref="BU165" si="1519">SUM(V165:V166)</f>
        <v>0</v>
      </c>
      <c r="BV165" s="58">
        <f t="shared" ref="BV165" si="1520">SUM(W165:W166)</f>
        <v>0</v>
      </c>
      <c r="BW165" s="58">
        <f t="shared" ref="BW165" si="1521">SUM(X165:X166)</f>
        <v>0</v>
      </c>
      <c r="BX165" s="58">
        <f t="shared" ref="BX165" si="1522">SUM(Y165:Y166)</f>
        <v>0</v>
      </c>
      <c r="BY165" s="58">
        <f t="shared" ref="BY165" si="1523">SUM(Z165:Z166)</f>
        <v>0</v>
      </c>
      <c r="BZ165" s="58">
        <f t="shared" ref="BZ165" si="1524">SUM(AA165:AA166)</f>
        <v>0</v>
      </c>
      <c r="CA165" s="58">
        <f t="shared" ref="CA165" si="1525">SUM(AB165:AB166)</f>
        <v>0</v>
      </c>
      <c r="CB165" s="58">
        <f t="shared" ref="CB165" si="1526">SUM(AC165:AC166)</f>
        <v>0</v>
      </c>
      <c r="CC165" s="58">
        <f t="shared" ref="CC165" si="1527">SUM(AD165:AD166)</f>
        <v>0</v>
      </c>
      <c r="CD165" s="58">
        <f t="shared" ref="CD165" si="1528">SUM(AE165:AE166)</f>
        <v>0</v>
      </c>
      <c r="CE165" s="58">
        <f t="shared" ref="CE165" si="1529">SUM(AF165:AF166)</f>
        <v>0</v>
      </c>
    </row>
    <row r="166" spans="1:83">
      <c r="A166" s="375"/>
      <c r="B166" s="378"/>
      <c r="C166" s="408"/>
      <c r="D166" s="408"/>
      <c r="E166" s="382"/>
      <c r="F166" s="378"/>
      <c r="G166" s="235" t="s">
        <v>107</v>
      </c>
      <c r="H166" s="194"/>
      <c r="I166" s="195" t="str">
        <f t="shared" si="1495"/>
        <v/>
      </c>
      <c r="J166" s="195" t="str">
        <f t="shared" si="1496"/>
        <v/>
      </c>
      <c r="K166" s="195" t="str">
        <f t="shared" si="1497"/>
        <v/>
      </c>
      <c r="L166" s="195" t="str">
        <f t="shared" si="1498"/>
        <v/>
      </c>
      <c r="M166" s="195" t="str">
        <f t="shared" si="1499"/>
        <v/>
      </c>
      <c r="N166" s="195" t="str">
        <f t="shared" si="1500"/>
        <v/>
      </c>
      <c r="O166" s="195" t="str">
        <f t="shared" si="1501"/>
        <v/>
      </c>
      <c r="P166" s="195" t="str">
        <f t="shared" si="1502"/>
        <v/>
      </c>
      <c r="Q166" s="195" t="str">
        <f t="shared" si="1503"/>
        <v/>
      </c>
      <c r="R166" s="195" t="str">
        <f t="shared" si="1504"/>
        <v/>
      </c>
      <c r="S166" s="195" t="str">
        <f t="shared" si="1505"/>
        <v/>
      </c>
      <c r="T166" s="196">
        <f t="shared" si="1071"/>
        <v>0</v>
      </c>
      <c r="AN166" s="58">
        <v>5</v>
      </c>
      <c r="AO166" s="58">
        <v>2</v>
      </c>
      <c r="AP166" s="58">
        <v>5</v>
      </c>
      <c r="AQ166" s="60">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58">
        <f ca="1">COUNTIF(INDIRECT("H"&amp;(ROW()+12*(($AN166-1)*3+$AO166)-ROW())/12+5):INDIRECT("S"&amp;(ROW()+12*(($AN166-1)*3+$AO166)-ROW())/12+5),AQ166)</f>
        <v>0</v>
      </c>
      <c r="AS166" s="60"/>
      <c r="AU166" s="58">
        <f ca="1">IF(AND(AQ166&gt;0,AR166&gt;0),COUNTIF(AU$6:AU165,"&gt;0")+1,0)</f>
        <v>0</v>
      </c>
      <c r="BE166" s="58">
        <v>2</v>
      </c>
      <c r="BF166" s="58" t="s">
        <v>257</v>
      </c>
      <c r="BG166" s="58">
        <f t="shared" ref="BG166" si="1530">IF(BG165+BT165&gt;40000,1,0)</f>
        <v>0</v>
      </c>
      <c r="BH166" s="58">
        <f t="shared" ref="BH166" si="1531">IF(BH165+BU165&gt;40000,1,0)</f>
        <v>0</v>
      </c>
      <c r="BI166" s="58">
        <f t="shared" ref="BI166" si="1532">IF(BI165+BV165&gt;40000,1,0)</f>
        <v>0</v>
      </c>
      <c r="BJ166" s="58">
        <f t="shared" ref="BJ166" si="1533">IF(BJ165+BW165&gt;40000,1,0)</f>
        <v>0</v>
      </c>
      <c r="BK166" s="58">
        <f t="shared" ref="BK166" si="1534">IF(BK165+BX165&gt;40000,1,0)</f>
        <v>0</v>
      </c>
      <c r="BL166" s="58">
        <f t="shared" ref="BL166" si="1535">IF(BL165+BY165&gt;40000,1,0)</f>
        <v>0</v>
      </c>
      <c r="BM166" s="58">
        <f t="shared" ref="BM166" si="1536">IF(BM165+BZ165&gt;40000,1,0)</f>
        <v>0</v>
      </c>
      <c r="BN166" s="58">
        <f t="shared" ref="BN166" si="1537">IF(BN165+CA165&gt;40000,1,0)</f>
        <v>0</v>
      </c>
      <c r="BO166" s="58">
        <f t="shared" ref="BO166" si="1538">IF(BO165+CB165&gt;40000,1,0)</f>
        <v>0</v>
      </c>
      <c r="BP166" s="58">
        <f t="shared" ref="BP166" si="1539">IF(BP165+CC165&gt;40000,1,0)</f>
        <v>0</v>
      </c>
      <c r="BQ166" s="58">
        <f t="shared" ref="BQ166" si="1540">IF(BQ165+CD165&gt;40000,1,0)</f>
        <v>0</v>
      </c>
      <c r="BR166" s="58">
        <f t="shared" ref="BR166" si="1541">IF(BR165+CE165&gt;40000,1,0)</f>
        <v>0</v>
      </c>
    </row>
    <row r="167" spans="1:83">
      <c r="A167" s="376"/>
      <c r="B167" s="379"/>
      <c r="C167" s="409"/>
      <c r="D167" s="410"/>
      <c r="E167" s="383"/>
      <c r="F167" s="379"/>
      <c r="G167" s="236" t="s">
        <v>1226</v>
      </c>
      <c r="H167" s="197"/>
      <c r="I167" s="198"/>
      <c r="J167" s="198"/>
      <c r="K167" s="198"/>
      <c r="L167" s="198"/>
      <c r="M167" s="198"/>
      <c r="N167" s="198"/>
      <c r="O167" s="198"/>
      <c r="P167" s="198"/>
      <c r="Q167" s="198"/>
      <c r="R167" s="198"/>
      <c r="S167" s="198"/>
      <c r="T167" s="199">
        <f t="shared" si="1071"/>
        <v>0</v>
      </c>
      <c r="AN167" s="58">
        <v>5</v>
      </c>
      <c r="AO167" s="58">
        <v>2</v>
      </c>
      <c r="AP167" s="58">
        <v>6</v>
      </c>
      <c r="AQ167" s="60">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58">
        <f ca="1">COUNTIF(INDIRECT("H"&amp;(ROW()+12*(($AN167-1)*3+$AO167)-ROW())/12+5):INDIRECT("S"&amp;(ROW()+12*(($AN167-1)*3+$AO167)-ROW())/12+5),AQ167)</f>
        <v>0</v>
      </c>
      <c r="AS167" s="60"/>
      <c r="AU167" s="58">
        <f ca="1">IF(AND(AQ167&gt;0,AR167&gt;0),COUNTIF(AU$6:AU166,"&gt;0")+1,0)</f>
        <v>0</v>
      </c>
      <c r="BE167" s="58">
        <v>3</v>
      </c>
    </row>
    <row r="168" spans="1:83">
      <c r="A168" s="374">
        <v>55</v>
      </c>
      <c r="B168" s="377"/>
      <c r="C168" s="377"/>
      <c r="D168" s="377"/>
      <c r="E168" s="381"/>
      <c r="F168" s="377"/>
      <c r="G168" s="234" t="s">
        <v>109</v>
      </c>
      <c r="H168" s="191"/>
      <c r="I168" s="192" t="str">
        <f t="shared" ref="I168:I169" si="1542">IF(H168="","",H168)</f>
        <v/>
      </c>
      <c r="J168" s="192" t="str">
        <f t="shared" ref="J168:J169" si="1543">IF(I168="","",I168)</f>
        <v/>
      </c>
      <c r="K168" s="192" t="str">
        <f t="shared" ref="K168:K169" si="1544">IF(J168="","",J168)</f>
        <v/>
      </c>
      <c r="L168" s="192" t="str">
        <f t="shared" ref="L168:L169" si="1545">IF(K168="","",K168)</f>
        <v/>
      </c>
      <c r="M168" s="192" t="str">
        <f t="shared" ref="M168:M169" si="1546">IF(L168="","",L168)</f>
        <v/>
      </c>
      <c r="N168" s="192" t="str">
        <f t="shared" ref="N168:N169" si="1547">IF(M168="","",M168)</f>
        <v/>
      </c>
      <c r="O168" s="192" t="str">
        <f t="shared" ref="O168:O169" si="1548">IF(N168="","",N168)</f>
        <v/>
      </c>
      <c r="P168" s="192" t="str">
        <f t="shared" ref="P168:P169" si="1549">IF(O168="","",O168)</f>
        <v/>
      </c>
      <c r="Q168" s="192" t="str">
        <f t="shared" ref="Q168:Q169" si="1550">IF(P168="","",P168)</f>
        <v/>
      </c>
      <c r="R168" s="192" t="str">
        <f t="shared" ref="R168:R169" si="1551">IF(Q168="","",Q168)</f>
        <v/>
      </c>
      <c r="S168" s="192" t="str">
        <f t="shared" ref="S168:S169" si="1552">IF(R168="","",R168)</f>
        <v/>
      </c>
      <c r="T168" s="193">
        <f t="shared" si="1071"/>
        <v>0</v>
      </c>
      <c r="AN168" s="58">
        <v>5</v>
      </c>
      <c r="AO168" s="58">
        <v>2</v>
      </c>
      <c r="AP168" s="58">
        <v>7</v>
      </c>
      <c r="AQ168" s="60">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58">
        <f ca="1">COUNTIF(INDIRECT("H"&amp;(ROW()+12*(($AN168-1)*3+$AO168)-ROW())/12+5):INDIRECT("S"&amp;(ROW()+12*(($AN168-1)*3+$AO168)-ROW())/12+5),AQ168)</f>
        <v>0</v>
      </c>
      <c r="AS168" s="60"/>
      <c r="AU168" s="58">
        <f ca="1">IF(AND(AQ168&gt;0,AR168&gt;0),COUNTIF(AU$6:AU167,"&gt;0")+1,0)</f>
        <v>0</v>
      </c>
      <c r="BE168" s="58">
        <v>1</v>
      </c>
      <c r="BG168" s="58">
        <f t="shared" ref="BG168" si="1553">SUM(H168:H169)</f>
        <v>0</v>
      </c>
      <c r="BH168" s="58">
        <f t="shared" ref="BH168" si="1554">SUM(I168:I169)</f>
        <v>0</v>
      </c>
      <c r="BI168" s="58">
        <f t="shared" ref="BI168" si="1555">SUM(J168:J169)</f>
        <v>0</v>
      </c>
      <c r="BJ168" s="58">
        <f t="shared" ref="BJ168" si="1556">SUM(K168:K169)</f>
        <v>0</v>
      </c>
      <c r="BK168" s="58">
        <f t="shared" ref="BK168" si="1557">SUM(L168:L169)</f>
        <v>0</v>
      </c>
      <c r="BL168" s="58">
        <f t="shared" ref="BL168" si="1558">SUM(M168:M169)</f>
        <v>0</v>
      </c>
      <c r="BM168" s="58">
        <f t="shared" ref="BM168" si="1559">SUM(N168:N169)</f>
        <v>0</v>
      </c>
      <c r="BN168" s="58">
        <f t="shared" ref="BN168" si="1560">SUM(O168:O169)</f>
        <v>0</v>
      </c>
      <c r="BO168" s="58">
        <f t="shared" ref="BO168" si="1561">SUM(P168:P169)</f>
        <v>0</v>
      </c>
      <c r="BP168" s="58">
        <f t="shared" ref="BP168" si="1562">SUM(Q168:Q169)</f>
        <v>0</v>
      </c>
      <c r="BQ168" s="58">
        <f t="shared" ref="BQ168" si="1563">SUM(R168:R169)</f>
        <v>0</v>
      </c>
      <c r="BR168" s="58">
        <f t="shared" ref="BR168" si="1564">SUM(S168:S169)</f>
        <v>0</v>
      </c>
      <c r="BT168" s="58">
        <f t="shared" ref="BT168" si="1565">SUM(U168:U169)</f>
        <v>0</v>
      </c>
      <c r="BU168" s="58">
        <f t="shared" ref="BU168" si="1566">SUM(V168:V169)</f>
        <v>0</v>
      </c>
      <c r="BV168" s="58">
        <f t="shared" ref="BV168" si="1567">SUM(W168:W169)</f>
        <v>0</v>
      </c>
      <c r="BW168" s="58">
        <f t="shared" ref="BW168" si="1568">SUM(X168:X169)</f>
        <v>0</v>
      </c>
      <c r="BX168" s="58">
        <f t="shared" ref="BX168" si="1569">SUM(Y168:Y169)</f>
        <v>0</v>
      </c>
      <c r="BY168" s="58">
        <f t="shared" ref="BY168" si="1570">SUM(Z168:Z169)</f>
        <v>0</v>
      </c>
      <c r="BZ168" s="58">
        <f t="shared" ref="BZ168" si="1571">SUM(AA168:AA169)</f>
        <v>0</v>
      </c>
      <c r="CA168" s="58">
        <f t="shared" ref="CA168" si="1572">SUM(AB168:AB169)</f>
        <v>0</v>
      </c>
      <c r="CB168" s="58">
        <f t="shared" ref="CB168" si="1573">SUM(AC168:AC169)</f>
        <v>0</v>
      </c>
      <c r="CC168" s="58">
        <f t="shared" ref="CC168" si="1574">SUM(AD168:AD169)</f>
        <v>0</v>
      </c>
      <c r="CD168" s="58">
        <f t="shared" ref="CD168" si="1575">SUM(AE168:AE169)</f>
        <v>0</v>
      </c>
      <c r="CE168" s="58">
        <f t="shared" ref="CE168" si="1576">SUM(AF168:AF169)</f>
        <v>0</v>
      </c>
    </row>
    <row r="169" spans="1:83">
      <c r="A169" s="375"/>
      <c r="B169" s="378"/>
      <c r="C169" s="408"/>
      <c r="D169" s="408"/>
      <c r="E169" s="382"/>
      <c r="F169" s="378"/>
      <c r="G169" s="235" t="s">
        <v>107</v>
      </c>
      <c r="H169" s="194"/>
      <c r="I169" s="195" t="str">
        <f t="shared" si="1542"/>
        <v/>
      </c>
      <c r="J169" s="195" t="str">
        <f t="shared" si="1543"/>
        <v/>
      </c>
      <c r="K169" s="195" t="str">
        <f t="shared" si="1544"/>
        <v/>
      </c>
      <c r="L169" s="195" t="str">
        <f t="shared" si="1545"/>
        <v/>
      </c>
      <c r="M169" s="195" t="str">
        <f t="shared" si="1546"/>
        <v/>
      </c>
      <c r="N169" s="195" t="str">
        <f t="shared" si="1547"/>
        <v/>
      </c>
      <c r="O169" s="195" t="str">
        <f t="shared" si="1548"/>
        <v/>
      </c>
      <c r="P169" s="195" t="str">
        <f t="shared" si="1549"/>
        <v/>
      </c>
      <c r="Q169" s="195" t="str">
        <f t="shared" si="1550"/>
        <v/>
      </c>
      <c r="R169" s="195" t="str">
        <f t="shared" si="1551"/>
        <v/>
      </c>
      <c r="S169" s="195" t="str">
        <f t="shared" si="1552"/>
        <v/>
      </c>
      <c r="T169" s="196">
        <f t="shared" si="1071"/>
        <v>0</v>
      </c>
      <c r="AN169" s="58">
        <v>5</v>
      </c>
      <c r="AO169" s="58">
        <v>2</v>
      </c>
      <c r="AP169" s="58">
        <v>8</v>
      </c>
      <c r="AQ169" s="60">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58">
        <f ca="1">COUNTIF(INDIRECT("H"&amp;(ROW()+12*(($AN169-1)*3+$AO169)-ROW())/12+5):INDIRECT("S"&amp;(ROW()+12*(($AN169-1)*3+$AO169)-ROW())/12+5),AQ169)</f>
        <v>0</v>
      </c>
      <c r="AS169" s="60"/>
      <c r="AU169" s="58">
        <f ca="1">IF(AND(AQ169&gt;0,AR169&gt;0),COUNTIF(AU$6:AU168,"&gt;0")+1,0)</f>
        <v>0</v>
      </c>
      <c r="BE169" s="58">
        <v>2</v>
      </c>
      <c r="BF169" s="58" t="s">
        <v>257</v>
      </c>
      <c r="BG169" s="58">
        <f t="shared" ref="BG169" si="1577">IF(BG168+BT168&gt;40000,1,0)</f>
        <v>0</v>
      </c>
      <c r="BH169" s="58">
        <f t="shared" ref="BH169" si="1578">IF(BH168+BU168&gt;40000,1,0)</f>
        <v>0</v>
      </c>
      <c r="BI169" s="58">
        <f t="shared" ref="BI169" si="1579">IF(BI168+BV168&gt;40000,1,0)</f>
        <v>0</v>
      </c>
      <c r="BJ169" s="58">
        <f t="shared" ref="BJ169" si="1580">IF(BJ168+BW168&gt;40000,1,0)</f>
        <v>0</v>
      </c>
      <c r="BK169" s="58">
        <f t="shared" ref="BK169" si="1581">IF(BK168+BX168&gt;40000,1,0)</f>
        <v>0</v>
      </c>
      <c r="BL169" s="58">
        <f t="shared" ref="BL169" si="1582">IF(BL168+BY168&gt;40000,1,0)</f>
        <v>0</v>
      </c>
      <c r="BM169" s="58">
        <f t="shared" ref="BM169" si="1583">IF(BM168+BZ168&gt;40000,1,0)</f>
        <v>0</v>
      </c>
      <c r="BN169" s="58">
        <f t="shared" ref="BN169" si="1584">IF(BN168+CA168&gt;40000,1,0)</f>
        <v>0</v>
      </c>
      <c r="BO169" s="58">
        <f t="shared" ref="BO169" si="1585">IF(BO168+CB168&gt;40000,1,0)</f>
        <v>0</v>
      </c>
      <c r="BP169" s="58">
        <f t="shared" ref="BP169" si="1586">IF(BP168+CC168&gt;40000,1,0)</f>
        <v>0</v>
      </c>
      <c r="BQ169" s="58">
        <f t="shared" ref="BQ169" si="1587">IF(BQ168+CD168&gt;40000,1,0)</f>
        <v>0</v>
      </c>
      <c r="BR169" s="58">
        <f t="shared" ref="BR169" si="1588">IF(BR168+CE168&gt;40000,1,0)</f>
        <v>0</v>
      </c>
    </row>
    <row r="170" spans="1:83">
      <c r="A170" s="376"/>
      <c r="B170" s="379"/>
      <c r="C170" s="409"/>
      <c r="D170" s="410"/>
      <c r="E170" s="383"/>
      <c r="F170" s="379"/>
      <c r="G170" s="236" t="s">
        <v>1226</v>
      </c>
      <c r="H170" s="197"/>
      <c r="I170" s="198"/>
      <c r="J170" s="198"/>
      <c r="K170" s="198"/>
      <c r="L170" s="198"/>
      <c r="M170" s="198"/>
      <c r="N170" s="198"/>
      <c r="O170" s="198"/>
      <c r="P170" s="198"/>
      <c r="Q170" s="198"/>
      <c r="R170" s="198"/>
      <c r="S170" s="198"/>
      <c r="T170" s="199">
        <f t="shared" si="1071"/>
        <v>0</v>
      </c>
      <c r="AN170" s="58">
        <v>5</v>
      </c>
      <c r="AO170" s="58">
        <v>2</v>
      </c>
      <c r="AP170" s="58">
        <v>9</v>
      </c>
      <c r="AQ170" s="60">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58">
        <f ca="1">COUNTIF(INDIRECT("H"&amp;(ROW()+12*(($AN170-1)*3+$AO170)-ROW())/12+5):INDIRECT("S"&amp;(ROW()+12*(($AN170-1)*3+$AO170)-ROW())/12+5),AQ170)</f>
        <v>0</v>
      </c>
      <c r="AS170" s="60"/>
      <c r="AU170" s="58">
        <f ca="1">IF(AND(AQ170&gt;0,AR170&gt;0),COUNTIF(AU$6:AU169,"&gt;0")+1,0)</f>
        <v>0</v>
      </c>
      <c r="BE170" s="58">
        <v>3</v>
      </c>
    </row>
    <row r="171" spans="1:83">
      <c r="A171" s="374">
        <v>56</v>
      </c>
      <c r="B171" s="377"/>
      <c r="C171" s="377"/>
      <c r="D171" s="377"/>
      <c r="E171" s="381"/>
      <c r="F171" s="377"/>
      <c r="G171" s="234" t="s">
        <v>109</v>
      </c>
      <c r="H171" s="191"/>
      <c r="I171" s="192" t="str">
        <f t="shared" ref="I171:I172" si="1589">IF(H171="","",H171)</f>
        <v/>
      </c>
      <c r="J171" s="192" t="str">
        <f t="shared" ref="J171:J172" si="1590">IF(I171="","",I171)</f>
        <v/>
      </c>
      <c r="K171" s="192" t="str">
        <f t="shared" ref="K171:K172" si="1591">IF(J171="","",J171)</f>
        <v/>
      </c>
      <c r="L171" s="192" t="str">
        <f t="shared" ref="L171:L172" si="1592">IF(K171="","",K171)</f>
        <v/>
      </c>
      <c r="M171" s="192" t="str">
        <f t="shared" ref="M171:M172" si="1593">IF(L171="","",L171)</f>
        <v/>
      </c>
      <c r="N171" s="192" t="str">
        <f t="shared" ref="N171:N172" si="1594">IF(M171="","",M171)</f>
        <v/>
      </c>
      <c r="O171" s="192" t="str">
        <f t="shared" ref="O171:O172" si="1595">IF(N171="","",N171)</f>
        <v/>
      </c>
      <c r="P171" s="192" t="str">
        <f t="shared" ref="P171:P172" si="1596">IF(O171="","",O171)</f>
        <v/>
      </c>
      <c r="Q171" s="192" t="str">
        <f t="shared" ref="Q171:Q172" si="1597">IF(P171="","",P171)</f>
        <v/>
      </c>
      <c r="R171" s="192" t="str">
        <f t="shared" ref="R171:R172" si="1598">IF(Q171="","",Q171)</f>
        <v/>
      </c>
      <c r="S171" s="192" t="str">
        <f t="shared" ref="S171:S172" si="1599">IF(R171="","",R171)</f>
        <v/>
      </c>
      <c r="T171" s="193">
        <f t="shared" si="1071"/>
        <v>0</v>
      </c>
      <c r="AN171" s="58">
        <v>5</v>
      </c>
      <c r="AO171" s="58">
        <v>2</v>
      </c>
      <c r="AP171" s="58">
        <v>10</v>
      </c>
      <c r="AQ171" s="60">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58">
        <f ca="1">COUNTIF(INDIRECT("H"&amp;(ROW()+12*(($AN171-1)*3+$AO171)-ROW())/12+5):INDIRECT("S"&amp;(ROW()+12*(($AN171-1)*3+$AO171)-ROW())/12+5),AQ171)</f>
        <v>0</v>
      </c>
      <c r="AS171" s="60"/>
      <c r="AU171" s="58">
        <f ca="1">IF(AND(AQ171&gt;0,AR171&gt;0),COUNTIF(AU$6:AU170,"&gt;0")+1,0)</f>
        <v>0</v>
      </c>
      <c r="BE171" s="58">
        <v>1</v>
      </c>
      <c r="BG171" s="58">
        <f t="shared" ref="BG171" si="1600">SUM(H171:H172)</f>
        <v>0</v>
      </c>
      <c r="BH171" s="58">
        <f t="shared" ref="BH171" si="1601">SUM(I171:I172)</f>
        <v>0</v>
      </c>
      <c r="BI171" s="58">
        <f t="shared" ref="BI171" si="1602">SUM(J171:J172)</f>
        <v>0</v>
      </c>
      <c r="BJ171" s="58">
        <f t="shared" ref="BJ171" si="1603">SUM(K171:K172)</f>
        <v>0</v>
      </c>
      <c r="BK171" s="58">
        <f t="shared" ref="BK171" si="1604">SUM(L171:L172)</f>
        <v>0</v>
      </c>
      <c r="BL171" s="58">
        <f t="shared" ref="BL171" si="1605">SUM(M171:M172)</f>
        <v>0</v>
      </c>
      <c r="BM171" s="58">
        <f t="shared" ref="BM171" si="1606">SUM(N171:N172)</f>
        <v>0</v>
      </c>
      <c r="BN171" s="58">
        <f t="shared" ref="BN171" si="1607">SUM(O171:O172)</f>
        <v>0</v>
      </c>
      <c r="BO171" s="58">
        <f t="shared" ref="BO171" si="1608">SUM(P171:P172)</f>
        <v>0</v>
      </c>
      <c r="BP171" s="58">
        <f t="shared" ref="BP171" si="1609">SUM(Q171:Q172)</f>
        <v>0</v>
      </c>
      <c r="BQ171" s="58">
        <f t="shared" ref="BQ171" si="1610">SUM(R171:R172)</f>
        <v>0</v>
      </c>
      <c r="BR171" s="58">
        <f t="shared" ref="BR171" si="1611">SUM(S171:S172)</f>
        <v>0</v>
      </c>
      <c r="BT171" s="58">
        <f t="shared" ref="BT171" si="1612">SUM(U171:U172)</f>
        <v>0</v>
      </c>
      <c r="BU171" s="58">
        <f t="shared" ref="BU171" si="1613">SUM(V171:V172)</f>
        <v>0</v>
      </c>
      <c r="BV171" s="58">
        <f t="shared" ref="BV171" si="1614">SUM(W171:W172)</f>
        <v>0</v>
      </c>
      <c r="BW171" s="58">
        <f t="shared" ref="BW171" si="1615">SUM(X171:X172)</f>
        <v>0</v>
      </c>
      <c r="BX171" s="58">
        <f t="shared" ref="BX171" si="1616">SUM(Y171:Y172)</f>
        <v>0</v>
      </c>
      <c r="BY171" s="58">
        <f t="shared" ref="BY171" si="1617">SUM(Z171:Z172)</f>
        <v>0</v>
      </c>
      <c r="BZ171" s="58">
        <f t="shared" ref="BZ171" si="1618">SUM(AA171:AA172)</f>
        <v>0</v>
      </c>
      <c r="CA171" s="58">
        <f t="shared" ref="CA171" si="1619">SUM(AB171:AB172)</f>
        <v>0</v>
      </c>
      <c r="CB171" s="58">
        <f t="shared" ref="CB171" si="1620">SUM(AC171:AC172)</f>
        <v>0</v>
      </c>
      <c r="CC171" s="58">
        <f t="shared" ref="CC171" si="1621">SUM(AD171:AD172)</f>
        <v>0</v>
      </c>
      <c r="CD171" s="58">
        <f t="shared" ref="CD171" si="1622">SUM(AE171:AE172)</f>
        <v>0</v>
      </c>
      <c r="CE171" s="58">
        <f t="shared" ref="CE171" si="1623">SUM(AF171:AF172)</f>
        <v>0</v>
      </c>
    </row>
    <row r="172" spans="1:83">
      <c r="A172" s="375"/>
      <c r="B172" s="378"/>
      <c r="C172" s="408"/>
      <c r="D172" s="408"/>
      <c r="E172" s="382"/>
      <c r="F172" s="378"/>
      <c r="G172" s="235" t="s">
        <v>107</v>
      </c>
      <c r="H172" s="194"/>
      <c r="I172" s="195" t="str">
        <f t="shared" si="1589"/>
        <v/>
      </c>
      <c r="J172" s="195" t="str">
        <f t="shared" si="1590"/>
        <v/>
      </c>
      <c r="K172" s="195" t="str">
        <f t="shared" si="1591"/>
        <v/>
      </c>
      <c r="L172" s="195" t="str">
        <f t="shared" si="1592"/>
        <v/>
      </c>
      <c r="M172" s="195" t="str">
        <f t="shared" si="1593"/>
        <v/>
      </c>
      <c r="N172" s="195" t="str">
        <f t="shared" si="1594"/>
        <v/>
      </c>
      <c r="O172" s="195" t="str">
        <f t="shared" si="1595"/>
        <v/>
      </c>
      <c r="P172" s="195" t="str">
        <f t="shared" si="1596"/>
        <v/>
      </c>
      <c r="Q172" s="195" t="str">
        <f t="shared" si="1597"/>
        <v/>
      </c>
      <c r="R172" s="195" t="str">
        <f t="shared" si="1598"/>
        <v/>
      </c>
      <c r="S172" s="195" t="str">
        <f t="shared" si="1599"/>
        <v/>
      </c>
      <c r="T172" s="196">
        <f t="shared" si="1071"/>
        <v>0</v>
      </c>
      <c r="AN172" s="58">
        <v>5</v>
      </c>
      <c r="AO172" s="58">
        <v>2</v>
      </c>
      <c r="AP172" s="58">
        <v>11</v>
      </c>
      <c r="AQ172" s="60">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58">
        <f ca="1">COUNTIF(INDIRECT("H"&amp;(ROW()+12*(($AN172-1)*3+$AO172)-ROW())/12+5):INDIRECT("S"&amp;(ROW()+12*(($AN172-1)*3+$AO172)-ROW())/12+5),AQ172)</f>
        <v>0</v>
      </c>
      <c r="AS172" s="60"/>
      <c r="AU172" s="58">
        <f ca="1">IF(AND(AQ172&gt;0,AR172&gt;0),COUNTIF(AU$6:AU171,"&gt;0")+1,0)</f>
        <v>0</v>
      </c>
      <c r="BE172" s="58">
        <v>2</v>
      </c>
      <c r="BF172" s="58" t="s">
        <v>257</v>
      </c>
      <c r="BG172" s="58">
        <f t="shared" ref="BG172" si="1624">IF(BG171+BT171&gt;40000,1,0)</f>
        <v>0</v>
      </c>
      <c r="BH172" s="58">
        <f t="shared" ref="BH172" si="1625">IF(BH171+BU171&gt;40000,1,0)</f>
        <v>0</v>
      </c>
      <c r="BI172" s="58">
        <f t="shared" ref="BI172" si="1626">IF(BI171+BV171&gt;40000,1,0)</f>
        <v>0</v>
      </c>
      <c r="BJ172" s="58">
        <f t="shared" ref="BJ172" si="1627">IF(BJ171+BW171&gt;40000,1,0)</f>
        <v>0</v>
      </c>
      <c r="BK172" s="58">
        <f t="shared" ref="BK172" si="1628">IF(BK171+BX171&gt;40000,1,0)</f>
        <v>0</v>
      </c>
      <c r="BL172" s="58">
        <f t="shared" ref="BL172" si="1629">IF(BL171+BY171&gt;40000,1,0)</f>
        <v>0</v>
      </c>
      <c r="BM172" s="58">
        <f t="shared" ref="BM172" si="1630">IF(BM171+BZ171&gt;40000,1,0)</f>
        <v>0</v>
      </c>
      <c r="BN172" s="58">
        <f t="shared" ref="BN172" si="1631">IF(BN171+CA171&gt;40000,1,0)</f>
        <v>0</v>
      </c>
      <c r="BO172" s="58">
        <f t="shared" ref="BO172" si="1632">IF(BO171+CB171&gt;40000,1,0)</f>
        <v>0</v>
      </c>
      <c r="BP172" s="58">
        <f t="shared" ref="BP172" si="1633">IF(BP171+CC171&gt;40000,1,0)</f>
        <v>0</v>
      </c>
      <c r="BQ172" s="58">
        <f t="shared" ref="BQ172" si="1634">IF(BQ171+CD171&gt;40000,1,0)</f>
        <v>0</v>
      </c>
      <c r="BR172" s="58">
        <f t="shared" ref="BR172" si="1635">IF(BR171+CE171&gt;40000,1,0)</f>
        <v>0</v>
      </c>
    </row>
    <row r="173" spans="1:83">
      <c r="A173" s="376"/>
      <c r="B173" s="379"/>
      <c r="C173" s="409"/>
      <c r="D173" s="410"/>
      <c r="E173" s="383"/>
      <c r="F173" s="379"/>
      <c r="G173" s="236" t="s">
        <v>1226</v>
      </c>
      <c r="H173" s="197"/>
      <c r="I173" s="198"/>
      <c r="J173" s="198"/>
      <c r="K173" s="198"/>
      <c r="L173" s="198"/>
      <c r="M173" s="198"/>
      <c r="N173" s="198"/>
      <c r="O173" s="198"/>
      <c r="P173" s="198"/>
      <c r="Q173" s="198"/>
      <c r="R173" s="198"/>
      <c r="S173" s="198"/>
      <c r="T173" s="199">
        <f t="shared" si="1071"/>
        <v>0</v>
      </c>
      <c r="AN173" s="58">
        <v>5</v>
      </c>
      <c r="AO173" s="58">
        <v>2</v>
      </c>
      <c r="AP173" s="58">
        <v>12</v>
      </c>
      <c r="AQ173" s="60">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58">
        <f ca="1">COUNTIF(INDIRECT("H"&amp;(ROW()+12*(($AN173-1)*3+$AO173)-ROW())/12+5):INDIRECT("S"&amp;(ROW()+12*(($AN173-1)*3+$AO173)-ROW())/12+5),AQ173)</f>
        <v>0</v>
      </c>
      <c r="AS173" s="60"/>
      <c r="AU173" s="58">
        <f ca="1">IF(AND(AQ173&gt;0,AR173&gt;0),COUNTIF(AU$6:AU172,"&gt;0")+1,0)</f>
        <v>0</v>
      </c>
      <c r="BE173" s="58">
        <v>3</v>
      </c>
    </row>
    <row r="174" spans="1:83">
      <c r="A174" s="374">
        <v>57</v>
      </c>
      <c r="B174" s="377"/>
      <c r="C174" s="377"/>
      <c r="D174" s="377"/>
      <c r="E174" s="381"/>
      <c r="F174" s="377"/>
      <c r="G174" s="234" t="s">
        <v>109</v>
      </c>
      <c r="H174" s="191"/>
      <c r="I174" s="192" t="str">
        <f t="shared" ref="I174:I175" si="1636">IF(H174="","",H174)</f>
        <v/>
      </c>
      <c r="J174" s="192" t="str">
        <f t="shared" ref="J174:J175" si="1637">IF(I174="","",I174)</f>
        <v/>
      </c>
      <c r="K174" s="192" t="str">
        <f t="shared" ref="K174:K175" si="1638">IF(J174="","",J174)</f>
        <v/>
      </c>
      <c r="L174" s="192" t="str">
        <f t="shared" ref="L174:L175" si="1639">IF(K174="","",K174)</f>
        <v/>
      </c>
      <c r="M174" s="192" t="str">
        <f t="shared" ref="M174:M175" si="1640">IF(L174="","",L174)</f>
        <v/>
      </c>
      <c r="N174" s="192" t="str">
        <f t="shared" ref="N174:N175" si="1641">IF(M174="","",M174)</f>
        <v/>
      </c>
      <c r="O174" s="192" t="str">
        <f t="shared" ref="O174:O175" si="1642">IF(N174="","",N174)</f>
        <v/>
      </c>
      <c r="P174" s="192" t="str">
        <f t="shared" ref="P174:P175" si="1643">IF(O174="","",O174)</f>
        <v/>
      </c>
      <c r="Q174" s="192" t="str">
        <f t="shared" ref="Q174:Q175" si="1644">IF(P174="","",P174)</f>
        <v/>
      </c>
      <c r="R174" s="192" t="str">
        <f t="shared" ref="R174:R175" si="1645">IF(Q174="","",Q174)</f>
        <v/>
      </c>
      <c r="S174" s="192" t="str">
        <f t="shared" ref="S174:S175" si="1646">IF(R174="","",R174)</f>
        <v/>
      </c>
      <c r="T174" s="193">
        <f t="shared" si="1071"/>
        <v>0</v>
      </c>
      <c r="AN174" s="58">
        <v>5</v>
      </c>
      <c r="AO174" s="58">
        <v>3</v>
      </c>
      <c r="AP174" s="58">
        <v>1</v>
      </c>
      <c r="AQ174" s="60">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58">
        <f ca="1">COUNTIF(INDIRECT("H"&amp;(ROW()+12*(($AN174-1)*3+$AO174)-ROW())/12+5):INDIRECT("S"&amp;(ROW()+12*(($AN174-1)*3+$AO174)-ROW())/12+5),AQ174)</f>
        <v>0</v>
      </c>
      <c r="AS174" s="60"/>
      <c r="AU174" s="58">
        <f ca="1">IF(AND(AQ174&gt;0,AR174&gt;0),COUNTIF(AU$6:AU173,"&gt;0")+1,0)</f>
        <v>0</v>
      </c>
      <c r="BE174" s="58">
        <v>1</v>
      </c>
      <c r="BG174" s="58">
        <f t="shared" ref="BG174" si="1647">SUM(H174:H175)</f>
        <v>0</v>
      </c>
      <c r="BH174" s="58">
        <f t="shared" ref="BH174" si="1648">SUM(I174:I175)</f>
        <v>0</v>
      </c>
      <c r="BI174" s="58">
        <f t="shared" ref="BI174" si="1649">SUM(J174:J175)</f>
        <v>0</v>
      </c>
      <c r="BJ174" s="58">
        <f t="shared" ref="BJ174" si="1650">SUM(K174:K175)</f>
        <v>0</v>
      </c>
      <c r="BK174" s="58">
        <f t="shared" ref="BK174" si="1651">SUM(L174:L175)</f>
        <v>0</v>
      </c>
      <c r="BL174" s="58">
        <f t="shared" ref="BL174" si="1652">SUM(M174:M175)</f>
        <v>0</v>
      </c>
      <c r="BM174" s="58">
        <f t="shared" ref="BM174" si="1653">SUM(N174:N175)</f>
        <v>0</v>
      </c>
      <c r="BN174" s="58">
        <f t="shared" ref="BN174" si="1654">SUM(O174:O175)</f>
        <v>0</v>
      </c>
      <c r="BO174" s="58">
        <f t="shared" ref="BO174" si="1655">SUM(P174:P175)</f>
        <v>0</v>
      </c>
      <c r="BP174" s="58">
        <f t="shared" ref="BP174" si="1656">SUM(Q174:Q175)</f>
        <v>0</v>
      </c>
      <c r="BQ174" s="58">
        <f t="shared" ref="BQ174" si="1657">SUM(R174:R175)</f>
        <v>0</v>
      </c>
      <c r="BR174" s="58">
        <f t="shared" ref="BR174" si="1658">SUM(S174:S175)</f>
        <v>0</v>
      </c>
      <c r="BT174" s="58">
        <f t="shared" ref="BT174" si="1659">SUM(U174:U175)</f>
        <v>0</v>
      </c>
      <c r="BU174" s="58">
        <f t="shared" ref="BU174" si="1660">SUM(V174:V175)</f>
        <v>0</v>
      </c>
      <c r="BV174" s="58">
        <f t="shared" ref="BV174" si="1661">SUM(W174:W175)</f>
        <v>0</v>
      </c>
      <c r="BW174" s="58">
        <f t="shared" ref="BW174" si="1662">SUM(X174:X175)</f>
        <v>0</v>
      </c>
      <c r="BX174" s="58">
        <f t="shared" ref="BX174" si="1663">SUM(Y174:Y175)</f>
        <v>0</v>
      </c>
      <c r="BY174" s="58">
        <f t="shared" ref="BY174" si="1664">SUM(Z174:Z175)</f>
        <v>0</v>
      </c>
      <c r="BZ174" s="58">
        <f t="shared" ref="BZ174" si="1665">SUM(AA174:AA175)</f>
        <v>0</v>
      </c>
      <c r="CA174" s="58">
        <f t="shared" ref="CA174" si="1666">SUM(AB174:AB175)</f>
        <v>0</v>
      </c>
      <c r="CB174" s="58">
        <f t="shared" ref="CB174" si="1667">SUM(AC174:AC175)</f>
        <v>0</v>
      </c>
      <c r="CC174" s="58">
        <f t="shared" ref="CC174" si="1668">SUM(AD174:AD175)</f>
        <v>0</v>
      </c>
      <c r="CD174" s="58">
        <f t="shared" ref="CD174" si="1669">SUM(AE174:AE175)</f>
        <v>0</v>
      </c>
      <c r="CE174" s="58">
        <f t="shared" ref="CE174" si="1670">SUM(AF174:AF175)</f>
        <v>0</v>
      </c>
    </row>
    <row r="175" spans="1:83">
      <c r="A175" s="375"/>
      <c r="B175" s="378"/>
      <c r="C175" s="408"/>
      <c r="D175" s="408"/>
      <c r="E175" s="382"/>
      <c r="F175" s="378"/>
      <c r="G175" s="235" t="s">
        <v>107</v>
      </c>
      <c r="H175" s="194"/>
      <c r="I175" s="195" t="str">
        <f t="shared" si="1636"/>
        <v/>
      </c>
      <c r="J175" s="195" t="str">
        <f t="shared" si="1637"/>
        <v/>
      </c>
      <c r="K175" s="195" t="str">
        <f t="shared" si="1638"/>
        <v/>
      </c>
      <c r="L175" s="195" t="str">
        <f t="shared" si="1639"/>
        <v/>
      </c>
      <c r="M175" s="195" t="str">
        <f t="shared" si="1640"/>
        <v/>
      </c>
      <c r="N175" s="195" t="str">
        <f t="shared" si="1641"/>
        <v/>
      </c>
      <c r="O175" s="195" t="str">
        <f t="shared" si="1642"/>
        <v/>
      </c>
      <c r="P175" s="195" t="str">
        <f t="shared" si="1643"/>
        <v/>
      </c>
      <c r="Q175" s="195" t="str">
        <f t="shared" si="1644"/>
        <v/>
      </c>
      <c r="R175" s="195" t="str">
        <f t="shared" si="1645"/>
        <v/>
      </c>
      <c r="S175" s="195" t="str">
        <f t="shared" si="1646"/>
        <v/>
      </c>
      <c r="T175" s="196">
        <f t="shared" si="1071"/>
        <v>0</v>
      </c>
      <c r="AN175" s="58">
        <v>5</v>
      </c>
      <c r="AO175" s="58">
        <v>3</v>
      </c>
      <c r="AP175" s="58">
        <v>2</v>
      </c>
      <c r="AQ175" s="60">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58">
        <f ca="1">COUNTIF(INDIRECT("H"&amp;(ROW()+12*(($AN175-1)*3+$AO175)-ROW())/12+5):INDIRECT("S"&amp;(ROW()+12*(($AN175-1)*3+$AO175)-ROW())/12+5),AQ175)</f>
        <v>0</v>
      </c>
      <c r="AS175" s="60"/>
      <c r="AU175" s="58">
        <f ca="1">IF(AND(AQ175&gt;0,AR175&gt;0),COUNTIF(AU$6:AU174,"&gt;0")+1,0)</f>
        <v>0</v>
      </c>
      <c r="BE175" s="58">
        <v>2</v>
      </c>
      <c r="BF175" s="58" t="s">
        <v>257</v>
      </c>
      <c r="BG175" s="58">
        <f t="shared" ref="BG175" si="1671">IF(BG174+BT174&gt;40000,1,0)</f>
        <v>0</v>
      </c>
      <c r="BH175" s="58">
        <f t="shared" ref="BH175" si="1672">IF(BH174+BU174&gt;40000,1,0)</f>
        <v>0</v>
      </c>
      <c r="BI175" s="58">
        <f t="shared" ref="BI175" si="1673">IF(BI174+BV174&gt;40000,1,0)</f>
        <v>0</v>
      </c>
      <c r="BJ175" s="58">
        <f t="shared" ref="BJ175" si="1674">IF(BJ174+BW174&gt;40000,1,0)</f>
        <v>0</v>
      </c>
      <c r="BK175" s="58">
        <f t="shared" ref="BK175" si="1675">IF(BK174+BX174&gt;40000,1,0)</f>
        <v>0</v>
      </c>
      <c r="BL175" s="58">
        <f t="shared" ref="BL175" si="1676">IF(BL174+BY174&gt;40000,1,0)</f>
        <v>0</v>
      </c>
      <c r="BM175" s="58">
        <f t="shared" ref="BM175" si="1677">IF(BM174+BZ174&gt;40000,1,0)</f>
        <v>0</v>
      </c>
      <c r="BN175" s="58">
        <f t="shared" ref="BN175" si="1678">IF(BN174+CA174&gt;40000,1,0)</f>
        <v>0</v>
      </c>
      <c r="BO175" s="58">
        <f t="shared" ref="BO175" si="1679">IF(BO174+CB174&gt;40000,1,0)</f>
        <v>0</v>
      </c>
      <c r="BP175" s="58">
        <f t="shared" ref="BP175" si="1680">IF(BP174+CC174&gt;40000,1,0)</f>
        <v>0</v>
      </c>
      <c r="BQ175" s="58">
        <f t="shared" ref="BQ175" si="1681">IF(BQ174+CD174&gt;40000,1,0)</f>
        <v>0</v>
      </c>
      <c r="BR175" s="58">
        <f t="shared" ref="BR175" si="1682">IF(BR174+CE174&gt;40000,1,0)</f>
        <v>0</v>
      </c>
    </row>
    <row r="176" spans="1:83">
      <c r="A176" s="376"/>
      <c r="B176" s="379"/>
      <c r="C176" s="409"/>
      <c r="D176" s="410"/>
      <c r="E176" s="383"/>
      <c r="F176" s="379"/>
      <c r="G176" s="236" t="s">
        <v>1226</v>
      </c>
      <c r="H176" s="197"/>
      <c r="I176" s="198"/>
      <c r="J176" s="198"/>
      <c r="K176" s="198"/>
      <c r="L176" s="198"/>
      <c r="M176" s="198"/>
      <c r="N176" s="198"/>
      <c r="O176" s="198"/>
      <c r="P176" s="198"/>
      <c r="Q176" s="198"/>
      <c r="R176" s="198"/>
      <c r="S176" s="198"/>
      <c r="T176" s="199">
        <f t="shared" si="1071"/>
        <v>0</v>
      </c>
      <c r="AN176" s="58">
        <v>5</v>
      </c>
      <c r="AO176" s="58">
        <v>3</v>
      </c>
      <c r="AP176" s="58">
        <v>3</v>
      </c>
      <c r="AQ176" s="60">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58">
        <f ca="1">COUNTIF(INDIRECT("H"&amp;(ROW()+12*(($AN176-1)*3+$AO176)-ROW())/12+5):INDIRECT("S"&amp;(ROW()+12*(($AN176-1)*3+$AO176)-ROW())/12+5),AQ176)</f>
        <v>0</v>
      </c>
      <c r="AS176" s="60"/>
      <c r="AU176" s="58">
        <f ca="1">IF(AND(AQ176&gt;0,AR176&gt;0),COUNTIF(AU$6:AU175,"&gt;0")+1,0)</f>
        <v>0</v>
      </c>
      <c r="BE176" s="58">
        <v>3</v>
      </c>
    </row>
    <row r="177" spans="1:83">
      <c r="A177" s="374">
        <v>58</v>
      </c>
      <c r="B177" s="377"/>
      <c r="C177" s="377"/>
      <c r="D177" s="377"/>
      <c r="E177" s="381"/>
      <c r="F177" s="377"/>
      <c r="G177" s="234" t="s">
        <v>109</v>
      </c>
      <c r="H177" s="191"/>
      <c r="I177" s="192" t="str">
        <f t="shared" ref="I177:I178" si="1683">IF(H177="","",H177)</f>
        <v/>
      </c>
      <c r="J177" s="192" t="str">
        <f t="shared" ref="J177:J178" si="1684">IF(I177="","",I177)</f>
        <v/>
      </c>
      <c r="K177" s="192" t="str">
        <f t="shared" ref="K177:K178" si="1685">IF(J177="","",J177)</f>
        <v/>
      </c>
      <c r="L177" s="192" t="str">
        <f t="shared" ref="L177:L178" si="1686">IF(K177="","",K177)</f>
        <v/>
      </c>
      <c r="M177" s="192" t="str">
        <f t="shared" ref="M177:M178" si="1687">IF(L177="","",L177)</f>
        <v/>
      </c>
      <c r="N177" s="192" t="str">
        <f t="shared" ref="N177:N178" si="1688">IF(M177="","",M177)</f>
        <v/>
      </c>
      <c r="O177" s="192" t="str">
        <f t="shared" ref="O177:O178" si="1689">IF(N177="","",N177)</f>
        <v/>
      </c>
      <c r="P177" s="192" t="str">
        <f t="shared" ref="P177:P178" si="1690">IF(O177="","",O177)</f>
        <v/>
      </c>
      <c r="Q177" s="192" t="str">
        <f t="shared" ref="Q177:Q178" si="1691">IF(P177="","",P177)</f>
        <v/>
      </c>
      <c r="R177" s="192" t="str">
        <f t="shared" ref="R177:R178" si="1692">IF(Q177="","",Q177)</f>
        <v/>
      </c>
      <c r="S177" s="192" t="str">
        <f t="shared" ref="S177:S178" si="1693">IF(R177="","",R177)</f>
        <v/>
      </c>
      <c r="T177" s="193">
        <f t="shared" si="1071"/>
        <v>0</v>
      </c>
      <c r="AN177" s="58">
        <v>5</v>
      </c>
      <c r="AO177" s="58">
        <v>3</v>
      </c>
      <c r="AP177" s="58">
        <v>4</v>
      </c>
      <c r="AQ177" s="60">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58">
        <f ca="1">COUNTIF(INDIRECT("H"&amp;(ROW()+12*(($AN177-1)*3+$AO177)-ROW())/12+5):INDIRECT("S"&amp;(ROW()+12*(($AN177-1)*3+$AO177)-ROW())/12+5),AQ177)</f>
        <v>0</v>
      </c>
      <c r="AS177" s="60"/>
      <c r="AU177" s="58">
        <f ca="1">IF(AND(AQ177&gt;0,AR177&gt;0),COUNTIF(AU$6:AU176,"&gt;0")+1,0)</f>
        <v>0</v>
      </c>
      <c r="BE177" s="58">
        <v>1</v>
      </c>
      <c r="BG177" s="58">
        <f t="shared" ref="BG177" si="1694">SUM(H177:H178)</f>
        <v>0</v>
      </c>
      <c r="BH177" s="58">
        <f t="shared" ref="BH177" si="1695">SUM(I177:I178)</f>
        <v>0</v>
      </c>
      <c r="BI177" s="58">
        <f t="shared" ref="BI177" si="1696">SUM(J177:J178)</f>
        <v>0</v>
      </c>
      <c r="BJ177" s="58">
        <f t="shared" ref="BJ177" si="1697">SUM(K177:K178)</f>
        <v>0</v>
      </c>
      <c r="BK177" s="58">
        <f t="shared" ref="BK177" si="1698">SUM(L177:L178)</f>
        <v>0</v>
      </c>
      <c r="BL177" s="58">
        <f t="shared" ref="BL177" si="1699">SUM(M177:M178)</f>
        <v>0</v>
      </c>
      <c r="BM177" s="58">
        <f t="shared" ref="BM177" si="1700">SUM(N177:N178)</f>
        <v>0</v>
      </c>
      <c r="BN177" s="58">
        <f t="shared" ref="BN177" si="1701">SUM(O177:O178)</f>
        <v>0</v>
      </c>
      <c r="BO177" s="58">
        <f t="shared" ref="BO177" si="1702">SUM(P177:P178)</f>
        <v>0</v>
      </c>
      <c r="BP177" s="58">
        <f t="shared" ref="BP177" si="1703">SUM(Q177:Q178)</f>
        <v>0</v>
      </c>
      <c r="BQ177" s="58">
        <f t="shared" ref="BQ177" si="1704">SUM(R177:R178)</f>
        <v>0</v>
      </c>
      <c r="BR177" s="58">
        <f t="shared" ref="BR177" si="1705">SUM(S177:S178)</f>
        <v>0</v>
      </c>
      <c r="BT177" s="58">
        <f t="shared" ref="BT177" si="1706">SUM(U177:U178)</f>
        <v>0</v>
      </c>
      <c r="BU177" s="58">
        <f t="shared" ref="BU177" si="1707">SUM(V177:V178)</f>
        <v>0</v>
      </c>
      <c r="BV177" s="58">
        <f t="shared" ref="BV177" si="1708">SUM(W177:W178)</f>
        <v>0</v>
      </c>
      <c r="BW177" s="58">
        <f t="shared" ref="BW177" si="1709">SUM(X177:X178)</f>
        <v>0</v>
      </c>
      <c r="BX177" s="58">
        <f t="shared" ref="BX177" si="1710">SUM(Y177:Y178)</f>
        <v>0</v>
      </c>
      <c r="BY177" s="58">
        <f t="shared" ref="BY177" si="1711">SUM(Z177:Z178)</f>
        <v>0</v>
      </c>
      <c r="BZ177" s="58">
        <f t="shared" ref="BZ177" si="1712">SUM(AA177:AA178)</f>
        <v>0</v>
      </c>
      <c r="CA177" s="58">
        <f t="shared" ref="CA177" si="1713">SUM(AB177:AB178)</f>
        <v>0</v>
      </c>
      <c r="CB177" s="58">
        <f t="shared" ref="CB177" si="1714">SUM(AC177:AC178)</f>
        <v>0</v>
      </c>
      <c r="CC177" s="58">
        <f t="shared" ref="CC177" si="1715">SUM(AD177:AD178)</f>
        <v>0</v>
      </c>
      <c r="CD177" s="58">
        <f t="shared" ref="CD177" si="1716">SUM(AE177:AE178)</f>
        <v>0</v>
      </c>
      <c r="CE177" s="58">
        <f t="shared" ref="CE177" si="1717">SUM(AF177:AF178)</f>
        <v>0</v>
      </c>
    </row>
    <row r="178" spans="1:83">
      <c r="A178" s="375"/>
      <c r="B178" s="378"/>
      <c r="C178" s="408"/>
      <c r="D178" s="408"/>
      <c r="E178" s="382"/>
      <c r="F178" s="378"/>
      <c r="G178" s="235" t="s">
        <v>107</v>
      </c>
      <c r="H178" s="194"/>
      <c r="I178" s="195" t="str">
        <f t="shared" si="1683"/>
        <v/>
      </c>
      <c r="J178" s="195" t="str">
        <f t="shared" si="1684"/>
        <v/>
      </c>
      <c r="K178" s="195" t="str">
        <f t="shared" si="1685"/>
        <v/>
      </c>
      <c r="L178" s="195" t="str">
        <f t="shared" si="1686"/>
        <v/>
      </c>
      <c r="M178" s="195" t="str">
        <f t="shared" si="1687"/>
        <v/>
      </c>
      <c r="N178" s="195" t="str">
        <f t="shared" si="1688"/>
        <v/>
      </c>
      <c r="O178" s="195" t="str">
        <f t="shared" si="1689"/>
        <v/>
      </c>
      <c r="P178" s="195" t="str">
        <f t="shared" si="1690"/>
        <v/>
      </c>
      <c r="Q178" s="195" t="str">
        <f t="shared" si="1691"/>
        <v/>
      </c>
      <c r="R178" s="195" t="str">
        <f t="shared" si="1692"/>
        <v/>
      </c>
      <c r="S178" s="195" t="str">
        <f t="shared" si="1693"/>
        <v/>
      </c>
      <c r="T178" s="196">
        <f t="shared" si="1071"/>
        <v>0</v>
      </c>
      <c r="AN178" s="58">
        <v>5</v>
      </c>
      <c r="AO178" s="58">
        <v>3</v>
      </c>
      <c r="AP178" s="58">
        <v>5</v>
      </c>
      <c r="AQ178" s="60">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58">
        <f ca="1">COUNTIF(INDIRECT("H"&amp;(ROW()+12*(($AN178-1)*3+$AO178)-ROW())/12+5):INDIRECT("S"&amp;(ROW()+12*(($AN178-1)*3+$AO178)-ROW())/12+5),AQ178)</f>
        <v>0</v>
      </c>
      <c r="AS178" s="60"/>
      <c r="AU178" s="58">
        <f ca="1">IF(AND(AQ178&gt;0,AR178&gt;0),COUNTIF(AU$6:AU177,"&gt;0")+1,0)</f>
        <v>0</v>
      </c>
      <c r="BE178" s="58">
        <v>2</v>
      </c>
      <c r="BF178" s="58" t="s">
        <v>257</v>
      </c>
      <c r="BG178" s="58">
        <f t="shared" ref="BG178" si="1718">IF(BG177+BT177&gt;40000,1,0)</f>
        <v>0</v>
      </c>
      <c r="BH178" s="58">
        <f t="shared" ref="BH178" si="1719">IF(BH177+BU177&gt;40000,1,0)</f>
        <v>0</v>
      </c>
      <c r="BI178" s="58">
        <f t="shared" ref="BI178" si="1720">IF(BI177+BV177&gt;40000,1,0)</f>
        <v>0</v>
      </c>
      <c r="BJ178" s="58">
        <f t="shared" ref="BJ178" si="1721">IF(BJ177+BW177&gt;40000,1,0)</f>
        <v>0</v>
      </c>
      <c r="BK178" s="58">
        <f t="shared" ref="BK178" si="1722">IF(BK177+BX177&gt;40000,1,0)</f>
        <v>0</v>
      </c>
      <c r="BL178" s="58">
        <f t="shared" ref="BL178" si="1723">IF(BL177+BY177&gt;40000,1,0)</f>
        <v>0</v>
      </c>
      <c r="BM178" s="58">
        <f t="shared" ref="BM178" si="1724">IF(BM177+BZ177&gt;40000,1,0)</f>
        <v>0</v>
      </c>
      <c r="BN178" s="58">
        <f t="shared" ref="BN178" si="1725">IF(BN177+CA177&gt;40000,1,0)</f>
        <v>0</v>
      </c>
      <c r="BO178" s="58">
        <f t="shared" ref="BO178" si="1726">IF(BO177+CB177&gt;40000,1,0)</f>
        <v>0</v>
      </c>
      <c r="BP178" s="58">
        <f t="shared" ref="BP178" si="1727">IF(BP177+CC177&gt;40000,1,0)</f>
        <v>0</v>
      </c>
      <c r="BQ178" s="58">
        <f t="shared" ref="BQ178" si="1728">IF(BQ177+CD177&gt;40000,1,0)</f>
        <v>0</v>
      </c>
      <c r="BR178" s="58">
        <f t="shared" ref="BR178" si="1729">IF(BR177+CE177&gt;40000,1,0)</f>
        <v>0</v>
      </c>
    </row>
    <row r="179" spans="1:83">
      <c r="A179" s="376"/>
      <c r="B179" s="379"/>
      <c r="C179" s="409"/>
      <c r="D179" s="410"/>
      <c r="E179" s="383"/>
      <c r="F179" s="379"/>
      <c r="G179" s="236" t="s">
        <v>1226</v>
      </c>
      <c r="H179" s="197"/>
      <c r="I179" s="198"/>
      <c r="J179" s="198"/>
      <c r="K179" s="198"/>
      <c r="L179" s="198"/>
      <c r="M179" s="198"/>
      <c r="N179" s="198"/>
      <c r="O179" s="198"/>
      <c r="P179" s="198"/>
      <c r="Q179" s="198"/>
      <c r="R179" s="198"/>
      <c r="S179" s="198"/>
      <c r="T179" s="199">
        <f t="shared" si="1071"/>
        <v>0</v>
      </c>
      <c r="AN179" s="58">
        <v>5</v>
      </c>
      <c r="AO179" s="58">
        <v>3</v>
      </c>
      <c r="AP179" s="58">
        <v>6</v>
      </c>
      <c r="AQ179" s="60">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58">
        <f ca="1">COUNTIF(INDIRECT("H"&amp;(ROW()+12*(($AN179-1)*3+$AO179)-ROW())/12+5):INDIRECT("S"&amp;(ROW()+12*(($AN179-1)*3+$AO179)-ROW())/12+5),AQ179)</f>
        <v>0</v>
      </c>
      <c r="AS179" s="60"/>
      <c r="AU179" s="58">
        <f ca="1">IF(AND(AQ179&gt;0,AR179&gt;0),COUNTIF(AU$6:AU178,"&gt;0")+1,0)</f>
        <v>0</v>
      </c>
      <c r="BE179" s="58">
        <v>3</v>
      </c>
    </row>
    <row r="180" spans="1:83">
      <c r="A180" s="374">
        <v>59</v>
      </c>
      <c r="B180" s="377"/>
      <c r="C180" s="377"/>
      <c r="D180" s="377"/>
      <c r="E180" s="381"/>
      <c r="F180" s="377"/>
      <c r="G180" s="234" t="s">
        <v>109</v>
      </c>
      <c r="H180" s="191"/>
      <c r="I180" s="192" t="str">
        <f t="shared" ref="I180:I181" si="1730">IF(H180="","",H180)</f>
        <v/>
      </c>
      <c r="J180" s="192" t="str">
        <f t="shared" ref="J180:J181" si="1731">IF(I180="","",I180)</f>
        <v/>
      </c>
      <c r="K180" s="192" t="str">
        <f t="shared" ref="K180:K181" si="1732">IF(J180="","",J180)</f>
        <v/>
      </c>
      <c r="L180" s="192" t="str">
        <f t="shared" ref="L180:L181" si="1733">IF(K180="","",K180)</f>
        <v/>
      </c>
      <c r="M180" s="192" t="str">
        <f t="shared" ref="M180:M181" si="1734">IF(L180="","",L180)</f>
        <v/>
      </c>
      <c r="N180" s="192" t="str">
        <f t="shared" ref="N180:N181" si="1735">IF(M180="","",M180)</f>
        <v/>
      </c>
      <c r="O180" s="192" t="str">
        <f t="shared" ref="O180:O181" si="1736">IF(N180="","",N180)</f>
        <v/>
      </c>
      <c r="P180" s="192" t="str">
        <f t="shared" ref="P180:P181" si="1737">IF(O180="","",O180)</f>
        <v/>
      </c>
      <c r="Q180" s="192" t="str">
        <f t="shared" ref="Q180:Q181" si="1738">IF(P180="","",P180)</f>
        <v/>
      </c>
      <c r="R180" s="192" t="str">
        <f t="shared" ref="R180:R181" si="1739">IF(Q180="","",Q180)</f>
        <v/>
      </c>
      <c r="S180" s="192" t="str">
        <f t="shared" ref="S180:S181" si="1740">IF(R180="","",R180)</f>
        <v/>
      </c>
      <c r="T180" s="193">
        <f t="shared" si="1071"/>
        <v>0</v>
      </c>
      <c r="AN180" s="58">
        <v>5</v>
      </c>
      <c r="AO180" s="58">
        <v>3</v>
      </c>
      <c r="AP180" s="58">
        <v>7</v>
      </c>
      <c r="AQ180" s="60">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58">
        <f ca="1">COUNTIF(INDIRECT("H"&amp;(ROW()+12*(($AN180-1)*3+$AO180)-ROW())/12+5):INDIRECT("S"&amp;(ROW()+12*(($AN180-1)*3+$AO180)-ROW())/12+5),AQ180)</f>
        <v>0</v>
      </c>
      <c r="AS180" s="60"/>
      <c r="AU180" s="58">
        <f ca="1">IF(AND(AQ180&gt;0,AR180&gt;0),COUNTIF(AU$6:AU179,"&gt;0")+1,0)</f>
        <v>0</v>
      </c>
      <c r="BE180" s="58">
        <v>1</v>
      </c>
      <c r="BG180" s="58">
        <f t="shared" ref="BG180" si="1741">SUM(H180:H181)</f>
        <v>0</v>
      </c>
      <c r="BH180" s="58">
        <f t="shared" ref="BH180" si="1742">SUM(I180:I181)</f>
        <v>0</v>
      </c>
      <c r="BI180" s="58">
        <f t="shared" ref="BI180" si="1743">SUM(J180:J181)</f>
        <v>0</v>
      </c>
      <c r="BJ180" s="58">
        <f t="shared" ref="BJ180" si="1744">SUM(K180:K181)</f>
        <v>0</v>
      </c>
      <c r="BK180" s="58">
        <f t="shared" ref="BK180" si="1745">SUM(L180:L181)</f>
        <v>0</v>
      </c>
      <c r="BL180" s="58">
        <f t="shared" ref="BL180" si="1746">SUM(M180:M181)</f>
        <v>0</v>
      </c>
      <c r="BM180" s="58">
        <f t="shared" ref="BM180" si="1747">SUM(N180:N181)</f>
        <v>0</v>
      </c>
      <c r="BN180" s="58">
        <f t="shared" ref="BN180" si="1748">SUM(O180:O181)</f>
        <v>0</v>
      </c>
      <c r="BO180" s="58">
        <f t="shared" ref="BO180" si="1749">SUM(P180:P181)</f>
        <v>0</v>
      </c>
      <c r="BP180" s="58">
        <f t="shared" ref="BP180" si="1750">SUM(Q180:Q181)</f>
        <v>0</v>
      </c>
      <c r="BQ180" s="58">
        <f t="shared" ref="BQ180" si="1751">SUM(R180:R181)</f>
        <v>0</v>
      </c>
      <c r="BR180" s="58">
        <f t="shared" ref="BR180" si="1752">SUM(S180:S181)</f>
        <v>0</v>
      </c>
      <c r="BT180" s="58">
        <f t="shared" ref="BT180" si="1753">SUM(U180:U181)</f>
        <v>0</v>
      </c>
      <c r="BU180" s="58">
        <f t="shared" ref="BU180" si="1754">SUM(V180:V181)</f>
        <v>0</v>
      </c>
      <c r="BV180" s="58">
        <f t="shared" ref="BV180" si="1755">SUM(W180:W181)</f>
        <v>0</v>
      </c>
      <c r="BW180" s="58">
        <f t="shared" ref="BW180" si="1756">SUM(X180:X181)</f>
        <v>0</v>
      </c>
      <c r="BX180" s="58">
        <f t="shared" ref="BX180" si="1757">SUM(Y180:Y181)</f>
        <v>0</v>
      </c>
      <c r="BY180" s="58">
        <f t="shared" ref="BY180" si="1758">SUM(Z180:Z181)</f>
        <v>0</v>
      </c>
      <c r="BZ180" s="58">
        <f t="shared" ref="BZ180" si="1759">SUM(AA180:AA181)</f>
        <v>0</v>
      </c>
      <c r="CA180" s="58">
        <f t="shared" ref="CA180" si="1760">SUM(AB180:AB181)</f>
        <v>0</v>
      </c>
      <c r="CB180" s="58">
        <f t="shared" ref="CB180" si="1761">SUM(AC180:AC181)</f>
        <v>0</v>
      </c>
      <c r="CC180" s="58">
        <f t="shared" ref="CC180" si="1762">SUM(AD180:AD181)</f>
        <v>0</v>
      </c>
      <c r="CD180" s="58">
        <f t="shared" ref="CD180" si="1763">SUM(AE180:AE181)</f>
        <v>0</v>
      </c>
      <c r="CE180" s="58">
        <f t="shared" ref="CE180" si="1764">SUM(AF180:AF181)</f>
        <v>0</v>
      </c>
    </row>
    <row r="181" spans="1:83">
      <c r="A181" s="375"/>
      <c r="B181" s="378"/>
      <c r="C181" s="408"/>
      <c r="D181" s="408"/>
      <c r="E181" s="382"/>
      <c r="F181" s="378"/>
      <c r="G181" s="235" t="s">
        <v>107</v>
      </c>
      <c r="H181" s="194"/>
      <c r="I181" s="195" t="str">
        <f t="shared" si="1730"/>
        <v/>
      </c>
      <c r="J181" s="195" t="str">
        <f t="shared" si="1731"/>
        <v/>
      </c>
      <c r="K181" s="195" t="str">
        <f t="shared" si="1732"/>
        <v/>
      </c>
      <c r="L181" s="195" t="str">
        <f t="shared" si="1733"/>
        <v/>
      </c>
      <c r="M181" s="195" t="str">
        <f t="shared" si="1734"/>
        <v/>
      </c>
      <c r="N181" s="195" t="str">
        <f t="shared" si="1735"/>
        <v/>
      </c>
      <c r="O181" s="195" t="str">
        <f t="shared" si="1736"/>
        <v/>
      </c>
      <c r="P181" s="195" t="str">
        <f t="shared" si="1737"/>
        <v/>
      </c>
      <c r="Q181" s="195" t="str">
        <f t="shared" si="1738"/>
        <v/>
      </c>
      <c r="R181" s="195" t="str">
        <f t="shared" si="1739"/>
        <v/>
      </c>
      <c r="S181" s="195" t="str">
        <f t="shared" si="1740"/>
        <v/>
      </c>
      <c r="T181" s="196">
        <f t="shared" si="1071"/>
        <v>0</v>
      </c>
      <c r="AN181" s="58">
        <v>5</v>
      </c>
      <c r="AO181" s="58">
        <v>3</v>
      </c>
      <c r="AP181" s="58">
        <v>8</v>
      </c>
      <c r="AQ181" s="60">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58">
        <f ca="1">COUNTIF(INDIRECT("H"&amp;(ROW()+12*(($AN181-1)*3+$AO181)-ROW())/12+5):INDIRECT("S"&amp;(ROW()+12*(($AN181-1)*3+$AO181)-ROW())/12+5),AQ181)</f>
        <v>0</v>
      </c>
      <c r="AS181" s="60"/>
      <c r="AU181" s="58">
        <f ca="1">IF(AND(AQ181&gt;0,AR181&gt;0),COUNTIF(AU$6:AU180,"&gt;0")+1,0)</f>
        <v>0</v>
      </c>
      <c r="BE181" s="58">
        <v>2</v>
      </c>
      <c r="BF181" s="58" t="s">
        <v>257</v>
      </c>
      <c r="BG181" s="58">
        <f t="shared" ref="BG181" si="1765">IF(BG180+BT180&gt;40000,1,0)</f>
        <v>0</v>
      </c>
      <c r="BH181" s="58">
        <f t="shared" ref="BH181" si="1766">IF(BH180+BU180&gt;40000,1,0)</f>
        <v>0</v>
      </c>
      <c r="BI181" s="58">
        <f t="shared" ref="BI181" si="1767">IF(BI180+BV180&gt;40000,1,0)</f>
        <v>0</v>
      </c>
      <c r="BJ181" s="58">
        <f t="shared" ref="BJ181" si="1768">IF(BJ180+BW180&gt;40000,1,0)</f>
        <v>0</v>
      </c>
      <c r="BK181" s="58">
        <f t="shared" ref="BK181" si="1769">IF(BK180+BX180&gt;40000,1,0)</f>
        <v>0</v>
      </c>
      <c r="BL181" s="58">
        <f t="shared" ref="BL181" si="1770">IF(BL180+BY180&gt;40000,1,0)</f>
        <v>0</v>
      </c>
      <c r="BM181" s="58">
        <f t="shared" ref="BM181" si="1771">IF(BM180+BZ180&gt;40000,1,0)</f>
        <v>0</v>
      </c>
      <c r="BN181" s="58">
        <f t="shared" ref="BN181" si="1772">IF(BN180+CA180&gt;40000,1,0)</f>
        <v>0</v>
      </c>
      <c r="BO181" s="58">
        <f t="shared" ref="BO181" si="1773">IF(BO180+CB180&gt;40000,1,0)</f>
        <v>0</v>
      </c>
      <c r="BP181" s="58">
        <f t="shared" ref="BP181" si="1774">IF(BP180+CC180&gt;40000,1,0)</f>
        <v>0</v>
      </c>
      <c r="BQ181" s="58">
        <f t="shared" ref="BQ181" si="1775">IF(BQ180+CD180&gt;40000,1,0)</f>
        <v>0</v>
      </c>
      <c r="BR181" s="58">
        <f t="shared" ref="BR181" si="1776">IF(BR180+CE180&gt;40000,1,0)</f>
        <v>0</v>
      </c>
    </row>
    <row r="182" spans="1:83">
      <c r="A182" s="376"/>
      <c r="B182" s="379"/>
      <c r="C182" s="409"/>
      <c r="D182" s="410"/>
      <c r="E182" s="383"/>
      <c r="F182" s="379"/>
      <c r="G182" s="236" t="s">
        <v>1226</v>
      </c>
      <c r="H182" s="197"/>
      <c r="I182" s="198"/>
      <c r="J182" s="198"/>
      <c r="K182" s="198"/>
      <c r="L182" s="198"/>
      <c r="M182" s="198"/>
      <c r="N182" s="198"/>
      <c r="O182" s="198"/>
      <c r="P182" s="198"/>
      <c r="Q182" s="198"/>
      <c r="R182" s="198"/>
      <c r="S182" s="198"/>
      <c r="T182" s="199">
        <f t="shared" si="1071"/>
        <v>0</v>
      </c>
      <c r="AN182" s="58">
        <v>5</v>
      </c>
      <c r="AO182" s="58">
        <v>3</v>
      </c>
      <c r="AP182" s="58">
        <v>9</v>
      </c>
      <c r="AQ182" s="60">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58">
        <f ca="1">COUNTIF(INDIRECT("H"&amp;(ROW()+12*(($AN182-1)*3+$AO182)-ROW())/12+5):INDIRECT("S"&amp;(ROW()+12*(($AN182-1)*3+$AO182)-ROW())/12+5),AQ182)</f>
        <v>0</v>
      </c>
      <c r="AS182" s="60"/>
      <c r="AU182" s="58">
        <f ca="1">IF(AND(AQ182&gt;0,AR182&gt;0),COUNTIF(AU$6:AU181,"&gt;0")+1,0)</f>
        <v>0</v>
      </c>
      <c r="BE182" s="58">
        <v>3</v>
      </c>
    </row>
    <row r="183" spans="1:83">
      <c r="A183" s="374">
        <v>60</v>
      </c>
      <c r="B183" s="377"/>
      <c r="C183" s="377"/>
      <c r="D183" s="377"/>
      <c r="E183" s="381"/>
      <c r="F183" s="377"/>
      <c r="G183" s="234" t="s">
        <v>109</v>
      </c>
      <c r="H183" s="191"/>
      <c r="I183" s="192" t="str">
        <f t="shared" ref="I183:I184" si="1777">IF(H183="","",H183)</f>
        <v/>
      </c>
      <c r="J183" s="192" t="str">
        <f t="shared" ref="J183:J184" si="1778">IF(I183="","",I183)</f>
        <v/>
      </c>
      <c r="K183" s="192" t="str">
        <f t="shared" ref="K183:K184" si="1779">IF(J183="","",J183)</f>
        <v/>
      </c>
      <c r="L183" s="192" t="str">
        <f t="shared" ref="L183:L184" si="1780">IF(K183="","",K183)</f>
        <v/>
      </c>
      <c r="M183" s="192" t="str">
        <f t="shared" ref="M183:M184" si="1781">IF(L183="","",L183)</f>
        <v/>
      </c>
      <c r="N183" s="192" t="str">
        <f t="shared" ref="N183:N184" si="1782">IF(M183="","",M183)</f>
        <v/>
      </c>
      <c r="O183" s="192" t="str">
        <f t="shared" ref="O183:O184" si="1783">IF(N183="","",N183)</f>
        <v/>
      </c>
      <c r="P183" s="192" t="str">
        <f t="shared" ref="P183:P184" si="1784">IF(O183="","",O183)</f>
        <v/>
      </c>
      <c r="Q183" s="192" t="str">
        <f t="shared" ref="Q183:Q184" si="1785">IF(P183="","",P183)</f>
        <v/>
      </c>
      <c r="R183" s="192" t="str">
        <f t="shared" ref="R183:R184" si="1786">IF(Q183="","",Q183)</f>
        <v/>
      </c>
      <c r="S183" s="192" t="str">
        <f t="shared" ref="S183:S184" si="1787">IF(R183="","",R183)</f>
        <v/>
      </c>
      <c r="T183" s="193">
        <f t="shared" si="1071"/>
        <v>0</v>
      </c>
      <c r="AN183" s="58">
        <v>5</v>
      </c>
      <c r="AO183" s="58">
        <v>3</v>
      </c>
      <c r="AP183" s="58">
        <v>10</v>
      </c>
      <c r="AQ183" s="60">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58">
        <f ca="1">COUNTIF(INDIRECT("H"&amp;(ROW()+12*(($AN183-1)*3+$AO183)-ROW())/12+5):INDIRECT("S"&amp;(ROW()+12*(($AN183-1)*3+$AO183)-ROW())/12+5),AQ183)</f>
        <v>0</v>
      </c>
      <c r="AS183" s="60"/>
      <c r="AU183" s="58">
        <f ca="1">IF(AND(AQ183&gt;0,AR183&gt;0),COUNTIF(AU$6:AU182,"&gt;0")+1,0)</f>
        <v>0</v>
      </c>
      <c r="BE183" s="58">
        <v>1</v>
      </c>
      <c r="BG183" s="58">
        <f t="shared" ref="BG183" si="1788">SUM(H183:H184)</f>
        <v>0</v>
      </c>
      <c r="BH183" s="58">
        <f t="shared" ref="BH183" si="1789">SUM(I183:I184)</f>
        <v>0</v>
      </c>
      <c r="BI183" s="58">
        <f t="shared" ref="BI183" si="1790">SUM(J183:J184)</f>
        <v>0</v>
      </c>
      <c r="BJ183" s="58">
        <f t="shared" ref="BJ183" si="1791">SUM(K183:K184)</f>
        <v>0</v>
      </c>
      <c r="BK183" s="58">
        <f t="shared" ref="BK183" si="1792">SUM(L183:L184)</f>
        <v>0</v>
      </c>
      <c r="BL183" s="58">
        <f t="shared" ref="BL183" si="1793">SUM(M183:M184)</f>
        <v>0</v>
      </c>
      <c r="BM183" s="58">
        <f t="shared" ref="BM183" si="1794">SUM(N183:N184)</f>
        <v>0</v>
      </c>
      <c r="BN183" s="58">
        <f t="shared" ref="BN183" si="1795">SUM(O183:O184)</f>
        <v>0</v>
      </c>
      <c r="BO183" s="58">
        <f t="shared" ref="BO183" si="1796">SUM(P183:P184)</f>
        <v>0</v>
      </c>
      <c r="BP183" s="58">
        <f t="shared" ref="BP183" si="1797">SUM(Q183:Q184)</f>
        <v>0</v>
      </c>
      <c r="BQ183" s="58">
        <f t="shared" ref="BQ183" si="1798">SUM(R183:R184)</f>
        <v>0</v>
      </c>
      <c r="BR183" s="58">
        <f t="shared" ref="BR183" si="1799">SUM(S183:S184)</f>
        <v>0</v>
      </c>
      <c r="BT183" s="58">
        <f t="shared" ref="BT183" si="1800">SUM(U183:U184)</f>
        <v>0</v>
      </c>
      <c r="BU183" s="58">
        <f t="shared" ref="BU183" si="1801">SUM(V183:V184)</f>
        <v>0</v>
      </c>
      <c r="BV183" s="58">
        <f t="shared" ref="BV183" si="1802">SUM(W183:W184)</f>
        <v>0</v>
      </c>
      <c r="BW183" s="58">
        <f t="shared" ref="BW183" si="1803">SUM(X183:X184)</f>
        <v>0</v>
      </c>
      <c r="BX183" s="58">
        <f t="shared" ref="BX183" si="1804">SUM(Y183:Y184)</f>
        <v>0</v>
      </c>
      <c r="BY183" s="58">
        <f t="shared" ref="BY183" si="1805">SUM(Z183:Z184)</f>
        <v>0</v>
      </c>
      <c r="BZ183" s="58">
        <f t="shared" ref="BZ183" si="1806">SUM(AA183:AA184)</f>
        <v>0</v>
      </c>
      <c r="CA183" s="58">
        <f t="shared" ref="CA183" si="1807">SUM(AB183:AB184)</f>
        <v>0</v>
      </c>
      <c r="CB183" s="58">
        <f t="shared" ref="CB183" si="1808">SUM(AC183:AC184)</f>
        <v>0</v>
      </c>
      <c r="CC183" s="58">
        <f t="shared" ref="CC183" si="1809">SUM(AD183:AD184)</f>
        <v>0</v>
      </c>
      <c r="CD183" s="58">
        <f t="shared" ref="CD183" si="1810">SUM(AE183:AE184)</f>
        <v>0</v>
      </c>
      <c r="CE183" s="58">
        <f t="shared" ref="CE183" si="1811">SUM(AF183:AF184)</f>
        <v>0</v>
      </c>
    </row>
    <row r="184" spans="1:83">
      <c r="A184" s="375"/>
      <c r="B184" s="378"/>
      <c r="C184" s="408"/>
      <c r="D184" s="408"/>
      <c r="E184" s="382"/>
      <c r="F184" s="378"/>
      <c r="G184" s="235" t="s">
        <v>107</v>
      </c>
      <c r="H184" s="194"/>
      <c r="I184" s="195" t="str">
        <f t="shared" si="1777"/>
        <v/>
      </c>
      <c r="J184" s="195" t="str">
        <f t="shared" si="1778"/>
        <v/>
      </c>
      <c r="K184" s="195" t="str">
        <f t="shared" si="1779"/>
        <v/>
      </c>
      <c r="L184" s="195" t="str">
        <f t="shared" si="1780"/>
        <v/>
      </c>
      <c r="M184" s="195" t="str">
        <f t="shared" si="1781"/>
        <v/>
      </c>
      <c r="N184" s="195" t="str">
        <f t="shared" si="1782"/>
        <v/>
      </c>
      <c r="O184" s="195" t="str">
        <f t="shared" si="1783"/>
        <v/>
      </c>
      <c r="P184" s="195" t="str">
        <f t="shared" si="1784"/>
        <v/>
      </c>
      <c r="Q184" s="195" t="str">
        <f t="shared" si="1785"/>
        <v/>
      </c>
      <c r="R184" s="195" t="str">
        <f t="shared" si="1786"/>
        <v/>
      </c>
      <c r="S184" s="195" t="str">
        <f t="shared" si="1787"/>
        <v/>
      </c>
      <c r="T184" s="196">
        <f t="shared" si="1071"/>
        <v>0</v>
      </c>
      <c r="AN184" s="58">
        <v>5</v>
      </c>
      <c r="AO184" s="58">
        <v>3</v>
      </c>
      <c r="AP184" s="58">
        <v>11</v>
      </c>
      <c r="AQ184" s="60">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58">
        <f ca="1">COUNTIF(INDIRECT("H"&amp;(ROW()+12*(($AN184-1)*3+$AO184)-ROW())/12+5):INDIRECT("S"&amp;(ROW()+12*(($AN184-1)*3+$AO184)-ROW())/12+5),AQ184)</f>
        <v>0</v>
      </c>
      <c r="AS184" s="60"/>
      <c r="AU184" s="58">
        <f ca="1">IF(AND(AQ184&gt;0,AR184&gt;0),COUNTIF(AU$6:AU183,"&gt;0")+1,0)</f>
        <v>0</v>
      </c>
      <c r="BE184" s="58">
        <v>2</v>
      </c>
      <c r="BF184" s="58" t="s">
        <v>257</v>
      </c>
      <c r="BG184" s="58">
        <f t="shared" ref="BG184" si="1812">IF(BG183+BT183&gt;40000,1,0)</f>
        <v>0</v>
      </c>
      <c r="BH184" s="58">
        <f t="shared" ref="BH184" si="1813">IF(BH183+BU183&gt;40000,1,0)</f>
        <v>0</v>
      </c>
      <c r="BI184" s="58">
        <f t="shared" ref="BI184" si="1814">IF(BI183+BV183&gt;40000,1,0)</f>
        <v>0</v>
      </c>
      <c r="BJ184" s="58">
        <f t="shared" ref="BJ184" si="1815">IF(BJ183+BW183&gt;40000,1,0)</f>
        <v>0</v>
      </c>
      <c r="BK184" s="58">
        <f t="shared" ref="BK184" si="1816">IF(BK183+BX183&gt;40000,1,0)</f>
        <v>0</v>
      </c>
      <c r="BL184" s="58">
        <f t="shared" ref="BL184" si="1817">IF(BL183+BY183&gt;40000,1,0)</f>
        <v>0</v>
      </c>
      <c r="BM184" s="58">
        <f t="shared" ref="BM184" si="1818">IF(BM183+BZ183&gt;40000,1,0)</f>
        <v>0</v>
      </c>
      <c r="BN184" s="58">
        <f t="shared" ref="BN184" si="1819">IF(BN183+CA183&gt;40000,1,0)</f>
        <v>0</v>
      </c>
      <c r="BO184" s="58">
        <f t="shared" ref="BO184" si="1820">IF(BO183+CB183&gt;40000,1,0)</f>
        <v>0</v>
      </c>
      <c r="BP184" s="58">
        <f t="shared" ref="BP184" si="1821">IF(BP183+CC183&gt;40000,1,0)</f>
        <v>0</v>
      </c>
      <c r="BQ184" s="58">
        <f t="shared" ref="BQ184" si="1822">IF(BQ183+CD183&gt;40000,1,0)</f>
        <v>0</v>
      </c>
      <c r="BR184" s="58">
        <f t="shared" ref="BR184" si="1823">IF(BR183+CE183&gt;40000,1,0)</f>
        <v>0</v>
      </c>
    </row>
    <row r="185" spans="1:83">
      <c r="A185" s="376"/>
      <c r="B185" s="379"/>
      <c r="C185" s="409"/>
      <c r="D185" s="410"/>
      <c r="E185" s="383"/>
      <c r="F185" s="379"/>
      <c r="G185" s="236" t="s">
        <v>1226</v>
      </c>
      <c r="H185" s="197"/>
      <c r="I185" s="198"/>
      <c r="J185" s="198"/>
      <c r="K185" s="198"/>
      <c r="L185" s="198"/>
      <c r="M185" s="198"/>
      <c r="N185" s="198"/>
      <c r="O185" s="198"/>
      <c r="P185" s="198"/>
      <c r="Q185" s="198"/>
      <c r="R185" s="198"/>
      <c r="S185" s="198"/>
      <c r="T185" s="199">
        <f t="shared" si="1071"/>
        <v>0</v>
      </c>
      <c r="AN185" s="243">
        <v>5</v>
      </c>
      <c r="AO185" s="243">
        <v>3</v>
      </c>
      <c r="AP185" s="243">
        <v>12</v>
      </c>
      <c r="AQ185" s="244">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243">
        <f ca="1">COUNTIF(INDIRECT("H"&amp;(ROW()+12*(($AN185-1)*3+$AO185)-ROW())/12+5):INDIRECT("S"&amp;(ROW()+12*(($AN185-1)*3+$AO185)-ROW())/12+5),AQ185)</f>
        <v>0</v>
      </c>
      <c r="AS185" s="244"/>
      <c r="AT185" s="243"/>
      <c r="AU185" s="243">
        <f ca="1">IF(AND(AQ185&gt;0,AR185&gt;0),COUNTIF(AU$6:AU184,"&gt;0")+1,0)</f>
        <v>0</v>
      </c>
      <c r="BE185" s="58">
        <v>3</v>
      </c>
    </row>
    <row r="186" spans="1:83">
      <c r="A186" s="374">
        <v>61</v>
      </c>
      <c r="B186" s="377"/>
      <c r="C186" s="377"/>
      <c r="D186" s="377"/>
      <c r="E186" s="381"/>
      <c r="F186" s="377"/>
      <c r="G186" s="234" t="s">
        <v>109</v>
      </c>
      <c r="H186" s="191"/>
      <c r="I186" s="192" t="str">
        <f t="shared" ref="I186:I187" si="1824">IF(H186="","",H186)</f>
        <v/>
      </c>
      <c r="J186" s="192" t="str">
        <f t="shared" ref="J186:J187" si="1825">IF(I186="","",I186)</f>
        <v/>
      </c>
      <c r="K186" s="192" t="str">
        <f t="shared" ref="K186:K187" si="1826">IF(J186="","",J186)</f>
        <v/>
      </c>
      <c r="L186" s="192" t="str">
        <f t="shared" ref="L186:L187" si="1827">IF(K186="","",K186)</f>
        <v/>
      </c>
      <c r="M186" s="192" t="str">
        <f t="shared" ref="M186:M187" si="1828">IF(L186="","",L186)</f>
        <v/>
      </c>
      <c r="N186" s="192" t="str">
        <f t="shared" ref="N186:N187" si="1829">IF(M186="","",M186)</f>
        <v/>
      </c>
      <c r="O186" s="192" t="str">
        <f t="shared" ref="O186:O187" si="1830">IF(N186="","",N186)</f>
        <v/>
      </c>
      <c r="P186" s="192" t="str">
        <f t="shared" ref="P186:P187" si="1831">IF(O186="","",O186)</f>
        <v/>
      </c>
      <c r="Q186" s="192" t="str">
        <f t="shared" ref="Q186:Q187" si="1832">IF(P186="","",P186)</f>
        <v/>
      </c>
      <c r="R186" s="192" t="str">
        <f t="shared" ref="R186:R187" si="1833">IF(Q186="","",Q186)</f>
        <v/>
      </c>
      <c r="S186" s="192" t="str">
        <f t="shared" ref="S186:S187" si="1834">IF(R186="","",R186)</f>
        <v/>
      </c>
      <c r="T186" s="193">
        <f t="shared" si="1071"/>
        <v>0</v>
      </c>
      <c r="AN186" s="58">
        <v>6</v>
      </c>
      <c r="AO186" s="58">
        <v>1</v>
      </c>
      <c r="AP186" s="58">
        <v>1</v>
      </c>
      <c r="AQ186" s="60">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58">
        <f ca="1">COUNTIF(INDIRECT("H"&amp;(ROW()+12*(($AN186-1)*3+$AO186)-ROW())/12+5):INDIRECT("S"&amp;(ROW()+12*(($AN186-1)*3+$AO186)-ROW())/12+5),AQ186)</f>
        <v>0</v>
      </c>
      <c r="AS186" s="60"/>
      <c r="AU186" s="58">
        <f ca="1">IF(AND(AQ186&gt;0,AR186&gt;0),COUNTIF(AU$6:AU185,"&gt;0")+1,0)</f>
        <v>0</v>
      </c>
      <c r="BE186" s="58">
        <v>1</v>
      </c>
      <c r="BG186" s="58">
        <f t="shared" ref="BG186" si="1835">SUM(H186:H187)</f>
        <v>0</v>
      </c>
      <c r="BH186" s="58">
        <f t="shared" ref="BH186" si="1836">SUM(I186:I187)</f>
        <v>0</v>
      </c>
      <c r="BI186" s="58">
        <f t="shared" ref="BI186" si="1837">SUM(J186:J187)</f>
        <v>0</v>
      </c>
      <c r="BJ186" s="58">
        <f t="shared" ref="BJ186" si="1838">SUM(K186:K187)</f>
        <v>0</v>
      </c>
      <c r="BK186" s="58">
        <f t="shared" ref="BK186" si="1839">SUM(L186:L187)</f>
        <v>0</v>
      </c>
      <c r="BL186" s="58">
        <f t="shared" ref="BL186" si="1840">SUM(M186:M187)</f>
        <v>0</v>
      </c>
      <c r="BM186" s="58">
        <f t="shared" ref="BM186" si="1841">SUM(N186:N187)</f>
        <v>0</v>
      </c>
      <c r="BN186" s="58">
        <f t="shared" ref="BN186" si="1842">SUM(O186:O187)</f>
        <v>0</v>
      </c>
      <c r="BO186" s="58">
        <f t="shared" ref="BO186" si="1843">SUM(P186:P187)</f>
        <v>0</v>
      </c>
      <c r="BP186" s="58">
        <f t="shared" ref="BP186" si="1844">SUM(Q186:Q187)</f>
        <v>0</v>
      </c>
      <c r="BQ186" s="58">
        <f t="shared" ref="BQ186" si="1845">SUM(R186:R187)</f>
        <v>0</v>
      </c>
      <c r="BR186" s="58">
        <f t="shared" ref="BR186" si="1846">SUM(S186:S187)</f>
        <v>0</v>
      </c>
      <c r="BT186" s="58">
        <f t="shared" ref="BT186" si="1847">SUM(U186:U187)</f>
        <v>0</v>
      </c>
      <c r="BU186" s="58">
        <f t="shared" ref="BU186" si="1848">SUM(V186:V187)</f>
        <v>0</v>
      </c>
      <c r="BV186" s="58">
        <f t="shared" ref="BV186" si="1849">SUM(W186:W187)</f>
        <v>0</v>
      </c>
      <c r="BW186" s="58">
        <f t="shared" ref="BW186" si="1850">SUM(X186:X187)</f>
        <v>0</v>
      </c>
      <c r="BX186" s="58">
        <f t="shared" ref="BX186" si="1851">SUM(Y186:Y187)</f>
        <v>0</v>
      </c>
      <c r="BY186" s="58">
        <f t="shared" ref="BY186" si="1852">SUM(Z186:Z187)</f>
        <v>0</v>
      </c>
      <c r="BZ186" s="58">
        <f t="shared" ref="BZ186" si="1853">SUM(AA186:AA187)</f>
        <v>0</v>
      </c>
      <c r="CA186" s="58">
        <f t="shared" ref="CA186" si="1854">SUM(AB186:AB187)</f>
        <v>0</v>
      </c>
      <c r="CB186" s="58">
        <f t="shared" ref="CB186" si="1855">SUM(AC186:AC187)</f>
        <v>0</v>
      </c>
      <c r="CC186" s="58">
        <f t="shared" ref="CC186" si="1856">SUM(AD186:AD187)</f>
        <v>0</v>
      </c>
      <c r="CD186" s="58">
        <f t="shared" ref="CD186" si="1857">SUM(AE186:AE187)</f>
        <v>0</v>
      </c>
      <c r="CE186" s="58">
        <f t="shared" ref="CE186" si="1858">SUM(AF186:AF187)</f>
        <v>0</v>
      </c>
    </row>
    <row r="187" spans="1:83">
      <c r="A187" s="375"/>
      <c r="B187" s="378"/>
      <c r="C187" s="408"/>
      <c r="D187" s="408"/>
      <c r="E187" s="382"/>
      <c r="F187" s="378"/>
      <c r="G187" s="235" t="s">
        <v>107</v>
      </c>
      <c r="H187" s="194"/>
      <c r="I187" s="195" t="str">
        <f t="shared" si="1824"/>
        <v/>
      </c>
      <c r="J187" s="195" t="str">
        <f t="shared" si="1825"/>
        <v/>
      </c>
      <c r="K187" s="195" t="str">
        <f t="shared" si="1826"/>
        <v/>
      </c>
      <c r="L187" s="195" t="str">
        <f t="shared" si="1827"/>
        <v/>
      </c>
      <c r="M187" s="195" t="str">
        <f t="shared" si="1828"/>
        <v/>
      </c>
      <c r="N187" s="195" t="str">
        <f t="shared" si="1829"/>
        <v/>
      </c>
      <c r="O187" s="195" t="str">
        <f t="shared" si="1830"/>
        <v/>
      </c>
      <c r="P187" s="195" t="str">
        <f t="shared" si="1831"/>
        <v/>
      </c>
      <c r="Q187" s="195" t="str">
        <f t="shared" si="1832"/>
        <v/>
      </c>
      <c r="R187" s="195" t="str">
        <f t="shared" si="1833"/>
        <v/>
      </c>
      <c r="S187" s="195" t="str">
        <f t="shared" si="1834"/>
        <v/>
      </c>
      <c r="T187" s="196">
        <f t="shared" si="1071"/>
        <v>0</v>
      </c>
      <c r="AN187" s="58">
        <v>6</v>
      </c>
      <c r="AO187" s="58">
        <v>1</v>
      </c>
      <c r="AP187" s="58">
        <v>2</v>
      </c>
      <c r="AQ187" s="60">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58">
        <f ca="1">COUNTIF(INDIRECT("H"&amp;(ROW()+12*(($AN187-1)*3+$AO187)-ROW())/12+5):INDIRECT("S"&amp;(ROW()+12*(($AN187-1)*3+$AO187)-ROW())/12+5),AQ187)</f>
        <v>0</v>
      </c>
      <c r="AS187" s="60"/>
      <c r="AU187" s="58">
        <f ca="1">IF(AND(AQ187&gt;0,AR187&gt;0),COUNTIF(AU$6:AU186,"&gt;0")+1,0)</f>
        <v>0</v>
      </c>
      <c r="BE187" s="58">
        <v>2</v>
      </c>
      <c r="BF187" s="58" t="s">
        <v>257</v>
      </c>
      <c r="BG187" s="58">
        <f t="shared" ref="BG187" si="1859">IF(BG186+BT186&gt;40000,1,0)</f>
        <v>0</v>
      </c>
      <c r="BH187" s="58">
        <f t="shared" ref="BH187" si="1860">IF(BH186+BU186&gt;40000,1,0)</f>
        <v>0</v>
      </c>
      <c r="BI187" s="58">
        <f t="shared" ref="BI187" si="1861">IF(BI186+BV186&gt;40000,1,0)</f>
        <v>0</v>
      </c>
      <c r="BJ187" s="58">
        <f t="shared" ref="BJ187" si="1862">IF(BJ186+BW186&gt;40000,1,0)</f>
        <v>0</v>
      </c>
      <c r="BK187" s="58">
        <f t="shared" ref="BK187" si="1863">IF(BK186+BX186&gt;40000,1,0)</f>
        <v>0</v>
      </c>
      <c r="BL187" s="58">
        <f t="shared" ref="BL187" si="1864">IF(BL186+BY186&gt;40000,1,0)</f>
        <v>0</v>
      </c>
      <c r="BM187" s="58">
        <f t="shared" ref="BM187" si="1865">IF(BM186+BZ186&gt;40000,1,0)</f>
        <v>0</v>
      </c>
      <c r="BN187" s="58">
        <f t="shared" ref="BN187" si="1866">IF(BN186+CA186&gt;40000,1,0)</f>
        <v>0</v>
      </c>
      <c r="BO187" s="58">
        <f t="shared" ref="BO187" si="1867">IF(BO186+CB186&gt;40000,1,0)</f>
        <v>0</v>
      </c>
      <c r="BP187" s="58">
        <f t="shared" ref="BP187" si="1868">IF(BP186+CC186&gt;40000,1,0)</f>
        <v>0</v>
      </c>
      <c r="BQ187" s="58">
        <f t="shared" ref="BQ187" si="1869">IF(BQ186+CD186&gt;40000,1,0)</f>
        <v>0</v>
      </c>
      <c r="BR187" s="58">
        <f t="shared" ref="BR187" si="1870">IF(BR186+CE186&gt;40000,1,0)</f>
        <v>0</v>
      </c>
    </row>
    <row r="188" spans="1:83">
      <c r="A188" s="376"/>
      <c r="B188" s="379"/>
      <c r="C188" s="409"/>
      <c r="D188" s="410"/>
      <c r="E188" s="383"/>
      <c r="F188" s="379"/>
      <c r="G188" s="236" t="s">
        <v>1226</v>
      </c>
      <c r="H188" s="197"/>
      <c r="I188" s="198"/>
      <c r="J188" s="198"/>
      <c r="K188" s="198"/>
      <c r="L188" s="198"/>
      <c r="M188" s="198"/>
      <c r="N188" s="198"/>
      <c r="O188" s="198"/>
      <c r="P188" s="198"/>
      <c r="Q188" s="198"/>
      <c r="R188" s="198"/>
      <c r="S188" s="198"/>
      <c r="T188" s="199">
        <f t="shared" si="1071"/>
        <v>0</v>
      </c>
      <c r="AN188" s="58">
        <v>6</v>
      </c>
      <c r="AO188" s="58">
        <v>1</v>
      </c>
      <c r="AP188" s="58">
        <v>3</v>
      </c>
      <c r="AQ188" s="60">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58">
        <f ca="1">COUNTIF(INDIRECT("H"&amp;(ROW()+12*(($AN188-1)*3+$AO188)-ROW())/12+5):INDIRECT("S"&amp;(ROW()+12*(($AN188-1)*3+$AO188)-ROW())/12+5),AQ188)</f>
        <v>0</v>
      </c>
      <c r="AS188" s="60"/>
      <c r="AU188" s="58">
        <f ca="1">IF(AND(AQ188&gt;0,AR188&gt;0),COUNTIF(AU$6:AU187,"&gt;0")+1,0)</f>
        <v>0</v>
      </c>
      <c r="BE188" s="58">
        <v>3</v>
      </c>
    </row>
    <row r="189" spans="1:83">
      <c r="A189" s="374">
        <v>62</v>
      </c>
      <c r="B189" s="377"/>
      <c r="C189" s="377"/>
      <c r="D189" s="377"/>
      <c r="E189" s="381"/>
      <c r="F189" s="377"/>
      <c r="G189" s="234" t="s">
        <v>109</v>
      </c>
      <c r="H189" s="191"/>
      <c r="I189" s="192" t="str">
        <f t="shared" ref="I189:I190" si="1871">IF(H189="","",H189)</f>
        <v/>
      </c>
      <c r="J189" s="192" t="str">
        <f t="shared" ref="J189:J190" si="1872">IF(I189="","",I189)</f>
        <v/>
      </c>
      <c r="K189" s="192" t="str">
        <f t="shared" ref="K189:K190" si="1873">IF(J189="","",J189)</f>
        <v/>
      </c>
      <c r="L189" s="192" t="str">
        <f t="shared" ref="L189:L190" si="1874">IF(K189="","",K189)</f>
        <v/>
      </c>
      <c r="M189" s="192" t="str">
        <f t="shared" ref="M189:M190" si="1875">IF(L189="","",L189)</f>
        <v/>
      </c>
      <c r="N189" s="192" t="str">
        <f t="shared" ref="N189:N190" si="1876">IF(M189="","",M189)</f>
        <v/>
      </c>
      <c r="O189" s="192" t="str">
        <f t="shared" ref="O189:O190" si="1877">IF(N189="","",N189)</f>
        <v/>
      </c>
      <c r="P189" s="192" t="str">
        <f t="shared" ref="P189:P190" si="1878">IF(O189="","",O189)</f>
        <v/>
      </c>
      <c r="Q189" s="192" t="str">
        <f t="shared" ref="Q189:Q190" si="1879">IF(P189="","",P189)</f>
        <v/>
      </c>
      <c r="R189" s="192" t="str">
        <f t="shared" ref="R189:R190" si="1880">IF(Q189="","",Q189)</f>
        <v/>
      </c>
      <c r="S189" s="192" t="str">
        <f t="shared" ref="S189:S190" si="1881">IF(R189="","",R189)</f>
        <v/>
      </c>
      <c r="T189" s="193">
        <f t="shared" si="1071"/>
        <v>0</v>
      </c>
      <c r="AN189" s="58">
        <v>6</v>
      </c>
      <c r="AO189" s="58">
        <v>1</v>
      </c>
      <c r="AP189" s="58">
        <v>4</v>
      </c>
      <c r="AQ189" s="60">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58">
        <f ca="1">COUNTIF(INDIRECT("H"&amp;(ROW()+12*(($AN189-1)*3+$AO189)-ROW())/12+5):INDIRECT("S"&amp;(ROW()+12*(($AN189-1)*3+$AO189)-ROW())/12+5),AQ189)</f>
        <v>0</v>
      </c>
      <c r="AS189" s="60"/>
      <c r="AU189" s="58">
        <f ca="1">IF(AND(AQ189&gt;0,AR189&gt;0),COUNTIF(AU$6:AU188,"&gt;0")+1,0)</f>
        <v>0</v>
      </c>
      <c r="BE189" s="58">
        <v>1</v>
      </c>
      <c r="BG189" s="58">
        <f t="shared" ref="BG189" si="1882">SUM(H189:H190)</f>
        <v>0</v>
      </c>
      <c r="BH189" s="58">
        <f t="shared" ref="BH189" si="1883">SUM(I189:I190)</f>
        <v>0</v>
      </c>
      <c r="BI189" s="58">
        <f t="shared" ref="BI189" si="1884">SUM(J189:J190)</f>
        <v>0</v>
      </c>
      <c r="BJ189" s="58">
        <f t="shared" ref="BJ189" si="1885">SUM(K189:K190)</f>
        <v>0</v>
      </c>
      <c r="BK189" s="58">
        <f t="shared" ref="BK189" si="1886">SUM(L189:L190)</f>
        <v>0</v>
      </c>
      <c r="BL189" s="58">
        <f t="shared" ref="BL189" si="1887">SUM(M189:M190)</f>
        <v>0</v>
      </c>
      <c r="BM189" s="58">
        <f t="shared" ref="BM189" si="1888">SUM(N189:N190)</f>
        <v>0</v>
      </c>
      <c r="BN189" s="58">
        <f t="shared" ref="BN189" si="1889">SUM(O189:O190)</f>
        <v>0</v>
      </c>
      <c r="BO189" s="58">
        <f t="shared" ref="BO189" si="1890">SUM(P189:P190)</f>
        <v>0</v>
      </c>
      <c r="BP189" s="58">
        <f t="shared" ref="BP189" si="1891">SUM(Q189:Q190)</f>
        <v>0</v>
      </c>
      <c r="BQ189" s="58">
        <f t="shared" ref="BQ189" si="1892">SUM(R189:R190)</f>
        <v>0</v>
      </c>
      <c r="BR189" s="58">
        <f t="shared" ref="BR189" si="1893">SUM(S189:S190)</f>
        <v>0</v>
      </c>
      <c r="BT189" s="58">
        <f t="shared" ref="BT189" si="1894">SUM(U189:U190)</f>
        <v>0</v>
      </c>
      <c r="BU189" s="58">
        <f t="shared" ref="BU189" si="1895">SUM(V189:V190)</f>
        <v>0</v>
      </c>
      <c r="BV189" s="58">
        <f t="shared" ref="BV189" si="1896">SUM(W189:W190)</f>
        <v>0</v>
      </c>
      <c r="BW189" s="58">
        <f t="shared" ref="BW189" si="1897">SUM(X189:X190)</f>
        <v>0</v>
      </c>
      <c r="BX189" s="58">
        <f t="shared" ref="BX189" si="1898">SUM(Y189:Y190)</f>
        <v>0</v>
      </c>
      <c r="BY189" s="58">
        <f t="shared" ref="BY189" si="1899">SUM(Z189:Z190)</f>
        <v>0</v>
      </c>
      <c r="BZ189" s="58">
        <f t="shared" ref="BZ189" si="1900">SUM(AA189:AA190)</f>
        <v>0</v>
      </c>
      <c r="CA189" s="58">
        <f t="shared" ref="CA189" si="1901">SUM(AB189:AB190)</f>
        <v>0</v>
      </c>
      <c r="CB189" s="58">
        <f t="shared" ref="CB189" si="1902">SUM(AC189:AC190)</f>
        <v>0</v>
      </c>
      <c r="CC189" s="58">
        <f t="shared" ref="CC189" si="1903">SUM(AD189:AD190)</f>
        <v>0</v>
      </c>
      <c r="CD189" s="58">
        <f t="shared" ref="CD189" si="1904">SUM(AE189:AE190)</f>
        <v>0</v>
      </c>
      <c r="CE189" s="58">
        <f t="shared" ref="CE189" si="1905">SUM(AF189:AF190)</f>
        <v>0</v>
      </c>
    </row>
    <row r="190" spans="1:83">
      <c r="A190" s="375"/>
      <c r="B190" s="378"/>
      <c r="C190" s="408"/>
      <c r="D190" s="408"/>
      <c r="E190" s="382"/>
      <c r="F190" s="378"/>
      <c r="G190" s="235" t="s">
        <v>107</v>
      </c>
      <c r="H190" s="194"/>
      <c r="I190" s="195" t="str">
        <f t="shared" si="1871"/>
        <v/>
      </c>
      <c r="J190" s="195" t="str">
        <f t="shared" si="1872"/>
        <v/>
      </c>
      <c r="K190" s="195" t="str">
        <f t="shared" si="1873"/>
        <v/>
      </c>
      <c r="L190" s="195" t="str">
        <f t="shared" si="1874"/>
        <v/>
      </c>
      <c r="M190" s="195" t="str">
        <f t="shared" si="1875"/>
        <v/>
      </c>
      <c r="N190" s="195" t="str">
        <f t="shared" si="1876"/>
        <v/>
      </c>
      <c r="O190" s="195" t="str">
        <f t="shared" si="1877"/>
        <v/>
      </c>
      <c r="P190" s="195" t="str">
        <f t="shared" si="1878"/>
        <v/>
      </c>
      <c r="Q190" s="195" t="str">
        <f t="shared" si="1879"/>
        <v/>
      </c>
      <c r="R190" s="195" t="str">
        <f t="shared" si="1880"/>
        <v/>
      </c>
      <c r="S190" s="195" t="str">
        <f t="shared" si="1881"/>
        <v/>
      </c>
      <c r="T190" s="196">
        <f t="shared" si="1071"/>
        <v>0</v>
      </c>
      <c r="AN190" s="58">
        <v>6</v>
      </c>
      <c r="AO190" s="58">
        <v>1</v>
      </c>
      <c r="AP190" s="58">
        <v>5</v>
      </c>
      <c r="AQ190" s="60">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58">
        <f ca="1">COUNTIF(INDIRECT("H"&amp;(ROW()+12*(($AN190-1)*3+$AO190)-ROW())/12+5):INDIRECT("S"&amp;(ROW()+12*(($AN190-1)*3+$AO190)-ROW())/12+5),AQ190)</f>
        <v>0</v>
      </c>
      <c r="AS190" s="60"/>
      <c r="AU190" s="58">
        <f ca="1">IF(AND(AQ190&gt;0,AR190&gt;0),COUNTIF(AU$6:AU189,"&gt;0")+1,0)</f>
        <v>0</v>
      </c>
      <c r="BE190" s="58">
        <v>2</v>
      </c>
      <c r="BF190" s="58" t="s">
        <v>257</v>
      </c>
      <c r="BG190" s="58">
        <f t="shared" ref="BG190" si="1906">IF(BG189+BT189&gt;40000,1,0)</f>
        <v>0</v>
      </c>
      <c r="BH190" s="58">
        <f t="shared" ref="BH190" si="1907">IF(BH189+BU189&gt;40000,1,0)</f>
        <v>0</v>
      </c>
      <c r="BI190" s="58">
        <f t="shared" ref="BI190" si="1908">IF(BI189+BV189&gt;40000,1,0)</f>
        <v>0</v>
      </c>
      <c r="BJ190" s="58">
        <f t="shared" ref="BJ190" si="1909">IF(BJ189+BW189&gt;40000,1,0)</f>
        <v>0</v>
      </c>
      <c r="BK190" s="58">
        <f t="shared" ref="BK190" si="1910">IF(BK189+BX189&gt;40000,1,0)</f>
        <v>0</v>
      </c>
      <c r="BL190" s="58">
        <f t="shared" ref="BL190" si="1911">IF(BL189+BY189&gt;40000,1,0)</f>
        <v>0</v>
      </c>
      <c r="BM190" s="58">
        <f t="shared" ref="BM190" si="1912">IF(BM189+BZ189&gt;40000,1,0)</f>
        <v>0</v>
      </c>
      <c r="BN190" s="58">
        <f t="shared" ref="BN190" si="1913">IF(BN189+CA189&gt;40000,1,0)</f>
        <v>0</v>
      </c>
      <c r="BO190" s="58">
        <f t="shared" ref="BO190" si="1914">IF(BO189+CB189&gt;40000,1,0)</f>
        <v>0</v>
      </c>
      <c r="BP190" s="58">
        <f t="shared" ref="BP190" si="1915">IF(BP189+CC189&gt;40000,1,0)</f>
        <v>0</v>
      </c>
      <c r="BQ190" s="58">
        <f t="shared" ref="BQ190" si="1916">IF(BQ189+CD189&gt;40000,1,0)</f>
        <v>0</v>
      </c>
      <c r="BR190" s="58">
        <f t="shared" ref="BR190" si="1917">IF(BR189+CE189&gt;40000,1,0)</f>
        <v>0</v>
      </c>
    </row>
    <row r="191" spans="1:83">
      <c r="A191" s="376"/>
      <c r="B191" s="379"/>
      <c r="C191" s="409"/>
      <c r="D191" s="410"/>
      <c r="E191" s="383"/>
      <c r="F191" s="379"/>
      <c r="G191" s="236" t="s">
        <v>1226</v>
      </c>
      <c r="H191" s="197"/>
      <c r="I191" s="198"/>
      <c r="J191" s="198"/>
      <c r="K191" s="198"/>
      <c r="L191" s="198"/>
      <c r="M191" s="198"/>
      <c r="N191" s="198"/>
      <c r="O191" s="198"/>
      <c r="P191" s="198"/>
      <c r="Q191" s="198"/>
      <c r="R191" s="198"/>
      <c r="S191" s="198"/>
      <c r="T191" s="199">
        <f t="shared" si="1071"/>
        <v>0</v>
      </c>
      <c r="AN191" s="58">
        <v>6</v>
      </c>
      <c r="AO191" s="58">
        <v>1</v>
      </c>
      <c r="AP191" s="58">
        <v>6</v>
      </c>
      <c r="AQ191" s="60">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58">
        <f ca="1">COUNTIF(INDIRECT("H"&amp;(ROW()+12*(($AN191-1)*3+$AO191)-ROW())/12+5):INDIRECT("S"&amp;(ROW()+12*(($AN191-1)*3+$AO191)-ROW())/12+5),AQ191)</f>
        <v>0</v>
      </c>
      <c r="AS191" s="60"/>
      <c r="AU191" s="58">
        <f ca="1">IF(AND(AQ191&gt;0,AR191&gt;0),COUNTIF(AU$6:AU190,"&gt;0")+1,0)</f>
        <v>0</v>
      </c>
      <c r="BE191" s="58">
        <v>3</v>
      </c>
    </row>
    <row r="192" spans="1:83">
      <c r="A192" s="374">
        <v>63</v>
      </c>
      <c r="B192" s="377"/>
      <c r="C192" s="377"/>
      <c r="D192" s="377"/>
      <c r="E192" s="381"/>
      <c r="F192" s="377"/>
      <c r="G192" s="234" t="s">
        <v>109</v>
      </c>
      <c r="H192" s="191"/>
      <c r="I192" s="192" t="str">
        <f t="shared" ref="I192:I193" si="1918">IF(H192="","",H192)</f>
        <v/>
      </c>
      <c r="J192" s="192" t="str">
        <f t="shared" ref="J192:J193" si="1919">IF(I192="","",I192)</f>
        <v/>
      </c>
      <c r="K192" s="192" t="str">
        <f t="shared" ref="K192:K193" si="1920">IF(J192="","",J192)</f>
        <v/>
      </c>
      <c r="L192" s="192" t="str">
        <f t="shared" ref="L192:L193" si="1921">IF(K192="","",K192)</f>
        <v/>
      </c>
      <c r="M192" s="192" t="str">
        <f t="shared" ref="M192:M193" si="1922">IF(L192="","",L192)</f>
        <v/>
      </c>
      <c r="N192" s="192" t="str">
        <f t="shared" ref="N192:N193" si="1923">IF(M192="","",M192)</f>
        <v/>
      </c>
      <c r="O192" s="192" t="str">
        <f t="shared" ref="O192:O193" si="1924">IF(N192="","",N192)</f>
        <v/>
      </c>
      <c r="P192" s="192" t="str">
        <f t="shared" ref="P192:P193" si="1925">IF(O192="","",O192)</f>
        <v/>
      </c>
      <c r="Q192" s="192" t="str">
        <f t="shared" ref="Q192:Q193" si="1926">IF(P192="","",P192)</f>
        <v/>
      </c>
      <c r="R192" s="192" t="str">
        <f t="shared" ref="R192:R193" si="1927">IF(Q192="","",Q192)</f>
        <v/>
      </c>
      <c r="S192" s="192" t="str">
        <f t="shared" ref="S192:S193" si="1928">IF(R192="","",R192)</f>
        <v/>
      </c>
      <c r="T192" s="193">
        <f t="shared" si="1071"/>
        <v>0</v>
      </c>
      <c r="AN192" s="58">
        <v>6</v>
      </c>
      <c r="AO192" s="58">
        <v>1</v>
      </c>
      <c r="AP192" s="58">
        <v>7</v>
      </c>
      <c r="AQ192" s="60">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58">
        <f ca="1">COUNTIF(INDIRECT("H"&amp;(ROW()+12*(($AN192-1)*3+$AO192)-ROW())/12+5):INDIRECT("S"&amp;(ROW()+12*(($AN192-1)*3+$AO192)-ROW())/12+5),AQ192)</f>
        <v>0</v>
      </c>
      <c r="AS192" s="60"/>
      <c r="AU192" s="58">
        <f ca="1">IF(AND(AQ192&gt;0,AR192&gt;0),COUNTIF(AU$6:AU191,"&gt;0")+1,0)</f>
        <v>0</v>
      </c>
      <c r="BE192" s="58">
        <v>1</v>
      </c>
      <c r="BG192" s="58">
        <f t="shared" ref="BG192" si="1929">SUM(H192:H193)</f>
        <v>0</v>
      </c>
      <c r="BH192" s="58">
        <f t="shared" ref="BH192" si="1930">SUM(I192:I193)</f>
        <v>0</v>
      </c>
      <c r="BI192" s="58">
        <f t="shared" ref="BI192" si="1931">SUM(J192:J193)</f>
        <v>0</v>
      </c>
      <c r="BJ192" s="58">
        <f t="shared" ref="BJ192" si="1932">SUM(K192:K193)</f>
        <v>0</v>
      </c>
      <c r="BK192" s="58">
        <f t="shared" ref="BK192" si="1933">SUM(L192:L193)</f>
        <v>0</v>
      </c>
      <c r="BL192" s="58">
        <f t="shared" ref="BL192" si="1934">SUM(M192:M193)</f>
        <v>0</v>
      </c>
      <c r="BM192" s="58">
        <f t="shared" ref="BM192" si="1935">SUM(N192:N193)</f>
        <v>0</v>
      </c>
      <c r="BN192" s="58">
        <f t="shared" ref="BN192" si="1936">SUM(O192:O193)</f>
        <v>0</v>
      </c>
      <c r="BO192" s="58">
        <f t="shared" ref="BO192" si="1937">SUM(P192:P193)</f>
        <v>0</v>
      </c>
      <c r="BP192" s="58">
        <f t="shared" ref="BP192" si="1938">SUM(Q192:Q193)</f>
        <v>0</v>
      </c>
      <c r="BQ192" s="58">
        <f t="shared" ref="BQ192" si="1939">SUM(R192:R193)</f>
        <v>0</v>
      </c>
      <c r="BR192" s="58">
        <f t="shared" ref="BR192" si="1940">SUM(S192:S193)</f>
        <v>0</v>
      </c>
      <c r="BT192" s="58">
        <f t="shared" ref="BT192" si="1941">SUM(U192:U193)</f>
        <v>0</v>
      </c>
      <c r="BU192" s="58">
        <f t="shared" ref="BU192" si="1942">SUM(V192:V193)</f>
        <v>0</v>
      </c>
      <c r="BV192" s="58">
        <f t="shared" ref="BV192" si="1943">SUM(W192:W193)</f>
        <v>0</v>
      </c>
      <c r="BW192" s="58">
        <f t="shared" ref="BW192" si="1944">SUM(X192:X193)</f>
        <v>0</v>
      </c>
      <c r="BX192" s="58">
        <f t="shared" ref="BX192" si="1945">SUM(Y192:Y193)</f>
        <v>0</v>
      </c>
      <c r="BY192" s="58">
        <f t="shared" ref="BY192" si="1946">SUM(Z192:Z193)</f>
        <v>0</v>
      </c>
      <c r="BZ192" s="58">
        <f t="shared" ref="BZ192" si="1947">SUM(AA192:AA193)</f>
        <v>0</v>
      </c>
      <c r="CA192" s="58">
        <f t="shared" ref="CA192" si="1948">SUM(AB192:AB193)</f>
        <v>0</v>
      </c>
      <c r="CB192" s="58">
        <f t="shared" ref="CB192" si="1949">SUM(AC192:AC193)</f>
        <v>0</v>
      </c>
      <c r="CC192" s="58">
        <f t="shared" ref="CC192" si="1950">SUM(AD192:AD193)</f>
        <v>0</v>
      </c>
      <c r="CD192" s="58">
        <f t="shared" ref="CD192" si="1951">SUM(AE192:AE193)</f>
        <v>0</v>
      </c>
      <c r="CE192" s="58">
        <f t="shared" ref="CE192" si="1952">SUM(AF192:AF193)</f>
        <v>0</v>
      </c>
    </row>
    <row r="193" spans="1:83">
      <c r="A193" s="375"/>
      <c r="B193" s="378"/>
      <c r="C193" s="408"/>
      <c r="D193" s="408"/>
      <c r="E193" s="382"/>
      <c r="F193" s="378"/>
      <c r="G193" s="235" t="s">
        <v>107</v>
      </c>
      <c r="H193" s="194"/>
      <c r="I193" s="195" t="str">
        <f t="shared" si="1918"/>
        <v/>
      </c>
      <c r="J193" s="195" t="str">
        <f t="shared" si="1919"/>
        <v/>
      </c>
      <c r="K193" s="195" t="str">
        <f t="shared" si="1920"/>
        <v/>
      </c>
      <c r="L193" s="195" t="str">
        <f t="shared" si="1921"/>
        <v/>
      </c>
      <c r="M193" s="195" t="str">
        <f t="shared" si="1922"/>
        <v/>
      </c>
      <c r="N193" s="195" t="str">
        <f t="shared" si="1923"/>
        <v/>
      </c>
      <c r="O193" s="195" t="str">
        <f t="shared" si="1924"/>
        <v/>
      </c>
      <c r="P193" s="195" t="str">
        <f t="shared" si="1925"/>
        <v/>
      </c>
      <c r="Q193" s="195" t="str">
        <f t="shared" si="1926"/>
        <v/>
      </c>
      <c r="R193" s="195" t="str">
        <f t="shared" si="1927"/>
        <v/>
      </c>
      <c r="S193" s="195" t="str">
        <f t="shared" si="1928"/>
        <v/>
      </c>
      <c r="T193" s="196">
        <f t="shared" si="1071"/>
        <v>0</v>
      </c>
      <c r="AN193" s="58">
        <v>6</v>
      </c>
      <c r="AO193" s="58">
        <v>1</v>
      </c>
      <c r="AP193" s="58">
        <v>8</v>
      </c>
      <c r="AQ193" s="60">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58">
        <f ca="1">COUNTIF(INDIRECT("H"&amp;(ROW()+12*(($AN193-1)*3+$AO193)-ROW())/12+5):INDIRECT("S"&amp;(ROW()+12*(($AN193-1)*3+$AO193)-ROW())/12+5),AQ193)</f>
        <v>0</v>
      </c>
      <c r="AS193" s="60"/>
      <c r="AU193" s="58">
        <f ca="1">IF(AND(AQ193&gt;0,AR193&gt;0),COUNTIF(AU$6:AU192,"&gt;0")+1,0)</f>
        <v>0</v>
      </c>
      <c r="BE193" s="58">
        <v>2</v>
      </c>
      <c r="BF193" s="58" t="s">
        <v>257</v>
      </c>
      <c r="BG193" s="58">
        <f t="shared" ref="BG193" si="1953">IF(BG192+BT192&gt;40000,1,0)</f>
        <v>0</v>
      </c>
      <c r="BH193" s="58">
        <f t="shared" ref="BH193" si="1954">IF(BH192+BU192&gt;40000,1,0)</f>
        <v>0</v>
      </c>
      <c r="BI193" s="58">
        <f t="shared" ref="BI193" si="1955">IF(BI192+BV192&gt;40000,1,0)</f>
        <v>0</v>
      </c>
      <c r="BJ193" s="58">
        <f t="shared" ref="BJ193" si="1956">IF(BJ192+BW192&gt;40000,1,0)</f>
        <v>0</v>
      </c>
      <c r="BK193" s="58">
        <f t="shared" ref="BK193" si="1957">IF(BK192+BX192&gt;40000,1,0)</f>
        <v>0</v>
      </c>
      <c r="BL193" s="58">
        <f t="shared" ref="BL193" si="1958">IF(BL192+BY192&gt;40000,1,0)</f>
        <v>0</v>
      </c>
      <c r="BM193" s="58">
        <f t="shared" ref="BM193" si="1959">IF(BM192+BZ192&gt;40000,1,0)</f>
        <v>0</v>
      </c>
      <c r="BN193" s="58">
        <f t="shared" ref="BN193" si="1960">IF(BN192+CA192&gt;40000,1,0)</f>
        <v>0</v>
      </c>
      <c r="BO193" s="58">
        <f t="shared" ref="BO193" si="1961">IF(BO192+CB192&gt;40000,1,0)</f>
        <v>0</v>
      </c>
      <c r="BP193" s="58">
        <f t="shared" ref="BP193" si="1962">IF(BP192+CC192&gt;40000,1,0)</f>
        <v>0</v>
      </c>
      <c r="BQ193" s="58">
        <f t="shared" ref="BQ193" si="1963">IF(BQ192+CD192&gt;40000,1,0)</f>
        <v>0</v>
      </c>
      <c r="BR193" s="58">
        <f t="shared" ref="BR193" si="1964">IF(BR192+CE192&gt;40000,1,0)</f>
        <v>0</v>
      </c>
    </row>
    <row r="194" spans="1:83">
      <c r="A194" s="376"/>
      <c r="B194" s="379"/>
      <c r="C194" s="409"/>
      <c r="D194" s="410"/>
      <c r="E194" s="383"/>
      <c r="F194" s="379"/>
      <c r="G194" s="236" t="s">
        <v>1226</v>
      </c>
      <c r="H194" s="197"/>
      <c r="I194" s="198"/>
      <c r="J194" s="198"/>
      <c r="K194" s="198"/>
      <c r="L194" s="198"/>
      <c r="M194" s="198"/>
      <c r="N194" s="198"/>
      <c r="O194" s="198"/>
      <c r="P194" s="198"/>
      <c r="Q194" s="198"/>
      <c r="R194" s="198"/>
      <c r="S194" s="198"/>
      <c r="T194" s="199">
        <f t="shared" si="1071"/>
        <v>0</v>
      </c>
      <c r="AN194" s="58">
        <v>6</v>
      </c>
      <c r="AO194" s="58">
        <v>1</v>
      </c>
      <c r="AP194" s="58">
        <v>9</v>
      </c>
      <c r="AQ194" s="60">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58">
        <f ca="1">COUNTIF(INDIRECT("H"&amp;(ROW()+12*(($AN194-1)*3+$AO194)-ROW())/12+5):INDIRECT("S"&amp;(ROW()+12*(($AN194-1)*3+$AO194)-ROW())/12+5),AQ194)</f>
        <v>0</v>
      </c>
      <c r="AS194" s="60"/>
      <c r="AU194" s="58">
        <f ca="1">IF(AND(AQ194&gt;0,AR194&gt;0),COUNTIF(AU$6:AU193,"&gt;0")+1,0)</f>
        <v>0</v>
      </c>
      <c r="BE194" s="58">
        <v>3</v>
      </c>
    </row>
    <row r="195" spans="1:83">
      <c r="A195" s="374">
        <v>64</v>
      </c>
      <c r="B195" s="377"/>
      <c r="C195" s="377"/>
      <c r="D195" s="377"/>
      <c r="E195" s="381"/>
      <c r="F195" s="377"/>
      <c r="G195" s="234" t="s">
        <v>109</v>
      </c>
      <c r="H195" s="191"/>
      <c r="I195" s="192" t="str">
        <f t="shared" ref="I195:I196" si="1965">IF(H195="","",H195)</f>
        <v/>
      </c>
      <c r="J195" s="192" t="str">
        <f t="shared" ref="J195:J196" si="1966">IF(I195="","",I195)</f>
        <v/>
      </c>
      <c r="K195" s="192" t="str">
        <f t="shared" ref="K195:K196" si="1967">IF(J195="","",J195)</f>
        <v/>
      </c>
      <c r="L195" s="192" t="str">
        <f t="shared" ref="L195:L196" si="1968">IF(K195="","",K195)</f>
        <v/>
      </c>
      <c r="M195" s="192" t="str">
        <f t="shared" ref="M195:M196" si="1969">IF(L195="","",L195)</f>
        <v/>
      </c>
      <c r="N195" s="192" t="str">
        <f t="shared" ref="N195:N196" si="1970">IF(M195="","",M195)</f>
        <v/>
      </c>
      <c r="O195" s="192" t="str">
        <f t="shared" ref="O195:O196" si="1971">IF(N195="","",N195)</f>
        <v/>
      </c>
      <c r="P195" s="192" t="str">
        <f t="shared" ref="P195:P196" si="1972">IF(O195="","",O195)</f>
        <v/>
      </c>
      <c r="Q195" s="192" t="str">
        <f t="shared" ref="Q195:Q196" si="1973">IF(P195="","",P195)</f>
        <v/>
      </c>
      <c r="R195" s="192" t="str">
        <f t="shared" ref="R195:R196" si="1974">IF(Q195="","",Q195)</f>
        <v/>
      </c>
      <c r="S195" s="192" t="str">
        <f t="shared" ref="S195:S196" si="1975">IF(R195="","",R195)</f>
        <v/>
      </c>
      <c r="T195" s="193">
        <f t="shared" si="1071"/>
        <v>0</v>
      </c>
      <c r="AN195" s="58">
        <v>6</v>
      </c>
      <c r="AO195" s="58">
        <v>1</v>
      </c>
      <c r="AP195" s="58">
        <v>10</v>
      </c>
      <c r="AQ195" s="60">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58">
        <f ca="1">COUNTIF(INDIRECT("H"&amp;(ROW()+12*(($AN195-1)*3+$AO195)-ROW())/12+5):INDIRECT("S"&amp;(ROW()+12*(($AN195-1)*3+$AO195)-ROW())/12+5),AQ195)</f>
        <v>0</v>
      </c>
      <c r="AS195" s="60"/>
      <c r="AU195" s="58">
        <f ca="1">IF(AND(AQ195&gt;0,AR195&gt;0),COUNTIF(AU$6:AU194,"&gt;0")+1,0)</f>
        <v>0</v>
      </c>
      <c r="BE195" s="58">
        <v>1</v>
      </c>
      <c r="BG195" s="58">
        <f t="shared" ref="BG195" si="1976">SUM(H195:H196)</f>
        <v>0</v>
      </c>
      <c r="BH195" s="58">
        <f t="shared" ref="BH195" si="1977">SUM(I195:I196)</f>
        <v>0</v>
      </c>
      <c r="BI195" s="58">
        <f t="shared" ref="BI195" si="1978">SUM(J195:J196)</f>
        <v>0</v>
      </c>
      <c r="BJ195" s="58">
        <f t="shared" ref="BJ195" si="1979">SUM(K195:K196)</f>
        <v>0</v>
      </c>
      <c r="BK195" s="58">
        <f t="shared" ref="BK195" si="1980">SUM(L195:L196)</f>
        <v>0</v>
      </c>
      <c r="BL195" s="58">
        <f t="shared" ref="BL195" si="1981">SUM(M195:M196)</f>
        <v>0</v>
      </c>
      <c r="BM195" s="58">
        <f t="shared" ref="BM195" si="1982">SUM(N195:N196)</f>
        <v>0</v>
      </c>
      <c r="BN195" s="58">
        <f t="shared" ref="BN195" si="1983">SUM(O195:O196)</f>
        <v>0</v>
      </c>
      <c r="BO195" s="58">
        <f t="shared" ref="BO195" si="1984">SUM(P195:P196)</f>
        <v>0</v>
      </c>
      <c r="BP195" s="58">
        <f t="shared" ref="BP195" si="1985">SUM(Q195:Q196)</f>
        <v>0</v>
      </c>
      <c r="BQ195" s="58">
        <f t="shared" ref="BQ195" si="1986">SUM(R195:R196)</f>
        <v>0</v>
      </c>
      <c r="BR195" s="58">
        <f t="shared" ref="BR195" si="1987">SUM(S195:S196)</f>
        <v>0</v>
      </c>
      <c r="BT195" s="58">
        <f t="shared" ref="BT195" si="1988">SUM(U195:U196)</f>
        <v>0</v>
      </c>
      <c r="BU195" s="58">
        <f t="shared" ref="BU195" si="1989">SUM(V195:V196)</f>
        <v>0</v>
      </c>
      <c r="BV195" s="58">
        <f t="shared" ref="BV195" si="1990">SUM(W195:W196)</f>
        <v>0</v>
      </c>
      <c r="BW195" s="58">
        <f t="shared" ref="BW195" si="1991">SUM(X195:X196)</f>
        <v>0</v>
      </c>
      <c r="BX195" s="58">
        <f t="shared" ref="BX195" si="1992">SUM(Y195:Y196)</f>
        <v>0</v>
      </c>
      <c r="BY195" s="58">
        <f t="shared" ref="BY195" si="1993">SUM(Z195:Z196)</f>
        <v>0</v>
      </c>
      <c r="BZ195" s="58">
        <f t="shared" ref="BZ195" si="1994">SUM(AA195:AA196)</f>
        <v>0</v>
      </c>
      <c r="CA195" s="58">
        <f t="shared" ref="CA195" si="1995">SUM(AB195:AB196)</f>
        <v>0</v>
      </c>
      <c r="CB195" s="58">
        <f t="shared" ref="CB195" si="1996">SUM(AC195:AC196)</f>
        <v>0</v>
      </c>
      <c r="CC195" s="58">
        <f t="shared" ref="CC195" si="1997">SUM(AD195:AD196)</f>
        <v>0</v>
      </c>
      <c r="CD195" s="58">
        <f t="shared" ref="CD195" si="1998">SUM(AE195:AE196)</f>
        <v>0</v>
      </c>
      <c r="CE195" s="58">
        <f t="shared" ref="CE195" si="1999">SUM(AF195:AF196)</f>
        <v>0</v>
      </c>
    </row>
    <row r="196" spans="1:83">
      <c r="A196" s="375"/>
      <c r="B196" s="378"/>
      <c r="C196" s="408"/>
      <c r="D196" s="408"/>
      <c r="E196" s="382"/>
      <c r="F196" s="378"/>
      <c r="G196" s="235" t="s">
        <v>107</v>
      </c>
      <c r="H196" s="194"/>
      <c r="I196" s="195" t="str">
        <f t="shared" si="1965"/>
        <v/>
      </c>
      <c r="J196" s="195" t="str">
        <f t="shared" si="1966"/>
        <v/>
      </c>
      <c r="K196" s="195" t="str">
        <f t="shared" si="1967"/>
        <v/>
      </c>
      <c r="L196" s="195" t="str">
        <f t="shared" si="1968"/>
        <v/>
      </c>
      <c r="M196" s="195" t="str">
        <f t="shared" si="1969"/>
        <v/>
      </c>
      <c r="N196" s="195" t="str">
        <f t="shared" si="1970"/>
        <v/>
      </c>
      <c r="O196" s="195" t="str">
        <f t="shared" si="1971"/>
        <v/>
      </c>
      <c r="P196" s="195" t="str">
        <f t="shared" si="1972"/>
        <v/>
      </c>
      <c r="Q196" s="195" t="str">
        <f t="shared" si="1973"/>
        <v/>
      </c>
      <c r="R196" s="195" t="str">
        <f t="shared" si="1974"/>
        <v/>
      </c>
      <c r="S196" s="195" t="str">
        <f t="shared" si="1975"/>
        <v/>
      </c>
      <c r="T196" s="196">
        <f t="shared" si="1071"/>
        <v>0</v>
      </c>
      <c r="AN196" s="58">
        <v>6</v>
      </c>
      <c r="AO196" s="58">
        <v>1</v>
      </c>
      <c r="AP196" s="58">
        <v>11</v>
      </c>
      <c r="AQ196" s="60">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58">
        <f ca="1">COUNTIF(INDIRECT("H"&amp;(ROW()+12*(($AN196-1)*3+$AO196)-ROW())/12+5):INDIRECT("S"&amp;(ROW()+12*(($AN196-1)*3+$AO196)-ROW())/12+5),AQ196)</f>
        <v>0</v>
      </c>
      <c r="AS196" s="60"/>
      <c r="AU196" s="58">
        <f ca="1">IF(AND(AQ196&gt;0,AR196&gt;0),COUNTIF(AU$6:AU195,"&gt;0")+1,0)</f>
        <v>0</v>
      </c>
      <c r="BE196" s="58">
        <v>2</v>
      </c>
      <c r="BF196" s="58" t="s">
        <v>257</v>
      </c>
      <c r="BG196" s="58">
        <f t="shared" ref="BG196" si="2000">IF(BG195+BT195&gt;40000,1,0)</f>
        <v>0</v>
      </c>
      <c r="BH196" s="58">
        <f t="shared" ref="BH196" si="2001">IF(BH195+BU195&gt;40000,1,0)</f>
        <v>0</v>
      </c>
      <c r="BI196" s="58">
        <f t="shared" ref="BI196" si="2002">IF(BI195+BV195&gt;40000,1,0)</f>
        <v>0</v>
      </c>
      <c r="BJ196" s="58">
        <f t="shared" ref="BJ196" si="2003">IF(BJ195+BW195&gt;40000,1,0)</f>
        <v>0</v>
      </c>
      <c r="BK196" s="58">
        <f t="shared" ref="BK196" si="2004">IF(BK195+BX195&gt;40000,1,0)</f>
        <v>0</v>
      </c>
      <c r="BL196" s="58">
        <f t="shared" ref="BL196" si="2005">IF(BL195+BY195&gt;40000,1,0)</f>
        <v>0</v>
      </c>
      <c r="BM196" s="58">
        <f t="shared" ref="BM196" si="2006">IF(BM195+BZ195&gt;40000,1,0)</f>
        <v>0</v>
      </c>
      <c r="BN196" s="58">
        <f t="shared" ref="BN196" si="2007">IF(BN195+CA195&gt;40000,1,0)</f>
        <v>0</v>
      </c>
      <c r="BO196" s="58">
        <f t="shared" ref="BO196" si="2008">IF(BO195+CB195&gt;40000,1,0)</f>
        <v>0</v>
      </c>
      <c r="BP196" s="58">
        <f t="shared" ref="BP196" si="2009">IF(BP195+CC195&gt;40000,1,0)</f>
        <v>0</v>
      </c>
      <c r="BQ196" s="58">
        <f t="shared" ref="BQ196" si="2010">IF(BQ195+CD195&gt;40000,1,0)</f>
        <v>0</v>
      </c>
      <c r="BR196" s="58">
        <f t="shared" ref="BR196" si="2011">IF(BR195+CE195&gt;40000,1,0)</f>
        <v>0</v>
      </c>
    </row>
    <row r="197" spans="1:83">
      <c r="A197" s="376"/>
      <c r="B197" s="379"/>
      <c r="C197" s="409"/>
      <c r="D197" s="410"/>
      <c r="E197" s="383"/>
      <c r="F197" s="379"/>
      <c r="G197" s="236" t="s">
        <v>1226</v>
      </c>
      <c r="H197" s="197"/>
      <c r="I197" s="198"/>
      <c r="J197" s="198"/>
      <c r="K197" s="198"/>
      <c r="L197" s="198"/>
      <c r="M197" s="198"/>
      <c r="N197" s="198"/>
      <c r="O197" s="198"/>
      <c r="P197" s="198"/>
      <c r="Q197" s="198"/>
      <c r="R197" s="198"/>
      <c r="S197" s="198"/>
      <c r="T197" s="199">
        <f t="shared" si="1071"/>
        <v>0</v>
      </c>
      <c r="AN197" s="58">
        <v>6</v>
      </c>
      <c r="AO197" s="58">
        <v>1</v>
      </c>
      <c r="AP197" s="58">
        <v>12</v>
      </c>
      <c r="AQ197" s="60">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58">
        <f ca="1">COUNTIF(INDIRECT("H"&amp;(ROW()+12*(($AN197-1)*3+$AO197)-ROW())/12+5):INDIRECT("S"&amp;(ROW()+12*(($AN197-1)*3+$AO197)-ROW())/12+5),AQ197)</f>
        <v>0</v>
      </c>
      <c r="AS197" s="60"/>
      <c r="AU197" s="58">
        <f ca="1">IF(AND(AQ197&gt;0,AR197&gt;0),COUNTIF(AU$6:AU196,"&gt;0")+1,0)</f>
        <v>0</v>
      </c>
      <c r="BE197" s="58">
        <v>3</v>
      </c>
    </row>
    <row r="198" spans="1:83">
      <c r="A198" s="374">
        <v>65</v>
      </c>
      <c r="B198" s="377"/>
      <c r="C198" s="377"/>
      <c r="D198" s="377"/>
      <c r="E198" s="381"/>
      <c r="F198" s="377"/>
      <c r="G198" s="234" t="s">
        <v>109</v>
      </c>
      <c r="H198" s="191"/>
      <c r="I198" s="192" t="str">
        <f t="shared" ref="I198:I199" si="2012">IF(H198="","",H198)</f>
        <v/>
      </c>
      <c r="J198" s="192" t="str">
        <f t="shared" ref="J198:J199" si="2013">IF(I198="","",I198)</f>
        <v/>
      </c>
      <c r="K198" s="192" t="str">
        <f t="shared" ref="K198:K199" si="2014">IF(J198="","",J198)</f>
        <v/>
      </c>
      <c r="L198" s="192" t="str">
        <f t="shared" ref="L198:L199" si="2015">IF(K198="","",K198)</f>
        <v/>
      </c>
      <c r="M198" s="192" t="str">
        <f t="shared" ref="M198:M199" si="2016">IF(L198="","",L198)</f>
        <v/>
      </c>
      <c r="N198" s="192" t="str">
        <f t="shared" ref="N198:N199" si="2017">IF(M198="","",M198)</f>
        <v/>
      </c>
      <c r="O198" s="192" t="str">
        <f t="shared" ref="O198:O199" si="2018">IF(N198="","",N198)</f>
        <v/>
      </c>
      <c r="P198" s="192" t="str">
        <f t="shared" ref="P198:P199" si="2019">IF(O198="","",O198)</f>
        <v/>
      </c>
      <c r="Q198" s="192" t="str">
        <f t="shared" ref="Q198:Q199" si="2020">IF(P198="","",P198)</f>
        <v/>
      </c>
      <c r="R198" s="192" t="str">
        <f t="shared" ref="R198:R199" si="2021">IF(Q198="","",Q198)</f>
        <v/>
      </c>
      <c r="S198" s="192" t="str">
        <f t="shared" ref="S198:S199" si="2022">IF(R198="","",R198)</f>
        <v/>
      </c>
      <c r="T198" s="193">
        <f t="shared" si="1071"/>
        <v>0</v>
      </c>
      <c r="AN198" s="58">
        <v>6</v>
      </c>
      <c r="AO198" s="58">
        <v>2</v>
      </c>
      <c r="AP198" s="58">
        <v>1</v>
      </c>
      <c r="AQ198" s="60">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58">
        <f ca="1">COUNTIF(INDIRECT("H"&amp;(ROW()+12*(($AN198-1)*3+$AO198)-ROW())/12+5):INDIRECT("S"&amp;(ROW()+12*(($AN198-1)*3+$AO198)-ROW())/12+5),AQ198)</f>
        <v>0</v>
      </c>
      <c r="AS198" s="60"/>
      <c r="AU198" s="58">
        <f ca="1">IF(AND(AQ198&gt;0,AR198&gt;0),COUNTIF(AU$6:AU197,"&gt;0")+1,0)</f>
        <v>0</v>
      </c>
      <c r="BE198" s="58">
        <v>1</v>
      </c>
      <c r="BG198" s="58">
        <f t="shared" ref="BG198" si="2023">SUM(H198:H199)</f>
        <v>0</v>
      </c>
      <c r="BH198" s="58">
        <f t="shared" ref="BH198" si="2024">SUM(I198:I199)</f>
        <v>0</v>
      </c>
      <c r="BI198" s="58">
        <f t="shared" ref="BI198" si="2025">SUM(J198:J199)</f>
        <v>0</v>
      </c>
      <c r="BJ198" s="58">
        <f t="shared" ref="BJ198" si="2026">SUM(K198:K199)</f>
        <v>0</v>
      </c>
      <c r="BK198" s="58">
        <f t="shared" ref="BK198" si="2027">SUM(L198:L199)</f>
        <v>0</v>
      </c>
      <c r="BL198" s="58">
        <f t="shared" ref="BL198" si="2028">SUM(M198:M199)</f>
        <v>0</v>
      </c>
      <c r="BM198" s="58">
        <f t="shared" ref="BM198" si="2029">SUM(N198:N199)</f>
        <v>0</v>
      </c>
      <c r="BN198" s="58">
        <f t="shared" ref="BN198" si="2030">SUM(O198:O199)</f>
        <v>0</v>
      </c>
      <c r="BO198" s="58">
        <f t="shared" ref="BO198" si="2031">SUM(P198:P199)</f>
        <v>0</v>
      </c>
      <c r="BP198" s="58">
        <f t="shared" ref="BP198" si="2032">SUM(Q198:Q199)</f>
        <v>0</v>
      </c>
      <c r="BQ198" s="58">
        <f t="shared" ref="BQ198" si="2033">SUM(R198:R199)</f>
        <v>0</v>
      </c>
      <c r="BR198" s="58">
        <f t="shared" ref="BR198" si="2034">SUM(S198:S199)</f>
        <v>0</v>
      </c>
      <c r="BT198" s="58">
        <f t="shared" ref="BT198" si="2035">SUM(U198:U199)</f>
        <v>0</v>
      </c>
      <c r="BU198" s="58">
        <f t="shared" ref="BU198" si="2036">SUM(V198:V199)</f>
        <v>0</v>
      </c>
      <c r="BV198" s="58">
        <f t="shared" ref="BV198" si="2037">SUM(W198:W199)</f>
        <v>0</v>
      </c>
      <c r="BW198" s="58">
        <f t="shared" ref="BW198" si="2038">SUM(X198:X199)</f>
        <v>0</v>
      </c>
      <c r="BX198" s="58">
        <f t="shared" ref="BX198" si="2039">SUM(Y198:Y199)</f>
        <v>0</v>
      </c>
      <c r="BY198" s="58">
        <f t="shared" ref="BY198" si="2040">SUM(Z198:Z199)</f>
        <v>0</v>
      </c>
      <c r="BZ198" s="58">
        <f t="shared" ref="BZ198" si="2041">SUM(AA198:AA199)</f>
        <v>0</v>
      </c>
      <c r="CA198" s="58">
        <f t="shared" ref="CA198" si="2042">SUM(AB198:AB199)</f>
        <v>0</v>
      </c>
      <c r="CB198" s="58">
        <f t="shared" ref="CB198" si="2043">SUM(AC198:AC199)</f>
        <v>0</v>
      </c>
      <c r="CC198" s="58">
        <f t="shared" ref="CC198" si="2044">SUM(AD198:AD199)</f>
        <v>0</v>
      </c>
      <c r="CD198" s="58">
        <f t="shared" ref="CD198" si="2045">SUM(AE198:AE199)</f>
        <v>0</v>
      </c>
      <c r="CE198" s="58">
        <f t="shared" ref="CE198" si="2046">SUM(AF198:AF199)</f>
        <v>0</v>
      </c>
    </row>
    <row r="199" spans="1:83">
      <c r="A199" s="375"/>
      <c r="B199" s="378"/>
      <c r="C199" s="408"/>
      <c r="D199" s="408"/>
      <c r="E199" s="382"/>
      <c r="F199" s="378"/>
      <c r="G199" s="235" t="s">
        <v>107</v>
      </c>
      <c r="H199" s="194"/>
      <c r="I199" s="195" t="str">
        <f t="shared" si="2012"/>
        <v/>
      </c>
      <c r="J199" s="195" t="str">
        <f t="shared" si="2013"/>
        <v/>
      </c>
      <c r="K199" s="195" t="str">
        <f t="shared" si="2014"/>
        <v/>
      </c>
      <c r="L199" s="195" t="str">
        <f t="shared" si="2015"/>
        <v/>
      </c>
      <c r="M199" s="195" t="str">
        <f t="shared" si="2016"/>
        <v/>
      </c>
      <c r="N199" s="195" t="str">
        <f t="shared" si="2017"/>
        <v/>
      </c>
      <c r="O199" s="195" t="str">
        <f t="shared" si="2018"/>
        <v/>
      </c>
      <c r="P199" s="195" t="str">
        <f t="shared" si="2019"/>
        <v/>
      </c>
      <c r="Q199" s="195" t="str">
        <f t="shared" si="2020"/>
        <v/>
      </c>
      <c r="R199" s="195" t="str">
        <f t="shared" si="2021"/>
        <v/>
      </c>
      <c r="S199" s="195" t="str">
        <f t="shared" si="2022"/>
        <v/>
      </c>
      <c r="T199" s="196">
        <f t="shared" si="1071"/>
        <v>0</v>
      </c>
      <c r="AN199" s="58">
        <v>6</v>
      </c>
      <c r="AO199" s="58">
        <v>2</v>
      </c>
      <c r="AP199" s="58">
        <v>2</v>
      </c>
      <c r="AQ199" s="60">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58">
        <f ca="1">COUNTIF(INDIRECT("H"&amp;(ROW()+12*(($AN199-1)*3+$AO199)-ROW())/12+5):INDIRECT("S"&amp;(ROW()+12*(($AN199-1)*3+$AO199)-ROW())/12+5),AQ199)</f>
        <v>0</v>
      </c>
      <c r="AS199" s="60"/>
      <c r="AU199" s="58">
        <f ca="1">IF(AND(AQ199&gt;0,AR199&gt;0),COUNTIF(AU$6:AU198,"&gt;0")+1,0)</f>
        <v>0</v>
      </c>
      <c r="BE199" s="58">
        <v>2</v>
      </c>
      <c r="BF199" s="58" t="s">
        <v>257</v>
      </c>
      <c r="BG199" s="58">
        <f t="shared" ref="BG199" si="2047">IF(BG198+BT198&gt;40000,1,0)</f>
        <v>0</v>
      </c>
      <c r="BH199" s="58">
        <f t="shared" ref="BH199" si="2048">IF(BH198+BU198&gt;40000,1,0)</f>
        <v>0</v>
      </c>
      <c r="BI199" s="58">
        <f t="shared" ref="BI199" si="2049">IF(BI198+BV198&gt;40000,1,0)</f>
        <v>0</v>
      </c>
      <c r="BJ199" s="58">
        <f t="shared" ref="BJ199" si="2050">IF(BJ198+BW198&gt;40000,1,0)</f>
        <v>0</v>
      </c>
      <c r="BK199" s="58">
        <f t="shared" ref="BK199" si="2051">IF(BK198+BX198&gt;40000,1,0)</f>
        <v>0</v>
      </c>
      <c r="BL199" s="58">
        <f t="shared" ref="BL199" si="2052">IF(BL198+BY198&gt;40000,1,0)</f>
        <v>0</v>
      </c>
      <c r="BM199" s="58">
        <f t="shared" ref="BM199" si="2053">IF(BM198+BZ198&gt;40000,1,0)</f>
        <v>0</v>
      </c>
      <c r="BN199" s="58">
        <f t="shared" ref="BN199" si="2054">IF(BN198+CA198&gt;40000,1,0)</f>
        <v>0</v>
      </c>
      <c r="BO199" s="58">
        <f t="shared" ref="BO199" si="2055">IF(BO198+CB198&gt;40000,1,0)</f>
        <v>0</v>
      </c>
      <c r="BP199" s="58">
        <f t="shared" ref="BP199" si="2056">IF(BP198+CC198&gt;40000,1,0)</f>
        <v>0</v>
      </c>
      <c r="BQ199" s="58">
        <f t="shared" ref="BQ199" si="2057">IF(BQ198+CD198&gt;40000,1,0)</f>
        <v>0</v>
      </c>
      <c r="BR199" s="58">
        <f t="shared" ref="BR199" si="2058">IF(BR198+CE198&gt;40000,1,0)</f>
        <v>0</v>
      </c>
    </row>
    <row r="200" spans="1:83">
      <c r="A200" s="376"/>
      <c r="B200" s="379"/>
      <c r="C200" s="409"/>
      <c r="D200" s="410"/>
      <c r="E200" s="383"/>
      <c r="F200" s="379"/>
      <c r="G200" s="236" t="s">
        <v>1226</v>
      </c>
      <c r="H200" s="197"/>
      <c r="I200" s="198"/>
      <c r="J200" s="198"/>
      <c r="K200" s="198"/>
      <c r="L200" s="198"/>
      <c r="M200" s="198"/>
      <c r="N200" s="198"/>
      <c r="O200" s="198"/>
      <c r="P200" s="198"/>
      <c r="Q200" s="198"/>
      <c r="R200" s="198"/>
      <c r="S200" s="198"/>
      <c r="T200" s="199">
        <f t="shared" si="1071"/>
        <v>0</v>
      </c>
      <c r="AN200" s="58">
        <v>6</v>
      </c>
      <c r="AO200" s="58">
        <v>2</v>
      </c>
      <c r="AP200" s="58">
        <v>3</v>
      </c>
      <c r="AQ200" s="60">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58">
        <f ca="1">COUNTIF(INDIRECT("H"&amp;(ROW()+12*(($AN200-1)*3+$AO200)-ROW())/12+5):INDIRECT("S"&amp;(ROW()+12*(($AN200-1)*3+$AO200)-ROW())/12+5),AQ200)</f>
        <v>0</v>
      </c>
      <c r="AS200" s="60"/>
      <c r="AU200" s="58">
        <f ca="1">IF(AND(AQ200&gt;0,AR200&gt;0),COUNTIF(AU$6:AU199,"&gt;0")+1,0)</f>
        <v>0</v>
      </c>
      <c r="BE200" s="58">
        <v>3</v>
      </c>
    </row>
    <row r="201" spans="1:83">
      <c r="A201" s="374">
        <v>66</v>
      </c>
      <c r="B201" s="377"/>
      <c r="C201" s="377"/>
      <c r="D201" s="377"/>
      <c r="E201" s="381"/>
      <c r="F201" s="377"/>
      <c r="G201" s="234" t="s">
        <v>109</v>
      </c>
      <c r="H201" s="191"/>
      <c r="I201" s="192" t="str">
        <f t="shared" ref="I201:I202" si="2059">IF(H201="","",H201)</f>
        <v/>
      </c>
      <c r="J201" s="192" t="str">
        <f t="shared" ref="J201:J202" si="2060">IF(I201="","",I201)</f>
        <v/>
      </c>
      <c r="K201" s="192" t="str">
        <f t="shared" ref="K201:K202" si="2061">IF(J201="","",J201)</f>
        <v/>
      </c>
      <c r="L201" s="192" t="str">
        <f t="shared" ref="L201:L202" si="2062">IF(K201="","",K201)</f>
        <v/>
      </c>
      <c r="M201" s="192" t="str">
        <f t="shared" ref="M201:M202" si="2063">IF(L201="","",L201)</f>
        <v/>
      </c>
      <c r="N201" s="192" t="str">
        <f t="shared" ref="N201:N202" si="2064">IF(M201="","",M201)</f>
        <v/>
      </c>
      <c r="O201" s="192" t="str">
        <f t="shared" ref="O201:O202" si="2065">IF(N201="","",N201)</f>
        <v/>
      </c>
      <c r="P201" s="192" t="str">
        <f t="shared" ref="P201:P202" si="2066">IF(O201="","",O201)</f>
        <v/>
      </c>
      <c r="Q201" s="192" t="str">
        <f t="shared" ref="Q201:Q202" si="2067">IF(P201="","",P201)</f>
        <v/>
      </c>
      <c r="R201" s="192" t="str">
        <f t="shared" ref="R201:R202" si="2068">IF(Q201="","",Q201)</f>
        <v/>
      </c>
      <c r="S201" s="192" t="str">
        <f t="shared" ref="S201:S202" si="2069">IF(R201="","",R201)</f>
        <v/>
      </c>
      <c r="T201" s="193">
        <f t="shared" ref="T201:T264" si="2070">SUM(H201:S201)</f>
        <v>0</v>
      </c>
      <c r="AN201" s="58">
        <v>6</v>
      </c>
      <c r="AO201" s="58">
        <v>2</v>
      </c>
      <c r="AP201" s="58">
        <v>4</v>
      </c>
      <c r="AQ201" s="60">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58">
        <f ca="1">COUNTIF(INDIRECT("H"&amp;(ROW()+12*(($AN201-1)*3+$AO201)-ROW())/12+5):INDIRECT("S"&amp;(ROW()+12*(($AN201-1)*3+$AO201)-ROW())/12+5),AQ201)</f>
        <v>0</v>
      </c>
      <c r="AS201" s="60"/>
      <c r="AU201" s="58">
        <f ca="1">IF(AND(AQ201&gt;0,AR201&gt;0),COUNTIF(AU$6:AU200,"&gt;0")+1,0)</f>
        <v>0</v>
      </c>
      <c r="BE201" s="58">
        <v>1</v>
      </c>
      <c r="BG201" s="58">
        <f t="shared" ref="BG201" si="2071">SUM(H201:H202)</f>
        <v>0</v>
      </c>
      <c r="BH201" s="58">
        <f t="shared" ref="BH201" si="2072">SUM(I201:I202)</f>
        <v>0</v>
      </c>
      <c r="BI201" s="58">
        <f t="shared" ref="BI201" si="2073">SUM(J201:J202)</f>
        <v>0</v>
      </c>
      <c r="BJ201" s="58">
        <f t="shared" ref="BJ201" si="2074">SUM(K201:K202)</f>
        <v>0</v>
      </c>
      <c r="BK201" s="58">
        <f t="shared" ref="BK201" si="2075">SUM(L201:L202)</f>
        <v>0</v>
      </c>
      <c r="BL201" s="58">
        <f t="shared" ref="BL201" si="2076">SUM(M201:M202)</f>
        <v>0</v>
      </c>
      <c r="BM201" s="58">
        <f t="shared" ref="BM201" si="2077">SUM(N201:N202)</f>
        <v>0</v>
      </c>
      <c r="BN201" s="58">
        <f t="shared" ref="BN201" si="2078">SUM(O201:O202)</f>
        <v>0</v>
      </c>
      <c r="BO201" s="58">
        <f t="shared" ref="BO201" si="2079">SUM(P201:P202)</f>
        <v>0</v>
      </c>
      <c r="BP201" s="58">
        <f t="shared" ref="BP201" si="2080">SUM(Q201:Q202)</f>
        <v>0</v>
      </c>
      <c r="BQ201" s="58">
        <f t="shared" ref="BQ201" si="2081">SUM(R201:R202)</f>
        <v>0</v>
      </c>
      <c r="BR201" s="58">
        <f t="shared" ref="BR201" si="2082">SUM(S201:S202)</f>
        <v>0</v>
      </c>
      <c r="BT201" s="58">
        <f t="shared" ref="BT201" si="2083">SUM(U201:U202)</f>
        <v>0</v>
      </c>
      <c r="BU201" s="58">
        <f t="shared" ref="BU201" si="2084">SUM(V201:V202)</f>
        <v>0</v>
      </c>
      <c r="BV201" s="58">
        <f t="shared" ref="BV201" si="2085">SUM(W201:W202)</f>
        <v>0</v>
      </c>
      <c r="BW201" s="58">
        <f t="shared" ref="BW201" si="2086">SUM(X201:X202)</f>
        <v>0</v>
      </c>
      <c r="BX201" s="58">
        <f t="shared" ref="BX201" si="2087">SUM(Y201:Y202)</f>
        <v>0</v>
      </c>
      <c r="BY201" s="58">
        <f t="shared" ref="BY201" si="2088">SUM(Z201:Z202)</f>
        <v>0</v>
      </c>
      <c r="BZ201" s="58">
        <f t="shared" ref="BZ201" si="2089">SUM(AA201:AA202)</f>
        <v>0</v>
      </c>
      <c r="CA201" s="58">
        <f t="shared" ref="CA201" si="2090">SUM(AB201:AB202)</f>
        <v>0</v>
      </c>
      <c r="CB201" s="58">
        <f t="shared" ref="CB201" si="2091">SUM(AC201:AC202)</f>
        <v>0</v>
      </c>
      <c r="CC201" s="58">
        <f t="shared" ref="CC201" si="2092">SUM(AD201:AD202)</f>
        <v>0</v>
      </c>
      <c r="CD201" s="58">
        <f t="shared" ref="CD201" si="2093">SUM(AE201:AE202)</f>
        <v>0</v>
      </c>
      <c r="CE201" s="58">
        <f t="shared" ref="CE201" si="2094">SUM(AF201:AF202)</f>
        <v>0</v>
      </c>
    </row>
    <row r="202" spans="1:83">
      <c r="A202" s="375"/>
      <c r="B202" s="378"/>
      <c r="C202" s="408"/>
      <c r="D202" s="408"/>
      <c r="E202" s="382"/>
      <c r="F202" s="378"/>
      <c r="G202" s="235" t="s">
        <v>107</v>
      </c>
      <c r="H202" s="194"/>
      <c r="I202" s="195" t="str">
        <f t="shared" si="2059"/>
        <v/>
      </c>
      <c r="J202" s="195" t="str">
        <f t="shared" si="2060"/>
        <v/>
      </c>
      <c r="K202" s="195" t="str">
        <f t="shared" si="2061"/>
        <v/>
      </c>
      <c r="L202" s="195" t="str">
        <f t="shared" si="2062"/>
        <v/>
      </c>
      <c r="M202" s="195" t="str">
        <f t="shared" si="2063"/>
        <v/>
      </c>
      <c r="N202" s="195" t="str">
        <f t="shared" si="2064"/>
        <v/>
      </c>
      <c r="O202" s="195" t="str">
        <f t="shared" si="2065"/>
        <v/>
      </c>
      <c r="P202" s="195" t="str">
        <f t="shared" si="2066"/>
        <v/>
      </c>
      <c r="Q202" s="195" t="str">
        <f t="shared" si="2067"/>
        <v/>
      </c>
      <c r="R202" s="195" t="str">
        <f t="shared" si="2068"/>
        <v/>
      </c>
      <c r="S202" s="195" t="str">
        <f t="shared" si="2069"/>
        <v/>
      </c>
      <c r="T202" s="196">
        <f t="shared" si="2070"/>
        <v>0</v>
      </c>
      <c r="AN202" s="58">
        <v>6</v>
      </c>
      <c r="AO202" s="58">
        <v>2</v>
      </c>
      <c r="AP202" s="58">
        <v>5</v>
      </c>
      <c r="AQ202" s="60">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58">
        <f ca="1">COUNTIF(INDIRECT("H"&amp;(ROW()+12*(($AN202-1)*3+$AO202)-ROW())/12+5):INDIRECT("S"&amp;(ROW()+12*(($AN202-1)*3+$AO202)-ROW())/12+5),AQ202)</f>
        <v>0</v>
      </c>
      <c r="AS202" s="60"/>
      <c r="AU202" s="58">
        <f ca="1">IF(AND(AQ202&gt;0,AR202&gt;0),COUNTIF(AU$6:AU201,"&gt;0")+1,0)</f>
        <v>0</v>
      </c>
      <c r="BE202" s="58">
        <v>2</v>
      </c>
      <c r="BF202" s="58" t="s">
        <v>257</v>
      </c>
      <c r="BG202" s="58">
        <f t="shared" ref="BG202" si="2095">IF(BG201+BT201&gt;40000,1,0)</f>
        <v>0</v>
      </c>
      <c r="BH202" s="58">
        <f t="shared" ref="BH202" si="2096">IF(BH201+BU201&gt;40000,1,0)</f>
        <v>0</v>
      </c>
      <c r="BI202" s="58">
        <f t="shared" ref="BI202" si="2097">IF(BI201+BV201&gt;40000,1,0)</f>
        <v>0</v>
      </c>
      <c r="BJ202" s="58">
        <f t="shared" ref="BJ202" si="2098">IF(BJ201+BW201&gt;40000,1,0)</f>
        <v>0</v>
      </c>
      <c r="BK202" s="58">
        <f t="shared" ref="BK202" si="2099">IF(BK201+BX201&gt;40000,1,0)</f>
        <v>0</v>
      </c>
      <c r="BL202" s="58">
        <f t="shared" ref="BL202" si="2100">IF(BL201+BY201&gt;40000,1,0)</f>
        <v>0</v>
      </c>
      <c r="BM202" s="58">
        <f t="shared" ref="BM202" si="2101">IF(BM201+BZ201&gt;40000,1,0)</f>
        <v>0</v>
      </c>
      <c r="BN202" s="58">
        <f t="shared" ref="BN202" si="2102">IF(BN201+CA201&gt;40000,1,0)</f>
        <v>0</v>
      </c>
      <c r="BO202" s="58">
        <f t="shared" ref="BO202" si="2103">IF(BO201+CB201&gt;40000,1,0)</f>
        <v>0</v>
      </c>
      <c r="BP202" s="58">
        <f t="shared" ref="BP202" si="2104">IF(BP201+CC201&gt;40000,1,0)</f>
        <v>0</v>
      </c>
      <c r="BQ202" s="58">
        <f t="shared" ref="BQ202" si="2105">IF(BQ201+CD201&gt;40000,1,0)</f>
        <v>0</v>
      </c>
      <c r="BR202" s="58">
        <f t="shared" ref="BR202" si="2106">IF(BR201+CE201&gt;40000,1,0)</f>
        <v>0</v>
      </c>
    </row>
    <row r="203" spans="1:83">
      <c r="A203" s="376"/>
      <c r="B203" s="379"/>
      <c r="C203" s="409"/>
      <c r="D203" s="410"/>
      <c r="E203" s="383"/>
      <c r="F203" s="379"/>
      <c r="G203" s="236" t="s">
        <v>1226</v>
      </c>
      <c r="H203" s="197"/>
      <c r="I203" s="198"/>
      <c r="J203" s="198"/>
      <c r="K203" s="198"/>
      <c r="L203" s="198"/>
      <c r="M203" s="198"/>
      <c r="N203" s="198"/>
      <c r="O203" s="198"/>
      <c r="P203" s="198"/>
      <c r="Q203" s="198"/>
      <c r="R203" s="198"/>
      <c r="S203" s="198"/>
      <c r="T203" s="199">
        <f t="shared" si="2070"/>
        <v>0</v>
      </c>
      <c r="AN203" s="58">
        <v>6</v>
      </c>
      <c r="AO203" s="58">
        <v>2</v>
      </c>
      <c r="AP203" s="58">
        <v>6</v>
      </c>
      <c r="AQ203" s="60">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58">
        <f ca="1">COUNTIF(INDIRECT("H"&amp;(ROW()+12*(($AN203-1)*3+$AO203)-ROW())/12+5):INDIRECT("S"&amp;(ROW()+12*(($AN203-1)*3+$AO203)-ROW())/12+5),AQ203)</f>
        <v>0</v>
      </c>
      <c r="AS203" s="60"/>
      <c r="AU203" s="58">
        <f ca="1">IF(AND(AQ203&gt;0,AR203&gt;0),COUNTIF(AU$6:AU202,"&gt;0")+1,0)</f>
        <v>0</v>
      </c>
      <c r="BE203" s="58">
        <v>3</v>
      </c>
    </row>
    <row r="204" spans="1:83">
      <c r="A204" s="374">
        <v>67</v>
      </c>
      <c r="B204" s="377"/>
      <c r="C204" s="377"/>
      <c r="D204" s="377"/>
      <c r="E204" s="381"/>
      <c r="F204" s="377"/>
      <c r="G204" s="234" t="s">
        <v>109</v>
      </c>
      <c r="H204" s="191"/>
      <c r="I204" s="192" t="str">
        <f t="shared" ref="I204:I205" si="2107">IF(H204="","",H204)</f>
        <v/>
      </c>
      <c r="J204" s="192" t="str">
        <f t="shared" ref="J204:J205" si="2108">IF(I204="","",I204)</f>
        <v/>
      </c>
      <c r="K204" s="192" t="str">
        <f t="shared" ref="K204:K205" si="2109">IF(J204="","",J204)</f>
        <v/>
      </c>
      <c r="L204" s="192" t="str">
        <f t="shared" ref="L204:L205" si="2110">IF(K204="","",K204)</f>
        <v/>
      </c>
      <c r="M204" s="192" t="str">
        <f t="shared" ref="M204:M205" si="2111">IF(L204="","",L204)</f>
        <v/>
      </c>
      <c r="N204" s="192" t="str">
        <f t="shared" ref="N204:N205" si="2112">IF(M204="","",M204)</f>
        <v/>
      </c>
      <c r="O204" s="192" t="str">
        <f t="shared" ref="O204:O205" si="2113">IF(N204="","",N204)</f>
        <v/>
      </c>
      <c r="P204" s="192" t="str">
        <f t="shared" ref="P204:P205" si="2114">IF(O204="","",O204)</f>
        <v/>
      </c>
      <c r="Q204" s="192" t="str">
        <f t="shared" ref="Q204:Q205" si="2115">IF(P204="","",P204)</f>
        <v/>
      </c>
      <c r="R204" s="192" t="str">
        <f t="shared" ref="R204:R205" si="2116">IF(Q204="","",Q204)</f>
        <v/>
      </c>
      <c r="S204" s="192" t="str">
        <f t="shared" ref="S204:S205" si="2117">IF(R204="","",R204)</f>
        <v/>
      </c>
      <c r="T204" s="193">
        <f t="shared" si="2070"/>
        <v>0</v>
      </c>
      <c r="AN204" s="58">
        <v>6</v>
      </c>
      <c r="AO204" s="58">
        <v>2</v>
      </c>
      <c r="AP204" s="58">
        <v>7</v>
      </c>
      <c r="AQ204" s="60">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58">
        <f ca="1">COUNTIF(INDIRECT("H"&amp;(ROW()+12*(($AN204-1)*3+$AO204)-ROW())/12+5):INDIRECT("S"&amp;(ROW()+12*(($AN204-1)*3+$AO204)-ROW())/12+5),AQ204)</f>
        <v>0</v>
      </c>
      <c r="AS204" s="60"/>
      <c r="AU204" s="58">
        <f ca="1">IF(AND(AQ204&gt;0,AR204&gt;0),COUNTIF(AU$6:AU203,"&gt;0")+1,0)</f>
        <v>0</v>
      </c>
      <c r="BE204" s="58">
        <v>1</v>
      </c>
      <c r="BG204" s="58">
        <f t="shared" ref="BG204" si="2118">SUM(H204:H205)</f>
        <v>0</v>
      </c>
      <c r="BH204" s="58">
        <f t="shared" ref="BH204" si="2119">SUM(I204:I205)</f>
        <v>0</v>
      </c>
      <c r="BI204" s="58">
        <f t="shared" ref="BI204" si="2120">SUM(J204:J205)</f>
        <v>0</v>
      </c>
      <c r="BJ204" s="58">
        <f t="shared" ref="BJ204" si="2121">SUM(K204:K205)</f>
        <v>0</v>
      </c>
      <c r="BK204" s="58">
        <f t="shared" ref="BK204" si="2122">SUM(L204:L205)</f>
        <v>0</v>
      </c>
      <c r="BL204" s="58">
        <f t="shared" ref="BL204" si="2123">SUM(M204:M205)</f>
        <v>0</v>
      </c>
      <c r="BM204" s="58">
        <f t="shared" ref="BM204" si="2124">SUM(N204:N205)</f>
        <v>0</v>
      </c>
      <c r="BN204" s="58">
        <f t="shared" ref="BN204" si="2125">SUM(O204:O205)</f>
        <v>0</v>
      </c>
      <c r="BO204" s="58">
        <f t="shared" ref="BO204" si="2126">SUM(P204:P205)</f>
        <v>0</v>
      </c>
      <c r="BP204" s="58">
        <f t="shared" ref="BP204" si="2127">SUM(Q204:Q205)</f>
        <v>0</v>
      </c>
      <c r="BQ204" s="58">
        <f t="shared" ref="BQ204" si="2128">SUM(R204:R205)</f>
        <v>0</v>
      </c>
      <c r="BR204" s="58">
        <f t="shared" ref="BR204" si="2129">SUM(S204:S205)</f>
        <v>0</v>
      </c>
      <c r="BT204" s="58">
        <f t="shared" ref="BT204" si="2130">SUM(U204:U205)</f>
        <v>0</v>
      </c>
      <c r="BU204" s="58">
        <f t="shared" ref="BU204" si="2131">SUM(V204:V205)</f>
        <v>0</v>
      </c>
      <c r="BV204" s="58">
        <f t="shared" ref="BV204" si="2132">SUM(W204:W205)</f>
        <v>0</v>
      </c>
      <c r="BW204" s="58">
        <f t="shared" ref="BW204" si="2133">SUM(X204:X205)</f>
        <v>0</v>
      </c>
      <c r="BX204" s="58">
        <f t="shared" ref="BX204" si="2134">SUM(Y204:Y205)</f>
        <v>0</v>
      </c>
      <c r="BY204" s="58">
        <f t="shared" ref="BY204" si="2135">SUM(Z204:Z205)</f>
        <v>0</v>
      </c>
      <c r="BZ204" s="58">
        <f t="shared" ref="BZ204" si="2136">SUM(AA204:AA205)</f>
        <v>0</v>
      </c>
      <c r="CA204" s="58">
        <f t="shared" ref="CA204" si="2137">SUM(AB204:AB205)</f>
        <v>0</v>
      </c>
      <c r="CB204" s="58">
        <f t="shared" ref="CB204" si="2138">SUM(AC204:AC205)</f>
        <v>0</v>
      </c>
      <c r="CC204" s="58">
        <f t="shared" ref="CC204" si="2139">SUM(AD204:AD205)</f>
        <v>0</v>
      </c>
      <c r="CD204" s="58">
        <f t="shared" ref="CD204" si="2140">SUM(AE204:AE205)</f>
        <v>0</v>
      </c>
      <c r="CE204" s="58">
        <f t="shared" ref="CE204" si="2141">SUM(AF204:AF205)</f>
        <v>0</v>
      </c>
    </row>
    <row r="205" spans="1:83">
      <c r="A205" s="375"/>
      <c r="B205" s="378"/>
      <c r="C205" s="408"/>
      <c r="D205" s="408"/>
      <c r="E205" s="382"/>
      <c r="F205" s="378"/>
      <c r="G205" s="235" t="s">
        <v>107</v>
      </c>
      <c r="H205" s="194"/>
      <c r="I205" s="195" t="str">
        <f t="shared" si="2107"/>
        <v/>
      </c>
      <c r="J205" s="195" t="str">
        <f t="shared" si="2108"/>
        <v/>
      </c>
      <c r="K205" s="195" t="str">
        <f t="shared" si="2109"/>
        <v/>
      </c>
      <c r="L205" s="195" t="str">
        <f t="shared" si="2110"/>
        <v/>
      </c>
      <c r="M205" s="195" t="str">
        <f t="shared" si="2111"/>
        <v/>
      </c>
      <c r="N205" s="195" t="str">
        <f t="shared" si="2112"/>
        <v/>
      </c>
      <c r="O205" s="195" t="str">
        <f t="shared" si="2113"/>
        <v/>
      </c>
      <c r="P205" s="195" t="str">
        <f t="shared" si="2114"/>
        <v/>
      </c>
      <c r="Q205" s="195" t="str">
        <f t="shared" si="2115"/>
        <v/>
      </c>
      <c r="R205" s="195" t="str">
        <f t="shared" si="2116"/>
        <v/>
      </c>
      <c r="S205" s="195" t="str">
        <f t="shared" si="2117"/>
        <v/>
      </c>
      <c r="T205" s="196">
        <f t="shared" si="2070"/>
        <v>0</v>
      </c>
      <c r="AN205" s="58">
        <v>6</v>
      </c>
      <c r="AO205" s="58">
        <v>2</v>
      </c>
      <c r="AP205" s="58">
        <v>8</v>
      </c>
      <c r="AQ205" s="60">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58">
        <f ca="1">COUNTIF(INDIRECT("H"&amp;(ROW()+12*(($AN205-1)*3+$AO205)-ROW())/12+5):INDIRECT("S"&amp;(ROW()+12*(($AN205-1)*3+$AO205)-ROW())/12+5),AQ205)</f>
        <v>0</v>
      </c>
      <c r="AS205" s="60"/>
      <c r="AU205" s="58">
        <f ca="1">IF(AND(AQ205&gt;0,AR205&gt;0),COUNTIF(AU$6:AU204,"&gt;0")+1,0)</f>
        <v>0</v>
      </c>
      <c r="BE205" s="58">
        <v>2</v>
      </c>
      <c r="BF205" s="58" t="s">
        <v>257</v>
      </c>
      <c r="BG205" s="58">
        <f t="shared" ref="BG205" si="2142">IF(BG204+BT204&gt;40000,1,0)</f>
        <v>0</v>
      </c>
      <c r="BH205" s="58">
        <f t="shared" ref="BH205" si="2143">IF(BH204+BU204&gt;40000,1,0)</f>
        <v>0</v>
      </c>
      <c r="BI205" s="58">
        <f t="shared" ref="BI205" si="2144">IF(BI204+BV204&gt;40000,1,0)</f>
        <v>0</v>
      </c>
      <c r="BJ205" s="58">
        <f t="shared" ref="BJ205" si="2145">IF(BJ204+BW204&gt;40000,1,0)</f>
        <v>0</v>
      </c>
      <c r="BK205" s="58">
        <f t="shared" ref="BK205" si="2146">IF(BK204+BX204&gt;40000,1,0)</f>
        <v>0</v>
      </c>
      <c r="BL205" s="58">
        <f t="shared" ref="BL205" si="2147">IF(BL204+BY204&gt;40000,1,0)</f>
        <v>0</v>
      </c>
      <c r="BM205" s="58">
        <f t="shared" ref="BM205" si="2148">IF(BM204+BZ204&gt;40000,1,0)</f>
        <v>0</v>
      </c>
      <c r="BN205" s="58">
        <f t="shared" ref="BN205" si="2149">IF(BN204+CA204&gt;40000,1,0)</f>
        <v>0</v>
      </c>
      <c r="BO205" s="58">
        <f t="shared" ref="BO205" si="2150">IF(BO204+CB204&gt;40000,1,0)</f>
        <v>0</v>
      </c>
      <c r="BP205" s="58">
        <f t="shared" ref="BP205" si="2151">IF(BP204+CC204&gt;40000,1,0)</f>
        <v>0</v>
      </c>
      <c r="BQ205" s="58">
        <f t="shared" ref="BQ205" si="2152">IF(BQ204+CD204&gt;40000,1,0)</f>
        <v>0</v>
      </c>
      <c r="BR205" s="58">
        <f t="shared" ref="BR205" si="2153">IF(BR204+CE204&gt;40000,1,0)</f>
        <v>0</v>
      </c>
    </row>
    <row r="206" spans="1:83">
      <c r="A206" s="376"/>
      <c r="B206" s="379"/>
      <c r="C206" s="409"/>
      <c r="D206" s="410"/>
      <c r="E206" s="383"/>
      <c r="F206" s="379"/>
      <c r="G206" s="236" t="s">
        <v>1226</v>
      </c>
      <c r="H206" s="197"/>
      <c r="I206" s="198"/>
      <c r="J206" s="198"/>
      <c r="K206" s="198"/>
      <c r="L206" s="198"/>
      <c r="M206" s="198"/>
      <c r="N206" s="198"/>
      <c r="O206" s="198"/>
      <c r="P206" s="198"/>
      <c r="Q206" s="198"/>
      <c r="R206" s="198"/>
      <c r="S206" s="198"/>
      <c r="T206" s="199">
        <f t="shared" si="2070"/>
        <v>0</v>
      </c>
      <c r="AN206" s="58">
        <v>6</v>
      </c>
      <c r="AO206" s="58">
        <v>2</v>
      </c>
      <c r="AP206" s="58">
        <v>9</v>
      </c>
      <c r="AQ206" s="60">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58">
        <f ca="1">COUNTIF(INDIRECT("H"&amp;(ROW()+12*(($AN206-1)*3+$AO206)-ROW())/12+5):INDIRECT("S"&amp;(ROW()+12*(($AN206-1)*3+$AO206)-ROW())/12+5),AQ206)</f>
        <v>0</v>
      </c>
      <c r="AS206" s="60"/>
      <c r="AU206" s="58">
        <f ca="1">IF(AND(AQ206&gt;0,AR206&gt;0),COUNTIF(AU$6:AU205,"&gt;0")+1,0)</f>
        <v>0</v>
      </c>
      <c r="BE206" s="58">
        <v>3</v>
      </c>
    </row>
    <row r="207" spans="1:83">
      <c r="A207" s="374">
        <v>68</v>
      </c>
      <c r="B207" s="377"/>
      <c r="C207" s="377"/>
      <c r="D207" s="377"/>
      <c r="E207" s="381"/>
      <c r="F207" s="377"/>
      <c r="G207" s="234" t="s">
        <v>109</v>
      </c>
      <c r="H207" s="191"/>
      <c r="I207" s="192" t="str">
        <f t="shared" ref="I207:I208" si="2154">IF(H207="","",H207)</f>
        <v/>
      </c>
      <c r="J207" s="192" t="str">
        <f t="shared" ref="J207:J208" si="2155">IF(I207="","",I207)</f>
        <v/>
      </c>
      <c r="K207" s="192" t="str">
        <f t="shared" ref="K207:K208" si="2156">IF(J207="","",J207)</f>
        <v/>
      </c>
      <c r="L207" s="192" t="str">
        <f t="shared" ref="L207:L208" si="2157">IF(K207="","",K207)</f>
        <v/>
      </c>
      <c r="M207" s="192" t="str">
        <f t="shared" ref="M207:M208" si="2158">IF(L207="","",L207)</f>
        <v/>
      </c>
      <c r="N207" s="192" t="str">
        <f t="shared" ref="N207:N208" si="2159">IF(M207="","",M207)</f>
        <v/>
      </c>
      <c r="O207" s="192" t="str">
        <f t="shared" ref="O207:O208" si="2160">IF(N207="","",N207)</f>
        <v/>
      </c>
      <c r="P207" s="192" t="str">
        <f t="shared" ref="P207:P208" si="2161">IF(O207="","",O207)</f>
        <v/>
      </c>
      <c r="Q207" s="192" t="str">
        <f t="shared" ref="Q207:Q208" si="2162">IF(P207="","",P207)</f>
        <v/>
      </c>
      <c r="R207" s="192" t="str">
        <f t="shared" ref="R207:R208" si="2163">IF(Q207="","",Q207)</f>
        <v/>
      </c>
      <c r="S207" s="192" t="str">
        <f t="shared" ref="S207:S208" si="2164">IF(R207="","",R207)</f>
        <v/>
      </c>
      <c r="T207" s="193">
        <f t="shared" si="2070"/>
        <v>0</v>
      </c>
      <c r="AN207" s="58">
        <v>6</v>
      </c>
      <c r="AO207" s="58">
        <v>2</v>
      </c>
      <c r="AP207" s="58">
        <v>10</v>
      </c>
      <c r="AQ207" s="60">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58">
        <f ca="1">COUNTIF(INDIRECT("H"&amp;(ROW()+12*(($AN207-1)*3+$AO207)-ROW())/12+5):INDIRECT("S"&amp;(ROW()+12*(($AN207-1)*3+$AO207)-ROW())/12+5),AQ207)</f>
        <v>0</v>
      </c>
      <c r="AS207" s="60"/>
      <c r="AU207" s="58">
        <f ca="1">IF(AND(AQ207&gt;0,AR207&gt;0),COUNTIF(AU$6:AU206,"&gt;0")+1,0)</f>
        <v>0</v>
      </c>
      <c r="BE207" s="58">
        <v>1</v>
      </c>
      <c r="BG207" s="58">
        <f t="shared" ref="BG207" si="2165">SUM(H207:H208)</f>
        <v>0</v>
      </c>
      <c r="BH207" s="58">
        <f t="shared" ref="BH207" si="2166">SUM(I207:I208)</f>
        <v>0</v>
      </c>
      <c r="BI207" s="58">
        <f t="shared" ref="BI207" si="2167">SUM(J207:J208)</f>
        <v>0</v>
      </c>
      <c r="BJ207" s="58">
        <f t="shared" ref="BJ207" si="2168">SUM(K207:K208)</f>
        <v>0</v>
      </c>
      <c r="BK207" s="58">
        <f t="shared" ref="BK207" si="2169">SUM(L207:L208)</f>
        <v>0</v>
      </c>
      <c r="BL207" s="58">
        <f t="shared" ref="BL207" si="2170">SUM(M207:M208)</f>
        <v>0</v>
      </c>
      <c r="BM207" s="58">
        <f t="shared" ref="BM207" si="2171">SUM(N207:N208)</f>
        <v>0</v>
      </c>
      <c r="BN207" s="58">
        <f t="shared" ref="BN207" si="2172">SUM(O207:O208)</f>
        <v>0</v>
      </c>
      <c r="BO207" s="58">
        <f t="shared" ref="BO207" si="2173">SUM(P207:P208)</f>
        <v>0</v>
      </c>
      <c r="BP207" s="58">
        <f t="shared" ref="BP207" si="2174">SUM(Q207:Q208)</f>
        <v>0</v>
      </c>
      <c r="BQ207" s="58">
        <f t="shared" ref="BQ207" si="2175">SUM(R207:R208)</f>
        <v>0</v>
      </c>
      <c r="BR207" s="58">
        <f t="shared" ref="BR207" si="2176">SUM(S207:S208)</f>
        <v>0</v>
      </c>
      <c r="BT207" s="58">
        <f t="shared" ref="BT207" si="2177">SUM(U207:U208)</f>
        <v>0</v>
      </c>
      <c r="BU207" s="58">
        <f t="shared" ref="BU207" si="2178">SUM(V207:V208)</f>
        <v>0</v>
      </c>
      <c r="BV207" s="58">
        <f t="shared" ref="BV207" si="2179">SUM(W207:W208)</f>
        <v>0</v>
      </c>
      <c r="BW207" s="58">
        <f t="shared" ref="BW207" si="2180">SUM(X207:X208)</f>
        <v>0</v>
      </c>
      <c r="BX207" s="58">
        <f t="shared" ref="BX207" si="2181">SUM(Y207:Y208)</f>
        <v>0</v>
      </c>
      <c r="BY207" s="58">
        <f t="shared" ref="BY207" si="2182">SUM(Z207:Z208)</f>
        <v>0</v>
      </c>
      <c r="BZ207" s="58">
        <f t="shared" ref="BZ207" si="2183">SUM(AA207:AA208)</f>
        <v>0</v>
      </c>
      <c r="CA207" s="58">
        <f t="shared" ref="CA207" si="2184">SUM(AB207:AB208)</f>
        <v>0</v>
      </c>
      <c r="CB207" s="58">
        <f t="shared" ref="CB207" si="2185">SUM(AC207:AC208)</f>
        <v>0</v>
      </c>
      <c r="CC207" s="58">
        <f t="shared" ref="CC207" si="2186">SUM(AD207:AD208)</f>
        <v>0</v>
      </c>
      <c r="CD207" s="58">
        <f t="shared" ref="CD207" si="2187">SUM(AE207:AE208)</f>
        <v>0</v>
      </c>
      <c r="CE207" s="58">
        <f t="shared" ref="CE207" si="2188">SUM(AF207:AF208)</f>
        <v>0</v>
      </c>
    </row>
    <row r="208" spans="1:83">
      <c r="A208" s="375"/>
      <c r="B208" s="378"/>
      <c r="C208" s="408"/>
      <c r="D208" s="408"/>
      <c r="E208" s="382"/>
      <c r="F208" s="378"/>
      <c r="G208" s="235" t="s">
        <v>107</v>
      </c>
      <c r="H208" s="194"/>
      <c r="I208" s="195" t="str">
        <f t="shared" si="2154"/>
        <v/>
      </c>
      <c r="J208" s="195" t="str">
        <f t="shared" si="2155"/>
        <v/>
      </c>
      <c r="K208" s="195" t="str">
        <f t="shared" si="2156"/>
        <v/>
      </c>
      <c r="L208" s="195" t="str">
        <f t="shared" si="2157"/>
        <v/>
      </c>
      <c r="M208" s="195" t="str">
        <f t="shared" si="2158"/>
        <v/>
      </c>
      <c r="N208" s="195" t="str">
        <f t="shared" si="2159"/>
        <v/>
      </c>
      <c r="O208" s="195" t="str">
        <f t="shared" si="2160"/>
        <v/>
      </c>
      <c r="P208" s="195" t="str">
        <f t="shared" si="2161"/>
        <v/>
      </c>
      <c r="Q208" s="195" t="str">
        <f t="shared" si="2162"/>
        <v/>
      </c>
      <c r="R208" s="195" t="str">
        <f t="shared" si="2163"/>
        <v/>
      </c>
      <c r="S208" s="195" t="str">
        <f t="shared" si="2164"/>
        <v/>
      </c>
      <c r="T208" s="196">
        <f t="shared" si="2070"/>
        <v>0</v>
      </c>
      <c r="AN208" s="58">
        <v>6</v>
      </c>
      <c r="AO208" s="58">
        <v>2</v>
      </c>
      <c r="AP208" s="58">
        <v>11</v>
      </c>
      <c r="AQ208" s="60">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58">
        <f ca="1">COUNTIF(INDIRECT("H"&amp;(ROW()+12*(($AN208-1)*3+$AO208)-ROW())/12+5):INDIRECT("S"&amp;(ROW()+12*(($AN208-1)*3+$AO208)-ROW())/12+5),AQ208)</f>
        <v>0</v>
      </c>
      <c r="AS208" s="60"/>
      <c r="AU208" s="58">
        <f ca="1">IF(AND(AQ208&gt;0,AR208&gt;0),COUNTIF(AU$6:AU207,"&gt;0")+1,0)</f>
        <v>0</v>
      </c>
      <c r="BE208" s="58">
        <v>2</v>
      </c>
      <c r="BF208" s="58" t="s">
        <v>257</v>
      </c>
      <c r="BG208" s="58">
        <f t="shared" ref="BG208" si="2189">IF(BG207+BT207&gt;40000,1,0)</f>
        <v>0</v>
      </c>
      <c r="BH208" s="58">
        <f t="shared" ref="BH208" si="2190">IF(BH207+BU207&gt;40000,1,0)</f>
        <v>0</v>
      </c>
      <c r="BI208" s="58">
        <f t="shared" ref="BI208" si="2191">IF(BI207+BV207&gt;40000,1,0)</f>
        <v>0</v>
      </c>
      <c r="BJ208" s="58">
        <f t="shared" ref="BJ208" si="2192">IF(BJ207+BW207&gt;40000,1,0)</f>
        <v>0</v>
      </c>
      <c r="BK208" s="58">
        <f t="shared" ref="BK208" si="2193">IF(BK207+BX207&gt;40000,1,0)</f>
        <v>0</v>
      </c>
      <c r="BL208" s="58">
        <f t="shared" ref="BL208" si="2194">IF(BL207+BY207&gt;40000,1,0)</f>
        <v>0</v>
      </c>
      <c r="BM208" s="58">
        <f t="shared" ref="BM208" si="2195">IF(BM207+BZ207&gt;40000,1,0)</f>
        <v>0</v>
      </c>
      <c r="BN208" s="58">
        <f t="shared" ref="BN208" si="2196">IF(BN207+CA207&gt;40000,1,0)</f>
        <v>0</v>
      </c>
      <c r="BO208" s="58">
        <f t="shared" ref="BO208" si="2197">IF(BO207+CB207&gt;40000,1,0)</f>
        <v>0</v>
      </c>
      <c r="BP208" s="58">
        <f t="shared" ref="BP208" si="2198">IF(BP207+CC207&gt;40000,1,0)</f>
        <v>0</v>
      </c>
      <c r="BQ208" s="58">
        <f t="shared" ref="BQ208" si="2199">IF(BQ207+CD207&gt;40000,1,0)</f>
        <v>0</v>
      </c>
      <c r="BR208" s="58">
        <f t="shared" ref="BR208" si="2200">IF(BR207+CE207&gt;40000,1,0)</f>
        <v>0</v>
      </c>
    </row>
    <row r="209" spans="1:83">
      <c r="A209" s="376"/>
      <c r="B209" s="379"/>
      <c r="C209" s="409"/>
      <c r="D209" s="410"/>
      <c r="E209" s="383"/>
      <c r="F209" s="379"/>
      <c r="G209" s="236" t="s">
        <v>1226</v>
      </c>
      <c r="H209" s="197"/>
      <c r="I209" s="198"/>
      <c r="J209" s="198"/>
      <c r="K209" s="198"/>
      <c r="L209" s="198"/>
      <c r="M209" s="198"/>
      <c r="N209" s="198"/>
      <c r="O209" s="198"/>
      <c r="P209" s="198"/>
      <c r="Q209" s="198"/>
      <c r="R209" s="198"/>
      <c r="S209" s="198"/>
      <c r="T209" s="199">
        <f t="shared" si="2070"/>
        <v>0</v>
      </c>
      <c r="AN209" s="58">
        <v>6</v>
      </c>
      <c r="AO209" s="58">
        <v>2</v>
      </c>
      <c r="AP209" s="58">
        <v>12</v>
      </c>
      <c r="AQ209" s="60">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58">
        <f ca="1">COUNTIF(INDIRECT("H"&amp;(ROW()+12*(($AN209-1)*3+$AO209)-ROW())/12+5):INDIRECT("S"&amp;(ROW()+12*(($AN209-1)*3+$AO209)-ROW())/12+5),AQ209)</f>
        <v>0</v>
      </c>
      <c r="AS209" s="60"/>
      <c r="AU209" s="58">
        <f ca="1">IF(AND(AQ209&gt;0,AR209&gt;0),COUNTIF(AU$6:AU208,"&gt;0")+1,0)</f>
        <v>0</v>
      </c>
      <c r="BE209" s="58">
        <v>3</v>
      </c>
    </row>
    <row r="210" spans="1:83">
      <c r="A210" s="374">
        <v>69</v>
      </c>
      <c r="B210" s="377"/>
      <c r="C210" s="377"/>
      <c r="D210" s="377"/>
      <c r="E210" s="381"/>
      <c r="F210" s="377"/>
      <c r="G210" s="234" t="s">
        <v>109</v>
      </c>
      <c r="H210" s="191"/>
      <c r="I210" s="192" t="str">
        <f t="shared" ref="I210:I211" si="2201">IF(H210="","",H210)</f>
        <v/>
      </c>
      <c r="J210" s="192" t="str">
        <f t="shared" ref="J210:J211" si="2202">IF(I210="","",I210)</f>
        <v/>
      </c>
      <c r="K210" s="192" t="str">
        <f t="shared" ref="K210:K211" si="2203">IF(J210="","",J210)</f>
        <v/>
      </c>
      <c r="L210" s="192" t="str">
        <f t="shared" ref="L210:L211" si="2204">IF(K210="","",K210)</f>
        <v/>
      </c>
      <c r="M210" s="192" t="str">
        <f t="shared" ref="M210:M211" si="2205">IF(L210="","",L210)</f>
        <v/>
      </c>
      <c r="N210" s="192" t="str">
        <f t="shared" ref="N210:N211" si="2206">IF(M210="","",M210)</f>
        <v/>
      </c>
      <c r="O210" s="192" t="str">
        <f t="shared" ref="O210:O211" si="2207">IF(N210="","",N210)</f>
        <v/>
      </c>
      <c r="P210" s="192" t="str">
        <f t="shared" ref="P210:P211" si="2208">IF(O210="","",O210)</f>
        <v/>
      </c>
      <c r="Q210" s="192" t="str">
        <f t="shared" ref="Q210:Q211" si="2209">IF(P210="","",P210)</f>
        <v/>
      </c>
      <c r="R210" s="192" t="str">
        <f t="shared" ref="R210:R211" si="2210">IF(Q210="","",Q210)</f>
        <v/>
      </c>
      <c r="S210" s="192" t="str">
        <f t="shared" ref="S210:S211" si="2211">IF(R210="","",R210)</f>
        <v/>
      </c>
      <c r="T210" s="193">
        <f t="shared" si="2070"/>
        <v>0</v>
      </c>
      <c r="AN210" s="58">
        <v>6</v>
      </c>
      <c r="AO210" s="58">
        <v>3</v>
      </c>
      <c r="AP210" s="58">
        <v>1</v>
      </c>
      <c r="AQ210" s="60">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58">
        <f ca="1">COUNTIF(INDIRECT("H"&amp;(ROW()+12*(($AN210-1)*3+$AO210)-ROW())/12+5):INDIRECT("S"&amp;(ROW()+12*(($AN210-1)*3+$AO210)-ROW())/12+5),AQ210)</f>
        <v>0</v>
      </c>
      <c r="AS210" s="60"/>
      <c r="AU210" s="58">
        <f ca="1">IF(AND(AQ210&gt;0,AR210&gt;0),COUNTIF(AU$6:AU209,"&gt;0")+1,0)</f>
        <v>0</v>
      </c>
      <c r="BE210" s="58">
        <v>1</v>
      </c>
      <c r="BG210" s="58">
        <f t="shared" ref="BG210" si="2212">SUM(H210:H211)</f>
        <v>0</v>
      </c>
      <c r="BH210" s="58">
        <f t="shared" ref="BH210" si="2213">SUM(I210:I211)</f>
        <v>0</v>
      </c>
      <c r="BI210" s="58">
        <f t="shared" ref="BI210" si="2214">SUM(J210:J211)</f>
        <v>0</v>
      </c>
      <c r="BJ210" s="58">
        <f t="shared" ref="BJ210" si="2215">SUM(K210:K211)</f>
        <v>0</v>
      </c>
      <c r="BK210" s="58">
        <f t="shared" ref="BK210" si="2216">SUM(L210:L211)</f>
        <v>0</v>
      </c>
      <c r="BL210" s="58">
        <f t="shared" ref="BL210" si="2217">SUM(M210:M211)</f>
        <v>0</v>
      </c>
      <c r="BM210" s="58">
        <f t="shared" ref="BM210" si="2218">SUM(N210:N211)</f>
        <v>0</v>
      </c>
      <c r="BN210" s="58">
        <f t="shared" ref="BN210" si="2219">SUM(O210:O211)</f>
        <v>0</v>
      </c>
      <c r="BO210" s="58">
        <f t="shared" ref="BO210" si="2220">SUM(P210:P211)</f>
        <v>0</v>
      </c>
      <c r="BP210" s="58">
        <f t="shared" ref="BP210" si="2221">SUM(Q210:Q211)</f>
        <v>0</v>
      </c>
      <c r="BQ210" s="58">
        <f t="shared" ref="BQ210" si="2222">SUM(R210:R211)</f>
        <v>0</v>
      </c>
      <c r="BR210" s="58">
        <f t="shared" ref="BR210" si="2223">SUM(S210:S211)</f>
        <v>0</v>
      </c>
      <c r="BT210" s="58">
        <f t="shared" ref="BT210" si="2224">SUM(U210:U211)</f>
        <v>0</v>
      </c>
      <c r="BU210" s="58">
        <f t="shared" ref="BU210" si="2225">SUM(V210:V211)</f>
        <v>0</v>
      </c>
      <c r="BV210" s="58">
        <f t="shared" ref="BV210" si="2226">SUM(W210:W211)</f>
        <v>0</v>
      </c>
      <c r="BW210" s="58">
        <f t="shared" ref="BW210" si="2227">SUM(X210:X211)</f>
        <v>0</v>
      </c>
      <c r="BX210" s="58">
        <f t="shared" ref="BX210" si="2228">SUM(Y210:Y211)</f>
        <v>0</v>
      </c>
      <c r="BY210" s="58">
        <f t="shared" ref="BY210" si="2229">SUM(Z210:Z211)</f>
        <v>0</v>
      </c>
      <c r="BZ210" s="58">
        <f t="shared" ref="BZ210" si="2230">SUM(AA210:AA211)</f>
        <v>0</v>
      </c>
      <c r="CA210" s="58">
        <f t="shared" ref="CA210" si="2231">SUM(AB210:AB211)</f>
        <v>0</v>
      </c>
      <c r="CB210" s="58">
        <f t="shared" ref="CB210" si="2232">SUM(AC210:AC211)</f>
        <v>0</v>
      </c>
      <c r="CC210" s="58">
        <f t="shared" ref="CC210" si="2233">SUM(AD210:AD211)</f>
        <v>0</v>
      </c>
      <c r="CD210" s="58">
        <f t="shared" ref="CD210" si="2234">SUM(AE210:AE211)</f>
        <v>0</v>
      </c>
      <c r="CE210" s="58">
        <f t="shared" ref="CE210" si="2235">SUM(AF210:AF211)</f>
        <v>0</v>
      </c>
    </row>
    <row r="211" spans="1:83">
      <c r="A211" s="375"/>
      <c r="B211" s="378"/>
      <c r="C211" s="408"/>
      <c r="D211" s="408"/>
      <c r="E211" s="382"/>
      <c r="F211" s="378"/>
      <c r="G211" s="235" t="s">
        <v>107</v>
      </c>
      <c r="H211" s="194"/>
      <c r="I211" s="195" t="str">
        <f t="shared" si="2201"/>
        <v/>
      </c>
      <c r="J211" s="195" t="str">
        <f t="shared" si="2202"/>
        <v/>
      </c>
      <c r="K211" s="195" t="str">
        <f t="shared" si="2203"/>
        <v/>
      </c>
      <c r="L211" s="195" t="str">
        <f t="shared" si="2204"/>
        <v/>
      </c>
      <c r="M211" s="195" t="str">
        <f t="shared" si="2205"/>
        <v/>
      </c>
      <c r="N211" s="195" t="str">
        <f t="shared" si="2206"/>
        <v/>
      </c>
      <c r="O211" s="195" t="str">
        <f t="shared" si="2207"/>
        <v/>
      </c>
      <c r="P211" s="195" t="str">
        <f t="shared" si="2208"/>
        <v/>
      </c>
      <c r="Q211" s="195" t="str">
        <f t="shared" si="2209"/>
        <v/>
      </c>
      <c r="R211" s="195" t="str">
        <f t="shared" si="2210"/>
        <v/>
      </c>
      <c r="S211" s="195" t="str">
        <f t="shared" si="2211"/>
        <v/>
      </c>
      <c r="T211" s="196">
        <f t="shared" si="2070"/>
        <v>0</v>
      </c>
      <c r="AN211" s="58">
        <v>6</v>
      </c>
      <c r="AO211" s="58">
        <v>3</v>
      </c>
      <c r="AP211" s="58">
        <v>2</v>
      </c>
      <c r="AQ211" s="60">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58">
        <f ca="1">COUNTIF(INDIRECT("H"&amp;(ROW()+12*(($AN211-1)*3+$AO211)-ROW())/12+5):INDIRECT("S"&amp;(ROW()+12*(($AN211-1)*3+$AO211)-ROW())/12+5),AQ211)</f>
        <v>0</v>
      </c>
      <c r="AS211" s="60"/>
      <c r="AU211" s="58">
        <f ca="1">IF(AND(AQ211&gt;0,AR211&gt;0),COUNTIF(AU$6:AU210,"&gt;0")+1,0)</f>
        <v>0</v>
      </c>
      <c r="BE211" s="58">
        <v>2</v>
      </c>
      <c r="BF211" s="58" t="s">
        <v>257</v>
      </c>
      <c r="BG211" s="58">
        <f t="shared" ref="BG211" si="2236">IF(BG210+BT210&gt;40000,1,0)</f>
        <v>0</v>
      </c>
      <c r="BH211" s="58">
        <f t="shared" ref="BH211" si="2237">IF(BH210+BU210&gt;40000,1,0)</f>
        <v>0</v>
      </c>
      <c r="BI211" s="58">
        <f t="shared" ref="BI211" si="2238">IF(BI210+BV210&gt;40000,1,0)</f>
        <v>0</v>
      </c>
      <c r="BJ211" s="58">
        <f t="shared" ref="BJ211" si="2239">IF(BJ210+BW210&gt;40000,1,0)</f>
        <v>0</v>
      </c>
      <c r="BK211" s="58">
        <f t="shared" ref="BK211" si="2240">IF(BK210+BX210&gt;40000,1,0)</f>
        <v>0</v>
      </c>
      <c r="BL211" s="58">
        <f t="shared" ref="BL211" si="2241">IF(BL210+BY210&gt;40000,1,0)</f>
        <v>0</v>
      </c>
      <c r="BM211" s="58">
        <f t="shared" ref="BM211" si="2242">IF(BM210+BZ210&gt;40000,1,0)</f>
        <v>0</v>
      </c>
      <c r="BN211" s="58">
        <f t="shared" ref="BN211" si="2243">IF(BN210+CA210&gt;40000,1,0)</f>
        <v>0</v>
      </c>
      <c r="BO211" s="58">
        <f t="shared" ref="BO211" si="2244">IF(BO210+CB210&gt;40000,1,0)</f>
        <v>0</v>
      </c>
      <c r="BP211" s="58">
        <f t="shared" ref="BP211" si="2245">IF(BP210+CC210&gt;40000,1,0)</f>
        <v>0</v>
      </c>
      <c r="BQ211" s="58">
        <f t="shared" ref="BQ211" si="2246">IF(BQ210+CD210&gt;40000,1,0)</f>
        <v>0</v>
      </c>
      <c r="BR211" s="58">
        <f t="shared" ref="BR211" si="2247">IF(BR210+CE210&gt;40000,1,0)</f>
        <v>0</v>
      </c>
    </row>
    <row r="212" spans="1:83">
      <c r="A212" s="376"/>
      <c r="B212" s="379"/>
      <c r="C212" s="409"/>
      <c r="D212" s="410"/>
      <c r="E212" s="383"/>
      <c r="F212" s="379"/>
      <c r="G212" s="236" t="s">
        <v>1226</v>
      </c>
      <c r="H212" s="197"/>
      <c r="I212" s="198"/>
      <c r="J212" s="198"/>
      <c r="K212" s="198"/>
      <c r="L212" s="198"/>
      <c r="M212" s="198"/>
      <c r="N212" s="198"/>
      <c r="O212" s="198"/>
      <c r="P212" s="198"/>
      <c r="Q212" s="198"/>
      <c r="R212" s="198"/>
      <c r="S212" s="198"/>
      <c r="T212" s="199">
        <f t="shared" si="2070"/>
        <v>0</v>
      </c>
      <c r="AN212" s="58">
        <v>6</v>
      </c>
      <c r="AO212" s="58">
        <v>3</v>
      </c>
      <c r="AP212" s="58">
        <v>3</v>
      </c>
      <c r="AQ212" s="60">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58">
        <f ca="1">COUNTIF(INDIRECT("H"&amp;(ROW()+12*(($AN212-1)*3+$AO212)-ROW())/12+5):INDIRECT("S"&amp;(ROW()+12*(($AN212-1)*3+$AO212)-ROW())/12+5),AQ212)</f>
        <v>0</v>
      </c>
      <c r="AS212" s="60"/>
      <c r="AU212" s="58">
        <f ca="1">IF(AND(AQ212&gt;0,AR212&gt;0),COUNTIF(AU$6:AU211,"&gt;0")+1,0)</f>
        <v>0</v>
      </c>
      <c r="BE212" s="58">
        <v>3</v>
      </c>
    </row>
    <row r="213" spans="1:83">
      <c r="A213" s="374">
        <v>70</v>
      </c>
      <c r="B213" s="377"/>
      <c r="C213" s="377"/>
      <c r="D213" s="377"/>
      <c r="E213" s="381"/>
      <c r="F213" s="377"/>
      <c r="G213" s="234" t="s">
        <v>109</v>
      </c>
      <c r="H213" s="191"/>
      <c r="I213" s="192" t="str">
        <f t="shared" ref="I213:I214" si="2248">IF(H213="","",H213)</f>
        <v/>
      </c>
      <c r="J213" s="192" t="str">
        <f t="shared" ref="J213:J214" si="2249">IF(I213="","",I213)</f>
        <v/>
      </c>
      <c r="K213" s="192" t="str">
        <f t="shared" ref="K213:K214" si="2250">IF(J213="","",J213)</f>
        <v/>
      </c>
      <c r="L213" s="192" t="str">
        <f t="shared" ref="L213:L214" si="2251">IF(K213="","",K213)</f>
        <v/>
      </c>
      <c r="M213" s="192" t="str">
        <f t="shared" ref="M213:M214" si="2252">IF(L213="","",L213)</f>
        <v/>
      </c>
      <c r="N213" s="192" t="str">
        <f t="shared" ref="N213:N214" si="2253">IF(M213="","",M213)</f>
        <v/>
      </c>
      <c r="O213" s="192" t="str">
        <f t="shared" ref="O213:O214" si="2254">IF(N213="","",N213)</f>
        <v/>
      </c>
      <c r="P213" s="192" t="str">
        <f t="shared" ref="P213:P214" si="2255">IF(O213="","",O213)</f>
        <v/>
      </c>
      <c r="Q213" s="192" t="str">
        <f t="shared" ref="Q213:Q214" si="2256">IF(P213="","",P213)</f>
        <v/>
      </c>
      <c r="R213" s="192" t="str">
        <f t="shared" ref="R213:R214" si="2257">IF(Q213="","",Q213)</f>
        <v/>
      </c>
      <c r="S213" s="192" t="str">
        <f t="shared" ref="S213:S214" si="2258">IF(R213="","",R213)</f>
        <v/>
      </c>
      <c r="T213" s="193">
        <f t="shared" si="2070"/>
        <v>0</v>
      </c>
      <c r="AN213" s="58">
        <v>6</v>
      </c>
      <c r="AO213" s="58">
        <v>3</v>
      </c>
      <c r="AP213" s="58">
        <v>4</v>
      </c>
      <c r="AQ213" s="60">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58">
        <f ca="1">COUNTIF(INDIRECT("H"&amp;(ROW()+12*(($AN213-1)*3+$AO213)-ROW())/12+5):INDIRECT("S"&amp;(ROW()+12*(($AN213-1)*3+$AO213)-ROW())/12+5),AQ213)</f>
        <v>0</v>
      </c>
      <c r="AS213" s="60"/>
      <c r="AU213" s="58">
        <f ca="1">IF(AND(AQ213&gt;0,AR213&gt;0),COUNTIF(AU$6:AU212,"&gt;0")+1,0)</f>
        <v>0</v>
      </c>
      <c r="BE213" s="58">
        <v>1</v>
      </c>
      <c r="BG213" s="58">
        <f t="shared" ref="BG213" si="2259">SUM(H213:H214)</f>
        <v>0</v>
      </c>
      <c r="BH213" s="58">
        <f t="shared" ref="BH213" si="2260">SUM(I213:I214)</f>
        <v>0</v>
      </c>
      <c r="BI213" s="58">
        <f t="shared" ref="BI213" si="2261">SUM(J213:J214)</f>
        <v>0</v>
      </c>
      <c r="BJ213" s="58">
        <f t="shared" ref="BJ213" si="2262">SUM(K213:K214)</f>
        <v>0</v>
      </c>
      <c r="BK213" s="58">
        <f t="shared" ref="BK213" si="2263">SUM(L213:L214)</f>
        <v>0</v>
      </c>
      <c r="BL213" s="58">
        <f t="shared" ref="BL213" si="2264">SUM(M213:M214)</f>
        <v>0</v>
      </c>
      <c r="BM213" s="58">
        <f t="shared" ref="BM213" si="2265">SUM(N213:N214)</f>
        <v>0</v>
      </c>
      <c r="BN213" s="58">
        <f t="shared" ref="BN213" si="2266">SUM(O213:O214)</f>
        <v>0</v>
      </c>
      <c r="BO213" s="58">
        <f t="shared" ref="BO213" si="2267">SUM(P213:P214)</f>
        <v>0</v>
      </c>
      <c r="BP213" s="58">
        <f t="shared" ref="BP213" si="2268">SUM(Q213:Q214)</f>
        <v>0</v>
      </c>
      <c r="BQ213" s="58">
        <f t="shared" ref="BQ213" si="2269">SUM(R213:R214)</f>
        <v>0</v>
      </c>
      <c r="BR213" s="58">
        <f t="shared" ref="BR213" si="2270">SUM(S213:S214)</f>
        <v>0</v>
      </c>
      <c r="BT213" s="58">
        <f t="shared" ref="BT213" si="2271">SUM(U213:U214)</f>
        <v>0</v>
      </c>
      <c r="BU213" s="58">
        <f t="shared" ref="BU213" si="2272">SUM(V213:V214)</f>
        <v>0</v>
      </c>
      <c r="BV213" s="58">
        <f t="shared" ref="BV213" si="2273">SUM(W213:W214)</f>
        <v>0</v>
      </c>
      <c r="BW213" s="58">
        <f t="shared" ref="BW213" si="2274">SUM(X213:X214)</f>
        <v>0</v>
      </c>
      <c r="BX213" s="58">
        <f t="shared" ref="BX213" si="2275">SUM(Y213:Y214)</f>
        <v>0</v>
      </c>
      <c r="BY213" s="58">
        <f t="shared" ref="BY213" si="2276">SUM(Z213:Z214)</f>
        <v>0</v>
      </c>
      <c r="BZ213" s="58">
        <f t="shared" ref="BZ213" si="2277">SUM(AA213:AA214)</f>
        <v>0</v>
      </c>
      <c r="CA213" s="58">
        <f t="shared" ref="CA213" si="2278">SUM(AB213:AB214)</f>
        <v>0</v>
      </c>
      <c r="CB213" s="58">
        <f t="shared" ref="CB213" si="2279">SUM(AC213:AC214)</f>
        <v>0</v>
      </c>
      <c r="CC213" s="58">
        <f t="shared" ref="CC213" si="2280">SUM(AD213:AD214)</f>
        <v>0</v>
      </c>
      <c r="CD213" s="58">
        <f t="shared" ref="CD213" si="2281">SUM(AE213:AE214)</f>
        <v>0</v>
      </c>
      <c r="CE213" s="58">
        <f t="shared" ref="CE213" si="2282">SUM(AF213:AF214)</f>
        <v>0</v>
      </c>
    </row>
    <row r="214" spans="1:83">
      <c r="A214" s="375"/>
      <c r="B214" s="378"/>
      <c r="C214" s="408"/>
      <c r="D214" s="408"/>
      <c r="E214" s="382"/>
      <c r="F214" s="378"/>
      <c r="G214" s="235" t="s">
        <v>107</v>
      </c>
      <c r="H214" s="194"/>
      <c r="I214" s="195" t="str">
        <f t="shared" si="2248"/>
        <v/>
      </c>
      <c r="J214" s="195" t="str">
        <f t="shared" si="2249"/>
        <v/>
      </c>
      <c r="K214" s="195" t="str">
        <f t="shared" si="2250"/>
        <v/>
      </c>
      <c r="L214" s="195" t="str">
        <f t="shared" si="2251"/>
        <v/>
      </c>
      <c r="M214" s="195" t="str">
        <f t="shared" si="2252"/>
        <v/>
      </c>
      <c r="N214" s="195" t="str">
        <f t="shared" si="2253"/>
        <v/>
      </c>
      <c r="O214" s="195" t="str">
        <f t="shared" si="2254"/>
        <v/>
      </c>
      <c r="P214" s="195" t="str">
        <f t="shared" si="2255"/>
        <v/>
      </c>
      <c r="Q214" s="195" t="str">
        <f t="shared" si="2256"/>
        <v/>
      </c>
      <c r="R214" s="195" t="str">
        <f t="shared" si="2257"/>
        <v/>
      </c>
      <c r="S214" s="195" t="str">
        <f t="shared" si="2258"/>
        <v/>
      </c>
      <c r="T214" s="196">
        <f t="shared" si="2070"/>
        <v>0</v>
      </c>
      <c r="AN214" s="58">
        <v>6</v>
      </c>
      <c r="AO214" s="58">
        <v>3</v>
      </c>
      <c r="AP214" s="58">
        <v>5</v>
      </c>
      <c r="AQ214" s="60">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58">
        <f ca="1">COUNTIF(INDIRECT("H"&amp;(ROW()+12*(($AN214-1)*3+$AO214)-ROW())/12+5):INDIRECT("S"&amp;(ROW()+12*(($AN214-1)*3+$AO214)-ROW())/12+5),AQ214)</f>
        <v>0</v>
      </c>
      <c r="AS214" s="60"/>
      <c r="AU214" s="58">
        <f ca="1">IF(AND(AQ214&gt;0,AR214&gt;0),COUNTIF(AU$6:AU213,"&gt;0")+1,0)</f>
        <v>0</v>
      </c>
      <c r="BE214" s="58">
        <v>2</v>
      </c>
      <c r="BF214" s="58" t="s">
        <v>257</v>
      </c>
      <c r="BG214" s="58">
        <f t="shared" ref="BG214" si="2283">IF(BG213+BT213&gt;40000,1,0)</f>
        <v>0</v>
      </c>
      <c r="BH214" s="58">
        <f t="shared" ref="BH214" si="2284">IF(BH213+BU213&gt;40000,1,0)</f>
        <v>0</v>
      </c>
      <c r="BI214" s="58">
        <f t="shared" ref="BI214" si="2285">IF(BI213+BV213&gt;40000,1,0)</f>
        <v>0</v>
      </c>
      <c r="BJ214" s="58">
        <f t="shared" ref="BJ214" si="2286">IF(BJ213+BW213&gt;40000,1,0)</f>
        <v>0</v>
      </c>
      <c r="BK214" s="58">
        <f t="shared" ref="BK214" si="2287">IF(BK213+BX213&gt;40000,1,0)</f>
        <v>0</v>
      </c>
      <c r="BL214" s="58">
        <f t="shared" ref="BL214" si="2288">IF(BL213+BY213&gt;40000,1,0)</f>
        <v>0</v>
      </c>
      <c r="BM214" s="58">
        <f t="shared" ref="BM214" si="2289">IF(BM213+BZ213&gt;40000,1,0)</f>
        <v>0</v>
      </c>
      <c r="BN214" s="58">
        <f t="shared" ref="BN214" si="2290">IF(BN213+CA213&gt;40000,1,0)</f>
        <v>0</v>
      </c>
      <c r="BO214" s="58">
        <f t="shared" ref="BO214" si="2291">IF(BO213+CB213&gt;40000,1,0)</f>
        <v>0</v>
      </c>
      <c r="BP214" s="58">
        <f t="shared" ref="BP214" si="2292">IF(BP213+CC213&gt;40000,1,0)</f>
        <v>0</v>
      </c>
      <c r="BQ214" s="58">
        <f t="shared" ref="BQ214" si="2293">IF(BQ213+CD213&gt;40000,1,0)</f>
        <v>0</v>
      </c>
      <c r="BR214" s="58">
        <f t="shared" ref="BR214" si="2294">IF(BR213+CE213&gt;40000,1,0)</f>
        <v>0</v>
      </c>
    </row>
    <row r="215" spans="1:83">
      <c r="A215" s="376"/>
      <c r="B215" s="379"/>
      <c r="C215" s="409"/>
      <c r="D215" s="410"/>
      <c r="E215" s="383"/>
      <c r="F215" s="379"/>
      <c r="G215" s="236" t="s">
        <v>1226</v>
      </c>
      <c r="H215" s="197"/>
      <c r="I215" s="198"/>
      <c r="J215" s="198"/>
      <c r="K215" s="198"/>
      <c r="L215" s="198"/>
      <c r="M215" s="198"/>
      <c r="N215" s="198"/>
      <c r="O215" s="198"/>
      <c r="P215" s="198"/>
      <c r="Q215" s="198"/>
      <c r="R215" s="198"/>
      <c r="S215" s="198"/>
      <c r="T215" s="199">
        <f t="shared" si="2070"/>
        <v>0</v>
      </c>
      <c r="AN215" s="58">
        <v>6</v>
      </c>
      <c r="AO215" s="58">
        <v>3</v>
      </c>
      <c r="AP215" s="58">
        <v>6</v>
      </c>
      <c r="AQ215" s="60">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58">
        <f ca="1">COUNTIF(INDIRECT("H"&amp;(ROW()+12*(($AN215-1)*3+$AO215)-ROW())/12+5):INDIRECT("S"&amp;(ROW()+12*(($AN215-1)*3+$AO215)-ROW())/12+5),AQ215)</f>
        <v>0</v>
      </c>
      <c r="AS215" s="60"/>
      <c r="AU215" s="58">
        <f ca="1">IF(AND(AQ215&gt;0,AR215&gt;0),COUNTIF(AU$6:AU214,"&gt;0")+1,0)</f>
        <v>0</v>
      </c>
      <c r="BE215" s="58">
        <v>3</v>
      </c>
    </row>
    <row r="216" spans="1:83">
      <c r="A216" s="374">
        <v>71</v>
      </c>
      <c r="B216" s="377"/>
      <c r="C216" s="377"/>
      <c r="D216" s="377"/>
      <c r="E216" s="381"/>
      <c r="F216" s="377"/>
      <c r="G216" s="234" t="s">
        <v>109</v>
      </c>
      <c r="H216" s="191"/>
      <c r="I216" s="192" t="str">
        <f t="shared" ref="I216:I217" si="2295">IF(H216="","",H216)</f>
        <v/>
      </c>
      <c r="J216" s="192" t="str">
        <f t="shared" ref="J216:J217" si="2296">IF(I216="","",I216)</f>
        <v/>
      </c>
      <c r="K216" s="192" t="str">
        <f t="shared" ref="K216:K217" si="2297">IF(J216="","",J216)</f>
        <v/>
      </c>
      <c r="L216" s="192" t="str">
        <f t="shared" ref="L216:L217" si="2298">IF(K216="","",K216)</f>
        <v/>
      </c>
      <c r="M216" s="192" t="str">
        <f t="shared" ref="M216:M217" si="2299">IF(L216="","",L216)</f>
        <v/>
      </c>
      <c r="N216" s="192" t="str">
        <f t="shared" ref="N216:N217" si="2300">IF(M216="","",M216)</f>
        <v/>
      </c>
      <c r="O216" s="192" t="str">
        <f t="shared" ref="O216:O217" si="2301">IF(N216="","",N216)</f>
        <v/>
      </c>
      <c r="P216" s="192" t="str">
        <f t="shared" ref="P216:P217" si="2302">IF(O216="","",O216)</f>
        <v/>
      </c>
      <c r="Q216" s="192" t="str">
        <f t="shared" ref="Q216:Q217" si="2303">IF(P216="","",P216)</f>
        <v/>
      </c>
      <c r="R216" s="192" t="str">
        <f t="shared" ref="R216:R217" si="2304">IF(Q216="","",Q216)</f>
        <v/>
      </c>
      <c r="S216" s="192" t="str">
        <f t="shared" ref="S216:S217" si="2305">IF(R216="","",R216)</f>
        <v/>
      </c>
      <c r="T216" s="193">
        <f t="shared" si="2070"/>
        <v>0</v>
      </c>
      <c r="AN216" s="58">
        <v>6</v>
      </c>
      <c r="AO216" s="58">
        <v>3</v>
      </c>
      <c r="AP216" s="58">
        <v>7</v>
      </c>
      <c r="AQ216" s="60">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58">
        <f ca="1">COUNTIF(INDIRECT("H"&amp;(ROW()+12*(($AN216-1)*3+$AO216)-ROW())/12+5):INDIRECT("S"&amp;(ROW()+12*(($AN216-1)*3+$AO216)-ROW())/12+5),AQ216)</f>
        <v>0</v>
      </c>
      <c r="AS216" s="60"/>
      <c r="AU216" s="58">
        <f ca="1">IF(AND(AQ216&gt;0,AR216&gt;0),COUNTIF(AU$6:AU215,"&gt;0")+1,0)</f>
        <v>0</v>
      </c>
      <c r="BE216" s="58">
        <v>1</v>
      </c>
      <c r="BG216" s="58">
        <f t="shared" ref="BG216" si="2306">SUM(H216:H217)</f>
        <v>0</v>
      </c>
      <c r="BH216" s="58">
        <f t="shared" ref="BH216" si="2307">SUM(I216:I217)</f>
        <v>0</v>
      </c>
      <c r="BI216" s="58">
        <f t="shared" ref="BI216" si="2308">SUM(J216:J217)</f>
        <v>0</v>
      </c>
      <c r="BJ216" s="58">
        <f t="shared" ref="BJ216" si="2309">SUM(K216:K217)</f>
        <v>0</v>
      </c>
      <c r="BK216" s="58">
        <f t="shared" ref="BK216" si="2310">SUM(L216:L217)</f>
        <v>0</v>
      </c>
      <c r="BL216" s="58">
        <f t="shared" ref="BL216" si="2311">SUM(M216:M217)</f>
        <v>0</v>
      </c>
      <c r="BM216" s="58">
        <f t="shared" ref="BM216" si="2312">SUM(N216:N217)</f>
        <v>0</v>
      </c>
      <c r="BN216" s="58">
        <f t="shared" ref="BN216" si="2313">SUM(O216:O217)</f>
        <v>0</v>
      </c>
      <c r="BO216" s="58">
        <f t="shared" ref="BO216" si="2314">SUM(P216:P217)</f>
        <v>0</v>
      </c>
      <c r="BP216" s="58">
        <f t="shared" ref="BP216" si="2315">SUM(Q216:Q217)</f>
        <v>0</v>
      </c>
      <c r="BQ216" s="58">
        <f t="shared" ref="BQ216" si="2316">SUM(R216:R217)</f>
        <v>0</v>
      </c>
      <c r="BR216" s="58">
        <f t="shared" ref="BR216" si="2317">SUM(S216:S217)</f>
        <v>0</v>
      </c>
      <c r="BT216" s="58">
        <f t="shared" ref="BT216" si="2318">SUM(U216:U217)</f>
        <v>0</v>
      </c>
      <c r="BU216" s="58">
        <f t="shared" ref="BU216" si="2319">SUM(V216:V217)</f>
        <v>0</v>
      </c>
      <c r="BV216" s="58">
        <f t="shared" ref="BV216" si="2320">SUM(W216:W217)</f>
        <v>0</v>
      </c>
      <c r="BW216" s="58">
        <f t="shared" ref="BW216" si="2321">SUM(X216:X217)</f>
        <v>0</v>
      </c>
      <c r="BX216" s="58">
        <f t="shared" ref="BX216" si="2322">SUM(Y216:Y217)</f>
        <v>0</v>
      </c>
      <c r="BY216" s="58">
        <f t="shared" ref="BY216" si="2323">SUM(Z216:Z217)</f>
        <v>0</v>
      </c>
      <c r="BZ216" s="58">
        <f t="shared" ref="BZ216" si="2324">SUM(AA216:AA217)</f>
        <v>0</v>
      </c>
      <c r="CA216" s="58">
        <f t="shared" ref="CA216" si="2325">SUM(AB216:AB217)</f>
        <v>0</v>
      </c>
      <c r="CB216" s="58">
        <f t="shared" ref="CB216" si="2326">SUM(AC216:AC217)</f>
        <v>0</v>
      </c>
      <c r="CC216" s="58">
        <f t="shared" ref="CC216" si="2327">SUM(AD216:AD217)</f>
        <v>0</v>
      </c>
      <c r="CD216" s="58">
        <f t="shared" ref="CD216" si="2328">SUM(AE216:AE217)</f>
        <v>0</v>
      </c>
      <c r="CE216" s="58">
        <f t="shared" ref="CE216" si="2329">SUM(AF216:AF217)</f>
        <v>0</v>
      </c>
    </row>
    <row r="217" spans="1:83">
      <c r="A217" s="375"/>
      <c r="B217" s="378"/>
      <c r="C217" s="408"/>
      <c r="D217" s="408"/>
      <c r="E217" s="382"/>
      <c r="F217" s="378"/>
      <c r="G217" s="235" t="s">
        <v>107</v>
      </c>
      <c r="H217" s="194"/>
      <c r="I217" s="195" t="str">
        <f t="shared" si="2295"/>
        <v/>
      </c>
      <c r="J217" s="195" t="str">
        <f t="shared" si="2296"/>
        <v/>
      </c>
      <c r="K217" s="195" t="str">
        <f t="shared" si="2297"/>
        <v/>
      </c>
      <c r="L217" s="195" t="str">
        <f t="shared" si="2298"/>
        <v/>
      </c>
      <c r="M217" s="195" t="str">
        <f t="shared" si="2299"/>
        <v/>
      </c>
      <c r="N217" s="195" t="str">
        <f t="shared" si="2300"/>
        <v/>
      </c>
      <c r="O217" s="195" t="str">
        <f t="shared" si="2301"/>
        <v/>
      </c>
      <c r="P217" s="195" t="str">
        <f t="shared" si="2302"/>
        <v/>
      </c>
      <c r="Q217" s="195" t="str">
        <f t="shared" si="2303"/>
        <v/>
      </c>
      <c r="R217" s="195" t="str">
        <f t="shared" si="2304"/>
        <v/>
      </c>
      <c r="S217" s="195" t="str">
        <f t="shared" si="2305"/>
        <v/>
      </c>
      <c r="T217" s="196">
        <f t="shared" si="2070"/>
        <v>0</v>
      </c>
      <c r="AN217" s="58">
        <v>6</v>
      </c>
      <c r="AO217" s="58">
        <v>3</v>
      </c>
      <c r="AP217" s="58">
        <v>8</v>
      </c>
      <c r="AQ217" s="60">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58">
        <f ca="1">COUNTIF(INDIRECT("H"&amp;(ROW()+12*(($AN217-1)*3+$AO217)-ROW())/12+5):INDIRECT("S"&amp;(ROW()+12*(($AN217-1)*3+$AO217)-ROW())/12+5),AQ217)</f>
        <v>0</v>
      </c>
      <c r="AS217" s="60"/>
      <c r="AU217" s="58">
        <f ca="1">IF(AND(AQ217&gt;0,AR217&gt;0),COUNTIF(AU$6:AU216,"&gt;0")+1,0)</f>
        <v>0</v>
      </c>
      <c r="BE217" s="58">
        <v>2</v>
      </c>
      <c r="BF217" s="58" t="s">
        <v>257</v>
      </c>
      <c r="BG217" s="58">
        <f t="shared" ref="BG217" si="2330">IF(BG216+BT216&gt;40000,1,0)</f>
        <v>0</v>
      </c>
      <c r="BH217" s="58">
        <f t="shared" ref="BH217" si="2331">IF(BH216+BU216&gt;40000,1,0)</f>
        <v>0</v>
      </c>
      <c r="BI217" s="58">
        <f t="shared" ref="BI217" si="2332">IF(BI216+BV216&gt;40000,1,0)</f>
        <v>0</v>
      </c>
      <c r="BJ217" s="58">
        <f t="shared" ref="BJ217" si="2333">IF(BJ216+BW216&gt;40000,1,0)</f>
        <v>0</v>
      </c>
      <c r="BK217" s="58">
        <f t="shared" ref="BK217" si="2334">IF(BK216+BX216&gt;40000,1,0)</f>
        <v>0</v>
      </c>
      <c r="BL217" s="58">
        <f t="shared" ref="BL217" si="2335">IF(BL216+BY216&gt;40000,1,0)</f>
        <v>0</v>
      </c>
      <c r="BM217" s="58">
        <f t="shared" ref="BM217" si="2336">IF(BM216+BZ216&gt;40000,1,0)</f>
        <v>0</v>
      </c>
      <c r="BN217" s="58">
        <f t="shared" ref="BN217" si="2337">IF(BN216+CA216&gt;40000,1,0)</f>
        <v>0</v>
      </c>
      <c r="BO217" s="58">
        <f t="shared" ref="BO217" si="2338">IF(BO216+CB216&gt;40000,1,0)</f>
        <v>0</v>
      </c>
      <c r="BP217" s="58">
        <f t="shared" ref="BP217" si="2339">IF(BP216+CC216&gt;40000,1,0)</f>
        <v>0</v>
      </c>
      <c r="BQ217" s="58">
        <f t="shared" ref="BQ217" si="2340">IF(BQ216+CD216&gt;40000,1,0)</f>
        <v>0</v>
      </c>
      <c r="BR217" s="58">
        <f t="shared" ref="BR217" si="2341">IF(BR216+CE216&gt;40000,1,0)</f>
        <v>0</v>
      </c>
    </row>
    <row r="218" spans="1:83">
      <c r="A218" s="376"/>
      <c r="B218" s="379"/>
      <c r="C218" s="409"/>
      <c r="D218" s="410"/>
      <c r="E218" s="383"/>
      <c r="F218" s="379"/>
      <c r="G218" s="236" t="s">
        <v>1226</v>
      </c>
      <c r="H218" s="197"/>
      <c r="I218" s="198"/>
      <c r="J218" s="198"/>
      <c r="K218" s="198"/>
      <c r="L218" s="198"/>
      <c r="M218" s="198"/>
      <c r="N218" s="198"/>
      <c r="O218" s="198"/>
      <c r="P218" s="198"/>
      <c r="Q218" s="198"/>
      <c r="R218" s="198"/>
      <c r="S218" s="198"/>
      <c r="T218" s="199">
        <f t="shared" si="2070"/>
        <v>0</v>
      </c>
      <c r="AN218" s="58">
        <v>6</v>
      </c>
      <c r="AO218" s="58">
        <v>3</v>
      </c>
      <c r="AP218" s="58">
        <v>9</v>
      </c>
      <c r="AQ218" s="60">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58">
        <f ca="1">COUNTIF(INDIRECT("H"&amp;(ROW()+12*(($AN218-1)*3+$AO218)-ROW())/12+5):INDIRECT("S"&amp;(ROW()+12*(($AN218-1)*3+$AO218)-ROW())/12+5),AQ218)</f>
        <v>0</v>
      </c>
      <c r="AS218" s="60"/>
      <c r="AU218" s="58">
        <f ca="1">IF(AND(AQ218&gt;0,AR218&gt;0),COUNTIF(AU$6:AU217,"&gt;0")+1,0)</f>
        <v>0</v>
      </c>
      <c r="BE218" s="58">
        <v>3</v>
      </c>
    </row>
    <row r="219" spans="1:83">
      <c r="A219" s="374">
        <v>72</v>
      </c>
      <c r="B219" s="377"/>
      <c r="C219" s="377"/>
      <c r="D219" s="377"/>
      <c r="E219" s="381"/>
      <c r="F219" s="377"/>
      <c r="G219" s="234" t="s">
        <v>109</v>
      </c>
      <c r="H219" s="191"/>
      <c r="I219" s="192" t="str">
        <f t="shared" ref="I219:I220" si="2342">IF(H219="","",H219)</f>
        <v/>
      </c>
      <c r="J219" s="192" t="str">
        <f t="shared" ref="J219:J220" si="2343">IF(I219="","",I219)</f>
        <v/>
      </c>
      <c r="K219" s="192" t="str">
        <f t="shared" ref="K219:K220" si="2344">IF(J219="","",J219)</f>
        <v/>
      </c>
      <c r="L219" s="192" t="str">
        <f t="shared" ref="L219:L220" si="2345">IF(K219="","",K219)</f>
        <v/>
      </c>
      <c r="M219" s="192" t="str">
        <f t="shared" ref="M219:M220" si="2346">IF(L219="","",L219)</f>
        <v/>
      </c>
      <c r="N219" s="192" t="str">
        <f t="shared" ref="N219:N220" si="2347">IF(M219="","",M219)</f>
        <v/>
      </c>
      <c r="O219" s="192" t="str">
        <f t="shared" ref="O219:O220" si="2348">IF(N219="","",N219)</f>
        <v/>
      </c>
      <c r="P219" s="192" t="str">
        <f t="shared" ref="P219:P220" si="2349">IF(O219="","",O219)</f>
        <v/>
      </c>
      <c r="Q219" s="192" t="str">
        <f t="shared" ref="Q219:Q220" si="2350">IF(P219="","",P219)</f>
        <v/>
      </c>
      <c r="R219" s="192" t="str">
        <f t="shared" ref="R219:R220" si="2351">IF(Q219="","",Q219)</f>
        <v/>
      </c>
      <c r="S219" s="192" t="str">
        <f t="shared" ref="S219:S220" si="2352">IF(R219="","",R219)</f>
        <v/>
      </c>
      <c r="T219" s="193">
        <f t="shared" si="2070"/>
        <v>0</v>
      </c>
      <c r="AN219" s="58">
        <v>6</v>
      </c>
      <c r="AO219" s="58">
        <v>3</v>
      </c>
      <c r="AP219" s="58">
        <v>10</v>
      </c>
      <c r="AQ219" s="60">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58">
        <f ca="1">COUNTIF(INDIRECT("H"&amp;(ROW()+12*(($AN219-1)*3+$AO219)-ROW())/12+5):INDIRECT("S"&amp;(ROW()+12*(($AN219-1)*3+$AO219)-ROW())/12+5),AQ219)</f>
        <v>0</v>
      </c>
      <c r="AS219" s="60"/>
      <c r="AU219" s="58">
        <f ca="1">IF(AND(AQ219&gt;0,AR219&gt;0),COUNTIF(AU$6:AU218,"&gt;0")+1,0)</f>
        <v>0</v>
      </c>
      <c r="BE219" s="58">
        <v>1</v>
      </c>
      <c r="BG219" s="58">
        <f t="shared" ref="BG219" si="2353">SUM(H219:H220)</f>
        <v>0</v>
      </c>
      <c r="BH219" s="58">
        <f t="shared" ref="BH219" si="2354">SUM(I219:I220)</f>
        <v>0</v>
      </c>
      <c r="BI219" s="58">
        <f t="shared" ref="BI219" si="2355">SUM(J219:J220)</f>
        <v>0</v>
      </c>
      <c r="BJ219" s="58">
        <f t="shared" ref="BJ219" si="2356">SUM(K219:K220)</f>
        <v>0</v>
      </c>
      <c r="BK219" s="58">
        <f t="shared" ref="BK219" si="2357">SUM(L219:L220)</f>
        <v>0</v>
      </c>
      <c r="BL219" s="58">
        <f t="shared" ref="BL219" si="2358">SUM(M219:M220)</f>
        <v>0</v>
      </c>
      <c r="BM219" s="58">
        <f t="shared" ref="BM219" si="2359">SUM(N219:N220)</f>
        <v>0</v>
      </c>
      <c r="BN219" s="58">
        <f t="shared" ref="BN219" si="2360">SUM(O219:O220)</f>
        <v>0</v>
      </c>
      <c r="BO219" s="58">
        <f t="shared" ref="BO219" si="2361">SUM(P219:P220)</f>
        <v>0</v>
      </c>
      <c r="BP219" s="58">
        <f t="shared" ref="BP219" si="2362">SUM(Q219:Q220)</f>
        <v>0</v>
      </c>
      <c r="BQ219" s="58">
        <f t="shared" ref="BQ219" si="2363">SUM(R219:R220)</f>
        <v>0</v>
      </c>
      <c r="BR219" s="58">
        <f t="shared" ref="BR219" si="2364">SUM(S219:S220)</f>
        <v>0</v>
      </c>
      <c r="BT219" s="58">
        <f t="shared" ref="BT219" si="2365">SUM(U219:U220)</f>
        <v>0</v>
      </c>
      <c r="BU219" s="58">
        <f t="shared" ref="BU219" si="2366">SUM(V219:V220)</f>
        <v>0</v>
      </c>
      <c r="BV219" s="58">
        <f t="shared" ref="BV219" si="2367">SUM(W219:W220)</f>
        <v>0</v>
      </c>
      <c r="BW219" s="58">
        <f t="shared" ref="BW219" si="2368">SUM(X219:X220)</f>
        <v>0</v>
      </c>
      <c r="BX219" s="58">
        <f t="shared" ref="BX219" si="2369">SUM(Y219:Y220)</f>
        <v>0</v>
      </c>
      <c r="BY219" s="58">
        <f t="shared" ref="BY219" si="2370">SUM(Z219:Z220)</f>
        <v>0</v>
      </c>
      <c r="BZ219" s="58">
        <f t="shared" ref="BZ219" si="2371">SUM(AA219:AA220)</f>
        <v>0</v>
      </c>
      <c r="CA219" s="58">
        <f t="shared" ref="CA219" si="2372">SUM(AB219:AB220)</f>
        <v>0</v>
      </c>
      <c r="CB219" s="58">
        <f t="shared" ref="CB219" si="2373">SUM(AC219:AC220)</f>
        <v>0</v>
      </c>
      <c r="CC219" s="58">
        <f t="shared" ref="CC219" si="2374">SUM(AD219:AD220)</f>
        <v>0</v>
      </c>
      <c r="CD219" s="58">
        <f t="shared" ref="CD219" si="2375">SUM(AE219:AE220)</f>
        <v>0</v>
      </c>
      <c r="CE219" s="58">
        <f t="shared" ref="CE219" si="2376">SUM(AF219:AF220)</f>
        <v>0</v>
      </c>
    </row>
    <row r="220" spans="1:83">
      <c r="A220" s="375"/>
      <c r="B220" s="378"/>
      <c r="C220" s="408"/>
      <c r="D220" s="408"/>
      <c r="E220" s="382"/>
      <c r="F220" s="378"/>
      <c r="G220" s="235" t="s">
        <v>107</v>
      </c>
      <c r="H220" s="194"/>
      <c r="I220" s="195" t="str">
        <f t="shared" si="2342"/>
        <v/>
      </c>
      <c r="J220" s="195" t="str">
        <f t="shared" si="2343"/>
        <v/>
      </c>
      <c r="K220" s="195" t="str">
        <f t="shared" si="2344"/>
        <v/>
      </c>
      <c r="L220" s="195" t="str">
        <f t="shared" si="2345"/>
        <v/>
      </c>
      <c r="M220" s="195" t="str">
        <f t="shared" si="2346"/>
        <v/>
      </c>
      <c r="N220" s="195" t="str">
        <f t="shared" si="2347"/>
        <v/>
      </c>
      <c r="O220" s="195" t="str">
        <f t="shared" si="2348"/>
        <v/>
      </c>
      <c r="P220" s="195" t="str">
        <f t="shared" si="2349"/>
        <v/>
      </c>
      <c r="Q220" s="195" t="str">
        <f t="shared" si="2350"/>
        <v/>
      </c>
      <c r="R220" s="195" t="str">
        <f t="shared" si="2351"/>
        <v/>
      </c>
      <c r="S220" s="195" t="str">
        <f t="shared" si="2352"/>
        <v/>
      </c>
      <c r="T220" s="196">
        <f t="shared" si="2070"/>
        <v>0</v>
      </c>
      <c r="AN220" s="58">
        <v>6</v>
      </c>
      <c r="AO220" s="58">
        <v>3</v>
      </c>
      <c r="AP220" s="58">
        <v>11</v>
      </c>
      <c r="AQ220" s="60">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58">
        <f ca="1">COUNTIF(INDIRECT("H"&amp;(ROW()+12*(($AN220-1)*3+$AO220)-ROW())/12+5):INDIRECT("S"&amp;(ROW()+12*(($AN220-1)*3+$AO220)-ROW())/12+5),AQ220)</f>
        <v>0</v>
      </c>
      <c r="AS220" s="60"/>
      <c r="AU220" s="58">
        <f ca="1">IF(AND(AQ220&gt;0,AR220&gt;0),COUNTIF(AU$6:AU219,"&gt;0")+1,0)</f>
        <v>0</v>
      </c>
      <c r="BE220" s="58">
        <v>2</v>
      </c>
      <c r="BF220" s="58" t="s">
        <v>257</v>
      </c>
      <c r="BG220" s="58">
        <f t="shared" ref="BG220" si="2377">IF(BG219+BT219&gt;40000,1,0)</f>
        <v>0</v>
      </c>
      <c r="BH220" s="58">
        <f t="shared" ref="BH220" si="2378">IF(BH219+BU219&gt;40000,1,0)</f>
        <v>0</v>
      </c>
      <c r="BI220" s="58">
        <f t="shared" ref="BI220" si="2379">IF(BI219+BV219&gt;40000,1,0)</f>
        <v>0</v>
      </c>
      <c r="BJ220" s="58">
        <f t="shared" ref="BJ220" si="2380">IF(BJ219+BW219&gt;40000,1,0)</f>
        <v>0</v>
      </c>
      <c r="BK220" s="58">
        <f t="shared" ref="BK220" si="2381">IF(BK219+BX219&gt;40000,1,0)</f>
        <v>0</v>
      </c>
      <c r="BL220" s="58">
        <f t="shared" ref="BL220" si="2382">IF(BL219+BY219&gt;40000,1,0)</f>
        <v>0</v>
      </c>
      <c r="BM220" s="58">
        <f t="shared" ref="BM220" si="2383">IF(BM219+BZ219&gt;40000,1,0)</f>
        <v>0</v>
      </c>
      <c r="BN220" s="58">
        <f t="shared" ref="BN220" si="2384">IF(BN219+CA219&gt;40000,1,0)</f>
        <v>0</v>
      </c>
      <c r="BO220" s="58">
        <f t="shared" ref="BO220" si="2385">IF(BO219+CB219&gt;40000,1,0)</f>
        <v>0</v>
      </c>
      <c r="BP220" s="58">
        <f t="shared" ref="BP220" si="2386">IF(BP219+CC219&gt;40000,1,0)</f>
        <v>0</v>
      </c>
      <c r="BQ220" s="58">
        <f t="shared" ref="BQ220" si="2387">IF(BQ219+CD219&gt;40000,1,0)</f>
        <v>0</v>
      </c>
      <c r="BR220" s="58">
        <f t="shared" ref="BR220" si="2388">IF(BR219+CE219&gt;40000,1,0)</f>
        <v>0</v>
      </c>
    </row>
    <row r="221" spans="1:83">
      <c r="A221" s="376"/>
      <c r="B221" s="379"/>
      <c r="C221" s="409"/>
      <c r="D221" s="410"/>
      <c r="E221" s="383"/>
      <c r="F221" s="379"/>
      <c r="G221" s="236" t="s">
        <v>1226</v>
      </c>
      <c r="H221" s="197"/>
      <c r="I221" s="198"/>
      <c r="J221" s="198"/>
      <c r="K221" s="198"/>
      <c r="L221" s="198"/>
      <c r="M221" s="198"/>
      <c r="N221" s="198"/>
      <c r="O221" s="198"/>
      <c r="P221" s="198"/>
      <c r="Q221" s="198"/>
      <c r="R221" s="198"/>
      <c r="S221" s="198"/>
      <c r="T221" s="199">
        <f t="shared" si="2070"/>
        <v>0</v>
      </c>
      <c r="AN221" s="243">
        <v>6</v>
      </c>
      <c r="AO221" s="243">
        <v>3</v>
      </c>
      <c r="AP221" s="243">
        <v>12</v>
      </c>
      <c r="AQ221" s="244">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243">
        <f ca="1">COUNTIF(INDIRECT("H"&amp;(ROW()+12*(($AN221-1)*3+$AO221)-ROW())/12+5):INDIRECT("S"&amp;(ROW()+12*(($AN221-1)*3+$AO221)-ROW())/12+5),AQ221)</f>
        <v>0</v>
      </c>
      <c r="AS221" s="244"/>
      <c r="AT221" s="243"/>
      <c r="AU221" s="243">
        <f ca="1">IF(AND(AQ221&gt;0,AR221&gt;0),COUNTIF(AU$6:AU220,"&gt;0")+1,0)</f>
        <v>0</v>
      </c>
      <c r="BE221" s="58">
        <v>3</v>
      </c>
    </row>
    <row r="222" spans="1:83">
      <c r="A222" s="374">
        <v>73</v>
      </c>
      <c r="B222" s="377"/>
      <c r="C222" s="377"/>
      <c r="D222" s="377"/>
      <c r="E222" s="381"/>
      <c r="F222" s="377"/>
      <c r="G222" s="234" t="s">
        <v>109</v>
      </c>
      <c r="H222" s="191"/>
      <c r="I222" s="192" t="str">
        <f t="shared" ref="I222:I223" si="2389">IF(H222="","",H222)</f>
        <v/>
      </c>
      <c r="J222" s="192" t="str">
        <f t="shared" ref="J222:J223" si="2390">IF(I222="","",I222)</f>
        <v/>
      </c>
      <c r="K222" s="192" t="str">
        <f t="shared" ref="K222:K223" si="2391">IF(J222="","",J222)</f>
        <v/>
      </c>
      <c r="L222" s="192" t="str">
        <f t="shared" ref="L222:L223" si="2392">IF(K222="","",K222)</f>
        <v/>
      </c>
      <c r="M222" s="192" t="str">
        <f t="shared" ref="M222:M223" si="2393">IF(L222="","",L222)</f>
        <v/>
      </c>
      <c r="N222" s="192" t="str">
        <f t="shared" ref="N222:N223" si="2394">IF(M222="","",M222)</f>
        <v/>
      </c>
      <c r="O222" s="192" t="str">
        <f t="shared" ref="O222:O223" si="2395">IF(N222="","",N222)</f>
        <v/>
      </c>
      <c r="P222" s="192" t="str">
        <f t="shared" ref="P222:P223" si="2396">IF(O222="","",O222)</f>
        <v/>
      </c>
      <c r="Q222" s="192" t="str">
        <f t="shared" ref="Q222:Q223" si="2397">IF(P222="","",P222)</f>
        <v/>
      </c>
      <c r="R222" s="192" t="str">
        <f t="shared" ref="R222:R223" si="2398">IF(Q222="","",Q222)</f>
        <v/>
      </c>
      <c r="S222" s="192" t="str">
        <f t="shared" ref="S222:S223" si="2399">IF(R222="","",R222)</f>
        <v/>
      </c>
      <c r="T222" s="193">
        <f t="shared" si="2070"/>
        <v>0</v>
      </c>
      <c r="AN222" s="58">
        <v>7</v>
      </c>
      <c r="AO222" s="58">
        <v>1</v>
      </c>
      <c r="AP222" s="58">
        <v>1</v>
      </c>
      <c r="AQ222" s="60">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58">
        <f ca="1">COUNTIF(INDIRECT("H"&amp;(ROW()+12*(($AN222-1)*3+$AO222)-ROW())/12+5):INDIRECT("S"&amp;(ROW()+12*(($AN222-1)*3+$AO222)-ROW())/12+5),AQ222)</f>
        <v>0</v>
      </c>
      <c r="AS222" s="60"/>
      <c r="AU222" s="58">
        <f ca="1">IF(AND(AQ222&gt;0,AR222&gt;0),COUNTIF(AU$6:AU221,"&gt;0")+1,0)</f>
        <v>0</v>
      </c>
      <c r="BE222" s="58">
        <v>1</v>
      </c>
      <c r="BG222" s="58">
        <f t="shared" ref="BG222" si="2400">SUM(H222:H223)</f>
        <v>0</v>
      </c>
      <c r="BH222" s="58">
        <f t="shared" ref="BH222" si="2401">SUM(I222:I223)</f>
        <v>0</v>
      </c>
      <c r="BI222" s="58">
        <f t="shared" ref="BI222" si="2402">SUM(J222:J223)</f>
        <v>0</v>
      </c>
      <c r="BJ222" s="58">
        <f t="shared" ref="BJ222" si="2403">SUM(K222:K223)</f>
        <v>0</v>
      </c>
      <c r="BK222" s="58">
        <f t="shared" ref="BK222" si="2404">SUM(L222:L223)</f>
        <v>0</v>
      </c>
      <c r="BL222" s="58">
        <f t="shared" ref="BL222" si="2405">SUM(M222:M223)</f>
        <v>0</v>
      </c>
      <c r="BM222" s="58">
        <f t="shared" ref="BM222" si="2406">SUM(N222:N223)</f>
        <v>0</v>
      </c>
      <c r="BN222" s="58">
        <f t="shared" ref="BN222" si="2407">SUM(O222:O223)</f>
        <v>0</v>
      </c>
      <c r="BO222" s="58">
        <f t="shared" ref="BO222" si="2408">SUM(P222:P223)</f>
        <v>0</v>
      </c>
      <c r="BP222" s="58">
        <f t="shared" ref="BP222" si="2409">SUM(Q222:Q223)</f>
        <v>0</v>
      </c>
      <c r="BQ222" s="58">
        <f t="shared" ref="BQ222" si="2410">SUM(R222:R223)</f>
        <v>0</v>
      </c>
      <c r="BR222" s="58">
        <f t="shared" ref="BR222" si="2411">SUM(S222:S223)</f>
        <v>0</v>
      </c>
      <c r="BT222" s="58">
        <f t="shared" ref="BT222" si="2412">SUM(U222:U223)</f>
        <v>0</v>
      </c>
      <c r="BU222" s="58">
        <f t="shared" ref="BU222" si="2413">SUM(V222:V223)</f>
        <v>0</v>
      </c>
      <c r="BV222" s="58">
        <f t="shared" ref="BV222" si="2414">SUM(W222:W223)</f>
        <v>0</v>
      </c>
      <c r="BW222" s="58">
        <f t="shared" ref="BW222" si="2415">SUM(X222:X223)</f>
        <v>0</v>
      </c>
      <c r="BX222" s="58">
        <f t="shared" ref="BX222" si="2416">SUM(Y222:Y223)</f>
        <v>0</v>
      </c>
      <c r="BY222" s="58">
        <f t="shared" ref="BY222" si="2417">SUM(Z222:Z223)</f>
        <v>0</v>
      </c>
      <c r="BZ222" s="58">
        <f t="shared" ref="BZ222" si="2418">SUM(AA222:AA223)</f>
        <v>0</v>
      </c>
      <c r="CA222" s="58">
        <f t="shared" ref="CA222" si="2419">SUM(AB222:AB223)</f>
        <v>0</v>
      </c>
      <c r="CB222" s="58">
        <f t="shared" ref="CB222" si="2420">SUM(AC222:AC223)</f>
        <v>0</v>
      </c>
      <c r="CC222" s="58">
        <f t="shared" ref="CC222" si="2421">SUM(AD222:AD223)</f>
        <v>0</v>
      </c>
      <c r="CD222" s="58">
        <f t="shared" ref="CD222" si="2422">SUM(AE222:AE223)</f>
        <v>0</v>
      </c>
      <c r="CE222" s="58">
        <f t="shared" ref="CE222" si="2423">SUM(AF222:AF223)</f>
        <v>0</v>
      </c>
    </row>
    <row r="223" spans="1:83">
      <c r="A223" s="375"/>
      <c r="B223" s="378"/>
      <c r="C223" s="408"/>
      <c r="D223" s="408"/>
      <c r="E223" s="382"/>
      <c r="F223" s="378"/>
      <c r="G223" s="235" t="s">
        <v>107</v>
      </c>
      <c r="H223" s="194"/>
      <c r="I223" s="195" t="str">
        <f t="shared" si="2389"/>
        <v/>
      </c>
      <c r="J223" s="195" t="str">
        <f t="shared" si="2390"/>
        <v/>
      </c>
      <c r="K223" s="195" t="str">
        <f t="shared" si="2391"/>
        <v/>
      </c>
      <c r="L223" s="195" t="str">
        <f t="shared" si="2392"/>
        <v/>
      </c>
      <c r="M223" s="195" t="str">
        <f t="shared" si="2393"/>
        <v/>
      </c>
      <c r="N223" s="195" t="str">
        <f t="shared" si="2394"/>
        <v/>
      </c>
      <c r="O223" s="195" t="str">
        <f t="shared" si="2395"/>
        <v/>
      </c>
      <c r="P223" s="195" t="str">
        <f t="shared" si="2396"/>
        <v/>
      </c>
      <c r="Q223" s="195" t="str">
        <f t="shared" si="2397"/>
        <v/>
      </c>
      <c r="R223" s="195" t="str">
        <f t="shared" si="2398"/>
        <v/>
      </c>
      <c r="S223" s="195" t="str">
        <f t="shared" si="2399"/>
        <v/>
      </c>
      <c r="T223" s="196">
        <f t="shared" si="2070"/>
        <v>0</v>
      </c>
      <c r="AN223" s="58">
        <v>7</v>
      </c>
      <c r="AO223" s="58">
        <v>1</v>
      </c>
      <c r="AP223" s="58">
        <v>2</v>
      </c>
      <c r="AQ223" s="60">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58">
        <f ca="1">COUNTIF(INDIRECT("H"&amp;(ROW()+12*(($AN223-1)*3+$AO223)-ROW())/12+5):INDIRECT("S"&amp;(ROW()+12*(($AN223-1)*3+$AO223)-ROW())/12+5),AQ223)</f>
        <v>0</v>
      </c>
      <c r="AS223" s="60"/>
      <c r="AU223" s="58">
        <f ca="1">IF(AND(AQ223&gt;0,AR223&gt;0),COUNTIF(AU$6:AU222,"&gt;0")+1,0)</f>
        <v>0</v>
      </c>
      <c r="BE223" s="58">
        <v>2</v>
      </c>
      <c r="BF223" s="58" t="s">
        <v>257</v>
      </c>
      <c r="BG223" s="58">
        <f t="shared" ref="BG223" si="2424">IF(BG222+BT222&gt;40000,1,0)</f>
        <v>0</v>
      </c>
      <c r="BH223" s="58">
        <f t="shared" ref="BH223" si="2425">IF(BH222+BU222&gt;40000,1,0)</f>
        <v>0</v>
      </c>
      <c r="BI223" s="58">
        <f t="shared" ref="BI223" si="2426">IF(BI222+BV222&gt;40000,1,0)</f>
        <v>0</v>
      </c>
      <c r="BJ223" s="58">
        <f t="shared" ref="BJ223" si="2427">IF(BJ222+BW222&gt;40000,1,0)</f>
        <v>0</v>
      </c>
      <c r="BK223" s="58">
        <f t="shared" ref="BK223" si="2428">IF(BK222+BX222&gt;40000,1,0)</f>
        <v>0</v>
      </c>
      <c r="BL223" s="58">
        <f t="shared" ref="BL223" si="2429">IF(BL222+BY222&gt;40000,1,0)</f>
        <v>0</v>
      </c>
      <c r="BM223" s="58">
        <f t="shared" ref="BM223" si="2430">IF(BM222+BZ222&gt;40000,1,0)</f>
        <v>0</v>
      </c>
      <c r="BN223" s="58">
        <f t="shared" ref="BN223" si="2431">IF(BN222+CA222&gt;40000,1,0)</f>
        <v>0</v>
      </c>
      <c r="BO223" s="58">
        <f t="shared" ref="BO223" si="2432">IF(BO222+CB222&gt;40000,1,0)</f>
        <v>0</v>
      </c>
      <c r="BP223" s="58">
        <f t="shared" ref="BP223" si="2433">IF(BP222+CC222&gt;40000,1,0)</f>
        <v>0</v>
      </c>
      <c r="BQ223" s="58">
        <f t="shared" ref="BQ223" si="2434">IF(BQ222+CD222&gt;40000,1,0)</f>
        <v>0</v>
      </c>
      <c r="BR223" s="58">
        <f t="shared" ref="BR223" si="2435">IF(BR222+CE222&gt;40000,1,0)</f>
        <v>0</v>
      </c>
    </row>
    <row r="224" spans="1:83">
      <c r="A224" s="376"/>
      <c r="B224" s="379"/>
      <c r="C224" s="409"/>
      <c r="D224" s="410"/>
      <c r="E224" s="383"/>
      <c r="F224" s="379"/>
      <c r="G224" s="236" t="s">
        <v>1226</v>
      </c>
      <c r="H224" s="197"/>
      <c r="I224" s="198"/>
      <c r="J224" s="198"/>
      <c r="K224" s="198"/>
      <c r="L224" s="198"/>
      <c r="M224" s="198"/>
      <c r="N224" s="198"/>
      <c r="O224" s="198"/>
      <c r="P224" s="198"/>
      <c r="Q224" s="198"/>
      <c r="R224" s="198"/>
      <c r="S224" s="198"/>
      <c r="T224" s="199">
        <f t="shared" si="2070"/>
        <v>0</v>
      </c>
      <c r="AN224" s="58">
        <v>7</v>
      </c>
      <c r="AO224" s="58">
        <v>1</v>
      </c>
      <c r="AP224" s="58">
        <v>3</v>
      </c>
      <c r="AQ224" s="60">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58">
        <f ca="1">COUNTIF(INDIRECT("H"&amp;(ROW()+12*(($AN224-1)*3+$AO224)-ROW())/12+5):INDIRECT("S"&amp;(ROW()+12*(($AN224-1)*3+$AO224)-ROW())/12+5),AQ224)</f>
        <v>0</v>
      </c>
      <c r="AS224" s="60"/>
      <c r="AU224" s="58">
        <f ca="1">IF(AND(AQ224&gt;0,AR224&gt;0),COUNTIF(AU$6:AU223,"&gt;0")+1,0)</f>
        <v>0</v>
      </c>
      <c r="BE224" s="58">
        <v>3</v>
      </c>
    </row>
    <row r="225" spans="1:83">
      <c r="A225" s="374">
        <v>74</v>
      </c>
      <c r="B225" s="377"/>
      <c r="C225" s="377"/>
      <c r="D225" s="377"/>
      <c r="E225" s="381"/>
      <c r="F225" s="377"/>
      <c r="G225" s="234" t="s">
        <v>109</v>
      </c>
      <c r="H225" s="191"/>
      <c r="I225" s="192" t="str">
        <f t="shared" ref="I225:I226" si="2436">IF(H225="","",H225)</f>
        <v/>
      </c>
      <c r="J225" s="192" t="str">
        <f t="shared" ref="J225:J226" si="2437">IF(I225="","",I225)</f>
        <v/>
      </c>
      <c r="K225" s="192" t="str">
        <f t="shared" ref="K225:K226" si="2438">IF(J225="","",J225)</f>
        <v/>
      </c>
      <c r="L225" s="192" t="str">
        <f t="shared" ref="L225:L226" si="2439">IF(K225="","",K225)</f>
        <v/>
      </c>
      <c r="M225" s="192" t="str">
        <f t="shared" ref="M225:M226" si="2440">IF(L225="","",L225)</f>
        <v/>
      </c>
      <c r="N225" s="192" t="str">
        <f t="shared" ref="N225:N226" si="2441">IF(M225="","",M225)</f>
        <v/>
      </c>
      <c r="O225" s="192" t="str">
        <f t="shared" ref="O225:O226" si="2442">IF(N225="","",N225)</f>
        <v/>
      </c>
      <c r="P225" s="192" t="str">
        <f t="shared" ref="P225:P226" si="2443">IF(O225="","",O225)</f>
        <v/>
      </c>
      <c r="Q225" s="192" t="str">
        <f t="shared" ref="Q225:Q226" si="2444">IF(P225="","",P225)</f>
        <v/>
      </c>
      <c r="R225" s="192" t="str">
        <f t="shared" ref="R225:R226" si="2445">IF(Q225="","",Q225)</f>
        <v/>
      </c>
      <c r="S225" s="192" t="str">
        <f t="shared" ref="S225:S226" si="2446">IF(R225="","",R225)</f>
        <v/>
      </c>
      <c r="T225" s="193">
        <f t="shared" si="2070"/>
        <v>0</v>
      </c>
      <c r="AN225" s="58">
        <v>7</v>
      </c>
      <c r="AO225" s="58">
        <v>1</v>
      </c>
      <c r="AP225" s="58">
        <v>4</v>
      </c>
      <c r="AQ225" s="60">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58">
        <f ca="1">COUNTIF(INDIRECT("H"&amp;(ROW()+12*(($AN225-1)*3+$AO225)-ROW())/12+5):INDIRECT("S"&amp;(ROW()+12*(($AN225-1)*3+$AO225)-ROW())/12+5),AQ225)</f>
        <v>0</v>
      </c>
      <c r="AS225" s="60"/>
      <c r="AU225" s="58">
        <f ca="1">IF(AND(AQ225&gt;0,AR225&gt;0),COUNTIF(AU$6:AU224,"&gt;0")+1,0)</f>
        <v>0</v>
      </c>
      <c r="BE225" s="58">
        <v>1</v>
      </c>
      <c r="BG225" s="58">
        <f t="shared" ref="BG225" si="2447">SUM(H225:H226)</f>
        <v>0</v>
      </c>
      <c r="BH225" s="58">
        <f t="shared" ref="BH225" si="2448">SUM(I225:I226)</f>
        <v>0</v>
      </c>
      <c r="BI225" s="58">
        <f t="shared" ref="BI225" si="2449">SUM(J225:J226)</f>
        <v>0</v>
      </c>
      <c r="BJ225" s="58">
        <f t="shared" ref="BJ225" si="2450">SUM(K225:K226)</f>
        <v>0</v>
      </c>
      <c r="BK225" s="58">
        <f t="shared" ref="BK225" si="2451">SUM(L225:L226)</f>
        <v>0</v>
      </c>
      <c r="BL225" s="58">
        <f t="shared" ref="BL225" si="2452">SUM(M225:M226)</f>
        <v>0</v>
      </c>
      <c r="BM225" s="58">
        <f t="shared" ref="BM225" si="2453">SUM(N225:N226)</f>
        <v>0</v>
      </c>
      <c r="BN225" s="58">
        <f t="shared" ref="BN225" si="2454">SUM(O225:O226)</f>
        <v>0</v>
      </c>
      <c r="BO225" s="58">
        <f t="shared" ref="BO225" si="2455">SUM(P225:P226)</f>
        <v>0</v>
      </c>
      <c r="BP225" s="58">
        <f t="shared" ref="BP225" si="2456">SUM(Q225:Q226)</f>
        <v>0</v>
      </c>
      <c r="BQ225" s="58">
        <f t="shared" ref="BQ225" si="2457">SUM(R225:R226)</f>
        <v>0</v>
      </c>
      <c r="BR225" s="58">
        <f t="shared" ref="BR225" si="2458">SUM(S225:S226)</f>
        <v>0</v>
      </c>
      <c r="BT225" s="58">
        <f t="shared" ref="BT225" si="2459">SUM(U225:U226)</f>
        <v>0</v>
      </c>
      <c r="BU225" s="58">
        <f t="shared" ref="BU225" si="2460">SUM(V225:V226)</f>
        <v>0</v>
      </c>
      <c r="BV225" s="58">
        <f t="shared" ref="BV225" si="2461">SUM(W225:W226)</f>
        <v>0</v>
      </c>
      <c r="BW225" s="58">
        <f t="shared" ref="BW225" si="2462">SUM(X225:X226)</f>
        <v>0</v>
      </c>
      <c r="BX225" s="58">
        <f t="shared" ref="BX225" si="2463">SUM(Y225:Y226)</f>
        <v>0</v>
      </c>
      <c r="BY225" s="58">
        <f t="shared" ref="BY225" si="2464">SUM(Z225:Z226)</f>
        <v>0</v>
      </c>
      <c r="BZ225" s="58">
        <f t="shared" ref="BZ225" si="2465">SUM(AA225:AA226)</f>
        <v>0</v>
      </c>
      <c r="CA225" s="58">
        <f t="shared" ref="CA225" si="2466">SUM(AB225:AB226)</f>
        <v>0</v>
      </c>
      <c r="CB225" s="58">
        <f t="shared" ref="CB225" si="2467">SUM(AC225:AC226)</f>
        <v>0</v>
      </c>
      <c r="CC225" s="58">
        <f t="shared" ref="CC225" si="2468">SUM(AD225:AD226)</f>
        <v>0</v>
      </c>
      <c r="CD225" s="58">
        <f t="shared" ref="CD225" si="2469">SUM(AE225:AE226)</f>
        <v>0</v>
      </c>
      <c r="CE225" s="58">
        <f t="shared" ref="CE225" si="2470">SUM(AF225:AF226)</f>
        <v>0</v>
      </c>
    </row>
    <row r="226" spans="1:83">
      <c r="A226" s="375"/>
      <c r="B226" s="378"/>
      <c r="C226" s="408"/>
      <c r="D226" s="408"/>
      <c r="E226" s="382"/>
      <c r="F226" s="378"/>
      <c r="G226" s="235" t="s">
        <v>107</v>
      </c>
      <c r="H226" s="194"/>
      <c r="I226" s="195" t="str">
        <f t="shared" si="2436"/>
        <v/>
      </c>
      <c r="J226" s="195" t="str">
        <f t="shared" si="2437"/>
        <v/>
      </c>
      <c r="K226" s="195" t="str">
        <f t="shared" si="2438"/>
        <v/>
      </c>
      <c r="L226" s="195" t="str">
        <f t="shared" si="2439"/>
        <v/>
      </c>
      <c r="M226" s="195" t="str">
        <f t="shared" si="2440"/>
        <v/>
      </c>
      <c r="N226" s="195" t="str">
        <f t="shared" si="2441"/>
        <v/>
      </c>
      <c r="O226" s="195" t="str">
        <f t="shared" si="2442"/>
        <v/>
      </c>
      <c r="P226" s="195" t="str">
        <f t="shared" si="2443"/>
        <v/>
      </c>
      <c r="Q226" s="195" t="str">
        <f t="shared" si="2444"/>
        <v/>
      </c>
      <c r="R226" s="195" t="str">
        <f t="shared" si="2445"/>
        <v/>
      </c>
      <c r="S226" s="195" t="str">
        <f t="shared" si="2446"/>
        <v/>
      </c>
      <c r="T226" s="196">
        <f t="shared" si="2070"/>
        <v>0</v>
      </c>
      <c r="AN226" s="58">
        <v>7</v>
      </c>
      <c r="AO226" s="58">
        <v>1</v>
      </c>
      <c r="AP226" s="58">
        <v>5</v>
      </c>
      <c r="AQ226" s="60">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58">
        <f ca="1">COUNTIF(INDIRECT("H"&amp;(ROW()+12*(($AN226-1)*3+$AO226)-ROW())/12+5):INDIRECT("S"&amp;(ROW()+12*(($AN226-1)*3+$AO226)-ROW())/12+5),AQ226)</f>
        <v>0</v>
      </c>
      <c r="AS226" s="60"/>
      <c r="AU226" s="58">
        <f ca="1">IF(AND(AQ226&gt;0,AR226&gt;0),COUNTIF(AU$6:AU225,"&gt;0")+1,0)</f>
        <v>0</v>
      </c>
      <c r="BE226" s="58">
        <v>2</v>
      </c>
      <c r="BF226" s="58" t="s">
        <v>257</v>
      </c>
      <c r="BG226" s="58">
        <f t="shared" ref="BG226" si="2471">IF(BG225+BT225&gt;40000,1,0)</f>
        <v>0</v>
      </c>
      <c r="BH226" s="58">
        <f t="shared" ref="BH226" si="2472">IF(BH225+BU225&gt;40000,1,0)</f>
        <v>0</v>
      </c>
      <c r="BI226" s="58">
        <f t="shared" ref="BI226" si="2473">IF(BI225+BV225&gt;40000,1,0)</f>
        <v>0</v>
      </c>
      <c r="BJ226" s="58">
        <f t="shared" ref="BJ226" si="2474">IF(BJ225+BW225&gt;40000,1,0)</f>
        <v>0</v>
      </c>
      <c r="BK226" s="58">
        <f t="shared" ref="BK226" si="2475">IF(BK225+BX225&gt;40000,1,0)</f>
        <v>0</v>
      </c>
      <c r="BL226" s="58">
        <f t="shared" ref="BL226" si="2476">IF(BL225+BY225&gt;40000,1,0)</f>
        <v>0</v>
      </c>
      <c r="BM226" s="58">
        <f t="shared" ref="BM226" si="2477">IF(BM225+BZ225&gt;40000,1,0)</f>
        <v>0</v>
      </c>
      <c r="BN226" s="58">
        <f t="shared" ref="BN226" si="2478">IF(BN225+CA225&gt;40000,1,0)</f>
        <v>0</v>
      </c>
      <c r="BO226" s="58">
        <f t="shared" ref="BO226" si="2479">IF(BO225+CB225&gt;40000,1,0)</f>
        <v>0</v>
      </c>
      <c r="BP226" s="58">
        <f t="shared" ref="BP226" si="2480">IF(BP225+CC225&gt;40000,1,0)</f>
        <v>0</v>
      </c>
      <c r="BQ226" s="58">
        <f t="shared" ref="BQ226" si="2481">IF(BQ225+CD225&gt;40000,1,0)</f>
        <v>0</v>
      </c>
      <c r="BR226" s="58">
        <f t="shared" ref="BR226" si="2482">IF(BR225+CE225&gt;40000,1,0)</f>
        <v>0</v>
      </c>
    </row>
    <row r="227" spans="1:83">
      <c r="A227" s="376"/>
      <c r="B227" s="379"/>
      <c r="C227" s="409"/>
      <c r="D227" s="410"/>
      <c r="E227" s="383"/>
      <c r="F227" s="379"/>
      <c r="G227" s="236" t="s">
        <v>1226</v>
      </c>
      <c r="H227" s="197"/>
      <c r="I227" s="198"/>
      <c r="J227" s="198"/>
      <c r="K227" s="198"/>
      <c r="L227" s="198"/>
      <c r="M227" s="198"/>
      <c r="N227" s="198"/>
      <c r="O227" s="198"/>
      <c r="P227" s="198"/>
      <c r="Q227" s="198"/>
      <c r="R227" s="198"/>
      <c r="S227" s="198"/>
      <c r="T227" s="199">
        <f t="shared" si="2070"/>
        <v>0</v>
      </c>
      <c r="AN227" s="58">
        <v>7</v>
      </c>
      <c r="AO227" s="58">
        <v>1</v>
      </c>
      <c r="AP227" s="58">
        <v>6</v>
      </c>
      <c r="AQ227" s="60">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58">
        <f ca="1">COUNTIF(INDIRECT("H"&amp;(ROW()+12*(($AN227-1)*3+$AO227)-ROW())/12+5):INDIRECT("S"&amp;(ROW()+12*(($AN227-1)*3+$AO227)-ROW())/12+5),AQ227)</f>
        <v>0</v>
      </c>
      <c r="AS227" s="60"/>
      <c r="AU227" s="58">
        <f ca="1">IF(AND(AQ227&gt;0,AR227&gt;0),COUNTIF(AU$6:AU226,"&gt;0")+1,0)</f>
        <v>0</v>
      </c>
      <c r="BE227" s="58">
        <v>3</v>
      </c>
    </row>
    <row r="228" spans="1:83">
      <c r="A228" s="374">
        <v>75</v>
      </c>
      <c r="B228" s="377"/>
      <c r="C228" s="377"/>
      <c r="D228" s="377"/>
      <c r="E228" s="381"/>
      <c r="F228" s="377"/>
      <c r="G228" s="234" t="s">
        <v>109</v>
      </c>
      <c r="H228" s="191"/>
      <c r="I228" s="192" t="str">
        <f t="shared" ref="I228:I229" si="2483">IF(H228="","",H228)</f>
        <v/>
      </c>
      <c r="J228" s="192" t="str">
        <f t="shared" ref="J228:J229" si="2484">IF(I228="","",I228)</f>
        <v/>
      </c>
      <c r="K228" s="192" t="str">
        <f t="shared" ref="K228:K229" si="2485">IF(J228="","",J228)</f>
        <v/>
      </c>
      <c r="L228" s="192" t="str">
        <f t="shared" ref="L228:L229" si="2486">IF(K228="","",K228)</f>
        <v/>
      </c>
      <c r="M228" s="192" t="str">
        <f t="shared" ref="M228:M229" si="2487">IF(L228="","",L228)</f>
        <v/>
      </c>
      <c r="N228" s="192" t="str">
        <f t="shared" ref="N228:N229" si="2488">IF(M228="","",M228)</f>
        <v/>
      </c>
      <c r="O228" s="192" t="str">
        <f t="shared" ref="O228:O229" si="2489">IF(N228="","",N228)</f>
        <v/>
      </c>
      <c r="P228" s="192" t="str">
        <f t="shared" ref="P228:P229" si="2490">IF(O228="","",O228)</f>
        <v/>
      </c>
      <c r="Q228" s="192" t="str">
        <f t="shared" ref="Q228:Q229" si="2491">IF(P228="","",P228)</f>
        <v/>
      </c>
      <c r="R228" s="192" t="str">
        <f t="shared" ref="R228:R229" si="2492">IF(Q228="","",Q228)</f>
        <v/>
      </c>
      <c r="S228" s="192" t="str">
        <f t="shared" ref="S228:S229" si="2493">IF(R228="","",R228)</f>
        <v/>
      </c>
      <c r="T228" s="193">
        <f t="shared" si="2070"/>
        <v>0</v>
      </c>
      <c r="AN228" s="58">
        <v>7</v>
      </c>
      <c r="AO228" s="58">
        <v>1</v>
      </c>
      <c r="AP228" s="58">
        <v>7</v>
      </c>
      <c r="AQ228" s="60">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58">
        <f ca="1">COUNTIF(INDIRECT("H"&amp;(ROW()+12*(($AN228-1)*3+$AO228)-ROW())/12+5):INDIRECT("S"&amp;(ROW()+12*(($AN228-1)*3+$AO228)-ROW())/12+5),AQ228)</f>
        <v>0</v>
      </c>
      <c r="AS228" s="60"/>
      <c r="AU228" s="58">
        <f ca="1">IF(AND(AQ228&gt;0,AR228&gt;0),COUNTIF(AU$6:AU227,"&gt;0")+1,0)</f>
        <v>0</v>
      </c>
      <c r="BE228" s="58">
        <v>1</v>
      </c>
      <c r="BG228" s="58">
        <f t="shared" ref="BG228" si="2494">SUM(H228:H229)</f>
        <v>0</v>
      </c>
      <c r="BH228" s="58">
        <f t="shared" ref="BH228" si="2495">SUM(I228:I229)</f>
        <v>0</v>
      </c>
      <c r="BI228" s="58">
        <f t="shared" ref="BI228" si="2496">SUM(J228:J229)</f>
        <v>0</v>
      </c>
      <c r="BJ228" s="58">
        <f t="shared" ref="BJ228" si="2497">SUM(K228:K229)</f>
        <v>0</v>
      </c>
      <c r="BK228" s="58">
        <f t="shared" ref="BK228" si="2498">SUM(L228:L229)</f>
        <v>0</v>
      </c>
      <c r="BL228" s="58">
        <f t="shared" ref="BL228" si="2499">SUM(M228:M229)</f>
        <v>0</v>
      </c>
      <c r="BM228" s="58">
        <f t="shared" ref="BM228" si="2500">SUM(N228:N229)</f>
        <v>0</v>
      </c>
      <c r="BN228" s="58">
        <f t="shared" ref="BN228" si="2501">SUM(O228:O229)</f>
        <v>0</v>
      </c>
      <c r="BO228" s="58">
        <f t="shared" ref="BO228" si="2502">SUM(P228:P229)</f>
        <v>0</v>
      </c>
      <c r="BP228" s="58">
        <f t="shared" ref="BP228" si="2503">SUM(Q228:Q229)</f>
        <v>0</v>
      </c>
      <c r="BQ228" s="58">
        <f t="shared" ref="BQ228" si="2504">SUM(R228:R229)</f>
        <v>0</v>
      </c>
      <c r="BR228" s="58">
        <f t="shared" ref="BR228" si="2505">SUM(S228:S229)</f>
        <v>0</v>
      </c>
      <c r="BT228" s="58">
        <f t="shared" ref="BT228" si="2506">SUM(U228:U229)</f>
        <v>0</v>
      </c>
      <c r="BU228" s="58">
        <f t="shared" ref="BU228" si="2507">SUM(V228:V229)</f>
        <v>0</v>
      </c>
      <c r="BV228" s="58">
        <f t="shared" ref="BV228" si="2508">SUM(W228:W229)</f>
        <v>0</v>
      </c>
      <c r="BW228" s="58">
        <f t="shared" ref="BW228" si="2509">SUM(X228:X229)</f>
        <v>0</v>
      </c>
      <c r="BX228" s="58">
        <f t="shared" ref="BX228" si="2510">SUM(Y228:Y229)</f>
        <v>0</v>
      </c>
      <c r="BY228" s="58">
        <f t="shared" ref="BY228" si="2511">SUM(Z228:Z229)</f>
        <v>0</v>
      </c>
      <c r="BZ228" s="58">
        <f t="shared" ref="BZ228" si="2512">SUM(AA228:AA229)</f>
        <v>0</v>
      </c>
      <c r="CA228" s="58">
        <f t="shared" ref="CA228" si="2513">SUM(AB228:AB229)</f>
        <v>0</v>
      </c>
      <c r="CB228" s="58">
        <f t="shared" ref="CB228" si="2514">SUM(AC228:AC229)</f>
        <v>0</v>
      </c>
      <c r="CC228" s="58">
        <f t="shared" ref="CC228" si="2515">SUM(AD228:AD229)</f>
        <v>0</v>
      </c>
      <c r="CD228" s="58">
        <f t="shared" ref="CD228" si="2516">SUM(AE228:AE229)</f>
        <v>0</v>
      </c>
      <c r="CE228" s="58">
        <f t="shared" ref="CE228" si="2517">SUM(AF228:AF229)</f>
        <v>0</v>
      </c>
    </row>
    <row r="229" spans="1:83">
      <c r="A229" s="375"/>
      <c r="B229" s="378"/>
      <c r="C229" s="408"/>
      <c r="D229" s="408"/>
      <c r="E229" s="382"/>
      <c r="F229" s="378"/>
      <c r="G229" s="235" t="s">
        <v>107</v>
      </c>
      <c r="H229" s="194"/>
      <c r="I229" s="195" t="str">
        <f t="shared" si="2483"/>
        <v/>
      </c>
      <c r="J229" s="195" t="str">
        <f t="shared" si="2484"/>
        <v/>
      </c>
      <c r="K229" s="195" t="str">
        <f t="shared" si="2485"/>
        <v/>
      </c>
      <c r="L229" s="195" t="str">
        <f t="shared" si="2486"/>
        <v/>
      </c>
      <c r="M229" s="195" t="str">
        <f t="shared" si="2487"/>
        <v/>
      </c>
      <c r="N229" s="195" t="str">
        <f t="shared" si="2488"/>
        <v/>
      </c>
      <c r="O229" s="195" t="str">
        <f t="shared" si="2489"/>
        <v/>
      </c>
      <c r="P229" s="195" t="str">
        <f t="shared" si="2490"/>
        <v/>
      </c>
      <c r="Q229" s="195" t="str">
        <f t="shared" si="2491"/>
        <v/>
      </c>
      <c r="R229" s="195" t="str">
        <f t="shared" si="2492"/>
        <v/>
      </c>
      <c r="S229" s="195" t="str">
        <f t="shared" si="2493"/>
        <v/>
      </c>
      <c r="T229" s="196">
        <f t="shared" si="2070"/>
        <v>0</v>
      </c>
      <c r="AN229" s="58">
        <v>7</v>
      </c>
      <c r="AO229" s="58">
        <v>1</v>
      </c>
      <c r="AP229" s="58">
        <v>8</v>
      </c>
      <c r="AQ229" s="60">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58">
        <f ca="1">COUNTIF(INDIRECT("H"&amp;(ROW()+12*(($AN229-1)*3+$AO229)-ROW())/12+5):INDIRECT("S"&amp;(ROW()+12*(($AN229-1)*3+$AO229)-ROW())/12+5),AQ229)</f>
        <v>0</v>
      </c>
      <c r="AS229" s="60"/>
      <c r="AU229" s="58">
        <f ca="1">IF(AND(AQ229&gt;0,AR229&gt;0),COUNTIF(AU$6:AU228,"&gt;0")+1,0)</f>
        <v>0</v>
      </c>
      <c r="BE229" s="58">
        <v>2</v>
      </c>
      <c r="BF229" s="58" t="s">
        <v>257</v>
      </c>
      <c r="BG229" s="58">
        <f t="shared" ref="BG229" si="2518">IF(BG228+BT228&gt;40000,1,0)</f>
        <v>0</v>
      </c>
      <c r="BH229" s="58">
        <f t="shared" ref="BH229" si="2519">IF(BH228+BU228&gt;40000,1,0)</f>
        <v>0</v>
      </c>
      <c r="BI229" s="58">
        <f t="shared" ref="BI229" si="2520">IF(BI228+BV228&gt;40000,1,0)</f>
        <v>0</v>
      </c>
      <c r="BJ229" s="58">
        <f t="shared" ref="BJ229" si="2521">IF(BJ228+BW228&gt;40000,1,0)</f>
        <v>0</v>
      </c>
      <c r="BK229" s="58">
        <f t="shared" ref="BK229" si="2522">IF(BK228+BX228&gt;40000,1,0)</f>
        <v>0</v>
      </c>
      <c r="BL229" s="58">
        <f t="shared" ref="BL229" si="2523">IF(BL228+BY228&gt;40000,1,0)</f>
        <v>0</v>
      </c>
      <c r="BM229" s="58">
        <f t="shared" ref="BM229" si="2524">IF(BM228+BZ228&gt;40000,1,0)</f>
        <v>0</v>
      </c>
      <c r="BN229" s="58">
        <f t="shared" ref="BN229" si="2525">IF(BN228+CA228&gt;40000,1,0)</f>
        <v>0</v>
      </c>
      <c r="BO229" s="58">
        <f t="shared" ref="BO229" si="2526">IF(BO228+CB228&gt;40000,1,0)</f>
        <v>0</v>
      </c>
      <c r="BP229" s="58">
        <f t="shared" ref="BP229" si="2527">IF(BP228+CC228&gt;40000,1,0)</f>
        <v>0</v>
      </c>
      <c r="BQ229" s="58">
        <f t="shared" ref="BQ229" si="2528">IF(BQ228+CD228&gt;40000,1,0)</f>
        <v>0</v>
      </c>
      <c r="BR229" s="58">
        <f t="shared" ref="BR229" si="2529">IF(BR228+CE228&gt;40000,1,0)</f>
        <v>0</v>
      </c>
    </row>
    <row r="230" spans="1:83">
      <c r="A230" s="376"/>
      <c r="B230" s="379"/>
      <c r="C230" s="409"/>
      <c r="D230" s="410"/>
      <c r="E230" s="383"/>
      <c r="F230" s="379"/>
      <c r="G230" s="236" t="s">
        <v>1226</v>
      </c>
      <c r="H230" s="197"/>
      <c r="I230" s="198"/>
      <c r="J230" s="198"/>
      <c r="K230" s="198"/>
      <c r="L230" s="198"/>
      <c r="M230" s="198"/>
      <c r="N230" s="198"/>
      <c r="O230" s="198"/>
      <c r="P230" s="198"/>
      <c r="Q230" s="198"/>
      <c r="R230" s="198"/>
      <c r="S230" s="198"/>
      <c r="T230" s="199">
        <f t="shared" si="2070"/>
        <v>0</v>
      </c>
      <c r="AN230" s="58">
        <v>7</v>
      </c>
      <c r="AO230" s="58">
        <v>1</v>
      </c>
      <c r="AP230" s="58">
        <v>9</v>
      </c>
      <c r="AQ230" s="60">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58">
        <f ca="1">COUNTIF(INDIRECT("H"&amp;(ROW()+12*(($AN230-1)*3+$AO230)-ROW())/12+5):INDIRECT("S"&amp;(ROW()+12*(($AN230-1)*3+$AO230)-ROW())/12+5),AQ230)</f>
        <v>0</v>
      </c>
      <c r="AS230" s="60"/>
      <c r="AU230" s="58">
        <f ca="1">IF(AND(AQ230&gt;0,AR230&gt;0),COUNTIF(AU$6:AU229,"&gt;0")+1,0)</f>
        <v>0</v>
      </c>
      <c r="BE230" s="58">
        <v>3</v>
      </c>
    </row>
    <row r="231" spans="1:83">
      <c r="A231" s="374">
        <v>76</v>
      </c>
      <c r="B231" s="377"/>
      <c r="C231" s="377"/>
      <c r="D231" s="377"/>
      <c r="E231" s="381"/>
      <c r="F231" s="377"/>
      <c r="G231" s="234" t="s">
        <v>109</v>
      </c>
      <c r="H231" s="191"/>
      <c r="I231" s="192" t="str">
        <f t="shared" ref="I231:I232" si="2530">IF(H231="","",H231)</f>
        <v/>
      </c>
      <c r="J231" s="192" t="str">
        <f t="shared" ref="J231:J232" si="2531">IF(I231="","",I231)</f>
        <v/>
      </c>
      <c r="K231" s="192" t="str">
        <f t="shared" ref="K231:K232" si="2532">IF(J231="","",J231)</f>
        <v/>
      </c>
      <c r="L231" s="192" t="str">
        <f t="shared" ref="L231:L232" si="2533">IF(K231="","",K231)</f>
        <v/>
      </c>
      <c r="M231" s="192" t="str">
        <f t="shared" ref="M231:M232" si="2534">IF(L231="","",L231)</f>
        <v/>
      </c>
      <c r="N231" s="192" t="str">
        <f t="shared" ref="N231:N232" si="2535">IF(M231="","",M231)</f>
        <v/>
      </c>
      <c r="O231" s="192" t="str">
        <f t="shared" ref="O231:O232" si="2536">IF(N231="","",N231)</f>
        <v/>
      </c>
      <c r="P231" s="192" t="str">
        <f t="shared" ref="P231:P232" si="2537">IF(O231="","",O231)</f>
        <v/>
      </c>
      <c r="Q231" s="192" t="str">
        <f t="shared" ref="Q231:Q232" si="2538">IF(P231="","",P231)</f>
        <v/>
      </c>
      <c r="R231" s="192" t="str">
        <f t="shared" ref="R231:R232" si="2539">IF(Q231="","",Q231)</f>
        <v/>
      </c>
      <c r="S231" s="192" t="str">
        <f t="shared" ref="S231:S232" si="2540">IF(R231="","",R231)</f>
        <v/>
      </c>
      <c r="T231" s="193">
        <f t="shared" si="2070"/>
        <v>0</v>
      </c>
      <c r="AN231" s="58">
        <v>7</v>
      </c>
      <c r="AO231" s="58">
        <v>1</v>
      </c>
      <c r="AP231" s="58">
        <v>10</v>
      </c>
      <c r="AQ231" s="60">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58">
        <f ca="1">COUNTIF(INDIRECT("H"&amp;(ROW()+12*(($AN231-1)*3+$AO231)-ROW())/12+5):INDIRECT("S"&amp;(ROW()+12*(($AN231-1)*3+$AO231)-ROW())/12+5),AQ231)</f>
        <v>0</v>
      </c>
      <c r="AS231" s="60"/>
      <c r="AU231" s="58">
        <f ca="1">IF(AND(AQ231&gt;0,AR231&gt;0),COUNTIF(AU$6:AU230,"&gt;0")+1,0)</f>
        <v>0</v>
      </c>
      <c r="BE231" s="58">
        <v>1</v>
      </c>
      <c r="BG231" s="58">
        <f t="shared" ref="BG231" si="2541">SUM(H231:H232)</f>
        <v>0</v>
      </c>
      <c r="BH231" s="58">
        <f t="shared" ref="BH231" si="2542">SUM(I231:I232)</f>
        <v>0</v>
      </c>
      <c r="BI231" s="58">
        <f t="shared" ref="BI231" si="2543">SUM(J231:J232)</f>
        <v>0</v>
      </c>
      <c r="BJ231" s="58">
        <f t="shared" ref="BJ231" si="2544">SUM(K231:K232)</f>
        <v>0</v>
      </c>
      <c r="BK231" s="58">
        <f t="shared" ref="BK231" si="2545">SUM(L231:L232)</f>
        <v>0</v>
      </c>
      <c r="BL231" s="58">
        <f t="shared" ref="BL231" si="2546">SUM(M231:M232)</f>
        <v>0</v>
      </c>
      <c r="BM231" s="58">
        <f t="shared" ref="BM231" si="2547">SUM(N231:N232)</f>
        <v>0</v>
      </c>
      <c r="BN231" s="58">
        <f t="shared" ref="BN231" si="2548">SUM(O231:O232)</f>
        <v>0</v>
      </c>
      <c r="BO231" s="58">
        <f t="shared" ref="BO231" si="2549">SUM(P231:P232)</f>
        <v>0</v>
      </c>
      <c r="BP231" s="58">
        <f t="shared" ref="BP231" si="2550">SUM(Q231:Q232)</f>
        <v>0</v>
      </c>
      <c r="BQ231" s="58">
        <f t="shared" ref="BQ231" si="2551">SUM(R231:R232)</f>
        <v>0</v>
      </c>
      <c r="BR231" s="58">
        <f t="shared" ref="BR231" si="2552">SUM(S231:S232)</f>
        <v>0</v>
      </c>
      <c r="BT231" s="58">
        <f t="shared" ref="BT231" si="2553">SUM(U231:U232)</f>
        <v>0</v>
      </c>
      <c r="BU231" s="58">
        <f t="shared" ref="BU231" si="2554">SUM(V231:V232)</f>
        <v>0</v>
      </c>
      <c r="BV231" s="58">
        <f t="shared" ref="BV231" si="2555">SUM(W231:W232)</f>
        <v>0</v>
      </c>
      <c r="BW231" s="58">
        <f t="shared" ref="BW231" si="2556">SUM(X231:X232)</f>
        <v>0</v>
      </c>
      <c r="BX231" s="58">
        <f t="shared" ref="BX231" si="2557">SUM(Y231:Y232)</f>
        <v>0</v>
      </c>
      <c r="BY231" s="58">
        <f t="shared" ref="BY231" si="2558">SUM(Z231:Z232)</f>
        <v>0</v>
      </c>
      <c r="BZ231" s="58">
        <f t="shared" ref="BZ231" si="2559">SUM(AA231:AA232)</f>
        <v>0</v>
      </c>
      <c r="CA231" s="58">
        <f t="shared" ref="CA231" si="2560">SUM(AB231:AB232)</f>
        <v>0</v>
      </c>
      <c r="CB231" s="58">
        <f t="shared" ref="CB231" si="2561">SUM(AC231:AC232)</f>
        <v>0</v>
      </c>
      <c r="CC231" s="58">
        <f t="shared" ref="CC231" si="2562">SUM(AD231:AD232)</f>
        <v>0</v>
      </c>
      <c r="CD231" s="58">
        <f t="shared" ref="CD231" si="2563">SUM(AE231:AE232)</f>
        <v>0</v>
      </c>
      <c r="CE231" s="58">
        <f t="shared" ref="CE231" si="2564">SUM(AF231:AF232)</f>
        <v>0</v>
      </c>
    </row>
    <row r="232" spans="1:83">
      <c r="A232" s="375"/>
      <c r="B232" s="378"/>
      <c r="C232" s="408"/>
      <c r="D232" s="408"/>
      <c r="E232" s="382"/>
      <c r="F232" s="378"/>
      <c r="G232" s="235" t="s">
        <v>107</v>
      </c>
      <c r="H232" s="194"/>
      <c r="I232" s="195" t="str">
        <f t="shared" si="2530"/>
        <v/>
      </c>
      <c r="J232" s="195" t="str">
        <f t="shared" si="2531"/>
        <v/>
      </c>
      <c r="K232" s="195" t="str">
        <f t="shared" si="2532"/>
        <v/>
      </c>
      <c r="L232" s="195" t="str">
        <f t="shared" si="2533"/>
        <v/>
      </c>
      <c r="M232" s="195" t="str">
        <f t="shared" si="2534"/>
        <v/>
      </c>
      <c r="N232" s="195" t="str">
        <f t="shared" si="2535"/>
        <v/>
      </c>
      <c r="O232" s="195" t="str">
        <f t="shared" si="2536"/>
        <v/>
      </c>
      <c r="P232" s="195" t="str">
        <f t="shared" si="2537"/>
        <v/>
      </c>
      <c r="Q232" s="195" t="str">
        <f t="shared" si="2538"/>
        <v/>
      </c>
      <c r="R232" s="195" t="str">
        <f t="shared" si="2539"/>
        <v/>
      </c>
      <c r="S232" s="195" t="str">
        <f t="shared" si="2540"/>
        <v/>
      </c>
      <c r="T232" s="196">
        <f t="shared" si="2070"/>
        <v>0</v>
      </c>
      <c r="AN232" s="58">
        <v>7</v>
      </c>
      <c r="AO232" s="58">
        <v>1</v>
      </c>
      <c r="AP232" s="58">
        <v>11</v>
      </c>
      <c r="AQ232" s="60">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58">
        <f ca="1">COUNTIF(INDIRECT("H"&amp;(ROW()+12*(($AN232-1)*3+$AO232)-ROW())/12+5):INDIRECT("S"&amp;(ROW()+12*(($AN232-1)*3+$AO232)-ROW())/12+5),AQ232)</f>
        <v>0</v>
      </c>
      <c r="AS232" s="60"/>
      <c r="AU232" s="58">
        <f ca="1">IF(AND(AQ232&gt;0,AR232&gt;0),COUNTIF(AU$6:AU231,"&gt;0")+1,0)</f>
        <v>0</v>
      </c>
      <c r="BE232" s="58">
        <v>2</v>
      </c>
      <c r="BF232" s="58" t="s">
        <v>257</v>
      </c>
      <c r="BG232" s="58">
        <f t="shared" ref="BG232" si="2565">IF(BG231+BT231&gt;40000,1,0)</f>
        <v>0</v>
      </c>
      <c r="BH232" s="58">
        <f t="shared" ref="BH232" si="2566">IF(BH231+BU231&gt;40000,1,0)</f>
        <v>0</v>
      </c>
      <c r="BI232" s="58">
        <f t="shared" ref="BI232" si="2567">IF(BI231+BV231&gt;40000,1,0)</f>
        <v>0</v>
      </c>
      <c r="BJ232" s="58">
        <f t="shared" ref="BJ232" si="2568">IF(BJ231+BW231&gt;40000,1,0)</f>
        <v>0</v>
      </c>
      <c r="BK232" s="58">
        <f t="shared" ref="BK232" si="2569">IF(BK231+BX231&gt;40000,1,0)</f>
        <v>0</v>
      </c>
      <c r="BL232" s="58">
        <f t="shared" ref="BL232" si="2570">IF(BL231+BY231&gt;40000,1,0)</f>
        <v>0</v>
      </c>
      <c r="BM232" s="58">
        <f t="shared" ref="BM232" si="2571">IF(BM231+BZ231&gt;40000,1,0)</f>
        <v>0</v>
      </c>
      <c r="BN232" s="58">
        <f t="shared" ref="BN232" si="2572">IF(BN231+CA231&gt;40000,1,0)</f>
        <v>0</v>
      </c>
      <c r="BO232" s="58">
        <f t="shared" ref="BO232" si="2573">IF(BO231+CB231&gt;40000,1,0)</f>
        <v>0</v>
      </c>
      <c r="BP232" s="58">
        <f t="shared" ref="BP232" si="2574">IF(BP231+CC231&gt;40000,1,0)</f>
        <v>0</v>
      </c>
      <c r="BQ232" s="58">
        <f t="shared" ref="BQ232" si="2575">IF(BQ231+CD231&gt;40000,1,0)</f>
        <v>0</v>
      </c>
      <c r="BR232" s="58">
        <f t="shared" ref="BR232" si="2576">IF(BR231+CE231&gt;40000,1,0)</f>
        <v>0</v>
      </c>
    </row>
    <row r="233" spans="1:83">
      <c r="A233" s="376"/>
      <c r="B233" s="379"/>
      <c r="C233" s="409"/>
      <c r="D233" s="410"/>
      <c r="E233" s="383"/>
      <c r="F233" s="379"/>
      <c r="G233" s="236" t="s">
        <v>1226</v>
      </c>
      <c r="H233" s="197"/>
      <c r="I233" s="198"/>
      <c r="J233" s="198"/>
      <c r="K233" s="198"/>
      <c r="L233" s="198"/>
      <c r="M233" s="198"/>
      <c r="N233" s="198"/>
      <c r="O233" s="198"/>
      <c r="P233" s="198"/>
      <c r="Q233" s="198"/>
      <c r="R233" s="198"/>
      <c r="S233" s="198"/>
      <c r="T233" s="199">
        <f t="shared" si="2070"/>
        <v>0</v>
      </c>
      <c r="AN233" s="58">
        <v>7</v>
      </c>
      <c r="AO233" s="58">
        <v>1</v>
      </c>
      <c r="AP233" s="58">
        <v>12</v>
      </c>
      <c r="AQ233" s="60">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58">
        <f ca="1">COUNTIF(INDIRECT("H"&amp;(ROW()+12*(($AN233-1)*3+$AO233)-ROW())/12+5):INDIRECT("S"&amp;(ROW()+12*(($AN233-1)*3+$AO233)-ROW())/12+5),AQ233)</f>
        <v>0</v>
      </c>
      <c r="AS233" s="60"/>
      <c r="AU233" s="58">
        <f ca="1">IF(AND(AQ233&gt;0,AR233&gt;0),COUNTIF(AU$6:AU232,"&gt;0")+1,0)</f>
        <v>0</v>
      </c>
      <c r="BE233" s="58">
        <v>3</v>
      </c>
    </row>
    <row r="234" spans="1:83">
      <c r="A234" s="374">
        <v>77</v>
      </c>
      <c r="B234" s="377"/>
      <c r="C234" s="377"/>
      <c r="D234" s="377"/>
      <c r="E234" s="381"/>
      <c r="F234" s="377"/>
      <c r="G234" s="234" t="s">
        <v>109</v>
      </c>
      <c r="H234" s="191"/>
      <c r="I234" s="192" t="str">
        <f t="shared" ref="I234:I235" si="2577">IF(H234="","",H234)</f>
        <v/>
      </c>
      <c r="J234" s="192" t="str">
        <f t="shared" ref="J234:J235" si="2578">IF(I234="","",I234)</f>
        <v/>
      </c>
      <c r="K234" s="192" t="str">
        <f t="shared" ref="K234:K235" si="2579">IF(J234="","",J234)</f>
        <v/>
      </c>
      <c r="L234" s="192" t="str">
        <f t="shared" ref="L234:L235" si="2580">IF(K234="","",K234)</f>
        <v/>
      </c>
      <c r="M234" s="192" t="str">
        <f t="shared" ref="M234:M235" si="2581">IF(L234="","",L234)</f>
        <v/>
      </c>
      <c r="N234" s="192" t="str">
        <f t="shared" ref="N234:N235" si="2582">IF(M234="","",M234)</f>
        <v/>
      </c>
      <c r="O234" s="192" t="str">
        <f t="shared" ref="O234:O235" si="2583">IF(N234="","",N234)</f>
        <v/>
      </c>
      <c r="P234" s="192" t="str">
        <f t="shared" ref="P234:P235" si="2584">IF(O234="","",O234)</f>
        <v/>
      </c>
      <c r="Q234" s="192" t="str">
        <f t="shared" ref="Q234:Q235" si="2585">IF(P234="","",P234)</f>
        <v/>
      </c>
      <c r="R234" s="192" t="str">
        <f t="shared" ref="R234:R235" si="2586">IF(Q234="","",Q234)</f>
        <v/>
      </c>
      <c r="S234" s="192" t="str">
        <f t="shared" ref="S234:S235" si="2587">IF(R234="","",R234)</f>
        <v/>
      </c>
      <c r="T234" s="193">
        <f t="shared" si="2070"/>
        <v>0</v>
      </c>
      <c r="AN234" s="58">
        <v>7</v>
      </c>
      <c r="AO234" s="58">
        <v>2</v>
      </c>
      <c r="AP234" s="58">
        <v>1</v>
      </c>
      <c r="AQ234" s="60">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58">
        <f ca="1">COUNTIF(INDIRECT("H"&amp;(ROW()+12*(($AN234-1)*3+$AO234)-ROW())/12+5):INDIRECT("S"&amp;(ROW()+12*(($AN234-1)*3+$AO234)-ROW())/12+5),AQ234)</f>
        <v>0</v>
      </c>
      <c r="AS234" s="60"/>
      <c r="AU234" s="58">
        <f ca="1">IF(AND(AQ234&gt;0,AR234&gt;0),COUNTIF(AU$6:AU233,"&gt;0")+1,0)</f>
        <v>0</v>
      </c>
      <c r="BE234" s="58">
        <v>1</v>
      </c>
      <c r="BG234" s="58">
        <f t="shared" ref="BG234" si="2588">SUM(H234:H235)</f>
        <v>0</v>
      </c>
      <c r="BH234" s="58">
        <f t="shared" ref="BH234" si="2589">SUM(I234:I235)</f>
        <v>0</v>
      </c>
      <c r="BI234" s="58">
        <f t="shared" ref="BI234" si="2590">SUM(J234:J235)</f>
        <v>0</v>
      </c>
      <c r="BJ234" s="58">
        <f t="shared" ref="BJ234" si="2591">SUM(K234:K235)</f>
        <v>0</v>
      </c>
      <c r="BK234" s="58">
        <f t="shared" ref="BK234" si="2592">SUM(L234:L235)</f>
        <v>0</v>
      </c>
      <c r="BL234" s="58">
        <f t="shared" ref="BL234" si="2593">SUM(M234:M235)</f>
        <v>0</v>
      </c>
      <c r="BM234" s="58">
        <f t="shared" ref="BM234" si="2594">SUM(N234:N235)</f>
        <v>0</v>
      </c>
      <c r="BN234" s="58">
        <f t="shared" ref="BN234" si="2595">SUM(O234:O235)</f>
        <v>0</v>
      </c>
      <c r="BO234" s="58">
        <f t="shared" ref="BO234" si="2596">SUM(P234:P235)</f>
        <v>0</v>
      </c>
      <c r="BP234" s="58">
        <f t="shared" ref="BP234" si="2597">SUM(Q234:Q235)</f>
        <v>0</v>
      </c>
      <c r="BQ234" s="58">
        <f t="shared" ref="BQ234" si="2598">SUM(R234:R235)</f>
        <v>0</v>
      </c>
      <c r="BR234" s="58">
        <f t="shared" ref="BR234" si="2599">SUM(S234:S235)</f>
        <v>0</v>
      </c>
      <c r="BT234" s="58">
        <f t="shared" ref="BT234" si="2600">SUM(U234:U235)</f>
        <v>0</v>
      </c>
      <c r="BU234" s="58">
        <f t="shared" ref="BU234" si="2601">SUM(V234:V235)</f>
        <v>0</v>
      </c>
      <c r="BV234" s="58">
        <f t="shared" ref="BV234" si="2602">SUM(W234:W235)</f>
        <v>0</v>
      </c>
      <c r="BW234" s="58">
        <f t="shared" ref="BW234" si="2603">SUM(X234:X235)</f>
        <v>0</v>
      </c>
      <c r="BX234" s="58">
        <f t="shared" ref="BX234" si="2604">SUM(Y234:Y235)</f>
        <v>0</v>
      </c>
      <c r="BY234" s="58">
        <f t="shared" ref="BY234" si="2605">SUM(Z234:Z235)</f>
        <v>0</v>
      </c>
      <c r="BZ234" s="58">
        <f t="shared" ref="BZ234" si="2606">SUM(AA234:AA235)</f>
        <v>0</v>
      </c>
      <c r="CA234" s="58">
        <f t="shared" ref="CA234" si="2607">SUM(AB234:AB235)</f>
        <v>0</v>
      </c>
      <c r="CB234" s="58">
        <f t="shared" ref="CB234" si="2608">SUM(AC234:AC235)</f>
        <v>0</v>
      </c>
      <c r="CC234" s="58">
        <f t="shared" ref="CC234" si="2609">SUM(AD234:AD235)</f>
        <v>0</v>
      </c>
      <c r="CD234" s="58">
        <f t="shared" ref="CD234" si="2610">SUM(AE234:AE235)</f>
        <v>0</v>
      </c>
      <c r="CE234" s="58">
        <f t="shared" ref="CE234" si="2611">SUM(AF234:AF235)</f>
        <v>0</v>
      </c>
    </row>
    <row r="235" spans="1:83">
      <c r="A235" s="375"/>
      <c r="B235" s="378"/>
      <c r="C235" s="408"/>
      <c r="D235" s="408"/>
      <c r="E235" s="382"/>
      <c r="F235" s="378"/>
      <c r="G235" s="235" t="s">
        <v>107</v>
      </c>
      <c r="H235" s="194"/>
      <c r="I235" s="195" t="str">
        <f t="shared" si="2577"/>
        <v/>
      </c>
      <c r="J235" s="195" t="str">
        <f t="shared" si="2578"/>
        <v/>
      </c>
      <c r="K235" s="195" t="str">
        <f t="shared" si="2579"/>
        <v/>
      </c>
      <c r="L235" s="195" t="str">
        <f t="shared" si="2580"/>
        <v/>
      </c>
      <c r="M235" s="195" t="str">
        <f t="shared" si="2581"/>
        <v/>
      </c>
      <c r="N235" s="195" t="str">
        <f t="shared" si="2582"/>
        <v/>
      </c>
      <c r="O235" s="195" t="str">
        <f t="shared" si="2583"/>
        <v/>
      </c>
      <c r="P235" s="195" t="str">
        <f t="shared" si="2584"/>
        <v/>
      </c>
      <c r="Q235" s="195" t="str">
        <f t="shared" si="2585"/>
        <v/>
      </c>
      <c r="R235" s="195" t="str">
        <f t="shared" si="2586"/>
        <v/>
      </c>
      <c r="S235" s="195" t="str">
        <f t="shared" si="2587"/>
        <v/>
      </c>
      <c r="T235" s="196">
        <f t="shared" si="2070"/>
        <v>0</v>
      </c>
      <c r="AN235" s="58">
        <v>7</v>
      </c>
      <c r="AO235" s="58">
        <v>2</v>
      </c>
      <c r="AP235" s="58">
        <v>2</v>
      </c>
      <c r="AQ235" s="60">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58">
        <f ca="1">COUNTIF(INDIRECT("H"&amp;(ROW()+12*(($AN235-1)*3+$AO235)-ROW())/12+5):INDIRECT("S"&amp;(ROW()+12*(($AN235-1)*3+$AO235)-ROW())/12+5),AQ235)</f>
        <v>0</v>
      </c>
      <c r="AS235" s="60"/>
      <c r="AU235" s="58">
        <f ca="1">IF(AND(AQ235&gt;0,AR235&gt;0),COUNTIF(AU$6:AU234,"&gt;0")+1,0)</f>
        <v>0</v>
      </c>
      <c r="BE235" s="58">
        <v>2</v>
      </c>
      <c r="BF235" s="58" t="s">
        <v>257</v>
      </c>
      <c r="BG235" s="58">
        <f t="shared" ref="BG235" si="2612">IF(BG234+BT234&gt;40000,1,0)</f>
        <v>0</v>
      </c>
      <c r="BH235" s="58">
        <f t="shared" ref="BH235" si="2613">IF(BH234+BU234&gt;40000,1,0)</f>
        <v>0</v>
      </c>
      <c r="BI235" s="58">
        <f t="shared" ref="BI235" si="2614">IF(BI234+BV234&gt;40000,1,0)</f>
        <v>0</v>
      </c>
      <c r="BJ235" s="58">
        <f t="shared" ref="BJ235" si="2615">IF(BJ234+BW234&gt;40000,1,0)</f>
        <v>0</v>
      </c>
      <c r="BK235" s="58">
        <f t="shared" ref="BK235" si="2616">IF(BK234+BX234&gt;40000,1,0)</f>
        <v>0</v>
      </c>
      <c r="BL235" s="58">
        <f t="shared" ref="BL235" si="2617">IF(BL234+BY234&gt;40000,1,0)</f>
        <v>0</v>
      </c>
      <c r="BM235" s="58">
        <f t="shared" ref="BM235" si="2618">IF(BM234+BZ234&gt;40000,1,0)</f>
        <v>0</v>
      </c>
      <c r="BN235" s="58">
        <f t="shared" ref="BN235" si="2619">IF(BN234+CA234&gt;40000,1,0)</f>
        <v>0</v>
      </c>
      <c r="BO235" s="58">
        <f t="shared" ref="BO235" si="2620">IF(BO234+CB234&gt;40000,1,0)</f>
        <v>0</v>
      </c>
      <c r="BP235" s="58">
        <f t="shared" ref="BP235" si="2621">IF(BP234+CC234&gt;40000,1,0)</f>
        <v>0</v>
      </c>
      <c r="BQ235" s="58">
        <f t="shared" ref="BQ235" si="2622">IF(BQ234+CD234&gt;40000,1,0)</f>
        <v>0</v>
      </c>
      <c r="BR235" s="58">
        <f t="shared" ref="BR235" si="2623">IF(BR234+CE234&gt;40000,1,0)</f>
        <v>0</v>
      </c>
    </row>
    <row r="236" spans="1:83">
      <c r="A236" s="376"/>
      <c r="B236" s="379"/>
      <c r="C236" s="409"/>
      <c r="D236" s="410"/>
      <c r="E236" s="383"/>
      <c r="F236" s="379"/>
      <c r="G236" s="236" t="s">
        <v>1226</v>
      </c>
      <c r="H236" s="197"/>
      <c r="I236" s="198"/>
      <c r="J236" s="198"/>
      <c r="K236" s="198"/>
      <c r="L236" s="198"/>
      <c r="M236" s="198"/>
      <c r="N236" s="198"/>
      <c r="O236" s="198"/>
      <c r="P236" s="198"/>
      <c r="Q236" s="198"/>
      <c r="R236" s="198"/>
      <c r="S236" s="198"/>
      <c r="T236" s="199">
        <f t="shared" si="2070"/>
        <v>0</v>
      </c>
      <c r="AN236" s="58">
        <v>7</v>
      </c>
      <c r="AO236" s="58">
        <v>2</v>
      </c>
      <c r="AP236" s="58">
        <v>3</v>
      </c>
      <c r="AQ236" s="60">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58">
        <f ca="1">COUNTIF(INDIRECT("H"&amp;(ROW()+12*(($AN236-1)*3+$AO236)-ROW())/12+5):INDIRECT("S"&amp;(ROW()+12*(($AN236-1)*3+$AO236)-ROW())/12+5),AQ236)</f>
        <v>0</v>
      </c>
      <c r="AS236" s="60"/>
      <c r="AU236" s="58">
        <f ca="1">IF(AND(AQ236&gt;0,AR236&gt;0),COUNTIF(AU$6:AU235,"&gt;0")+1,0)</f>
        <v>0</v>
      </c>
      <c r="BE236" s="58">
        <v>3</v>
      </c>
    </row>
    <row r="237" spans="1:83">
      <c r="A237" s="374">
        <v>78</v>
      </c>
      <c r="B237" s="377"/>
      <c r="C237" s="377"/>
      <c r="D237" s="377"/>
      <c r="E237" s="381"/>
      <c r="F237" s="377"/>
      <c r="G237" s="234" t="s">
        <v>109</v>
      </c>
      <c r="H237" s="191"/>
      <c r="I237" s="192" t="str">
        <f t="shared" ref="I237:I238" si="2624">IF(H237="","",H237)</f>
        <v/>
      </c>
      <c r="J237" s="192" t="str">
        <f t="shared" ref="J237:J238" si="2625">IF(I237="","",I237)</f>
        <v/>
      </c>
      <c r="K237" s="192" t="str">
        <f t="shared" ref="K237:K238" si="2626">IF(J237="","",J237)</f>
        <v/>
      </c>
      <c r="L237" s="192" t="str">
        <f t="shared" ref="L237:L238" si="2627">IF(K237="","",K237)</f>
        <v/>
      </c>
      <c r="M237" s="192" t="str">
        <f t="shared" ref="M237:M238" si="2628">IF(L237="","",L237)</f>
        <v/>
      </c>
      <c r="N237" s="192" t="str">
        <f t="shared" ref="N237:N238" si="2629">IF(M237="","",M237)</f>
        <v/>
      </c>
      <c r="O237" s="192" t="str">
        <f t="shared" ref="O237:O238" si="2630">IF(N237="","",N237)</f>
        <v/>
      </c>
      <c r="P237" s="192" t="str">
        <f t="shared" ref="P237:P238" si="2631">IF(O237="","",O237)</f>
        <v/>
      </c>
      <c r="Q237" s="192" t="str">
        <f t="shared" ref="Q237:Q238" si="2632">IF(P237="","",P237)</f>
        <v/>
      </c>
      <c r="R237" s="192" t="str">
        <f t="shared" ref="R237:R238" si="2633">IF(Q237="","",Q237)</f>
        <v/>
      </c>
      <c r="S237" s="192" t="str">
        <f t="shared" ref="S237:S238" si="2634">IF(R237="","",R237)</f>
        <v/>
      </c>
      <c r="T237" s="193">
        <f t="shared" si="2070"/>
        <v>0</v>
      </c>
      <c r="AN237" s="58">
        <v>7</v>
      </c>
      <c r="AO237" s="58">
        <v>2</v>
      </c>
      <c r="AP237" s="58">
        <v>4</v>
      </c>
      <c r="AQ237" s="60">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58">
        <f ca="1">COUNTIF(INDIRECT("H"&amp;(ROW()+12*(($AN237-1)*3+$AO237)-ROW())/12+5):INDIRECT("S"&amp;(ROW()+12*(($AN237-1)*3+$AO237)-ROW())/12+5),AQ237)</f>
        <v>0</v>
      </c>
      <c r="AS237" s="60"/>
      <c r="AU237" s="58">
        <f ca="1">IF(AND(AQ237&gt;0,AR237&gt;0),COUNTIF(AU$6:AU236,"&gt;0")+1,0)</f>
        <v>0</v>
      </c>
      <c r="BE237" s="58">
        <v>1</v>
      </c>
      <c r="BG237" s="58">
        <f t="shared" ref="BG237" si="2635">SUM(H237:H238)</f>
        <v>0</v>
      </c>
      <c r="BH237" s="58">
        <f t="shared" ref="BH237" si="2636">SUM(I237:I238)</f>
        <v>0</v>
      </c>
      <c r="BI237" s="58">
        <f t="shared" ref="BI237" si="2637">SUM(J237:J238)</f>
        <v>0</v>
      </c>
      <c r="BJ237" s="58">
        <f t="shared" ref="BJ237" si="2638">SUM(K237:K238)</f>
        <v>0</v>
      </c>
      <c r="BK237" s="58">
        <f t="shared" ref="BK237" si="2639">SUM(L237:L238)</f>
        <v>0</v>
      </c>
      <c r="BL237" s="58">
        <f t="shared" ref="BL237" si="2640">SUM(M237:M238)</f>
        <v>0</v>
      </c>
      <c r="BM237" s="58">
        <f t="shared" ref="BM237" si="2641">SUM(N237:N238)</f>
        <v>0</v>
      </c>
      <c r="BN237" s="58">
        <f t="shared" ref="BN237" si="2642">SUM(O237:O238)</f>
        <v>0</v>
      </c>
      <c r="BO237" s="58">
        <f t="shared" ref="BO237" si="2643">SUM(P237:P238)</f>
        <v>0</v>
      </c>
      <c r="BP237" s="58">
        <f t="shared" ref="BP237" si="2644">SUM(Q237:Q238)</f>
        <v>0</v>
      </c>
      <c r="BQ237" s="58">
        <f t="shared" ref="BQ237" si="2645">SUM(R237:R238)</f>
        <v>0</v>
      </c>
      <c r="BR237" s="58">
        <f t="shared" ref="BR237" si="2646">SUM(S237:S238)</f>
        <v>0</v>
      </c>
      <c r="BT237" s="58">
        <f t="shared" ref="BT237" si="2647">SUM(U237:U238)</f>
        <v>0</v>
      </c>
      <c r="BU237" s="58">
        <f t="shared" ref="BU237" si="2648">SUM(V237:V238)</f>
        <v>0</v>
      </c>
      <c r="BV237" s="58">
        <f t="shared" ref="BV237" si="2649">SUM(W237:W238)</f>
        <v>0</v>
      </c>
      <c r="BW237" s="58">
        <f t="shared" ref="BW237" si="2650">SUM(X237:X238)</f>
        <v>0</v>
      </c>
      <c r="BX237" s="58">
        <f t="shared" ref="BX237" si="2651">SUM(Y237:Y238)</f>
        <v>0</v>
      </c>
      <c r="BY237" s="58">
        <f t="shared" ref="BY237" si="2652">SUM(Z237:Z238)</f>
        <v>0</v>
      </c>
      <c r="BZ237" s="58">
        <f t="shared" ref="BZ237" si="2653">SUM(AA237:AA238)</f>
        <v>0</v>
      </c>
      <c r="CA237" s="58">
        <f t="shared" ref="CA237" si="2654">SUM(AB237:AB238)</f>
        <v>0</v>
      </c>
      <c r="CB237" s="58">
        <f t="shared" ref="CB237" si="2655">SUM(AC237:AC238)</f>
        <v>0</v>
      </c>
      <c r="CC237" s="58">
        <f t="shared" ref="CC237" si="2656">SUM(AD237:AD238)</f>
        <v>0</v>
      </c>
      <c r="CD237" s="58">
        <f t="shared" ref="CD237" si="2657">SUM(AE237:AE238)</f>
        <v>0</v>
      </c>
      <c r="CE237" s="58">
        <f t="shared" ref="CE237" si="2658">SUM(AF237:AF238)</f>
        <v>0</v>
      </c>
    </row>
    <row r="238" spans="1:83">
      <c r="A238" s="375"/>
      <c r="B238" s="378"/>
      <c r="C238" s="408"/>
      <c r="D238" s="408"/>
      <c r="E238" s="382"/>
      <c r="F238" s="378"/>
      <c r="G238" s="235" t="s">
        <v>107</v>
      </c>
      <c r="H238" s="194"/>
      <c r="I238" s="195" t="str">
        <f t="shared" si="2624"/>
        <v/>
      </c>
      <c r="J238" s="195" t="str">
        <f t="shared" si="2625"/>
        <v/>
      </c>
      <c r="K238" s="195" t="str">
        <f t="shared" si="2626"/>
        <v/>
      </c>
      <c r="L238" s="195" t="str">
        <f t="shared" si="2627"/>
        <v/>
      </c>
      <c r="M238" s="195" t="str">
        <f t="shared" si="2628"/>
        <v/>
      </c>
      <c r="N238" s="195" t="str">
        <f t="shared" si="2629"/>
        <v/>
      </c>
      <c r="O238" s="195" t="str">
        <f t="shared" si="2630"/>
        <v/>
      </c>
      <c r="P238" s="195" t="str">
        <f t="shared" si="2631"/>
        <v/>
      </c>
      <c r="Q238" s="195" t="str">
        <f t="shared" si="2632"/>
        <v/>
      </c>
      <c r="R238" s="195" t="str">
        <f t="shared" si="2633"/>
        <v/>
      </c>
      <c r="S238" s="195" t="str">
        <f t="shared" si="2634"/>
        <v/>
      </c>
      <c r="T238" s="196">
        <f t="shared" si="2070"/>
        <v>0</v>
      </c>
      <c r="AN238" s="58">
        <v>7</v>
      </c>
      <c r="AO238" s="58">
        <v>2</v>
      </c>
      <c r="AP238" s="58">
        <v>5</v>
      </c>
      <c r="AQ238" s="60">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58">
        <f ca="1">COUNTIF(INDIRECT("H"&amp;(ROW()+12*(($AN238-1)*3+$AO238)-ROW())/12+5):INDIRECT("S"&amp;(ROW()+12*(($AN238-1)*3+$AO238)-ROW())/12+5),AQ238)</f>
        <v>0</v>
      </c>
      <c r="AS238" s="60"/>
      <c r="AU238" s="58">
        <f ca="1">IF(AND(AQ238&gt;0,AR238&gt;0),COUNTIF(AU$6:AU237,"&gt;0")+1,0)</f>
        <v>0</v>
      </c>
      <c r="BE238" s="58">
        <v>2</v>
      </c>
      <c r="BF238" s="58" t="s">
        <v>257</v>
      </c>
      <c r="BG238" s="58">
        <f t="shared" ref="BG238" si="2659">IF(BG237+BT237&gt;40000,1,0)</f>
        <v>0</v>
      </c>
      <c r="BH238" s="58">
        <f t="shared" ref="BH238" si="2660">IF(BH237+BU237&gt;40000,1,0)</f>
        <v>0</v>
      </c>
      <c r="BI238" s="58">
        <f t="shared" ref="BI238" si="2661">IF(BI237+BV237&gt;40000,1,0)</f>
        <v>0</v>
      </c>
      <c r="BJ238" s="58">
        <f t="shared" ref="BJ238" si="2662">IF(BJ237+BW237&gt;40000,1,0)</f>
        <v>0</v>
      </c>
      <c r="BK238" s="58">
        <f t="shared" ref="BK238" si="2663">IF(BK237+BX237&gt;40000,1,0)</f>
        <v>0</v>
      </c>
      <c r="BL238" s="58">
        <f t="shared" ref="BL238" si="2664">IF(BL237+BY237&gt;40000,1,0)</f>
        <v>0</v>
      </c>
      <c r="BM238" s="58">
        <f t="shared" ref="BM238" si="2665">IF(BM237+BZ237&gt;40000,1,0)</f>
        <v>0</v>
      </c>
      <c r="BN238" s="58">
        <f t="shared" ref="BN238" si="2666">IF(BN237+CA237&gt;40000,1,0)</f>
        <v>0</v>
      </c>
      <c r="BO238" s="58">
        <f t="shared" ref="BO238" si="2667">IF(BO237+CB237&gt;40000,1,0)</f>
        <v>0</v>
      </c>
      <c r="BP238" s="58">
        <f t="shared" ref="BP238" si="2668">IF(BP237+CC237&gt;40000,1,0)</f>
        <v>0</v>
      </c>
      <c r="BQ238" s="58">
        <f t="shared" ref="BQ238" si="2669">IF(BQ237+CD237&gt;40000,1,0)</f>
        <v>0</v>
      </c>
      <c r="BR238" s="58">
        <f t="shared" ref="BR238" si="2670">IF(BR237+CE237&gt;40000,1,0)</f>
        <v>0</v>
      </c>
    </row>
    <row r="239" spans="1:83">
      <c r="A239" s="376"/>
      <c r="B239" s="379"/>
      <c r="C239" s="409"/>
      <c r="D239" s="410"/>
      <c r="E239" s="383"/>
      <c r="F239" s="379"/>
      <c r="G239" s="236" t="s">
        <v>1226</v>
      </c>
      <c r="H239" s="197"/>
      <c r="I239" s="198"/>
      <c r="J239" s="198"/>
      <c r="K239" s="198"/>
      <c r="L239" s="198"/>
      <c r="M239" s="198"/>
      <c r="N239" s="198"/>
      <c r="O239" s="198"/>
      <c r="P239" s="198"/>
      <c r="Q239" s="198"/>
      <c r="R239" s="198"/>
      <c r="S239" s="198"/>
      <c r="T239" s="199">
        <f t="shared" si="2070"/>
        <v>0</v>
      </c>
      <c r="AN239" s="58">
        <v>7</v>
      </c>
      <c r="AO239" s="58">
        <v>2</v>
      </c>
      <c r="AP239" s="58">
        <v>6</v>
      </c>
      <c r="AQ239" s="60">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58">
        <f ca="1">COUNTIF(INDIRECT("H"&amp;(ROW()+12*(($AN239-1)*3+$AO239)-ROW())/12+5):INDIRECT("S"&amp;(ROW()+12*(($AN239-1)*3+$AO239)-ROW())/12+5),AQ239)</f>
        <v>0</v>
      </c>
      <c r="AS239" s="60"/>
      <c r="AU239" s="58">
        <f ca="1">IF(AND(AQ239&gt;0,AR239&gt;0),COUNTIF(AU$6:AU238,"&gt;0")+1,0)</f>
        <v>0</v>
      </c>
      <c r="BE239" s="58">
        <v>3</v>
      </c>
    </row>
    <row r="240" spans="1:83">
      <c r="A240" s="374">
        <v>79</v>
      </c>
      <c r="B240" s="377"/>
      <c r="C240" s="377"/>
      <c r="D240" s="377"/>
      <c r="E240" s="381"/>
      <c r="F240" s="377"/>
      <c r="G240" s="234" t="s">
        <v>109</v>
      </c>
      <c r="H240" s="191"/>
      <c r="I240" s="192" t="str">
        <f t="shared" ref="I240:I241" si="2671">IF(H240="","",H240)</f>
        <v/>
      </c>
      <c r="J240" s="192" t="str">
        <f t="shared" ref="J240:J241" si="2672">IF(I240="","",I240)</f>
        <v/>
      </c>
      <c r="K240" s="192" t="str">
        <f t="shared" ref="K240:K241" si="2673">IF(J240="","",J240)</f>
        <v/>
      </c>
      <c r="L240" s="192" t="str">
        <f t="shared" ref="L240:L241" si="2674">IF(K240="","",K240)</f>
        <v/>
      </c>
      <c r="M240" s="192" t="str">
        <f t="shared" ref="M240:M241" si="2675">IF(L240="","",L240)</f>
        <v/>
      </c>
      <c r="N240" s="192" t="str">
        <f t="shared" ref="N240:N241" si="2676">IF(M240="","",M240)</f>
        <v/>
      </c>
      <c r="O240" s="192" t="str">
        <f t="shared" ref="O240:O241" si="2677">IF(N240="","",N240)</f>
        <v/>
      </c>
      <c r="P240" s="192" t="str">
        <f t="shared" ref="P240:P241" si="2678">IF(O240="","",O240)</f>
        <v/>
      </c>
      <c r="Q240" s="192" t="str">
        <f t="shared" ref="Q240:Q241" si="2679">IF(P240="","",P240)</f>
        <v/>
      </c>
      <c r="R240" s="192" t="str">
        <f t="shared" ref="R240:R241" si="2680">IF(Q240="","",Q240)</f>
        <v/>
      </c>
      <c r="S240" s="192" t="str">
        <f t="shared" ref="S240:S241" si="2681">IF(R240="","",R240)</f>
        <v/>
      </c>
      <c r="T240" s="193">
        <f t="shared" si="2070"/>
        <v>0</v>
      </c>
      <c r="AN240" s="58">
        <v>7</v>
      </c>
      <c r="AO240" s="58">
        <v>2</v>
      </c>
      <c r="AP240" s="58">
        <v>7</v>
      </c>
      <c r="AQ240" s="60">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58">
        <f ca="1">COUNTIF(INDIRECT("H"&amp;(ROW()+12*(($AN240-1)*3+$AO240)-ROW())/12+5):INDIRECT("S"&amp;(ROW()+12*(($AN240-1)*3+$AO240)-ROW())/12+5),AQ240)</f>
        <v>0</v>
      </c>
      <c r="AS240" s="60"/>
      <c r="AU240" s="58">
        <f ca="1">IF(AND(AQ240&gt;0,AR240&gt;0),COUNTIF(AU$6:AU239,"&gt;0")+1,0)</f>
        <v>0</v>
      </c>
      <c r="BE240" s="58">
        <v>1</v>
      </c>
      <c r="BG240" s="58">
        <f t="shared" ref="BG240" si="2682">SUM(H240:H241)</f>
        <v>0</v>
      </c>
      <c r="BH240" s="58">
        <f t="shared" ref="BH240" si="2683">SUM(I240:I241)</f>
        <v>0</v>
      </c>
      <c r="BI240" s="58">
        <f t="shared" ref="BI240" si="2684">SUM(J240:J241)</f>
        <v>0</v>
      </c>
      <c r="BJ240" s="58">
        <f t="shared" ref="BJ240" si="2685">SUM(K240:K241)</f>
        <v>0</v>
      </c>
      <c r="BK240" s="58">
        <f t="shared" ref="BK240" si="2686">SUM(L240:L241)</f>
        <v>0</v>
      </c>
      <c r="BL240" s="58">
        <f t="shared" ref="BL240" si="2687">SUM(M240:M241)</f>
        <v>0</v>
      </c>
      <c r="BM240" s="58">
        <f t="shared" ref="BM240" si="2688">SUM(N240:N241)</f>
        <v>0</v>
      </c>
      <c r="BN240" s="58">
        <f t="shared" ref="BN240" si="2689">SUM(O240:O241)</f>
        <v>0</v>
      </c>
      <c r="BO240" s="58">
        <f t="shared" ref="BO240" si="2690">SUM(P240:P241)</f>
        <v>0</v>
      </c>
      <c r="BP240" s="58">
        <f t="shared" ref="BP240" si="2691">SUM(Q240:Q241)</f>
        <v>0</v>
      </c>
      <c r="BQ240" s="58">
        <f t="shared" ref="BQ240" si="2692">SUM(R240:R241)</f>
        <v>0</v>
      </c>
      <c r="BR240" s="58">
        <f t="shared" ref="BR240" si="2693">SUM(S240:S241)</f>
        <v>0</v>
      </c>
      <c r="BT240" s="58">
        <f t="shared" ref="BT240" si="2694">SUM(U240:U241)</f>
        <v>0</v>
      </c>
      <c r="BU240" s="58">
        <f t="shared" ref="BU240" si="2695">SUM(V240:V241)</f>
        <v>0</v>
      </c>
      <c r="BV240" s="58">
        <f t="shared" ref="BV240" si="2696">SUM(W240:W241)</f>
        <v>0</v>
      </c>
      <c r="BW240" s="58">
        <f t="shared" ref="BW240" si="2697">SUM(X240:X241)</f>
        <v>0</v>
      </c>
      <c r="BX240" s="58">
        <f t="shared" ref="BX240" si="2698">SUM(Y240:Y241)</f>
        <v>0</v>
      </c>
      <c r="BY240" s="58">
        <f t="shared" ref="BY240" si="2699">SUM(Z240:Z241)</f>
        <v>0</v>
      </c>
      <c r="BZ240" s="58">
        <f t="shared" ref="BZ240" si="2700">SUM(AA240:AA241)</f>
        <v>0</v>
      </c>
      <c r="CA240" s="58">
        <f t="shared" ref="CA240" si="2701">SUM(AB240:AB241)</f>
        <v>0</v>
      </c>
      <c r="CB240" s="58">
        <f t="shared" ref="CB240" si="2702">SUM(AC240:AC241)</f>
        <v>0</v>
      </c>
      <c r="CC240" s="58">
        <f t="shared" ref="CC240" si="2703">SUM(AD240:AD241)</f>
        <v>0</v>
      </c>
      <c r="CD240" s="58">
        <f t="shared" ref="CD240" si="2704">SUM(AE240:AE241)</f>
        <v>0</v>
      </c>
      <c r="CE240" s="58">
        <f t="shared" ref="CE240" si="2705">SUM(AF240:AF241)</f>
        <v>0</v>
      </c>
    </row>
    <row r="241" spans="1:83">
      <c r="A241" s="375"/>
      <c r="B241" s="378"/>
      <c r="C241" s="408"/>
      <c r="D241" s="408"/>
      <c r="E241" s="382"/>
      <c r="F241" s="378"/>
      <c r="G241" s="235" t="s">
        <v>107</v>
      </c>
      <c r="H241" s="194"/>
      <c r="I241" s="195" t="str">
        <f t="shared" si="2671"/>
        <v/>
      </c>
      <c r="J241" s="195" t="str">
        <f t="shared" si="2672"/>
        <v/>
      </c>
      <c r="K241" s="195" t="str">
        <f t="shared" si="2673"/>
        <v/>
      </c>
      <c r="L241" s="195" t="str">
        <f t="shared" si="2674"/>
        <v/>
      </c>
      <c r="M241" s="195" t="str">
        <f t="shared" si="2675"/>
        <v/>
      </c>
      <c r="N241" s="195" t="str">
        <f t="shared" si="2676"/>
        <v/>
      </c>
      <c r="O241" s="195" t="str">
        <f t="shared" si="2677"/>
        <v/>
      </c>
      <c r="P241" s="195" t="str">
        <f t="shared" si="2678"/>
        <v/>
      </c>
      <c r="Q241" s="195" t="str">
        <f t="shared" si="2679"/>
        <v/>
      </c>
      <c r="R241" s="195" t="str">
        <f t="shared" si="2680"/>
        <v/>
      </c>
      <c r="S241" s="195" t="str">
        <f t="shared" si="2681"/>
        <v/>
      </c>
      <c r="T241" s="196">
        <f t="shared" si="2070"/>
        <v>0</v>
      </c>
      <c r="AN241" s="58">
        <v>7</v>
      </c>
      <c r="AO241" s="58">
        <v>2</v>
      </c>
      <c r="AP241" s="58">
        <v>8</v>
      </c>
      <c r="AQ241" s="60">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58">
        <f ca="1">COUNTIF(INDIRECT("H"&amp;(ROW()+12*(($AN241-1)*3+$AO241)-ROW())/12+5):INDIRECT("S"&amp;(ROW()+12*(($AN241-1)*3+$AO241)-ROW())/12+5),AQ241)</f>
        <v>0</v>
      </c>
      <c r="AS241" s="60"/>
      <c r="AU241" s="58">
        <f ca="1">IF(AND(AQ241&gt;0,AR241&gt;0),COUNTIF(AU$6:AU240,"&gt;0")+1,0)</f>
        <v>0</v>
      </c>
      <c r="BE241" s="58">
        <v>2</v>
      </c>
      <c r="BF241" s="58" t="s">
        <v>257</v>
      </c>
      <c r="BG241" s="58">
        <f t="shared" ref="BG241" si="2706">IF(BG240+BT240&gt;40000,1,0)</f>
        <v>0</v>
      </c>
      <c r="BH241" s="58">
        <f t="shared" ref="BH241" si="2707">IF(BH240+BU240&gt;40000,1,0)</f>
        <v>0</v>
      </c>
      <c r="BI241" s="58">
        <f t="shared" ref="BI241" si="2708">IF(BI240+BV240&gt;40000,1,0)</f>
        <v>0</v>
      </c>
      <c r="BJ241" s="58">
        <f t="shared" ref="BJ241" si="2709">IF(BJ240+BW240&gt;40000,1,0)</f>
        <v>0</v>
      </c>
      <c r="BK241" s="58">
        <f t="shared" ref="BK241" si="2710">IF(BK240+BX240&gt;40000,1,0)</f>
        <v>0</v>
      </c>
      <c r="BL241" s="58">
        <f t="shared" ref="BL241" si="2711">IF(BL240+BY240&gt;40000,1,0)</f>
        <v>0</v>
      </c>
      <c r="BM241" s="58">
        <f t="shared" ref="BM241" si="2712">IF(BM240+BZ240&gt;40000,1,0)</f>
        <v>0</v>
      </c>
      <c r="BN241" s="58">
        <f t="shared" ref="BN241" si="2713">IF(BN240+CA240&gt;40000,1,0)</f>
        <v>0</v>
      </c>
      <c r="BO241" s="58">
        <f t="shared" ref="BO241" si="2714">IF(BO240+CB240&gt;40000,1,0)</f>
        <v>0</v>
      </c>
      <c r="BP241" s="58">
        <f t="shared" ref="BP241" si="2715">IF(BP240+CC240&gt;40000,1,0)</f>
        <v>0</v>
      </c>
      <c r="BQ241" s="58">
        <f t="shared" ref="BQ241" si="2716">IF(BQ240+CD240&gt;40000,1,0)</f>
        <v>0</v>
      </c>
      <c r="BR241" s="58">
        <f t="shared" ref="BR241" si="2717">IF(BR240+CE240&gt;40000,1,0)</f>
        <v>0</v>
      </c>
    </row>
    <row r="242" spans="1:83">
      <c r="A242" s="376"/>
      <c r="B242" s="379"/>
      <c r="C242" s="409"/>
      <c r="D242" s="410"/>
      <c r="E242" s="383"/>
      <c r="F242" s="379"/>
      <c r="G242" s="236" t="s">
        <v>1226</v>
      </c>
      <c r="H242" s="197"/>
      <c r="I242" s="198"/>
      <c r="J242" s="198"/>
      <c r="K242" s="198"/>
      <c r="L242" s="198"/>
      <c r="M242" s="198"/>
      <c r="N242" s="198"/>
      <c r="O242" s="198"/>
      <c r="P242" s="198"/>
      <c r="Q242" s="198"/>
      <c r="R242" s="198"/>
      <c r="S242" s="198"/>
      <c r="T242" s="199">
        <f t="shared" si="2070"/>
        <v>0</v>
      </c>
      <c r="AN242" s="58">
        <v>7</v>
      </c>
      <c r="AO242" s="58">
        <v>2</v>
      </c>
      <c r="AP242" s="58">
        <v>9</v>
      </c>
      <c r="AQ242" s="60">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58">
        <f ca="1">COUNTIF(INDIRECT("H"&amp;(ROW()+12*(($AN242-1)*3+$AO242)-ROW())/12+5):INDIRECT("S"&amp;(ROW()+12*(($AN242-1)*3+$AO242)-ROW())/12+5),AQ242)</f>
        <v>0</v>
      </c>
      <c r="AS242" s="60"/>
      <c r="AU242" s="58">
        <f ca="1">IF(AND(AQ242&gt;0,AR242&gt;0),COUNTIF(AU$6:AU241,"&gt;0")+1,0)</f>
        <v>0</v>
      </c>
      <c r="BE242" s="58">
        <v>3</v>
      </c>
    </row>
    <row r="243" spans="1:83">
      <c r="A243" s="374">
        <v>80</v>
      </c>
      <c r="B243" s="377"/>
      <c r="C243" s="377"/>
      <c r="D243" s="377"/>
      <c r="E243" s="381"/>
      <c r="F243" s="377"/>
      <c r="G243" s="234" t="s">
        <v>109</v>
      </c>
      <c r="H243" s="191"/>
      <c r="I243" s="192" t="str">
        <f t="shared" ref="I243:I244" si="2718">IF(H243="","",H243)</f>
        <v/>
      </c>
      <c r="J243" s="192" t="str">
        <f t="shared" ref="J243:J244" si="2719">IF(I243="","",I243)</f>
        <v/>
      </c>
      <c r="K243" s="192" t="str">
        <f t="shared" ref="K243:K244" si="2720">IF(J243="","",J243)</f>
        <v/>
      </c>
      <c r="L243" s="192" t="str">
        <f t="shared" ref="L243:L244" si="2721">IF(K243="","",K243)</f>
        <v/>
      </c>
      <c r="M243" s="192" t="str">
        <f t="shared" ref="M243:M244" si="2722">IF(L243="","",L243)</f>
        <v/>
      </c>
      <c r="N243" s="192" t="str">
        <f t="shared" ref="N243:N244" si="2723">IF(M243="","",M243)</f>
        <v/>
      </c>
      <c r="O243" s="192" t="str">
        <f t="shared" ref="O243:O244" si="2724">IF(N243="","",N243)</f>
        <v/>
      </c>
      <c r="P243" s="192" t="str">
        <f t="shared" ref="P243:P244" si="2725">IF(O243="","",O243)</f>
        <v/>
      </c>
      <c r="Q243" s="192" t="str">
        <f t="shared" ref="Q243:Q244" si="2726">IF(P243="","",P243)</f>
        <v/>
      </c>
      <c r="R243" s="192" t="str">
        <f t="shared" ref="R243:R244" si="2727">IF(Q243="","",Q243)</f>
        <v/>
      </c>
      <c r="S243" s="192" t="str">
        <f t="shared" ref="S243:S244" si="2728">IF(R243="","",R243)</f>
        <v/>
      </c>
      <c r="T243" s="193">
        <f t="shared" si="2070"/>
        <v>0</v>
      </c>
      <c r="AN243" s="58">
        <v>7</v>
      </c>
      <c r="AO243" s="58">
        <v>2</v>
      </c>
      <c r="AP243" s="58">
        <v>10</v>
      </c>
      <c r="AQ243" s="60">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58">
        <f ca="1">COUNTIF(INDIRECT("H"&amp;(ROW()+12*(($AN243-1)*3+$AO243)-ROW())/12+5):INDIRECT("S"&amp;(ROW()+12*(($AN243-1)*3+$AO243)-ROW())/12+5),AQ243)</f>
        <v>0</v>
      </c>
      <c r="AS243" s="60"/>
      <c r="AU243" s="58">
        <f ca="1">IF(AND(AQ243&gt;0,AR243&gt;0),COUNTIF(AU$6:AU242,"&gt;0")+1,0)</f>
        <v>0</v>
      </c>
      <c r="BE243" s="58">
        <v>1</v>
      </c>
      <c r="BG243" s="58">
        <f t="shared" ref="BG243" si="2729">SUM(H243:H244)</f>
        <v>0</v>
      </c>
      <c r="BH243" s="58">
        <f t="shared" ref="BH243" si="2730">SUM(I243:I244)</f>
        <v>0</v>
      </c>
      <c r="BI243" s="58">
        <f t="shared" ref="BI243" si="2731">SUM(J243:J244)</f>
        <v>0</v>
      </c>
      <c r="BJ243" s="58">
        <f t="shared" ref="BJ243" si="2732">SUM(K243:K244)</f>
        <v>0</v>
      </c>
      <c r="BK243" s="58">
        <f t="shared" ref="BK243" si="2733">SUM(L243:L244)</f>
        <v>0</v>
      </c>
      <c r="BL243" s="58">
        <f t="shared" ref="BL243" si="2734">SUM(M243:M244)</f>
        <v>0</v>
      </c>
      <c r="BM243" s="58">
        <f t="shared" ref="BM243" si="2735">SUM(N243:N244)</f>
        <v>0</v>
      </c>
      <c r="BN243" s="58">
        <f t="shared" ref="BN243" si="2736">SUM(O243:O244)</f>
        <v>0</v>
      </c>
      <c r="BO243" s="58">
        <f t="shared" ref="BO243" si="2737">SUM(P243:P244)</f>
        <v>0</v>
      </c>
      <c r="BP243" s="58">
        <f t="shared" ref="BP243" si="2738">SUM(Q243:Q244)</f>
        <v>0</v>
      </c>
      <c r="BQ243" s="58">
        <f t="shared" ref="BQ243" si="2739">SUM(R243:R244)</f>
        <v>0</v>
      </c>
      <c r="BR243" s="58">
        <f t="shared" ref="BR243" si="2740">SUM(S243:S244)</f>
        <v>0</v>
      </c>
      <c r="BT243" s="58">
        <f t="shared" ref="BT243" si="2741">SUM(U243:U244)</f>
        <v>0</v>
      </c>
      <c r="BU243" s="58">
        <f t="shared" ref="BU243" si="2742">SUM(V243:V244)</f>
        <v>0</v>
      </c>
      <c r="BV243" s="58">
        <f t="shared" ref="BV243" si="2743">SUM(W243:W244)</f>
        <v>0</v>
      </c>
      <c r="BW243" s="58">
        <f t="shared" ref="BW243" si="2744">SUM(X243:X244)</f>
        <v>0</v>
      </c>
      <c r="BX243" s="58">
        <f t="shared" ref="BX243" si="2745">SUM(Y243:Y244)</f>
        <v>0</v>
      </c>
      <c r="BY243" s="58">
        <f t="shared" ref="BY243" si="2746">SUM(Z243:Z244)</f>
        <v>0</v>
      </c>
      <c r="BZ243" s="58">
        <f t="shared" ref="BZ243" si="2747">SUM(AA243:AA244)</f>
        <v>0</v>
      </c>
      <c r="CA243" s="58">
        <f t="shared" ref="CA243" si="2748">SUM(AB243:AB244)</f>
        <v>0</v>
      </c>
      <c r="CB243" s="58">
        <f t="shared" ref="CB243" si="2749">SUM(AC243:AC244)</f>
        <v>0</v>
      </c>
      <c r="CC243" s="58">
        <f t="shared" ref="CC243" si="2750">SUM(AD243:AD244)</f>
        <v>0</v>
      </c>
      <c r="CD243" s="58">
        <f t="shared" ref="CD243" si="2751">SUM(AE243:AE244)</f>
        <v>0</v>
      </c>
      <c r="CE243" s="58">
        <f t="shared" ref="CE243" si="2752">SUM(AF243:AF244)</f>
        <v>0</v>
      </c>
    </row>
    <row r="244" spans="1:83">
      <c r="A244" s="375"/>
      <c r="B244" s="378"/>
      <c r="C244" s="408"/>
      <c r="D244" s="408"/>
      <c r="E244" s="382"/>
      <c r="F244" s="378"/>
      <c r="G244" s="235" t="s">
        <v>107</v>
      </c>
      <c r="H244" s="194"/>
      <c r="I244" s="195" t="str">
        <f t="shared" si="2718"/>
        <v/>
      </c>
      <c r="J244" s="195" t="str">
        <f t="shared" si="2719"/>
        <v/>
      </c>
      <c r="K244" s="195" t="str">
        <f t="shared" si="2720"/>
        <v/>
      </c>
      <c r="L244" s="195" t="str">
        <f t="shared" si="2721"/>
        <v/>
      </c>
      <c r="M244" s="195" t="str">
        <f t="shared" si="2722"/>
        <v/>
      </c>
      <c r="N244" s="195" t="str">
        <f t="shared" si="2723"/>
        <v/>
      </c>
      <c r="O244" s="195" t="str">
        <f t="shared" si="2724"/>
        <v/>
      </c>
      <c r="P244" s="195" t="str">
        <f t="shared" si="2725"/>
        <v/>
      </c>
      <c r="Q244" s="195" t="str">
        <f t="shared" si="2726"/>
        <v/>
      </c>
      <c r="R244" s="195" t="str">
        <f t="shared" si="2727"/>
        <v/>
      </c>
      <c r="S244" s="195" t="str">
        <f t="shared" si="2728"/>
        <v/>
      </c>
      <c r="T244" s="196">
        <f t="shared" si="2070"/>
        <v>0</v>
      </c>
      <c r="AN244" s="58">
        <v>7</v>
      </c>
      <c r="AO244" s="58">
        <v>2</v>
      </c>
      <c r="AP244" s="58">
        <v>11</v>
      </c>
      <c r="AQ244" s="60">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58">
        <f ca="1">COUNTIF(INDIRECT("H"&amp;(ROW()+12*(($AN244-1)*3+$AO244)-ROW())/12+5):INDIRECT("S"&amp;(ROW()+12*(($AN244-1)*3+$AO244)-ROW())/12+5),AQ244)</f>
        <v>0</v>
      </c>
      <c r="AS244" s="60"/>
      <c r="AU244" s="58">
        <f ca="1">IF(AND(AQ244&gt;0,AR244&gt;0),COUNTIF(AU$6:AU243,"&gt;0")+1,0)</f>
        <v>0</v>
      </c>
      <c r="BE244" s="58">
        <v>2</v>
      </c>
      <c r="BF244" s="58" t="s">
        <v>257</v>
      </c>
      <c r="BG244" s="58">
        <f t="shared" ref="BG244" si="2753">IF(BG243+BT243&gt;40000,1,0)</f>
        <v>0</v>
      </c>
      <c r="BH244" s="58">
        <f t="shared" ref="BH244" si="2754">IF(BH243+BU243&gt;40000,1,0)</f>
        <v>0</v>
      </c>
      <c r="BI244" s="58">
        <f t="shared" ref="BI244" si="2755">IF(BI243+BV243&gt;40000,1,0)</f>
        <v>0</v>
      </c>
      <c r="BJ244" s="58">
        <f t="shared" ref="BJ244" si="2756">IF(BJ243+BW243&gt;40000,1,0)</f>
        <v>0</v>
      </c>
      <c r="BK244" s="58">
        <f t="shared" ref="BK244" si="2757">IF(BK243+BX243&gt;40000,1,0)</f>
        <v>0</v>
      </c>
      <c r="BL244" s="58">
        <f t="shared" ref="BL244" si="2758">IF(BL243+BY243&gt;40000,1,0)</f>
        <v>0</v>
      </c>
      <c r="BM244" s="58">
        <f t="shared" ref="BM244" si="2759">IF(BM243+BZ243&gt;40000,1,0)</f>
        <v>0</v>
      </c>
      <c r="BN244" s="58">
        <f t="shared" ref="BN244" si="2760">IF(BN243+CA243&gt;40000,1,0)</f>
        <v>0</v>
      </c>
      <c r="BO244" s="58">
        <f t="shared" ref="BO244" si="2761">IF(BO243+CB243&gt;40000,1,0)</f>
        <v>0</v>
      </c>
      <c r="BP244" s="58">
        <f t="shared" ref="BP244" si="2762">IF(BP243+CC243&gt;40000,1,0)</f>
        <v>0</v>
      </c>
      <c r="BQ244" s="58">
        <f t="shared" ref="BQ244" si="2763">IF(BQ243+CD243&gt;40000,1,0)</f>
        <v>0</v>
      </c>
      <c r="BR244" s="58">
        <f t="shared" ref="BR244" si="2764">IF(BR243+CE243&gt;40000,1,0)</f>
        <v>0</v>
      </c>
    </row>
    <row r="245" spans="1:83">
      <c r="A245" s="376"/>
      <c r="B245" s="379"/>
      <c r="C245" s="409"/>
      <c r="D245" s="410"/>
      <c r="E245" s="383"/>
      <c r="F245" s="379"/>
      <c r="G245" s="236" t="s">
        <v>1226</v>
      </c>
      <c r="H245" s="197"/>
      <c r="I245" s="198"/>
      <c r="J245" s="198"/>
      <c r="K245" s="198"/>
      <c r="L245" s="198"/>
      <c r="M245" s="198"/>
      <c r="N245" s="198"/>
      <c r="O245" s="198"/>
      <c r="P245" s="198"/>
      <c r="Q245" s="198"/>
      <c r="R245" s="198"/>
      <c r="S245" s="198"/>
      <c r="T245" s="199">
        <f t="shared" si="2070"/>
        <v>0</v>
      </c>
      <c r="AN245" s="58">
        <v>7</v>
      </c>
      <c r="AO245" s="58">
        <v>2</v>
      </c>
      <c r="AP245" s="58">
        <v>12</v>
      </c>
      <c r="AQ245" s="60">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58">
        <f ca="1">COUNTIF(INDIRECT("H"&amp;(ROW()+12*(($AN245-1)*3+$AO245)-ROW())/12+5):INDIRECT("S"&amp;(ROW()+12*(($AN245-1)*3+$AO245)-ROW())/12+5),AQ245)</f>
        <v>0</v>
      </c>
      <c r="AS245" s="60"/>
      <c r="AU245" s="58">
        <f ca="1">IF(AND(AQ245&gt;0,AR245&gt;0),COUNTIF(AU$6:AU244,"&gt;0")+1,0)</f>
        <v>0</v>
      </c>
      <c r="BE245" s="58">
        <v>3</v>
      </c>
    </row>
    <row r="246" spans="1:83">
      <c r="A246" s="374">
        <v>81</v>
      </c>
      <c r="B246" s="377"/>
      <c r="C246" s="377"/>
      <c r="D246" s="377"/>
      <c r="E246" s="381"/>
      <c r="F246" s="377"/>
      <c r="G246" s="234" t="s">
        <v>109</v>
      </c>
      <c r="H246" s="191"/>
      <c r="I246" s="192" t="str">
        <f t="shared" ref="I246:I247" si="2765">IF(H246="","",H246)</f>
        <v/>
      </c>
      <c r="J246" s="192" t="str">
        <f t="shared" ref="J246:J247" si="2766">IF(I246="","",I246)</f>
        <v/>
      </c>
      <c r="K246" s="192" t="str">
        <f t="shared" ref="K246:K247" si="2767">IF(J246="","",J246)</f>
        <v/>
      </c>
      <c r="L246" s="192" t="str">
        <f t="shared" ref="L246:L247" si="2768">IF(K246="","",K246)</f>
        <v/>
      </c>
      <c r="M246" s="192" t="str">
        <f t="shared" ref="M246:M247" si="2769">IF(L246="","",L246)</f>
        <v/>
      </c>
      <c r="N246" s="192" t="str">
        <f t="shared" ref="N246:N247" si="2770">IF(M246="","",M246)</f>
        <v/>
      </c>
      <c r="O246" s="192" t="str">
        <f t="shared" ref="O246:O247" si="2771">IF(N246="","",N246)</f>
        <v/>
      </c>
      <c r="P246" s="192" t="str">
        <f t="shared" ref="P246:P247" si="2772">IF(O246="","",O246)</f>
        <v/>
      </c>
      <c r="Q246" s="192" t="str">
        <f t="shared" ref="Q246:Q247" si="2773">IF(P246="","",P246)</f>
        <v/>
      </c>
      <c r="R246" s="192" t="str">
        <f t="shared" ref="R246:R247" si="2774">IF(Q246="","",Q246)</f>
        <v/>
      </c>
      <c r="S246" s="192" t="str">
        <f t="shared" ref="S246:S247" si="2775">IF(R246="","",R246)</f>
        <v/>
      </c>
      <c r="T246" s="193">
        <f t="shared" si="2070"/>
        <v>0</v>
      </c>
      <c r="AN246" s="58">
        <v>7</v>
      </c>
      <c r="AO246" s="58">
        <v>3</v>
      </c>
      <c r="AP246" s="58">
        <v>1</v>
      </c>
      <c r="AQ246" s="60">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58">
        <f ca="1">COUNTIF(INDIRECT("H"&amp;(ROW()+12*(($AN246-1)*3+$AO246)-ROW())/12+5):INDIRECT("S"&amp;(ROW()+12*(($AN246-1)*3+$AO246)-ROW())/12+5),AQ246)</f>
        <v>0</v>
      </c>
      <c r="AS246" s="60"/>
      <c r="AU246" s="58">
        <f ca="1">IF(AND(AQ246&gt;0,AR246&gt;0),COUNTIF(AU$6:AU245,"&gt;0")+1,0)</f>
        <v>0</v>
      </c>
      <c r="BE246" s="58">
        <v>1</v>
      </c>
      <c r="BG246" s="58">
        <f t="shared" ref="BG246" si="2776">SUM(H246:H247)</f>
        <v>0</v>
      </c>
      <c r="BH246" s="58">
        <f t="shared" ref="BH246" si="2777">SUM(I246:I247)</f>
        <v>0</v>
      </c>
      <c r="BI246" s="58">
        <f t="shared" ref="BI246" si="2778">SUM(J246:J247)</f>
        <v>0</v>
      </c>
      <c r="BJ246" s="58">
        <f t="shared" ref="BJ246" si="2779">SUM(K246:K247)</f>
        <v>0</v>
      </c>
      <c r="BK246" s="58">
        <f t="shared" ref="BK246" si="2780">SUM(L246:L247)</f>
        <v>0</v>
      </c>
      <c r="BL246" s="58">
        <f t="shared" ref="BL246" si="2781">SUM(M246:M247)</f>
        <v>0</v>
      </c>
      <c r="BM246" s="58">
        <f t="shared" ref="BM246" si="2782">SUM(N246:N247)</f>
        <v>0</v>
      </c>
      <c r="BN246" s="58">
        <f t="shared" ref="BN246" si="2783">SUM(O246:O247)</f>
        <v>0</v>
      </c>
      <c r="BO246" s="58">
        <f t="shared" ref="BO246" si="2784">SUM(P246:P247)</f>
        <v>0</v>
      </c>
      <c r="BP246" s="58">
        <f t="shared" ref="BP246" si="2785">SUM(Q246:Q247)</f>
        <v>0</v>
      </c>
      <c r="BQ246" s="58">
        <f t="shared" ref="BQ246" si="2786">SUM(R246:R247)</f>
        <v>0</v>
      </c>
      <c r="BR246" s="58">
        <f t="shared" ref="BR246" si="2787">SUM(S246:S247)</f>
        <v>0</v>
      </c>
      <c r="BT246" s="58">
        <f t="shared" ref="BT246" si="2788">SUM(U246:U247)</f>
        <v>0</v>
      </c>
      <c r="BU246" s="58">
        <f t="shared" ref="BU246" si="2789">SUM(V246:V247)</f>
        <v>0</v>
      </c>
      <c r="BV246" s="58">
        <f t="shared" ref="BV246" si="2790">SUM(W246:W247)</f>
        <v>0</v>
      </c>
      <c r="BW246" s="58">
        <f t="shared" ref="BW246" si="2791">SUM(X246:X247)</f>
        <v>0</v>
      </c>
      <c r="BX246" s="58">
        <f t="shared" ref="BX246" si="2792">SUM(Y246:Y247)</f>
        <v>0</v>
      </c>
      <c r="BY246" s="58">
        <f t="shared" ref="BY246" si="2793">SUM(Z246:Z247)</f>
        <v>0</v>
      </c>
      <c r="BZ246" s="58">
        <f t="shared" ref="BZ246" si="2794">SUM(AA246:AA247)</f>
        <v>0</v>
      </c>
      <c r="CA246" s="58">
        <f t="shared" ref="CA246" si="2795">SUM(AB246:AB247)</f>
        <v>0</v>
      </c>
      <c r="CB246" s="58">
        <f t="shared" ref="CB246" si="2796">SUM(AC246:AC247)</f>
        <v>0</v>
      </c>
      <c r="CC246" s="58">
        <f t="shared" ref="CC246" si="2797">SUM(AD246:AD247)</f>
        <v>0</v>
      </c>
      <c r="CD246" s="58">
        <f t="shared" ref="CD246" si="2798">SUM(AE246:AE247)</f>
        <v>0</v>
      </c>
      <c r="CE246" s="58">
        <f t="shared" ref="CE246" si="2799">SUM(AF246:AF247)</f>
        <v>0</v>
      </c>
    </row>
    <row r="247" spans="1:83">
      <c r="A247" s="375"/>
      <c r="B247" s="378"/>
      <c r="C247" s="408"/>
      <c r="D247" s="408"/>
      <c r="E247" s="382"/>
      <c r="F247" s="378"/>
      <c r="G247" s="235" t="s">
        <v>107</v>
      </c>
      <c r="H247" s="194"/>
      <c r="I247" s="195" t="str">
        <f t="shared" si="2765"/>
        <v/>
      </c>
      <c r="J247" s="195" t="str">
        <f t="shared" si="2766"/>
        <v/>
      </c>
      <c r="K247" s="195" t="str">
        <f t="shared" si="2767"/>
        <v/>
      </c>
      <c r="L247" s="195" t="str">
        <f t="shared" si="2768"/>
        <v/>
      </c>
      <c r="M247" s="195" t="str">
        <f t="shared" si="2769"/>
        <v/>
      </c>
      <c r="N247" s="195" t="str">
        <f t="shared" si="2770"/>
        <v/>
      </c>
      <c r="O247" s="195" t="str">
        <f t="shared" si="2771"/>
        <v/>
      </c>
      <c r="P247" s="195" t="str">
        <f t="shared" si="2772"/>
        <v/>
      </c>
      <c r="Q247" s="195" t="str">
        <f t="shared" si="2773"/>
        <v/>
      </c>
      <c r="R247" s="195" t="str">
        <f t="shared" si="2774"/>
        <v/>
      </c>
      <c r="S247" s="195" t="str">
        <f t="shared" si="2775"/>
        <v/>
      </c>
      <c r="T247" s="196">
        <f t="shared" si="2070"/>
        <v>0</v>
      </c>
      <c r="AN247" s="58">
        <v>7</v>
      </c>
      <c r="AO247" s="58">
        <v>3</v>
      </c>
      <c r="AP247" s="58">
        <v>2</v>
      </c>
      <c r="AQ247" s="60">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58">
        <f ca="1">COUNTIF(INDIRECT("H"&amp;(ROW()+12*(($AN247-1)*3+$AO247)-ROW())/12+5):INDIRECT("S"&amp;(ROW()+12*(($AN247-1)*3+$AO247)-ROW())/12+5),AQ247)</f>
        <v>0</v>
      </c>
      <c r="AS247" s="60"/>
      <c r="AU247" s="58">
        <f ca="1">IF(AND(AQ247&gt;0,AR247&gt;0),COUNTIF(AU$6:AU246,"&gt;0")+1,0)</f>
        <v>0</v>
      </c>
      <c r="BE247" s="58">
        <v>2</v>
      </c>
      <c r="BF247" s="58" t="s">
        <v>257</v>
      </c>
      <c r="BG247" s="58">
        <f t="shared" ref="BG247" si="2800">IF(BG246+BT246&gt;40000,1,0)</f>
        <v>0</v>
      </c>
      <c r="BH247" s="58">
        <f t="shared" ref="BH247" si="2801">IF(BH246+BU246&gt;40000,1,0)</f>
        <v>0</v>
      </c>
      <c r="BI247" s="58">
        <f t="shared" ref="BI247" si="2802">IF(BI246+BV246&gt;40000,1,0)</f>
        <v>0</v>
      </c>
      <c r="BJ247" s="58">
        <f t="shared" ref="BJ247" si="2803">IF(BJ246+BW246&gt;40000,1,0)</f>
        <v>0</v>
      </c>
      <c r="BK247" s="58">
        <f t="shared" ref="BK247" si="2804">IF(BK246+BX246&gt;40000,1,0)</f>
        <v>0</v>
      </c>
      <c r="BL247" s="58">
        <f t="shared" ref="BL247" si="2805">IF(BL246+BY246&gt;40000,1,0)</f>
        <v>0</v>
      </c>
      <c r="BM247" s="58">
        <f t="shared" ref="BM247" si="2806">IF(BM246+BZ246&gt;40000,1,0)</f>
        <v>0</v>
      </c>
      <c r="BN247" s="58">
        <f t="shared" ref="BN247" si="2807">IF(BN246+CA246&gt;40000,1,0)</f>
        <v>0</v>
      </c>
      <c r="BO247" s="58">
        <f t="shared" ref="BO247" si="2808">IF(BO246+CB246&gt;40000,1,0)</f>
        <v>0</v>
      </c>
      <c r="BP247" s="58">
        <f t="shared" ref="BP247" si="2809">IF(BP246+CC246&gt;40000,1,0)</f>
        <v>0</v>
      </c>
      <c r="BQ247" s="58">
        <f t="shared" ref="BQ247" si="2810">IF(BQ246+CD246&gt;40000,1,0)</f>
        <v>0</v>
      </c>
      <c r="BR247" s="58">
        <f t="shared" ref="BR247" si="2811">IF(BR246+CE246&gt;40000,1,0)</f>
        <v>0</v>
      </c>
    </row>
    <row r="248" spans="1:83">
      <c r="A248" s="376"/>
      <c r="B248" s="379"/>
      <c r="C248" s="409"/>
      <c r="D248" s="410"/>
      <c r="E248" s="383"/>
      <c r="F248" s="379"/>
      <c r="G248" s="236" t="s">
        <v>1226</v>
      </c>
      <c r="H248" s="197"/>
      <c r="I248" s="198"/>
      <c r="J248" s="198"/>
      <c r="K248" s="198"/>
      <c r="L248" s="198"/>
      <c r="M248" s="198"/>
      <c r="N248" s="198"/>
      <c r="O248" s="198"/>
      <c r="P248" s="198"/>
      <c r="Q248" s="198"/>
      <c r="R248" s="198"/>
      <c r="S248" s="198"/>
      <c r="T248" s="199">
        <f t="shared" si="2070"/>
        <v>0</v>
      </c>
      <c r="AN248" s="58">
        <v>7</v>
      </c>
      <c r="AO248" s="58">
        <v>3</v>
      </c>
      <c r="AP248" s="58">
        <v>3</v>
      </c>
      <c r="AQ248" s="60">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58">
        <f ca="1">COUNTIF(INDIRECT("H"&amp;(ROW()+12*(($AN248-1)*3+$AO248)-ROW())/12+5):INDIRECT("S"&amp;(ROW()+12*(($AN248-1)*3+$AO248)-ROW())/12+5),AQ248)</f>
        <v>0</v>
      </c>
      <c r="AS248" s="60"/>
      <c r="AU248" s="58">
        <f ca="1">IF(AND(AQ248&gt;0,AR248&gt;0),COUNTIF(AU$6:AU247,"&gt;0")+1,0)</f>
        <v>0</v>
      </c>
      <c r="BE248" s="58">
        <v>3</v>
      </c>
    </row>
    <row r="249" spans="1:83">
      <c r="A249" s="374">
        <v>82</v>
      </c>
      <c r="B249" s="377"/>
      <c r="C249" s="377"/>
      <c r="D249" s="377"/>
      <c r="E249" s="381"/>
      <c r="F249" s="377"/>
      <c r="G249" s="234" t="s">
        <v>109</v>
      </c>
      <c r="H249" s="191"/>
      <c r="I249" s="192" t="str">
        <f t="shared" ref="I249:I250" si="2812">IF(H249="","",H249)</f>
        <v/>
      </c>
      <c r="J249" s="192" t="str">
        <f t="shared" ref="J249:J250" si="2813">IF(I249="","",I249)</f>
        <v/>
      </c>
      <c r="K249" s="192" t="str">
        <f t="shared" ref="K249:K250" si="2814">IF(J249="","",J249)</f>
        <v/>
      </c>
      <c r="L249" s="192" t="str">
        <f t="shared" ref="L249:L250" si="2815">IF(K249="","",K249)</f>
        <v/>
      </c>
      <c r="M249" s="192" t="str">
        <f t="shared" ref="M249:M250" si="2816">IF(L249="","",L249)</f>
        <v/>
      </c>
      <c r="N249" s="192" t="str">
        <f t="shared" ref="N249:N250" si="2817">IF(M249="","",M249)</f>
        <v/>
      </c>
      <c r="O249" s="192" t="str">
        <f t="shared" ref="O249:O250" si="2818">IF(N249="","",N249)</f>
        <v/>
      </c>
      <c r="P249" s="192" t="str">
        <f t="shared" ref="P249:P250" si="2819">IF(O249="","",O249)</f>
        <v/>
      </c>
      <c r="Q249" s="192" t="str">
        <f t="shared" ref="Q249:Q250" si="2820">IF(P249="","",P249)</f>
        <v/>
      </c>
      <c r="R249" s="192" t="str">
        <f t="shared" ref="R249:R250" si="2821">IF(Q249="","",Q249)</f>
        <v/>
      </c>
      <c r="S249" s="192" t="str">
        <f t="shared" ref="S249:S250" si="2822">IF(R249="","",R249)</f>
        <v/>
      </c>
      <c r="T249" s="193">
        <f t="shared" si="2070"/>
        <v>0</v>
      </c>
      <c r="AN249" s="58">
        <v>7</v>
      </c>
      <c r="AO249" s="58">
        <v>3</v>
      </c>
      <c r="AP249" s="58">
        <v>4</v>
      </c>
      <c r="AQ249" s="60">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58">
        <f ca="1">COUNTIF(INDIRECT("H"&amp;(ROW()+12*(($AN249-1)*3+$AO249)-ROW())/12+5):INDIRECT("S"&amp;(ROW()+12*(($AN249-1)*3+$AO249)-ROW())/12+5),AQ249)</f>
        <v>0</v>
      </c>
      <c r="AS249" s="60"/>
      <c r="AU249" s="58">
        <f ca="1">IF(AND(AQ249&gt;0,AR249&gt;0),COUNTIF(AU$6:AU248,"&gt;0")+1,0)</f>
        <v>0</v>
      </c>
      <c r="BE249" s="58">
        <v>1</v>
      </c>
      <c r="BG249" s="58">
        <f t="shared" ref="BG249" si="2823">SUM(H249:H250)</f>
        <v>0</v>
      </c>
      <c r="BH249" s="58">
        <f t="shared" ref="BH249" si="2824">SUM(I249:I250)</f>
        <v>0</v>
      </c>
      <c r="BI249" s="58">
        <f t="shared" ref="BI249" si="2825">SUM(J249:J250)</f>
        <v>0</v>
      </c>
      <c r="BJ249" s="58">
        <f t="shared" ref="BJ249" si="2826">SUM(K249:K250)</f>
        <v>0</v>
      </c>
      <c r="BK249" s="58">
        <f t="shared" ref="BK249" si="2827">SUM(L249:L250)</f>
        <v>0</v>
      </c>
      <c r="BL249" s="58">
        <f t="shared" ref="BL249" si="2828">SUM(M249:M250)</f>
        <v>0</v>
      </c>
      <c r="BM249" s="58">
        <f t="shared" ref="BM249" si="2829">SUM(N249:N250)</f>
        <v>0</v>
      </c>
      <c r="BN249" s="58">
        <f t="shared" ref="BN249" si="2830">SUM(O249:O250)</f>
        <v>0</v>
      </c>
      <c r="BO249" s="58">
        <f t="shared" ref="BO249" si="2831">SUM(P249:P250)</f>
        <v>0</v>
      </c>
      <c r="BP249" s="58">
        <f t="shared" ref="BP249" si="2832">SUM(Q249:Q250)</f>
        <v>0</v>
      </c>
      <c r="BQ249" s="58">
        <f t="shared" ref="BQ249" si="2833">SUM(R249:R250)</f>
        <v>0</v>
      </c>
      <c r="BR249" s="58">
        <f t="shared" ref="BR249" si="2834">SUM(S249:S250)</f>
        <v>0</v>
      </c>
      <c r="BT249" s="58">
        <f t="shared" ref="BT249" si="2835">SUM(U249:U250)</f>
        <v>0</v>
      </c>
      <c r="BU249" s="58">
        <f t="shared" ref="BU249" si="2836">SUM(V249:V250)</f>
        <v>0</v>
      </c>
      <c r="BV249" s="58">
        <f t="shared" ref="BV249" si="2837">SUM(W249:W250)</f>
        <v>0</v>
      </c>
      <c r="BW249" s="58">
        <f t="shared" ref="BW249" si="2838">SUM(X249:X250)</f>
        <v>0</v>
      </c>
      <c r="BX249" s="58">
        <f t="shared" ref="BX249" si="2839">SUM(Y249:Y250)</f>
        <v>0</v>
      </c>
      <c r="BY249" s="58">
        <f t="shared" ref="BY249" si="2840">SUM(Z249:Z250)</f>
        <v>0</v>
      </c>
      <c r="BZ249" s="58">
        <f t="shared" ref="BZ249" si="2841">SUM(AA249:AA250)</f>
        <v>0</v>
      </c>
      <c r="CA249" s="58">
        <f t="shared" ref="CA249" si="2842">SUM(AB249:AB250)</f>
        <v>0</v>
      </c>
      <c r="CB249" s="58">
        <f t="shared" ref="CB249" si="2843">SUM(AC249:AC250)</f>
        <v>0</v>
      </c>
      <c r="CC249" s="58">
        <f t="shared" ref="CC249" si="2844">SUM(AD249:AD250)</f>
        <v>0</v>
      </c>
      <c r="CD249" s="58">
        <f t="shared" ref="CD249" si="2845">SUM(AE249:AE250)</f>
        <v>0</v>
      </c>
      <c r="CE249" s="58">
        <f t="shared" ref="CE249" si="2846">SUM(AF249:AF250)</f>
        <v>0</v>
      </c>
    </row>
    <row r="250" spans="1:83">
      <c r="A250" s="375"/>
      <c r="B250" s="378"/>
      <c r="C250" s="408"/>
      <c r="D250" s="408"/>
      <c r="E250" s="382"/>
      <c r="F250" s="378"/>
      <c r="G250" s="235" t="s">
        <v>107</v>
      </c>
      <c r="H250" s="194"/>
      <c r="I250" s="195" t="str">
        <f t="shared" si="2812"/>
        <v/>
      </c>
      <c r="J250" s="195" t="str">
        <f t="shared" si="2813"/>
        <v/>
      </c>
      <c r="K250" s="195" t="str">
        <f t="shared" si="2814"/>
        <v/>
      </c>
      <c r="L250" s="195" t="str">
        <f t="shared" si="2815"/>
        <v/>
      </c>
      <c r="M250" s="195" t="str">
        <f t="shared" si="2816"/>
        <v/>
      </c>
      <c r="N250" s="195" t="str">
        <f t="shared" si="2817"/>
        <v/>
      </c>
      <c r="O250" s="195" t="str">
        <f t="shared" si="2818"/>
        <v/>
      </c>
      <c r="P250" s="195" t="str">
        <f t="shared" si="2819"/>
        <v/>
      </c>
      <c r="Q250" s="195" t="str">
        <f t="shared" si="2820"/>
        <v/>
      </c>
      <c r="R250" s="195" t="str">
        <f t="shared" si="2821"/>
        <v/>
      </c>
      <c r="S250" s="195" t="str">
        <f t="shared" si="2822"/>
        <v/>
      </c>
      <c r="T250" s="196">
        <f t="shared" si="2070"/>
        <v>0</v>
      </c>
      <c r="AN250" s="58">
        <v>7</v>
      </c>
      <c r="AO250" s="58">
        <v>3</v>
      </c>
      <c r="AP250" s="58">
        <v>5</v>
      </c>
      <c r="AQ250" s="60">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58">
        <f ca="1">COUNTIF(INDIRECT("H"&amp;(ROW()+12*(($AN250-1)*3+$AO250)-ROW())/12+5):INDIRECT("S"&amp;(ROW()+12*(($AN250-1)*3+$AO250)-ROW())/12+5),AQ250)</f>
        <v>0</v>
      </c>
      <c r="AS250" s="60"/>
      <c r="AU250" s="58">
        <f ca="1">IF(AND(AQ250&gt;0,AR250&gt;0),COUNTIF(AU$6:AU249,"&gt;0")+1,0)</f>
        <v>0</v>
      </c>
      <c r="BE250" s="58">
        <v>2</v>
      </c>
      <c r="BF250" s="58" t="s">
        <v>257</v>
      </c>
      <c r="BG250" s="58">
        <f t="shared" ref="BG250" si="2847">IF(BG249+BT249&gt;40000,1,0)</f>
        <v>0</v>
      </c>
      <c r="BH250" s="58">
        <f t="shared" ref="BH250" si="2848">IF(BH249+BU249&gt;40000,1,0)</f>
        <v>0</v>
      </c>
      <c r="BI250" s="58">
        <f t="shared" ref="BI250" si="2849">IF(BI249+BV249&gt;40000,1,0)</f>
        <v>0</v>
      </c>
      <c r="BJ250" s="58">
        <f t="shared" ref="BJ250" si="2850">IF(BJ249+BW249&gt;40000,1,0)</f>
        <v>0</v>
      </c>
      <c r="BK250" s="58">
        <f t="shared" ref="BK250" si="2851">IF(BK249+BX249&gt;40000,1,0)</f>
        <v>0</v>
      </c>
      <c r="BL250" s="58">
        <f t="shared" ref="BL250" si="2852">IF(BL249+BY249&gt;40000,1,0)</f>
        <v>0</v>
      </c>
      <c r="BM250" s="58">
        <f t="shared" ref="BM250" si="2853">IF(BM249+BZ249&gt;40000,1,0)</f>
        <v>0</v>
      </c>
      <c r="BN250" s="58">
        <f t="shared" ref="BN250" si="2854">IF(BN249+CA249&gt;40000,1,0)</f>
        <v>0</v>
      </c>
      <c r="BO250" s="58">
        <f t="shared" ref="BO250" si="2855">IF(BO249+CB249&gt;40000,1,0)</f>
        <v>0</v>
      </c>
      <c r="BP250" s="58">
        <f t="shared" ref="BP250" si="2856">IF(BP249+CC249&gt;40000,1,0)</f>
        <v>0</v>
      </c>
      <c r="BQ250" s="58">
        <f t="shared" ref="BQ250" si="2857">IF(BQ249+CD249&gt;40000,1,0)</f>
        <v>0</v>
      </c>
      <c r="BR250" s="58">
        <f t="shared" ref="BR250" si="2858">IF(BR249+CE249&gt;40000,1,0)</f>
        <v>0</v>
      </c>
    </row>
    <row r="251" spans="1:83">
      <c r="A251" s="376"/>
      <c r="B251" s="379"/>
      <c r="C251" s="409"/>
      <c r="D251" s="410"/>
      <c r="E251" s="383"/>
      <c r="F251" s="379"/>
      <c r="G251" s="236" t="s">
        <v>1226</v>
      </c>
      <c r="H251" s="197"/>
      <c r="I251" s="198"/>
      <c r="J251" s="198"/>
      <c r="K251" s="198"/>
      <c r="L251" s="198"/>
      <c r="M251" s="198"/>
      <c r="N251" s="198"/>
      <c r="O251" s="198"/>
      <c r="P251" s="198"/>
      <c r="Q251" s="198"/>
      <c r="R251" s="198"/>
      <c r="S251" s="198"/>
      <c r="T251" s="199">
        <f t="shared" si="2070"/>
        <v>0</v>
      </c>
      <c r="AN251" s="58">
        <v>7</v>
      </c>
      <c r="AO251" s="58">
        <v>3</v>
      </c>
      <c r="AP251" s="58">
        <v>6</v>
      </c>
      <c r="AQ251" s="60">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58">
        <f ca="1">COUNTIF(INDIRECT("H"&amp;(ROW()+12*(($AN251-1)*3+$AO251)-ROW())/12+5):INDIRECT("S"&amp;(ROW()+12*(($AN251-1)*3+$AO251)-ROW())/12+5),AQ251)</f>
        <v>0</v>
      </c>
      <c r="AS251" s="60"/>
      <c r="AU251" s="58">
        <f ca="1">IF(AND(AQ251&gt;0,AR251&gt;0),COUNTIF(AU$6:AU250,"&gt;0")+1,0)</f>
        <v>0</v>
      </c>
      <c r="BE251" s="58">
        <v>3</v>
      </c>
    </row>
    <row r="252" spans="1:83">
      <c r="A252" s="374">
        <v>83</v>
      </c>
      <c r="B252" s="377"/>
      <c r="C252" s="377"/>
      <c r="D252" s="377"/>
      <c r="E252" s="381"/>
      <c r="F252" s="377"/>
      <c r="G252" s="234" t="s">
        <v>109</v>
      </c>
      <c r="H252" s="191"/>
      <c r="I252" s="192" t="str">
        <f t="shared" ref="I252:I253" si="2859">IF(H252="","",H252)</f>
        <v/>
      </c>
      <c r="J252" s="192" t="str">
        <f t="shared" ref="J252:J253" si="2860">IF(I252="","",I252)</f>
        <v/>
      </c>
      <c r="K252" s="192" t="str">
        <f t="shared" ref="K252:K253" si="2861">IF(J252="","",J252)</f>
        <v/>
      </c>
      <c r="L252" s="192" t="str">
        <f t="shared" ref="L252:L253" si="2862">IF(K252="","",K252)</f>
        <v/>
      </c>
      <c r="M252" s="192" t="str">
        <f t="shared" ref="M252:M253" si="2863">IF(L252="","",L252)</f>
        <v/>
      </c>
      <c r="N252" s="192" t="str">
        <f t="shared" ref="N252:N253" si="2864">IF(M252="","",M252)</f>
        <v/>
      </c>
      <c r="O252" s="192" t="str">
        <f t="shared" ref="O252:O253" si="2865">IF(N252="","",N252)</f>
        <v/>
      </c>
      <c r="P252" s="192" t="str">
        <f t="shared" ref="P252:P253" si="2866">IF(O252="","",O252)</f>
        <v/>
      </c>
      <c r="Q252" s="192" t="str">
        <f t="shared" ref="Q252:Q253" si="2867">IF(P252="","",P252)</f>
        <v/>
      </c>
      <c r="R252" s="192" t="str">
        <f t="shared" ref="R252:R253" si="2868">IF(Q252="","",Q252)</f>
        <v/>
      </c>
      <c r="S252" s="192" t="str">
        <f t="shared" ref="S252:S253" si="2869">IF(R252="","",R252)</f>
        <v/>
      </c>
      <c r="T252" s="193">
        <f t="shared" si="2070"/>
        <v>0</v>
      </c>
      <c r="AN252" s="58">
        <v>7</v>
      </c>
      <c r="AO252" s="58">
        <v>3</v>
      </c>
      <c r="AP252" s="58">
        <v>7</v>
      </c>
      <c r="AQ252" s="60">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58">
        <f ca="1">COUNTIF(INDIRECT("H"&amp;(ROW()+12*(($AN252-1)*3+$AO252)-ROW())/12+5):INDIRECT("S"&amp;(ROW()+12*(($AN252-1)*3+$AO252)-ROW())/12+5),AQ252)</f>
        <v>0</v>
      </c>
      <c r="AS252" s="60"/>
      <c r="AU252" s="58">
        <f ca="1">IF(AND(AQ252&gt;0,AR252&gt;0),COUNTIF(AU$6:AU251,"&gt;0")+1,0)</f>
        <v>0</v>
      </c>
      <c r="BE252" s="58">
        <v>1</v>
      </c>
      <c r="BG252" s="58">
        <f t="shared" ref="BG252" si="2870">SUM(H252:H253)</f>
        <v>0</v>
      </c>
      <c r="BH252" s="58">
        <f t="shared" ref="BH252" si="2871">SUM(I252:I253)</f>
        <v>0</v>
      </c>
      <c r="BI252" s="58">
        <f t="shared" ref="BI252" si="2872">SUM(J252:J253)</f>
        <v>0</v>
      </c>
      <c r="BJ252" s="58">
        <f t="shared" ref="BJ252" si="2873">SUM(K252:K253)</f>
        <v>0</v>
      </c>
      <c r="BK252" s="58">
        <f t="shared" ref="BK252" si="2874">SUM(L252:L253)</f>
        <v>0</v>
      </c>
      <c r="BL252" s="58">
        <f t="shared" ref="BL252" si="2875">SUM(M252:M253)</f>
        <v>0</v>
      </c>
      <c r="BM252" s="58">
        <f t="shared" ref="BM252" si="2876">SUM(N252:N253)</f>
        <v>0</v>
      </c>
      <c r="BN252" s="58">
        <f t="shared" ref="BN252" si="2877">SUM(O252:O253)</f>
        <v>0</v>
      </c>
      <c r="BO252" s="58">
        <f t="shared" ref="BO252" si="2878">SUM(P252:P253)</f>
        <v>0</v>
      </c>
      <c r="BP252" s="58">
        <f t="shared" ref="BP252" si="2879">SUM(Q252:Q253)</f>
        <v>0</v>
      </c>
      <c r="BQ252" s="58">
        <f t="shared" ref="BQ252" si="2880">SUM(R252:R253)</f>
        <v>0</v>
      </c>
      <c r="BR252" s="58">
        <f t="shared" ref="BR252" si="2881">SUM(S252:S253)</f>
        <v>0</v>
      </c>
      <c r="BT252" s="58">
        <f t="shared" ref="BT252" si="2882">SUM(U252:U253)</f>
        <v>0</v>
      </c>
      <c r="BU252" s="58">
        <f t="shared" ref="BU252" si="2883">SUM(V252:V253)</f>
        <v>0</v>
      </c>
      <c r="BV252" s="58">
        <f t="shared" ref="BV252" si="2884">SUM(W252:W253)</f>
        <v>0</v>
      </c>
      <c r="BW252" s="58">
        <f t="shared" ref="BW252" si="2885">SUM(X252:X253)</f>
        <v>0</v>
      </c>
      <c r="BX252" s="58">
        <f t="shared" ref="BX252" si="2886">SUM(Y252:Y253)</f>
        <v>0</v>
      </c>
      <c r="BY252" s="58">
        <f t="shared" ref="BY252" si="2887">SUM(Z252:Z253)</f>
        <v>0</v>
      </c>
      <c r="BZ252" s="58">
        <f t="shared" ref="BZ252" si="2888">SUM(AA252:AA253)</f>
        <v>0</v>
      </c>
      <c r="CA252" s="58">
        <f t="shared" ref="CA252" si="2889">SUM(AB252:AB253)</f>
        <v>0</v>
      </c>
      <c r="CB252" s="58">
        <f t="shared" ref="CB252" si="2890">SUM(AC252:AC253)</f>
        <v>0</v>
      </c>
      <c r="CC252" s="58">
        <f t="shared" ref="CC252" si="2891">SUM(AD252:AD253)</f>
        <v>0</v>
      </c>
      <c r="CD252" s="58">
        <f t="shared" ref="CD252" si="2892">SUM(AE252:AE253)</f>
        <v>0</v>
      </c>
      <c r="CE252" s="58">
        <f t="shared" ref="CE252" si="2893">SUM(AF252:AF253)</f>
        <v>0</v>
      </c>
    </row>
    <row r="253" spans="1:83">
      <c r="A253" s="375"/>
      <c r="B253" s="378"/>
      <c r="C253" s="408"/>
      <c r="D253" s="408"/>
      <c r="E253" s="382"/>
      <c r="F253" s="378"/>
      <c r="G253" s="235" t="s">
        <v>107</v>
      </c>
      <c r="H253" s="194"/>
      <c r="I253" s="195" t="str">
        <f t="shared" si="2859"/>
        <v/>
      </c>
      <c r="J253" s="195" t="str">
        <f t="shared" si="2860"/>
        <v/>
      </c>
      <c r="K253" s="195" t="str">
        <f t="shared" si="2861"/>
        <v/>
      </c>
      <c r="L253" s="195" t="str">
        <f t="shared" si="2862"/>
        <v/>
      </c>
      <c r="M253" s="195" t="str">
        <f t="shared" si="2863"/>
        <v/>
      </c>
      <c r="N253" s="195" t="str">
        <f t="shared" si="2864"/>
        <v/>
      </c>
      <c r="O253" s="195" t="str">
        <f t="shared" si="2865"/>
        <v/>
      </c>
      <c r="P253" s="195" t="str">
        <f t="shared" si="2866"/>
        <v/>
      </c>
      <c r="Q253" s="195" t="str">
        <f t="shared" si="2867"/>
        <v/>
      </c>
      <c r="R253" s="195" t="str">
        <f t="shared" si="2868"/>
        <v/>
      </c>
      <c r="S253" s="195" t="str">
        <f t="shared" si="2869"/>
        <v/>
      </c>
      <c r="T253" s="196">
        <f t="shared" si="2070"/>
        <v>0</v>
      </c>
      <c r="AN253" s="58">
        <v>7</v>
      </c>
      <c r="AO253" s="58">
        <v>3</v>
      </c>
      <c r="AP253" s="58">
        <v>8</v>
      </c>
      <c r="AQ253" s="60">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58">
        <f ca="1">COUNTIF(INDIRECT("H"&amp;(ROW()+12*(($AN253-1)*3+$AO253)-ROW())/12+5):INDIRECT("S"&amp;(ROW()+12*(($AN253-1)*3+$AO253)-ROW())/12+5),AQ253)</f>
        <v>0</v>
      </c>
      <c r="AS253" s="60"/>
      <c r="AU253" s="58">
        <f ca="1">IF(AND(AQ253&gt;0,AR253&gt;0),COUNTIF(AU$6:AU252,"&gt;0")+1,0)</f>
        <v>0</v>
      </c>
      <c r="BE253" s="58">
        <v>2</v>
      </c>
      <c r="BF253" s="58" t="s">
        <v>257</v>
      </c>
      <c r="BG253" s="58">
        <f t="shared" ref="BG253" si="2894">IF(BG252+BT252&gt;40000,1,0)</f>
        <v>0</v>
      </c>
      <c r="BH253" s="58">
        <f t="shared" ref="BH253" si="2895">IF(BH252+BU252&gt;40000,1,0)</f>
        <v>0</v>
      </c>
      <c r="BI253" s="58">
        <f t="shared" ref="BI253" si="2896">IF(BI252+BV252&gt;40000,1,0)</f>
        <v>0</v>
      </c>
      <c r="BJ253" s="58">
        <f t="shared" ref="BJ253" si="2897">IF(BJ252+BW252&gt;40000,1,0)</f>
        <v>0</v>
      </c>
      <c r="BK253" s="58">
        <f t="shared" ref="BK253" si="2898">IF(BK252+BX252&gt;40000,1,0)</f>
        <v>0</v>
      </c>
      <c r="BL253" s="58">
        <f t="shared" ref="BL253" si="2899">IF(BL252+BY252&gt;40000,1,0)</f>
        <v>0</v>
      </c>
      <c r="BM253" s="58">
        <f t="shared" ref="BM253" si="2900">IF(BM252+BZ252&gt;40000,1,0)</f>
        <v>0</v>
      </c>
      <c r="BN253" s="58">
        <f t="shared" ref="BN253" si="2901">IF(BN252+CA252&gt;40000,1,0)</f>
        <v>0</v>
      </c>
      <c r="BO253" s="58">
        <f t="shared" ref="BO253" si="2902">IF(BO252+CB252&gt;40000,1,0)</f>
        <v>0</v>
      </c>
      <c r="BP253" s="58">
        <f t="shared" ref="BP253" si="2903">IF(BP252+CC252&gt;40000,1,0)</f>
        <v>0</v>
      </c>
      <c r="BQ253" s="58">
        <f t="shared" ref="BQ253" si="2904">IF(BQ252+CD252&gt;40000,1,0)</f>
        <v>0</v>
      </c>
      <c r="BR253" s="58">
        <f t="shared" ref="BR253" si="2905">IF(BR252+CE252&gt;40000,1,0)</f>
        <v>0</v>
      </c>
    </row>
    <row r="254" spans="1:83">
      <c r="A254" s="376"/>
      <c r="B254" s="379"/>
      <c r="C254" s="409"/>
      <c r="D254" s="410"/>
      <c r="E254" s="383"/>
      <c r="F254" s="379"/>
      <c r="G254" s="236" t="s">
        <v>1226</v>
      </c>
      <c r="H254" s="197"/>
      <c r="I254" s="198"/>
      <c r="J254" s="198"/>
      <c r="K254" s="198"/>
      <c r="L254" s="198"/>
      <c r="M254" s="198"/>
      <c r="N254" s="198"/>
      <c r="O254" s="198"/>
      <c r="P254" s="198"/>
      <c r="Q254" s="198"/>
      <c r="R254" s="198"/>
      <c r="S254" s="198"/>
      <c r="T254" s="199">
        <f t="shared" si="2070"/>
        <v>0</v>
      </c>
      <c r="AN254" s="58">
        <v>7</v>
      </c>
      <c r="AO254" s="58">
        <v>3</v>
      </c>
      <c r="AP254" s="58">
        <v>9</v>
      </c>
      <c r="AQ254" s="60">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58">
        <f ca="1">COUNTIF(INDIRECT("H"&amp;(ROW()+12*(($AN254-1)*3+$AO254)-ROW())/12+5):INDIRECT("S"&amp;(ROW()+12*(($AN254-1)*3+$AO254)-ROW())/12+5),AQ254)</f>
        <v>0</v>
      </c>
      <c r="AS254" s="60"/>
      <c r="AU254" s="58">
        <f ca="1">IF(AND(AQ254&gt;0,AR254&gt;0),COUNTIF(AU$6:AU253,"&gt;0")+1,0)</f>
        <v>0</v>
      </c>
      <c r="BE254" s="58">
        <v>3</v>
      </c>
    </row>
    <row r="255" spans="1:83">
      <c r="A255" s="374">
        <v>84</v>
      </c>
      <c r="B255" s="377"/>
      <c r="C255" s="377"/>
      <c r="D255" s="377"/>
      <c r="E255" s="381"/>
      <c r="F255" s="377"/>
      <c r="G255" s="234" t="s">
        <v>109</v>
      </c>
      <c r="H255" s="191"/>
      <c r="I255" s="192" t="str">
        <f t="shared" ref="I255:I256" si="2906">IF(H255="","",H255)</f>
        <v/>
      </c>
      <c r="J255" s="192" t="str">
        <f t="shared" ref="J255:J256" si="2907">IF(I255="","",I255)</f>
        <v/>
      </c>
      <c r="K255" s="192" t="str">
        <f t="shared" ref="K255:K256" si="2908">IF(J255="","",J255)</f>
        <v/>
      </c>
      <c r="L255" s="192" t="str">
        <f t="shared" ref="L255:L256" si="2909">IF(K255="","",K255)</f>
        <v/>
      </c>
      <c r="M255" s="192" t="str">
        <f t="shared" ref="M255:M256" si="2910">IF(L255="","",L255)</f>
        <v/>
      </c>
      <c r="N255" s="192" t="str">
        <f t="shared" ref="N255:N256" si="2911">IF(M255="","",M255)</f>
        <v/>
      </c>
      <c r="O255" s="192" t="str">
        <f t="shared" ref="O255:O256" si="2912">IF(N255="","",N255)</f>
        <v/>
      </c>
      <c r="P255" s="192" t="str">
        <f t="shared" ref="P255:P256" si="2913">IF(O255="","",O255)</f>
        <v/>
      </c>
      <c r="Q255" s="192" t="str">
        <f t="shared" ref="Q255:Q256" si="2914">IF(P255="","",P255)</f>
        <v/>
      </c>
      <c r="R255" s="192" t="str">
        <f t="shared" ref="R255:R256" si="2915">IF(Q255="","",Q255)</f>
        <v/>
      </c>
      <c r="S255" s="192" t="str">
        <f t="shared" ref="S255:S256" si="2916">IF(R255="","",R255)</f>
        <v/>
      </c>
      <c r="T255" s="193">
        <f t="shared" si="2070"/>
        <v>0</v>
      </c>
      <c r="AN255" s="58">
        <v>7</v>
      </c>
      <c r="AO255" s="58">
        <v>3</v>
      </c>
      <c r="AP255" s="58">
        <v>10</v>
      </c>
      <c r="AQ255" s="60">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58">
        <f ca="1">COUNTIF(INDIRECT("H"&amp;(ROW()+12*(($AN255-1)*3+$AO255)-ROW())/12+5):INDIRECT("S"&amp;(ROW()+12*(($AN255-1)*3+$AO255)-ROW())/12+5),AQ255)</f>
        <v>0</v>
      </c>
      <c r="AS255" s="60"/>
      <c r="AU255" s="58">
        <f ca="1">IF(AND(AQ255&gt;0,AR255&gt;0),COUNTIF(AU$6:AU254,"&gt;0")+1,0)</f>
        <v>0</v>
      </c>
      <c r="BE255" s="58">
        <v>1</v>
      </c>
      <c r="BG255" s="58">
        <f t="shared" ref="BG255" si="2917">SUM(H255:H256)</f>
        <v>0</v>
      </c>
      <c r="BH255" s="58">
        <f t="shared" ref="BH255" si="2918">SUM(I255:I256)</f>
        <v>0</v>
      </c>
      <c r="BI255" s="58">
        <f t="shared" ref="BI255" si="2919">SUM(J255:J256)</f>
        <v>0</v>
      </c>
      <c r="BJ255" s="58">
        <f t="shared" ref="BJ255" si="2920">SUM(K255:K256)</f>
        <v>0</v>
      </c>
      <c r="BK255" s="58">
        <f t="shared" ref="BK255" si="2921">SUM(L255:L256)</f>
        <v>0</v>
      </c>
      <c r="BL255" s="58">
        <f t="shared" ref="BL255" si="2922">SUM(M255:M256)</f>
        <v>0</v>
      </c>
      <c r="BM255" s="58">
        <f t="shared" ref="BM255" si="2923">SUM(N255:N256)</f>
        <v>0</v>
      </c>
      <c r="BN255" s="58">
        <f t="shared" ref="BN255" si="2924">SUM(O255:O256)</f>
        <v>0</v>
      </c>
      <c r="BO255" s="58">
        <f t="shared" ref="BO255" si="2925">SUM(P255:P256)</f>
        <v>0</v>
      </c>
      <c r="BP255" s="58">
        <f t="shared" ref="BP255" si="2926">SUM(Q255:Q256)</f>
        <v>0</v>
      </c>
      <c r="BQ255" s="58">
        <f t="shared" ref="BQ255" si="2927">SUM(R255:R256)</f>
        <v>0</v>
      </c>
      <c r="BR255" s="58">
        <f t="shared" ref="BR255" si="2928">SUM(S255:S256)</f>
        <v>0</v>
      </c>
      <c r="BT255" s="58">
        <f t="shared" ref="BT255" si="2929">SUM(U255:U256)</f>
        <v>0</v>
      </c>
      <c r="BU255" s="58">
        <f t="shared" ref="BU255" si="2930">SUM(V255:V256)</f>
        <v>0</v>
      </c>
      <c r="BV255" s="58">
        <f t="shared" ref="BV255" si="2931">SUM(W255:W256)</f>
        <v>0</v>
      </c>
      <c r="BW255" s="58">
        <f t="shared" ref="BW255" si="2932">SUM(X255:X256)</f>
        <v>0</v>
      </c>
      <c r="BX255" s="58">
        <f t="shared" ref="BX255" si="2933">SUM(Y255:Y256)</f>
        <v>0</v>
      </c>
      <c r="BY255" s="58">
        <f t="shared" ref="BY255" si="2934">SUM(Z255:Z256)</f>
        <v>0</v>
      </c>
      <c r="BZ255" s="58">
        <f t="shared" ref="BZ255" si="2935">SUM(AA255:AA256)</f>
        <v>0</v>
      </c>
      <c r="CA255" s="58">
        <f t="shared" ref="CA255" si="2936">SUM(AB255:AB256)</f>
        <v>0</v>
      </c>
      <c r="CB255" s="58">
        <f t="shared" ref="CB255" si="2937">SUM(AC255:AC256)</f>
        <v>0</v>
      </c>
      <c r="CC255" s="58">
        <f t="shared" ref="CC255" si="2938">SUM(AD255:AD256)</f>
        <v>0</v>
      </c>
      <c r="CD255" s="58">
        <f t="shared" ref="CD255" si="2939">SUM(AE255:AE256)</f>
        <v>0</v>
      </c>
      <c r="CE255" s="58">
        <f t="shared" ref="CE255" si="2940">SUM(AF255:AF256)</f>
        <v>0</v>
      </c>
    </row>
    <row r="256" spans="1:83">
      <c r="A256" s="375"/>
      <c r="B256" s="378"/>
      <c r="C256" s="408"/>
      <c r="D256" s="408"/>
      <c r="E256" s="382"/>
      <c r="F256" s="378"/>
      <c r="G256" s="235" t="s">
        <v>107</v>
      </c>
      <c r="H256" s="194"/>
      <c r="I256" s="195" t="str">
        <f t="shared" si="2906"/>
        <v/>
      </c>
      <c r="J256" s="195" t="str">
        <f t="shared" si="2907"/>
        <v/>
      </c>
      <c r="K256" s="195" t="str">
        <f t="shared" si="2908"/>
        <v/>
      </c>
      <c r="L256" s="195" t="str">
        <f t="shared" si="2909"/>
        <v/>
      </c>
      <c r="M256" s="195" t="str">
        <f t="shared" si="2910"/>
        <v/>
      </c>
      <c r="N256" s="195" t="str">
        <f t="shared" si="2911"/>
        <v/>
      </c>
      <c r="O256" s="195" t="str">
        <f t="shared" si="2912"/>
        <v/>
      </c>
      <c r="P256" s="195" t="str">
        <f t="shared" si="2913"/>
        <v/>
      </c>
      <c r="Q256" s="195" t="str">
        <f t="shared" si="2914"/>
        <v/>
      </c>
      <c r="R256" s="195" t="str">
        <f t="shared" si="2915"/>
        <v/>
      </c>
      <c r="S256" s="195" t="str">
        <f t="shared" si="2916"/>
        <v/>
      </c>
      <c r="T256" s="196">
        <f t="shared" si="2070"/>
        <v>0</v>
      </c>
      <c r="AN256" s="58">
        <v>7</v>
      </c>
      <c r="AO256" s="58">
        <v>3</v>
      </c>
      <c r="AP256" s="58">
        <v>11</v>
      </c>
      <c r="AQ256" s="60">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58">
        <f ca="1">COUNTIF(INDIRECT("H"&amp;(ROW()+12*(($AN256-1)*3+$AO256)-ROW())/12+5):INDIRECT("S"&amp;(ROW()+12*(($AN256-1)*3+$AO256)-ROW())/12+5),AQ256)</f>
        <v>0</v>
      </c>
      <c r="AS256" s="60"/>
      <c r="AU256" s="58">
        <f ca="1">IF(AND(AQ256&gt;0,AR256&gt;0),COUNTIF(AU$6:AU255,"&gt;0")+1,0)</f>
        <v>0</v>
      </c>
      <c r="BE256" s="58">
        <v>2</v>
      </c>
      <c r="BF256" s="58" t="s">
        <v>257</v>
      </c>
      <c r="BG256" s="58">
        <f t="shared" ref="BG256" si="2941">IF(BG255+BT255&gt;40000,1,0)</f>
        <v>0</v>
      </c>
      <c r="BH256" s="58">
        <f t="shared" ref="BH256" si="2942">IF(BH255+BU255&gt;40000,1,0)</f>
        <v>0</v>
      </c>
      <c r="BI256" s="58">
        <f t="shared" ref="BI256" si="2943">IF(BI255+BV255&gt;40000,1,0)</f>
        <v>0</v>
      </c>
      <c r="BJ256" s="58">
        <f t="shared" ref="BJ256" si="2944">IF(BJ255+BW255&gt;40000,1,0)</f>
        <v>0</v>
      </c>
      <c r="BK256" s="58">
        <f t="shared" ref="BK256" si="2945">IF(BK255+BX255&gt;40000,1,0)</f>
        <v>0</v>
      </c>
      <c r="BL256" s="58">
        <f t="shared" ref="BL256" si="2946">IF(BL255+BY255&gt;40000,1,0)</f>
        <v>0</v>
      </c>
      <c r="BM256" s="58">
        <f t="shared" ref="BM256" si="2947">IF(BM255+BZ255&gt;40000,1,0)</f>
        <v>0</v>
      </c>
      <c r="BN256" s="58">
        <f t="shared" ref="BN256" si="2948">IF(BN255+CA255&gt;40000,1,0)</f>
        <v>0</v>
      </c>
      <c r="BO256" s="58">
        <f t="shared" ref="BO256" si="2949">IF(BO255+CB255&gt;40000,1,0)</f>
        <v>0</v>
      </c>
      <c r="BP256" s="58">
        <f t="shared" ref="BP256" si="2950">IF(BP255+CC255&gt;40000,1,0)</f>
        <v>0</v>
      </c>
      <c r="BQ256" s="58">
        <f t="shared" ref="BQ256" si="2951">IF(BQ255+CD255&gt;40000,1,0)</f>
        <v>0</v>
      </c>
      <c r="BR256" s="58">
        <f t="shared" ref="BR256" si="2952">IF(BR255+CE255&gt;40000,1,0)</f>
        <v>0</v>
      </c>
    </row>
    <row r="257" spans="1:83">
      <c r="A257" s="376"/>
      <c r="B257" s="379"/>
      <c r="C257" s="409"/>
      <c r="D257" s="410"/>
      <c r="E257" s="383"/>
      <c r="F257" s="379"/>
      <c r="G257" s="236" t="s">
        <v>1226</v>
      </c>
      <c r="H257" s="197"/>
      <c r="I257" s="198"/>
      <c r="J257" s="198"/>
      <c r="K257" s="198"/>
      <c r="L257" s="198"/>
      <c r="M257" s="198"/>
      <c r="N257" s="198"/>
      <c r="O257" s="198"/>
      <c r="P257" s="198"/>
      <c r="Q257" s="198"/>
      <c r="R257" s="198"/>
      <c r="S257" s="198"/>
      <c r="T257" s="199">
        <f t="shared" si="2070"/>
        <v>0</v>
      </c>
      <c r="AN257" s="243">
        <v>7</v>
      </c>
      <c r="AO257" s="243">
        <v>3</v>
      </c>
      <c r="AP257" s="243">
        <v>12</v>
      </c>
      <c r="AQ257" s="244">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243">
        <f ca="1">COUNTIF(INDIRECT("H"&amp;(ROW()+12*(($AN257-1)*3+$AO257)-ROW())/12+5):INDIRECT("S"&amp;(ROW()+12*(($AN257-1)*3+$AO257)-ROW())/12+5),AQ257)</f>
        <v>0</v>
      </c>
      <c r="AS257" s="244"/>
      <c r="AT257" s="243"/>
      <c r="AU257" s="243">
        <f ca="1">IF(AND(AQ257&gt;0,AR257&gt;0),COUNTIF(AU$6:AU256,"&gt;0")+1,0)</f>
        <v>0</v>
      </c>
      <c r="BE257" s="58">
        <v>3</v>
      </c>
    </row>
    <row r="258" spans="1:83">
      <c r="A258" s="374">
        <v>85</v>
      </c>
      <c r="B258" s="377"/>
      <c r="C258" s="377"/>
      <c r="D258" s="377"/>
      <c r="E258" s="381"/>
      <c r="F258" s="377"/>
      <c r="G258" s="234" t="s">
        <v>109</v>
      </c>
      <c r="H258" s="191"/>
      <c r="I258" s="192" t="str">
        <f t="shared" ref="I258:I259" si="2953">IF(H258="","",H258)</f>
        <v/>
      </c>
      <c r="J258" s="192" t="str">
        <f t="shared" ref="J258:J259" si="2954">IF(I258="","",I258)</f>
        <v/>
      </c>
      <c r="K258" s="192" t="str">
        <f t="shared" ref="K258:K259" si="2955">IF(J258="","",J258)</f>
        <v/>
      </c>
      <c r="L258" s="192" t="str">
        <f t="shared" ref="L258:L259" si="2956">IF(K258="","",K258)</f>
        <v/>
      </c>
      <c r="M258" s="192" t="str">
        <f t="shared" ref="M258:M259" si="2957">IF(L258="","",L258)</f>
        <v/>
      </c>
      <c r="N258" s="192" t="str">
        <f t="shared" ref="N258:N259" si="2958">IF(M258="","",M258)</f>
        <v/>
      </c>
      <c r="O258" s="192" t="str">
        <f t="shared" ref="O258:O259" si="2959">IF(N258="","",N258)</f>
        <v/>
      </c>
      <c r="P258" s="192" t="str">
        <f t="shared" ref="P258:P259" si="2960">IF(O258="","",O258)</f>
        <v/>
      </c>
      <c r="Q258" s="192" t="str">
        <f t="shared" ref="Q258:Q259" si="2961">IF(P258="","",P258)</f>
        <v/>
      </c>
      <c r="R258" s="192" t="str">
        <f t="shared" ref="R258:R259" si="2962">IF(Q258="","",Q258)</f>
        <v/>
      </c>
      <c r="S258" s="192" t="str">
        <f t="shared" ref="S258:S259" si="2963">IF(R258="","",R258)</f>
        <v/>
      </c>
      <c r="T258" s="193">
        <f t="shared" si="2070"/>
        <v>0</v>
      </c>
      <c r="AN258" s="58">
        <v>8</v>
      </c>
      <c r="AO258" s="58">
        <v>1</v>
      </c>
      <c r="AP258" s="58">
        <v>1</v>
      </c>
      <c r="AQ258" s="60">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58">
        <f ca="1">COUNTIF(INDIRECT("H"&amp;(ROW()+12*(($AN258-1)*3+$AO258)-ROW())/12+5):INDIRECT("S"&amp;(ROW()+12*(($AN258-1)*3+$AO258)-ROW())/12+5),AQ258)</f>
        <v>0</v>
      </c>
      <c r="AS258" s="60"/>
      <c r="AU258" s="58">
        <f ca="1">IF(AND(AQ258&gt;0,AR258&gt;0),COUNTIF(AU$6:AU257,"&gt;0")+1,0)</f>
        <v>0</v>
      </c>
      <c r="BE258" s="58">
        <v>1</v>
      </c>
      <c r="BG258" s="58">
        <f t="shared" ref="BG258" si="2964">SUM(H258:H259)</f>
        <v>0</v>
      </c>
      <c r="BH258" s="58">
        <f t="shared" ref="BH258" si="2965">SUM(I258:I259)</f>
        <v>0</v>
      </c>
      <c r="BI258" s="58">
        <f t="shared" ref="BI258" si="2966">SUM(J258:J259)</f>
        <v>0</v>
      </c>
      <c r="BJ258" s="58">
        <f t="shared" ref="BJ258" si="2967">SUM(K258:K259)</f>
        <v>0</v>
      </c>
      <c r="BK258" s="58">
        <f t="shared" ref="BK258" si="2968">SUM(L258:L259)</f>
        <v>0</v>
      </c>
      <c r="BL258" s="58">
        <f t="shared" ref="BL258" si="2969">SUM(M258:M259)</f>
        <v>0</v>
      </c>
      <c r="BM258" s="58">
        <f t="shared" ref="BM258" si="2970">SUM(N258:N259)</f>
        <v>0</v>
      </c>
      <c r="BN258" s="58">
        <f t="shared" ref="BN258" si="2971">SUM(O258:O259)</f>
        <v>0</v>
      </c>
      <c r="BO258" s="58">
        <f t="shared" ref="BO258" si="2972">SUM(P258:P259)</f>
        <v>0</v>
      </c>
      <c r="BP258" s="58">
        <f t="shared" ref="BP258" si="2973">SUM(Q258:Q259)</f>
        <v>0</v>
      </c>
      <c r="BQ258" s="58">
        <f t="shared" ref="BQ258" si="2974">SUM(R258:R259)</f>
        <v>0</v>
      </c>
      <c r="BR258" s="58">
        <f t="shared" ref="BR258" si="2975">SUM(S258:S259)</f>
        <v>0</v>
      </c>
      <c r="BT258" s="58">
        <f t="shared" ref="BT258" si="2976">SUM(U258:U259)</f>
        <v>0</v>
      </c>
      <c r="BU258" s="58">
        <f t="shared" ref="BU258" si="2977">SUM(V258:V259)</f>
        <v>0</v>
      </c>
      <c r="BV258" s="58">
        <f t="shared" ref="BV258" si="2978">SUM(W258:W259)</f>
        <v>0</v>
      </c>
      <c r="BW258" s="58">
        <f t="shared" ref="BW258" si="2979">SUM(X258:X259)</f>
        <v>0</v>
      </c>
      <c r="BX258" s="58">
        <f t="shared" ref="BX258" si="2980">SUM(Y258:Y259)</f>
        <v>0</v>
      </c>
      <c r="BY258" s="58">
        <f t="shared" ref="BY258" si="2981">SUM(Z258:Z259)</f>
        <v>0</v>
      </c>
      <c r="BZ258" s="58">
        <f t="shared" ref="BZ258" si="2982">SUM(AA258:AA259)</f>
        <v>0</v>
      </c>
      <c r="CA258" s="58">
        <f t="shared" ref="CA258" si="2983">SUM(AB258:AB259)</f>
        <v>0</v>
      </c>
      <c r="CB258" s="58">
        <f t="shared" ref="CB258" si="2984">SUM(AC258:AC259)</f>
        <v>0</v>
      </c>
      <c r="CC258" s="58">
        <f t="shared" ref="CC258" si="2985">SUM(AD258:AD259)</f>
        <v>0</v>
      </c>
      <c r="CD258" s="58">
        <f t="shared" ref="CD258" si="2986">SUM(AE258:AE259)</f>
        <v>0</v>
      </c>
      <c r="CE258" s="58">
        <f t="shared" ref="CE258" si="2987">SUM(AF258:AF259)</f>
        <v>0</v>
      </c>
    </row>
    <row r="259" spans="1:83">
      <c r="A259" s="375"/>
      <c r="B259" s="378"/>
      <c r="C259" s="408"/>
      <c r="D259" s="408"/>
      <c r="E259" s="382"/>
      <c r="F259" s="378"/>
      <c r="G259" s="235" t="s">
        <v>107</v>
      </c>
      <c r="H259" s="194"/>
      <c r="I259" s="195" t="str">
        <f t="shared" si="2953"/>
        <v/>
      </c>
      <c r="J259" s="195" t="str">
        <f t="shared" si="2954"/>
        <v/>
      </c>
      <c r="K259" s="195" t="str">
        <f t="shared" si="2955"/>
        <v/>
      </c>
      <c r="L259" s="195" t="str">
        <f t="shared" si="2956"/>
        <v/>
      </c>
      <c r="M259" s="195" t="str">
        <f t="shared" si="2957"/>
        <v/>
      </c>
      <c r="N259" s="195" t="str">
        <f t="shared" si="2958"/>
        <v/>
      </c>
      <c r="O259" s="195" t="str">
        <f t="shared" si="2959"/>
        <v/>
      </c>
      <c r="P259" s="195" t="str">
        <f t="shared" si="2960"/>
        <v/>
      </c>
      <c r="Q259" s="195" t="str">
        <f t="shared" si="2961"/>
        <v/>
      </c>
      <c r="R259" s="195" t="str">
        <f t="shared" si="2962"/>
        <v/>
      </c>
      <c r="S259" s="195" t="str">
        <f t="shared" si="2963"/>
        <v/>
      </c>
      <c r="T259" s="196">
        <f t="shared" si="2070"/>
        <v>0</v>
      </c>
      <c r="AN259" s="58">
        <v>8</v>
      </c>
      <c r="AO259" s="58">
        <v>1</v>
      </c>
      <c r="AP259" s="58">
        <v>2</v>
      </c>
      <c r="AQ259" s="60">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58">
        <f ca="1">COUNTIF(INDIRECT("H"&amp;(ROW()+12*(($AN259-1)*3+$AO259)-ROW())/12+5):INDIRECT("S"&amp;(ROW()+12*(($AN259-1)*3+$AO259)-ROW())/12+5),AQ259)</f>
        <v>0</v>
      </c>
      <c r="AS259" s="60"/>
      <c r="AU259" s="58">
        <f ca="1">IF(AND(AQ259&gt;0,AR259&gt;0),COUNTIF(AU$6:AU258,"&gt;0")+1,0)</f>
        <v>0</v>
      </c>
      <c r="BE259" s="58">
        <v>2</v>
      </c>
      <c r="BF259" s="58" t="s">
        <v>257</v>
      </c>
      <c r="BG259" s="58">
        <f t="shared" ref="BG259" si="2988">IF(BG258+BT258&gt;40000,1,0)</f>
        <v>0</v>
      </c>
      <c r="BH259" s="58">
        <f t="shared" ref="BH259" si="2989">IF(BH258+BU258&gt;40000,1,0)</f>
        <v>0</v>
      </c>
      <c r="BI259" s="58">
        <f t="shared" ref="BI259" si="2990">IF(BI258+BV258&gt;40000,1,0)</f>
        <v>0</v>
      </c>
      <c r="BJ259" s="58">
        <f t="shared" ref="BJ259" si="2991">IF(BJ258+BW258&gt;40000,1,0)</f>
        <v>0</v>
      </c>
      <c r="BK259" s="58">
        <f t="shared" ref="BK259" si="2992">IF(BK258+BX258&gt;40000,1,0)</f>
        <v>0</v>
      </c>
      <c r="BL259" s="58">
        <f t="shared" ref="BL259" si="2993">IF(BL258+BY258&gt;40000,1,0)</f>
        <v>0</v>
      </c>
      <c r="BM259" s="58">
        <f t="shared" ref="BM259" si="2994">IF(BM258+BZ258&gt;40000,1,0)</f>
        <v>0</v>
      </c>
      <c r="BN259" s="58">
        <f t="shared" ref="BN259" si="2995">IF(BN258+CA258&gt;40000,1,0)</f>
        <v>0</v>
      </c>
      <c r="BO259" s="58">
        <f t="shared" ref="BO259" si="2996">IF(BO258+CB258&gt;40000,1,0)</f>
        <v>0</v>
      </c>
      <c r="BP259" s="58">
        <f t="shared" ref="BP259" si="2997">IF(BP258+CC258&gt;40000,1,0)</f>
        <v>0</v>
      </c>
      <c r="BQ259" s="58">
        <f t="shared" ref="BQ259" si="2998">IF(BQ258+CD258&gt;40000,1,0)</f>
        <v>0</v>
      </c>
      <c r="BR259" s="58">
        <f t="shared" ref="BR259" si="2999">IF(BR258+CE258&gt;40000,1,0)</f>
        <v>0</v>
      </c>
    </row>
    <row r="260" spans="1:83">
      <c r="A260" s="376"/>
      <c r="B260" s="379"/>
      <c r="C260" s="409"/>
      <c r="D260" s="410"/>
      <c r="E260" s="383"/>
      <c r="F260" s="379"/>
      <c r="G260" s="236" t="s">
        <v>1226</v>
      </c>
      <c r="H260" s="197"/>
      <c r="I260" s="198"/>
      <c r="J260" s="198"/>
      <c r="K260" s="198"/>
      <c r="L260" s="198"/>
      <c r="M260" s="198"/>
      <c r="N260" s="198"/>
      <c r="O260" s="198"/>
      <c r="P260" s="198"/>
      <c r="Q260" s="198"/>
      <c r="R260" s="198"/>
      <c r="S260" s="198"/>
      <c r="T260" s="199">
        <f t="shared" si="2070"/>
        <v>0</v>
      </c>
      <c r="AN260" s="58">
        <v>8</v>
      </c>
      <c r="AO260" s="58">
        <v>1</v>
      </c>
      <c r="AP260" s="58">
        <v>3</v>
      </c>
      <c r="AQ260" s="60">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58">
        <f ca="1">COUNTIF(INDIRECT("H"&amp;(ROW()+12*(($AN260-1)*3+$AO260)-ROW())/12+5):INDIRECT("S"&amp;(ROW()+12*(($AN260-1)*3+$AO260)-ROW())/12+5),AQ260)</f>
        <v>0</v>
      </c>
      <c r="AS260" s="60"/>
      <c r="AU260" s="58">
        <f ca="1">IF(AND(AQ260&gt;0,AR260&gt;0),COUNTIF(AU$6:AU259,"&gt;0")+1,0)</f>
        <v>0</v>
      </c>
      <c r="BE260" s="58">
        <v>3</v>
      </c>
    </row>
    <row r="261" spans="1:83">
      <c r="A261" s="374">
        <v>86</v>
      </c>
      <c r="B261" s="377"/>
      <c r="C261" s="377"/>
      <c r="D261" s="377"/>
      <c r="E261" s="381"/>
      <c r="F261" s="377"/>
      <c r="G261" s="234" t="s">
        <v>109</v>
      </c>
      <c r="H261" s="191"/>
      <c r="I261" s="192" t="str">
        <f t="shared" ref="I261:I262" si="3000">IF(H261="","",H261)</f>
        <v/>
      </c>
      <c r="J261" s="192" t="str">
        <f t="shared" ref="J261:J262" si="3001">IF(I261="","",I261)</f>
        <v/>
      </c>
      <c r="K261" s="192" t="str">
        <f t="shared" ref="K261:K262" si="3002">IF(J261="","",J261)</f>
        <v/>
      </c>
      <c r="L261" s="192" t="str">
        <f t="shared" ref="L261:L262" si="3003">IF(K261="","",K261)</f>
        <v/>
      </c>
      <c r="M261" s="192" t="str">
        <f t="shared" ref="M261:M262" si="3004">IF(L261="","",L261)</f>
        <v/>
      </c>
      <c r="N261" s="192" t="str">
        <f t="shared" ref="N261:N262" si="3005">IF(M261="","",M261)</f>
        <v/>
      </c>
      <c r="O261" s="192" t="str">
        <f t="shared" ref="O261:O262" si="3006">IF(N261="","",N261)</f>
        <v/>
      </c>
      <c r="P261" s="192" t="str">
        <f t="shared" ref="P261:P262" si="3007">IF(O261="","",O261)</f>
        <v/>
      </c>
      <c r="Q261" s="192" t="str">
        <f t="shared" ref="Q261:Q262" si="3008">IF(P261="","",P261)</f>
        <v/>
      </c>
      <c r="R261" s="192" t="str">
        <f t="shared" ref="R261:R262" si="3009">IF(Q261="","",Q261)</f>
        <v/>
      </c>
      <c r="S261" s="192" t="str">
        <f t="shared" ref="S261:S262" si="3010">IF(R261="","",R261)</f>
        <v/>
      </c>
      <c r="T261" s="193">
        <f t="shared" si="2070"/>
        <v>0</v>
      </c>
      <c r="AN261" s="58">
        <v>8</v>
      </c>
      <c r="AO261" s="58">
        <v>1</v>
      </c>
      <c r="AP261" s="58">
        <v>4</v>
      </c>
      <c r="AQ261" s="60">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58">
        <f ca="1">COUNTIF(INDIRECT("H"&amp;(ROW()+12*(($AN261-1)*3+$AO261)-ROW())/12+5):INDIRECT("S"&amp;(ROW()+12*(($AN261-1)*3+$AO261)-ROW())/12+5),AQ261)</f>
        <v>0</v>
      </c>
      <c r="AS261" s="60"/>
      <c r="AU261" s="58">
        <f ca="1">IF(AND(AQ261&gt;0,AR261&gt;0),COUNTIF(AU$6:AU260,"&gt;0")+1,0)</f>
        <v>0</v>
      </c>
      <c r="BE261" s="58">
        <v>1</v>
      </c>
      <c r="BG261" s="58">
        <f t="shared" ref="BG261" si="3011">SUM(H261:H262)</f>
        <v>0</v>
      </c>
      <c r="BH261" s="58">
        <f t="shared" ref="BH261" si="3012">SUM(I261:I262)</f>
        <v>0</v>
      </c>
      <c r="BI261" s="58">
        <f t="shared" ref="BI261" si="3013">SUM(J261:J262)</f>
        <v>0</v>
      </c>
      <c r="BJ261" s="58">
        <f t="shared" ref="BJ261" si="3014">SUM(K261:K262)</f>
        <v>0</v>
      </c>
      <c r="BK261" s="58">
        <f t="shared" ref="BK261" si="3015">SUM(L261:L262)</f>
        <v>0</v>
      </c>
      <c r="BL261" s="58">
        <f t="shared" ref="BL261" si="3016">SUM(M261:M262)</f>
        <v>0</v>
      </c>
      <c r="BM261" s="58">
        <f t="shared" ref="BM261" si="3017">SUM(N261:N262)</f>
        <v>0</v>
      </c>
      <c r="BN261" s="58">
        <f t="shared" ref="BN261" si="3018">SUM(O261:O262)</f>
        <v>0</v>
      </c>
      <c r="BO261" s="58">
        <f t="shared" ref="BO261" si="3019">SUM(P261:P262)</f>
        <v>0</v>
      </c>
      <c r="BP261" s="58">
        <f t="shared" ref="BP261" si="3020">SUM(Q261:Q262)</f>
        <v>0</v>
      </c>
      <c r="BQ261" s="58">
        <f t="shared" ref="BQ261" si="3021">SUM(R261:R262)</f>
        <v>0</v>
      </c>
      <c r="BR261" s="58">
        <f t="shared" ref="BR261" si="3022">SUM(S261:S262)</f>
        <v>0</v>
      </c>
      <c r="BT261" s="58">
        <f t="shared" ref="BT261" si="3023">SUM(U261:U262)</f>
        <v>0</v>
      </c>
      <c r="BU261" s="58">
        <f t="shared" ref="BU261" si="3024">SUM(V261:V262)</f>
        <v>0</v>
      </c>
      <c r="BV261" s="58">
        <f t="shared" ref="BV261" si="3025">SUM(W261:W262)</f>
        <v>0</v>
      </c>
      <c r="BW261" s="58">
        <f t="shared" ref="BW261" si="3026">SUM(X261:X262)</f>
        <v>0</v>
      </c>
      <c r="BX261" s="58">
        <f t="shared" ref="BX261" si="3027">SUM(Y261:Y262)</f>
        <v>0</v>
      </c>
      <c r="BY261" s="58">
        <f t="shared" ref="BY261" si="3028">SUM(Z261:Z262)</f>
        <v>0</v>
      </c>
      <c r="BZ261" s="58">
        <f t="shared" ref="BZ261" si="3029">SUM(AA261:AA262)</f>
        <v>0</v>
      </c>
      <c r="CA261" s="58">
        <f t="shared" ref="CA261" si="3030">SUM(AB261:AB262)</f>
        <v>0</v>
      </c>
      <c r="CB261" s="58">
        <f t="shared" ref="CB261" si="3031">SUM(AC261:AC262)</f>
        <v>0</v>
      </c>
      <c r="CC261" s="58">
        <f t="shared" ref="CC261" si="3032">SUM(AD261:AD262)</f>
        <v>0</v>
      </c>
      <c r="CD261" s="58">
        <f t="shared" ref="CD261" si="3033">SUM(AE261:AE262)</f>
        <v>0</v>
      </c>
      <c r="CE261" s="58">
        <f t="shared" ref="CE261" si="3034">SUM(AF261:AF262)</f>
        <v>0</v>
      </c>
    </row>
    <row r="262" spans="1:83">
      <c r="A262" s="375"/>
      <c r="B262" s="378"/>
      <c r="C262" s="408"/>
      <c r="D262" s="408"/>
      <c r="E262" s="382"/>
      <c r="F262" s="378"/>
      <c r="G262" s="235" t="s">
        <v>107</v>
      </c>
      <c r="H262" s="194"/>
      <c r="I262" s="195" t="str">
        <f t="shared" si="3000"/>
        <v/>
      </c>
      <c r="J262" s="195" t="str">
        <f t="shared" si="3001"/>
        <v/>
      </c>
      <c r="K262" s="195" t="str">
        <f t="shared" si="3002"/>
        <v/>
      </c>
      <c r="L262" s="195" t="str">
        <f t="shared" si="3003"/>
        <v/>
      </c>
      <c r="M262" s="195" t="str">
        <f t="shared" si="3004"/>
        <v/>
      </c>
      <c r="N262" s="195" t="str">
        <f t="shared" si="3005"/>
        <v/>
      </c>
      <c r="O262" s="195" t="str">
        <f t="shared" si="3006"/>
        <v/>
      </c>
      <c r="P262" s="195" t="str">
        <f t="shared" si="3007"/>
        <v/>
      </c>
      <c r="Q262" s="195" t="str">
        <f t="shared" si="3008"/>
        <v/>
      </c>
      <c r="R262" s="195" t="str">
        <f t="shared" si="3009"/>
        <v/>
      </c>
      <c r="S262" s="195" t="str">
        <f t="shared" si="3010"/>
        <v/>
      </c>
      <c r="T262" s="196">
        <f t="shared" si="2070"/>
        <v>0</v>
      </c>
      <c r="AN262" s="58">
        <v>8</v>
      </c>
      <c r="AO262" s="58">
        <v>1</v>
      </c>
      <c r="AP262" s="58">
        <v>5</v>
      </c>
      <c r="AQ262" s="60">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58">
        <f ca="1">COUNTIF(INDIRECT("H"&amp;(ROW()+12*(($AN262-1)*3+$AO262)-ROW())/12+5):INDIRECT("S"&amp;(ROW()+12*(($AN262-1)*3+$AO262)-ROW())/12+5),AQ262)</f>
        <v>0</v>
      </c>
      <c r="AS262" s="60"/>
      <c r="AU262" s="58">
        <f ca="1">IF(AND(AQ262&gt;0,AR262&gt;0),COUNTIF(AU$6:AU261,"&gt;0")+1,0)</f>
        <v>0</v>
      </c>
      <c r="BE262" s="58">
        <v>2</v>
      </c>
      <c r="BF262" s="58" t="s">
        <v>257</v>
      </c>
      <c r="BG262" s="58">
        <f t="shared" ref="BG262" si="3035">IF(BG261+BT261&gt;40000,1,0)</f>
        <v>0</v>
      </c>
      <c r="BH262" s="58">
        <f t="shared" ref="BH262" si="3036">IF(BH261+BU261&gt;40000,1,0)</f>
        <v>0</v>
      </c>
      <c r="BI262" s="58">
        <f t="shared" ref="BI262" si="3037">IF(BI261+BV261&gt;40000,1,0)</f>
        <v>0</v>
      </c>
      <c r="BJ262" s="58">
        <f t="shared" ref="BJ262" si="3038">IF(BJ261+BW261&gt;40000,1,0)</f>
        <v>0</v>
      </c>
      <c r="BK262" s="58">
        <f t="shared" ref="BK262" si="3039">IF(BK261+BX261&gt;40000,1,0)</f>
        <v>0</v>
      </c>
      <c r="BL262" s="58">
        <f t="shared" ref="BL262" si="3040">IF(BL261+BY261&gt;40000,1,0)</f>
        <v>0</v>
      </c>
      <c r="BM262" s="58">
        <f t="shared" ref="BM262" si="3041">IF(BM261+BZ261&gt;40000,1,0)</f>
        <v>0</v>
      </c>
      <c r="BN262" s="58">
        <f t="shared" ref="BN262" si="3042">IF(BN261+CA261&gt;40000,1,0)</f>
        <v>0</v>
      </c>
      <c r="BO262" s="58">
        <f t="shared" ref="BO262" si="3043">IF(BO261+CB261&gt;40000,1,0)</f>
        <v>0</v>
      </c>
      <c r="BP262" s="58">
        <f t="shared" ref="BP262" si="3044">IF(BP261+CC261&gt;40000,1,0)</f>
        <v>0</v>
      </c>
      <c r="BQ262" s="58">
        <f t="shared" ref="BQ262" si="3045">IF(BQ261+CD261&gt;40000,1,0)</f>
        <v>0</v>
      </c>
      <c r="BR262" s="58">
        <f t="shared" ref="BR262" si="3046">IF(BR261+CE261&gt;40000,1,0)</f>
        <v>0</v>
      </c>
    </row>
    <row r="263" spans="1:83">
      <c r="A263" s="376"/>
      <c r="B263" s="379"/>
      <c r="C263" s="409"/>
      <c r="D263" s="410"/>
      <c r="E263" s="383"/>
      <c r="F263" s="379"/>
      <c r="G263" s="236" t="s">
        <v>1226</v>
      </c>
      <c r="H263" s="197"/>
      <c r="I263" s="198"/>
      <c r="J263" s="198"/>
      <c r="K263" s="198"/>
      <c r="L263" s="198"/>
      <c r="M263" s="198"/>
      <c r="N263" s="198"/>
      <c r="O263" s="198"/>
      <c r="P263" s="198"/>
      <c r="Q263" s="198"/>
      <c r="R263" s="198"/>
      <c r="S263" s="198"/>
      <c r="T263" s="199">
        <f t="shared" si="2070"/>
        <v>0</v>
      </c>
      <c r="AN263" s="58">
        <v>8</v>
      </c>
      <c r="AO263" s="58">
        <v>1</v>
      </c>
      <c r="AP263" s="58">
        <v>6</v>
      </c>
      <c r="AQ263" s="60">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58">
        <f ca="1">COUNTIF(INDIRECT("H"&amp;(ROW()+12*(($AN263-1)*3+$AO263)-ROW())/12+5):INDIRECT("S"&amp;(ROW()+12*(($AN263-1)*3+$AO263)-ROW())/12+5),AQ263)</f>
        <v>0</v>
      </c>
      <c r="AS263" s="60"/>
      <c r="AU263" s="58">
        <f ca="1">IF(AND(AQ263&gt;0,AR263&gt;0),COUNTIF(AU$6:AU262,"&gt;0")+1,0)</f>
        <v>0</v>
      </c>
      <c r="BE263" s="58">
        <v>3</v>
      </c>
    </row>
    <row r="264" spans="1:83">
      <c r="A264" s="374">
        <v>87</v>
      </c>
      <c r="B264" s="377"/>
      <c r="C264" s="377"/>
      <c r="D264" s="377"/>
      <c r="E264" s="381"/>
      <c r="F264" s="377"/>
      <c r="G264" s="234" t="s">
        <v>109</v>
      </c>
      <c r="H264" s="191"/>
      <c r="I264" s="192" t="str">
        <f t="shared" ref="I264:I265" si="3047">IF(H264="","",H264)</f>
        <v/>
      </c>
      <c r="J264" s="192" t="str">
        <f t="shared" ref="J264:J265" si="3048">IF(I264="","",I264)</f>
        <v/>
      </c>
      <c r="K264" s="192" t="str">
        <f t="shared" ref="K264:K265" si="3049">IF(J264="","",J264)</f>
        <v/>
      </c>
      <c r="L264" s="192" t="str">
        <f t="shared" ref="L264:L265" si="3050">IF(K264="","",K264)</f>
        <v/>
      </c>
      <c r="M264" s="192" t="str">
        <f t="shared" ref="M264:M265" si="3051">IF(L264="","",L264)</f>
        <v/>
      </c>
      <c r="N264" s="192" t="str">
        <f t="shared" ref="N264:N265" si="3052">IF(M264="","",M264)</f>
        <v/>
      </c>
      <c r="O264" s="192" t="str">
        <f t="shared" ref="O264:O265" si="3053">IF(N264="","",N264)</f>
        <v/>
      </c>
      <c r="P264" s="192" t="str">
        <f t="shared" ref="P264:P265" si="3054">IF(O264="","",O264)</f>
        <v/>
      </c>
      <c r="Q264" s="192" t="str">
        <f t="shared" ref="Q264:Q265" si="3055">IF(P264="","",P264)</f>
        <v/>
      </c>
      <c r="R264" s="192" t="str">
        <f t="shared" ref="R264:R265" si="3056">IF(Q264="","",Q264)</f>
        <v/>
      </c>
      <c r="S264" s="192" t="str">
        <f t="shared" ref="S264:S265" si="3057">IF(R264="","",R264)</f>
        <v/>
      </c>
      <c r="T264" s="193">
        <f t="shared" si="2070"/>
        <v>0</v>
      </c>
      <c r="AN264" s="58">
        <v>8</v>
      </c>
      <c r="AO264" s="58">
        <v>1</v>
      </c>
      <c r="AP264" s="58">
        <v>7</v>
      </c>
      <c r="AQ264" s="60">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58">
        <f ca="1">COUNTIF(INDIRECT("H"&amp;(ROW()+12*(($AN264-1)*3+$AO264)-ROW())/12+5):INDIRECT("S"&amp;(ROW()+12*(($AN264-1)*3+$AO264)-ROW())/12+5),AQ264)</f>
        <v>0</v>
      </c>
      <c r="AS264" s="60"/>
      <c r="AU264" s="58">
        <f ca="1">IF(AND(AQ264&gt;0,AR264&gt;0),COUNTIF(AU$6:AU263,"&gt;0")+1,0)</f>
        <v>0</v>
      </c>
      <c r="BE264" s="58">
        <v>1</v>
      </c>
      <c r="BG264" s="58">
        <f t="shared" ref="BG264" si="3058">SUM(H264:H265)</f>
        <v>0</v>
      </c>
      <c r="BH264" s="58">
        <f t="shared" ref="BH264" si="3059">SUM(I264:I265)</f>
        <v>0</v>
      </c>
      <c r="BI264" s="58">
        <f t="shared" ref="BI264" si="3060">SUM(J264:J265)</f>
        <v>0</v>
      </c>
      <c r="BJ264" s="58">
        <f t="shared" ref="BJ264" si="3061">SUM(K264:K265)</f>
        <v>0</v>
      </c>
      <c r="BK264" s="58">
        <f t="shared" ref="BK264" si="3062">SUM(L264:L265)</f>
        <v>0</v>
      </c>
      <c r="BL264" s="58">
        <f t="shared" ref="BL264" si="3063">SUM(M264:M265)</f>
        <v>0</v>
      </c>
      <c r="BM264" s="58">
        <f t="shared" ref="BM264" si="3064">SUM(N264:N265)</f>
        <v>0</v>
      </c>
      <c r="BN264" s="58">
        <f t="shared" ref="BN264" si="3065">SUM(O264:O265)</f>
        <v>0</v>
      </c>
      <c r="BO264" s="58">
        <f t="shared" ref="BO264" si="3066">SUM(P264:P265)</f>
        <v>0</v>
      </c>
      <c r="BP264" s="58">
        <f t="shared" ref="BP264" si="3067">SUM(Q264:Q265)</f>
        <v>0</v>
      </c>
      <c r="BQ264" s="58">
        <f t="shared" ref="BQ264" si="3068">SUM(R264:R265)</f>
        <v>0</v>
      </c>
      <c r="BR264" s="58">
        <f t="shared" ref="BR264" si="3069">SUM(S264:S265)</f>
        <v>0</v>
      </c>
      <c r="BT264" s="58">
        <f t="shared" ref="BT264" si="3070">SUM(U264:U265)</f>
        <v>0</v>
      </c>
      <c r="BU264" s="58">
        <f t="shared" ref="BU264" si="3071">SUM(V264:V265)</f>
        <v>0</v>
      </c>
      <c r="BV264" s="58">
        <f t="shared" ref="BV264" si="3072">SUM(W264:W265)</f>
        <v>0</v>
      </c>
      <c r="BW264" s="58">
        <f t="shared" ref="BW264" si="3073">SUM(X264:X265)</f>
        <v>0</v>
      </c>
      <c r="BX264" s="58">
        <f t="shared" ref="BX264" si="3074">SUM(Y264:Y265)</f>
        <v>0</v>
      </c>
      <c r="BY264" s="58">
        <f t="shared" ref="BY264" si="3075">SUM(Z264:Z265)</f>
        <v>0</v>
      </c>
      <c r="BZ264" s="58">
        <f t="shared" ref="BZ264" si="3076">SUM(AA264:AA265)</f>
        <v>0</v>
      </c>
      <c r="CA264" s="58">
        <f t="shared" ref="CA264" si="3077">SUM(AB264:AB265)</f>
        <v>0</v>
      </c>
      <c r="CB264" s="58">
        <f t="shared" ref="CB264" si="3078">SUM(AC264:AC265)</f>
        <v>0</v>
      </c>
      <c r="CC264" s="58">
        <f t="shared" ref="CC264" si="3079">SUM(AD264:AD265)</f>
        <v>0</v>
      </c>
      <c r="CD264" s="58">
        <f t="shared" ref="CD264" si="3080">SUM(AE264:AE265)</f>
        <v>0</v>
      </c>
      <c r="CE264" s="58">
        <f t="shared" ref="CE264" si="3081">SUM(AF264:AF265)</f>
        <v>0</v>
      </c>
    </row>
    <row r="265" spans="1:83">
      <c r="A265" s="375"/>
      <c r="B265" s="378"/>
      <c r="C265" s="408"/>
      <c r="D265" s="408"/>
      <c r="E265" s="382"/>
      <c r="F265" s="378"/>
      <c r="G265" s="235" t="s">
        <v>107</v>
      </c>
      <c r="H265" s="194"/>
      <c r="I265" s="195" t="str">
        <f t="shared" si="3047"/>
        <v/>
      </c>
      <c r="J265" s="195" t="str">
        <f t="shared" si="3048"/>
        <v/>
      </c>
      <c r="K265" s="195" t="str">
        <f t="shared" si="3049"/>
        <v/>
      </c>
      <c r="L265" s="195" t="str">
        <f t="shared" si="3050"/>
        <v/>
      </c>
      <c r="M265" s="195" t="str">
        <f t="shared" si="3051"/>
        <v/>
      </c>
      <c r="N265" s="195" t="str">
        <f t="shared" si="3052"/>
        <v/>
      </c>
      <c r="O265" s="195" t="str">
        <f t="shared" si="3053"/>
        <v/>
      </c>
      <c r="P265" s="195" t="str">
        <f t="shared" si="3054"/>
        <v/>
      </c>
      <c r="Q265" s="195" t="str">
        <f t="shared" si="3055"/>
        <v/>
      </c>
      <c r="R265" s="195" t="str">
        <f t="shared" si="3056"/>
        <v/>
      </c>
      <c r="S265" s="195" t="str">
        <f t="shared" si="3057"/>
        <v/>
      </c>
      <c r="T265" s="196">
        <f t="shared" ref="T265:T305" si="3082">SUM(H265:S265)</f>
        <v>0</v>
      </c>
      <c r="AN265" s="58">
        <v>8</v>
      </c>
      <c r="AO265" s="58">
        <v>1</v>
      </c>
      <c r="AP265" s="58">
        <v>8</v>
      </c>
      <c r="AQ265" s="60">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58">
        <f ca="1">COUNTIF(INDIRECT("H"&amp;(ROW()+12*(($AN265-1)*3+$AO265)-ROW())/12+5):INDIRECT("S"&amp;(ROW()+12*(($AN265-1)*3+$AO265)-ROW())/12+5),AQ265)</f>
        <v>0</v>
      </c>
      <c r="AS265" s="60"/>
      <c r="AU265" s="58">
        <f ca="1">IF(AND(AQ265&gt;0,AR265&gt;0),COUNTIF(AU$6:AU264,"&gt;0")+1,0)</f>
        <v>0</v>
      </c>
      <c r="BE265" s="58">
        <v>2</v>
      </c>
      <c r="BF265" s="58" t="s">
        <v>257</v>
      </c>
      <c r="BG265" s="58">
        <f t="shared" ref="BG265" si="3083">IF(BG264+BT264&gt;40000,1,0)</f>
        <v>0</v>
      </c>
      <c r="BH265" s="58">
        <f t="shared" ref="BH265" si="3084">IF(BH264+BU264&gt;40000,1,0)</f>
        <v>0</v>
      </c>
      <c r="BI265" s="58">
        <f t="shared" ref="BI265" si="3085">IF(BI264+BV264&gt;40000,1,0)</f>
        <v>0</v>
      </c>
      <c r="BJ265" s="58">
        <f t="shared" ref="BJ265" si="3086">IF(BJ264+BW264&gt;40000,1,0)</f>
        <v>0</v>
      </c>
      <c r="BK265" s="58">
        <f t="shared" ref="BK265" si="3087">IF(BK264+BX264&gt;40000,1,0)</f>
        <v>0</v>
      </c>
      <c r="BL265" s="58">
        <f t="shared" ref="BL265" si="3088">IF(BL264+BY264&gt;40000,1,0)</f>
        <v>0</v>
      </c>
      <c r="BM265" s="58">
        <f t="shared" ref="BM265" si="3089">IF(BM264+BZ264&gt;40000,1,0)</f>
        <v>0</v>
      </c>
      <c r="BN265" s="58">
        <f t="shared" ref="BN265" si="3090">IF(BN264+CA264&gt;40000,1,0)</f>
        <v>0</v>
      </c>
      <c r="BO265" s="58">
        <f t="shared" ref="BO265" si="3091">IF(BO264+CB264&gt;40000,1,0)</f>
        <v>0</v>
      </c>
      <c r="BP265" s="58">
        <f t="shared" ref="BP265" si="3092">IF(BP264+CC264&gt;40000,1,0)</f>
        <v>0</v>
      </c>
      <c r="BQ265" s="58">
        <f t="shared" ref="BQ265" si="3093">IF(BQ264+CD264&gt;40000,1,0)</f>
        <v>0</v>
      </c>
      <c r="BR265" s="58">
        <f t="shared" ref="BR265" si="3094">IF(BR264+CE264&gt;40000,1,0)</f>
        <v>0</v>
      </c>
    </row>
    <row r="266" spans="1:83">
      <c r="A266" s="376"/>
      <c r="B266" s="379"/>
      <c r="C266" s="409"/>
      <c r="D266" s="410"/>
      <c r="E266" s="383"/>
      <c r="F266" s="379"/>
      <c r="G266" s="236" t="s">
        <v>1226</v>
      </c>
      <c r="H266" s="197"/>
      <c r="I266" s="198"/>
      <c r="J266" s="198"/>
      <c r="K266" s="198"/>
      <c r="L266" s="198"/>
      <c r="M266" s="198"/>
      <c r="N266" s="198"/>
      <c r="O266" s="198"/>
      <c r="P266" s="198"/>
      <c r="Q266" s="198"/>
      <c r="R266" s="198"/>
      <c r="S266" s="198"/>
      <c r="T266" s="199">
        <f t="shared" si="3082"/>
        <v>0</v>
      </c>
      <c r="AN266" s="58">
        <v>8</v>
      </c>
      <c r="AO266" s="58">
        <v>1</v>
      </c>
      <c r="AP266" s="58">
        <v>9</v>
      </c>
      <c r="AQ266" s="60">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58">
        <f ca="1">COUNTIF(INDIRECT("H"&amp;(ROW()+12*(($AN266-1)*3+$AO266)-ROW())/12+5):INDIRECT("S"&amp;(ROW()+12*(($AN266-1)*3+$AO266)-ROW())/12+5),AQ266)</f>
        <v>0</v>
      </c>
      <c r="AS266" s="60"/>
      <c r="AU266" s="58">
        <f ca="1">IF(AND(AQ266&gt;0,AR266&gt;0),COUNTIF(AU$6:AU265,"&gt;0")+1,0)</f>
        <v>0</v>
      </c>
      <c r="BE266" s="58">
        <v>3</v>
      </c>
    </row>
    <row r="267" spans="1:83">
      <c r="A267" s="374">
        <v>88</v>
      </c>
      <c r="B267" s="377"/>
      <c r="C267" s="377"/>
      <c r="D267" s="377"/>
      <c r="E267" s="381"/>
      <c r="F267" s="377"/>
      <c r="G267" s="234" t="s">
        <v>109</v>
      </c>
      <c r="H267" s="191"/>
      <c r="I267" s="192" t="str">
        <f t="shared" ref="I267:I268" si="3095">IF(H267="","",H267)</f>
        <v/>
      </c>
      <c r="J267" s="192" t="str">
        <f t="shared" ref="J267:J268" si="3096">IF(I267="","",I267)</f>
        <v/>
      </c>
      <c r="K267" s="192" t="str">
        <f t="shared" ref="K267:K268" si="3097">IF(J267="","",J267)</f>
        <v/>
      </c>
      <c r="L267" s="192" t="str">
        <f t="shared" ref="L267:L268" si="3098">IF(K267="","",K267)</f>
        <v/>
      </c>
      <c r="M267" s="192" t="str">
        <f t="shared" ref="M267:M268" si="3099">IF(L267="","",L267)</f>
        <v/>
      </c>
      <c r="N267" s="192" t="str">
        <f t="shared" ref="N267:N268" si="3100">IF(M267="","",M267)</f>
        <v/>
      </c>
      <c r="O267" s="192" t="str">
        <f t="shared" ref="O267:O268" si="3101">IF(N267="","",N267)</f>
        <v/>
      </c>
      <c r="P267" s="192" t="str">
        <f t="shared" ref="P267:P268" si="3102">IF(O267="","",O267)</f>
        <v/>
      </c>
      <c r="Q267" s="192" t="str">
        <f t="shared" ref="Q267:Q268" si="3103">IF(P267="","",P267)</f>
        <v/>
      </c>
      <c r="R267" s="192" t="str">
        <f t="shared" ref="R267:R268" si="3104">IF(Q267="","",Q267)</f>
        <v/>
      </c>
      <c r="S267" s="192" t="str">
        <f t="shared" ref="S267:S268" si="3105">IF(R267="","",R267)</f>
        <v/>
      </c>
      <c r="T267" s="193">
        <f t="shared" si="3082"/>
        <v>0</v>
      </c>
      <c r="AN267" s="58">
        <v>8</v>
      </c>
      <c r="AO267" s="58">
        <v>1</v>
      </c>
      <c r="AP267" s="58">
        <v>10</v>
      </c>
      <c r="AQ267" s="60">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58">
        <f ca="1">COUNTIF(INDIRECT("H"&amp;(ROW()+12*(($AN267-1)*3+$AO267)-ROW())/12+5):INDIRECT("S"&amp;(ROW()+12*(($AN267-1)*3+$AO267)-ROW())/12+5),AQ267)</f>
        <v>0</v>
      </c>
      <c r="AS267" s="60"/>
      <c r="AU267" s="58">
        <f ca="1">IF(AND(AQ267&gt;0,AR267&gt;0),COUNTIF(AU$6:AU266,"&gt;0")+1,0)</f>
        <v>0</v>
      </c>
      <c r="BE267" s="58">
        <v>1</v>
      </c>
      <c r="BG267" s="58">
        <f t="shared" ref="BG267" si="3106">SUM(H267:H268)</f>
        <v>0</v>
      </c>
      <c r="BH267" s="58">
        <f t="shared" ref="BH267" si="3107">SUM(I267:I268)</f>
        <v>0</v>
      </c>
      <c r="BI267" s="58">
        <f t="shared" ref="BI267" si="3108">SUM(J267:J268)</f>
        <v>0</v>
      </c>
      <c r="BJ267" s="58">
        <f t="shared" ref="BJ267" si="3109">SUM(K267:K268)</f>
        <v>0</v>
      </c>
      <c r="BK267" s="58">
        <f t="shared" ref="BK267" si="3110">SUM(L267:L268)</f>
        <v>0</v>
      </c>
      <c r="BL267" s="58">
        <f t="shared" ref="BL267" si="3111">SUM(M267:M268)</f>
        <v>0</v>
      </c>
      <c r="BM267" s="58">
        <f t="shared" ref="BM267" si="3112">SUM(N267:N268)</f>
        <v>0</v>
      </c>
      <c r="BN267" s="58">
        <f t="shared" ref="BN267" si="3113">SUM(O267:O268)</f>
        <v>0</v>
      </c>
      <c r="BO267" s="58">
        <f t="shared" ref="BO267" si="3114">SUM(P267:P268)</f>
        <v>0</v>
      </c>
      <c r="BP267" s="58">
        <f t="shared" ref="BP267" si="3115">SUM(Q267:Q268)</f>
        <v>0</v>
      </c>
      <c r="BQ267" s="58">
        <f t="shared" ref="BQ267" si="3116">SUM(R267:R268)</f>
        <v>0</v>
      </c>
      <c r="BR267" s="58">
        <f t="shared" ref="BR267" si="3117">SUM(S267:S268)</f>
        <v>0</v>
      </c>
      <c r="BT267" s="58">
        <f t="shared" ref="BT267" si="3118">SUM(U267:U268)</f>
        <v>0</v>
      </c>
      <c r="BU267" s="58">
        <f t="shared" ref="BU267" si="3119">SUM(V267:V268)</f>
        <v>0</v>
      </c>
      <c r="BV267" s="58">
        <f t="shared" ref="BV267" si="3120">SUM(W267:W268)</f>
        <v>0</v>
      </c>
      <c r="BW267" s="58">
        <f t="shared" ref="BW267" si="3121">SUM(X267:X268)</f>
        <v>0</v>
      </c>
      <c r="BX267" s="58">
        <f t="shared" ref="BX267" si="3122">SUM(Y267:Y268)</f>
        <v>0</v>
      </c>
      <c r="BY267" s="58">
        <f t="shared" ref="BY267" si="3123">SUM(Z267:Z268)</f>
        <v>0</v>
      </c>
      <c r="BZ267" s="58">
        <f t="shared" ref="BZ267" si="3124">SUM(AA267:AA268)</f>
        <v>0</v>
      </c>
      <c r="CA267" s="58">
        <f t="shared" ref="CA267" si="3125">SUM(AB267:AB268)</f>
        <v>0</v>
      </c>
      <c r="CB267" s="58">
        <f t="shared" ref="CB267" si="3126">SUM(AC267:AC268)</f>
        <v>0</v>
      </c>
      <c r="CC267" s="58">
        <f t="shared" ref="CC267" si="3127">SUM(AD267:AD268)</f>
        <v>0</v>
      </c>
      <c r="CD267" s="58">
        <f t="shared" ref="CD267" si="3128">SUM(AE267:AE268)</f>
        <v>0</v>
      </c>
      <c r="CE267" s="58">
        <f t="shared" ref="CE267" si="3129">SUM(AF267:AF268)</f>
        <v>0</v>
      </c>
    </row>
    <row r="268" spans="1:83">
      <c r="A268" s="375"/>
      <c r="B268" s="378"/>
      <c r="C268" s="408"/>
      <c r="D268" s="408"/>
      <c r="E268" s="382"/>
      <c r="F268" s="378"/>
      <c r="G268" s="235" t="s">
        <v>107</v>
      </c>
      <c r="H268" s="194"/>
      <c r="I268" s="195" t="str">
        <f t="shared" si="3095"/>
        <v/>
      </c>
      <c r="J268" s="195" t="str">
        <f t="shared" si="3096"/>
        <v/>
      </c>
      <c r="K268" s="195" t="str">
        <f t="shared" si="3097"/>
        <v/>
      </c>
      <c r="L268" s="195" t="str">
        <f t="shared" si="3098"/>
        <v/>
      </c>
      <c r="M268" s="195" t="str">
        <f t="shared" si="3099"/>
        <v/>
      </c>
      <c r="N268" s="195" t="str">
        <f t="shared" si="3100"/>
        <v/>
      </c>
      <c r="O268" s="195" t="str">
        <f t="shared" si="3101"/>
        <v/>
      </c>
      <c r="P268" s="195" t="str">
        <f t="shared" si="3102"/>
        <v/>
      </c>
      <c r="Q268" s="195" t="str">
        <f t="shared" si="3103"/>
        <v/>
      </c>
      <c r="R268" s="195" t="str">
        <f t="shared" si="3104"/>
        <v/>
      </c>
      <c r="S268" s="195" t="str">
        <f t="shared" si="3105"/>
        <v/>
      </c>
      <c r="T268" s="196">
        <f t="shared" si="3082"/>
        <v>0</v>
      </c>
      <c r="AN268" s="58">
        <v>8</v>
      </c>
      <c r="AO268" s="58">
        <v>1</v>
      </c>
      <c r="AP268" s="58">
        <v>11</v>
      </c>
      <c r="AQ268" s="60">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58">
        <f ca="1">COUNTIF(INDIRECT("H"&amp;(ROW()+12*(($AN268-1)*3+$AO268)-ROW())/12+5):INDIRECT("S"&amp;(ROW()+12*(($AN268-1)*3+$AO268)-ROW())/12+5),AQ268)</f>
        <v>0</v>
      </c>
      <c r="AS268" s="60"/>
      <c r="AU268" s="58">
        <f ca="1">IF(AND(AQ268&gt;0,AR268&gt;0),COUNTIF(AU$6:AU267,"&gt;0")+1,0)</f>
        <v>0</v>
      </c>
      <c r="BE268" s="58">
        <v>2</v>
      </c>
      <c r="BF268" s="58" t="s">
        <v>257</v>
      </c>
      <c r="BG268" s="58">
        <f t="shared" ref="BG268" si="3130">IF(BG267+BT267&gt;40000,1,0)</f>
        <v>0</v>
      </c>
      <c r="BH268" s="58">
        <f t="shared" ref="BH268" si="3131">IF(BH267+BU267&gt;40000,1,0)</f>
        <v>0</v>
      </c>
      <c r="BI268" s="58">
        <f t="shared" ref="BI268" si="3132">IF(BI267+BV267&gt;40000,1,0)</f>
        <v>0</v>
      </c>
      <c r="BJ268" s="58">
        <f t="shared" ref="BJ268" si="3133">IF(BJ267+BW267&gt;40000,1,0)</f>
        <v>0</v>
      </c>
      <c r="BK268" s="58">
        <f t="shared" ref="BK268" si="3134">IF(BK267+BX267&gt;40000,1,0)</f>
        <v>0</v>
      </c>
      <c r="BL268" s="58">
        <f t="shared" ref="BL268" si="3135">IF(BL267+BY267&gt;40000,1,0)</f>
        <v>0</v>
      </c>
      <c r="BM268" s="58">
        <f t="shared" ref="BM268" si="3136">IF(BM267+BZ267&gt;40000,1,0)</f>
        <v>0</v>
      </c>
      <c r="BN268" s="58">
        <f t="shared" ref="BN268" si="3137">IF(BN267+CA267&gt;40000,1,0)</f>
        <v>0</v>
      </c>
      <c r="BO268" s="58">
        <f t="shared" ref="BO268" si="3138">IF(BO267+CB267&gt;40000,1,0)</f>
        <v>0</v>
      </c>
      <c r="BP268" s="58">
        <f t="shared" ref="BP268" si="3139">IF(BP267+CC267&gt;40000,1,0)</f>
        <v>0</v>
      </c>
      <c r="BQ268" s="58">
        <f t="shared" ref="BQ268" si="3140">IF(BQ267+CD267&gt;40000,1,0)</f>
        <v>0</v>
      </c>
      <c r="BR268" s="58">
        <f t="shared" ref="BR268" si="3141">IF(BR267+CE267&gt;40000,1,0)</f>
        <v>0</v>
      </c>
    </row>
    <row r="269" spans="1:83">
      <c r="A269" s="376"/>
      <c r="B269" s="379"/>
      <c r="C269" s="409"/>
      <c r="D269" s="410"/>
      <c r="E269" s="383"/>
      <c r="F269" s="379"/>
      <c r="G269" s="236" t="s">
        <v>1226</v>
      </c>
      <c r="H269" s="197"/>
      <c r="I269" s="198"/>
      <c r="J269" s="198"/>
      <c r="K269" s="198"/>
      <c r="L269" s="198"/>
      <c r="M269" s="198"/>
      <c r="N269" s="198"/>
      <c r="O269" s="198"/>
      <c r="P269" s="198"/>
      <c r="Q269" s="198"/>
      <c r="R269" s="198"/>
      <c r="S269" s="198"/>
      <c r="T269" s="199">
        <f t="shared" si="3082"/>
        <v>0</v>
      </c>
      <c r="AN269" s="58">
        <v>8</v>
      </c>
      <c r="AO269" s="58">
        <v>1</v>
      </c>
      <c r="AP269" s="58">
        <v>12</v>
      </c>
      <c r="AQ269" s="60">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58">
        <f ca="1">COUNTIF(INDIRECT("H"&amp;(ROW()+12*(($AN269-1)*3+$AO269)-ROW())/12+5):INDIRECT("S"&amp;(ROW()+12*(($AN269-1)*3+$AO269)-ROW())/12+5),AQ269)</f>
        <v>0</v>
      </c>
      <c r="AS269" s="60"/>
      <c r="AU269" s="58">
        <f ca="1">IF(AND(AQ269&gt;0,AR269&gt;0),COUNTIF(AU$6:AU268,"&gt;0")+1,0)</f>
        <v>0</v>
      </c>
      <c r="BE269" s="58">
        <v>3</v>
      </c>
    </row>
    <row r="270" spans="1:83">
      <c r="A270" s="374">
        <v>89</v>
      </c>
      <c r="B270" s="377"/>
      <c r="C270" s="377"/>
      <c r="D270" s="377"/>
      <c r="E270" s="381"/>
      <c r="F270" s="377"/>
      <c r="G270" s="234" t="s">
        <v>109</v>
      </c>
      <c r="H270" s="191"/>
      <c r="I270" s="192" t="str">
        <f t="shared" ref="I270:I271" si="3142">IF(H270="","",H270)</f>
        <v/>
      </c>
      <c r="J270" s="192" t="str">
        <f t="shared" ref="J270:J271" si="3143">IF(I270="","",I270)</f>
        <v/>
      </c>
      <c r="K270" s="192" t="str">
        <f t="shared" ref="K270:K271" si="3144">IF(J270="","",J270)</f>
        <v/>
      </c>
      <c r="L270" s="192" t="str">
        <f t="shared" ref="L270:L271" si="3145">IF(K270="","",K270)</f>
        <v/>
      </c>
      <c r="M270" s="192" t="str">
        <f t="shared" ref="M270:M271" si="3146">IF(L270="","",L270)</f>
        <v/>
      </c>
      <c r="N270" s="192" t="str">
        <f t="shared" ref="N270:N271" si="3147">IF(M270="","",M270)</f>
        <v/>
      </c>
      <c r="O270" s="192" t="str">
        <f t="shared" ref="O270:O271" si="3148">IF(N270="","",N270)</f>
        <v/>
      </c>
      <c r="P270" s="192" t="str">
        <f t="shared" ref="P270:P271" si="3149">IF(O270="","",O270)</f>
        <v/>
      </c>
      <c r="Q270" s="192" t="str">
        <f t="shared" ref="Q270:Q271" si="3150">IF(P270="","",P270)</f>
        <v/>
      </c>
      <c r="R270" s="192" t="str">
        <f t="shared" ref="R270:R271" si="3151">IF(Q270="","",Q270)</f>
        <v/>
      </c>
      <c r="S270" s="192" t="str">
        <f t="shared" ref="S270:S271" si="3152">IF(R270="","",R270)</f>
        <v/>
      </c>
      <c r="T270" s="193">
        <f t="shared" si="3082"/>
        <v>0</v>
      </c>
      <c r="AN270" s="58">
        <v>8</v>
      </c>
      <c r="AO270" s="58">
        <v>2</v>
      </c>
      <c r="AP270" s="58">
        <v>1</v>
      </c>
      <c r="AQ270" s="60">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58">
        <f ca="1">COUNTIF(INDIRECT("H"&amp;(ROW()+12*(($AN270-1)*3+$AO270)-ROW())/12+5):INDIRECT("S"&amp;(ROW()+12*(($AN270-1)*3+$AO270)-ROW())/12+5),AQ270)</f>
        <v>0</v>
      </c>
      <c r="AS270" s="60"/>
      <c r="AU270" s="58">
        <f ca="1">IF(AND(AQ270&gt;0,AR270&gt;0),COUNTIF(AU$6:AU269,"&gt;0")+1,0)</f>
        <v>0</v>
      </c>
      <c r="BE270" s="58">
        <v>1</v>
      </c>
      <c r="BG270" s="58">
        <f t="shared" ref="BG270" si="3153">SUM(H270:H271)</f>
        <v>0</v>
      </c>
      <c r="BH270" s="58">
        <f t="shared" ref="BH270" si="3154">SUM(I270:I271)</f>
        <v>0</v>
      </c>
      <c r="BI270" s="58">
        <f t="shared" ref="BI270" si="3155">SUM(J270:J271)</f>
        <v>0</v>
      </c>
      <c r="BJ270" s="58">
        <f t="shared" ref="BJ270" si="3156">SUM(K270:K271)</f>
        <v>0</v>
      </c>
      <c r="BK270" s="58">
        <f t="shared" ref="BK270" si="3157">SUM(L270:L271)</f>
        <v>0</v>
      </c>
      <c r="BL270" s="58">
        <f t="shared" ref="BL270" si="3158">SUM(M270:M271)</f>
        <v>0</v>
      </c>
      <c r="BM270" s="58">
        <f t="shared" ref="BM270" si="3159">SUM(N270:N271)</f>
        <v>0</v>
      </c>
      <c r="BN270" s="58">
        <f t="shared" ref="BN270" si="3160">SUM(O270:O271)</f>
        <v>0</v>
      </c>
      <c r="BO270" s="58">
        <f t="shared" ref="BO270" si="3161">SUM(P270:P271)</f>
        <v>0</v>
      </c>
      <c r="BP270" s="58">
        <f t="shared" ref="BP270" si="3162">SUM(Q270:Q271)</f>
        <v>0</v>
      </c>
      <c r="BQ270" s="58">
        <f t="shared" ref="BQ270" si="3163">SUM(R270:R271)</f>
        <v>0</v>
      </c>
      <c r="BR270" s="58">
        <f t="shared" ref="BR270" si="3164">SUM(S270:S271)</f>
        <v>0</v>
      </c>
      <c r="BT270" s="58">
        <f t="shared" ref="BT270" si="3165">SUM(U270:U271)</f>
        <v>0</v>
      </c>
      <c r="BU270" s="58">
        <f t="shared" ref="BU270" si="3166">SUM(V270:V271)</f>
        <v>0</v>
      </c>
      <c r="BV270" s="58">
        <f t="shared" ref="BV270" si="3167">SUM(W270:W271)</f>
        <v>0</v>
      </c>
      <c r="BW270" s="58">
        <f t="shared" ref="BW270" si="3168">SUM(X270:X271)</f>
        <v>0</v>
      </c>
      <c r="BX270" s="58">
        <f t="shared" ref="BX270" si="3169">SUM(Y270:Y271)</f>
        <v>0</v>
      </c>
      <c r="BY270" s="58">
        <f t="shared" ref="BY270" si="3170">SUM(Z270:Z271)</f>
        <v>0</v>
      </c>
      <c r="BZ270" s="58">
        <f t="shared" ref="BZ270" si="3171">SUM(AA270:AA271)</f>
        <v>0</v>
      </c>
      <c r="CA270" s="58">
        <f t="shared" ref="CA270" si="3172">SUM(AB270:AB271)</f>
        <v>0</v>
      </c>
      <c r="CB270" s="58">
        <f t="shared" ref="CB270" si="3173">SUM(AC270:AC271)</f>
        <v>0</v>
      </c>
      <c r="CC270" s="58">
        <f t="shared" ref="CC270" si="3174">SUM(AD270:AD271)</f>
        <v>0</v>
      </c>
      <c r="CD270" s="58">
        <f t="shared" ref="CD270" si="3175">SUM(AE270:AE271)</f>
        <v>0</v>
      </c>
      <c r="CE270" s="58">
        <f t="shared" ref="CE270" si="3176">SUM(AF270:AF271)</f>
        <v>0</v>
      </c>
    </row>
    <row r="271" spans="1:83">
      <c r="A271" s="375"/>
      <c r="B271" s="378"/>
      <c r="C271" s="408"/>
      <c r="D271" s="408"/>
      <c r="E271" s="382"/>
      <c r="F271" s="378"/>
      <c r="G271" s="235" t="s">
        <v>107</v>
      </c>
      <c r="H271" s="194"/>
      <c r="I271" s="195" t="str">
        <f t="shared" si="3142"/>
        <v/>
      </c>
      <c r="J271" s="195" t="str">
        <f t="shared" si="3143"/>
        <v/>
      </c>
      <c r="K271" s="195" t="str">
        <f t="shared" si="3144"/>
        <v/>
      </c>
      <c r="L271" s="195" t="str">
        <f t="shared" si="3145"/>
        <v/>
      </c>
      <c r="M271" s="195" t="str">
        <f t="shared" si="3146"/>
        <v/>
      </c>
      <c r="N271" s="195" t="str">
        <f t="shared" si="3147"/>
        <v/>
      </c>
      <c r="O271" s="195" t="str">
        <f t="shared" si="3148"/>
        <v/>
      </c>
      <c r="P271" s="195" t="str">
        <f t="shared" si="3149"/>
        <v/>
      </c>
      <c r="Q271" s="195" t="str">
        <f t="shared" si="3150"/>
        <v/>
      </c>
      <c r="R271" s="195" t="str">
        <f t="shared" si="3151"/>
        <v/>
      </c>
      <c r="S271" s="195" t="str">
        <f t="shared" si="3152"/>
        <v/>
      </c>
      <c r="T271" s="196">
        <f t="shared" si="3082"/>
        <v>0</v>
      </c>
      <c r="AN271" s="58">
        <v>8</v>
      </c>
      <c r="AO271" s="58">
        <v>2</v>
      </c>
      <c r="AP271" s="58">
        <v>2</v>
      </c>
      <c r="AQ271" s="60">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58">
        <f ca="1">COUNTIF(INDIRECT("H"&amp;(ROW()+12*(($AN271-1)*3+$AO271)-ROW())/12+5):INDIRECT("S"&amp;(ROW()+12*(($AN271-1)*3+$AO271)-ROW())/12+5),AQ271)</f>
        <v>0</v>
      </c>
      <c r="AS271" s="60"/>
      <c r="AU271" s="58">
        <f ca="1">IF(AND(AQ271&gt;0,AR271&gt;0),COUNTIF(AU$6:AU270,"&gt;0")+1,0)</f>
        <v>0</v>
      </c>
      <c r="BE271" s="58">
        <v>2</v>
      </c>
      <c r="BF271" s="58" t="s">
        <v>257</v>
      </c>
      <c r="BG271" s="58">
        <f t="shared" ref="BG271" si="3177">IF(BG270+BT270&gt;40000,1,0)</f>
        <v>0</v>
      </c>
      <c r="BH271" s="58">
        <f t="shared" ref="BH271" si="3178">IF(BH270+BU270&gt;40000,1,0)</f>
        <v>0</v>
      </c>
      <c r="BI271" s="58">
        <f t="shared" ref="BI271" si="3179">IF(BI270+BV270&gt;40000,1,0)</f>
        <v>0</v>
      </c>
      <c r="BJ271" s="58">
        <f t="shared" ref="BJ271" si="3180">IF(BJ270+BW270&gt;40000,1,0)</f>
        <v>0</v>
      </c>
      <c r="BK271" s="58">
        <f t="shared" ref="BK271" si="3181">IF(BK270+BX270&gt;40000,1,0)</f>
        <v>0</v>
      </c>
      <c r="BL271" s="58">
        <f t="shared" ref="BL271" si="3182">IF(BL270+BY270&gt;40000,1,0)</f>
        <v>0</v>
      </c>
      <c r="BM271" s="58">
        <f t="shared" ref="BM271" si="3183">IF(BM270+BZ270&gt;40000,1,0)</f>
        <v>0</v>
      </c>
      <c r="BN271" s="58">
        <f t="shared" ref="BN271" si="3184">IF(BN270+CA270&gt;40000,1,0)</f>
        <v>0</v>
      </c>
      <c r="BO271" s="58">
        <f t="shared" ref="BO271" si="3185">IF(BO270+CB270&gt;40000,1,0)</f>
        <v>0</v>
      </c>
      <c r="BP271" s="58">
        <f t="shared" ref="BP271" si="3186">IF(BP270+CC270&gt;40000,1,0)</f>
        <v>0</v>
      </c>
      <c r="BQ271" s="58">
        <f t="shared" ref="BQ271" si="3187">IF(BQ270+CD270&gt;40000,1,0)</f>
        <v>0</v>
      </c>
      <c r="BR271" s="58">
        <f t="shared" ref="BR271" si="3188">IF(BR270+CE270&gt;40000,1,0)</f>
        <v>0</v>
      </c>
    </row>
    <row r="272" spans="1:83">
      <c r="A272" s="376"/>
      <c r="B272" s="379"/>
      <c r="C272" s="409"/>
      <c r="D272" s="410"/>
      <c r="E272" s="383"/>
      <c r="F272" s="379"/>
      <c r="G272" s="236" t="s">
        <v>1226</v>
      </c>
      <c r="H272" s="197"/>
      <c r="I272" s="198"/>
      <c r="J272" s="198"/>
      <c r="K272" s="198"/>
      <c r="L272" s="198"/>
      <c r="M272" s="198"/>
      <c r="N272" s="198"/>
      <c r="O272" s="198"/>
      <c r="P272" s="198"/>
      <c r="Q272" s="198"/>
      <c r="R272" s="198"/>
      <c r="S272" s="198"/>
      <c r="T272" s="199">
        <f t="shared" si="3082"/>
        <v>0</v>
      </c>
      <c r="AN272" s="58">
        <v>8</v>
      </c>
      <c r="AO272" s="58">
        <v>2</v>
      </c>
      <c r="AP272" s="58">
        <v>3</v>
      </c>
      <c r="AQ272" s="60">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58">
        <f ca="1">COUNTIF(INDIRECT("H"&amp;(ROW()+12*(($AN272-1)*3+$AO272)-ROW())/12+5):INDIRECT("S"&amp;(ROW()+12*(($AN272-1)*3+$AO272)-ROW())/12+5),AQ272)</f>
        <v>0</v>
      </c>
      <c r="AS272" s="60"/>
      <c r="AU272" s="58">
        <f ca="1">IF(AND(AQ272&gt;0,AR272&gt;0),COUNTIF(AU$6:AU271,"&gt;0")+1,0)</f>
        <v>0</v>
      </c>
      <c r="BE272" s="58">
        <v>3</v>
      </c>
    </row>
    <row r="273" spans="1:83">
      <c r="A273" s="374">
        <v>90</v>
      </c>
      <c r="B273" s="377"/>
      <c r="C273" s="377"/>
      <c r="D273" s="377"/>
      <c r="E273" s="381"/>
      <c r="F273" s="377"/>
      <c r="G273" s="234" t="s">
        <v>109</v>
      </c>
      <c r="H273" s="191"/>
      <c r="I273" s="192" t="str">
        <f t="shared" ref="I273:I274" si="3189">IF(H273="","",H273)</f>
        <v/>
      </c>
      <c r="J273" s="192" t="str">
        <f t="shared" ref="J273:J274" si="3190">IF(I273="","",I273)</f>
        <v/>
      </c>
      <c r="K273" s="192" t="str">
        <f t="shared" ref="K273:K274" si="3191">IF(J273="","",J273)</f>
        <v/>
      </c>
      <c r="L273" s="192" t="str">
        <f t="shared" ref="L273:L274" si="3192">IF(K273="","",K273)</f>
        <v/>
      </c>
      <c r="M273" s="192" t="str">
        <f t="shared" ref="M273:M274" si="3193">IF(L273="","",L273)</f>
        <v/>
      </c>
      <c r="N273" s="192" t="str">
        <f t="shared" ref="N273:N274" si="3194">IF(M273="","",M273)</f>
        <v/>
      </c>
      <c r="O273" s="192" t="str">
        <f t="shared" ref="O273:O274" si="3195">IF(N273="","",N273)</f>
        <v/>
      </c>
      <c r="P273" s="192" t="str">
        <f t="shared" ref="P273:P274" si="3196">IF(O273="","",O273)</f>
        <v/>
      </c>
      <c r="Q273" s="192" t="str">
        <f t="shared" ref="Q273:Q274" si="3197">IF(P273="","",P273)</f>
        <v/>
      </c>
      <c r="R273" s="192" t="str">
        <f t="shared" ref="R273:R274" si="3198">IF(Q273="","",Q273)</f>
        <v/>
      </c>
      <c r="S273" s="192" t="str">
        <f t="shared" ref="S273:S274" si="3199">IF(R273="","",R273)</f>
        <v/>
      </c>
      <c r="T273" s="193">
        <f t="shared" si="3082"/>
        <v>0</v>
      </c>
      <c r="AN273" s="58">
        <v>8</v>
      </c>
      <c r="AO273" s="58">
        <v>2</v>
      </c>
      <c r="AP273" s="58">
        <v>4</v>
      </c>
      <c r="AQ273" s="60">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58">
        <f ca="1">COUNTIF(INDIRECT("H"&amp;(ROW()+12*(($AN273-1)*3+$AO273)-ROW())/12+5):INDIRECT("S"&amp;(ROW()+12*(($AN273-1)*3+$AO273)-ROW())/12+5),AQ273)</f>
        <v>0</v>
      </c>
      <c r="AS273" s="60"/>
      <c r="AU273" s="58">
        <f ca="1">IF(AND(AQ273&gt;0,AR273&gt;0),COUNTIF(AU$6:AU272,"&gt;0")+1,0)</f>
        <v>0</v>
      </c>
      <c r="BE273" s="58">
        <v>1</v>
      </c>
      <c r="BG273" s="58">
        <f t="shared" ref="BG273" si="3200">SUM(H273:H274)</f>
        <v>0</v>
      </c>
      <c r="BH273" s="58">
        <f t="shared" ref="BH273" si="3201">SUM(I273:I274)</f>
        <v>0</v>
      </c>
      <c r="BI273" s="58">
        <f t="shared" ref="BI273" si="3202">SUM(J273:J274)</f>
        <v>0</v>
      </c>
      <c r="BJ273" s="58">
        <f t="shared" ref="BJ273" si="3203">SUM(K273:K274)</f>
        <v>0</v>
      </c>
      <c r="BK273" s="58">
        <f t="shared" ref="BK273" si="3204">SUM(L273:L274)</f>
        <v>0</v>
      </c>
      <c r="BL273" s="58">
        <f t="shared" ref="BL273" si="3205">SUM(M273:M274)</f>
        <v>0</v>
      </c>
      <c r="BM273" s="58">
        <f t="shared" ref="BM273" si="3206">SUM(N273:N274)</f>
        <v>0</v>
      </c>
      <c r="BN273" s="58">
        <f t="shared" ref="BN273" si="3207">SUM(O273:O274)</f>
        <v>0</v>
      </c>
      <c r="BO273" s="58">
        <f t="shared" ref="BO273" si="3208">SUM(P273:P274)</f>
        <v>0</v>
      </c>
      <c r="BP273" s="58">
        <f t="shared" ref="BP273" si="3209">SUM(Q273:Q274)</f>
        <v>0</v>
      </c>
      <c r="BQ273" s="58">
        <f t="shared" ref="BQ273" si="3210">SUM(R273:R274)</f>
        <v>0</v>
      </c>
      <c r="BR273" s="58">
        <f t="shared" ref="BR273" si="3211">SUM(S273:S274)</f>
        <v>0</v>
      </c>
      <c r="BT273" s="58">
        <f t="shared" ref="BT273" si="3212">SUM(U273:U274)</f>
        <v>0</v>
      </c>
      <c r="BU273" s="58">
        <f t="shared" ref="BU273" si="3213">SUM(V273:V274)</f>
        <v>0</v>
      </c>
      <c r="BV273" s="58">
        <f t="shared" ref="BV273" si="3214">SUM(W273:W274)</f>
        <v>0</v>
      </c>
      <c r="BW273" s="58">
        <f t="shared" ref="BW273" si="3215">SUM(X273:X274)</f>
        <v>0</v>
      </c>
      <c r="BX273" s="58">
        <f t="shared" ref="BX273" si="3216">SUM(Y273:Y274)</f>
        <v>0</v>
      </c>
      <c r="BY273" s="58">
        <f t="shared" ref="BY273" si="3217">SUM(Z273:Z274)</f>
        <v>0</v>
      </c>
      <c r="BZ273" s="58">
        <f t="shared" ref="BZ273" si="3218">SUM(AA273:AA274)</f>
        <v>0</v>
      </c>
      <c r="CA273" s="58">
        <f t="shared" ref="CA273" si="3219">SUM(AB273:AB274)</f>
        <v>0</v>
      </c>
      <c r="CB273" s="58">
        <f t="shared" ref="CB273" si="3220">SUM(AC273:AC274)</f>
        <v>0</v>
      </c>
      <c r="CC273" s="58">
        <f t="shared" ref="CC273" si="3221">SUM(AD273:AD274)</f>
        <v>0</v>
      </c>
      <c r="CD273" s="58">
        <f t="shared" ref="CD273" si="3222">SUM(AE273:AE274)</f>
        <v>0</v>
      </c>
      <c r="CE273" s="58">
        <f t="shared" ref="CE273" si="3223">SUM(AF273:AF274)</f>
        <v>0</v>
      </c>
    </row>
    <row r="274" spans="1:83">
      <c r="A274" s="375"/>
      <c r="B274" s="378"/>
      <c r="C274" s="408"/>
      <c r="D274" s="408"/>
      <c r="E274" s="382"/>
      <c r="F274" s="378"/>
      <c r="G274" s="235" t="s">
        <v>107</v>
      </c>
      <c r="H274" s="194"/>
      <c r="I274" s="195" t="str">
        <f t="shared" si="3189"/>
        <v/>
      </c>
      <c r="J274" s="195" t="str">
        <f t="shared" si="3190"/>
        <v/>
      </c>
      <c r="K274" s="195" t="str">
        <f t="shared" si="3191"/>
        <v/>
      </c>
      <c r="L274" s="195" t="str">
        <f t="shared" si="3192"/>
        <v/>
      </c>
      <c r="M274" s="195" t="str">
        <f t="shared" si="3193"/>
        <v/>
      </c>
      <c r="N274" s="195" t="str">
        <f t="shared" si="3194"/>
        <v/>
      </c>
      <c r="O274" s="195" t="str">
        <f t="shared" si="3195"/>
        <v/>
      </c>
      <c r="P274" s="195" t="str">
        <f t="shared" si="3196"/>
        <v/>
      </c>
      <c r="Q274" s="195" t="str">
        <f t="shared" si="3197"/>
        <v/>
      </c>
      <c r="R274" s="195" t="str">
        <f t="shared" si="3198"/>
        <v/>
      </c>
      <c r="S274" s="195" t="str">
        <f t="shared" si="3199"/>
        <v/>
      </c>
      <c r="T274" s="196">
        <f t="shared" si="3082"/>
        <v>0</v>
      </c>
      <c r="AN274" s="58">
        <v>8</v>
      </c>
      <c r="AO274" s="58">
        <v>2</v>
      </c>
      <c r="AP274" s="58">
        <v>5</v>
      </c>
      <c r="AQ274" s="60">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58">
        <f ca="1">COUNTIF(INDIRECT("H"&amp;(ROW()+12*(($AN274-1)*3+$AO274)-ROW())/12+5):INDIRECT("S"&amp;(ROW()+12*(($AN274-1)*3+$AO274)-ROW())/12+5),AQ274)</f>
        <v>0</v>
      </c>
      <c r="AS274" s="60"/>
      <c r="AU274" s="58">
        <f ca="1">IF(AND(AQ274&gt;0,AR274&gt;0),COUNTIF(AU$6:AU273,"&gt;0")+1,0)</f>
        <v>0</v>
      </c>
      <c r="BE274" s="58">
        <v>2</v>
      </c>
      <c r="BF274" s="58" t="s">
        <v>257</v>
      </c>
      <c r="BG274" s="58">
        <f t="shared" ref="BG274" si="3224">IF(BG273+BT273&gt;40000,1,0)</f>
        <v>0</v>
      </c>
      <c r="BH274" s="58">
        <f t="shared" ref="BH274" si="3225">IF(BH273+BU273&gt;40000,1,0)</f>
        <v>0</v>
      </c>
      <c r="BI274" s="58">
        <f t="shared" ref="BI274" si="3226">IF(BI273+BV273&gt;40000,1,0)</f>
        <v>0</v>
      </c>
      <c r="BJ274" s="58">
        <f t="shared" ref="BJ274" si="3227">IF(BJ273+BW273&gt;40000,1,0)</f>
        <v>0</v>
      </c>
      <c r="BK274" s="58">
        <f t="shared" ref="BK274" si="3228">IF(BK273+BX273&gt;40000,1,0)</f>
        <v>0</v>
      </c>
      <c r="BL274" s="58">
        <f t="shared" ref="BL274" si="3229">IF(BL273+BY273&gt;40000,1,0)</f>
        <v>0</v>
      </c>
      <c r="BM274" s="58">
        <f t="shared" ref="BM274" si="3230">IF(BM273+BZ273&gt;40000,1,0)</f>
        <v>0</v>
      </c>
      <c r="BN274" s="58">
        <f t="shared" ref="BN274" si="3231">IF(BN273+CA273&gt;40000,1,0)</f>
        <v>0</v>
      </c>
      <c r="BO274" s="58">
        <f t="shared" ref="BO274" si="3232">IF(BO273+CB273&gt;40000,1,0)</f>
        <v>0</v>
      </c>
      <c r="BP274" s="58">
        <f t="shared" ref="BP274" si="3233">IF(BP273+CC273&gt;40000,1,0)</f>
        <v>0</v>
      </c>
      <c r="BQ274" s="58">
        <f t="shared" ref="BQ274" si="3234">IF(BQ273+CD273&gt;40000,1,0)</f>
        <v>0</v>
      </c>
      <c r="BR274" s="58">
        <f t="shared" ref="BR274" si="3235">IF(BR273+CE273&gt;40000,1,0)</f>
        <v>0</v>
      </c>
    </row>
    <row r="275" spans="1:83">
      <c r="A275" s="376"/>
      <c r="B275" s="379"/>
      <c r="C275" s="409"/>
      <c r="D275" s="410"/>
      <c r="E275" s="383"/>
      <c r="F275" s="379"/>
      <c r="G275" s="236" t="s">
        <v>1226</v>
      </c>
      <c r="H275" s="197"/>
      <c r="I275" s="198"/>
      <c r="J275" s="198"/>
      <c r="K275" s="198"/>
      <c r="L275" s="198"/>
      <c r="M275" s="198"/>
      <c r="N275" s="198"/>
      <c r="O275" s="198"/>
      <c r="P275" s="198"/>
      <c r="Q275" s="198"/>
      <c r="R275" s="198"/>
      <c r="S275" s="198"/>
      <c r="T275" s="199">
        <f t="shared" si="3082"/>
        <v>0</v>
      </c>
      <c r="AN275" s="58">
        <v>8</v>
      </c>
      <c r="AO275" s="58">
        <v>2</v>
      </c>
      <c r="AP275" s="58">
        <v>6</v>
      </c>
      <c r="AQ275" s="60">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58">
        <f ca="1">COUNTIF(INDIRECT("H"&amp;(ROW()+12*(($AN275-1)*3+$AO275)-ROW())/12+5):INDIRECT("S"&amp;(ROW()+12*(($AN275-1)*3+$AO275)-ROW())/12+5),AQ275)</f>
        <v>0</v>
      </c>
      <c r="AS275" s="60"/>
      <c r="AU275" s="58">
        <f ca="1">IF(AND(AQ275&gt;0,AR275&gt;0),COUNTIF(AU$6:AU274,"&gt;0")+1,0)</f>
        <v>0</v>
      </c>
      <c r="BE275" s="58">
        <v>3</v>
      </c>
    </row>
    <row r="276" spans="1:83">
      <c r="A276" s="374">
        <v>91</v>
      </c>
      <c r="B276" s="377"/>
      <c r="C276" s="377"/>
      <c r="D276" s="377"/>
      <c r="E276" s="381"/>
      <c r="F276" s="377"/>
      <c r="G276" s="234" t="s">
        <v>109</v>
      </c>
      <c r="H276" s="191"/>
      <c r="I276" s="192" t="str">
        <f t="shared" ref="I276:I277" si="3236">IF(H276="","",H276)</f>
        <v/>
      </c>
      <c r="J276" s="192" t="str">
        <f t="shared" ref="J276:J277" si="3237">IF(I276="","",I276)</f>
        <v/>
      </c>
      <c r="K276" s="192" t="str">
        <f t="shared" ref="K276:K277" si="3238">IF(J276="","",J276)</f>
        <v/>
      </c>
      <c r="L276" s="192" t="str">
        <f t="shared" ref="L276:L277" si="3239">IF(K276="","",K276)</f>
        <v/>
      </c>
      <c r="M276" s="192" t="str">
        <f t="shared" ref="M276:M277" si="3240">IF(L276="","",L276)</f>
        <v/>
      </c>
      <c r="N276" s="192" t="str">
        <f t="shared" ref="N276:N277" si="3241">IF(M276="","",M276)</f>
        <v/>
      </c>
      <c r="O276" s="192" t="str">
        <f t="shared" ref="O276:O277" si="3242">IF(N276="","",N276)</f>
        <v/>
      </c>
      <c r="P276" s="192" t="str">
        <f t="shared" ref="P276:P277" si="3243">IF(O276="","",O276)</f>
        <v/>
      </c>
      <c r="Q276" s="192" t="str">
        <f t="shared" ref="Q276:Q277" si="3244">IF(P276="","",P276)</f>
        <v/>
      </c>
      <c r="R276" s="192" t="str">
        <f t="shared" ref="R276:R277" si="3245">IF(Q276="","",Q276)</f>
        <v/>
      </c>
      <c r="S276" s="192" t="str">
        <f t="shared" ref="S276:S277" si="3246">IF(R276="","",R276)</f>
        <v/>
      </c>
      <c r="T276" s="193">
        <f t="shared" si="3082"/>
        <v>0</v>
      </c>
      <c r="AN276" s="58">
        <v>8</v>
      </c>
      <c r="AO276" s="58">
        <v>2</v>
      </c>
      <c r="AP276" s="58">
        <v>7</v>
      </c>
      <c r="AQ276" s="60">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58">
        <f ca="1">COUNTIF(INDIRECT("H"&amp;(ROW()+12*(($AN276-1)*3+$AO276)-ROW())/12+5):INDIRECT("S"&amp;(ROW()+12*(($AN276-1)*3+$AO276)-ROW())/12+5),AQ276)</f>
        <v>0</v>
      </c>
      <c r="AS276" s="60"/>
      <c r="AU276" s="58">
        <f ca="1">IF(AND(AQ276&gt;0,AR276&gt;0),COUNTIF(AU$6:AU275,"&gt;0")+1,0)</f>
        <v>0</v>
      </c>
      <c r="BE276" s="58">
        <v>1</v>
      </c>
      <c r="BG276" s="58">
        <f t="shared" ref="BG276" si="3247">SUM(H276:H277)</f>
        <v>0</v>
      </c>
      <c r="BH276" s="58">
        <f t="shared" ref="BH276" si="3248">SUM(I276:I277)</f>
        <v>0</v>
      </c>
      <c r="BI276" s="58">
        <f t="shared" ref="BI276" si="3249">SUM(J276:J277)</f>
        <v>0</v>
      </c>
      <c r="BJ276" s="58">
        <f t="shared" ref="BJ276" si="3250">SUM(K276:K277)</f>
        <v>0</v>
      </c>
      <c r="BK276" s="58">
        <f t="shared" ref="BK276" si="3251">SUM(L276:L277)</f>
        <v>0</v>
      </c>
      <c r="BL276" s="58">
        <f t="shared" ref="BL276" si="3252">SUM(M276:M277)</f>
        <v>0</v>
      </c>
      <c r="BM276" s="58">
        <f t="shared" ref="BM276" si="3253">SUM(N276:N277)</f>
        <v>0</v>
      </c>
      <c r="BN276" s="58">
        <f t="shared" ref="BN276" si="3254">SUM(O276:O277)</f>
        <v>0</v>
      </c>
      <c r="BO276" s="58">
        <f t="shared" ref="BO276" si="3255">SUM(P276:P277)</f>
        <v>0</v>
      </c>
      <c r="BP276" s="58">
        <f t="shared" ref="BP276" si="3256">SUM(Q276:Q277)</f>
        <v>0</v>
      </c>
      <c r="BQ276" s="58">
        <f t="shared" ref="BQ276" si="3257">SUM(R276:R277)</f>
        <v>0</v>
      </c>
      <c r="BR276" s="58">
        <f t="shared" ref="BR276" si="3258">SUM(S276:S277)</f>
        <v>0</v>
      </c>
      <c r="BT276" s="58">
        <f t="shared" ref="BT276" si="3259">SUM(U276:U277)</f>
        <v>0</v>
      </c>
      <c r="BU276" s="58">
        <f t="shared" ref="BU276" si="3260">SUM(V276:V277)</f>
        <v>0</v>
      </c>
      <c r="BV276" s="58">
        <f t="shared" ref="BV276" si="3261">SUM(W276:W277)</f>
        <v>0</v>
      </c>
      <c r="BW276" s="58">
        <f t="shared" ref="BW276" si="3262">SUM(X276:X277)</f>
        <v>0</v>
      </c>
      <c r="BX276" s="58">
        <f t="shared" ref="BX276" si="3263">SUM(Y276:Y277)</f>
        <v>0</v>
      </c>
      <c r="BY276" s="58">
        <f t="shared" ref="BY276" si="3264">SUM(Z276:Z277)</f>
        <v>0</v>
      </c>
      <c r="BZ276" s="58">
        <f t="shared" ref="BZ276" si="3265">SUM(AA276:AA277)</f>
        <v>0</v>
      </c>
      <c r="CA276" s="58">
        <f t="shared" ref="CA276" si="3266">SUM(AB276:AB277)</f>
        <v>0</v>
      </c>
      <c r="CB276" s="58">
        <f t="shared" ref="CB276" si="3267">SUM(AC276:AC277)</f>
        <v>0</v>
      </c>
      <c r="CC276" s="58">
        <f t="shared" ref="CC276" si="3268">SUM(AD276:AD277)</f>
        <v>0</v>
      </c>
      <c r="CD276" s="58">
        <f t="shared" ref="CD276" si="3269">SUM(AE276:AE277)</f>
        <v>0</v>
      </c>
      <c r="CE276" s="58">
        <f t="shared" ref="CE276" si="3270">SUM(AF276:AF277)</f>
        <v>0</v>
      </c>
    </row>
    <row r="277" spans="1:83">
      <c r="A277" s="375"/>
      <c r="B277" s="378"/>
      <c r="C277" s="408"/>
      <c r="D277" s="408"/>
      <c r="E277" s="382"/>
      <c r="F277" s="378"/>
      <c r="G277" s="235" t="s">
        <v>107</v>
      </c>
      <c r="H277" s="194"/>
      <c r="I277" s="195" t="str">
        <f t="shared" si="3236"/>
        <v/>
      </c>
      <c r="J277" s="195" t="str">
        <f t="shared" si="3237"/>
        <v/>
      </c>
      <c r="K277" s="195" t="str">
        <f t="shared" si="3238"/>
        <v/>
      </c>
      <c r="L277" s="195" t="str">
        <f t="shared" si="3239"/>
        <v/>
      </c>
      <c r="M277" s="195" t="str">
        <f t="shared" si="3240"/>
        <v/>
      </c>
      <c r="N277" s="195" t="str">
        <f t="shared" si="3241"/>
        <v/>
      </c>
      <c r="O277" s="195" t="str">
        <f t="shared" si="3242"/>
        <v/>
      </c>
      <c r="P277" s="195" t="str">
        <f t="shared" si="3243"/>
        <v/>
      </c>
      <c r="Q277" s="195" t="str">
        <f t="shared" si="3244"/>
        <v/>
      </c>
      <c r="R277" s="195" t="str">
        <f t="shared" si="3245"/>
        <v/>
      </c>
      <c r="S277" s="195" t="str">
        <f t="shared" si="3246"/>
        <v/>
      </c>
      <c r="T277" s="196">
        <f t="shared" si="3082"/>
        <v>0</v>
      </c>
      <c r="AN277" s="58">
        <v>8</v>
      </c>
      <c r="AO277" s="58">
        <v>2</v>
      </c>
      <c r="AP277" s="58">
        <v>8</v>
      </c>
      <c r="AQ277" s="60">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58">
        <f ca="1">COUNTIF(INDIRECT("H"&amp;(ROW()+12*(($AN277-1)*3+$AO277)-ROW())/12+5):INDIRECT("S"&amp;(ROW()+12*(($AN277-1)*3+$AO277)-ROW())/12+5),AQ277)</f>
        <v>0</v>
      </c>
      <c r="AS277" s="60"/>
      <c r="AU277" s="58">
        <f ca="1">IF(AND(AQ277&gt;0,AR277&gt;0),COUNTIF(AU$6:AU276,"&gt;0")+1,0)</f>
        <v>0</v>
      </c>
      <c r="BE277" s="58">
        <v>2</v>
      </c>
      <c r="BF277" s="58" t="s">
        <v>257</v>
      </c>
      <c r="BG277" s="58">
        <f t="shared" ref="BG277" si="3271">IF(BG276+BT276&gt;40000,1,0)</f>
        <v>0</v>
      </c>
      <c r="BH277" s="58">
        <f t="shared" ref="BH277" si="3272">IF(BH276+BU276&gt;40000,1,0)</f>
        <v>0</v>
      </c>
      <c r="BI277" s="58">
        <f t="shared" ref="BI277" si="3273">IF(BI276+BV276&gt;40000,1,0)</f>
        <v>0</v>
      </c>
      <c r="BJ277" s="58">
        <f t="shared" ref="BJ277" si="3274">IF(BJ276+BW276&gt;40000,1,0)</f>
        <v>0</v>
      </c>
      <c r="BK277" s="58">
        <f t="shared" ref="BK277" si="3275">IF(BK276+BX276&gt;40000,1,0)</f>
        <v>0</v>
      </c>
      <c r="BL277" s="58">
        <f t="shared" ref="BL277" si="3276">IF(BL276+BY276&gt;40000,1,0)</f>
        <v>0</v>
      </c>
      <c r="BM277" s="58">
        <f t="shared" ref="BM277" si="3277">IF(BM276+BZ276&gt;40000,1,0)</f>
        <v>0</v>
      </c>
      <c r="BN277" s="58">
        <f t="shared" ref="BN277" si="3278">IF(BN276+CA276&gt;40000,1,0)</f>
        <v>0</v>
      </c>
      <c r="BO277" s="58">
        <f t="shared" ref="BO277" si="3279">IF(BO276+CB276&gt;40000,1,0)</f>
        <v>0</v>
      </c>
      <c r="BP277" s="58">
        <f t="shared" ref="BP277" si="3280">IF(BP276+CC276&gt;40000,1,0)</f>
        <v>0</v>
      </c>
      <c r="BQ277" s="58">
        <f t="shared" ref="BQ277" si="3281">IF(BQ276+CD276&gt;40000,1,0)</f>
        <v>0</v>
      </c>
      <c r="BR277" s="58">
        <f t="shared" ref="BR277" si="3282">IF(BR276+CE276&gt;40000,1,0)</f>
        <v>0</v>
      </c>
    </row>
    <row r="278" spans="1:83">
      <c r="A278" s="376"/>
      <c r="B278" s="379"/>
      <c r="C278" s="409"/>
      <c r="D278" s="410"/>
      <c r="E278" s="383"/>
      <c r="F278" s="379"/>
      <c r="G278" s="236" t="s">
        <v>1226</v>
      </c>
      <c r="H278" s="197"/>
      <c r="I278" s="198"/>
      <c r="J278" s="198"/>
      <c r="K278" s="198"/>
      <c r="L278" s="198"/>
      <c r="M278" s="198"/>
      <c r="N278" s="198"/>
      <c r="O278" s="198"/>
      <c r="P278" s="198"/>
      <c r="Q278" s="198"/>
      <c r="R278" s="198"/>
      <c r="S278" s="198"/>
      <c r="T278" s="199">
        <f t="shared" si="3082"/>
        <v>0</v>
      </c>
      <c r="AN278" s="58">
        <v>8</v>
      </c>
      <c r="AO278" s="58">
        <v>2</v>
      </c>
      <c r="AP278" s="58">
        <v>9</v>
      </c>
      <c r="AQ278" s="60">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58">
        <f ca="1">COUNTIF(INDIRECT("H"&amp;(ROW()+12*(($AN278-1)*3+$AO278)-ROW())/12+5):INDIRECT("S"&amp;(ROW()+12*(($AN278-1)*3+$AO278)-ROW())/12+5),AQ278)</f>
        <v>0</v>
      </c>
      <c r="AS278" s="60"/>
      <c r="AU278" s="58">
        <f ca="1">IF(AND(AQ278&gt;0,AR278&gt;0),COUNTIF(AU$6:AU277,"&gt;0")+1,0)</f>
        <v>0</v>
      </c>
      <c r="BE278" s="58">
        <v>3</v>
      </c>
    </row>
    <row r="279" spans="1:83">
      <c r="A279" s="374">
        <v>92</v>
      </c>
      <c r="B279" s="377"/>
      <c r="C279" s="377"/>
      <c r="D279" s="377"/>
      <c r="E279" s="381"/>
      <c r="F279" s="377"/>
      <c r="G279" s="234" t="s">
        <v>109</v>
      </c>
      <c r="H279" s="191"/>
      <c r="I279" s="192" t="str">
        <f t="shared" ref="I279:I280" si="3283">IF(H279="","",H279)</f>
        <v/>
      </c>
      <c r="J279" s="192" t="str">
        <f t="shared" ref="J279:J280" si="3284">IF(I279="","",I279)</f>
        <v/>
      </c>
      <c r="K279" s="192" t="str">
        <f t="shared" ref="K279:K280" si="3285">IF(J279="","",J279)</f>
        <v/>
      </c>
      <c r="L279" s="192" t="str">
        <f t="shared" ref="L279:L280" si="3286">IF(K279="","",K279)</f>
        <v/>
      </c>
      <c r="M279" s="192" t="str">
        <f t="shared" ref="M279:M280" si="3287">IF(L279="","",L279)</f>
        <v/>
      </c>
      <c r="N279" s="192" t="str">
        <f t="shared" ref="N279:N280" si="3288">IF(M279="","",M279)</f>
        <v/>
      </c>
      <c r="O279" s="192" t="str">
        <f t="shared" ref="O279:O280" si="3289">IF(N279="","",N279)</f>
        <v/>
      </c>
      <c r="P279" s="192" t="str">
        <f t="shared" ref="P279:P280" si="3290">IF(O279="","",O279)</f>
        <v/>
      </c>
      <c r="Q279" s="192" t="str">
        <f t="shared" ref="Q279:Q280" si="3291">IF(P279="","",P279)</f>
        <v/>
      </c>
      <c r="R279" s="192" t="str">
        <f t="shared" ref="R279:R280" si="3292">IF(Q279="","",Q279)</f>
        <v/>
      </c>
      <c r="S279" s="192" t="str">
        <f t="shared" ref="S279:S280" si="3293">IF(R279="","",R279)</f>
        <v/>
      </c>
      <c r="T279" s="193">
        <f t="shared" si="3082"/>
        <v>0</v>
      </c>
      <c r="AN279" s="58">
        <v>8</v>
      </c>
      <c r="AO279" s="58">
        <v>2</v>
      </c>
      <c r="AP279" s="58">
        <v>10</v>
      </c>
      <c r="AQ279" s="60">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58">
        <f ca="1">COUNTIF(INDIRECT("H"&amp;(ROW()+12*(($AN279-1)*3+$AO279)-ROW())/12+5):INDIRECT("S"&amp;(ROW()+12*(($AN279-1)*3+$AO279)-ROW())/12+5),AQ279)</f>
        <v>0</v>
      </c>
      <c r="AS279" s="60"/>
      <c r="AU279" s="58">
        <f ca="1">IF(AND(AQ279&gt;0,AR279&gt;0),COUNTIF(AU$6:AU278,"&gt;0")+1,0)</f>
        <v>0</v>
      </c>
      <c r="BE279" s="58">
        <v>1</v>
      </c>
      <c r="BG279" s="58">
        <f t="shared" ref="BG279" si="3294">SUM(H279:H280)</f>
        <v>0</v>
      </c>
      <c r="BH279" s="58">
        <f t="shared" ref="BH279" si="3295">SUM(I279:I280)</f>
        <v>0</v>
      </c>
      <c r="BI279" s="58">
        <f t="shared" ref="BI279" si="3296">SUM(J279:J280)</f>
        <v>0</v>
      </c>
      <c r="BJ279" s="58">
        <f t="shared" ref="BJ279" si="3297">SUM(K279:K280)</f>
        <v>0</v>
      </c>
      <c r="BK279" s="58">
        <f t="shared" ref="BK279" si="3298">SUM(L279:L280)</f>
        <v>0</v>
      </c>
      <c r="BL279" s="58">
        <f t="shared" ref="BL279" si="3299">SUM(M279:M280)</f>
        <v>0</v>
      </c>
      <c r="BM279" s="58">
        <f t="shared" ref="BM279" si="3300">SUM(N279:N280)</f>
        <v>0</v>
      </c>
      <c r="BN279" s="58">
        <f t="shared" ref="BN279" si="3301">SUM(O279:O280)</f>
        <v>0</v>
      </c>
      <c r="BO279" s="58">
        <f t="shared" ref="BO279" si="3302">SUM(P279:P280)</f>
        <v>0</v>
      </c>
      <c r="BP279" s="58">
        <f t="shared" ref="BP279" si="3303">SUM(Q279:Q280)</f>
        <v>0</v>
      </c>
      <c r="BQ279" s="58">
        <f t="shared" ref="BQ279" si="3304">SUM(R279:R280)</f>
        <v>0</v>
      </c>
      <c r="BR279" s="58">
        <f t="shared" ref="BR279" si="3305">SUM(S279:S280)</f>
        <v>0</v>
      </c>
      <c r="BT279" s="58">
        <f t="shared" ref="BT279" si="3306">SUM(U279:U280)</f>
        <v>0</v>
      </c>
      <c r="BU279" s="58">
        <f t="shared" ref="BU279" si="3307">SUM(V279:V280)</f>
        <v>0</v>
      </c>
      <c r="BV279" s="58">
        <f t="shared" ref="BV279" si="3308">SUM(W279:W280)</f>
        <v>0</v>
      </c>
      <c r="BW279" s="58">
        <f t="shared" ref="BW279" si="3309">SUM(X279:X280)</f>
        <v>0</v>
      </c>
      <c r="BX279" s="58">
        <f t="shared" ref="BX279" si="3310">SUM(Y279:Y280)</f>
        <v>0</v>
      </c>
      <c r="BY279" s="58">
        <f t="shared" ref="BY279" si="3311">SUM(Z279:Z280)</f>
        <v>0</v>
      </c>
      <c r="BZ279" s="58">
        <f t="shared" ref="BZ279" si="3312">SUM(AA279:AA280)</f>
        <v>0</v>
      </c>
      <c r="CA279" s="58">
        <f t="shared" ref="CA279" si="3313">SUM(AB279:AB280)</f>
        <v>0</v>
      </c>
      <c r="CB279" s="58">
        <f t="shared" ref="CB279" si="3314">SUM(AC279:AC280)</f>
        <v>0</v>
      </c>
      <c r="CC279" s="58">
        <f t="shared" ref="CC279" si="3315">SUM(AD279:AD280)</f>
        <v>0</v>
      </c>
      <c r="CD279" s="58">
        <f t="shared" ref="CD279" si="3316">SUM(AE279:AE280)</f>
        <v>0</v>
      </c>
      <c r="CE279" s="58">
        <f t="shared" ref="CE279" si="3317">SUM(AF279:AF280)</f>
        <v>0</v>
      </c>
    </row>
    <row r="280" spans="1:83">
      <c r="A280" s="375"/>
      <c r="B280" s="378"/>
      <c r="C280" s="408"/>
      <c r="D280" s="408"/>
      <c r="E280" s="382"/>
      <c r="F280" s="378"/>
      <c r="G280" s="235" t="s">
        <v>107</v>
      </c>
      <c r="H280" s="194"/>
      <c r="I280" s="195" t="str">
        <f t="shared" si="3283"/>
        <v/>
      </c>
      <c r="J280" s="195" t="str">
        <f t="shared" si="3284"/>
        <v/>
      </c>
      <c r="K280" s="195" t="str">
        <f t="shared" si="3285"/>
        <v/>
      </c>
      <c r="L280" s="195" t="str">
        <f t="shared" si="3286"/>
        <v/>
      </c>
      <c r="M280" s="195" t="str">
        <f t="shared" si="3287"/>
        <v/>
      </c>
      <c r="N280" s="195" t="str">
        <f t="shared" si="3288"/>
        <v/>
      </c>
      <c r="O280" s="195" t="str">
        <f t="shared" si="3289"/>
        <v/>
      </c>
      <c r="P280" s="195" t="str">
        <f t="shared" si="3290"/>
        <v/>
      </c>
      <c r="Q280" s="195" t="str">
        <f t="shared" si="3291"/>
        <v/>
      </c>
      <c r="R280" s="195" t="str">
        <f t="shared" si="3292"/>
        <v/>
      </c>
      <c r="S280" s="195" t="str">
        <f t="shared" si="3293"/>
        <v/>
      </c>
      <c r="T280" s="196">
        <f t="shared" si="3082"/>
        <v>0</v>
      </c>
      <c r="AN280" s="58">
        <v>8</v>
      </c>
      <c r="AO280" s="58">
        <v>2</v>
      </c>
      <c r="AP280" s="58">
        <v>11</v>
      </c>
      <c r="AQ280" s="60">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58">
        <f ca="1">COUNTIF(INDIRECT("H"&amp;(ROW()+12*(($AN280-1)*3+$AO280)-ROW())/12+5):INDIRECT("S"&amp;(ROW()+12*(($AN280-1)*3+$AO280)-ROW())/12+5),AQ280)</f>
        <v>0</v>
      </c>
      <c r="AS280" s="60"/>
      <c r="AU280" s="58">
        <f ca="1">IF(AND(AQ280&gt;0,AR280&gt;0),COUNTIF(AU$6:AU279,"&gt;0")+1,0)</f>
        <v>0</v>
      </c>
      <c r="BE280" s="58">
        <v>2</v>
      </c>
      <c r="BF280" s="58" t="s">
        <v>257</v>
      </c>
      <c r="BG280" s="58">
        <f t="shared" ref="BG280" si="3318">IF(BG279+BT279&gt;40000,1,0)</f>
        <v>0</v>
      </c>
      <c r="BH280" s="58">
        <f t="shared" ref="BH280" si="3319">IF(BH279+BU279&gt;40000,1,0)</f>
        <v>0</v>
      </c>
      <c r="BI280" s="58">
        <f t="shared" ref="BI280" si="3320">IF(BI279+BV279&gt;40000,1,0)</f>
        <v>0</v>
      </c>
      <c r="BJ280" s="58">
        <f t="shared" ref="BJ280" si="3321">IF(BJ279+BW279&gt;40000,1,0)</f>
        <v>0</v>
      </c>
      <c r="BK280" s="58">
        <f t="shared" ref="BK280" si="3322">IF(BK279+BX279&gt;40000,1,0)</f>
        <v>0</v>
      </c>
      <c r="BL280" s="58">
        <f t="shared" ref="BL280" si="3323">IF(BL279+BY279&gt;40000,1,0)</f>
        <v>0</v>
      </c>
      <c r="BM280" s="58">
        <f t="shared" ref="BM280" si="3324">IF(BM279+BZ279&gt;40000,1,0)</f>
        <v>0</v>
      </c>
      <c r="BN280" s="58">
        <f t="shared" ref="BN280" si="3325">IF(BN279+CA279&gt;40000,1,0)</f>
        <v>0</v>
      </c>
      <c r="BO280" s="58">
        <f t="shared" ref="BO280" si="3326">IF(BO279+CB279&gt;40000,1,0)</f>
        <v>0</v>
      </c>
      <c r="BP280" s="58">
        <f t="shared" ref="BP280" si="3327">IF(BP279+CC279&gt;40000,1,0)</f>
        <v>0</v>
      </c>
      <c r="BQ280" s="58">
        <f t="shared" ref="BQ280" si="3328">IF(BQ279+CD279&gt;40000,1,0)</f>
        <v>0</v>
      </c>
      <c r="BR280" s="58">
        <f t="shared" ref="BR280" si="3329">IF(BR279+CE279&gt;40000,1,0)</f>
        <v>0</v>
      </c>
    </row>
    <row r="281" spans="1:83">
      <c r="A281" s="376"/>
      <c r="B281" s="379"/>
      <c r="C281" s="409"/>
      <c r="D281" s="410"/>
      <c r="E281" s="383"/>
      <c r="F281" s="379"/>
      <c r="G281" s="236" t="s">
        <v>1226</v>
      </c>
      <c r="H281" s="197"/>
      <c r="I281" s="198"/>
      <c r="J281" s="198"/>
      <c r="K281" s="198"/>
      <c r="L281" s="198"/>
      <c r="M281" s="198"/>
      <c r="N281" s="198"/>
      <c r="O281" s="198"/>
      <c r="P281" s="198"/>
      <c r="Q281" s="198"/>
      <c r="R281" s="198"/>
      <c r="S281" s="198"/>
      <c r="T281" s="199">
        <f t="shared" si="3082"/>
        <v>0</v>
      </c>
      <c r="AN281" s="58">
        <v>8</v>
      </c>
      <c r="AO281" s="58">
        <v>2</v>
      </c>
      <c r="AP281" s="58">
        <v>12</v>
      </c>
      <c r="AQ281" s="60">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58">
        <f ca="1">COUNTIF(INDIRECT("H"&amp;(ROW()+12*(($AN281-1)*3+$AO281)-ROW())/12+5):INDIRECT("S"&amp;(ROW()+12*(($AN281-1)*3+$AO281)-ROW())/12+5),AQ281)</f>
        <v>0</v>
      </c>
      <c r="AS281" s="60"/>
      <c r="AU281" s="58">
        <f ca="1">IF(AND(AQ281&gt;0,AR281&gt;0),COUNTIF(AU$6:AU280,"&gt;0")+1,0)</f>
        <v>0</v>
      </c>
      <c r="BE281" s="58">
        <v>3</v>
      </c>
    </row>
    <row r="282" spans="1:83">
      <c r="A282" s="374">
        <v>93</v>
      </c>
      <c r="B282" s="377"/>
      <c r="C282" s="377"/>
      <c r="D282" s="377"/>
      <c r="E282" s="381"/>
      <c r="F282" s="377"/>
      <c r="G282" s="234" t="s">
        <v>109</v>
      </c>
      <c r="H282" s="191"/>
      <c r="I282" s="192" t="str">
        <f t="shared" ref="I282:I283" si="3330">IF(H282="","",H282)</f>
        <v/>
      </c>
      <c r="J282" s="192" t="str">
        <f t="shared" ref="J282:J283" si="3331">IF(I282="","",I282)</f>
        <v/>
      </c>
      <c r="K282" s="192" t="str">
        <f t="shared" ref="K282:K283" si="3332">IF(J282="","",J282)</f>
        <v/>
      </c>
      <c r="L282" s="192" t="str">
        <f t="shared" ref="L282:L283" si="3333">IF(K282="","",K282)</f>
        <v/>
      </c>
      <c r="M282" s="192" t="str">
        <f t="shared" ref="M282:M283" si="3334">IF(L282="","",L282)</f>
        <v/>
      </c>
      <c r="N282" s="192" t="str">
        <f t="shared" ref="N282:N283" si="3335">IF(M282="","",M282)</f>
        <v/>
      </c>
      <c r="O282" s="192" t="str">
        <f t="shared" ref="O282:O283" si="3336">IF(N282="","",N282)</f>
        <v/>
      </c>
      <c r="P282" s="192" t="str">
        <f t="shared" ref="P282:P283" si="3337">IF(O282="","",O282)</f>
        <v/>
      </c>
      <c r="Q282" s="192" t="str">
        <f t="shared" ref="Q282:Q283" si="3338">IF(P282="","",P282)</f>
        <v/>
      </c>
      <c r="R282" s="192" t="str">
        <f t="shared" ref="R282:R283" si="3339">IF(Q282="","",Q282)</f>
        <v/>
      </c>
      <c r="S282" s="192" t="str">
        <f t="shared" ref="S282:S283" si="3340">IF(R282="","",R282)</f>
        <v/>
      </c>
      <c r="T282" s="193">
        <f t="shared" si="3082"/>
        <v>0</v>
      </c>
      <c r="AN282" s="58">
        <v>8</v>
      </c>
      <c r="AO282" s="58">
        <v>3</v>
      </c>
      <c r="AP282" s="58">
        <v>1</v>
      </c>
      <c r="AQ282" s="60">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58">
        <f ca="1">COUNTIF(INDIRECT("H"&amp;(ROW()+12*(($AN282-1)*3+$AO282)-ROW())/12+5):INDIRECT("S"&amp;(ROW()+12*(($AN282-1)*3+$AO282)-ROW())/12+5),AQ282)</f>
        <v>0</v>
      </c>
      <c r="AS282" s="60"/>
      <c r="AU282" s="58">
        <f ca="1">IF(AND(AQ282&gt;0,AR282&gt;0),COUNTIF(AU$6:AU281,"&gt;0")+1,0)</f>
        <v>0</v>
      </c>
      <c r="BE282" s="58">
        <v>1</v>
      </c>
      <c r="BG282" s="58">
        <f t="shared" ref="BG282" si="3341">SUM(H282:H283)</f>
        <v>0</v>
      </c>
      <c r="BH282" s="58">
        <f t="shared" ref="BH282" si="3342">SUM(I282:I283)</f>
        <v>0</v>
      </c>
      <c r="BI282" s="58">
        <f t="shared" ref="BI282" si="3343">SUM(J282:J283)</f>
        <v>0</v>
      </c>
      <c r="BJ282" s="58">
        <f t="shared" ref="BJ282" si="3344">SUM(K282:K283)</f>
        <v>0</v>
      </c>
      <c r="BK282" s="58">
        <f t="shared" ref="BK282" si="3345">SUM(L282:L283)</f>
        <v>0</v>
      </c>
      <c r="BL282" s="58">
        <f t="shared" ref="BL282" si="3346">SUM(M282:M283)</f>
        <v>0</v>
      </c>
      <c r="BM282" s="58">
        <f t="shared" ref="BM282" si="3347">SUM(N282:N283)</f>
        <v>0</v>
      </c>
      <c r="BN282" s="58">
        <f t="shared" ref="BN282" si="3348">SUM(O282:O283)</f>
        <v>0</v>
      </c>
      <c r="BO282" s="58">
        <f t="shared" ref="BO282" si="3349">SUM(P282:P283)</f>
        <v>0</v>
      </c>
      <c r="BP282" s="58">
        <f t="shared" ref="BP282" si="3350">SUM(Q282:Q283)</f>
        <v>0</v>
      </c>
      <c r="BQ282" s="58">
        <f t="shared" ref="BQ282" si="3351">SUM(R282:R283)</f>
        <v>0</v>
      </c>
      <c r="BR282" s="58">
        <f t="shared" ref="BR282" si="3352">SUM(S282:S283)</f>
        <v>0</v>
      </c>
      <c r="BT282" s="58">
        <f t="shared" ref="BT282" si="3353">SUM(U282:U283)</f>
        <v>0</v>
      </c>
      <c r="BU282" s="58">
        <f t="shared" ref="BU282" si="3354">SUM(V282:V283)</f>
        <v>0</v>
      </c>
      <c r="BV282" s="58">
        <f t="shared" ref="BV282" si="3355">SUM(W282:W283)</f>
        <v>0</v>
      </c>
      <c r="BW282" s="58">
        <f t="shared" ref="BW282" si="3356">SUM(X282:X283)</f>
        <v>0</v>
      </c>
      <c r="BX282" s="58">
        <f t="shared" ref="BX282" si="3357">SUM(Y282:Y283)</f>
        <v>0</v>
      </c>
      <c r="BY282" s="58">
        <f t="shared" ref="BY282" si="3358">SUM(Z282:Z283)</f>
        <v>0</v>
      </c>
      <c r="BZ282" s="58">
        <f t="shared" ref="BZ282" si="3359">SUM(AA282:AA283)</f>
        <v>0</v>
      </c>
      <c r="CA282" s="58">
        <f t="shared" ref="CA282" si="3360">SUM(AB282:AB283)</f>
        <v>0</v>
      </c>
      <c r="CB282" s="58">
        <f t="shared" ref="CB282" si="3361">SUM(AC282:AC283)</f>
        <v>0</v>
      </c>
      <c r="CC282" s="58">
        <f t="shared" ref="CC282" si="3362">SUM(AD282:AD283)</f>
        <v>0</v>
      </c>
      <c r="CD282" s="58">
        <f t="shared" ref="CD282" si="3363">SUM(AE282:AE283)</f>
        <v>0</v>
      </c>
      <c r="CE282" s="58">
        <f t="shared" ref="CE282" si="3364">SUM(AF282:AF283)</f>
        <v>0</v>
      </c>
    </row>
    <row r="283" spans="1:83">
      <c r="A283" s="375"/>
      <c r="B283" s="378"/>
      <c r="C283" s="408"/>
      <c r="D283" s="408"/>
      <c r="E283" s="382"/>
      <c r="F283" s="378"/>
      <c r="G283" s="235" t="s">
        <v>107</v>
      </c>
      <c r="H283" s="194"/>
      <c r="I283" s="195" t="str">
        <f t="shared" si="3330"/>
        <v/>
      </c>
      <c r="J283" s="195" t="str">
        <f t="shared" si="3331"/>
        <v/>
      </c>
      <c r="K283" s="195" t="str">
        <f t="shared" si="3332"/>
        <v/>
      </c>
      <c r="L283" s="195" t="str">
        <f t="shared" si="3333"/>
        <v/>
      </c>
      <c r="M283" s="195" t="str">
        <f t="shared" si="3334"/>
        <v/>
      </c>
      <c r="N283" s="195" t="str">
        <f t="shared" si="3335"/>
        <v/>
      </c>
      <c r="O283" s="195" t="str">
        <f t="shared" si="3336"/>
        <v/>
      </c>
      <c r="P283" s="195" t="str">
        <f t="shared" si="3337"/>
        <v/>
      </c>
      <c r="Q283" s="195" t="str">
        <f t="shared" si="3338"/>
        <v/>
      </c>
      <c r="R283" s="195" t="str">
        <f t="shared" si="3339"/>
        <v/>
      </c>
      <c r="S283" s="195" t="str">
        <f t="shared" si="3340"/>
        <v/>
      </c>
      <c r="T283" s="196">
        <f t="shared" si="3082"/>
        <v>0</v>
      </c>
      <c r="AN283" s="58">
        <v>8</v>
      </c>
      <c r="AO283" s="58">
        <v>3</v>
      </c>
      <c r="AP283" s="58">
        <v>2</v>
      </c>
      <c r="AQ283" s="60">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58">
        <f ca="1">COUNTIF(INDIRECT("H"&amp;(ROW()+12*(($AN283-1)*3+$AO283)-ROW())/12+5):INDIRECT("S"&amp;(ROW()+12*(($AN283-1)*3+$AO283)-ROW())/12+5),AQ283)</f>
        <v>0</v>
      </c>
      <c r="AS283" s="60"/>
      <c r="AU283" s="58">
        <f ca="1">IF(AND(AQ283&gt;0,AR283&gt;0),COUNTIF(AU$6:AU282,"&gt;0")+1,0)</f>
        <v>0</v>
      </c>
      <c r="BE283" s="58">
        <v>2</v>
      </c>
      <c r="BF283" s="58" t="s">
        <v>257</v>
      </c>
      <c r="BG283" s="58">
        <f t="shared" ref="BG283" si="3365">IF(BG282+BT282&gt;40000,1,0)</f>
        <v>0</v>
      </c>
      <c r="BH283" s="58">
        <f t="shared" ref="BH283" si="3366">IF(BH282+BU282&gt;40000,1,0)</f>
        <v>0</v>
      </c>
      <c r="BI283" s="58">
        <f t="shared" ref="BI283" si="3367">IF(BI282+BV282&gt;40000,1,0)</f>
        <v>0</v>
      </c>
      <c r="BJ283" s="58">
        <f t="shared" ref="BJ283" si="3368">IF(BJ282+BW282&gt;40000,1,0)</f>
        <v>0</v>
      </c>
      <c r="BK283" s="58">
        <f t="shared" ref="BK283" si="3369">IF(BK282+BX282&gt;40000,1,0)</f>
        <v>0</v>
      </c>
      <c r="BL283" s="58">
        <f t="shared" ref="BL283" si="3370">IF(BL282+BY282&gt;40000,1,0)</f>
        <v>0</v>
      </c>
      <c r="BM283" s="58">
        <f t="shared" ref="BM283" si="3371">IF(BM282+BZ282&gt;40000,1,0)</f>
        <v>0</v>
      </c>
      <c r="BN283" s="58">
        <f t="shared" ref="BN283" si="3372">IF(BN282+CA282&gt;40000,1,0)</f>
        <v>0</v>
      </c>
      <c r="BO283" s="58">
        <f t="shared" ref="BO283" si="3373">IF(BO282+CB282&gt;40000,1,0)</f>
        <v>0</v>
      </c>
      <c r="BP283" s="58">
        <f t="shared" ref="BP283" si="3374">IF(BP282+CC282&gt;40000,1,0)</f>
        <v>0</v>
      </c>
      <c r="BQ283" s="58">
        <f t="shared" ref="BQ283" si="3375">IF(BQ282+CD282&gt;40000,1,0)</f>
        <v>0</v>
      </c>
      <c r="BR283" s="58">
        <f t="shared" ref="BR283" si="3376">IF(BR282+CE282&gt;40000,1,0)</f>
        <v>0</v>
      </c>
    </row>
    <row r="284" spans="1:83">
      <c r="A284" s="376"/>
      <c r="B284" s="379"/>
      <c r="C284" s="409"/>
      <c r="D284" s="410"/>
      <c r="E284" s="383"/>
      <c r="F284" s="379"/>
      <c r="G284" s="236" t="s">
        <v>1226</v>
      </c>
      <c r="H284" s="197"/>
      <c r="I284" s="198"/>
      <c r="J284" s="198"/>
      <c r="K284" s="198"/>
      <c r="L284" s="198"/>
      <c r="M284" s="198"/>
      <c r="N284" s="198"/>
      <c r="O284" s="198"/>
      <c r="P284" s="198"/>
      <c r="Q284" s="198"/>
      <c r="R284" s="198"/>
      <c r="S284" s="198"/>
      <c r="T284" s="199">
        <f t="shared" si="3082"/>
        <v>0</v>
      </c>
      <c r="AN284" s="58">
        <v>8</v>
      </c>
      <c r="AO284" s="58">
        <v>3</v>
      </c>
      <c r="AP284" s="58">
        <v>3</v>
      </c>
      <c r="AQ284" s="60">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58">
        <f ca="1">COUNTIF(INDIRECT("H"&amp;(ROW()+12*(($AN284-1)*3+$AO284)-ROW())/12+5):INDIRECT("S"&amp;(ROW()+12*(($AN284-1)*3+$AO284)-ROW())/12+5),AQ284)</f>
        <v>0</v>
      </c>
      <c r="AS284" s="60"/>
      <c r="AU284" s="58">
        <f ca="1">IF(AND(AQ284&gt;0,AR284&gt;0),COUNTIF(AU$6:AU283,"&gt;0")+1,0)</f>
        <v>0</v>
      </c>
      <c r="BE284" s="58">
        <v>3</v>
      </c>
    </row>
    <row r="285" spans="1:83">
      <c r="A285" s="374">
        <v>94</v>
      </c>
      <c r="B285" s="377"/>
      <c r="C285" s="377"/>
      <c r="D285" s="377"/>
      <c r="E285" s="381"/>
      <c r="F285" s="377"/>
      <c r="G285" s="234" t="s">
        <v>109</v>
      </c>
      <c r="H285" s="191"/>
      <c r="I285" s="192" t="str">
        <f t="shared" ref="I285:I286" si="3377">IF(H285="","",H285)</f>
        <v/>
      </c>
      <c r="J285" s="192" t="str">
        <f t="shared" ref="J285:J286" si="3378">IF(I285="","",I285)</f>
        <v/>
      </c>
      <c r="K285" s="192" t="str">
        <f t="shared" ref="K285:K286" si="3379">IF(J285="","",J285)</f>
        <v/>
      </c>
      <c r="L285" s="192" t="str">
        <f t="shared" ref="L285:L286" si="3380">IF(K285="","",K285)</f>
        <v/>
      </c>
      <c r="M285" s="192" t="str">
        <f t="shared" ref="M285:M286" si="3381">IF(L285="","",L285)</f>
        <v/>
      </c>
      <c r="N285" s="192" t="str">
        <f t="shared" ref="N285:N286" si="3382">IF(M285="","",M285)</f>
        <v/>
      </c>
      <c r="O285" s="192" t="str">
        <f t="shared" ref="O285:O286" si="3383">IF(N285="","",N285)</f>
        <v/>
      </c>
      <c r="P285" s="192" t="str">
        <f t="shared" ref="P285:P286" si="3384">IF(O285="","",O285)</f>
        <v/>
      </c>
      <c r="Q285" s="192" t="str">
        <f t="shared" ref="Q285:Q286" si="3385">IF(P285="","",P285)</f>
        <v/>
      </c>
      <c r="R285" s="192" t="str">
        <f t="shared" ref="R285:R286" si="3386">IF(Q285="","",Q285)</f>
        <v/>
      </c>
      <c r="S285" s="192" t="str">
        <f t="shared" ref="S285:S286" si="3387">IF(R285="","",R285)</f>
        <v/>
      </c>
      <c r="T285" s="193">
        <f t="shared" si="3082"/>
        <v>0</v>
      </c>
      <c r="AN285" s="58">
        <v>8</v>
      </c>
      <c r="AO285" s="58">
        <v>3</v>
      </c>
      <c r="AP285" s="58">
        <v>4</v>
      </c>
      <c r="AQ285" s="60">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58">
        <f ca="1">COUNTIF(INDIRECT("H"&amp;(ROW()+12*(($AN285-1)*3+$AO285)-ROW())/12+5):INDIRECT("S"&amp;(ROW()+12*(($AN285-1)*3+$AO285)-ROW())/12+5),AQ285)</f>
        <v>0</v>
      </c>
      <c r="AS285" s="60"/>
      <c r="AU285" s="58">
        <f ca="1">IF(AND(AQ285&gt;0,AR285&gt;0),COUNTIF(AU$6:AU284,"&gt;0")+1,0)</f>
        <v>0</v>
      </c>
      <c r="BE285" s="58">
        <v>1</v>
      </c>
      <c r="BG285" s="58">
        <f t="shared" ref="BG285" si="3388">SUM(H285:H286)</f>
        <v>0</v>
      </c>
      <c r="BH285" s="58">
        <f t="shared" ref="BH285" si="3389">SUM(I285:I286)</f>
        <v>0</v>
      </c>
      <c r="BI285" s="58">
        <f t="shared" ref="BI285" si="3390">SUM(J285:J286)</f>
        <v>0</v>
      </c>
      <c r="BJ285" s="58">
        <f t="shared" ref="BJ285" si="3391">SUM(K285:K286)</f>
        <v>0</v>
      </c>
      <c r="BK285" s="58">
        <f t="shared" ref="BK285" si="3392">SUM(L285:L286)</f>
        <v>0</v>
      </c>
      <c r="BL285" s="58">
        <f t="shared" ref="BL285" si="3393">SUM(M285:M286)</f>
        <v>0</v>
      </c>
      <c r="BM285" s="58">
        <f t="shared" ref="BM285" si="3394">SUM(N285:N286)</f>
        <v>0</v>
      </c>
      <c r="BN285" s="58">
        <f t="shared" ref="BN285" si="3395">SUM(O285:O286)</f>
        <v>0</v>
      </c>
      <c r="BO285" s="58">
        <f t="shared" ref="BO285" si="3396">SUM(P285:P286)</f>
        <v>0</v>
      </c>
      <c r="BP285" s="58">
        <f t="shared" ref="BP285" si="3397">SUM(Q285:Q286)</f>
        <v>0</v>
      </c>
      <c r="BQ285" s="58">
        <f t="shared" ref="BQ285" si="3398">SUM(R285:R286)</f>
        <v>0</v>
      </c>
      <c r="BR285" s="58">
        <f t="shared" ref="BR285" si="3399">SUM(S285:S286)</f>
        <v>0</v>
      </c>
      <c r="BT285" s="58">
        <f t="shared" ref="BT285" si="3400">SUM(U285:U286)</f>
        <v>0</v>
      </c>
      <c r="BU285" s="58">
        <f t="shared" ref="BU285" si="3401">SUM(V285:V286)</f>
        <v>0</v>
      </c>
      <c r="BV285" s="58">
        <f t="shared" ref="BV285" si="3402">SUM(W285:W286)</f>
        <v>0</v>
      </c>
      <c r="BW285" s="58">
        <f t="shared" ref="BW285" si="3403">SUM(X285:X286)</f>
        <v>0</v>
      </c>
      <c r="BX285" s="58">
        <f t="shared" ref="BX285" si="3404">SUM(Y285:Y286)</f>
        <v>0</v>
      </c>
      <c r="BY285" s="58">
        <f t="shared" ref="BY285" si="3405">SUM(Z285:Z286)</f>
        <v>0</v>
      </c>
      <c r="BZ285" s="58">
        <f t="shared" ref="BZ285" si="3406">SUM(AA285:AA286)</f>
        <v>0</v>
      </c>
      <c r="CA285" s="58">
        <f t="shared" ref="CA285" si="3407">SUM(AB285:AB286)</f>
        <v>0</v>
      </c>
      <c r="CB285" s="58">
        <f t="shared" ref="CB285" si="3408">SUM(AC285:AC286)</f>
        <v>0</v>
      </c>
      <c r="CC285" s="58">
        <f t="shared" ref="CC285" si="3409">SUM(AD285:AD286)</f>
        <v>0</v>
      </c>
      <c r="CD285" s="58">
        <f t="shared" ref="CD285" si="3410">SUM(AE285:AE286)</f>
        <v>0</v>
      </c>
      <c r="CE285" s="58">
        <f t="shared" ref="CE285" si="3411">SUM(AF285:AF286)</f>
        <v>0</v>
      </c>
    </row>
    <row r="286" spans="1:83">
      <c r="A286" s="375"/>
      <c r="B286" s="378"/>
      <c r="C286" s="408"/>
      <c r="D286" s="408"/>
      <c r="E286" s="382"/>
      <c r="F286" s="378"/>
      <c r="G286" s="235" t="s">
        <v>107</v>
      </c>
      <c r="H286" s="194"/>
      <c r="I286" s="195" t="str">
        <f t="shared" si="3377"/>
        <v/>
      </c>
      <c r="J286" s="195" t="str">
        <f t="shared" si="3378"/>
        <v/>
      </c>
      <c r="K286" s="195" t="str">
        <f t="shared" si="3379"/>
        <v/>
      </c>
      <c r="L286" s="195" t="str">
        <f t="shared" si="3380"/>
        <v/>
      </c>
      <c r="M286" s="195" t="str">
        <f t="shared" si="3381"/>
        <v/>
      </c>
      <c r="N286" s="195" t="str">
        <f t="shared" si="3382"/>
        <v/>
      </c>
      <c r="O286" s="195" t="str">
        <f t="shared" si="3383"/>
        <v/>
      </c>
      <c r="P286" s="195" t="str">
        <f t="shared" si="3384"/>
        <v/>
      </c>
      <c r="Q286" s="195" t="str">
        <f t="shared" si="3385"/>
        <v/>
      </c>
      <c r="R286" s="195" t="str">
        <f t="shared" si="3386"/>
        <v/>
      </c>
      <c r="S286" s="195" t="str">
        <f t="shared" si="3387"/>
        <v/>
      </c>
      <c r="T286" s="196">
        <f t="shared" si="3082"/>
        <v>0</v>
      </c>
      <c r="AN286" s="58">
        <v>8</v>
      </c>
      <c r="AO286" s="58">
        <v>3</v>
      </c>
      <c r="AP286" s="58">
        <v>5</v>
      </c>
      <c r="AQ286" s="60">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58">
        <f ca="1">COUNTIF(INDIRECT("H"&amp;(ROW()+12*(($AN286-1)*3+$AO286)-ROW())/12+5):INDIRECT("S"&amp;(ROW()+12*(($AN286-1)*3+$AO286)-ROW())/12+5),AQ286)</f>
        <v>0</v>
      </c>
      <c r="AS286" s="60"/>
      <c r="AU286" s="58">
        <f ca="1">IF(AND(AQ286&gt;0,AR286&gt;0),COUNTIF(AU$6:AU285,"&gt;0")+1,0)</f>
        <v>0</v>
      </c>
      <c r="BE286" s="58">
        <v>2</v>
      </c>
      <c r="BF286" s="58" t="s">
        <v>257</v>
      </c>
      <c r="BG286" s="58">
        <f t="shared" ref="BG286" si="3412">IF(BG285+BT285&gt;40000,1,0)</f>
        <v>0</v>
      </c>
      <c r="BH286" s="58">
        <f t="shared" ref="BH286" si="3413">IF(BH285+BU285&gt;40000,1,0)</f>
        <v>0</v>
      </c>
      <c r="BI286" s="58">
        <f t="shared" ref="BI286" si="3414">IF(BI285+BV285&gt;40000,1,0)</f>
        <v>0</v>
      </c>
      <c r="BJ286" s="58">
        <f t="shared" ref="BJ286" si="3415">IF(BJ285+BW285&gt;40000,1,0)</f>
        <v>0</v>
      </c>
      <c r="BK286" s="58">
        <f t="shared" ref="BK286" si="3416">IF(BK285+BX285&gt;40000,1,0)</f>
        <v>0</v>
      </c>
      <c r="BL286" s="58">
        <f t="shared" ref="BL286" si="3417">IF(BL285+BY285&gt;40000,1,0)</f>
        <v>0</v>
      </c>
      <c r="BM286" s="58">
        <f t="shared" ref="BM286" si="3418">IF(BM285+BZ285&gt;40000,1,0)</f>
        <v>0</v>
      </c>
      <c r="BN286" s="58">
        <f t="shared" ref="BN286" si="3419">IF(BN285+CA285&gt;40000,1,0)</f>
        <v>0</v>
      </c>
      <c r="BO286" s="58">
        <f t="shared" ref="BO286" si="3420">IF(BO285+CB285&gt;40000,1,0)</f>
        <v>0</v>
      </c>
      <c r="BP286" s="58">
        <f t="shared" ref="BP286" si="3421">IF(BP285+CC285&gt;40000,1,0)</f>
        <v>0</v>
      </c>
      <c r="BQ286" s="58">
        <f t="shared" ref="BQ286" si="3422">IF(BQ285+CD285&gt;40000,1,0)</f>
        <v>0</v>
      </c>
      <c r="BR286" s="58">
        <f t="shared" ref="BR286" si="3423">IF(BR285+CE285&gt;40000,1,0)</f>
        <v>0</v>
      </c>
    </row>
    <row r="287" spans="1:83">
      <c r="A287" s="376"/>
      <c r="B287" s="379"/>
      <c r="C287" s="409"/>
      <c r="D287" s="410"/>
      <c r="E287" s="383"/>
      <c r="F287" s="379"/>
      <c r="G287" s="236" t="s">
        <v>1226</v>
      </c>
      <c r="H287" s="197"/>
      <c r="I287" s="198"/>
      <c r="J287" s="198"/>
      <c r="K287" s="198"/>
      <c r="L287" s="198"/>
      <c r="M287" s="198"/>
      <c r="N287" s="198"/>
      <c r="O287" s="198"/>
      <c r="P287" s="198"/>
      <c r="Q287" s="198"/>
      <c r="R287" s="198"/>
      <c r="S287" s="198"/>
      <c r="T287" s="199">
        <f t="shared" si="3082"/>
        <v>0</v>
      </c>
      <c r="AN287" s="58">
        <v>8</v>
      </c>
      <c r="AO287" s="58">
        <v>3</v>
      </c>
      <c r="AP287" s="58">
        <v>6</v>
      </c>
      <c r="AQ287" s="60">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58">
        <f ca="1">COUNTIF(INDIRECT("H"&amp;(ROW()+12*(($AN287-1)*3+$AO287)-ROW())/12+5):INDIRECT("S"&amp;(ROW()+12*(($AN287-1)*3+$AO287)-ROW())/12+5),AQ287)</f>
        <v>0</v>
      </c>
      <c r="AS287" s="60"/>
      <c r="AU287" s="58">
        <f ca="1">IF(AND(AQ287&gt;0,AR287&gt;0),COUNTIF(AU$6:AU286,"&gt;0")+1,0)</f>
        <v>0</v>
      </c>
      <c r="BE287" s="58">
        <v>3</v>
      </c>
    </row>
    <row r="288" spans="1:83">
      <c r="A288" s="374">
        <v>95</v>
      </c>
      <c r="B288" s="377"/>
      <c r="C288" s="377"/>
      <c r="D288" s="377"/>
      <c r="E288" s="381"/>
      <c r="F288" s="377"/>
      <c r="G288" s="234" t="s">
        <v>109</v>
      </c>
      <c r="H288" s="191"/>
      <c r="I288" s="192" t="str">
        <f t="shared" ref="I288:I289" si="3424">IF(H288="","",H288)</f>
        <v/>
      </c>
      <c r="J288" s="192" t="str">
        <f t="shared" ref="J288:J289" si="3425">IF(I288="","",I288)</f>
        <v/>
      </c>
      <c r="K288" s="192" t="str">
        <f t="shared" ref="K288:K289" si="3426">IF(J288="","",J288)</f>
        <v/>
      </c>
      <c r="L288" s="192" t="str">
        <f t="shared" ref="L288:L289" si="3427">IF(K288="","",K288)</f>
        <v/>
      </c>
      <c r="M288" s="192" t="str">
        <f t="shared" ref="M288:M289" si="3428">IF(L288="","",L288)</f>
        <v/>
      </c>
      <c r="N288" s="192" t="str">
        <f t="shared" ref="N288:N289" si="3429">IF(M288="","",M288)</f>
        <v/>
      </c>
      <c r="O288" s="192" t="str">
        <f t="shared" ref="O288:O289" si="3430">IF(N288="","",N288)</f>
        <v/>
      </c>
      <c r="P288" s="192" t="str">
        <f t="shared" ref="P288:P289" si="3431">IF(O288="","",O288)</f>
        <v/>
      </c>
      <c r="Q288" s="192" t="str">
        <f t="shared" ref="Q288:Q289" si="3432">IF(P288="","",P288)</f>
        <v/>
      </c>
      <c r="R288" s="192" t="str">
        <f t="shared" ref="R288:R289" si="3433">IF(Q288="","",Q288)</f>
        <v/>
      </c>
      <c r="S288" s="192" t="str">
        <f t="shared" ref="S288:S289" si="3434">IF(R288="","",R288)</f>
        <v/>
      </c>
      <c r="T288" s="193">
        <f t="shared" si="3082"/>
        <v>0</v>
      </c>
      <c r="AN288" s="58">
        <v>8</v>
      </c>
      <c r="AO288" s="58">
        <v>3</v>
      </c>
      <c r="AP288" s="58">
        <v>7</v>
      </c>
      <c r="AQ288" s="60">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58">
        <f ca="1">COUNTIF(INDIRECT("H"&amp;(ROW()+12*(($AN288-1)*3+$AO288)-ROW())/12+5):INDIRECT("S"&amp;(ROW()+12*(($AN288-1)*3+$AO288)-ROW())/12+5),AQ288)</f>
        <v>0</v>
      </c>
      <c r="AS288" s="60"/>
      <c r="AU288" s="58">
        <f ca="1">IF(AND(AQ288&gt;0,AR288&gt;0),COUNTIF(AU$6:AU287,"&gt;0")+1,0)</f>
        <v>0</v>
      </c>
      <c r="BE288" s="58">
        <v>1</v>
      </c>
      <c r="BG288" s="58">
        <f t="shared" ref="BG288" si="3435">SUM(H288:H289)</f>
        <v>0</v>
      </c>
      <c r="BH288" s="58">
        <f t="shared" ref="BH288" si="3436">SUM(I288:I289)</f>
        <v>0</v>
      </c>
      <c r="BI288" s="58">
        <f t="shared" ref="BI288" si="3437">SUM(J288:J289)</f>
        <v>0</v>
      </c>
      <c r="BJ288" s="58">
        <f t="shared" ref="BJ288" si="3438">SUM(K288:K289)</f>
        <v>0</v>
      </c>
      <c r="BK288" s="58">
        <f t="shared" ref="BK288" si="3439">SUM(L288:L289)</f>
        <v>0</v>
      </c>
      <c r="BL288" s="58">
        <f t="shared" ref="BL288" si="3440">SUM(M288:M289)</f>
        <v>0</v>
      </c>
      <c r="BM288" s="58">
        <f t="shared" ref="BM288" si="3441">SUM(N288:N289)</f>
        <v>0</v>
      </c>
      <c r="BN288" s="58">
        <f t="shared" ref="BN288" si="3442">SUM(O288:O289)</f>
        <v>0</v>
      </c>
      <c r="BO288" s="58">
        <f t="shared" ref="BO288" si="3443">SUM(P288:P289)</f>
        <v>0</v>
      </c>
      <c r="BP288" s="58">
        <f t="shared" ref="BP288" si="3444">SUM(Q288:Q289)</f>
        <v>0</v>
      </c>
      <c r="BQ288" s="58">
        <f t="shared" ref="BQ288" si="3445">SUM(R288:R289)</f>
        <v>0</v>
      </c>
      <c r="BR288" s="58">
        <f t="shared" ref="BR288" si="3446">SUM(S288:S289)</f>
        <v>0</v>
      </c>
      <c r="BT288" s="58">
        <f t="shared" ref="BT288" si="3447">SUM(U288:U289)</f>
        <v>0</v>
      </c>
      <c r="BU288" s="58">
        <f t="shared" ref="BU288" si="3448">SUM(V288:V289)</f>
        <v>0</v>
      </c>
      <c r="BV288" s="58">
        <f t="shared" ref="BV288" si="3449">SUM(W288:W289)</f>
        <v>0</v>
      </c>
      <c r="BW288" s="58">
        <f t="shared" ref="BW288" si="3450">SUM(X288:X289)</f>
        <v>0</v>
      </c>
      <c r="BX288" s="58">
        <f t="shared" ref="BX288" si="3451">SUM(Y288:Y289)</f>
        <v>0</v>
      </c>
      <c r="BY288" s="58">
        <f t="shared" ref="BY288" si="3452">SUM(Z288:Z289)</f>
        <v>0</v>
      </c>
      <c r="BZ288" s="58">
        <f t="shared" ref="BZ288" si="3453">SUM(AA288:AA289)</f>
        <v>0</v>
      </c>
      <c r="CA288" s="58">
        <f t="shared" ref="CA288" si="3454">SUM(AB288:AB289)</f>
        <v>0</v>
      </c>
      <c r="CB288" s="58">
        <f t="shared" ref="CB288" si="3455">SUM(AC288:AC289)</f>
        <v>0</v>
      </c>
      <c r="CC288" s="58">
        <f t="shared" ref="CC288" si="3456">SUM(AD288:AD289)</f>
        <v>0</v>
      </c>
      <c r="CD288" s="58">
        <f t="shared" ref="CD288" si="3457">SUM(AE288:AE289)</f>
        <v>0</v>
      </c>
      <c r="CE288" s="58">
        <f t="shared" ref="CE288" si="3458">SUM(AF288:AF289)</f>
        <v>0</v>
      </c>
    </row>
    <row r="289" spans="1:83">
      <c r="A289" s="375"/>
      <c r="B289" s="378"/>
      <c r="C289" s="408"/>
      <c r="D289" s="408"/>
      <c r="E289" s="382"/>
      <c r="F289" s="378"/>
      <c r="G289" s="235" t="s">
        <v>107</v>
      </c>
      <c r="H289" s="194"/>
      <c r="I289" s="195" t="str">
        <f t="shared" si="3424"/>
        <v/>
      </c>
      <c r="J289" s="195" t="str">
        <f t="shared" si="3425"/>
        <v/>
      </c>
      <c r="K289" s="195" t="str">
        <f t="shared" si="3426"/>
        <v/>
      </c>
      <c r="L289" s="195" t="str">
        <f t="shared" si="3427"/>
        <v/>
      </c>
      <c r="M289" s="195" t="str">
        <f t="shared" si="3428"/>
        <v/>
      </c>
      <c r="N289" s="195" t="str">
        <f t="shared" si="3429"/>
        <v/>
      </c>
      <c r="O289" s="195" t="str">
        <f t="shared" si="3430"/>
        <v/>
      </c>
      <c r="P289" s="195" t="str">
        <f t="shared" si="3431"/>
        <v/>
      </c>
      <c r="Q289" s="195" t="str">
        <f t="shared" si="3432"/>
        <v/>
      </c>
      <c r="R289" s="195" t="str">
        <f t="shared" si="3433"/>
        <v/>
      </c>
      <c r="S289" s="195" t="str">
        <f t="shared" si="3434"/>
        <v/>
      </c>
      <c r="T289" s="196">
        <f t="shared" si="3082"/>
        <v>0</v>
      </c>
      <c r="AN289" s="58">
        <v>8</v>
      </c>
      <c r="AO289" s="58">
        <v>3</v>
      </c>
      <c r="AP289" s="58">
        <v>8</v>
      </c>
      <c r="AQ289" s="60">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58">
        <f ca="1">COUNTIF(INDIRECT("H"&amp;(ROW()+12*(($AN289-1)*3+$AO289)-ROW())/12+5):INDIRECT("S"&amp;(ROW()+12*(($AN289-1)*3+$AO289)-ROW())/12+5),AQ289)</f>
        <v>0</v>
      </c>
      <c r="AS289" s="60"/>
      <c r="AU289" s="58">
        <f ca="1">IF(AND(AQ289&gt;0,AR289&gt;0),COUNTIF(AU$6:AU288,"&gt;0")+1,0)</f>
        <v>0</v>
      </c>
      <c r="BE289" s="58">
        <v>2</v>
      </c>
      <c r="BF289" s="58" t="s">
        <v>257</v>
      </c>
      <c r="BG289" s="58">
        <f t="shared" ref="BG289" si="3459">IF(BG288+BT288&gt;40000,1,0)</f>
        <v>0</v>
      </c>
      <c r="BH289" s="58">
        <f t="shared" ref="BH289" si="3460">IF(BH288+BU288&gt;40000,1,0)</f>
        <v>0</v>
      </c>
      <c r="BI289" s="58">
        <f t="shared" ref="BI289" si="3461">IF(BI288+BV288&gt;40000,1,0)</f>
        <v>0</v>
      </c>
      <c r="BJ289" s="58">
        <f t="shared" ref="BJ289" si="3462">IF(BJ288+BW288&gt;40000,1,0)</f>
        <v>0</v>
      </c>
      <c r="BK289" s="58">
        <f t="shared" ref="BK289" si="3463">IF(BK288+BX288&gt;40000,1,0)</f>
        <v>0</v>
      </c>
      <c r="BL289" s="58">
        <f t="shared" ref="BL289" si="3464">IF(BL288+BY288&gt;40000,1,0)</f>
        <v>0</v>
      </c>
      <c r="BM289" s="58">
        <f t="shared" ref="BM289" si="3465">IF(BM288+BZ288&gt;40000,1,0)</f>
        <v>0</v>
      </c>
      <c r="BN289" s="58">
        <f t="shared" ref="BN289" si="3466">IF(BN288+CA288&gt;40000,1,0)</f>
        <v>0</v>
      </c>
      <c r="BO289" s="58">
        <f t="shared" ref="BO289" si="3467">IF(BO288+CB288&gt;40000,1,0)</f>
        <v>0</v>
      </c>
      <c r="BP289" s="58">
        <f t="shared" ref="BP289" si="3468">IF(BP288+CC288&gt;40000,1,0)</f>
        <v>0</v>
      </c>
      <c r="BQ289" s="58">
        <f t="shared" ref="BQ289" si="3469">IF(BQ288+CD288&gt;40000,1,0)</f>
        <v>0</v>
      </c>
      <c r="BR289" s="58">
        <f t="shared" ref="BR289" si="3470">IF(BR288+CE288&gt;40000,1,0)</f>
        <v>0</v>
      </c>
    </row>
    <row r="290" spans="1:83">
      <c r="A290" s="376"/>
      <c r="B290" s="379"/>
      <c r="C290" s="409"/>
      <c r="D290" s="410"/>
      <c r="E290" s="383"/>
      <c r="F290" s="379"/>
      <c r="G290" s="236" t="s">
        <v>1226</v>
      </c>
      <c r="H290" s="197"/>
      <c r="I290" s="198"/>
      <c r="J290" s="198"/>
      <c r="K290" s="198"/>
      <c r="L290" s="198"/>
      <c r="M290" s="198"/>
      <c r="N290" s="198"/>
      <c r="O290" s="198"/>
      <c r="P290" s="198"/>
      <c r="Q290" s="198"/>
      <c r="R290" s="198"/>
      <c r="S290" s="198"/>
      <c r="T290" s="199">
        <f t="shared" si="3082"/>
        <v>0</v>
      </c>
      <c r="AN290" s="58">
        <v>8</v>
      </c>
      <c r="AO290" s="58">
        <v>3</v>
      </c>
      <c r="AP290" s="58">
        <v>9</v>
      </c>
      <c r="AQ290" s="60">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58">
        <f ca="1">COUNTIF(INDIRECT("H"&amp;(ROW()+12*(($AN290-1)*3+$AO290)-ROW())/12+5):INDIRECT("S"&amp;(ROW()+12*(($AN290-1)*3+$AO290)-ROW())/12+5),AQ290)</f>
        <v>0</v>
      </c>
      <c r="AS290" s="60"/>
      <c r="AU290" s="58">
        <f ca="1">IF(AND(AQ290&gt;0,AR290&gt;0),COUNTIF(AU$6:AU289,"&gt;0")+1,0)</f>
        <v>0</v>
      </c>
      <c r="BE290" s="58">
        <v>3</v>
      </c>
    </row>
    <row r="291" spans="1:83">
      <c r="A291" s="374">
        <v>96</v>
      </c>
      <c r="B291" s="377"/>
      <c r="C291" s="377"/>
      <c r="D291" s="377"/>
      <c r="E291" s="381"/>
      <c r="F291" s="377"/>
      <c r="G291" s="234" t="s">
        <v>109</v>
      </c>
      <c r="H291" s="191"/>
      <c r="I291" s="192" t="str">
        <f t="shared" ref="I291:I292" si="3471">IF(H291="","",H291)</f>
        <v/>
      </c>
      <c r="J291" s="192" t="str">
        <f t="shared" ref="J291:J292" si="3472">IF(I291="","",I291)</f>
        <v/>
      </c>
      <c r="K291" s="192" t="str">
        <f t="shared" ref="K291:K292" si="3473">IF(J291="","",J291)</f>
        <v/>
      </c>
      <c r="L291" s="192" t="str">
        <f t="shared" ref="L291:L292" si="3474">IF(K291="","",K291)</f>
        <v/>
      </c>
      <c r="M291" s="192" t="str">
        <f t="shared" ref="M291:M292" si="3475">IF(L291="","",L291)</f>
        <v/>
      </c>
      <c r="N291" s="192" t="str">
        <f t="shared" ref="N291:N292" si="3476">IF(M291="","",M291)</f>
        <v/>
      </c>
      <c r="O291" s="192" t="str">
        <f t="shared" ref="O291:O292" si="3477">IF(N291="","",N291)</f>
        <v/>
      </c>
      <c r="P291" s="192" t="str">
        <f t="shared" ref="P291:P292" si="3478">IF(O291="","",O291)</f>
        <v/>
      </c>
      <c r="Q291" s="192" t="str">
        <f t="shared" ref="Q291:Q292" si="3479">IF(P291="","",P291)</f>
        <v/>
      </c>
      <c r="R291" s="192" t="str">
        <f t="shared" ref="R291:R292" si="3480">IF(Q291="","",Q291)</f>
        <v/>
      </c>
      <c r="S291" s="192" t="str">
        <f t="shared" ref="S291:S292" si="3481">IF(R291="","",R291)</f>
        <v/>
      </c>
      <c r="T291" s="193">
        <f t="shared" si="3082"/>
        <v>0</v>
      </c>
      <c r="AN291" s="58">
        <v>8</v>
      </c>
      <c r="AO291" s="58">
        <v>3</v>
      </c>
      <c r="AP291" s="58">
        <v>10</v>
      </c>
      <c r="AQ291" s="60">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58">
        <f ca="1">COUNTIF(INDIRECT("H"&amp;(ROW()+12*(($AN291-1)*3+$AO291)-ROW())/12+5):INDIRECT("S"&amp;(ROW()+12*(($AN291-1)*3+$AO291)-ROW())/12+5),AQ291)</f>
        <v>0</v>
      </c>
      <c r="AS291" s="60"/>
      <c r="AU291" s="58">
        <f ca="1">IF(AND(AQ291&gt;0,AR291&gt;0),COUNTIF(AU$6:AU290,"&gt;0")+1,0)</f>
        <v>0</v>
      </c>
      <c r="BE291" s="58">
        <v>1</v>
      </c>
      <c r="BG291" s="58">
        <f t="shared" ref="BG291" si="3482">SUM(H291:H292)</f>
        <v>0</v>
      </c>
      <c r="BH291" s="58">
        <f t="shared" ref="BH291" si="3483">SUM(I291:I292)</f>
        <v>0</v>
      </c>
      <c r="BI291" s="58">
        <f t="shared" ref="BI291" si="3484">SUM(J291:J292)</f>
        <v>0</v>
      </c>
      <c r="BJ291" s="58">
        <f t="shared" ref="BJ291" si="3485">SUM(K291:K292)</f>
        <v>0</v>
      </c>
      <c r="BK291" s="58">
        <f t="shared" ref="BK291" si="3486">SUM(L291:L292)</f>
        <v>0</v>
      </c>
      <c r="BL291" s="58">
        <f t="shared" ref="BL291" si="3487">SUM(M291:M292)</f>
        <v>0</v>
      </c>
      <c r="BM291" s="58">
        <f t="shared" ref="BM291" si="3488">SUM(N291:N292)</f>
        <v>0</v>
      </c>
      <c r="BN291" s="58">
        <f t="shared" ref="BN291" si="3489">SUM(O291:O292)</f>
        <v>0</v>
      </c>
      <c r="BO291" s="58">
        <f t="shared" ref="BO291" si="3490">SUM(P291:P292)</f>
        <v>0</v>
      </c>
      <c r="BP291" s="58">
        <f t="shared" ref="BP291" si="3491">SUM(Q291:Q292)</f>
        <v>0</v>
      </c>
      <c r="BQ291" s="58">
        <f t="shared" ref="BQ291" si="3492">SUM(R291:R292)</f>
        <v>0</v>
      </c>
      <c r="BR291" s="58">
        <f t="shared" ref="BR291" si="3493">SUM(S291:S292)</f>
        <v>0</v>
      </c>
      <c r="BT291" s="58">
        <f t="shared" ref="BT291" si="3494">SUM(U291:U292)</f>
        <v>0</v>
      </c>
      <c r="BU291" s="58">
        <f t="shared" ref="BU291" si="3495">SUM(V291:V292)</f>
        <v>0</v>
      </c>
      <c r="BV291" s="58">
        <f t="shared" ref="BV291" si="3496">SUM(W291:W292)</f>
        <v>0</v>
      </c>
      <c r="BW291" s="58">
        <f t="shared" ref="BW291" si="3497">SUM(X291:X292)</f>
        <v>0</v>
      </c>
      <c r="BX291" s="58">
        <f t="shared" ref="BX291" si="3498">SUM(Y291:Y292)</f>
        <v>0</v>
      </c>
      <c r="BY291" s="58">
        <f t="shared" ref="BY291" si="3499">SUM(Z291:Z292)</f>
        <v>0</v>
      </c>
      <c r="BZ291" s="58">
        <f t="shared" ref="BZ291" si="3500">SUM(AA291:AA292)</f>
        <v>0</v>
      </c>
      <c r="CA291" s="58">
        <f t="shared" ref="CA291" si="3501">SUM(AB291:AB292)</f>
        <v>0</v>
      </c>
      <c r="CB291" s="58">
        <f t="shared" ref="CB291" si="3502">SUM(AC291:AC292)</f>
        <v>0</v>
      </c>
      <c r="CC291" s="58">
        <f t="shared" ref="CC291" si="3503">SUM(AD291:AD292)</f>
        <v>0</v>
      </c>
      <c r="CD291" s="58">
        <f t="shared" ref="CD291" si="3504">SUM(AE291:AE292)</f>
        <v>0</v>
      </c>
      <c r="CE291" s="58">
        <f t="shared" ref="CE291" si="3505">SUM(AF291:AF292)</f>
        <v>0</v>
      </c>
    </row>
    <row r="292" spans="1:83">
      <c r="A292" s="375"/>
      <c r="B292" s="378"/>
      <c r="C292" s="408"/>
      <c r="D292" s="408"/>
      <c r="E292" s="382"/>
      <c r="F292" s="378"/>
      <c r="G292" s="235" t="s">
        <v>107</v>
      </c>
      <c r="H292" s="194"/>
      <c r="I292" s="195" t="str">
        <f t="shared" si="3471"/>
        <v/>
      </c>
      <c r="J292" s="195" t="str">
        <f t="shared" si="3472"/>
        <v/>
      </c>
      <c r="K292" s="195" t="str">
        <f t="shared" si="3473"/>
        <v/>
      </c>
      <c r="L292" s="195" t="str">
        <f t="shared" si="3474"/>
        <v/>
      </c>
      <c r="M292" s="195" t="str">
        <f t="shared" si="3475"/>
        <v/>
      </c>
      <c r="N292" s="195" t="str">
        <f t="shared" si="3476"/>
        <v/>
      </c>
      <c r="O292" s="195" t="str">
        <f t="shared" si="3477"/>
        <v/>
      </c>
      <c r="P292" s="195" t="str">
        <f t="shared" si="3478"/>
        <v/>
      </c>
      <c r="Q292" s="195" t="str">
        <f t="shared" si="3479"/>
        <v/>
      </c>
      <c r="R292" s="195" t="str">
        <f t="shared" si="3480"/>
        <v/>
      </c>
      <c r="S292" s="195" t="str">
        <f t="shared" si="3481"/>
        <v/>
      </c>
      <c r="T292" s="196">
        <f t="shared" si="3082"/>
        <v>0</v>
      </c>
      <c r="AN292" s="58">
        <v>8</v>
      </c>
      <c r="AO292" s="58">
        <v>3</v>
      </c>
      <c r="AP292" s="58">
        <v>11</v>
      </c>
      <c r="AQ292" s="60">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58">
        <f ca="1">COUNTIF(INDIRECT("H"&amp;(ROW()+12*(($AN292-1)*3+$AO292)-ROW())/12+5):INDIRECT("S"&amp;(ROW()+12*(($AN292-1)*3+$AO292)-ROW())/12+5),AQ292)</f>
        <v>0</v>
      </c>
      <c r="AS292" s="60"/>
      <c r="AU292" s="58">
        <f ca="1">IF(AND(AQ292&gt;0,AR292&gt;0),COUNTIF(AU$6:AU291,"&gt;0")+1,0)</f>
        <v>0</v>
      </c>
      <c r="BE292" s="58">
        <v>2</v>
      </c>
      <c r="BF292" s="58" t="s">
        <v>257</v>
      </c>
      <c r="BG292" s="58">
        <f t="shared" ref="BG292" si="3506">IF(BG291+BT291&gt;40000,1,0)</f>
        <v>0</v>
      </c>
      <c r="BH292" s="58">
        <f t="shared" ref="BH292" si="3507">IF(BH291+BU291&gt;40000,1,0)</f>
        <v>0</v>
      </c>
      <c r="BI292" s="58">
        <f t="shared" ref="BI292" si="3508">IF(BI291+BV291&gt;40000,1,0)</f>
        <v>0</v>
      </c>
      <c r="BJ292" s="58">
        <f t="shared" ref="BJ292" si="3509">IF(BJ291+BW291&gt;40000,1,0)</f>
        <v>0</v>
      </c>
      <c r="BK292" s="58">
        <f t="shared" ref="BK292" si="3510">IF(BK291+BX291&gt;40000,1,0)</f>
        <v>0</v>
      </c>
      <c r="BL292" s="58">
        <f t="shared" ref="BL292" si="3511">IF(BL291+BY291&gt;40000,1,0)</f>
        <v>0</v>
      </c>
      <c r="BM292" s="58">
        <f t="shared" ref="BM292" si="3512">IF(BM291+BZ291&gt;40000,1,0)</f>
        <v>0</v>
      </c>
      <c r="BN292" s="58">
        <f t="shared" ref="BN292" si="3513">IF(BN291+CA291&gt;40000,1,0)</f>
        <v>0</v>
      </c>
      <c r="BO292" s="58">
        <f t="shared" ref="BO292" si="3514">IF(BO291+CB291&gt;40000,1,0)</f>
        <v>0</v>
      </c>
      <c r="BP292" s="58">
        <f t="shared" ref="BP292" si="3515">IF(BP291+CC291&gt;40000,1,0)</f>
        <v>0</v>
      </c>
      <c r="BQ292" s="58">
        <f t="shared" ref="BQ292" si="3516">IF(BQ291+CD291&gt;40000,1,0)</f>
        <v>0</v>
      </c>
      <c r="BR292" s="58">
        <f t="shared" ref="BR292" si="3517">IF(BR291+CE291&gt;40000,1,0)</f>
        <v>0</v>
      </c>
    </row>
    <row r="293" spans="1:83">
      <c r="A293" s="376"/>
      <c r="B293" s="379"/>
      <c r="C293" s="409"/>
      <c r="D293" s="410"/>
      <c r="E293" s="383"/>
      <c r="F293" s="379"/>
      <c r="G293" s="236" t="s">
        <v>1226</v>
      </c>
      <c r="H293" s="197"/>
      <c r="I293" s="198"/>
      <c r="J293" s="198"/>
      <c r="K293" s="198"/>
      <c r="L293" s="198"/>
      <c r="M293" s="198"/>
      <c r="N293" s="198"/>
      <c r="O293" s="198"/>
      <c r="P293" s="198"/>
      <c r="Q293" s="198"/>
      <c r="R293" s="198"/>
      <c r="S293" s="198"/>
      <c r="T293" s="199">
        <f t="shared" si="3082"/>
        <v>0</v>
      </c>
      <c r="AN293" s="243">
        <v>8</v>
      </c>
      <c r="AO293" s="243">
        <v>3</v>
      </c>
      <c r="AP293" s="243">
        <v>12</v>
      </c>
      <c r="AQ293" s="244">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243">
        <f ca="1">COUNTIF(INDIRECT("H"&amp;(ROW()+12*(($AN293-1)*3+$AO293)-ROW())/12+5):INDIRECT("S"&amp;(ROW()+12*(($AN293-1)*3+$AO293)-ROW())/12+5),AQ293)</f>
        <v>0</v>
      </c>
      <c r="AS293" s="244"/>
      <c r="AT293" s="243"/>
      <c r="AU293" s="243">
        <f ca="1">IF(AND(AQ293&gt;0,AR293&gt;0),COUNTIF(AU$6:AU292,"&gt;0")+1,0)</f>
        <v>0</v>
      </c>
      <c r="BE293" s="58">
        <v>3</v>
      </c>
    </row>
    <row r="294" spans="1:83">
      <c r="A294" s="374">
        <v>97</v>
      </c>
      <c r="B294" s="377"/>
      <c r="C294" s="377"/>
      <c r="D294" s="377"/>
      <c r="E294" s="381"/>
      <c r="F294" s="377"/>
      <c r="G294" s="234" t="s">
        <v>109</v>
      </c>
      <c r="H294" s="191"/>
      <c r="I294" s="192" t="str">
        <f t="shared" ref="I294:I295" si="3518">IF(H294="","",H294)</f>
        <v/>
      </c>
      <c r="J294" s="192" t="str">
        <f t="shared" ref="J294:J295" si="3519">IF(I294="","",I294)</f>
        <v/>
      </c>
      <c r="K294" s="192" t="str">
        <f t="shared" ref="K294:K295" si="3520">IF(J294="","",J294)</f>
        <v/>
      </c>
      <c r="L294" s="192" t="str">
        <f t="shared" ref="L294:L295" si="3521">IF(K294="","",K294)</f>
        <v/>
      </c>
      <c r="M294" s="192" t="str">
        <f t="shared" ref="M294:M295" si="3522">IF(L294="","",L294)</f>
        <v/>
      </c>
      <c r="N294" s="192" t="str">
        <f t="shared" ref="N294:N295" si="3523">IF(M294="","",M294)</f>
        <v/>
      </c>
      <c r="O294" s="192" t="str">
        <f t="shared" ref="O294:O295" si="3524">IF(N294="","",N294)</f>
        <v/>
      </c>
      <c r="P294" s="192" t="str">
        <f t="shared" ref="P294:P295" si="3525">IF(O294="","",O294)</f>
        <v/>
      </c>
      <c r="Q294" s="192" t="str">
        <f t="shared" ref="Q294:Q295" si="3526">IF(P294="","",P294)</f>
        <v/>
      </c>
      <c r="R294" s="192" t="str">
        <f t="shared" ref="R294:R295" si="3527">IF(Q294="","",Q294)</f>
        <v/>
      </c>
      <c r="S294" s="192" t="str">
        <f t="shared" ref="S294:S295" si="3528">IF(R294="","",R294)</f>
        <v/>
      </c>
      <c r="T294" s="193">
        <f t="shared" si="3082"/>
        <v>0</v>
      </c>
      <c r="AN294" s="58">
        <v>9</v>
      </c>
      <c r="AO294" s="58">
        <v>1</v>
      </c>
      <c r="AP294" s="58">
        <v>1</v>
      </c>
      <c r="AQ294" s="60">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58">
        <f ca="1">COUNTIF(INDIRECT("H"&amp;(ROW()+12*(($AN294-1)*3+$AO294)-ROW())/12+5):INDIRECT("S"&amp;(ROW()+12*(($AN294-1)*3+$AO294)-ROW())/12+5),AQ294)</f>
        <v>0</v>
      </c>
      <c r="AS294" s="60"/>
      <c r="AU294" s="58">
        <f ca="1">IF(AND(AQ294&gt;0,AR294&gt;0),COUNTIF(AU$6:AU293,"&gt;0")+1,0)</f>
        <v>0</v>
      </c>
      <c r="BE294" s="58">
        <v>1</v>
      </c>
      <c r="BG294" s="58">
        <f t="shared" ref="BG294" si="3529">SUM(H294:H295)</f>
        <v>0</v>
      </c>
      <c r="BH294" s="58">
        <f t="shared" ref="BH294" si="3530">SUM(I294:I295)</f>
        <v>0</v>
      </c>
      <c r="BI294" s="58">
        <f t="shared" ref="BI294" si="3531">SUM(J294:J295)</f>
        <v>0</v>
      </c>
      <c r="BJ294" s="58">
        <f t="shared" ref="BJ294" si="3532">SUM(K294:K295)</f>
        <v>0</v>
      </c>
      <c r="BK294" s="58">
        <f t="shared" ref="BK294" si="3533">SUM(L294:L295)</f>
        <v>0</v>
      </c>
      <c r="BL294" s="58">
        <f t="shared" ref="BL294" si="3534">SUM(M294:M295)</f>
        <v>0</v>
      </c>
      <c r="BM294" s="58">
        <f t="shared" ref="BM294" si="3535">SUM(N294:N295)</f>
        <v>0</v>
      </c>
      <c r="BN294" s="58">
        <f t="shared" ref="BN294" si="3536">SUM(O294:O295)</f>
        <v>0</v>
      </c>
      <c r="BO294" s="58">
        <f t="shared" ref="BO294" si="3537">SUM(P294:P295)</f>
        <v>0</v>
      </c>
      <c r="BP294" s="58">
        <f t="shared" ref="BP294" si="3538">SUM(Q294:Q295)</f>
        <v>0</v>
      </c>
      <c r="BQ294" s="58">
        <f t="shared" ref="BQ294" si="3539">SUM(R294:R295)</f>
        <v>0</v>
      </c>
      <c r="BR294" s="58">
        <f t="shared" ref="BR294" si="3540">SUM(S294:S295)</f>
        <v>0</v>
      </c>
      <c r="BT294" s="58">
        <f t="shared" ref="BT294" si="3541">SUM(U294:U295)</f>
        <v>0</v>
      </c>
      <c r="BU294" s="58">
        <f t="shared" ref="BU294" si="3542">SUM(V294:V295)</f>
        <v>0</v>
      </c>
      <c r="BV294" s="58">
        <f t="shared" ref="BV294" si="3543">SUM(W294:W295)</f>
        <v>0</v>
      </c>
      <c r="BW294" s="58">
        <f t="shared" ref="BW294" si="3544">SUM(X294:X295)</f>
        <v>0</v>
      </c>
      <c r="BX294" s="58">
        <f t="shared" ref="BX294" si="3545">SUM(Y294:Y295)</f>
        <v>0</v>
      </c>
      <c r="BY294" s="58">
        <f t="shared" ref="BY294" si="3546">SUM(Z294:Z295)</f>
        <v>0</v>
      </c>
      <c r="BZ294" s="58">
        <f t="shared" ref="BZ294" si="3547">SUM(AA294:AA295)</f>
        <v>0</v>
      </c>
      <c r="CA294" s="58">
        <f t="shared" ref="CA294" si="3548">SUM(AB294:AB295)</f>
        <v>0</v>
      </c>
      <c r="CB294" s="58">
        <f t="shared" ref="CB294" si="3549">SUM(AC294:AC295)</f>
        <v>0</v>
      </c>
      <c r="CC294" s="58">
        <f t="shared" ref="CC294" si="3550">SUM(AD294:AD295)</f>
        <v>0</v>
      </c>
      <c r="CD294" s="58">
        <f t="shared" ref="CD294" si="3551">SUM(AE294:AE295)</f>
        <v>0</v>
      </c>
      <c r="CE294" s="58">
        <f t="shared" ref="CE294" si="3552">SUM(AF294:AF295)</f>
        <v>0</v>
      </c>
    </row>
    <row r="295" spans="1:83">
      <c r="A295" s="375"/>
      <c r="B295" s="378"/>
      <c r="C295" s="408"/>
      <c r="D295" s="408"/>
      <c r="E295" s="382"/>
      <c r="F295" s="378"/>
      <c r="G295" s="235" t="s">
        <v>107</v>
      </c>
      <c r="H295" s="194"/>
      <c r="I295" s="195" t="str">
        <f t="shared" si="3518"/>
        <v/>
      </c>
      <c r="J295" s="195" t="str">
        <f t="shared" si="3519"/>
        <v/>
      </c>
      <c r="K295" s="195" t="str">
        <f t="shared" si="3520"/>
        <v/>
      </c>
      <c r="L295" s="195" t="str">
        <f t="shared" si="3521"/>
        <v/>
      </c>
      <c r="M295" s="195" t="str">
        <f t="shared" si="3522"/>
        <v/>
      </c>
      <c r="N295" s="195" t="str">
        <f t="shared" si="3523"/>
        <v/>
      </c>
      <c r="O295" s="195" t="str">
        <f t="shared" si="3524"/>
        <v/>
      </c>
      <c r="P295" s="195" t="str">
        <f t="shared" si="3525"/>
        <v/>
      </c>
      <c r="Q295" s="195" t="str">
        <f t="shared" si="3526"/>
        <v/>
      </c>
      <c r="R295" s="195" t="str">
        <f t="shared" si="3527"/>
        <v/>
      </c>
      <c r="S295" s="195" t="str">
        <f t="shared" si="3528"/>
        <v/>
      </c>
      <c r="T295" s="196">
        <f t="shared" si="3082"/>
        <v>0</v>
      </c>
      <c r="AN295" s="58">
        <v>9</v>
      </c>
      <c r="AO295" s="58">
        <v>1</v>
      </c>
      <c r="AP295" s="58">
        <v>2</v>
      </c>
      <c r="AQ295" s="60">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58">
        <f ca="1">COUNTIF(INDIRECT("H"&amp;(ROW()+12*(($AN295-1)*3+$AO295)-ROW())/12+5):INDIRECT("S"&amp;(ROW()+12*(($AN295-1)*3+$AO295)-ROW())/12+5),AQ295)</f>
        <v>0</v>
      </c>
      <c r="AS295" s="60"/>
      <c r="AU295" s="58">
        <f ca="1">IF(AND(AQ295&gt;0,AR295&gt;0),COUNTIF(AU$6:AU294,"&gt;0")+1,0)</f>
        <v>0</v>
      </c>
      <c r="BE295" s="58">
        <v>2</v>
      </c>
      <c r="BF295" s="58" t="s">
        <v>257</v>
      </c>
      <c r="BG295" s="58">
        <f t="shared" ref="BG295" si="3553">IF(BG294+BT294&gt;40000,1,0)</f>
        <v>0</v>
      </c>
      <c r="BH295" s="58">
        <f t="shared" ref="BH295" si="3554">IF(BH294+BU294&gt;40000,1,0)</f>
        <v>0</v>
      </c>
      <c r="BI295" s="58">
        <f t="shared" ref="BI295" si="3555">IF(BI294+BV294&gt;40000,1,0)</f>
        <v>0</v>
      </c>
      <c r="BJ295" s="58">
        <f t="shared" ref="BJ295" si="3556">IF(BJ294+BW294&gt;40000,1,0)</f>
        <v>0</v>
      </c>
      <c r="BK295" s="58">
        <f t="shared" ref="BK295" si="3557">IF(BK294+BX294&gt;40000,1,0)</f>
        <v>0</v>
      </c>
      <c r="BL295" s="58">
        <f t="shared" ref="BL295" si="3558">IF(BL294+BY294&gt;40000,1,0)</f>
        <v>0</v>
      </c>
      <c r="BM295" s="58">
        <f t="shared" ref="BM295" si="3559">IF(BM294+BZ294&gt;40000,1,0)</f>
        <v>0</v>
      </c>
      <c r="BN295" s="58">
        <f t="shared" ref="BN295" si="3560">IF(BN294+CA294&gt;40000,1,0)</f>
        <v>0</v>
      </c>
      <c r="BO295" s="58">
        <f t="shared" ref="BO295" si="3561">IF(BO294+CB294&gt;40000,1,0)</f>
        <v>0</v>
      </c>
      <c r="BP295" s="58">
        <f t="shared" ref="BP295" si="3562">IF(BP294+CC294&gt;40000,1,0)</f>
        <v>0</v>
      </c>
      <c r="BQ295" s="58">
        <f t="shared" ref="BQ295" si="3563">IF(BQ294+CD294&gt;40000,1,0)</f>
        <v>0</v>
      </c>
      <c r="BR295" s="58">
        <f t="shared" ref="BR295" si="3564">IF(BR294+CE294&gt;40000,1,0)</f>
        <v>0</v>
      </c>
    </row>
    <row r="296" spans="1:83">
      <c r="A296" s="376"/>
      <c r="B296" s="379"/>
      <c r="C296" s="409"/>
      <c r="D296" s="410"/>
      <c r="E296" s="383"/>
      <c r="F296" s="379"/>
      <c r="G296" s="236" t="s">
        <v>1226</v>
      </c>
      <c r="H296" s="197"/>
      <c r="I296" s="198"/>
      <c r="J296" s="198"/>
      <c r="K296" s="198"/>
      <c r="L296" s="198"/>
      <c r="M296" s="198"/>
      <c r="N296" s="198"/>
      <c r="O296" s="198"/>
      <c r="P296" s="198"/>
      <c r="Q296" s="198"/>
      <c r="R296" s="198"/>
      <c r="S296" s="198"/>
      <c r="T296" s="199">
        <f t="shared" si="3082"/>
        <v>0</v>
      </c>
      <c r="AN296" s="58">
        <v>9</v>
      </c>
      <c r="AO296" s="58">
        <v>1</v>
      </c>
      <c r="AP296" s="58">
        <v>3</v>
      </c>
      <c r="AQ296" s="60">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58">
        <f ca="1">COUNTIF(INDIRECT("H"&amp;(ROW()+12*(($AN296-1)*3+$AO296)-ROW())/12+5):INDIRECT("S"&amp;(ROW()+12*(($AN296-1)*3+$AO296)-ROW())/12+5),AQ296)</f>
        <v>0</v>
      </c>
      <c r="AS296" s="60"/>
      <c r="AU296" s="58">
        <f ca="1">IF(AND(AQ296&gt;0,AR296&gt;0),COUNTIF(AU$6:AU295,"&gt;0")+1,0)</f>
        <v>0</v>
      </c>
      <c r="BE296" s="58">
        <v>3</v>
      </c>
    </row>
    <row r="297" spans="1:83">
      <c r="A297" s="374">
        <v>98</v>
      </c>
      <c r="B297" s="377"/>
      <c r="C297" s="377"/>
      <c r="D297" s="377"/>
      <c r="E297" s="381"/>
      <c r="F297" s="377"/>
      <c r="G297" s="234" t="s">
        <v>109</v>
      </c>
      <c r="H297" s="191"/>
      <c r="I297" s="192" t="str">
        <f t="shared" ref="I297:I298" si="3565">IF(H297="","",H297)</f>
        <v/>
      </c>
      <c r="J297" s="192" t="str">
        <f t="shared" ref="J297:J298" si="3566">IF(I297="","",I297)</f>
        <v/>
      </c>
      <c r="K297" s="192" t="str">
        <f t="shared" ref="K297:K298" si="3567">IF(J297="","",J297)</f>
        <v/>
      </c>
      <c r="L297" s="192" t="str">
        <f t="shared" ref="L297:L298" si="3568">IF(K297="","",K297)</f>
        <v/>
      </c>
      <c r="M297" s="192" t="str">
        <f t="shared" ref="M297:M298" si="3569">IF(L297="","",L297)</f>
        <v/>
      </c>
      <c r="N297" s="192" t="str">
        <f t="shared" ref="N297:N298" si="3570">IF(M297="","",M297)</f>
        <v/>
      </c>
      <c r="O297" s="192" t="str">
        <f t="shared" ref="O297:O298" si="3571">IF(N297="","",N297)</f>
        <v/>
      </c>
      <c r="P297" s="192" t="str">
        <f t="shared" ref="P297:P298" si="3572">IF(O297="","",O297)</f>
        <v/>
      </c>
      <c r="Q297" s="192" t="str">
        <f t="shared" ref="Q297:Q298" si="3573">IF(P297="","",P297)</f>
        <v/>
      </c>
      <c r="R297" s="192" t="str">
        <f t="shared" ref="R297:R298" si="3574">IF(Q297="","",Q297)</f>
        <v/>
      </c>
      <c r="S297" s="192" t="str">
        <f t="shared" ref="S297:S298" si="3575">IF(R297="","",R297)</f>
        <v/>
      </c>
      <c r="T297" s="193">
        <f t="shared" si="3082"/>
        <v>0</v>
      </c>
      <c r="AN297" s="58">
        <v>9</v>
      </c>
      <c r="AO297" s="58">
        <v>1</v>
      </c>
      <c r="AP297" s="58">
        <v>4</v>
      </c>
      <c r="AQ297" s="60">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58">
        <f ca="1">COUNTIF(INDIRECT("H"&amp;(ROW()+12*(($AN297-1)*3+$AO297)-ROW())/12+5):INDIRECT("S"&amp;(ROW()+12*(($AN297-1)*3+$AO297)-ROW())/12+5),AQ297)</f>
        <v>0</v>
      </c>
      <c r="AS297" s="60"/>
      <c r="AU297" s="58">
        <f ca="1">IF(AND(AQ297&gt;0,AR297&gt;0),COUNTIF(AU$6:AU296,"&gt;0")+1,0)</f>
        <v>0</v>
      </c>
      <c r="BE297" s="58">
        <v>1</v>
      </c>
      <c r="BG297" s="58">
        <f t="shared" ref="BG297" si="3576">SUM(H297:H298)</f>
        <v>0</v>
      </c>
      <c r="BH297" s="58">
        <f t="shared" ref="BH297" si="3577">SUM(I297:I298)</f>
        <v>0</v>
      </c>
      <c r="BI297" s="58">
        <f t="shared" ref="BI297" si="3578">SUM(J297:J298)</f>
        <v>0</v>
      </c>
      <c r="BJ297" s="58">
        <f t="shared" ref="BJ297" si="3579">SUM(K297:K298)</f>
        <v>0</v>
      </c>
      <c r="BK297" s="58">
        <f t="shared" ref="BK297" si="3580">SUM(L297:L298)</f>
        <v>0</v>
      </c>
      <c r="BL297" s="58">
        <f t="shared" ref="BL297" si="3581">SUM(M297:M298)</f>
        <v>0</v>
      </c>
      <c r="BM297" s="58">
        <f t="shared" ref="BM297" si="3582">SUM(N297:N298)</f>
        <v>0</v>
      </c>
      <c r="BN297" s="58">
        <f t="shared" ref="BN297" si="3583">SUM(O297:O298)</f>
        <v>0</v>
      </c>
      <c r="BO297" s="58">
        <f t="shared" ref="BO297" si="3584">SUM(P297:P298)</f>
        <v>0</v>
      </c>
      <c r="BP297" s="58">
        <f t="shared" ref="BP297" si="3585">SUM(Q297:Q298)</f>
        <v>0</v>
      </c>
      <c r="BQ297" s="58">
        <f t="shared" ref="BQ297" si="3586">SUM(R297:R298)</f>
        <v>0</v>
      </c>
      <c r="BR297" s="58">
        <f t="shared" ref="BR297" si="3587">SUM(S297:S298)</f>
        <v>0</v>
      </c>
      <c r="BT297" s="58">
        <f t="shared" ref="BT297" si="3588">SUM(U297:U298)</f>
        <v>0</v>
      </c>
      <c r="BU297" s="58">
        <f t="shared" ref="BU297" si="3589">SUM(V297:V298)</f>
        <v>0</v>
      </c>
      <c r="BV297" s="58">
        <f t="shared" ref="BV297" si="3590">SUM(W297:W298)</f>
        <v>0</v>
      </c>
      <c r="BW297" s="58">
        <f t="shared" ref="BW297" si="3591">SUM(X297:X298)</f>
        <v>0</v>
      </c>
      <c r="BX297" s="58">
        <f t="shared" ref="BX297" si="3592">SUM(Y297:Y298)</f>
        <v>0</v>
      </c>
      <c r="BY297" s="58">
        <f t="shared" ref="BY297" si="3593">SUM(Z297:Z298)</f>
        <v>0</v>
      </c>
      <c r="BZ297" s="58">
        <f t="shared" ref="BZ297" si="3594">SUM(AA297:AA298)</f>
        <v>0</v>
      </c>
      <c r="CA297" s="58">
        <f t="shared" ref="CA297" si="3595">SUM(AB297:AB298)</f>
        <v>0</v>
      </c>
      <c r="CB297" s="58">
        <f t="shared" ref="CB297" si="3596">SUM(AC297:AC298)</f>
        <v>0</v>
      </c>
      <c r="CC297" s="58">
        <f t="shared" ref="CC297" si="3597">SUM(AD297:AD298)</f>
        <v>0</v>
      </c>
      <c r="CD297" s="58">
        <f t="shared" ref="CD297" si="3598">SUM(AE297:AE298)</f>
        <v>0</v>
      </c>
      <c r="CE297" s="58">
        <f t="shared" ref="CE297" si="3599">SUM(AF297:AF298)</f>
        <v>0</v>
      </c>
    </row>
    <row r="298" spans="1:83">
      <c r="A298" s="375"/>
      <c r="B298" s="378"/>
      <c r="C298" s="408"/>
      <c r="D298" s="408"/>
      <c r="E298" s="382"/>
      <c r="F298" s="378"/>
      <c r="G298" s="235" t="s">
        <v>107</v>
      </c>
      <c r="H298" s="194"/>
      <c r="I298" s="195" t="str">
        <f t="shared" si="3565"/>
        <v/>
      </c>
      <c r="J298" s="195" t="str">
        <f t="shared" si="3566"/>
        <v/>
      </c>
      <c r="K298" s="195" t="str">
        <f t="shared" si="3567"/>
        <v/>
      </c>
      <c r="L298" s="195" t="str">
        <f t="shared" si="3568"/>
        <v/>
      </c>
      <c r="M298" s="195" t="str">
        <f t="shared" si="3569"/>
        <v/>
      </c>
      <c r="N298" s="195" t="str">
        <f t="shared" si="3570"/>
        <v/>
      </c>
      <c r="O298" s="195" t="str">
        <f t="shared" si="3571"/>
        <v/>
      </c>
      <c r="P298" s="195" t="str">
        <f t="shared" si="3572"/>
        <v/>
      </c>
      <c r="Q298" s="195" t="str">
        <f t="shared" si="3573"/>
        <v/>
      </c>
      <c r="R298" s="195" t="str">
        <f t="shared" si="3574"/>
        <v/>
      </c>
      <c r="S298" s="195" t="str">
        <f t="shared" si="3575"/>
        <v/>
      </c>
      <c r="T298" s="196">
        <f t="shared" si="3082"/>
        <v>0</v>
      </c>
      <c r="AN298" s="58">
        <v>9</v>
      </c>
      <c r="AO298" s="58">
        <v>1</v>
      </c>
      <c r="AP298" s="58">
        <v>5</v>
      </c>
      <c r="AQ298" s="60">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58">
        <f ca="1">COUNTIF(INDIRECT("H"&amp;(ROW()+12*(($AN298-1)*3+$AO298)-ROW())/12+5):INDIRECT("S"&amp;(ROW()+12*(($AN298-1)*3+$AO298)-ROW())/12+5),AQ298)</f>
        <v>0</v>
      </c>
      <c r="AS298" s="60"/>
      <c r="AU298" s="58">
        <f ca="1">IF(AND(AQ298&gt;0,AR298&gt;0),COUNTIF(AU$6:AU297,"&gt;0")+1,0)</f>
        <v>0</v>
      </c>
      <c r="BE298" s="58">
        <v>2</v>
      </c>
      <c r="BF298" s="58" t="s">
        <v>257</v>
      </c>
      <c r="BG298" s="58">
        <f t="shared" ref="BG298" si="3600">IF(BG297+BT297&gt;40000,1,0)</f>
        <v>0</v>
      </c>
      <c r="BH298" s="58">
        <f t="shared" ref="BH298" si="3601">IF(BH297+BU297&gt;40000,1,0)</f>
        <v>0</v>
      </c>
      <c r="BI298" s="58">
        <f t="shared" ref="BI298" si="3602">IF(BI297+BV297&gt;40000,1,0)</f>
        <v>0</v>
      </c>
      <c r="BJ298" s="58">
        <f t="shared" ref="BJ298" si="3603">IF(BJ297+BW297&gt;40000,1,0)</f>
        <v>0</v>
      </c>
      <c r="BK298" s="58">
        <f t="shared" ref="BK298" si="3604">IF(BK297+BX297&gt;40000,1,0)</f>
        <v>0</v>
      </c>
      <c r="BL298" s="58">
        <f t="shared" ref="BL298" si="3605">IF(BL297+BY297&gt;40000,1,0)</f>
        <v>0</v>
      </c>
      <c r="BM298" s="58">
        <f t="shared" ref="BM298" si="3606">IF(BM297+BZ297&gt;40000,1,0)</f>
        <v>0</v>
      </c>
      <c r="BN298" s="58">
        <f t="shared" ref="BN298" si="3607">IF(BN297+CA297&gt;40000,1,0)</f>
        <v>0</v>
      </c>
      <c r="BO298" s="58">
        <f t="shared" ref="BO298" si="3608">IF(BO297+CB297&gt;40000,1,0)</f>
        <v>0</v>
      </c>
      <c r="BP298" s="58">
        <f t="shared" ref="BP298" si="3609">IF(BP297+CC297&gt;40000,1,0)</f>
        <v>0</v>
      </c>
      <c r="BQ298" s="58">
        <f t="shared" ref="BQ298" si="3610">IF(BQ297+CD297&gt;40000,1,0)</f>
        <v>0</v>
      </c>
      <c r="BR298" s="58">
        <f t="shared" ref="BR298" si="3611">IF(BR297+CE297&gt;40000,1,0)</f>
        <v>0</v>
      </c>
    </row>
    <row r="299" spans="1:83">
      <c r="A299" s="376"/>
      <c r="B299" s="379"/>
      <c r="C299" s="409"/>
      <c r="D299" s="410"/>
      <c r="E299" s="383"/>
      <c r="F299" s="379"/>
      <c r="G299" s="236" t="s">
        <v>1226</v>
      </c>
      <c r="H299" s="197"/>
      <c r="I299" s="198"/>
      <c r="J299" s="198"/>
      <c r="K299" s="198"/>
      <c r="L299" s="198"/>
      <c r="M299" s="198"/>
      <c r="N299" s="198"/>
      <c r="O299" s="198"/>
      <c r="P299" s="198"/>
      <c r="Q299" s="198"/>
      <c r="R299" s="198"/>
      <c r="S299" s="198"/>
      <c r="T299" s="199">
        <f t="shared" si="3082"/>
        <v>0</v>
      </c>
      <c r="AN299" s="58">
        <v>9</v>
      </c>
      <c r="AO299" s="58">
        <v>1</v>
      </c>
      <c r="AP299" s="58">
        <v>6</v>
      </c>
      <c r="AQ299" s="60">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58">
        <f ca="1">COUNTIF(INDIRECT("H"&amp;(ROW()+12*(($AN299-1)*3+$AO299)-ROW())/12+5):INDIRECT("S"&amp;(ROW()+12*(($AN299-1)*3+$AO299)-ROW())/12+5),AQ299)</f>
        <v>0</v>
      </c>
      <c r="AS299" s="60"/>
      <c r="AU299" s="58">
        <f ca="1">IF(AND(AQ299&gt;0,AR299&gt;0),COUNTIF(AU$6:AU298,"&gt;0")+1,0)</f>
        <v>0</v>
      </c>
      <c r="BE299" s="58">
        <v>3</v>
      </c>
    </row>
    <row r="300" spans="1:83">
      <c r="A300" s="374">
        <v>99</v>
      </c>
      <c r="B300" s="377"/>
      <c r="C300" s="377"/>
      <c r="D300" s="377"/>
      <c r="E300" s="381"/>
      <c r="F300" s="377"/>
      <c r="G300" s="234" t="s">
        <v>109</v>
      </c>
      <c r="H300" s="191"/>
      <c r="I300" s="192" t="str">
        <f t="shared" ref="I300:I301" si="3612">IF(H300="","",H300)</f>
        <v/>
      </c>
      <c r="J300" s="192" t="str">
        <f t="shared" ref="J300:J301" si="3613">IF(I300="","",I300)</f>
        <v/>
      </c>
      <c r="K300" s="192" t="str">
        <f t="shared" ref="K300:K301" si="3614">IF(J300="","",J300)</f>
        <v/>
      </c>
      <c r="L300" s="192" t="str">
        <f t="shared" ref="L300:L301" si="3615">IF(K300="","",K300)</f>
        <v/>
      </c>
      <c r="M300" s="192" t="str">
        <f t="shared" ref="M300:M301" si="3616">IF(L300="","",L300)</f>
        <v/>
      </c>
      <c r="N300" s="192" t="str">
        <f t="shared" ref="N300:N301" si="3617">IF(M300="","",M300)</f>
        <v/>
      </c>
      <c r="O300" s="192" t="str">
        <f t="shared" ref="O300:O301" si="3618">IF(N300="","",N300)</f>
        <v/>
      </c>
      <c r="P300" s="192" t="str">
        <f t="shared" ref="P300:P301" si="3619">IF(O300="","",O300)</f>
        <v/>
      </c>
      <c r="Q300" s="192" t="str">
        <f t="shared" ref="Q300:Q301" si="3620">IF(P300="","",P300)</f>
        <v/>
      </c>
      <c r="R300" s="192" t="str">
        <f t="shared" ref="R300:R301" si="3621">IF(Q300="","",Q300)</f>
        <v/>
      </c>
      <c r="S300" s="192" t="str">
        <f t="shared" ref="S300:S301" si="3622">IF(R300="","",R300)</f>
        <v/>
      </c>
      <c r="T300" s="193">
        <f t="shared" si="3082"/>
        <v>0</v>
      </c>
      <c r="AN300" s="58">
        <v>9</v>
      </c>
      <c r="AO300" s="58">
        <v>1</v>
      </c>
      <c r="AP300" s="58">
        <v>7</v>
      </c>
      <c r="AQ300" s="60">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58">
        <f ca="1">COUNTIF(INDIRECT("H"&amp;(ROW()+12*(($AN300-1)*3+$AO300)-ROW())/12+5):INDIRECT("S"&amp;(ROW()+12*(($AN300-1)*3+$AO300)-ROW())/12+5),AQ300)</f>
        <v>0</v>
      </c>
      <c r="AS300" s="60"/>
      <c r="AU300" s="58">
        <f ca="1">IF(AND(AQ300&gt;0,AR300&gt;0),COUNTIF(AU$6:AU299,"&gt;0")+1,0)</f>
        <v>0</v>
      </c>
      <c r="BE300" s="58">
        <v>1</v>
      </c>
      <c r="BG300" s="58">
        <f t="shared" ref="BG300" si="3623">SUM(H300:H301)</f>
        <v>0</v>
      </c>
      <c r="BH300" s="58">
        <f t="shared" ref="BH300" si="3624">SUM(I300:I301)</f>
        <v>0</v>
      </c>
      <c r="BI300" s="58">
        <f t="shared" ref="BI300" si="3625">SUM(J300:J301)</f>
        <v>0</v>
      </c>
      <c r="BJ300" s="58">
        <f t="shared" ref="BJ300" si="3626">SUM(K300:K301)</f>
        <v>0</v>
      </c>
      <c r="BK300" s="58">
        <f t="shared" ref="BK300" si="3627">SUM(L300:L301)</f>
        <v>0</v>
      </c>
      <c r="BL300" s="58">
        <f t="shared" ref="BL300" si="3628">SUM(M300:M301)</f>
        <v>0</v>
      </c>
      <c r="BM300" s="58">
        <f t="shared" ref="BM300" si="3629">SUM(N300:N301)</f>
        <v>0</v>
      </c>
      <c r="BN300" s="58">
        <f t="shared" ref="BN300" si="3630">SUM(O300:O301)</f>
        <v>0</v>
      </c>
      <c r="BO300" s="58">
        <f t="shared" ref="BO300" si="3631">SUM(P300:P301)</f>
        <v>0</v>
      </c>
      <c r="BP300" s="58">
        <f t="shared" ref="BP300" si="3632">SUM(Q300:Q301)</f>
        <v>0</v>
      </c>
      <c r="BQ300" s="58">
        <f t="shared" ref="BQ300" si="3633">SUM(R300:R301)</f>
        <v>0</v>
      </c>
      <c r="BR300" s="58">
        <f t="shared" ref="BR300" si="3634">SUM(S300:S301)</f>
        <v>0</v>
      </c>
      <c r="BT300" s="58">
        <f t="shared" ref="BT300" si="3635">SUM(U300:U301)</f>
        <v>0</v>
      </c>
      <c r="BU300" s="58">
        <f t="shared" ref="BU300" si="3636">SUM(V300:V301)</f>
        <v>0</v>
      </c>
      <c r="BV300" s="58">
        <f t="shared" ref="BV300" si="3637">SUM(W300:W301)</f>
        <v>0</v>
      </c>
      <c r="BW300" s="58">
        <f t="shared" ref="BW300" si="3638">SUM(X300:X301)</f>
        <v>0</v>
      </c>
      <c r="BX300" s="58">
        <f t="shared" ref="BX300" si="3639">SUM(Y300:Y301)</f>
        <v>0</v>
      </c>
      <c r="BY300" s="58">
        <f t="shared" ref="BY300" si="3640">SUM(Z300:Z301)</f>
        <v>0</v>
      </c>
      <c r="BZ300" s="58">
        <f t="shared" ref="BZ300" si="3641">SUM(AA300:AA301)</f>
        <v>0</v>
      </c>
      <c r="CA300" s="58">
        <f t="shared" ref="CA300" si="3642">SUM(AB300:AB301)</f>
        <v>0</v>
      </c>
      <c r="CB300" s="58">
        <f t="shared" ref="CB300" si="3643">SUM(AC300:AC301)</f>
        <v>0</v>
      </c>
      <c r="CC300" s="58">
        <f t="shared" ref="CC300" si="3644">SUM(AD300:AD301)</f>
        <v>0</v>
      </c>
      <c r="CD300" s="58">
        <f t="shared" ref="CD300" si="3645">SUM(AE300:AE301)</f>
        <v>0</v>
      </c>
      <c r="CE300" s="58">
        <f t="shared" ref="CE300" si="3646">SUM(AF300:AF301)</f>
        <v>0</v>
      </c>
    </row>
    <row r="301" spans="1:83">
      <c r="A301" s="375"/>
      <c r="B301" s="378"/>
      <c r="C301" s="408"/>
      <c r="D301" s="408"/>
      <c r="E301" s="382"/>
      <c r="F301" s="378"/>
      <c r="G301" s="235" t="s">
        <v>107</v>
      </c>
      <c r="H301" s="194"/>
      <c r="I301" s="195" t="str">
        <f t="shared" si="3612"/>
        <v/>
      </c>
      <c r="J301" s="195" t="str">
        <f t="shared" si="3613"/>
        <v/>
      </c>
      <c r="K301" s="195" t="str">
        <f t="shared" si="3614"/>
        <v/>
      </c>
      <c r="L301" s="195" t="str">
        <f t="shared" si="3615"/>
        <v/>
      </c>
      <c r="M301" s="195" t="str">
        <f t="shared" si="3616"/>
        <v/>
      </c>
      <c r="N301" s="195" t="str">
        <f t="shared" si="3617"/>
        <v/>
      </c>
      <c r="O301" s="195" t="str">
        <f t="shared" si="3618"/>
        <v/>
      </c>
      <c r="P301" s="195" t="str">
        <f t="shared" si="3619"/>
        <v/>
      </c>
      <c r="Q301" s="195" t="str">
        <f t="shared" si="3620"/>
        <v/>
      </c>
      <c r="R301" s="195" t="str">
        <f t="shared" si="3621"/>
        <v/>
      </c>
      <c r="S301" s="195" t="str">
        <f t="shared" si="3622"/>
        <v/>
      </c>
      <c r="T301" s="196">
        <f t="shared" si="3082"/>
        <v>0</v>
      </c>
      <c r="AN301" s="58">
        <v>9</v>
      </c>
      <c r="AO301" s="58">
        <v>1</v>
      </c>
      <c r="AP301" s="58">
        <v>8</v>
      </c>
      <c r="AQ301" s="60">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58">
        <f ca="1">COUNTIF(INDIRECT("H"&amp;(ROW()+12*(($AN301-1)*3+$AO301)-ROW())/12+5):INDIRECT("S"&amp;(ROW()+12*(($AN301-1)*3+$AO301)-ROW())/12+5),AQ301)</f>
        <v>0</v>
      </c>
      <c r="AS301" s="60"/>
      <c r="AU301" s="58">
        <f ca="1">IF(AND(AQ301&gt;0,AR301&gt;0),COUNTIF(AU$6:AU300,"&gt;0")+1,0)</f>
        <v>0</v>
      </c>
      <c r="BE301" s="58">
        <v>2</v>
      </c>
      <c r="BF301" s="58" t="s">
        <v>257</v>
      </c>
      <c r="BG301" s="58">
        <f t="shared" ref="BG301" si="3647">IF(BG300+BT300&gt;40000,1,0)</f>
        <v>0</v>
      </c>
      <c r="BH301" s="58">
        <f t="shared" ref="BH301" si="3648">IF(BH300+BU300&gt;40000,1,0)</f>
        <v>0</v>
      </c>
      <c r="BI301" s="58">
        <f t="shared" ref="BI301" si="3649">IF(BI300+BV300&gt;40000,1,0)</f>
        <v>0</v>
      </c>
      <c r="BJ301" s="58">
        <f t="shared" ref="BJ301" si="3650">IF(BJ300+BW300&gt;40000,1,0)</f>
        <v>0</v>
      </c>
      <c r="BK301" s="58">
        <f t="shared" ref="BK301" si="3651">IF(BK300+BX300&gt;40000,1,0)</f>
        <v>0</v>
      </c>
      <c r="BL301" s="58">
        <f t="shared" ref="BL301" si="3652">IF(BL300+BY300&gt;40000,1,0)</f>
        <v>0</v>
      </c>
      <c r="BM301" s="58">
        <f t="shared" ref="BM301" si="3653">IF(BM300+BZ300&gt;40000,1,0)</f>
        <v>0</v>
      </c>
      <c r="BN301" s="58">
        <f t="shared" ref="BN301" si="3654">IF(BN300+CA300&gt;40000,1,0)</f>
        <v>0</v>
      </c>
      <c r="BO301" s="58">
        <f t="shared" ref="BO301" si="3655">IF(BO300+CB300&gt;40000,1,0)</f>
        <v>0</v>
      </c>
      <c r="BP301" s="58">
        <f t="shared" ref="BP301" si="3656">IF(BP300+CC300&gt;40000,1,0)</f>
        <v>0</v>
      </c>
      <c r="BQ301" s="58">
        <f t="shared" ref="BQ301" si="3657">IF(BQ300+CD300&gt;40000,1,0)</f>
        <v>0</v>
      </c>
      <c r="BR301" s="58">
        <f t="shared" ref="BR301" si="3658">IF(BR300+CE300&gt;40000,1,0)</f>
        <v>0</v>
      </c>
    </row>
    <row r="302" spans="1:83">
      <c r="A302" s="376"/>
      <c r="B302" s="379"/>
      <c r="C302" s="409"/>
      <c r="D302" s="410"/>
      <c r="E302" s="383"/>
      <c r="F302" s="379"/>
      <c r="G302" s="236" t="s">
        <v>1226</v>
      </c>
      <c r="H302" s="197"/>
      <c r="I302" s="198"/>
      <c r="J302" s="198"/>
      <c r="K302" s="198"/>
      <c r="L302" s="198"/>
      <c r="M302" s="198"/>
      <c r="N302" s="198"/>
      <c r="O302" s="198"/>
      <c r="P302" s="198"/>
      <c r="Q302" s="198"/>
      <c r="R302" s="198"/>
      <c r="S302" s="198"/>
      <c r="T302" s="199">
        <f t="shared" si="3082"/>
        <v>0</v>
      </c>
      <c r="AN302" s="58">
        <v>9</v>
      </c>
      <c r="AO302" s="58">
        <v>1</v>
      </c>
      <c r="AP302" s="58">
        <v>9</v>
      </c>
      <c r="AQ302" s="60">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58">
        <f ca="1">COUNTIF(INDIRECT("H"&amp;(ROW()+12*(($AN302-1)*3+$AO302)-ROW())/12+5):INDIRECT("S"&amp;(ROW()+12*(($AN302-1)*3+$AO302)-ROW())/12+5),AQ302)</f>
        <v>0</v>
      </c>
      <c r="AS302" s="60"/>
      <c r="AU302" s="58">
        <f ca="1">IF(AND(AQ302&gt;0,AR302&gt;0),COUNTIF(AU$6:AU301,"&gt;0")+1,0)</f>
        <v>0</v>
      </c>
      <c r="BE302" s="58">
        <v>3</v>
      </c>
    </row>
    <row r="303" spans="1:83">
      <c r="A303" s="374">
        <v>100</v>
      </c>
      <c r="B303" s="377"/>
      <c r="C303" s="377"/>
      <c r="D303" s="377"/>
      <c r="E303" s="381"/>
      <c r="F303" s="377"/>
      <c r="G303" s="234" t="s">
        <v>109</v>
      </c>
      <c r="H303" s="191"/>
      <c r="I303" s="192" t="str">
        <f t="shared" ref="I303:I304" si="3659">IF(H303="","",H303)</f>
        <v/>
      </c>
      <c r="J303" s="192" t="str">
        <f t="shared" ref="J303:J304" si="3660">IF(I303="","",I303)</f>
        <v/>
      </c>
      <c r="K303" s="192" t="str">
        <f t="shared" ref="K303:K304" si="3661">IF(J303="","",J303)</f>
        <v/>
      </c>
      <c r="L303" s="192" t="str">
        <f t="shared" ref="L303:L304" si="3662">IF(K303="","",K303)</f>
        <v/>
      </c>
      <c r="M303" s="192" t="str">
        <f t="shared" ref="M303:M304" si="3663">IF(L303="","",L303)</f>
        <v/>
      </c>
      <c r="N303" s="192" t="str">
        <f t="shared" ref="N303:N304" si="3664">IF(M303="","",M303)</f>
        <v/>
      </c>
      <c r="O303" s="192" t="str">
        <f t="shared" ref="O303:O304" si="3665">IF(N303="","",N303)</f>
        <v/>
      </c>
      <c r="P303" s="192" t="str">
        <f t="shared" ref="P303:P304" si="3666">IF(O303="","",O303)</f>
        <v/>
      </c>
      <c r="Q303" s="192" t="str">
        <f t="shared" ref="Q303:Q304" si="3667">IF(P303="","",P303)</f>
        <v/>
      </c>
      <c r="R303" s="192" t="str">
        <f t="shared" ref="R303:R304" si="3668">IF(Q303="","",Q303)</f>
        <v/>
      </c>
      <c r="S303" s="192" t="str">
        <f t="shared" ref="S303:S304" si="3669">IF(R303="","",R303)</f>
        <v/>
      </c>
      <c r="T303" s="193">
        <f t="shared" si="3082"/>
        <v>0</v>
      </c>
      <c r="AN303" s="58">
        <v>9</v>
      </c>
      <c r="AO303" s="58">
        <v>1</v>
      </c>
      <c r="AP303" s="58">
        <v>10</v>
      </c>
      <c r="AQ303" s="60">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58">
        <f ca="1">COUNTIF(INDIRECT("H"&amp;(ROW()+12*(($AN303-1)*3+$AO303)-ROW())/12+5):INDIRECT("S"&amp;(ROW()+12*(($AN303-1)*3+$AO303)-ROW())/12+5),AQ303)</f>
        <v>0</v>
      </c>
      <c r="AS303" s="60"/>
      <c r="AU303" s="58">
        <f ca="1">IF(AND(AQ303&gt;0,AR303&gt;0),COUNTIF(AU$6:AU302,"&gt;0")+1,0)</f>
        <v>0</v>
      </c>
      <c r="BE303" s="58">
        <v>1</v>
      </c>
      <c r="BG303" s="58">
        <f t="shared" ref="BG303" si="3670">SUM(H303:H304)</f>
        <v>0</v>
      </c>
      <c r="BH303" s="58">
        <f t="shared" ref="BH303" si="3671">SUM(I303:I304)</f>
        <v>0</v>
      </c>
      <c r="BI303" s="58">
        <f t="shared" ref="BI303" si="3672">SUM(J303:J304)</f>
        <v>0</v>
      </c>
      <c r="BJ303" s="58">
        <f t="shared" ref="BJ303" si="3673">SUM(K303:K304)</f>
        <v>0</v>
      </c>
      <c r="BK303" s="58">
        <f t="shared" ref="BK303" si="3674">SUM(L303:L304)</f>
        <v>0</v>
      </c>
      <c r="BL303" s="58">
        <f t="shared" ref="BL303" si="3675">SUM(M303:M304)</f>
        <v>0</v>
      </c>
      <c r="BM303" s="58">
        <f t="shared" ref="BM303" si="3676">SUM(N303:N304)</f>
        <v>0</v>
      </c>
      <c r="BN303" s="58">
        <f t="shared" ref="BN303" si="3677">SUM(O303:O304)</f>
        <v>0</v>
      </c>
      <c r="BO303" s="58">
        <f t="shared" ref="BO303" si="3678">SUM(P303:P304)</f>
        <v>0</v>
      </c>
      <c r="BP303" s="58">
        <f t="shared" ref="BP303" si="3679">SUM(Q303:Q304)</f>
        <v>0</v>
      </c>
      <c r="BQ303" s="58">
        <f t="shared" ref="BQ303" si="3680">SUM(R303:R304)</f>
        <v>0</v>
      </c>
      <c r="BR303" s="58">
        <f t="shared" ref="BR303" si="3681">SUM(S303:S304)</f>
        <v>0</v>
      </c>
      <c r="BT303" s="58">
        <f t="shared" ref="BT303" si="3682">SUM(U303:U304)</f>
        <v>0</v>
      </c>
      <c r="BU303" s="58">
        <f t="shared" ref="BU303" si="3683">SUM(V303:V304)</f>
        <v>0</v>
      </c>
      <c r="BV303" s="58">
        <f t="shared" ref="BV303" si="3684">SUM(W303:W304)</f>
        <v>0</v>
      </c>
      <c r="BW303" s="58">
        <f t="shared" ref="BW303" si="3685">SUM(X303:X304)</f>
        <v>0</v>
      </c>
      <c r="BX303" s="58">
        <f t="shared" ref="BX303" si="3686">SUM(Y303:Y304)</f>
        <v>0</v>
      </c>
      <c r="BY303" s="58">
        <f t="shared" ref="BY303" si="3687">SUM(Z303:Z304)</f>
        <v>0</v>
      </c>
      <c r="BZ303" s="58">
        <f t="shared" ref="BZ303" si="3688">SUM(AA303:AA304)</f>
        <v>0</v>
      </c>
      <c r="CA303" s="58">
        <f t="shared" ref="CA303" si="3689">SUM(AB303:AB304)</f>
        <v>0</v>
      </c>
      <c r="CB303" s="58">
        <f t="shared" ref="CB303" si="3690">SUM(AC303:AC304)</f>
        <v>0</v>
      </c>
      <c r="CC303" s="58">
        <f t="shared" ref="CC303" si="3691">SUM(AD303:AD304)</f>
        <v>0</v>
      </c>
      <c r="CD303" s="58">
        <f t="shared" ref="CD303" si="3692">SUM(AE303:AE304)</f>
        <v>0</v>
      </c>
      <c r="CE303" s="58">
        <f t="shared" ref="CE303" si="3693">SUM(AF303:AF304)</f>
        <v>0</v>
      </c>
    </row>
    <row r="304" spans="1:83">
      <c r="A304" s="375"/>
      <c r="B304" s="378"/>
      <c r="C304" s="408"/>
      <c r="D304" s="408"/>
      <c r="E304" s="382"/>
      <c r="F304" s="378"/>
      <c r="G304" s="235" t="s">
        <v>107</v>
      </c>
      <c r="H304" s="194"/>
      <c r="I304" s="195" t="str">
        <f t="shared" si="3659"/>
        <v/>
      </c>
      <c r="J304" s="195" t="str">
        <f t="shared" si="3660"/>
        <v/>
      </c>
      <c r="K304" s="195" t="str">
        <f t="shared" si="3661"/>
        <v/>
      </c>
      <c r="L304" s="195" t="str">
        <f t="shared" si="3662"/>
        <v/>
      </c>
      <c r="M304" s="195" t="str">
        <f t="shared" si="3663"/>
        <v/>
      </c>
      <c r="N304" s="195" t="str">
        <f t="shared" si="3664"/>
        <v/>
      </c>
      <c r="O304" s="195" t="str">
        <f t="shared" si="3665"/>
        <v/>
      </c>
      <c r="P304" s="195" t="str">
        <f t="shared" si="3666"/>
        <v/>
      </c>
      <c r="Q304" s="195" t="str">
        <f t="shared" si="3667"/>
        <v/>
      </c>
      <c r="R304" s="195" t="str">
        <f t="shared" si="3668"/>
        <v/>
      </c>
      <c r="S304" s="195" t="str">
        <f t="shared" si="3669"/>
        <v/>
      </c>
      <c r="T304" s="196">
        <f t="shared" si="3082"/>
        <v>0</v>
      </c>
      <c r="AN304" s="58">
        <v>9</v>
      </c>
      <c r="AO304" s="58">
        <v>1</v>
      </c>
      <c r="AP304" s="58">
        <v>11</v>
      </c>
      <c r="AQ304" s="60">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58">
        <f ca="1">COUNTIF(INDIRECT("H"&amp;(ROW()+12*(($AN304-1)*3+$AO304)-ROW())/12+5):INDIRECT("S"&amp;(ROW()+12*(($AN304-1)*3+$AO304)-ROW())/12+5),AQ304)</f>
        <v>0</v>
      </c>
      <c r="AS304" s="60"/>
      <c r="AU304" s="58">
        <f ca="1">IF(AND(AQ304&gt;0,AR304&gt;0),COUNTIF(AU$6:AU303,"&gt;0")+1,0)</f>
        <v>0</v>
      </c>
      <c r="BE304" s="58">
        <v>2</v>
      </c>
      <c r="BF304" s="58" t="s">
        <v>257</v>
      </c>
      <c r="BG304" s="58">
        <f t="shared" ref="BG304" si="3694">IF(BG303+BT303&gt;40000,1,0)</f>
        <v>0</v>
      </c>
      <c r="BH304" s="58">
        <f t="shared" ref="BH304" si="3695">IF(BH303+BU303&gt;40000,1,0)</f>
        <v>0</v>
      </c>
      <c r="BI304" s="58">
        <f t="shared" ref="BI304" si="3696">IF(BI303+BV303&gt;40000,1,0)</f>
        <v>0</v>
      </c>
      <c r="BJ304" s="58">
        <f t="shared" ref="BJ304" si="3697">IF(BJ303+BW303&gt;40000,1,0)</f>
        <v>0</v>
      </c>
      <c r="BK304" s="58">
        <f t="shared" ref="BK304" si="3698">IF(BK303+BX303&gt;40000,1,0)</f>
        <v>0</v>
      </c>
      <c r="BL304" s="58">
        <f t="shared" ref="BL304" si="3699">IF(BL303+BY303&gt;40000,1,0)</f>
        <v>0</v>
      </c>
      <c r="BM304" s="58">
        <f t="shared" ref="BM304" si="3700">IF(BM303+BZ303&gt;40000,1,0)</f>
        <v>0</v>
      </c>
      <c r="BN304" s="58">
        <f t="shared" ref="BN304" si="3701">IF(BN303+CA303&gt;40000,1,0)</f>
        <v>0</v>
      </c>
      <c r="BO304" s="58">
        <f t="shared" ref="BO304" si="3702">IF(BO303+CB303&gt;40000,1,0)</f>
        <v>0</v>
      </c>
      <c r="BP304" s="58">
        <f t="shared" ref="BP304" si="3703">IF(BP303+CC303&gt;40000,1,0)</f>
        <v>0</v>
      </c>
      <c r="BQ304" s="58">
        <f t="shared" ref="BQ304" si="3704">IF(BQ303+CD303&gt;40000,1,0)</f>
        <v>0</v>
      </c>
      <c r="BR304" s="58">
        <f t="shared" ref="BR304" si="3705">IF(BR303+CE303&gt;40000,1,0)</f>
        <v>0</v>
      </c>
    </row>
    <row r="305" spans="1:57">
      <c r="A305" s="376"/>
      <c r="B305" s="379"/>
      <c r="C305" s="409"/>
      <c r="D305" s="410"/>
      <c r="E305" s="383"/>
      <c r="F305" s="379"/>
      <c r="G305" s="236" t="s">
        <v>1226</v>
      </c>
      <c r="H305" s="197"/>
      <c r="I305" s="198"/>
      <c r="J305" s="198"/>
      <c r="K305" s="198"/>
      <c r="L305" s="198"/>
      <c r="M305" s="198"/>
      <c r="N305" s="198"/>
      <c r="O305" s="198"/>
      <c r="P305" s="198"/>
      <c r="Q305" s="198"/>
      <c r="R305" s="198"/>
      <c r="S305" s="198"/>
      <c r="T305" s="199">
        <f t="shared" si="3082"/>
        <v>0</v>
      </c>
      <c r="AN305" s="58">
        <v>9</v>
      </c>
      <c r="AO305" s="58">
        <v>1</v>
      </c>
      <c r="AP305" s="58">
        <v>12</v>
      </c>
      <c r="AQ305" s="60">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58">
        <f ca="1">COUNTIF(INDIRECT("H"&amp;(ROW()+12*(($AN305-1)*3+$AO305)-ROW())/12+5):INDIRECT("S"&amp;(ROW()+12*(($AN305-1)*3+$AO305)-ROW())/12+5),AQ305)</f>
        <v>0</v>
      </c>
      <c r="AS305" s="60"/>
      <c r="AU305" s="58">
        <f ca="1">IF(AND(AQ305&gt;0,AR305&gt;0),COUNTIF(AU$6:AU304,"&gt;0")+1,0)</f>
        <v>0</v>
      </c>
      <c r="BE305" s="58">
        <v>3</v>
      </c>
    </row>
    <row r="306" spans="1:57">
      <c r="A306" s="403"/>
      <c r="B306" s="404"/>
      <c r="C306" s="404"/>
      <c r="D306" s="404"/>
      <c r="E306" s="406"/>
      <c r="F306" s="404"/>
      <c r="H306" s="247"/>
      <c r="I306" s="248"/>
      <c r="J306" s="248"/>
      <c r="K306" s="248"/>
      <c r="L306" s="248"/>
      <c r="M306" s="248"/>
      <c r="N306" s="248"/>
      <c r="O306" s="248"/>
      <c r="P306" s="248"/>
      <c r="Q306" s="248"/>
      <c r="R306" s="248"/>
      <c r="S306" s="248"/>
      <c r="T306" s="249"/>
      <c r="AN306" s="58">
        <v>9</v>
      </c>
      <c r="AO306" s="58">
        <v>2</v>
      </c>
      <c r="AP306" s="58">
        <v>1</v>
      </c>
      <c r="AQ306" s="60">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58">
        <f ca="1">COUNTIF(INDIRECT("H"&amp;(ROW()+12*(($AN306-1)*3+$AO306)-ROW())/12+5):INDIRECT("S"&amp;(ROW()+12*(($AN306-1)*3+$AO306)-ROW())/12+5),AQ306)</f>
        <v>0</v>
      </c>
      <c r="AS306" s="60"/>
      <c r="AU306" s="58">
        <f ca="1">IF(AND(AQ306&gt;0,AR306&gt;0),COUNTIF(AU$6:AU305,"&gt;0")+1,0)</f>
        <v>0</v>
      </c>
    </row>
    <row r="307" spans="1:57">
      <c r="A307" s="403"/>
      <c r="B307" s="404"/>
      <c r="C307" s="405"/>
      <c r="D307" s="404"/>
      <c r="E307" s="406"/>
      <c r="F307" s="404"/>
      <c r="H307" s="247"/>
      <c r="I307" s="248"/>
      <c r="J307" s="248"/>
      <c r="K307" s="248"/>
      <c r="L307" s="248"/>
      <c r="M307" s="248"/>
      <c r="N307" s="248"/>
      <c r="O307" s="248"/>
      <c r="P307" s="248"/>
      <c r="Q307" s="248"/>
      <c r="R307" s="248"/>
      <c r="S307" s="248"/>
      <c r="T307" s="249"/>
      <c r="AN307" s="58">
        <v>9</v>
      </c>
      <c r="AO307" s="58">
        <v>2</v>
      </c>
      <c r="AP307" s="58">
        <v>2</v>
      </c>
      <c r="AQ307" s="60">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58">
        <f ca="1">COUNTIF(INDIRECT("H"&amp;(ROW()+12*(($AN307-1)*3+$AO307)-ROW())/12+5):INDIRECT("S"&amp;(ROW()+12*(($AN307-1)*3+$AO307)-ROW())/12+5),AQ307)</f>
        <v>0</v>
      </c>
      <c r="AS307" s="60"/>
      <c r="AU307" s="58">
        <f ca="1">IF(AND(AQ307&gt;0,AR307&gt;0),COUNTIF(AU$6:AU306,"&gt;0")+1,0)</f>
        <v>0</v>
      </c>
    </row>
    <row r="308" spans="1:57">
      <c r="A308" s="403"/>
      <c r="B308" s="404"/>
      <c r="C308" s="407"/>
      <c r="D308" s="405"/>
      <c r="E308" s="406"/>
      <c r="F308" s="404"/>
      <c r="H308" s="247"/>
      <c r="I308" s="248"/>
      <c r="J308" s="248"/>
      <c r="K308" s="248"/>
      <c r="L308" s="248"/>
      <c r="M308" s="248"/>
      <c r="N308" s="248"/>
      <c r="O308" s="248"/>
      <c r="P308" s="248"/>
      <c r="Q308" s="248"/>
      <c r="R308" s="248"/>
      <c r="S308" s="248"/>
      <c r="T308" s="249"/>
      <c r="AN308" s="58">
        <v>9</v>
      </c>
      <c r="AO308" s="58">
        <v>2</v>
      </c>
      <c r="AP308" s="58">
        <v>3</v>
      </c>
      <c r="AQ308" s="60">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58">
        <f ca="1">COUNTIF(INDIRECT("H"&amp;(ROW()+12*(($AN308-1)*3+$AO308)-ROW())/12+5):INDIRECT("S"&amp;(ROW()+12*(($AN308-1)*3+$AO308)-ROW())/12+5),AQ308)</f>
        <v>0</v>
      </c>
      <c r="AS308" s="60"/>
      <c r="AU308" s="58">
        <f ca="1">IF(AND(AQ308&gt;0,AR308&gt;0),COUNTIF(AU$6:AU307,"&gt;0")+1,0)</f>
        <v>0</v>
      </c>
    </row>
    <row r="309" spans="1:57">
      <c r="AN309" s="58">
        <v>9</v>
      </c>
      <c r="AO309" s="58">
        <v>2</v>
      </c>
      <c r="AP309" s="58">
        <v>4</v>
      </c>
      <c r="AQ309" s="60">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58">
        <f ca="1">COUNTIF(INDIRECT("H"&amp;(ROW()+12*(($AN309-1)*3+$AO309)-ROW())/12+5):INDIRECT("S"&amp;(ROW()+12*(($AN309-1)*3+$AO309)-ROW())/12+5),AQ309)</f>
        <v>0</v>
      </c>
      <c r="AS309" s="60"/>
      <c r="AU309" s="58">
        <f ca="1">IF(AND(AQ309&gt;0,AR309&gt;0),COUNTIF(AU$6:AU308,"&gt;0")+1,0)</f>
        <v>0</v>
      </c>
    </row>
    <row r="310" spans="1:57">
      <c r="AN310" s="58">
        <v>9</v>
      </c>
      <c r="AO310" s="58">
        <v>2</v>
      </c>
      <c r="AP310" s="58">
        <v>5</v>
      </c>
      <c r="AQ310" s="60">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58">
        <f ca="1">COUNTIF(INDIRECT("H"&amp;(ROW()+12*(($AN310-1)*3+$AO310)-ROW())/12+5):INDIRECT("S"&amp;(ROW()+12*(($AN310-1)*3+$AO310)-ROW())/12+5),AQ310)</f>
        <v>0</v>
      </c>
      <c r="AS310" s="60"/>
      <c r="AU310" s="58">
        <f ca="1">IF(AND(AQ310&gt;0,AR310&gt;0),COUNTIF(AU$6:AU309,"&gt;0")+1,0)</f>
        <v>0</v>
      </c>
    </row>
    <row r="311" spans="1:57">
      <c r="AN311" s="58">
        <v>9</v>
      </c>
      <c r="AO311" s="58">
        <v>2</v>
      </c>
      <c r="AP311" s="58">
        <v>6</v>
      </c>
      <c r="AQ311" s="60">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58">
        <f ca="1">COUNTIF(INDIRECT("H"&amp;(ROW()+12*(($AN311-1)*3+$AO311)-ROW())/12+5):INDIRECT("S"&amp;(ROW()+12*(($AN311-1)*3+$AO311)-ROW())/12+5),AQ311)</f>
        <v>0</v>
      </c>
      <c r="AS311" s="60"/>
      <c r="AU311" s="58">
        <f ca="1">IF(AND(AQ311&gt;0,AR311&gt;0),COUNTIF(AU$6:AU310,"&gt;0")+1,0)</f>
        <v>0</v>
      </c>
    </row>
    <row r="312" spans="1:57">
      <c r="AN312" s="58">
        <v>9</v>
      </c>
      <c r="AO312" s="58">
        <v>2</v>
      </c>
      <c r="AP312" s="58">
        <v>7</v>
      </c>
      <c r="AQ312" s="60">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58">
        <f ca="1">COUNTIF(INDIRECT("H"&amp;(ROW()+12*(($AN312-1)*3+$AO312)-ROW())/12+5):INDIRECT("S"&amp;(ROW()+12*(($AN312-1)*3+$AO312)-ROW())/12+5),AQ312)</f>
        <v>0</v>
      </c>
      <c r="AS312" s="60"/>
      <c r="AU312" s="58">
        <f ca="1">IF(AND(AQ312&gt;0,AR312&gt;0),COUNTIF(AU$6:AU311,"&gt;0")+1,0)</f>
        <v>0</v>
      </c>
    </row>
    <row r="313" spans="1:57">
      <c r="AN313" s="58">
        <v>9</v>
      </c>
      <c r="AO313" s="58">
        <v>2</v>
      </c>
      <c r="AP313" s="58">
        <v>8</v>
      </c>
      <c r="AQ313" s="60">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58">
        <f ca="1">COUNTIF(INDIRECT("H"&amp;(ROW()+12*(($AN313-1)*3+$AO313)-ROW())/12+5):INDIRECT("S"&amp;(ROW()+12*(($AN313-1)*3+$AO313)-ROW())/12+5),AQ313)</f>
        <v>0</v>
      </c>
      <c r="AS313" s="60"/>
      <c r="AU313" s="58">
        <f ca="1">IF(AND(AQ313&gt;0,AR313&gt;0),COUNTIF(AU$6:AU312,"&gt;0")+1,0)</f>
        <v>0</v>
      </c>
    </row>
    <row r="314" spans="1:57">
      <c r="AN314" s="58">
        <v>9</v>
      </c>
      <c r="AO314" s="58">
        <v>2</v>
      </c>
      <c r="AP314" s="58">
        <v>9</v>
      </c>
      <c r="AQ314" s="60">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58">
        <f ca="1">COUNTIF(INDIRECT("H"&amp;(ROW()+12*(($AN314-1)*3+$AO314)-ROW())/12+5):INDIRECT("S"&amp;(ROW()+12*(($AN314-1)*3+$AO314)-ROW())/12+5),AQ314)</f>
        <v>0</v>
      </c>
      <c r="AS314" s="60"/>
      <c r="AU314" s="58">
        <f ca="1">IF(AND(AQ314&gt;0,AR314&gt;0),COUNTIF(AU$6:AU313,"&gt;0")+1,0)</f>
        <v>0</v>
      </c>
    </row>
    <row r="315" spans="1:57">
      <c r="AN315" s="58">
        <v>9</v>
      </c>
      <c r="AO315" s="58">
        <v>2</v>
      </c>
      <c r="AP315" s="58">
        <v>10</v>
      </c>
      <c r="AQ315" s="60">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58">
        <f ca="1">COUNTIF(INDIRECT("H"&amp;(ROW()+12*(($AN315-1)*3+$AO315)-ROW())/12+5):INDIRECT("S"&amp;(ROW()+12*(($AN315-1)*3+$AO315)-ROW())/12+5),AQ315)</f>
        <v>0</v>
      </c>
      <c r="AS315" s="60"/>
      <c r="AU315" s="58">
        <f ca="1">IF(AND(AQ315&gt;0,AR315&gt;0),COUNTIF(AU$6:AU314,"&gt;0")+1,0)</f>
        <v>0</v>
      </c>
    </row>
    <row r="316" spans="1:57">
      <c r="AN316" s="58">
        <v>9</v>
      </c>
      <c r="AO316" s="58">
        <v>2</v>
      </c>
      <c r="AP316" s="58">
        <v>11</v>
      </c>
      <c r="AQ316" s="60">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58">
        <f ca="1">COUNTIF(INDIRECT("H"&amp;(ROW()+12*(($AN316-1)*3+$AO316)-ROW())/12+5):INDIRECT("S"&amp;(ROW()+12*(($AN316-1)*3+$AO316)-ROW())/12+5),AQ316)</f>
        <v>0</v>
      </c>
      <c r="AS316" s="60"/>
      <c r="AU316" s="58">
        <f ca="1">IF(AND(AQ316&gt;0,AR316&gt;0),COUNTIF(AU$6:AU315,"&gt;0")+1,0)</f>
        <v>0</v>
      </c>
    </row>
    <row r="317" spans="1:57">
      <c r="AN317" s="58">
        <v>9</v>
      </c>
      <c r="AO317" s="58">
        <v>2</v>
      </c>
      <c r="AP317" s="58">
        <v>12</v>
      </c>
      <c r="AQ317" s="60">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58">
        <f ca="1">COUNTIF(INDIRECT("H"&amp;(ROW()+12*(($AN317-1)*3+$AO317)-ROW())/12+5):INDIRECT("S"&amp;(ROW()+12*(($AN317-1)*3+$AO317)-ROW())/12+5),AQ317)</f>
        <v>0</v>
      </c>
      <c r="AS317" s="60"/>
      <c r="AU317" s="58">
        <f ca="1">IF(AND(AQ317&gt;0,AR317&gt;0),COUNTIF(AU$6:AU316,"&gt;0")+1,0)</f>
        <v>0</v>
      </c>
    </row>
    <row r="318" spans="1:57">
      <c r="AN318" s="58">
        <v>9</v>
      </c>
      <c r="AO318" s="58">
        <v>3</v>
      </c>
      <c r="AP318" s="58">
        <v>1</v>
      </c>
      <c r="AQ318" s="60">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58">
        <f ca="1">COUNTIF(INDIRECT("H"&amp;(ROW()+12*(($AN318-1)*3+$AO318)-ROW())/12+5):INDIRECT("S"&amp;(ROW()+12*(($AN318-1)*3+$AO318)-ROW())/12+5),AQ318)</f>
        <v>0</v>
      </c>
      <c r="AS318" s="60"/>
      <c r="AU318" s="58">
        <f ca="1">IF(AND(AQ318&gt;0,AR318&gt;0),COUNTIF(AU$6:AU317,"&gt;0")+1,0)</f>
        <v>0</v>
      </c>
    </row>
    <row r="319" spans="1:57">
      <c r="AN319" s="58">
        <v>9</v>
      </c>
      <c r="AO319" s="58">
        <v>3</v>
      </c>
      <c r="AP319" s="58">
        <v>2</v>
      </c>
      <c r="AQ319" s="60">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58">
        <f ca="1">COUNTIF(INDIRECT("H"&amp;(ROW()+12*(($AN319-1)*3+$AO319)-ROW())/12+5):INDIRECT("S"&amp;(ROW()+12*(($AN319-1)*3+$AO319)-ROW())/12+5),AQ319)</f>
        <v>0</v>
      </c>
      <c r="AS319" s="60"/>
      <c r="AU319" s="58">
        <f ca="1">IF(AND(AQ319&gt;0,AR319&gt;0),COUNTIF(AU$6:AU318,"&gt;0")+1,0)</f>
        <v>0</v>
      </c>
    </row>
    <row r="320" spans="1:57">
      <c r="AN320" s="58">
        <v>9</v>
      </c>
      <c r="AO320" s="58">
        <v>3</v>
      </c>
      <c r="AP320" s="58">
        <v>3</v>
      </c>
      <c r="AQ320" s="60">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58">
        <f ca="1">COUNTIF(INDIRECT("H"&amp;(ROW()+12*(($AN320-1)*3+$AO320)-ROW())/12+5):INDIRECT("S"&amp;(ROW()+12*(($AN320-1)*3+$AO320)-ROW())/12+5),AQ320)</f>
        <v>0</v>
      </c>
      <c r="AS320" s="60"/>
      <c r="AU320" s="58">
        <f ca="1">IF(AND(AQ320&gt;0,AR320&gt;0),COUNTIF(AU$6:AU319,"&gt;0")+1,0)</f>
        <v>0</v>
      </c>
    </row>
    <row r="321" spans="40:47">
      <c r="AN321" s="58">
        <v>9</v>
      </c>
      <c r="AO321" s="58">
        <v>3</v>
      </c>
      <c r="AP321" s="58">
        <v>4</v>
      </c>
      <c r="AQ321" s="60">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58">
        <f ca="1">COUNTIF(INDIRECT("H"&amp;(ROW()+12*(($AN321-1)*3+$AO321)-ROW())/12+5):INDIRECT("S"&amp;(ROW()+12*(($AN321-1)*3+$AO321)-ROW())/12+5),AQ321)</f>
        <v>0</v>
      </c>
      <c r="AS321" s="60"/>
      <c r="AU321" s="58">
        <f ca="1">IF(AND(AQ321&gt;0,AR321&gt;0),COUNTIF(AU$6:AU320,"&gt;0")+1,0)</f>
        <v>0</v>
      </c>
    </row>
    <row r="322" spans="40:47">
      <c r="AN322" s="58">
        <v>9</v>
      </c>
      <c r="AO322" s="58">
        <v>3</v>
      </c>
      <c r="AP322" s="58">
        <v>5</v>
      </c>
      <c r="AQ322" s="60">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58">
        <f ca="1">COUNTIF(INDIRECT("H"&amp;(ROW()+12*(($AN322-1)*3+$AO322)-ROW())/12+5):INDIRECT("S"&amp;(ROW()+12*(($AN322-1)*3+$AO322)-ROW())/12+5),AQ322)</f>
        <v>0</v>
      </c>
      <c r="AS322" s="60"/>
      <c r="AU322" s="58">
        <f ca="1">IF(AND(AQ322&gt;0,AR322&gt;0),COUNTIF(AU$6:AU321,"&gt;0")+1,0)</f>
        <v>0</v>
      </c>
    </row>
    <row r="323" spans="40:47">
      <c r="AN323" s="58">
        <v>9</v>
      </c>
      <c r="AO323" s="58">
        <v>3</v>
      </c>
      <c r="AP323" s="58">
        <v>6</v>
      </c>
      <c r="AQ323" s="60">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58">
        <f ca="1">COUNTIF(INDIRECT("H"&amp;(ROW()+12*(($AN323-1)*3+$AO323)-ROW())/12+5):INDIRECT("S"&amp;(ROW()+12*(($AN323-1)*3+$AO323)-ROW())/12+5),AQ323)</f>
        <v>0</v>
      </c>
      <c r="AS323" s="60"/>
      <c r="AU323" s="58">
        <f ca="1">IF(AND(AQ323&gt;0,AR323&gt;0),COUNTIF(AU$6:AU322,"&gt;0")+1,0)</f>
        <v>0</v>
      </c>
    </row>
    <row r="324" spans="40:47">
      <c r="AN324" s="58">
        <v>9</v>
      </c>
      <c r="AO324" s="58">
        <v>3</v>
      </c>
      <c r="AP324" s="58">
        <v>7</v>
      </c>
      <c r="AQ324" s="60">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58">
        <f ca="1">COUNTIF(INDIRECT("H"&amp;(ROW()+12*(($AN324-1)*3+$AO324)-ROW())/12+5):INDIRECT("S"&amp;(ROW()+12*(($AN324-1)*3+$AO324)-ROW())/12+5),AQ324)</f>
        <v>0</v>
      </c>
      <c r="AS324" s="60"/>
      <c r="AU324" s="58">
        <f ca="1">IF(AND(AQ324&gt;0,AR324&gt;0),COUNTIF(AU$6:AU323,"&gt;0")+1,0)</f>
        <v>0</v>
      </c>
    </row>
    <row r="325" spans="40:47">
      <c r="AN325" s="58">
        <v>9</v>
      </c>
      <c r="AO325" s="58">
        <v>3</v>
      </c>
      <c r="AP325" s="58">
        <v>8</v>
      </c>
      <c r="AQ325" s="60">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58">
        <f ca="1">COUNTIF(INDIRECT("H"&amp;(ROW()+12*(($AN325-1)*3+$AO325)-ROW())/12+5):INDIRECT("S"&amp;(ROW()+12*(($AN325-1)*3+$AO325)-ROW())/12+5),AQ325)</f>
        <v>0</v>
      </c>
      <c r="AS325" s="60"/>
      <c r="AU325" s="58">
        <f ca="1">IF(AND(AQ325&gt;0,AR325&gt;0),COUNTIF(AU$6:AU324,"&gt;0")+1,0)</f>
        <v>0</v>
      </c>
    </row>
    <row r="326" spans="40:47">
      <c r="AN326" s="58">
        <v>9</v>
      </c>
      <c r="AO326" s="58">
        <v>3</v>
      </c>
      <c r="AP326" s="58">
        <v>9</v>
      </c>
      <c r="AQ326" s="60">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58">
        <f ca="1">COUNTIF(INDIRECT("H"&amp;(ROW()+12*(($AN326-1)*3+$AO326)-ROW())/12+5):INDIRECT("S"&amp;(ROW()+12*(($AN326-1)*3+$AO326)-ROW())/12+5),AQ326)</f>
        <v>0</v>
      </c>
      <c r="AS326" s="60"/>
      <c r="AU326" s="58">
        <f ca="1">IF(AND(AQ326&gt;0,AR326&gt;0),COUNTIF(AU$6:AU325,"&gt;0")+1,0)</f>
        <v>0</v>
      </c>
    </row>
    <row r="327" spans="40:47">
      <c r="AN327" s="58">
        <v>9</v>
      </c>
      <c r="AO327" s="58">
        <v>3</v>
      </c>
      <c r="AP327" s="58">
        <v>10</v>
      </c>
      <c r="AQ327" s="60">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58">
        <f ca="1">COUNTIF(INDIRECT("H"&amp;(ROW()+12*(($AN327-1)*3+$AO327)-ROW())/12+5):INDIRECT("S"&amp;(ROW()+12*(($AN327-1)*3+$AO327)-ROW())/12+5),AQ327)</f>
        <v>0</v>
      </c>
      <c r="AS327" s="60"/>
      <c r="AU327" s="58">
        <f ca="1">IF(AND(AQ327&gt;0,AR327&gt;0),COUNTIF(AU$6:AU326,"&gt;0")+1,0)</f>
        <v>0</v>
      </c>
    </row>
    <row r="328" spans="40:47">
      <c r="AN328" s="58">
        <v>9</v>
      </c>
      <c r="AO328" s="58">
        <v>3</v>
      </c>
      <c r="AP328" s="58">
        <v>11</v>
      </c>
      <c r="AQ328" s="60">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58">
        <f ca="1">COUNTIF(INDIRECT("H"&amp;(ROW()+12*(($AN328-1)*3+$AO328)-ROW())/12+5):INDIRECT("S"&amp;(ROW()+12*(($AN328-1)*3+$AO328)-ROW())/12+5),AQ328)</f>
        <v>0</v>
      </c>
      <c r="AS328" s="60"/>
      <c r="AU328" s="58">
        <f ca="1">IF(AND(AQ328&gt;0,AR328&gt;0),COUNTIF(AU$6:AU327,"&gt;0")+1,0)</f>
        <v>0</v>
      </c>
    </row>
    <row r="329" spans="40:47">
      <c r="AN329" s="243">
        <v>9</v>
      </c>
      <c r="AO329" s="243">
        <v>3</v>
      </c>
      <c r="AP329" s="243">
        <v>12</v>
      </c>
      <c r="AQ329" s="244">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243">
        <f ca="1">COUNTIF(INDIRECT("H"&amp;(ROW()+12*(($AN329-1)*3+$AO329)-ROW())/12+5):INDIRECT("S"&amp;(ROW()+12*(($AN329-1)*3+$AO329)-ROW())/12+5),AQ329)</f>
        <v>0</v>
      </c>
      <c r="AS329" s="244"/>
      <c r="AT329" s="243"/>
      <c r="AU329" s="243">
        <f ca="1">IF(AND(AQ329&gt;0,AR329&gt;0),COUNTIF(AU$6:AU328,"&gt;0")+1,0)</f>
        <v>0</v>
      </c>
    </row>
    <row r="330" spans="40:47">
      <c r="AN330" s="58">
        <v>10</v>
      </c>
      <c r="AO330" s="58">
        <v>1</v>
      </c>
      <c r="AP330" s="58">
        <v>1</v>
      </c>
      <c r="AQ330" s="60">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58">
        <f ca="1">COUNTIF(INDIRECT("H"&amp;(ROW()+12*(($AN330-1)*3+$AO330)-ROW())/12+5):INDIRECT("S"&amp;(ROW()+12*(($AN330-1)*3+$AO330)-ROW())/12+5),AQ330)</f>
        <v>0</v>
      </c>
      <c r="AS330" s="60"/>
      <c r="AU330" s="58">
        <f ca="1">IF(AND(AQ330&gt;0,AR330&gt;0),COUNTIF(AU$6:AU329,"&gt;0")+1,0)</f>
        <v>0</v>
      </c>
    </row>
    <row r="331" spans="40:47">
      <c r="AN331" s="58">
        <v>10</v>
      </c>
      <c r="AO331" s="58">
        <v>1</v>
      </c>
      <c r="AP331" s="58">
        <v>2</v>
      </c>
      <c r="AQ331" s="60">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58">
        <f ca="1">COUNTIF(INDIRECT("H"&amp;(ROW()+12*(($AN331-1)*3+$AO331)-ROW())/12+5):INDIRECT("S"&amp;(ROW()+12*(($AN331-1)*3+$AO331)-ROW())/12+5),AQ331)</f>
        <v>0</v>
      </c>
      <c r="AS331" s="60"/>
      <c r="AU331" s="58">
        <f ca="1">IF(AND(AQ331&gt;0,AR331&gt;0),COUNTIF(AU$6:AU330,"&gt;0")+1,0)</f>
        <v>0</v>
      </c>
    </row>
    <row r="332" spans="40:47">
      <c r="AN332" s="58">
        <v>10</v>
      </c>
      <c r="AO332" s="58">
        <v>1</v>
      </c>
      <c r="AP332" s="58">
        <v>3</v>
      </c>
      <c r="AQ332" s="60">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58">
        <f ca="1">COUNTIF(INDIRECT("H"&amp;(ROW()+12*(($AN332-1)*3+$AO332)-ROW())/12+5):INDIRECT("S"&amp;(ROW()+12*(($AN332-1)*3+$AO332)-ROW())/12+5),AQ332)</f>
        <v>0</v>
      </c>
      <c r="AS332" s="60"/>
      <c r="AU332" s="58">
        <f ca="1">IF(AND(AQ332&gt;0,AR332&gt;0),COUNTIF(AU$6:AU331,"&gt;0")+1,0)</f>
        <v>0</v>
      </c>
    </row>
    <row r="333" spans="40:47">
      <c r="AN333" s="58">
        <v>10</v>
      </c>
      <c r="AO333" s="58">
        <v>1</v>
      </c>
      <c r="AP333" s="58">
        <v>4</v>
      </c>
      <c r="AQ333" s="60">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58">
        <f ca="1">COUNTIF(INDIRECT("H"&amp;(ROW()+12*(($AN333-1)*3+$AO333)-ROW())/12+5):INDIRECT("S"&amp;(ROW()+12*(($AN333-1)*3+$AO333)-ROW())/12+5),AQ333)</f>
        <v>0</v>
      </c>
      <c r="AS333" s="60"/>
      <c r="AU333" s="58">
        <f ca="1">IF(AND(AQ333&gt;0,AR333&gt;0),COUNTIF(AU$6:AU332,"&gt;0")+1,0)</f>
        <v>0</v>
      </c>
    </row>
    <row r="334" spans="40:47">
      <c r="AN334" s="58">
        <v>10</v>
      </c>
      <c r="AO334" s="58">
        <v>1</v>
      </c>
      <c r="AP334" s="58">
        <v>5</v>
      </c>
      <c r="AQ334" s="60">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58">
        <f ca="1">COUNTIF(INDIRECT("H"&amp;(ROW()+12*(($AN334-1)*3+$AO334)-ROW())/12+5):INDIRECT("S"&amp;(ROW()+12*(($AN334-1)*3+$AO334)-ROW())/12+5),AQ334)</f>
        <v>0</v>
      </c>
      <c r="AS334" s="60"/>
      <c r="AU334" s="58">
        <f ca="1">IF(AND(AQ334&gt;0,AR334&gt;0),COUNTIF(AU$6:AU333,"&gt;0")+1,0)</f>
        <v>0</v>
      </c>
    </row>
    <row r="335" spans="40:47">
      <c r="AN335" s="58">
        <v>10</v>
      </c>
      <c r="AO335" s="58">
        <v>1</v>
      </c>
      <c r="AP335" s="58">
        <v>6</v>
      </c>
      <c r="AQ335" s="60">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58">
        <f ca="1">COUNTIF(INDIRECT("H"&amp;(ROW()+12*(($AN335-1)*3+$AO335)-ROW())/12+5):INDIRECT("S"&amp;(ROW()+12*(($AN335-1)*3+$AO335)-ROW())/12+5),AQ335)</f>
        <v>0</v>
      </c>
      <c r="AS335" s="60"/>
      <c r="AU335" s="58">
        <f ca="1">IF(AND(AQ335&gt;0,AR335&gt;0),COUNTIF(AU$6:AU334,"&gt;0")+1,0)</f>
        <v>0</v>
      </c>
    </row>
    <row r="336" spans="40:47">
      <c r="AN336" s="58">
        <v>10</v>
      </c>
      <c r="AO336" s="58">
        <v>1</v>
      </c>
      <c r="AP336" s="58">
        <v>7</v>
      </c>
      <c r="AQ336" s="60">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58">
        <f ca="1">COUNTIF(INDIRECT("H"&amp;(ROW()+12*(($AN336-1)*3+$AO336)-ROW())/12+5):INDIRECT("S"&amp;(ROW()+12*(($AN336-1)*3+$AO336)-ROW())/12+5),AQ336)</f>
        <v>0</v>
      </c>
      <c r="AS336" s="60"/>
      <c r="AU336" s="58">
        <f ca="1">IF(AND(AQ336&gt;0,AR336&gt;0),COUNTIF(AU$6:AU335,"&gt;0")+1,0)</f>
        <v>0</v>
      </c>
    </row>
    <row r="337" spans="40:47">
      <c r="AN337" s="58">
        <v>10</v>
      </c>
      <c r="AO337" s="58">
        <v>1</v>
      </c>
      <c r="AP337" s="58">
        <v>8</v>
      </c>
      <c r="AQ337" s="60">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58">
        <f ca="1">COUNTIF(INDIRECT("H"&amp;(ROW()+12*(($AN337-1)*3+$AO337)-ROW())/12+5):INDIRECT("S"&amp;(ROW()+12*(($AN337-1)*3+$AO337)-ROW())/12+5),AQ337)</f>
        <v>0</v>
      </c>
      <c r="AS337" s="60"/>
      <c r="AU337" s="58">
        <f ca="1">IF(AND(AQ337&gt;0,AR337&gt;0),COUNTIF(AU$6:AU336,"&gt;0")+1,0)</f>
        <v>0</v>
      </c>
    </row>
    <row r="338" spans="40:47">
      <c r="AN338" s="58">
        <v>10</v>
      </c>
      <c r="AO338" s="58">
        <v>1</v>
      </c>
      <c r="AP338" s="58">
        <v>9</v>
      </c>
      <c r="AQ338" s="60">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58">
        <f ca="1">COUNTIF(INDIRECT("H"&amp;(ROW()+12*(($AN338-1)*3+$AO338)-ROW())/12+5):INDIRECT("S"&amp;(ROW()+12*(($AN338-1)*3+$AO338)-ROW())/12+5),AQ338)</f>
        <v>0</v>
      </c>
      <c r="AS338" s="60"/>
      <c r="AU338" s="58">
        <f ca="1">IF(AND(AQ338&gt;0,AR338&gt;0),COUNTIF(AU$6:AU337,"&gt;0")+1,0)</f>
        <v>0</v>
      </c>
    </row>
    <row r="339" spans="40:47">
      <c r="AN339" s="58">
        <v>10</v>
      </c>
      <c r="AO339" s="58">
        <v>1</v>
      </c>
      <c r="AP339" s="58">
        <v>10</v>
      </c>
      <c r="AQ339" s="60">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58">
        <f ca="1">COUNTIF(INDIRECT("H"&amp;(ROW()+12*(($AN339-1)*3+$AO339)-ROW())/12+5):INDIRECT("S"&amp;(ROW()+12*(($AN339-1)*3+$AO339)-ROW())/12+5),AQ339)</f>
        <v>0</v>
      </c>
      <c r="AS339" s="60"/>
      <c r="AU339" s="58">
        <f ca="1">IF(AND(AQ339&gt;0,AR339&gt;0),COUNTIF(AU$6:AU338,"&gt;0")+1,0)</f>
        <v>0</v>
      </c>
    </row>
    <row r="340" spans="40:47">
      <c r="AN340" s="58">
        <v>10</v>
      </c>
      <c r="AO340" s="58">
        <v>1</v>
      </c>
      <c r="AP340" s="58">
        <v>11</v>
      </c>
      <c r="AQ340" s="60">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58">
        <f ca="1">COUNTIF(INDIRECT("H"&amp;(ROW()+12*(($AN340-1)*3+$AO340)-ROW())/12+5):INDIRECT("S"&amp;(ROW()+12*(($AN340-1)*3+$AO340)-ROW())/12+5),AQ340)</f>
        <v>0</v>
      </c>
      <c r="AS340" s="60"/>
      <c r="AU340" s="58">
        <f ca="1">IF(AND(AQ340&gt;0,AR340&gt;0),COUNTIF(AU$6:AU339,"&gt;0")+1,0)</f>
        <v>0</v>
      </c>
    </row>
    <row r="341" spans="40:47">
      <c r="AN341" s="58">
        <v>10</v>
      </c>
      <c r="AO341" s="58">
        <v>1</v>
      </c>
      <c r="AP341" s="58">
        <v>12</v>
      </c>
      <c r="AQ341" s="60">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58">
        <f ca="1">COUNTIF(INDIRECT("H"&amp;(ROW()+12*(($AN341-1)*3+$AO341)-ROW())/12+5):INDIRECT("S"&amp;(ROW()+12*(($AN341-1)*3+$AO341)-ROW())/12+5),AQ341)</f>
        <v>0</v>
      </c>
      <c r="AS341" s="60"/>
      <c r="AU341" s="58">
        <f ca="1">IF(AND(AQ341&gt;0,AR341&gt;0),COUNTIF(AU$6:AU340,"&gt;0")+1,0)</f>
        <v>0</v>
      </c>
    </row>
    <row r="342" spans="40:47">
      <c r="AN342" s="58">
        <v>10</v>
      </c>
      <c r="AO342" s="58">
        <v>2</v>
      </c>
      <c r="AP342" s="58">
        <v>1</v>
      </c>
      <c r="AQ342" s="60">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58">
        <f ca="1">COUNTIF(INDIRECT("H"&amp;(ROW()+12*(($AN342-1)*3+$AO342)-ROW())/12+5):INDIRECT("S"&amp;(ROW()+12*(($AN342-1)*3+$AO342)-ROW())/12+5),AQ342)</f>
        <v>0</v>
      </c>
      <c r="AS342" s="60"/>
      <c r="AU342" s="58">
        <f ca="1">IF(AND(AQ342&gt;0,AR342&gt;0),COUNTIF(AU$6:AU341,"&gt;0")+1,0)</f>
        <v>0</v>
      </c>
    </row>
    <row r="343" spans="40:47">
      <c r="AN343" s="58">
        <v>10</v>
      </c>
      <c r="AO343" s="58">
        <v>2</v>
      </c>
      <c r="AP343" s="58">
        <v>2</v>
      </c>
      <c r="AQ343" s="60">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58">
        <f ca="1">COUNTIF(INDIRECT("H"&amp;(ROW()+12*(($AN343-1)*3+$AO343)-ROW())/12+5):INDIRECT("S"&amp;(ROW()+12*(($AN343-1)*3+$AO343)-ROW())/12+5),AQ343)</f>
        <v>0</v>
      </c>
      <c r="AS343" s="60"/>
      <c r="AU343" s="58">
        <f ca="1">IF(AND(AQ343&gt;0,AR343&gt;0),COUNTIF(AU$6:AU342,"&gt;0")+1,0)</f>
        <v>0</v>
      </c>
    </row>
    <row r="344" spans="40:47">
      <c r="AN344" s="58">
        <v>10</v>
      </c>
      <c r="AO344" s="58">
        <v>2</v>
      </c>
      <c r="AP344" s="58">
        <v>3</v>
      </c>
      <c r="AQ344" s="60">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58">
        <f ca="1">COUNTIF(INDIRECT("H"&amp;(ROW()+12*(($AN344-1)*3+$AO344)-ROW())/12+5):INDIRECT("S"&amp;(ROW()+12*(($AN344-1)*3+$AO344)-ROW())/12+5),AQ344)</f>
        <v>0</v>
      </c>
      <c r="AS344" s="60"/>
      <c r="AU344" s="58">
        <f ca="1">IF(AND(AQ344&gt;0,AR344&gt;0),COUNTIF(AU$6:AU343,"&gt;0")+1,0)</f>
        <v>0</v>
      </c>
    </row>
    <row r="345" spans="40:47">
      <c r="AN345" s="58">
        <v>10</v>
      </c>
      <c r="AO345" s="58">
        <v>2</v>
      </c>
      <c r="AP345" s="58">
        <v>4</v>
      </c>
      <c r="AQ345" s="60">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58">
        <f ca="1">COUNTIF(INDIRECT("H"&amp;(ROW()+12*(($AN345-1)*3+$AO345)-ROW())/12+5):INDIRECT("S"&amp;(ROW()+12*(($AN345-1)*3+$AO345)-ROW())/12+5),AQ345)</f>
        <v>0</v>
      </c>
      <c r="AS345" s="60"/>
      <c r="AU345" s="58">
        <f ca="1">IF(AND(AQ345&gt;0,AR345&gt;0),COUNTIF(AU$6:AU344,"&gt;0")+1,0)</f>
        <v>0</v>
      </c>
    </row>
    <row r="346" spans="40:47">
      <c r="AN346" s="58">
        <v>10</v>
      </c>
      <c r="AO346" s="58">
        <v>2</v>
      </c>
      <c r="AP346" s="58">
        <v>5</v>
      </c>
      <c r="AQ346" s="60">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58">
        <f ca="1">COUNTIF(INDIRECT("H"&amp;(ROW()+12*(($AN346-1)*3+$AO346)-ROW())/12+5):INDIRECT("S"&amp;(ROW()+12*(($AN346-1)*3+$AO346)-ROW())/12+5),AQ346)</f>
        <v>0</v>
      </c>
      <c r="AS346" s="60"/>
      <c r="AU346" s="58">
        <f ca="1">IF(AND(AQ346&gt;0,AR346&gt;0),COUNTIF(AU$6:AU345,"&gt;0")+1,0)</f>
        <v>0</v>
      </c>
    </row>
    <row r="347" spans="40:47">
      <c r="AN347" s="58">
        <v>10</v>
      </c>
      <c r="AO347" s="58">
        <v>2</v>
      </c>
      <c r="AP347" s="58">
        <v>6</v>
      </c>
      <c r="AQ347" s="60">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58">
        <f ca="1">COUNTIF(INDIRECT("H"&amp;(ROW()+12*(($AN347-1)*3+$AO347)-ROW())/12+5):INDIRECT("S"&amp;(ROW()+12*(($AN347-1)*3+$AO347)-ROW())/12+5),AQ347)</f>
        <v>0</v>
      </c>
      <c r="AS347" s="60"/>
      <c r="AU347" s="58">
        <f ca="1">IF(AND(AQ347&gt;0,AR347&gt;0),COUNTIF(AU$6:AU346,"&gt;0")+1,0)</f>
        <v>0</v>
      </c>
    </row>
    <row r="348" spans="40:47">
      <c r="AN348" s="58">
        <v>10</v>
      </c>
      <c r="AO348" s="58">
        <v>2</v>
      </c>
      <c r="AP348" s="58">
        <v>7</v>
      </c>
      <c r="AQ348" s="60">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58">
        <f ca="1">COUNTIF(INDIRECT("H"&amp;(ROW()+12*(($AN348-1)*3+$AO348)-ROW())/12+5):INDIRECT("S"&amp;(ROW()+12*(($AN348-1)*3+$AO348)-ROW())/12+5),AQ348)</f>
        <v>0</v>
      </c>
      <c r="AS348" s="60"/>
      <c r="AU348" s="58">
        <f ca="1">IF(AND(AQ348&gt;0,AR348&gt;0),COUNTIF(AU$6:AU347,"&gt;0")+1,0)</f>
        <v>0</v>
      </c>
    </row>
    <row r="349" spans="40:47">
      <c r="AN349" s="58">
        <v>10</v>
      </c>
      <c r="AO349" s="58">
        <v>2</v>
      </c>
      <c r="AP349" s="58">
        <v>8</v>
      </c>
      <c r="AQ349" s="60">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58">
        <f ca="1">COUNTIF(INDIRECT("H"&amp;(ROW()+12*(($AN349-1)*3+$AO349)-ROW())/12+5):INDIRECT("S"&amp;(ROW()+12*(($AN349-1)*3+$AO349)-ROW())/12+5),AQ349)</f>
        <v>0</v>
      </c>
      <c r="AS349" s="60"/>
      <c r="AU349" s="58">
        <f ca="1">IF(AND(AQ349&gt;0,AR349&gt;0),COUNTIF(AU$6:AU348,"&gt;0")+1,0)</f>
        <v>0</v>
      </c>
    </row>
    <row r="350" spans="40:47">
      <c r="AN350" s="58">
        <v>10</v>
      </c>
      <c r="AO350" s="58">
        <v>2</v>
      </c>
      <c r="AP350" s="58">
        <v>9</v>
      </c>
      <c r="AQ350" s="60">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58">
        <f ca="1">COUNTIF(INDIRECT("H"&amp;(ROW()+12*(($AN350-1)*3+$AO350)-ROW())/12+5):INDIRECT("S"&amp;(ROW()+12*(($AN350-1)*3+$AO350)-ROW())/12+5),AQ350)</f>
        <v>0</v>
      </c>
      <c r="AS350" s="60"/>
      <c r="AU350" s="58">
        <f ca="1">IF(AND(AQ350&gt;0,AR350&gt;0),COUNTIF(AU$6:AU349,"&gt;0")+1,0)</f>
        <v>0</v>
      </c>
    </row>
    <row r="351" spans="40:47">
      <c r="AN351" s="58">
        <v>10</v>
      </c>
      <c r="AO351" s="58">
        <v>2</v>
      </c>
      <c r="AP351" s="58">
        <v>10</v>
      </c>
      <c r="AQ351" s="60">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58">
        <f ca="1">COUNTIF(INDIRECT("H"&amp;(ROW()+12*(($AN351-1)*3+$AO351)-ROW())/12+5):INDIRECT("S"&amp;(ROW()+12*(($AN351-1)*3+$AO351)-ROW())/12+5),AQ351)</f>
        <v>0</v>
      </c>
      <c r="AS351" s="60"/>
      <c r="AU351" s="58">
        <f ca="1">IF(AND(AQ351&gt;0,AR351&gt;0),COUNTIF(AU$6:AU350,"&gt;0")+1,0)</f>
        <v>0</v>
      </c>
    </row>
    <row r="352" spans="40:47">
      <c r="AN352" s="58">
        <v>10</v>
      </c>
      <c r="AO352" s="58">
        <v>2</v>
      </c>
      <c r="AP352" s="58">
        <v>11</v>
      </c>
      <c r="AQ352" s="60">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58">
        <f ca="1">COUNTIF(INDIRECT("H"&amp;(ROW()+12*(($AN352-1)*3+$AO352)-ROW())/12+5):INDIRECT("S"&amp;(ROW()+12*(($AN352-1)*3+$AO352)-ROW())/12+5),AQ352)</f>
        <v>0</v>
      </c>
      <c r="AS352" s="60"/>
      <c r="AU352" s="58">
        <f ca="1">IF(AND(AQ352&gt;0,AR352&gt;0),COUNTIF(AU$6:AU351,"&gt;0")+1,0)</f>
        <v>0</v>
      </c>
    </row>
    <row r="353" spans="40:47">
      <c r="AN353" s="58">
        <v>10</v>
      </c>
      <c r="AO353" s="58">
        <v>2</v>
      </c>
      <c r="AP353" s="58">
        <v>12</v>
      </c>
      <c r="AQ353" s="60">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58">
        <f ca="1">COUNTIF(INDIRECT("H"&amp;(ROW()+12*(($AN353-1)*3+$AO353)-ROW())/12+5):INDIRECT("S"&amp;(ROW()+12*(($AN353-1)*3+$AO353)-ROW())/12+5),AQ353)</f>
        <v>0</v>
      </c>
      <c r="AS353" s="60"/>
      <c r="AU353" s="58">
        <f ca="1">IF(AND(AQ353&gt;0,AR353&gt;0),COUNTIF(AU$6:AU352,"&gt;0")+1,0)</f>
        <v>0</v>
      </c>
    </row>
    <row r="354" spans="40:47">
      <c r="AN354" s="58">
        <v>10</v>
      </c>
      <c r="AO354" s="58">
        <v>3</v>
      </c>
      <c r="AP354" s="58">
        <v>1</v>
      </c>
      <c r="AQ354" s="60">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58">
        <f ca="1">COUNTIF(INDIRECT("H"&amp;(ROW()+12*(($AN354-1)*3+$AO354)-ROW())/12+5):INDIRECT("S"&amp;(ROW()+12*(($AN354-1)*3+$AO354)-ROW())/12+5),AQ354)</f>
        <v>0</v>
      </c>
      <c r="AS354" s="60"/>
      <c r="AU354" s="58">
        <f ca="1">IF(AND(AQ354&gt;0,AR354&gt;0),COUNTIF(AU$6:AU353,"&gt;0")+1,0)</f>
        <v>0</v>
      </c>
    </row>
    <row r="355" spans="40:47">
      <c r="AN355" s="58">
        <v>10</v>
      </c>
      <c r="AO355" s="58">
        <v>3</v>
      </c>
      <c r="AP355" s="58">
        <v>2</v>
      </c>
      <c r="AQ355" s="60">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58">
        <f ca="1">COUNTIF(INDIRECT("H"&amp;(ROW()+12*(($AN355-1)*3+$AO355)-ROW())/12+5):INDIRECT("S"&amp;(ROW()+12*(($AN355-1)*3+$AO355)-ROW())/12+5),AQ355)</f>
        <v>0</v>
      </c>
      <c r="AS355" s="60"/>
      <c r="AU355" s="58">
        <f ca="1">IF(AND(AQ355&gt;0,AR355&gt;0),COUNTIF(AU$6:AU354,"&gt;0")+1,0)</f>
        <v>0</v>
      </c>
    </row>
    <row r="356" spans="40:47">
      <c r="AN356" s="58">
        <v>10</v>
      </c>
      <c r="AO356" s="58">
        <v>3</v>
      </c>
      <c r="AP356" s="58">
        <v>3</v>
      </c>
      <c r="AQ356" s="60">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58">
        <f ca="1">COUNTIF(INDIRECT("H"&amp;(ROW()+12*(($AN356-1)*3+$AO356)-ROW())/12+5):INDIRECT("S"&amp;(ROW()+12*(($AN356-1)*3+$AO356)-ROW())/12+5),AQ356)</f>
        <v>0</v>
      </c>
      <c r="AS356" s="60"/>
      <c r="AU356" s="58">
        <f ca="1">IF(AND(AQ356&gt;0,AR356&gt;0),COUNTIF(AU$6:AU355,"&gt;0")+1,0)</f>
        <v>0</v>
      </c>
    </row>
    <row r="357" spans="40:47">
      <c r="AN357" s="58">
        <v>10</v>
      </c>
      <c r="AO357" s="58">
        <v>3</v>
      </c>
      <c r="AP357" s="58">
        <v>4</v>
      </c>
      <c r="AQ357" s="60">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58">
        <f ca="1">COUNTIF(INDIRECT("H"&amp;(ROW()+12*(($AN357-1)*3+$AO357)-ROW())/12+5):INDIRECT("S"&amp;(ROW()+12*(($AN357-1)*3+$AO357)-ROW())/12+5),AQ357)</f>
        <v>0</v>
      </c>
      <c r="AS357" s="60"/>
      <c r="AU357" s="58">
        <f ca="1">IF(AND(AQ357&gt;0,AR357&gt;0),COUNTIF(AU$6:AU356,"&gt;0")+1,0)</f>
        <v>0</v>
      </c>
    </row>
    <row r="358" spans="40:47">
      <c r="AN358" s="58">
        <v>10</v>
      </c>
      <c r="AO358" s="58">
        <v>3</v>
      </c>
      <c r="AP358" s="58">
        <v>5</v>
      </c>
      <c r="AQ358" s="60">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58">
        <f ca="1">COUNTIF(INDIRECT("H"&amp;(ROW()+12*(($AN358-1)*3+$AO358)-ROW())/12+5):INDIRECT("S"&amp;(ROW()+12*(($AN358-1)*3+$AO358)-ROW())/12+5),AQ358)</f>
        <v>0</v>
      </c>
      <c r="AS358" s="60"/>
      <c r="AU358" s="58">
        <f ca="1">IF(AND(AQ358&gt;0,AR358&gt;0),COUNTIF(AU$6:AU357,"&gt;0")+1,0)</f>
        <v>0</v>
      </c>
    </row>
    <row r="359" spans="40:47">
      <c r="AN359" s="58">
        <v>10</v>
      </c>
      <c r="AO359" s="58">
        <v>3</v>
      </c>
      <c r="AP359" s="58">
        <v>6</v>
      </c>
      <c r="AQ359" s="60">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58">
        <f ca="1">COUNTIF(INDIRECT("H"&amp;(ROW()+12*(($AN359-1)*3+$AO359)-ROW())/12+5):INDIRECT("S"&amp;(ROW()+12*(($AN359-1)*3+$AO359)-ROW())/12+5),AQ359)</f>
        <v>0</v>
      </c>
      <c r="AS359" s="60"/>
      <c r="AU359" s="58">
        <f ca="1">IF(AND(AQ359&gt;0,AR359&gt;0),COUNTIF(AU$6:AU358,"&gt;0")+1,0)</f>
        <v>0</v>
      </c>
    </row>
    <row r="360" spans="40:47">
      <c r="AN360" s="58">
        <v>10</v>
      </c>
      <c r="AO360" s="58">
        <v>3</v>
      </c>
      <c r="AP360" s="58">
        <v>7</v>
      </c>
      <c r="AQ360" s="60">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58">
        <f ca="1">COUNTIF(INDIRECT("H"&amp;(ROW()+12*(($AN360-1)*3+$AO360)-ROW())/12+5):INDIRECT("S"&amp;(ROW()+12*(($AN360-1)*3+$AO360)-ROW())/12+5),AQ360)</f>
        <v>0</v>
      </c>
      <c r="AS360" s="60"/>
      <c r="AU360" s="58">
        <f ca="1">IF(AND(AQ360&gt;0,AR360&gt;0),COUNTIF(AU$6:AU359,"&gt;0")+1,0)</f>
        <v>0</v>
      </c>
    </row>
    <row r="361" spans="40:47">
      <c r="AN361" s="58">
        <v>10</v>
      </c>
      <c r="AO361" s="58">
        <v>3</v>
      </c>
      <c r="AP361" s="58">
        <v>8</v>
      </c>
      <c r="AQ361" s="60">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58">
        <f ca="1">COUNTIF(INDIRECT("H"&amp;(ROW()+12*(($AN361-1)*3+$AO361)-ROW())/12+5):INDIRECT("S"&amp;(ROW()+12*(($AN361-1)*3+$AO361)-ROW())/12+5),AQ361)</f>
        <v>0</v>
      </c>
      <c r="AS361" s="60"/>
      <c r="AU361" s="58">
        <f ca="1">IF(AND(AQ361&gt;0,AR361&gt;0),COUNTIF(AU$6:AU360,"&gt;0")+1,0)</f>
        <v>0</v>
      </c>
    </row>
    <row r="362" spans="40:47">
      <c r="AN362" s="58">
        <v>10</v>
      </c>
      <c r="AO362" s="58">
        <v>3</v>
      </c>
      <c r="AP362" s="58">
        <v>9</v>
      </c>
      <c r="AQ362" s="60">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58">
        <f ca="1">COUNTIF(INDIRECT("H"&amp;(ROW()+12*(($AN362-1)*3+$AO362)-ROW())/12+5):INDIRECT("S"&amp;(ROW()+12*(($AN362-1)*3+$AO362)-ROW())/12+5),AQ362)</f>
        <v>0</v>
      </c>
      <c r="AS362" s="60"/>
      <c r="AU362" s="58">
        <f ca="1">IF(AND(AQ362&gt;0,AR362&gt;0),COUNTIF(AU$6:AU361,"&gt;0")+1,0)</f>
        <v>0</v>
      </c>
    </row>
    <row r="363" spans="40:47">
      <c r="AN363" s="58">
        <v>10</v>
      </c>
      <c r="AO363" s="58">
        <v>3</v>
      </c>
      <c r="AP363" s="58">
        <v>10</v>
      </c>
      <c r="AQ363" s="60">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58">
        <f ca="1">COUNTIF(INDIRECT("H"&amp;(ROW()+12*(($AN363-1)*3+$AO363)-ROW())/12+5):INDIRECT("S"&amp;(ROW()+12*(($AN363-1)*3+$AO363)-ROW())/12+5),AQ363)</f>
        <v>0</v>
      </c>
      <c r="AS363" s="60"/>
      <c r="AU363" s="58">
        <f ca="1">IF(AND(AQ363&gt;0,AR363&gt;0),COUNTIF(AU$6:AU362,"&gt;0")+1,0)</f>
        <v>0</v>
      </c>
    </row>
    <row r="364" spans="40:47">
      <c r="AN364" s="58">
        <v>10</v>
      </c>
      <c r="AO364" s="58">
        <v>3</v>
      </c>
      <c r="AP364" s="58">
        <v>11</v>
      </c>
      <c r="AQ364" s="60">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58">
        <f ca="1">COUNTIF(INDIRECT("H"&amp;(ROW()+12*(($AN364-1)*3+$AO364)-ROW())/12+5):INDIRECT("S"&amp;(ROW()+12*(($AN364-1)*3+$AO364)-ROW())/12+5),AQ364)</f>
        <v>0</v>
      </c>
      <c r="AS364" s="60"/>
      <c r="AU364" s="58">
        <f ca="1">IF(AND(AQ364&gt;0,AR364&gt;0),COUNTIF(AU$6:AU363,"&gt;0")+1,0)</f>
        <v>0</v>
      </c>
    </row>
    <row r="365" spans="40:47">
      <c r="AN365" s="243">
        <v>10</v>
      </c>
      <c r="AO365" s="243">
        <v>3</v>
      </c>
      <c r="AP365" s="243">
        <v>12</v>
      </c>
      <c r="AQ365" s="244">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243">
        <f ca="1">COUNTIF(INDIRECT("H"&amp;(ROW()+12*(($AN365-1)*3+$AO365)-ROW())/12+5):INDIRECT("S"&amp;(ROW()+12*(($AN365-1)*3+$AO365)-ROW())/12+5),AQ365)</f>
        <v>0</v>
      </c>
      <c r="AS365" s="244"/>
      <c r="AT365" s="243"/>
      <c r="AU365" s="243">
        <f ca="1">IF(AND(AQ365&gt;0,AR365&gt;0),COUNTIF(AU$6:AU364,"&gt;0")+1,0)</f>
        <v>0</v>
      </c>
    </row>
    <row r="366" spans="40:47">
      <c r="AN366" s="58">
        <v>11</v>
      </c>
      <c r="AO366" s="58">
        <v>1</v>
      </c>
      <c r="AP366" s="58">
        <v>1</v>
      </c>
      <c r="AQ366" s="60">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58">
        <f ca="1">COUNTIF(INDIRECT("H"&amp;(ROW()+12*(($AN366-1)*3+$AO366)-ROW())/12+5):INDIRECT("S"&amp;(ROW()+12*(($AN366-1)*3+$AO366)-ROW())/12+5),AQ366)</f>
        <v>0</v>
      </c>
      <c r="AS366" s="60"/>
      <c r="AU366" s="58">
        <f ca="1">IF(AND(AQ366&gt;0,AR366&gt;0),COUNTIF(AU$6:AU365,"&gt;0")+1,0)</f>
        <v>0</v>
      </c>
    </row>
    <row r="367" spans="40:47">
      <c r="AN367" s="58">
        <v>11</v>
      </c>
      <c r="AO367" s="58">
        <v>1</v>
      </c>
      <c r="AP367" s="58">
        <v>2</v>
      </c>
      <c r="AQ367" s="60">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58">
        <f ca="1">COUNTIF(INDIRECT("H"&amp;(ROW()+12*(($AN367-1)*3+$AO367)-ROW())/12+5):INDIRECT("S"&amp;(ROW()+12*(($AN367-1)*3+$AO367)-ROW())/12+5),AQ367)</f>
        <v>0</v>
      </c>
      <c r="AS367" s="60"/>
      <c r="AU367" s="58">
        <f ca="1">IF(AND(AQ367&gt;0,AR367&gt;0),COUNTIF(AU$6:AU366,"&gt;0")+1,0)</f>
        <v>0</v>
      </c>
    </row>
    <row r="368" spans="40:47">
      <c r="AN368" s="58">
        <v>11</v>
      </c>
      <c r="AO368" s="58">
        <v>1</v>
      </c>
      <c r="AP368" s="58">
        <v>3</v>
      </c>
      <c r="AQ368" s="60">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58">
        <f ca="1">COUNTIF(INDIRECT("H"&amp;(ROW()+12*(($AN368-1)*3+$AO368)-ROW())/12+5):INDIRECT("S"&amp;(ROW()+12*(($AN368-1)*3+$AO368)-ROW())/12+5),AQ368)</f>
        <v>0</v>
      </c>
      <c r="AS368" s="60"/>
      <c r="AU368" s="58">
        <f ca="1">IF(AND(AQ368&gt;0,AR368&gt;0),COUNTIF(AU$6:AU367,"&gt;0")+1,0)</f>
        <v>0</v>
      </c>
    </row>
    <row r="369" spans="40:47">
      <c r="AN369" s="58">
        <v>11</v>
      </c>
      <c r="AO369" s="58">
        <v>1</v>
      </c>
      <c r="AP369" s="58">
        <v>4</v>
      </c>
      <c r="AQ369" s="60">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58">
        <f ca="1">COUNTIF(INDIRECT("H"&amp;(ROW()+12*(($AN369-1)*3+$AO369)-ROW())/12+5):INDIRECT("S"&amp;(ROW()+12*(($AN369-1)*3+$AO369)-ROW())/12+5),AQ369)</f>
        <v>0</v>
      </c>
      <c r="AS369" s="60"/>
      <c r="AU369" s="58">
        <f ca="1">IF(AND(AQ369&gt;0,AR369&gt;0),COUNTIF(AU$6:AU368,"&gt;0")+1,0)</f>
        <v>0</v>
      </c>
    </row>
    <row r="370" spans="40:47">
      <c r="AN370" s="58">
        <v>11</v>
      </c>
      <c r="AO370" s="58">
        <v>1</v>
      </c>
      <c r="AP370" s="58">
        <v>5</v>
      </c>
      <c r="AQ370" s="60">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58">
        <f ca="1">COUNTIF(INDIRECT("H"&amp;(ROW()+12*(($AN370-1)*3+$AO370)-ROW())/12+5):INDIRECT("S"&amp;(ROW()+12*(($AN370-1)*3+$AO370)-ROW())/12+5),AQ370)</f>
        <v>0</v>
      </c>
      <c r="AS370" s="60"/>
      <c r="AU370" s="58">
        <f ca="1">IF(AND(AQ370&gt;0,AR370&gt;0),COUNTIF(AU$6:AU369,"&gt;0")+1,0)</f>
        <v>0</v>
      </c>
    </row>
    <row r="371" spans="40:47">
      <c r="AN371" s="58">
        <v>11</v>
      </c>
      <c r="AO371" s="58">
        <v>1</v>
      </c>
      <c r="AP371" s="58">
        <v>6</v>
      </c>
      <c r="AQ371" s="60">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58">
        <f ca="1">COUNTIF(INDIRECT("H"&amp;(ROW()+12*(($AN371-1)*3+$AO371)-ROW())/12+5):INDIRECT("S"&amp;(ROW()+12*(($AN371-1)*3+$AO371)-ROW())/12+5),AQ371)</f>
        <v>0</v>
      </c>
      <c r="AS371" s="60"/>
      <c r="AU371" s="58">
        <f ca="1">IF(AND(AQ371&gt;0,AR371&gt;0),COUNTIF(AU$6:AU370,"&gt;0")+1,0)</f>
        <v>0</v>
      </c>
    </row>
    <row r="372" spans="40:47">
      <c r="AN372" s="58">
        <v>11</v>
      </c>
      <c r="AO372" s="58">
        <v>1</v>
      </c>
      <c r="AP372" s="58">
        <v>7</v>
      </c>
      <c r="AQ372" s="60">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58">
        <f ca="1">COUNTIF(INDIRECT("H"&amp;(ROW()+12*(($AN372-1)*3+$AO372)-ROW())/12+5):INDIRECT("S"&amp;(ROW()+12*(($AN372-1)*3+$AO372)-ROW())/12+5),AQ372)</f>
        <v>0</v>
      </c>
      <c r="AS372" s="60"/>
      <c r="AU372" s="58">
        <f ca="1">IF(AND(AQ372&gt;0,AR372&gt;0),COUNTIF(AU$6:AU371,"&gt;0")+1,0)</f>
        <v>0</v>
      </c>
    </row>
    <row r="373" spans="40:47">
      <c r="AN373" s="58">
        <v>11</v>
      </c>
      <c r="AO373" s="58">
        <v>1</v>
      </c>
      <c r="AP373" s="58">
        <v>8</v>
      </c>
      <c r="AQ373" s="60">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58">
        <f ca="1">COUNTIF(INDIRECT("H"&amp;(ROW()+12*(($AN373-1)*3+$AO373)-ROW())/12+5):INDIRECT("S"&amp;(ROW()+12*(($AN373-1)*3+$AO373)-ROW())/12+5),AQ373)</f>
        <v>0</v>
      </c>
      <c r="AS373" s="60"/>
      <c r="AU373" s="58">
        <f ca="1">IF(AND(AQ373&gt;0,AR373&gt;0),COUNTIF(AU$6:AU372,"&gt;0")+1,0)</f>
        <v>0</v>
      </c>
    </row>
    <row r="374" spans="40:47">
      <c r="AN374" s="58">
        <v>11</v>
      </c>
      <c r="AO374" s="58">
        <v>1</v>
      </c>
      <c r="AP374" s="58">
        <v>9</v>
      </c>
      <c r="AQ374" s="60">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58">
        <f ca="1">COUNTIF(INDIRECT("H"&amp;(ROW()+12*(($AN374-1)*3+$AO374)-ROW())/12+5):INDIRECT("S"&amp;(ROW()+12*(($AN374-1)*3+$AO374)-ROW())/12+5),AQ374)</f>
        <v>0</v>
      </c>
      <c r="AS374" s="60"/>
      <c r="AU374" s="58">
        <f ca="1">IF(AND(AQ374&gt;0,AR374&gt;0),COUNTIF(AU$6:AU373,"&gt;0")+1,0)</f>
        <v>0</v>
      </c>
    </row>
    <row r="375" spans="40:47">
      <c r="AN375" s="58">
        <v>11</v>
      </c>
      <c r="AO375" s="58">
        <v>1</v>
      </c>
      <c r="AP375" s="58">
        <v>10</v>
      </c>
      <c r="AQ375" s="60">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58">
        <f ca="1">COUNTIF(INDIRECT("H"&amp;(ROW()+12*(($AN375-1)*3+$AO375)-ROW())/12+5):INDIRECT("S"&amp;(ROW()+12*(($AN375-1)*3+$AO375)-ROW())/12+5),AQ375)</f>
        <v>0</v>
      </c>
      <c r="AS375" s="60"/>
      <c r="AU375" s="58">
        <f ca="1">IF(AND(AQ375&gt;0,AR375&gt;0),COUNTIF(AU$6:AU374,"&gt;0")+1,0)</f>
        <v>0</v>
      </c>
    </row>
    <row r="376" spans="40:47">
      <c r="AN376" s="58">
        <v>11</v>
      </c>
      <c r="AO376" s="58">
        <v>1</v>
      </c>
      <c r="AP376" s="58">
        <v>11</v>
      </c>
      <c r="AQ376" s="60">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58">
        <f ca="1">COUNTIF(INDIRECT("H"&amp;(ROW()+12*(($AN376-1)*3+$AO376)-ROW())/12+5):INDIRECT("S"&amp;(ROW()+12*(($AN376-1)*3+$AO376)-ROW())/12+5),AQ376)</f>
        <v>0</v>
      </c>
      <c r="AS376" s="60"/>
      <c r="AU376" s="58">
        <f ca="1">IF(AND(AQ376&gt;0,AR376&gt;0),COUNTIF(AU$6:AU375,"&gt;0")+1,0)</f>
        <v>0</v>
      </c>
    </row>
    <row r="377" spans="40:47">
      <c r="AN377" s="58">
        <v>11</v>
      </c>
      <c r="AO377" s="58">
        <v>1</v>
      </c>
      <c r="AP377" s="58">
        <v>12</v>
      </c>
      <c r="AQ377" s="60">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58">
        <f ca="1">COUNTIF(INDIRECT("H"&amp;(ROW()+12*(($AN377-1)*3+$AO377)-ROW())/12+5):INDIRECT("S"&amp;(ROW()+12*(($AN377-1)*3+$AO377)-ROW())/12+5),AQ377)</f>
        <v>0</v>
      </c>
      <c r="AS377" s="60"/>
      <c r="AU377" s="58">
        <f ca="1">IF(AND(AQ377&gt;0,AR377&gt;0),COUNTIF(AU$6:AU376,"&gt;0")+1,0)</f>
        <v>0</v>
      </c>
    </row>
    <row r="378" spans="40:47">
      <c r="AN378" s="58">
        <v>11</v>
      </c>
      <c r="AO378" s="58">
        <v>2</v>
      </c>
      <c r="AP378" s="58">
        <v>1</v>
      </c>
      <c r="AQ378" s="60">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58">
        <f ca="1">COUNTIF(INDIRECT("H"&amp;(ROW()+12*(($AN378-1)*3+$AO378)-ROW())/12+5):INDIRECT("S"&amp;(ROW()+12*(($AN378-1)*3+$AO378)-ROW())/12+5),AQ378)</f>
        <v>0</v>
      </c>
      <c r="AS378" s="60"/>
      <c r="AU378" s="58">
        <f ca="1">IF(AND(AQ378&gt;0,AR378&gt;0),COUNTIF(AU$6:AU377,"&gt;0")+1,0)</f>
        <v>0</v>
      </c>
    </row>
    <row r="379" spans="40:47">
      <c r="AN379" s="58">
        <v>11</v>
      </c>
      <c r="AO379" s="58">
        <v>2</v>
      </c>
      <c r="AP379" s="58">
        <v>2</v>
      </c>
      <c r="AQ379" s="60">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58">
        <f ca="1">COUNTIF(INDIRECT("H"&amp;(ROW()+12*(($AN379-1)*3+$AO379)-ROW())/12+5):INDIRECT("S"&amp;(ROW()+12*(($AN379-1)*3+$AO379)-ROW())/12+5),AQ379)</f>
        <v>0</v>
      </c>
      <c r="AS379" s="60"/>
      <c r="AU379" s="58">
        <f ca="1">IF(AND(AQ379&gt;0,AR379&gt;0),COUNTIF(AU$6:AU378,"&gt;0")+1,0)</f>
        <v>0</v>
      </c>
    </row>
    <row r="380" spans="40:47">
      <c r="AN380" s="58">
        <v>11</v>
      </c>
      <c r="AO380" s="58">
        <v>2</v>
      </c>
      <c r="AP380" s="58">
        <v>3</v>
      </c>
      <c r="AQ380" s="60">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58">
        <f ca="1">COUNTIF(INDIRECT("H"&amp;(ROW()+12*(($AN380-1)*3+$AO380)-ROW())/12+5):INDIRECT("S"&amp;(ROW()+12*(($AN380-1)*3+$AO380)-ROW())/12+5),AQ380)</f>
        <v>0</v>
      </c>
      <c r="AS380" s="60"/>
      <c r="AU380" s="58">
        <f ca="1">IF(AND(AQ380&gt;0,AR380&gt;0),COUNTIF(AU$6:AU379,"&gt;0")+1,0)</f>
        <v>0</v>
      </c>
    </row>
    <row r="381" spans="40:47">
      <c r="AN381" s="58">
        <v>11</v>
      </c>
      <c r="AO381" s="58">
        <v>2</v>
      </c>
      <c r="AP381" s="58">
        <v>4</v>
      </c>
      <c r="AQ381" s="60">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58">
        <f ca="1">COUNTIF(INDIRECT("H"&amp;(ROW()+12*(($AN381-1)*3+$AO381)-ROW())/12+5):INDIRECT("S"&amp;(ROW()+12*(($AN381-1)*3+$AO381)-ROW())/12+5),AQ381)</f>
        <v>0</v>
      </c>
      <c r="AS381" s="60"/>
      <c r="AU381" s="58">
        <f ca="1">IF(AND(AQ381&gt;0,AR381&gt;0),COUNTIF(AU$6:AU380,"&gt;0")+1,0)</f>
        <v>0</v>
      </c>
    </row>
    <row r="382" spans="40:47">
      <c r="AN382" s="58">
        <v>11</v>
      </c>
      <c r="AO382" s="58">
        <v>2</v>
      </c>
      <c r="AP382" s="58">
        <v>5</v>
      </c>
      <c r="AQ382" s="60">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58">
        <f ca="1">COUNTIF(INDIRECT("H"&amp;(ROW()+12*(($AN382-1)*3+$AO382)-ROW())/12+5):INDIRECT("S"&amp;(ROW()+12*(($AN382-1)*3+$AO382)-ROW())/12+5),AQ382)</f>
        <v>0</v>
      </c>
      <c r="AS382" s="60"/>
      <c r="AU382" s="58">
        <f ca="1">IF(AND(AQ382&gt;0,AR382&gt;0),COUNTIF(AU$6:AU381,"&gt;0")+1,0)</f>
        <v>0</v>
      </c>
    </row>
    <row r="383" spans="40:47">
      <c r="AN383" s="58">
        <v>11</v>
      </c>
      <c r="AO383" s="58">
        <v>2</v>
      </c>
      <c r="AP383" s="58">
        <v>6</v>
      </c>
      <c r="AQ383" s="60">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58">
        <f ca="1">COUNTIF(INDIRECT("H"&amp;(ROW()+12*(($AN383-1)*3+$AO383)-ROW())/12+5):INDIRECT("S"&amp;(ROW()+12*(($AN383-1)*3+$AO383)-ROW())/12+5),AQ383)</f>
        <v>0</v>
      </c>
      <c r="AS383" s="60"/>
      <c r="AU383" s="58">
        <f ca="1">IF(AND(AQ383&gt;0,AR383&gt;0),COUNTIF(AU$6:AU382,"&gt;0")+1,0)</f>
        <v>0</v>
      </c>
    </row>
    <row r="384" spans="40:47">
      <c r="AN384" s="58">
        <v>11</v>
      </c>
      <c r="AO384" s="58">
        <v>2</v>
      </c>
      <c r="AP384" s="58">
        <v>7</v>
      </c>
      <c r="AQ384" s="60">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58">
        <f ca="1">COUNTIF(INDIRECT("H"&amp;(ROW()+12*(($AN384-1)*3+$AO384)-ROW())/12+5):INDIRECT("S"&amp;(ROW()+12*(($AN384-1)*3+$AO384)-ROW())/12+5),AQ384)</f>
        <v>0</v>
      </c>
      <c r="AS384" s="60"/>
      <c r="AU384" s="58">
        <f ca="1">IF(AND(AQ384&gt;0,AR384&gt;0),COUNTIF(AU$6:AU383,"&gt;0")+1,0)</f>
        <v>0</v>
      </c>
    </row>
    <row r="385" spans="40:47">
      <c r="AN385" s="58">
        <v>11</v>
      </c>
      <c r="AO385" s="58">
        <v>2</v>
      </c>
      <c r="AP385" s="58">
        <v>8</v>
      </c>
      <c r="AQ385" s="60">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58">
        <f ca="1">COUNTIF(INDIRECT("H"&amp;(ROW()+12*(($AN385-1)*3+$AO385)-ROW())/12+5):INDIRECT("S"&amp;(ROW()+12*(($AN385-1)*3+$AO385)-ROW())/12+5),AQ385)</f>
        <v>0</v>
      </c>
      <c r="AS385" s="60"/>
      <c r="AU385" s="58">
        <f ca="1">IF(AND(AQ385&gt;0,AR385&gt;0),COUNTIF(AU$6:AU384,"&gt;0")+1,0)</f>
        <v>0</v>
      </c>
    </row>
    <row r="386" spans="40:47">
      <c r="AN386" s="58">
        <v>11</v>
      </c>
      <c r="AO386" s="58">
        <v>2</v>
      </c>
      <c r="AP386" s="58">
        <v>9</v>
      </c>
      <c r="AQ386" s="60">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58">
        <f ca="1">COUNTIF(INDIRECT("H"&amp;(ROW()+12*(($AN386-1)*3+$AO386)-ROW())/12+5):INDIRECT("S"&amp;(ROW()+12*(($AN386-1)*3+$AO386)-ROW())/12+5),AQ386)</f>
        <v>0</v>
      </c>
      <c r="AS386" s="60"/>
      <c r="AU386" s="58">
        <f ca="1">IF(AND(AQ386&gt;0,AR386&gt;0),COUNTIF(AU$6:AU385,"&gt;0")+1,0)</f>
        <v>0</v>
      </c>
    </row>
    <row r="387" spans="40:47">
      <c r="AN387" s="58">
        <v>11</v>
      </c>
      <c r="AO387" s="58">
        <v>2</v>
      </c>
      <c r="AP387" s="58">
        <v>10</v>
      </c>
      <c r="AQ387" s="60">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58">
        <f ca="1">COUNTIF(INDIRECT("H"&amp;(ROW()+12*(($AN387-1)*3+$AO387)-ROW())/12+5):INDIRECT("S"&amp;(ROW()+12*(($AN387-1)*3+$AO387)-ROW())/12+5),AQ387)</f>
        <v>0</v>
      </c>
      <c r="AS387" s="60"/>
      <c r="AU387" s="58">
        <f ca="1">IF(AND(AQ387&gt;0,AR387&gt;0),COUNTIF(AU$6:AU386,"&gt;0")+1,0)</f>
        <v>0</v>
      </c>
    </row>
    <row r="388" spans="40:47">
      <c r="AN388" s="58">
        <v>11</v>
      </c>
      <c r="AO388" s="58">
        <v>2</v>
      </c>
      <c r="AP388" s="58">
        <v>11</v>
      </c>
      <c r="AQ388" s="60">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58">
        <f ca="1">COUNTIF(INDIRECT("H"&amp;(ROW()+12*(($AN388-1)*3+$AO388)-ROW())/12+5):INDIRECT("S"&amp;(ROW()+12*(($AN388-1)*3+$AO388)-ROW())/12+5),AQ388)</f>
        <v>0</v>
      </c>
      <c r="AS388" s="60"/>
      <c r="AU388" s="58">
        <f ca="1">IF(AND(AQ388&gt;0,AR388&gt;0),COUNTIF(AU$6:AU387,"&gt;0")+1,0)</f>
        <v>0</v>
      </c>
    </row>
    <row r="389" spans="40:47">
      <c r="AN389" s="58">
        <v>11</v>
      </c>
      <c r="AO389" s="58">
        <v>2</v>
      </c>
      <c r="AP389" s="58">
        <v>12</v>
      </c>
      <c r="AQ389" s="60">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58">
        <f ca="1">COUNTIF(INDIRECT("H"&amp;(ROW()+12*(($AN389-1)*3+$AO389)-ROW())/12+5):INDIRECT("S"&amp;(ROW()+12*(($AN389-1)*3+$AO389)-ROW())/12+5),AQ389)</f>
        <v>0</v>
      </c>
      <c r="AS389" s="60"/>
      <c r="AU389" s="58">
        <f ca="1">IF(AND(AQ389&gt;0,AR389&gt;0),COUNTIF(AU$6:AU388,"&gt;0")+1,0)</f>
        <v>0</v>
      </c>
    </row>
    <row r="390" spans="40:47">
      <c r="AN390" s="58">
        <v>11</v>
      </c>
      <c r="AO390" s="58">
        <v>3</v>
      </c>
      <c r="AP390" s="58">
        <v>1</v>
      </c>
      <c r="AQ390" s="60">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58">
        <f ca="1">COUNTIF(INDIRECT("H"&amp;(ROW()+12*(($AN390-1)*3+$AO390)-ROW())/12+5):INDIRECT("S"&amp;(ROW()+12*(($AN390-1)*3+$AO390)-ROW())/12+5),AQ390)</f>
        <v>0</v>
      </c>
      <c r="AS390" s="60"/>
      <c r="AU390" s="58">
        <f ca="1">IF(AND(AQ390&gt;0,AR390&gt;0),COUNTIF(AU$6:AU389,"&gt;0")+1,0)</f>
        <v>0</v>
      </c>
    </row>
    <row r="391" spans="40:47">
      <c r="AN391" s="58">
        <v>11</v>
      </c>
      <c r="AO391" s="58">
        <v>3</v>
      </c>
      <c r="AP391" s="58">
        <v>2</v>
      </c>
      <c r="AQ391" s="60">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58">
        <f ca="1">COUNTIF(INDIRECT("H"&amp;(ROW()+12*(($AN391-1)*3+$AO391)-ROW())/12+5):INDIRECT("S"&amp;(ROW()+12*(($AN391-1)*3+$AO391)-ROW())/12+5),AQ391)</f>
        <v>0</v>
      </c>
      <c r="AS391" s="60"/>
      <c r="AU391" s="58">
        <f ca="1">IF(AND(AQ391&gt;0,AR391&gt;0),COUNTIF(AU$6:AU390,"&gt;0")+1,0)</f>
        <v>0</v>
      </c>
    </row>
    <row r="392" spans="40:47">
      <c r="AN392" s="58">
        <v>11</v>
      </c>
      <c r="AO392" s="58">
        <v>3</v>
      </c>
      <c r="AP392" s="58">
        <v>3</v>
      </c>
      <c r="AQ392" s="60">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58">
        <f ca="1">COUNTIF(INDIRECT("H"&amp;(ROW()+12*(($AN392-1)*3+$AO392)-ROW())/12+5):INDIRECT("S"&amp;(ROW()+12*(($AN392-1)*3+$AO392)-ROW())/12+5),AQ392)</f>
        <v>0</v>
      </c>
      <c r="AS392" s="60"/>
      <c r="AU392" s="58">
        <f ca="1">IF(AND(AQ392&gt;0,AR392&gt;0),COUNTIF(AU$6:AU391,"&gt;0")+1,0)</f>
        <v>0</v>
      </c>
    </row>
    <row r="393" spans="40:47">
      <c r="AN393" s="58">
        <v>11</v>
      </c>
      <c r="AO393" s="58">
        <v>3</v>
      </c>
      <c r="AP393" s="58">
        <v>4</v>
      </c>
      <c r="AQ393" s="60">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58">
        <f ca="1">COUNTIF(INDIRECT("H"&amp;(ROW()+12*(($AN393-1)*3+$AO393)-ROW())/12+5):INDIRECT("S"&amp;(ROW()+12*(($AN393-1)*3+$AO393)-ROW())/12+5),AQ393)</f>
        <v>0</v>
      </c>
      <c r="AS393" s="60"/>
      <c r="AU393" s="58">
        <f ca="1">IF(AND(AQ393&gt;0,AR393&gt;0),COUNTIF(AU$6:AU392,"&gt;0")+1,0)</f>
        <v>0</v>
      </c>
    </row>
    <row r="394" spans="40:47">
      <c r="AN394" s="58">
        <v>11</v>
      </c>
      <c r="AO394" s="58">
        <v>3</v>
      </c>
      <c r="AP394" s="58">
        <v>5</v>
      </c>
      <c r="AQ394" s="60">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58">
        <f ca="1">COUNTIF(INDIRECT("H"&amp;(ROW()+12*(($AN394-1)*3+$AO394)-ROW())/12+5):INDIRECT("S"&amp;(ROW()+12*(($AN394-1)*3+$AO394)-ROW())/12+5),AQ394)</f>
        <v>0</v>
      </c>
      <c r="AS394" s="60"/>
      <c r="AU394" s="58">
        <f ca="1">IF(AND(AQ394&gt;0,AR394&gt;0),COUNTIF(AU$6:AU393,"&gt;0")+1,0)</f>
        <v>0</v>
      </c>
    </row>
    <row r="395" spans="40:47">
      <c r="AN395" s="58">
        <v>11</v>
      </c>
      <c r="AO395" s="58">
        <v>3</v>
      </c>
      <c r="AP395" s="58">
        <v>6</v>
      </c>
      <c r="AQ395" s="60">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58">
        <f ca="1">COUNTIF(INDIRECT("H"&amp;(ROW()+12*(($AN395-1)*3+$AO395)-ROW())/12+5):INDIRECT("S"&amp;(ROW()+12*(($AN395-1)*3+$AO395)-ROW())/12+5),AQ395)</f>
        <v>0</v>
      </c>
      <c r="AS395" s="60"/>
      <c r="AU395" s="58">
        <f ca="1">IF(AND(AQ395&gt;0,AR395&gt;0),COUNTIF(AU$6:AU394,"&gt;0")+1,0)</f>
        <v>0</v>
      </c>
    </row>
    <row r="396" spans="40:47">
      <c r="AN396" s="58">
        <v>11</v>
      </c>
      <c r="AO396" s="58">
        <v>3</v>
      </c>
      <c r="AP396" s="58">
        <v>7</v>
      </c>
      <c r="AQ396" s="60">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58">
        <f ca="1">COUNTIF(INDIRECT("H"&amp;(ROW()+12*(($AN396-1)*3+$AO396)-ROW())/12+5):INDIRECT("S"&amp;(ROW()+12*(($AN396-1)*3+$AO396)-ROW())/12+5),AQ396)</f>
        <v>0</v>
      </c>
      <c r="AS396" s="60"/>
      <c r="AU396" s="58">
        <f ca="1">IF(AND(AQ396&gt;0,AR396&gt;0),COUNTIF(AU$6:AU395,"&gt;0")+1,0)</f>
        <v>0</v>
      </c>
    </row>
    <row r="397" spans="40:47">
      <c r="AN397" s="58">
        <v>11</v>
      </c>
      <c r="AO397" s="58">
        <v>3</v>
      </c>
      <c r="AP397" s="58">
        <v>8</v>
      </c>
      <c r="AQ397" s="60">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58">
        <f ca="1">COUNTIF(INDIRECT("H"&amp;(ROW()+12*(($AN397-1)*3+$AO397)-ROW())/12+5):INDIRECT("S"&amp;(ROW()+12*(($AN397-1)*3+$AO397)-ROW())/12+5),AQ397)</f>
        <v>0</v>
      </c>
      <c r="AS397" s="60"/>
      <c r="AU397" s="58">
        <f ca="1">IF(AND(AQ397&gt;0,AR397&gt;0),COUNTIF(AU$6:AU396,"&gt;0")+1,0)</f>
        <v>0</v>
      </c>
    </row>
    <row r="398" spans="40:47">
      <c r="AN398" s="58">
        <v>11</v>
      </c>
      <c r="AO398" s="58">
        <v>3</v>
      </c>
      <c r="AP398" s="58">
        <v>9</v>
      </c>
      <c r="AQ398" s="60">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58">
        <f ca="1">COUNTIF(INDIRECT("H"&amp;(ROW()+12*(($AN398-1)*3+$AO398)-ROW())/12+5):INDIRECT("S"&amp;(ROW()+12*(($AN398-1)*3+$AO398)-ROW())/12+5),AQ398)</f>
        <v>0</v>
      </c>
      <c r="AS398" s="60"/>
      <c r="AU398" s="58">
        <f ca="1">IF(AND(AQ398&gt;0,AR398&gt;0),COUNTIF(AU$6:AU397,"&gt;0")+1,0)</f>
        <v>0</v>
      </c>
    </row>
    <row r="399" spans="40:47">
      <c r="AN399" s="58">
        <v>11</v>
      </c>
      <c r="AO399" s="58">
        <v>3</v>
      </c>
      <c r="AP399" s="58">
        <v>10</v>
      </c>
      <c r="AQ399" s="60">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58">
        <f ca="1">COUNTIF(INDIRECT("H"&amp;(ROW()+12*(($AN399-1)*3+$AO399)-ROW())/12+5):INDIRECT("S"&amp;(ROW()+12*(($AN399-1)*3+$AO399)-ROW())/12+5),AQ399)</f>
        <v>0</v>
      </c>
      <c r="AS399" s="60"/>
      <c r="AU399" s="58">
        <f ca="1">IF(AND(AQ399&gt;0,AR399&gt;0),COUNTIF(AU$6:AU398,"&gt;0")+1,0)</f>
        <v>0</v>
      </c>
    </row>
    <row r="400" spans="40:47">
      <c r="AN400" s="58">
        <v>11</v>
      </c>
      <c r="AO400" s="58">
        <v>3</v>
      </c>
      <c r="AP400" s="58">
        <v>11</v>
      </c>
      <c r="AQ400" s="60">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58">
        <f ca="1">COUNTIF(INDIRECT("H"&amp;(ROW()+12*(($AN400-1)*3+$AO400)-ROW())/12+5):INDIRECT("S"&amp;(ROW()+12*(($AN400-1)*3+$AO400)-ROW())/12+5),AQ400)</f>
        <v>0</v>
      </c>
      <c r="AS400" s="60"/>
      <c r="AU400" s="58">
        <f ca="1">IF(AND(AQ400&gt;0,AR400&gt;0),COUNTIF(AU$6:AU399,"&gt;0")+1,0)</f>
        <v>0</v>
      </c>
    </row>
    <row r="401" spans="40:47">
      <c r="AN401" s="243">
        <v>11</v>
      </c>
      <c r="AO401" s="243">
        <v>3</v>
      </c>
      <c r="AP401" s="243">
        <v>12</v>
      </c>
      <c r="AQ401" s="244">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243">
        <f ca="1">COUNTIF(INDIRECT("H"&amp;(ROW()+12*(($AN401-1)*3+$AO401)-ROW())/12+5):INDIRECT("S"&amp;(ROW()+12*(($AN401-1)*3+$AO401)-ROW())/12+5),AQ401)</f>
        <v>0</v>
      </c>
      <c r="AS401" s="244"/>
      <c r="AT401" s="243"/>
      <c r="AU401" s="243">
        <f ca="1">IF(AND(AQ401&gt;0,AR401&gt;0),COUNTIF(AU$6:AU400,"&gt;0")+1,0)</f>
        <v>0</v>
      </c>
    </row>
    <row r="402" spans="40:47">
      <c r="AN402" s="58">
        <v>12</v>
      </c>
      <c r="AO402" s="58">
        <v>1</v>
      </c>
      <c r="AP402" s="58">
        <v>1</v>
      </c>
      <c r="AQ402" s="60">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58">
        <f ca="1">COUNTIF(INDIRECT("H"&amp;(ROW()+12*(($AN402-1)*3+$AO402)-ROW())/12+5):INDIRECT("S"&amp;(ROW()+12*(($AN402-1)*3+$AO402)-ROW())/12+5),AQ402)</f>
        <v>0</v>
      </c>
      <c r="AS402" s="60"/>
      <c r="AU402" s="58">
        <f ca="1">IF(AND(AQ402&gt;0,AR402&gt;0),COUNTIF(AU$6:AU401,"&gt;0")+1,0)</f>
        <v>0</v>
      </c>
    </row>
    <row r="403" spans="40:47">
      <c r="AN403" s="58">
        <v>12</v>
      </c>
      <c r="AO403" s="58">
        <v>1</v>
      </c>
      <c r="AP403" s="58">
        <v>2</v>
      </c>
      <c r="AQ403" s="60">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58">
        <f ca="1">COUNTIF(INDIRECT("H"&amp;(ROW()+12*(($AN403-1)*3+$AO403)-ROW())/12+5):INDIRECT("S"&amp;(ROW()+12*(($AN403-1)*3+$AO403)-ROW())/12+5),AQ403)</f>
        <v>0</v>
      </c>
      <c r="AS403" s="60"/>
      <c r="AU403" s="58">
        <f ca="1">IF(AND(AQ403&gt;0,AR403&gt;0),COUNTIF(AU$6:AU402,"&gt;0")+1,0)</f>
        <v>0</v>
      </c>
    </row>
    <row r="404" spans="40:47">
      <c r="AN404" s="58">
        <v>12</v>
      </c>
      <c r="AO404" s="58">
        <v>1</v>
      </c>
      <c r="AP404" s="58">
        <v>3</v>
      </c>
      <c r="AQ404" s="60">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58">
        <f ca="1">COUNTIF(INDIRECT("H"&amp;(ROW()+12*(($AN404-1)*3+$AO404)-ROW())/12+5):INDIRECT("S"&amp;(ROW()+12*(($AN404-1)*3+$AO404)-ROW())/12+5),AQ404)</f>
        <v>0</v>
      </c>
      <c r="AS404" s="60"/>
      <c r="AU404" s="58">
        <f ca="1">IF(AND(AQ404&gt;0,AR404&gt;0),COUNTIF(AU$6:AU403,"&gt;0")+1,0)</f>
        <v>0</v>
      </c>
    </row>
    <row r="405" spans="40:47">
      <c r="AN405" s="58">
        <v>12</v>
      </c>
      <c r="AO405" s="58">
        <v>1</v>
      </c>
      <c r="AP405" s="58">
        <v>4</v>
      </c>
      <c r="AQ405" s="60">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58">
        <f ca="1">COUNTIF(INDIRECT("H"&amp;(ROW()+12*(($AN405-1)*3+$AO405)-ROW())/12+5):INDIRECT("S"&amp;(ROW()+12*(($AN405-1)*3+$AO405)-ROW())/12+5),AQ405)</f>
        <v>0</v>
      </c>
      <c r="AS405" s="60"/>
      <c r="AU405" s="58">
        <f ca="1">IF(AND(AQ405&gt;0,AR405&gt;0),COUNTIF(AU$6:AU404,"&gt;0")+1,0)</f>
        <v>0</v>
      </c>
    </row>
    <row r="406" spans="40:47">
      <c r="AN406" s="58">
        <v>12</v>
      </c>
      <c r="AO406" s="58">
        <v>1</v>
      </c>
      <c r="AP406" s="58">
        <v>5</v>
      </c>
      <c r="AQ406" s="60">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58">
        <f ca="1">COUNTIF(INDIRECT("H"&amp;(ROW()+12*(($AN406-1)*3+$AO406)-ROW())/12+5):INDIRECT("S"&amp;(ROW()+12*(($AN406-1)*3+$AO406)-ROW())/12+5),AQ406)</f>
        <v>0</v>
      </c>
      <c r="AS406" s="60"/>
      <c r="AU406" s="58">
        <f ca="1">IF(AND(AQ406&gt;0,AR406&gt;0),COUNTIF(AU$6:AU405,"&gt;0")+1,0)</f>
        <v>0</v>
      </c>
    </row>
    <row r="407" spans="40:47">
      <c r="AN407" s="58">
        <v>12</v>
      </c>
      <c r="AO407" s="58">
        <v>1</v>
      </c>
      <c r="AP407" s="58">
        <v>6</v>
      </c>
      <c r="AQ407" s="60">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58">
        <f ca="1">COUNTIF(INDIRECT("H"&amp;(ROW()+12*(($AN407-1)*3+$AO407)-ROW())/12+5):INDIRECT("S"&amp;(ROW()+12*(($AN407-1)*3+$AO407)-ROW())/12+5),AQ407)</f>
        <v>0</v>
      </c>
      <c r="AS407" s="60"/>
      <c r="AU407" s="58">
        <f ca="1">IF(AND(AQ407&gt;0,AR407&gt;0),COUNTIF(AU$6:AU406,"&gt;0")+1,0)</f>
        <v>0</v>
      </c>
    </row>
    <row r="408" spans="40:47">
      <c r="AN408" s="58">
        <v>12</v>
      </c>
      <c r="AO408" s="58">
        <v>1</v>
      </c>
      <c r="AP408" s="58">
        <v>7</v>
      </c>
      <c r="AQ408" s="60">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58">
        <f ca="1">COUNTIF(INDIRECT("H"&amp;(ROW()+12*(($AN408-1)*3+$AO408)-ROW())/12+5):INDIRECT("S"&amp;(ROW()+12*(($AN408-1)*3+$AO408)-ROW())/12+5),AQ408)</f>
        <v>0</v>
      </c>
      <c r="AS408" s="60"/>
      <c r="AU408" s="58">
        <f ca="1">IF(AND(AQ408&gt;0,AR408&gt;0),COUNTIF(AU$6:AU407,"&gt;0")+1,0)</f>
        <v>0</v>
      </c>
    </row>
    <row r="409" spans="40:47">
      <c r="AN409" s="58">
        <v>12</v>
      </c>
      <c r="AO409" s="58">
        <v>1</v>
      </c>
      <c r="AP409" s="58">
        <v>8</v>
      </c>
      <c r="AQ409" s="60">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58">
        <f ca="1">COUNTIF(INDIRECT("H"&amp;(ROW()+12*(($AN409-1)*3+$AO409)-ROW())/12+5):INDIRECT("S"&amp;(ROW()+12*(($AN409-1)*3+$AO409)-ROW())/12+5),AQ409)</f>
        <v>0</v>
      </c>
      <c r="AS409" s="60"/>
      <c r="AU409" s="58">
        <f ca="1">IF(AND(AQ409&gt;0,AR409&gt;0),COUNTIF(AU$6:AU408,"&gt;0")+1,0)</f>
        <v>0</v>
      </c>
    </row>
    <row r="410" spans="40:47">
      <c r="AN410" s="58">
        <v>12</v>
      </c>
      <c r="AO410" s="58">
        <v>1</v>
      </c>
      <c r="AP410" s="58">
        <v>9</v>
      </c>
      <c r="AQ410" s="60">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58">
        <f ca="1">COUNTIF(INDIRECT("H"&amp;(ROW()+12*(($AN410-1)*3+$AO410)-ROW())/12+5):INDIRECT("S"&amp;(ROW()+12*(($AN410-1)*3+$AO410)-ROW())/12+5),AQ410)</f>
        <v>0</v>
      </c>
      <c r="AS410" s="60"/>
      <c r="AU410" s="58">
        <f ca="1">IF(AND(AQ410&gt;0,AR410&gt;0),COUNTIF(AU$6:AU409,"&gt;0")+1,0)</f>
        <v>0</v>
      </c>
    </row>
    <row r="411" spans="40:47">
      <c r="AN411" s="58">
        <v>12</v>
      </c>
      <c r="AO411" s="58">
        <v>1</v>
      </c>
      <c r="AP411" s="58">
        <v>10</v>
      </c>
      <c r="AQ411" s="60">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58">
        <f ca="1">COUNTIF(INDIRECT("H"&amp;(ROW()+12*(($AN411-1)*3+$AO411)-ROW())/12+5):INDIRECT("S"&amp;(ROW()+12*(($AN411-1)*3+$AO411)-ROW())/12+5),AQ411)</f>
        <v>0</v>
      </c>
      <c r="AS411" s="60"/>
      <c r="AU411" s="58">
        <f ca="1">IF(AND(AQ411&gt;0,AR411&gt;0),COUNTIF(AU$6:AU410,"&gt;0")+1,0)</f>
        <v>0</v>
      </c>
    </row>
    <row r="412" spans="40:47">
      <c r="AN412" s="58">
        <v>12</v>
      </c>
      <c r="AO412" s="58">
        <v>1</v>
      </c>
      <c r="AP412" s="58">
        <v>11</v>
      </c>
      <c r="AQ412" s="60">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58">
        <f ca="1">COUNTIF(INDIRECT("H"&amp;(ROW()+12*(($AN412-1)*3+$AO412)-ROW())/12+5):INDIRECT("S"&amp;(ROW()+12*(($AN412-1)*3+$AO412)-ROW())/12+5),AQ412)</f>
        <v>0</v>
      </c>
      <c r="AS412" s="60"/>
      <c r="AU412" s="58">
        <f ca="1">IF(AND(AQ412&gt;0,AR412&gt;0),COUNTIF(AU$6:AU411,"&gt;0")+1,0)</f>
        <v>0</v>
      </c>
    </row>
    <row r="413" spans="40:47">
      <c r="AN413" s="58">
        <v>12</v>
      </c>
      <c r="AO413" s="58">
        <v>1</v>
      </c>
      <c r="AP413" s="58">
        <v>12</v>
      </c>
      <c r="AQ413" s="60">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58">
        <f ca="1">COUNTIF(INDIRECT("H"&amp;(ROW()+12*(($AN413-1)*3+$AO413)-ROW())/12+5):INDIRECT("S"&amp;(ROW()+12*(($AN413-1)*3+$AO413)-ROW())/12+5),AQ413)</f>
        <v>0</v>
      </c>
      <c r="AS413" s="60"/>
      <c r="AU413" s="58">
        <f ca="1">IF(AND(AQ413&gt;0,AR413&gt;0),COUNTIF(AU$6:AU412,"&gt;0")+1,0)</f>
        <v>0</v>
      </c>
    </row>
    <row r="414" spans="40:47">
      <c r="AN414" s="58">
        <v>12</v>
      </c>
      <c r="AO414" s="58">
        <v>2</v>
      </c>
      <c r="AP414" s="58">
        <v>1</v>
      </c>
      <c r="AQ414" s="60">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58">
        <f ca="1">COUNTIF(INDIRECT("H"&amp;(ROW()+12*(($AN414-1)*3+$AO414)-ROW())/12+5):INDIRECT("S"&amp;(ROW()+12*(($AN414-1)*3+$AO414)-ROW())/12+5),AQ414)</f>
        <v>0</v>
      </c>
      <c r="AS414" s="60"/>
      <c r="AU414" s="58">
        <f ca="1">IF(AND(AQ414&gt;0,AR414&gt;0),COUNTIF(AU$6:AU413,"&gt;0")+1,0)</f>
        <v>0</v>
      </c>
    </row>
    <row r="415" spans="40:47">
      <c r="AN415" s="58">
        <v>12</v>
      </c>
      <c r="AO415" s="58">
        <v>2</v>
      </c>
      <c r="AP415" s="58">
        <v>2</v>
      </c>
      <c r="AQ415" s="60">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58">
        <f ca="1">COUNTIF(INDIRECT("H"&amp;(ROW()+12*(($AN415-1)*3+$AO415)-ROW())/12+5):INDIRECT("S"&amp;(ROW()+12*(($AN415-1)*3+$AO415)-ROW())/12+5),AQ415)</f>
        <v>0</v>
      </c>
      <c r="AS415" s="60"/>
      <c r="AU415" s="58">
        <f ca="1">IF(AND(AQ415&gt;0,AR415&gt;0),COUNTIF(AU$6:AU414,"&gt;0")+1,0)</f>
        <v>0</v>
      </c>
    </row>
    <row r="416" spans="40:47">
      <c r="AN416" s="58">
        <v>12</v>
      </c>
      <c r="AO416" s="58">
        <v>2</v>
      </c>
      <c r="AP416" s="58">
        <v>3</v>
      </c>
      <c r="AQ416" s="60">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58">
        <f ca="1">COUNTIF(INDIRECT("H"&amp;(ROW()+12*(($AN416-1)*3+$AO416)-ROW())/12+5):INDIRECT("S"&amp;(ROW()+12*(($AN416-1)*3+$AO416)-ROW())/12+5),AQ416)</f>
        <v>0</v>
      </c>
      <c r="AS416" s="60"/>
      <c r="AU416" s="58">
        <f ca="1">IF(AND(AQ416&gt;0,AR416&gt;0),COUNTIF(AU$6:AU415,"&gt;0")+1,0)</f>
        <v>0</v>
      </c>
    </row>
    <row r="417" spans="40:47">
      <c r="AN417" s="58">
        <v>12</v>
      </c>
      <c r="AO417" s="58">
        <v>2</v>
      </c>
      <c r="AP417" s="58">
        <v>4</v>
      </c>
      <c r="AQ417" s="60">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58">
        <f ca="1">COUNTIF(INDIRECT("H"&amp;(ROW()+12*(($AN417-1)*3+$AO417)-ROW())/12+5):INDIRECT("S"&amp;(ROW()+12*(($AN417-1)*3+$AO417)-ROW())/12+5),AQ417)</f>
        <v>0</v>
      </c>
      <c r="AS417" s="60"/>
      <c r="AU417" s="58">
        <f ca="1">IF(AND(AQ417&gt;0,AR417&gt;0),COUNTIF(AU$6:AU416,"&gt;0")+1,0)</f>
        <v>0</v>
      </c>
    </row>
    <row r="418" spans="40:47">
      <c r="AN418" s="58">
        <v>12</v>
      </c>
      <c r="AO418" s="58">
        <v>2</v>
      </c>
      <c r="AP418" s="58">
        <v>5</v>
      </c>
      <c r="AQ418" s="60">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58">
        <f ca="1">COUNTIF(INDIRECT("H"&amp;(ROW()+12*(($AN418-1)*3+$AO418)-ROW())/12+5):INDIRECT("S"&amp;(ROW()+12*(($AN418-1)*3+$AO418)-ROW())/12+5),AQ418)</f>
        <v>0</v>
      </c>
      <c r="AS418" s="60"/>
      <c r="AU418" s="58">
        <f ca="1">IF(AND(AQ418&gt;0,AR418&gt;0),COUNTIF(AU$6:AU417,"&gt;0")+1,0)</f>
        <v>0</v>
      </c>
    </row>
    <row r="419" spans="40:47">
      <c r="AN419" s="58">
        <v>12</v>
      </c>
      <c r="AO419" s="58">
        <v>2</v>
      </c>
      <c r="AP419" s="58">
        <v>6</v>
      </c>
      <c r="AQ419" s="60">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58">
        <f ca="1">COUNTIF(INDIRECT("H"&amp;(ROW()+12*(($AN419-1)*3+$AO419)-ROW())/12+5):INDIRECT("S"&amp;(ROW()+12*(($AN419-1)*3+$AO419)-ROW())/12+5),AQ419)</f>
        <v>0</v>
      </c>
      <c r="AS419" s="60"/>
      <c r="AU419" s="58">
        <f ca="1">IF(AND(AQ419&gt;0,AR419&gt;0),COUNTIF(AU$6:AU418,"&gt;0")+1,0)</f>
        <v>0</v>
      </c>
    </row>
    <row r="420" spans="40:47">
      <c r="AN420" s="58">
        <v>12</v>
      </c>
      <c r="AO420" s="58">
        <v>2</v>
      </c>
      <c r="AP420" s="58">
        <v>7</v>
      </c>
      <c r="AQ420" s="60">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58">
        <f ca="1">COUNTIF(INDIRECT("H"&amp;(ROW()+12*(($AN420-1)*3+$AO420)-ROW())/12+5):INDIRECT("S"&amp;(ROW()+12*(($AN420-1)*3+$AO420)-ROW())/12+5),AQ420)</f>
        <v>0</v>
      </c>
      <c r="AS420" s="60"/>
      <c r="AU420" s="58">
        <f ca="1">IF(AND(AQ420&gt;0,AR420&gt;0),COUNTIF(AU$6:AU419,"&gt;0")+1,0)</f>
        <v>0</v>
      </c>
    </row>
    <row r="421" spans="40:47">
      <c r="AN421" s="58">
        <v>12</v>
      </c>
      <c r="AO421" s="58">
        <v>2</v>
      </c>
      <c r="AP421" s="58">
        <v>8</v>
      </c>
      <c r="AQ421" s="60">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58">
        <f ca="1">COUNTIF(INDIRECT("H"&amp;(ROW()+12*(($AN421-1)*3+$AO421)-ROW())/12+5):INDIRECT("S"&amp;(ROW()+12*(($AN421-1)*3+$AO421)-ROW())/12+5),AQ421)</f>
        <v>0</v>
      </c>
      <c r="AS421" s="60"/>
      <c r="AU421" s="58">
        <f ca="1">IF(AND(AQ421&gt;0,AR421&gt;0),COUNTIF(AU$6:AU420,"&gt;0")+1,0)</f>
        <v>0</v>
      </c>
    </row>
    <row r="422" spans="40:47">
      <c r="AN422" s="58">
        <v>12</v>
      </c>
      <c r="AO422" s="58">
        <v>2</v>
      </c>
      <c r="AP422" s="58">
        <v>9</v>
      </c>
      <c r="AQ422" s="60">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58">
        <f ca="1">COUNTIF(INDIRECT("H"&amp;(ROW()+12*(($AN422-1)*3+$AO422)-ROW())/12+5):INDIRECT("S"&amp;(ROW()+12*(($AN422-1)*3+$AO422)-ROW())/12+5),AQ422)</f>
        <v>0</v>
      </c>
      <c r="AS422" s="60"/>
      <c r="AU422" s="58">
        <f ca="1">IF(AND(AQ422&gt;0,AR422&gt;0),COUNTIF(AU$6:AU421,"&gt;0")+1,0)</f>
        <v>0</v>
      </c>
    </row>
    <row r="423" spans="40:47">
      <c r="AN423" s="58">
        <v>12</v>
      </c>
      <c r="AO423" s="58">
        <v>2</v>
      </c>
      <c r="AP423" s="58">
        <v>10</v>
      </c>
      <c r="AQ423" s="60">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58">
        <f ca="1">COUNTIF(INDIRECT("H"&amp;(ROW()+12*(($AN423-1)*3+$AO423)-ROW())/12+5):INDIRECT("S"&amp;(ROW()+12*(($AN423-1)*3+$AO423)-ROW())/12+5),AQ423)</f>
        <v>0</v>
      </c>
      <c r="AS423" s="60"/>
      <c r="AU423" s="58">
        <f ca="1">IF(AND(AQ423&gt;0,AR423&gt;0),COUNTIF(AU$6:AU422,"&gt;0")+1,0)</f>
        <v>0</v>
      </c>
    </row>
    <row r="424" spans="40:47">
      <c r="AN424" s="58">
        <v>12</v>
      </c>
      <c r="AO424" s="58">
        <v>2</v>
      </c>
      <c r="AP424" s="58">
        <v>11</v>
      </c>
      <c r="AQ424" s="60">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58">
        <f ca="1">COUNTIF(INDIRECT("H"&amp;(ROW()+12*(($AN424-1)*3+$AO424)-ROW())/12+5):INDIRECT("S"&amp;(ROW()+12*(($AN424-1)*3+$AO424)-ROW())/12+5),AQ424)</f>
        <v>0</v>
      </c>
      <c r="AS424" s="60"/>
      <c r="AU424" s="58">
        <f ca="1">IF(AND(AQ424&gt;0,AR424&gt;0),COUNTIF(AU$6:AU423,"&gt;0")+1,0)</f>
        <v>0</v>
      </c>
    </row>
    <row r="425" spans="40:47">
      <c r="AN425" s="58">
        <v>12</v>
      </c>
      <c r="AO425" s="58">
        <v>2</v>
      </c>
      <c r="AP425" s="58">
        <v>12</v>
      </c>
      <c r="AQ425" s="60">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58">
        <f ca="1">COUNTIF(INDIRECT("H"&amp;(ROW()+12*(($AN425-1)*3+$AO425)-ROW())/12+5):INDIRECT("S"&amp;(ROW()+12*(($AN425-1)*3+$AO425)-ROW())/12+5),AQ425)</f>
        <v>0</v>
      </c>
      <c r="AS425" s="60"/>
      <c r="AU425" s="58">
        <f ca="1">IF(AND(AQ425&gt;0,AR425&gt;0),COUNTIF(AU$6:AU424,"&gt;0")+1,0)</f>
        <v>0</v>
      </c>
    </row>
    <row r="426" spans="40:47">
      <c r="AN426" s="58">
        <v>12</v>
      </c>
      <c r="AO426" s="58">
        <v>3</v>
      </c>
      <c r="AP426" s="58">
        <v>1</v>
      </c>
      <c r="AQ426" s="60">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58">
        <f ca="1">COUNTIF(INDIRECT("H"&amp;(ROW()+12*(($AN426-1)*3+$AO426)-ROW())/12+5):INDIRECT("S"&amp;(ROW()+12*(($AN426-1)*3+$AO426)-ROW())/12+5),AQ426)</f>
        <v>0</v>
      </c>
      <c r="AS426" s="60"/>
      <c r="AU426" s="58">
        <f ca="1">IF(AND(AQ426&gt;0,AR426&gt;0),COUNTIF(AU$6:AU425,"&gt;0")+1,0)</f>
        <v>0</v>
      </c>
    </row>
    <row r="427" spans="40:47">
      <c r="AN427" s="58">
        <v>12</v>
      </c>
      <c r="AO427" s="58">
        <v>3</v>
      </c>
      <c r="AP427" s="58">
        <v>2</v>
      </c>
      <c r="AQ427" s="60">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58">
        <f ca="1">COUNTIF(INDIRECT("H"&amp;(ROW()+12*(($AN427-1)*3+$AO427)-ROW())/12+5):INDIRECT("S"&amp;(ROW()+12*(($AN427-1)*3+$AO427)-ROW())/12+5),AQ427)</f>
        <v>0</v>
      </c>
      <c r="AS427" s="60"/>
      <c r="AU427" s="58">
        <f ca="1">IF(AND(AQ427&gt;0,AR427&gt;0),COUNTIF(AU$6:AU426,"&gt;0")+1,0)</f>
        <v>0</v>
      </c>
    </row>
    <row r="428" spans="40:47">
      <c r="AN428" s="58">
        <v>12</v>
      </c>
      <c r="AO428" s="58">
        <v>3</v>
      </c>
      <c r="AP428" s="58">
        <v>3</v>
      </c>
      <c r="AQ428" s="60">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58">
        <f ca="1">COUNTIF(INDIRECT("H"&amp;(ROW()+12*(($AN428-1)*3+$AO428)-ROW())/12+5):INDIRECT("S"&amp;(ROW()+12*(($AN428-1)*3+$AO428)-ROW())/12+5),AQ428)</f>
        <v>0</v>
      </c>
      <c r="AS428" s="60"/>
      <c r="AU428" s="58">
        <f ca="1">IF(AND(AQ428&gt;0,AR428&gt;0),COUNTIF(AU$6:AU427,"&gt;0")+1,0)</f>
        <v>0</v>
      </c>
    </row>
    <row r="429" spans="40:47">
      <c r="AN429" s="58">
        <v>12</v>
      </c>
      <c r="AO429" s="58">
        <v>3</v>
      </c>
      <c r="AP429" s="58">
        <v>4</v>
      </c>
      <c r="AQ429" s="60">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58">
        <f ca="1">COUNTIF(INDIRECT("H"&amp;(ROW()+12*(($AN429-1)*3+$AO429)-ROW())/12+5):INDIRECT("S"&amp;(ROW()+12*(($AN429-1)*3+$AO429)-ROW())/12+5),AQ429)</f>
        <v>0</v>
      </c>
      <c r="AS429" s="60"/>
      <c r="AU429" s="58">
        <f ca="1">IF(AND(AQ429&gt;0,AR429&gt;0),COUNTIF(AU$6:AU428,"&gt;0")+1,0)</f>
        <v>0</v>
      </c>
    </row>
    <row r="430" spans="40:47">
      <c r="AN430" s="58">
        <v>12</v>
      </c>
      <c r="AO430" s="58">
        <v>3</v>
      </c>
      <c r="AP430" s="58">
        <v>5</v>
      </c>
      <c r="AQ430" s="60">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58">
        <f ca="1">COUNTIF(INDIRECT("H"&amp;(ROW()+12*(($AN430-1)*3+$AO430)-ROW())/12+5):INDIRECT("S"&amp;(ROW()+12*(($AN430-1)*3+$AO430)-ROW())/12+5),AQ430)</f>
        <v>0</v>
      </c>
      <c r="AS430" s="60"/>
      <c r="AU430" s="58">
        <f ca="1">IF(AND(AQ430&gt;0,AR430&gt;0),COUNTIF(AU$6:AU429,"&gt;0")+1,0)</f>
        <v>0</v>
      </c>
    </row>
    <row r="431" spans="40:47">
      <c r="AN431" s="58">
        <v>12</v>
      </c>
      <c r="AO431" s="58">
        <v>3</v>
      </c>
      <c r="AP431" s="58">
        <v>6</v>
      </c>
      <c r="AQ431" s="60">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58">
        <f ca="1">COUNTIF(INDIRECT("H"&amp;(ROW()+12*(($AN431-1)*3+$AO431)-ROW())/12+5):INDIRECT("S"&amp;(ROW()+12*(($AN431-1)*3+$AO431)-ROW())/12+5),AQ431)</f>
        <v>0</v>
      </c>
      <c r="AS431" s="60"/>
      <c r="AU431" s="58">
        <f ca="1">IF(AND(AQ431&gt;0,AR431&gt;0),COUNTIF(AU$6:AU430,"&gt;0")+1,0)</f>
        <v>0</v>
      </c>
    </row>
    <row r="432" spans="40:47">
      <c r="AN432" s="58">
        <v>12</v>
      </c>
      <c r="AO432" s="58">
        <v>3</v>
      </c>
      <c r="AP432" s="58">
        <v>7</v>
      </c>
      <c r="AQ432" s="60">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58">
        <f ca="1">COUNTIF(INDIRECT("H"&amp;(ROW()+12*(($AN432-1)*3+$AO432)-ROW())/12+5):INDIRECT("S"&amp;(ROW()+12*(($AN432-1)*3+$AO432)-ROW())/12+5),AQ432)</f>
        <v>0</v>
      </c>
      <c r="AS432" s="60"/>
      <c r="AU432" s="58">
        <f ca="1">IF(AND(AQ432&gt;0,AR432&gt;0),COUNTIF(AU$6:AU431,"&gt;0")+1,0)</f>
        <v>0</v>
      </c>
    </row>
    <row r="433" spans="40:47">
      <c r="AN433" s="58">
        <v>12</v>
      </c>
      <c r="AO433" s="58">
        <v>3</v>
      </c>
      <c r="AP433" s="58">
        <v>8</v>
      </c>
      <c r="AQ433" s="60">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58">
        <f ca="1">COUNTIF(INDIRECT("H"&amp;(ROW()+12*(($AN433-1)*3+$AO433)-ROW())/12+5):INDIRECT("S"&amp;(ROW()+12*(($AN433-1)*3+$AO433)-ROW())/12+5),AQ433)</f>
        <v>0</v>
      </c>
      <c r="AS433" s="60"/>
      <c r="AU433" s="58">
        <f ca="1">IF(AND(AQ433&gt;0,AR433&gt;0),COUNTIF(AU$6:AU432,"&gt;0")+1,0)</f>
        <v>0</v>
      </c>
    </row>
    <row r="434" spans="40:47">
      <c r="AN434" s="58">
        <v>12</v>
      </c>
      <c r="AO434" s="58">
        <v>3</v>
      </c>
      <c r="AP434" s="58">
        <v>9</v>
      </c>
      <c r="AQ434" s="60">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58">
        <f ca="1">COUNTIF(INDIRECT("H"&amp;(ROW()+12*(($AN434-1)*3+$AO434)-ROW())/12+5):INDIRECT("S"&amp;(ROW()+12*(($AN434-1)*3+$AO434)-ROW())/12+5),AQ434)</f>
        <v>0</v>
      </c>
      <c r="AS434" s="60"/>
      <c r="AU434" s="58">
        <f ca="1">IF(AND(AQ434&gt;0,AR434&gt;0),COUNTIF(AU$6:AU433,"&gt;0")+1,0)</f>
        <v>0</v>
      </c>
    </row>
    <row r="435" spans="40:47">
      <c r="AN435" s="58">
        <v>12</v>
      </c>
      <c r="AO435" s="58">
        <v>3</v>
      </c>
      <c r="AP435" s="58">
        <v>10</v>
      </c>
      <c r="AQ435" s="60">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58">
        <f ca="1">COUNTIF(INDIRECT("H"&amp;(ROW()+12*(($AN435-1)*3+$AO435)-ROW())/12+5):INDIRECT("S"&amp;(ROW()+12*(($AN435-1)*3+$AO435)-ROW())/12+5),AQ435)</f>
        <v>0</v>
      </c>
      <c r="AS435" s="60"/>
      <c r="AU435" s="58">
        <f ca="1">IF(AND(AQ435&gt;0,AR435&gt;0),COUNTIF(AU$6:AU434,"&gt;0")+1,0)</f>
        <v>0</v>
      </c>
    </row>
    <row r="436" spans="40:47">
      <c r="AN436" s="58">
        <v>12</v>
      </c>
      <c r="AO436" s="58">
        <v>3</v>
      </c>
      <c r="AP436" s="58">
        <v>11</v>
      </c>
      <c r="AQ436" s="60">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58">
        <f ca="1">COUNTIF(INDIRECT("H"&amp;(ROW()+12*(($AN436-1)*3+$AO436)-ROW())/12+5):INDIRECT("S"&amp;(ROW()+12*(($AN436-1)*3+$AO436)-ROW())/12+5),AQ436)</f>
        <v>0</v>
      </c>
      <c r="AS436" s="60"/>
      <c r="AU436" s="58">
        <f ca="1">IF(AND(AQ436&gt;0,AR436&gt;0),COUNTIF(AU$6:AU435,"&gt;0")+1,0)</f>
        <v>0</v>
      </c>
    </row>
    <row r="437" spans="40:47">
      <c r="AN437" s="243">
        <v>12</v>
      </c>
      <c r="AO437" s="243">
        <v>3</v>
      </c>
      <c r="AP437" s="243">
        <v>12</v>
      </c>
      <c r="AQ437" s="244">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243">
        <f ca="1">COUNTIF(INDIRECT("H"&amp;(ROW()+12*(($AN437-1)*3+$AO437)-ROW())/12+5):INDIRECT("S"&amp;(ROW()+12*(($AN437-1)*3+$AO437)-ROW())/12+5),AQ437)</f>
        <v>0</v>
      </c>
      <c r="AS437" s="244"/>
      <c r="AT437" s="243"/>
      <c r="AU437" s="243">
        <f ca="1">IF(AND(AQ437&gt;0,AR437&gt;0),COUNTIF(AU$6:AU436,"&gt;0")+1,0)</f>
        <v>0</v>
      </c>
    </row>
    <row r="438" spans="40:47">
      <c r="AN438" s="58">
        <v>13</v>
      </c>
      <c r="AO438" s="58">
        <v>1</v>
      </c>
      <c r="AP438" s="58">
        <v>1</v>
      </c>
      <c r="AQ438" s="60">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58">
        <f ca="1">COUNTIF(INDIRECT("H"&amp;(ROW()+12*(($AN438-1)*3+$AO438)-ROW())/12+5):INDIRECT("S"&amp;(ROW()+12*(($AN438-1)*3+$AO438)-ROW())/12+5),AQ438)</f>
        <v>0</v>
      </c>
      <c r="AS438" s="60"/>
      <c r="AU438" s="58">
        <f ca="1">IF(AND(AQ438&gt;0,AR438&gt;0),COUNTIF(AU$6:AU437,"&gt;0")+1,0)</f>
        <v>0</v>
      </c>
    </row>
    <row r="439" spans="40:47">
      <c r="AN439" s="58">
        <v>13</v>
      </c>
      <c r="AO439" s="58">
        <v>1</v>
      </c>
      <c r="AP439" s="58">
        <v>2</v>
      </c>
      <c r="AQ439" s="60">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58">
        <f ca="1">COUNTIF(INDIRECT("H"&amp;(ROW()+12*(($AN439-1)*3+$AO439)-ROW())/12+5):INDIRECT("S"&amp;(ROW()+12*(($AN439-1)*3+$AO439)-ROW())/12+5),AQ439)</f>
        <v>0</v>
      </c>
      <c r="AS439" s="60"/>
      <c r="AU439" s="58">
        <f ca="1">IF(AND(AQ439&gt;0,AR439&gt;0),COUNTIF(AU$6:AU438,"&gt;0")+1,0)</f>
        <v>0</v>
      </c>
    </row>
    <row r="440" spans="40:47">
      <c r="AN440" s="58">
        <v>13</v>
      </c>
      <c r="AO440" s="58">
        <v>1</v>
      </c>
      <c r="AP440" s="58">
        <v>3</v>
      </c>
      <c r="AQ440" s="60">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58">
        <f ca="1">COUNTIF(INDIRECT("H"&amp;(ROW()+12*(($AN440-1)*3+$AO440)-ROW())/12+5):INDIRECT("S"&amp;(ROW()+12*(($AN440-1)*3+$AO440)-ROW())/12+5),AQ440)</f>
        <v>0</v>
      </c>
      <c r="AS440" s="60"/>
      <c r="AU440" s="58">
        <f ca="1">IF(AND(AQ440&gt;0,AR440&gt;0),COUNTIF(AU$6:AU439,"&gt;0")+1,0)</f>
        <v>0</v>
      </c>
    </row>
    <row r="441" spans="40:47">
      <c r="AN441" s="58">
        <v>13</v>
      </c>
      <c r="AO441" s="58">
        <v>1</v>
      </c>
      <c r="AP441" s="58">
        <v>4</v>
      </c>
      <c r="AQ441" s="60">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58">
        <f ca="1">COUNTIF(INDIRECT("H"&amp;(ROW()+12*(($AN441-1)*3+$AO441)-ROW())/12+5):INDIRECT("S"&amp;(ROW()+12*(($AN441-1)*3+$AO441)-ROW())/12+5),AQ441)</f>
        <v>0</v>
      </c>
      <c r="AS441" s="60"/>
      <c r="AU441" s="58">
        <f ca="1">IF(AND(AQ441&gt;0,AR441&gt;0),COUNTIF(AU$6:AU440,"&gt;0")+1,0)</f>
        <v>0</v>
      </c>
    </row>
    <row r="442" spans="40:47">
      <c r="AN442" s="58">
        <v>13</v>
      </c>
      <c r="AO442" s="58">
        <v>1</v>
      </c>
      <c r="AP442" s="58">
        <v>5</v>
      </c>
      <c r="AQ442" s="60">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58">
        <f ca="1">COUNTIF(INDIRECT("H"&amp;(ROW()+12*(($AN442-1)*3+$AO442)-ROW())/12+5):INDIRECT("S"&amp;(ROW()+12*(($AN442-1)*3+$AO442)-ROW())/12+5),AQ442)</f>
        <v>0</v>
      </c>
      <c r="AS442" s="60"/>
      <c r="AU442" s="58">
        <f ca="1">IF(AND(AQ442&gt;0,AR442&gt;0),COUNTIF(AU$6:AU441,"&gt;0")+1,0)</f>
        <v>0</v>
      </c>
    </row>
    <row r="443" spans="40:47">
      <c r="AN443" s="58">
        <v>13</v>
      </c>
      <c r="AO443" s="58">
        <v>1</v>
      </c>
      <c r="AP443" s="58">
        <v>6</v>
      </c>
      <c r="AQ443" s="60">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58">
        <f ca="1">COUNTIF(INDIRECT("H"&amp;(ROW()+12*(($AN443-1)*3+$AO443)-ROW())/12+5):INDIRECT("S"&amp;(ROW()+12*(($AN443-1)*3+$AO443)-ROW())/12+5),AQ443)</f>
        <v>0</v>
      </c>
      <c r="AS443" s="60"/>
      <c r="AU443" s="58">
        <f ca="1">IF(AND(AQ443&gt;0,AR443&gt;0),COUNTIF(AU$6:AU442,"&gt;0")+1,0)</f>
        <v>0</v>
      </c>
    </row>
    <row r="444" spans="40:47">
      <c r="AN444" s="58">
        <v>13</v>
      </c>
      <c r="AO444" s="58">
        <v>1</v>
      </c>
      <c r="AP444" s="58">
        <v>7</v>
      </c>
      <c r="AQ444" s="60">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58">
        <f ca="1">COUNTIF(INDIRECT("H"&amp;(ROW()+12*(($AN444-1)*3+$AO444)-ROW())/12+5):INDIRECT("S"&amp;(ROW()+12*(($AN444-1)*3+$AO444)-ROW())/12+5),AQ444)</f>
        <v>0</v>
      </c>
      <c r="AS444" s="60"/>
      <c r="AU444" s="58">
        <f ca="1">IF(AND(AQ444&gt;0,AR444&gt;0),COUNTIF(AU$6:AU443,"&gt;0")+1,0)</f>
        <v>0</v>
      </c>
    </row>
    <row r="445" spans="40:47">
      <c r="AN445" s="58">
        <v>13</v>
      </c>
      <c r="AO445" s="58">
        <v>1</v>
      </c>
      <c r="AP445" s="58">
        <v>8</v>
      </c>
      <c r="AQ445" s="60">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58">
        <f ca="1">COUNTIF(INDIRECT("H"&amp;(ROW()+12*(($AN445-1)*3+$AO445)-ROW())/12+5):INDIRECT("S"&amp;(ROW()+12*(($AN445-1)*3+$AO445)-ROW())/12+5),AQ445)</f>
        <v>0</v>
      </c>
      <c r="AS445" s="60"/>
      <c r="AU445" s="58">
        <f ca="1">IF(AND(AQ445&gt;0,AR445&gt;0),COUNTIF(AU$6:AU444,"&gt;0")+1,0)</f>
        <v>0</v>
      </c>
    </row>
    <row r="446" spans="40:47">
      <c r="AN446" s="58">
        <v>13</v>
      </c>
      <c r="AO446" s="58">
        <v>1</v>
      </c>
      <c r="AP446" s="58">
        <v>9</v>
      </c>
      <c r="AQ446" s="60">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58">
        <f ca="1">COUNTIF(INDIRECT("H"&amp;(ROW()+12*(($AN446-1)*3+$AO446)-ROW())/12+5):INDIRECT("S"&amp;(ROW()+12*(($AN446-1)*3+$AO446)-ROW())/12+5),AQ446)</f>
        <v>0</v>
      </c>
      <c r="AS446" s="60"/>
      <c r="AU446" s="58">
        <f ca="1">IF(AND(AQ446&gt;0,AR446&gt;0),COUNTIF(AU$6:AU445,"&gt;0")+1,0)</f>
        <v>0</v>
      </c>
    </row>
    <row r="447" spans="40:47">
      <c r="AN447" s="58">
        <v>13</v>
      </c>
      <c r="AO447" s="58">
        <v>1</v>
      </c>
      <c r="AP447" s="58">
        <v>10</v>
      </c>
      <c r="AQ447" s="60">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58">
        <f ca="1">COUNTIF(INDIRECT("H"&amp;(ROW()+12*(($AN447-1)*3+$AO447)-ROW())/12+5):INDIRECT("S"&amp;(ROW()+12*(($AN447-1)*3+$AO447)-ROW())/12+5),AQ447)</f>
        <v>0</v>
      </c>
      <c r="AS447" s="60"/>
      <c r="AU447" s="58">
        <f ca="1">IF(AND(AQ447&gt;0,AR447&gt;0),COUNTIF(AU$6:AU446,"&gt;0")+1,0)</f>
        <v>0</v>
      </c>
    </row>
    <row r="448" spans="40:47">
      <c r="AN448" s="58">
        <v>13</v>
      </c>
      <c r="AO448" s="58">
        <v>1</v>
      </c>
      <c r="AP448" s="58">
        <v>11</v>
      </c>
      <c r="AQ448" s="60">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58">
        <f ca="1">COUNTIF(INDIRECT("H"&amp;(ROW()+12*(($AN448-1)*3+$AO448)-ROW())/12+5):INDIRECT("S"&amp;(ROW()+12*(($AN448-1)*3+$AO448)-ROW())/12+5),AQ448)</f>
        <v>0</v>
      </c>
      <c r="AS448" s="60"/>
      <c r="AU448" s="58">
        <f ca="1">IF(AND(AQ448&gt;0,AR448&gt;0),COUNTIF(AU$6:AU447,"&gt;0")+1,0)</f>
        <v>0</v>
      </c>
    </row>
    <row r="449" spans="40:47">
      <c r="AN449" s="58">
        <v>13</v>
      </c>
      <c r="AO449" s="58">
        <v>1</v>
      </c>
      <c r="AP449" s="58">
        <v>12</v>
      </c>
      <c r="AQ449" s="60">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58">
        <f ca="1">COUNTIF(INDIRECT("H"&amp;(ROW()+12*(($AN449-1)*3+$AO449)-ROW())/12+5):INDIRECT("S"&amp;(ROW()+12*(($AN449-1)*3+$AO449)-ROW())/12+5),AQ449)</f>
        <v>0</v>
      </c>
      <c r="AS449" s="60"/>
      <c r="AU449" s="58">
        <f ca="1">IF(AND(AQ449&gt;0,AR449&gt;0),COUNTIF(AU$6:AU448,"&gt;0")+1,0)</f>
        <v>0</v>
      </c>
    </row>
    <row r="450" spans="40:47">
      <c r="AN450" s="58">
        <v>13</v>
      </c>
      <c r="AO450" s="58">
        <v>2</v>
      </c>
      <c r="AP450" s="58">
        <v>1</v>
      </c>
      <c r="AQ450" s="60">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58">
        <f ca="1">COUNTIF(INDIRECT("H"&amp;(ROW()+12*(($AN450-1)*3+$AO450)-ROW())/12+5):INDIRECT("S"&amp;(ROW()+12*(($AN450-1)*3+$AO450)-ROW())/12+5),AQ450)</f>
        <v>0</v>
      </c>
      <c r="AS450" s="60"/>
      <c r="AU450" s="58">
        <f ca="1">IF(AND(AQ450&gt;0,AR450&gt;0),COUNTIF(AU$6:AU449,"&gt;0")+1,0)</f>
        <v>0</v>
      </c>
    </row>
    <row r="451" spans="40:47">
      <c r="AN451" s="58">
        <v>13</v>
      </c>
      <c r="AO451" s="58">
        <v>2</v>
      </c>
      <c r="AP451" s="58">
        <v>2</v>
      </c>
      <c r="AQ451" s="60">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58">
        <f ca="1">COUNTIF(INDIRECT("H"&amp;(ROW()+12*(($AN451-1)*3+$AO451)-ROW())/12+5):INDIRECT("S"&amp;(ROW()+12*(($AN451-1)*3+$AO451)-ROW())/12+5),AQ451)</f>
        <v>0</v>
      </c>
      <c r="AS451" s="60"/>
      <c r="AU451" s="58">
        <f ca="1">IF(AND(AQ451&gt;0,AR451&gt;0),COUNTIF(AU$6:AU450,"&gt;0")+1,0)</f>
        <v>0</v>
      </c>
    </row>
    <row r="452" spans="40:47">
      <c r="AN452" s="58">
        <v>13</v>
      </c>
      <c r="AO452" s="58">
        <v>2</v>
      </c>
      <c r="AP452" s="58">
        <v>3</v>
      </c>
      <c r="AQ452" s="60">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58">
        <f ca="1">COUNTIF(INDIRECT("H"&amp;(ROW()+12*(($AN452-1)*3+$AO452)-ROW())/12+5):INDIRECT("S"&amp;(ROW()+12*(($AN452-1)*3+$AO452)-ROW())/12+5),AQ452)</f>
        <v>0</v>
      </c>
      <c r="AS452" s="60"/>
      <c r="AU452" s="58">
        <f ca="1">IF(AND(AQ452&gt;0,AR452&gt;0),COUNTIF(AU$6:AU451,"&gt;0")+1,0)</f>
        <v>0</v>
      </c>
    </row>
    <row r="453" spans="40:47">
      <c r="AN453" s="58">
        <v>13</v>
      </c>
      <c r="AO453" s="58">
        <v>2</v>
      </c>
      <c r="AP453" s="58">
        <v>4</v>
      </c>
      <c r="AQ453" s="60">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58">
        <f ca="1">COUNTIF(INDIRECT("H"&amp;(ROW()+12*(($AN453-1)*3+$AO453)-ROW())/12+5):INDIRECT("S"&amp;(ROW()+12*(($AN453-1)*3+$AO453)-ROW())/12+5),AQ453)</f>
        <v>0</v>
      </c>
      <c r="AS453" s="60"/>
      <c r="AU453" s="58">
        <f ca="1">IF(AND(AQ453&gt;0,AR453&gt;0),COUNTIF(AU$6:AU452,"&gt;0")+1,0)</f>
        <v>0</v>
      </c>
    </row>
    <row r="454" spans="40:47">
      <c r="AN454" s="58">
        <v>13</v>
      </c>
      <c r="AO454" s="58">
        <v>2</v>
      </c>
      <c r="AP454" s="58">
        <v>5</v>
      </c>
      <c r="AQ454" s="60">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58">
        <f ca="1">COUNTIF(INDIRECT("H"&amp;(ROW()+12*(($AN454-1)*3+$AO454)-ROW())/12+5):INDIRECT("S"&amp;(ROW()+12*(($AN454-1)*3+$AO454)-ROW())/12+5),AQ454)</f>
        <v>0</v>
      </c>
      <c r="AS454" s="60"/>
      <c r="AU454" s="58">
        <f ca="1">IF(AND(AQ454&gt;0,AR454&gt;0),COUNTIF(AU$6:AU453,"&gt;0")+1,0)</f>
        <v>0</v>
      </c>
    </row>
    <row r="455" spans="40:47">
      <c r="AN455" s="58">
        <v>13</v>
      </c>
      <c r="AO455" s="58">
        <v>2</v>
      </c>
      <c r="AP455" s="58">
        <v>6</v>
      </c>
      <c r="AQ455" s="60">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58">
        <f ca="1">COUNTIF(INDIRECT("H"&amp;(ROW()+12*(($AN455-1)*3+$AO455)-ROW())/12+5):INDIRECT("S"&amp;(ROW()+12*(($AN455-1)*3+$AO455)-ROW())/12+5),AQ455)</f>
        <v>0</v>
      </c>
      <c r="AS455" s="60"/>
      <c r="AU455" s="58">
        <f ca="1">IF(AND(AQ455&gt;0,AR455&gt;0),COUNTIF(AU$6:AU454,"&gt;0")+1,0)</f>
        <v>0</v>
      </c>
    </row>
    <row r="456" spans="40:47">
      <c r="AN456" s="58">
        <v>13</v>
      </c>
      <c r="AO456" s="58">
        <v>2</v>
      </c>
      <c r="AP456" s="58">
        <v>7</v>
      </c>
      <c r="AQ456" s="60">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58">
        <f ca="1">COUNTIF(INDIRECT("H"&amp;(ROW()+12*(($AN456-1)*3+$AO456)-ROW())/12+5):INDIRECT("S"&amp;(ROW()+12*(($AN456-1)*3+$AO456)-ROW())/12+5),AQ456)</f>
        <v>0</v>
      </c>
      <c r="AS456" s="60"/>
      <c r="AU456" s="58">
        <f ca="1">IF(AND(AQ456&gt;0,AR456&gt;0),COUNTIF(AU$6:AU455,"&gt;0")+1,0)</f>
        <v>0</v>
      </c>
    </row>
    <row r="457" spans="40:47">
      <c r="AN457" s="58">
        <v>13</v>
      </c>
      <c r="AO457" s="58">
        <v>2</v>
      </c>
      <c r="AP457" s="58">
        <v>8</v>
      </c>
      <c r="AQ457" s="60">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58">
        <f ca="1">COUNTIF(INDIRECT("H"&amp;(ROW()+12*(($AN457-1)*3+$AO457)-ROW())/12+5):INDIRECT("S"&amp;(ROW()+12*(($AN457-1)*3+$AO457)-ROW())/12+5),AQ457)</f>
        <v>0</v>
      </c>
      <c r="AS457" s="60"/>
      <c r="AU457" s="58">
        <f ca="1">IF(AND(AQ457&gt;0,AR457&gt;0),COUNTIF(AU$6:AU456,"&gt;0")+1,0)</f>
        <v>0</v>
      </c>
    </row>
    <row r="458" spans="40:47">
      <c r="AN458" s="58">
        <v>13</v>
      </c>
      <c r="AO458" s="58">
        <v>2</v>
      </c>
      <c r="AP458" s="58">
        <v>9</v>
      </c>
      <c r="AQ458" s="60">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58">
        <f ca="1">COUNTIF(INDIRECT("H"&amp;(ROW()+12*(($AN458-1)*3+$AO458)-ROW())/12+5):INDIRECT("S"&amp;(ROW()+12*(($AN458-1)*3+$AO458)-ROW())/12+5),AQ458)</f>
        <v>0</v>
      </c>
      <c r="AS458" s="60"/>
      <c r="AU458" s="58">
        <f ca="1">IF(AND(AQ458&gt;0,AR458&gt;0),COUNTIF(AU$6:AU457,"&gt;0")+1,0)</f>
        <v>0</v>
      </c>
    </row>
    <row r="459" spans="40:47">
      <c r="AN459" s="58">
        <v>13</v>
      </c>
      <c r="AO459" s="58">
        <v>2</v>
      </c>
      <c r="AP459" s="58">
        <v>10</v>
      </c>
      <c r="AQ459" s="60">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58">
        <f ca="1">COUNTIF(INDIRECT("H"&amp;(ROW()+12*(($AN459-1)*3+$AO459)-ROW())/12+5):INDIRECT("S"&amp;(ROW()+12*(($AN459-1)*3+$AO459)-ROW())/12+5),AQ459)</f>
        <v>0</v>
      </c>
      <c r="AS459" s="60"/>
      <c r="AU459" s="58">
        <f ca="1">IF(AND(AQ459&gt;0,AR459&gt;0),COUNTIF(AU$6:AU458,"&gt;0")+1,0)</f>
        <v>0</v>
      </c>
    </row>
    <row r="460" spans="40:47">
      <c r="AN460" s="58">
        <v>13</v>
      </c>
      <c r="AO460" s="58">
        <v>2</v>
      </c>
      <c r="AP460" s="58">
        <v>11</v>
      </c>
      <c r="AQ460" s="60">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58">
        <f ca="1">COUNTIF(INDIRECT("H"&amp;(ROW()+12*(($AN460-1)*3+$AO460)-ROW())/12+5):INDIRECT("S"&amp;(ROW()+12*(($AN460-1)*3+$AO460)-ROW())/12+5),AQ460)</f>
        <v>0</v>
      </c>
      <c r="AS460" s="60"/>
      <c r="AU460" s="58">
        <f ca="1">IF(AND(AQ460&gt;0,AR460&gt;0),COUNTIF(AU$6:AU459,"&gt;0")+1,0)</f>
        <v>0</v>
      </c>
    </row>
    <row r="461" spans="40:47">
      <c r="AN461" s="58">
        <v>13</v>
      </c>
      <c r="AO461" s="58">
        <v>2</v>
      </c>
      <c r="AP461" s="58">
        <v>12</v>
      </c>
      <c r="AQ461" s="60">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58">
        <f ca="1">COUNTIF(INDIRECT("H"&amp;(ROW()+12*(($AN461-1)*3+$AO461)-ROW())/12+5):INDIRECT("S"&amp;(ROW()+12*(($AN461-1)*3+$AO461)-ROW())/12+5),AQ461)</f>
        <v>0</v>
      </c>
      <c r="AS461" s="60"/>
      <c r="AU461" s="58">
        <f ca="1">IF(AND(AQ461&gt;0,AR461&gt;0),COUNTIF(AU$6:AU460,"&gt;0")+1,0)</f>
        <v>0</v>
      </c>
    </row>
    <row r="462" spans="40:47">
      <c r="AN462" s="58">
        <v>13</v>
      </c>
      <c r="AO462" s="58">
        <v>3</v>
      </c>
      <c r="AP462" s="58">
        <v>1</v>
      </c>
      <c r="AQ462" s="60">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58">
        <f ca="1">COUNTIF(INDIRECT("H"&amp;(ROW()+12*(($AN462-1)*3+$AO462)-ROW())/12+5):INDIRECT("S"&amp;(ROW()+12*(($AN462-1)*3+$AO462)-ROW())/12+5),AQ462)</f>
        <v>0</v>
      </c>
      <c r="AS462" s="60"/>
      <c r="AU462" s="58">
        <f ca="1">IF(AND(AQ462&gt;0,AR462&gt;0),COUNTIF(AU$6:AU461,"&gt;0")+1,0)</f>
        <v>0</v>
      </c>
    </row>
    <row r="463" spans="40:47">
      <c r="AN463" s="58">
        <v>13</v>
      </c>
      <c r="AO463" s="58">
        <v>3</v>
      </c>
      <c r="AP463" s="58">
        <v>2</v>
      </c>
      <c r="AQ463" s="60">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58">
        <f ca="1">COUNTIF(INDIRECT("H"&amp;(ROW()+12*(($AN463-1)*3+$AO463)-ROW())/12+5):INDIRECT("S"&amp;(ROW()+12*(($AN463-1)*3+$AO463)-ROW())/12+5),AQ463)</f>
        <v>0</v>
      </c>
      <c r="AS463" s="60"/>
      <c r="AU463" s="58">
        <f ca="1">IF(AND(AQ463&gt;0,AR463&gt;0),COUNTIF(AU$6:AU462,"&gt;0")+1,0)</f>
        <v>0</v>
      </c>
    </row>
    <row r="464" spans="40:47">
      <c r="AN464" s="58">
        <v>13</v>
      </c>
      <c r="AO464" s="58">
        <v>3</v>
      </c>
      <c r="AP464" s="58">
        <v>3</v>
      </c>
      <c r="AQ464" s="60">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58">
        <f ca="1">COUNTIF(INDIRECT("H"&amp;(ROW()+12*(($AN464-1)*3+$AO464)-ROW())/12+5):INDIRECT("S"&amp;(ROW()+12*(($AN464-1)*3+$AO464)-ROW())/12+5),AQ464)</f>
        <v>0</v>
      </c>
      <c r="AS464" s="60"/>
      <c r="AU464" s="58">
        <f ca="1">IF(AND(AQ464&gt;0,AR464&gt;0),COUNTIF(AU$6:AU463,"&gt;0")+1,0)</f>
        <v>0</v>
      </c>
    </row>
    <row r="465" spans="40:47">
      <c r="AN465" s="58">
        <v>13</v>
      </c>
      <c r="AO465" s="58">
        <v>3</v>
      </c>
      <c r="AP465" s="58">
        <v>4</v>
      </c>
      <c r="AQ465" s="60">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58">
        <f ca="1">COUNTIF(INDIRECT("H"&amp;(ROW()+12*(($AN465-1)*3+$AO465)-ROW())/12+5):INDIRECT("S"&amp;(ROW()+12*(($AN465-1)*3+$AO465)-ROW())/12+5),AQ465)</f>
        <v>0</v>
      </c>
      <c r="AS465" s="60"/>
      <c r="AU465" s="58">
        <f ca="1">IF(AND(AQ465&gt;0,AR465&gt;0),COUNTIF(AU$6:AU464,"&gt;0")+1,0)</f>
        <v>0</v>
      </c>
    </row>
    <row r="466" spans="40:47">
      <c r="AN466" s="58">
        <v>13</v>
      </c>
      <c r="AO466" s="58">
        <v>3</v>
      </c>
      <c r="AP466" s="58">
        <v>5</v>
      </c>
      <c r="AQ466" s="60">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58">
        <f ca="1">COUNTIF(INDIRECT("H"&amp;(ROW()+12*(($AN466-1)*3+$AO466)-ROW())/12+5):INDIRECT("S"&amp;(ROW()+12*(($AN466-1)*3+$AO466)-ROW())/12+5),AQ466)</f>
        <v>0</v>
      </c>
      <c r="AS466" s="60"/>
      <c r="AU466" s="58">
        <f ca="1">IF(AND(AQ466&gt;0,AR466&gt;0),COUNTIF(AU$6:AU465,"&gt;0")+1,0)</f>
        <v>0</v>
      </c>
    </row>
    <row r="467" spans="40:47">
      <c r="AN467" s="58">
        <v>13</v>
      </c>
      <c r="AO467" s="58">
        <v>3</v>
      </c>
      <c r="AP467" s="58">
        <v>6</v>
      </c>
      <c r="AQ467" s="60">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58">
        <f ca="1">COUNTIF(INDIRECT("H"&amp;(ROW()+12*(($AN467-1)*3+$AO467)-ROW())/12+5):INDIRECT("S"&amp;(ROW()+12*(($AN467-1)*3+$AO467)-ROW())/12+5),AQ467)</f>
        <v>0</v>
      </c>
      <c r="AS467" s="60"/>
      <c r="AU467" s="58">
        <f ca="1">IF(AND(AQ467&gt;0,AR467&gt;0),COUNTIF(AU$6:AU466,"&gt;0")+1,0)</f>
        <v>0</v>
      </c>
    </row>
    <row r="468" spans="40:47">
      <c r="AN468" s="58">
        <v>13</v>
      </c>
      <c r="AO468" s="58">
        <v>3</v>
      </c>
      <c r="AP468" s="58">
        <v>7</v>
      </c>
      <c r="AQ468" s="60">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58">
        <f ca="1">COUNTIF(INDIRECT("H"&amp;(ROW()+12*(($AN468-1)*3+$AO468)-ROW())/12+5):INDIRECT("S"&amp;(ROW()+12*(($AN468-1)*3+$AO468)-ROW())/12+5),AQ468)</f>
        <v>0</v>
      </c>
      <c r="AS468" s="60"/>
      <c r="AU468" s="58">
        <f ca="1">IF(AND(AQ468&gt;0,AR468&gt;0),COUNTIF(AU$6:AU467,"&gt;0")+1,0)</f>
        <v>0</v>
      </c>
    </row>
    <row r="469" spans="40:47">
      <c r="AN469" s="58">
        <v>13</v>
      </c>
      <c r="AO469" s="58">
        <v>3</v>
      </c>
      <c r="AP469" s="58">
        <v>8</v>
      </c>
      <c r="AQ469" s="60">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58">
        <f ca="1">COUNTIF(INDIRECT("H"&amp;(ROW()+12*(($AN469-1)*3+$AO469)-ROW())/12+5):INDIRECT("S"&amp;(ROW()+12*(($AN469-1)*3+$AO469)-ROW())/12+5),AQ469)</f>
        <v>0</v>
      </c>
      <c r="AS469" s="60"/>
      <c r="AU469" s="58">
        <f ca="1">IF(AND(AQ469&gt;0,AR469&gt;0),COUNTIF(AU$6:AU468,"&gt;0")+1,0)</f>
        <v>0</v>
      </c>
    </row>
    <row r="470" spans="40:47">
      <c r="AN470" s="58">
        <v>13</v>
      </c>
      <c r="AO470" s="58">
        <v>3</v>
      </c>
      <c r="AP470" s="58">
        <v>9</v>
      </c>
      <c r="AQ470" s="60">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58">
        <f ca="1">COUNTIF(INDIRECT("H"&amp;(ROW()+12*(($AN470-1)*3+$AO470)-ROW())/12+5):INDIRECT("S"&amp;(ROW()+12*(($AN470-1)*3+$AO470)-ROW())/12+5),AQ470)</f>
        <v>0</v>
      </c>
      <c r="AS470" s="60"/>
      <c r="AU470" s="58">
        <f ca="1">IF(AND(AQ470&gt;0,AR470&gt;0),COUNTIF(AU$6:AU469,"&gt;0")+1,0)</f>
        <v>0</v>
      </c>
    </row>
    <row r="471" spans="40:47">
      <c r="AN471" s="58">
        <v>13</v>
      </c>
      <c r="AO471" s="58">
        <v>3</v>
      </c>
      <c r="AP471" s="58">
        <v>10</v>
      </c>
      <c r="AQ471" s="60">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58">
        <f ca="1">COUNTIF(INDIRECT("H"&amp;(ROW()+12*(($AN471-1)*3+$AO471)-ROW())/12+5):INDIRECT("S"&amp;(ROW()+12*(($AN471-1)*3+$AO471)-ROW())/12+5),AQ471)</f>
        <v>0</v>
      </c>
      <c r="AS471" s="60"/>
      <c r="AU471" s="58">
        <f ca="1">IF(AND(AQ471&gt;0,AR471&gt;0),COUNTIF(AU$6:AU470,"&gt;0")+1,0)</f>
        <v>0</v>
      </c>
    </row>
    <row r="472" spans="40:47">
      <c r="AN472" s="58">
        <v>13</v>
      </c>
      <c r="AO472" s="58">
        <v>3</v>
      </c>
      <c r="AP472" s="58">
        <v>11</v>
      </c>
      <c r="AQ472" s="60">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58">
        <f ca="1">COUNTIF(INDIRECT("H"&amp;(ROW()+12*(($AN472-1)*3+$AO472)-ROW())/12+5):INDIRECT("S"&amp;(ROW()+12*(($AN472-1)*3+$AO472)-ROW())/12+5),AQ472)</f>
        <v>0</v>
      </c>
      <c r="AS472" s="60"/>
      <c r="AU472" s="58">
        <f ca="1">IF(AND(AQ472&gt;0,AR472&gt;0),COUNTIF(AU$6:AU471,"&gt;0")+1,0)</f>
        <v>0</v>
      </c>
    </row>
    <row r="473" spans="40:47">
      <c r="AN473" s="243">
        <v>13</v>
      </c>
      <c r="AO473" s="243">
        <v>3</v>
      </c>
      <c r="AP473" s="243">
        <v>12</v>
      </c>
      <c r="AQ473" s="244">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243">
        <f ca="1">COUNTIF(INDIRECT("H"&amp;(ROW()+12*(($AN473-1)*3+$AO473)-ROW())/12+5):INDIRECT("S"&amp;(ROW()+12*(($AN473-1)*3+$AO473)-ROW())/12+5),AQ473)</f>
        <v>0</v>
      </c>
      <c r="AS473" s="244"/>
      <c r="AT473" s="243"/>
      <c r="AU473" s="243">
        <f ca="1">IF(AND(AQ473&gt;0,AR473&gt;0),COUNTIF(AU$6:AU472,"&gt;0")+1,0)</f>
        <v>0</v>
      </c>
    </row>
    <row r="474" spans="40:47">
      <c r="AN474" s="58">
        <v>14</v>
      </c>
      <c r="AO474" s="58">
        <v>1</v>
      </c>
      <c r="AP474" s="58">
        <v>1</v>
      </c>
      <c r="AQ474" s="60">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58">
        <f ca="1">COUNTIF(INDIRECT("H"&amp;(ROW()+12*(($AN474-1)*3+$AO474)-ROW())/12+5):INDIRECT("S"&amp;(ROW()+12*(($AN474-1)*3+$AO474)-ROW())/12+5),AQ474)</f>
        <v>0</v>
      </c>
      <c r="AS474" s="60"/>
      <c r="AU474" s="58">
        <f ca="1">IF(AND(AQ474&gt;0,AR474&gt;0),COUNTIF(AU$6:AU473,"&gt;0")+1,0)</f>
        <v>0</v>
      </c>
    </row>
    <row r="475" spans="40:47">
      <c r="AN475" s="58">
        <v>14</v>
      </c>
      <c r="AO475" s="58">
        <v>1</v>
      </c>
      <c r="AP475" s="58">
        <v>2</v>
      </c>
      <c r="AQ475" s="60">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58">
        <f ca="1">COUNTIF(INDIRECT("H"&amp;(ROW()+12*(($AN475-1)*3+$AO475)-ROW())/12+5):INDIRECT("S"&amp;(ROW()+12*(($AN475-1)*3+$AO475)-ROW())/12+5),AQ475)</f>
        <v>0</v>
      </c>
      <c r="AS475" s="60"/>
      <c r="AU475" s="58">
        <f ca="1">IF(AND(AQ475&gt;0,AR475&gt;0),COUNTIF(AU$6:AU474,"&gt;0")+1,0)</f>
        <v>0</v>
      </c>
    </row>
    <row r="476" spans="40:47">
      <c r="AN476" s="58">
        <v>14</v>
      </c>
      <c r="AO476" s="58">
        <v>1</v>
      </c>
      <c r="AP476" s="58">
        <v>3</v>
      </c>
      <c r="AQ476" s="60">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58">
        <f ca="1">COUNTIF(INDIRECT("H"&amp;(ROW()+12*(($AN476-1)*3+$AO476)-ROW())/12+5):INDIRECT("S"&amp;(ROW()+12*(($AN476-1)*3+$AO476)-ROW())/12+5),AQ476)</f>
        <v>0</v>
      </c>
      <c r="AS476" s="60"/>
      <c r="AU476" s="58">
        <f ca="1">IF(AND(AQ476&gt;0,AR476&gt;0),COUNTIF(AU$6:AU475,"&gt;0")+1,0)</f>
        <v>0</v>
      </c>
    </row>
    <row r="477" spans="40:47">
      <c r="AN477" s="58">
        <v>14</v>
      </c>
      <c r="AO477" s="58">
        <v>1</v>
      </c>
      <c r="AP477" s="58">
        <v>4</v>
      </c>
      <c r="AQ477" s="60">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58">
        <f ca="1">COUNTIF(INDIRECT("H"&amp;(ROW()+12*(($AN477-1)*3+$AO477)-ROW())/12+5):INDIRECT("S"&amp;(ROW()+12*(($AN477-1)*3+$AO477)-ROW())/12+5),AQ477)</f>
        <v>0</v>
      </c>
      <c r="AS477" s="60"/>
      <c r="AU477" s="58">
        <f ca="1">IF(AND(AQ477&gt;0,AR477&gt;0),COUNTIF(AU$6:AU476,"&gt;0")+1,0)</f>
        <v>0</v>
      </c>
    </row>
    <row r="478" spans="40:47">
      <c r="AN478" s="58">
        <v>14</v>
      </c>
      <c r="AO478" s="58">
        <v>1</v>
      </c>
      <c r="AP478" s="58">
        <v>5</v>
      </c>
      <c r="AQ478" s="60">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58">
        <f ca="1">COUNTIF(INDIRECT("H"&amp;(ROW()+12*(($AN478-1)*3+$AO478)-ROW())/12+5):INDIRECT("S"&amp;(ROW()+12*(($AN478-1)*3+$AO478)-ROW())/12+5),AQ478)</f>
        <v>0</v>
      </c>
      <c r="AS478" s="60"/>
      <c r="AU478" s="58">
        <f ca="1">IF(AND(AQ478&gt;0,AR478&gt;0),COUNTIF(AU$6:AU477,"&gt;0")+1,0)</f>
        <v>0</v>
      </c>
    </row>
    <row r="479" spans="40:47">
      <c r="AN479" s="58">
        <v>14</v>
      </c>
      <c r="AO479" s="58">
        <v>1</v>
      </c>
      <c r="AP479" s="58">
        <v>6</v>
      </c>
      <c r="AQ479" s="60">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58">
        <f ca="1">COUNTIF(INDIRECT("H"&amp;(ROW()+12*(($AN479-1)*3+$AO479)-ROW())/12+5):INDIRECT("S"&amp;(ROW()+12*(($AN479-1)*3+$AO479)-ROW())/12+5),AQ479)</f>
        <v>0</v>
      </c>
      <c r="AS479" s="60"/>
      <c r="AU479" s="58">
        <f ca="1">IF(AND(AQ479&gt;0,AR479&gt;0),COUNTIF(AU$6:AU478,"&gt;0")+1,0)</f>
        <v>0</v>
      </c>
    </row>
    <row r="480" spans="40:47">
      <c r="AN480" s="58">
        <v>14</v>
      </c>
      <c r="AO480" s="58">
        <v>1</v>
      </c>
      <c r="AP480" s="58">
        <v>7</v>
      </c>
      <c r="AQ480" s="60">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58">
        <f ca="1">COUNTIF(INDIRECT("H"&amp;(ROW()+12*(($AN480-1)*3+$AO480)-ROW())/12+5):INDIRECT("S"&amp;(ROW()+12*(($AN480-1)*3+$AO480)-ROW())/12+5),AQ480)</f>
        <v>0</v>
      </c>
      <c r="AS480" s="60"/>
      <c r="AU480" s="58">
        <f ca="1">IF(AND(AQ480&gt;0,AR480&gt;0),COUNTIF(AU$6:AU479,"&gt;0")+1,0)</f>
        <v>0</v>
      </c>
    </row>
    <row r="481" spans="40:47">
      <c r="AN481" s="58">
        <v>14</v>
      </c>
      <c r="AO481" s="58">
        <v>1</v>
      </c>
      <c r="AP481" s="58">
        <v>8</v>
      </c>
      <c r="AQ481" s="60">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58">
        <f ca="1">COUNTIF(INDIRECT("H"&amp;(ROW()+12*(($AN481-1)*3+$AO481)-ROW())/12+5):INDIRECT("S"&amp;(ROW()+12*(($AN481-1)*3+$AO481)-ROW())/12+5),AQ481)</f>
        <v>0</v>
      </c>
      <c r="AS481" s="60"/>
      <c r="AU481" s="58">
        <f ca="1">IF(AND(AQ481&gt;0,AR481&gt;0),COUNTIF(AU$6:AU480,"&gt;0")+1,0)</f>
        <v>0</v>
      </c>
    </row>
    <row r="482" spans="40:47">
      <c r="AN482" s="58">
        <v>14</v>
      </c>
      <c r="AO482" s="58">
        <v>1</v>
      </c>
      <c r="AP482" s="58">
        <v>9</v>
      </c>
      <c r="AQ482" s="60">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58">
        <f ca="1">COUNTIF(INDIRECT("H"&amp;(ROW()+12*(($AN482-1)*3+$AO482)-ROW())/12+5):INDIRECT("S"&amp;(ROW()+12*(($AN482-1)*3+$AO482)-ROW())/12+5),AQ482)</f>
        <v>0</v>
      </c>
      <c r="AS482" s="60"/>
      <c r="AU482" s="58">
        <f ca="1">IF(AND(AQ482&gt;0,AR482&gt;0),COUNTIF(AU$6:AU481,"&gt;0")+1,0)</f>
        <v>0</v>
      </c>
    </row>
    <row r="483" spans="40:47">
      <c r="AN483" s="58">
        <v>14</v>
      </c>
      <c r="AO483" s="58">
        <v>1</v>
      </c>
      <c r="AP483" s="58">
        <v>10</v>
      </c>
      <c r="AQ483" s="60">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58">
        <f ca="1">COUNTIF(INDIRECT("H"&amp;(ROW()+12*(($AN483-1)*3+$AO483)-ROW())/12+5):INDIRECT("S"&amp;(ROW()+12*(($AN483-1)*3+$AO483)-ROW())/12+5),AQ483)</f>
        <v>0</v>
      </c>
      <c r="AS483" s="60"/>
      <c r="AU483" s="58">
        <f ca="1">IF(AND(AQ483&gt;0,AR483&gt;0),COUNTIF(AU$6:AU482,"&gt;0")+1,0)</f>
        <v>0</v>
      </c>
    </row>
    <row r="484" spans="40:47">
      <c r="AN484" s="58">
        <v>14</v>
      </c>
      <c r="AO484" s="58">
        <v>1</v>
      </c>
      <c r="AP484" s="58">
        <v>11</v>
      </c>
      <c r="AQ484" s="60">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58">
        <f ca="1">COUNTIF(INDIRECT("H"&amp;(ROW()+12*(($AN484-1)*3+$AO484)-ROW())/12+5):INDIRECT("S"&amp;(ROW()+12*(($AN484-1)*3+$AO484)-ROW())/12+5),AQ484)</f>
        <v>0</v>
      </c>
      <c r="AS484" s="60"/>
      <c r="AU484" s="58">
        <f ca="1">IF(AND(AQ484&gt;0,AR484&gt;0),COUNTIF(AU$6:AU483,"&gt;0")+1,0)</f>
        <v>0</v>
      </c>
    </row>
    <row r="485" spans="40:47">
      <c r="AN485" s="58">
        <v>14</v>
      </c>
      <c r="AO485" s="58">
        <v>1</v>
      </c>
      <c r="AP485" s="58">
        <v>12</v>
      </c>
      <c r="AQ485" s="60">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58">
        <f ca="1">COUNTIF(INDIRECT("H"&amp;(ROW()+12*(($AN485-1)*3+$AO485)-ROW())/12+5):INDIRECT("S"&amp;(ROW()+12*(($AN485-1)*3+$AO485)-ROW())/12+5),AQ485)</f>
        <v>0</v>
      </c>
      <c r="AS485" s="60"/>
      <c r="AU485" s="58">
        <f ca="1">IF(AND(AQ485&gt;0,AR485&gt;0),COUNTIF(AU$6:AU484,"&gt;0")+1,0)</f>
        <v>0</v>
      </c>
    </row>
    <row r="486" spans="40:47">
      <c r="AN486" s="58">
        <v>14</v>
      </c>
      <c r="AO486" s="58">
        <v>2</v>
      </c>
      <c r="AP486" s="58">
        <v>1</v>
      </c>
      <c r="AQ486" s="60">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58">
        <f ca="1">COUNTIF(INDIRECT("H"&amp;(ROW()+12*(($AN486-1)*3+$AO486)-ROW())/12+5):INDIRECT("S"&amp;(ROW()+12*(($AN486-1)*3+$AO486)-ROW())/12+5),AQ486)</f>
        <v>0</v>
      </c>
      <c r="AS486" s="60"/>
      <c r="AU486" s="58">
        <f ca="1">IF(AND(AQ486&gt;0,AR486&gt;0),COUNTIF(AU$6:AU485,"&gt;0")+1,0)</f>
        <v>0</v>
      </c>
    </row>
    <row r="487" spans="40:47">
      <c r="AN487" s="58">
        <v>14</v>
      </c>
      <c r="AO487" s="58">
        <v>2</v>
      </c>
      <c r="AP487" s="58">
        <v>2</v>
      </c>
      <c r="AQ487" s="60">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58">
        <f ca="1">COUNTIF(INDIRECT("H"&amp;(ROW()+12*(($AN487-1)*3+$AO487)-ROW())/12+5):INDIRECT("S"&amp;(ROW()+12*(($AN487-1)*3+$AO487)-ROW())/12+5),AQ487)</f>
        <v>0</v>
      </c>
      <c r="AS487" s="60"/>
      <c r="AU487" s="58">
        <f ca="1">IF(AND(AQ487&gt;0,AR487&gt;0),COUNTIF(AU$6:AU486,"&gt;0")+1,0)</f>
        <v>0</v>
      </c>
    </row>
    <row r="488" spans="40:47">
      <c r="AN488" s="58">
        <v>14</v>
      </c>
      <c r="AO488" s="58">
        <v>2</v>
      </c>
      <c r="AP488" s="58">
        <v>3</v>
      </c>
      <c r="AQ488" s="60">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58">
        <f ca="1">COUNTIF(INDIRECT("H"&amp;(ROW()+12*(($AN488-1)*3+$AO488)-ROW())/12+5):INDIRECT("S"&amp;(ROW()+12*(($AN488-1)*3+$AO488)-ROW())/12+5),AQ488)</f>
        <v>0</v>
      </c>
      <c r="AS488" s="60"/>
      <c r="AU488" s="58">
        <f ca="1">IF(AND(AQ488&gt;0,AR488&gt;0),COUNTIF(AU$6:AU487,"&gt;0")+1,0)</f>
        <v>0</v>
      </c>
    </row>
    <row r="489" spans="40:47">
      <c r="AN489" s="58">
        <v>14</v>
      </c>
      <c r="AO489" s="58">
        <v>2</v>
      </c>
      <c r="AP489" s="58">
        <v>4</v>
      </c>
      <c r="AQ489" s="60">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58">
        <f ca="1">COUNTIF(INDIRECT("H"&amp;(ROW()+12*(($AN489-1)*3+$AO489)-ROW())/12+5):INDIRECT("S"&amp;(ROW()+12*(($AN489-1)*3+$AO489)-ROW())/12+5),AQ489)</f>
        <v>0</v>
      </c>
      <c r="AS489" s="60"/>
      <c r="AU489" s="58">
        <f ca="1">IF(AND(AQ489&gt;0,AR489&gt;0),COUNTIF(AU$6:AU488,"&gt;0")+1,0)</f>
        <v>0</v>
      </c>
    </row>
    <row r="490" spans="40:47">
      <c r="AN490" s="58">
        <v>14</v>
      </c>
      <c r="AO490" s="58">
        <v>2</v>
      </c>
      <c r="AP490" s="58">
        <v>5</v>
      </c>
      <c r="AQ490" s="60">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58">
        <f ca="1">COUNTIF(INDIRECT("H"&amp;(ROW()+12*(($AN490-1)*3+$AO490)-ROW())/12+5):INDIRECT("S"&amp;(ROW()+12*(($AN490-1)*3+$AO490)-ROW())/12+5),AQ490)</f>
        <v>0</v>
      </c>
      <c r="AS490" s="60"/>
      <c r="AU490" s="58">
        <f ca="1">IF(AND(AQ490&gt;0,AR490&gt;0),COUNTIF(AU$6:AU489,"&gt;0")+1,0)</f>
        <v>0</v>
      </c>
    </row>
    <row r="491" spans="40:47">
      <c r="AN491" s="58">
        <v>14</v>
      </c>
      <c r="AO491" s="58">
        <v>2</v>
      </c>
      <c r="AP491" s="58">
        <v>6</v>
      </c>
      <c r="AQ491" s="60">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58">
        <f ca="1">COUNTIF(INDIRECT("H"&amp;(ROW()+12*(($AN491-1)*3+$AO491)-ROW())/12+5):INDIRECT("S"&amp;(ROW()+12*(($AN491-1)*3+$AO491)-ROW())/12+5),AQ491)</f>
        <v>0</v>
      </c>
      <c r="AS491" s="60"/>
      <c r="AU491" s="58">
        <f ca="1">IF(AND(AQ491&gt;0,AR491&gt;0),COUNTIF(AU$6:AU490,"&gt;0")+1,0)</f>
        <v>0</v>
      </c>
    </row>
    <row r="492" spans="40:47">
      <c r="AN492" s="58">
        <v>14</v>
      </c>
      <c r="AO492" s="58">
        <v>2</v>
      </c>
      <c r="AP492" s="58">
        <v>7</v>
      </c>
      <c r="AQ492" s="60">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58">
        <f ca="1">COUNTIF(INDIRECT("H"&amp;(ROW()+12*(($AN492-1)*3+$AO492)-ROW())/12+5):INDIRECT("S"&amp;(ROW()+12*(($AN492-1)*3+$AO492)-ROW())/12+5),AQ492)</f>
        <v>0</v>
      </c>
      <c r="AS492" s="60"/>
      <c r="AU492" s="58">
        <f ca="1">IF(AND(AQ492&gt;0,AR492&gt;0),COUNTIF(AU$6:AU491,"&gt;0")+1,0)</f>
        <v>0</v>
      </c>
    </row>
    <row r="493" spans="40:47">
      <c r="AN493" s="58">
        <v>14</v>
      </c>
      <c r="AO493" s="58">
        <v>2</v>
      </c>
      <c r="AP493" s="58">
        <v>8</v>
      </c>
      <c r="AQ493" s="60">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58">
        <f ca="1">COUNTIF(INDIRECT("H"&amp;(ROW()+12*(($AN493-1)*3+$AO493)-ROW())/12+5):INDIRECT("S"&amp;(ROW()+12*(($AN493-1)*3+$AO493)-ROW())/12+5),AQ493)</f>
        <v>0</v>
      </c>
      <c r="AS493" s="60"/>
      <c r="AU493" s="58">
        <f ca="1">IF(AND(AQ493&gt;0,AR493&gt;0),COUNTIF(AU$6:AU492,"&gt;0")+1,0)</f>
        <v>0</v>
      </c>
    </row>
    <row r="494" spans="40:47">
      <c r="AN494" s="58">
        <v>14</v>
      </c>
      <c r="AO494" s="58">
        <v>2</v>
      </c>
      <c r="AP494" s="58">
        <v>9</v>
      </c>
      <c r="AQ494" s="60">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58">
        <f ca="1">COUNTIF(INDIRECT("H"&amp;(ROW()+12*(($AN494-1)*3+$AO494)-ROW())/12+5):INDIRECT("S"&amp;(ROW()+12*(($AN494-1)*3+$AO494)-ROW())/12+5),AQ494)</f>
        <v>0</v>
      </c>
      <c r="AS494" s="60"/>
      <c r="AU494" s="58">
        <f ca="1">IF(AND(AQ494&gt;0,AR494&gt;0),COUNTIF(AU$6:AU493,"&gt;0")+1,0)</f>
        <v>0</v>
      </c>
    </row>
    <row r="495" spans="40:47">
      <c r="AN495" s="58">
        <v>14</v>
      </c>
      <c r="AO495" s="58">
        <v>2</v>
      </c>
      <c r="AP495" s="58">
        <v>10</v>
      </c>
      <c r="AQ495" s="60">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58">
        <f ca="1">COUNTIF(INDIRECT("H"&amp;(ROW()+12*(($AN495-1)*3+$AO495)-ROW())/12+5):INDIRECT("S"&amp;(ROW()+12*(($AN495-1)*3+$AO495)-ROW())/12+5),AQ495)</f>
        <v>0</v>
      </c>
      <c r="AS495" s="60"/>
      <c r="AU495" s="58">
        <f ca="1">IF(AND(AQ495&gt;0,AR495&gt;0),COUNTIF(AU$6:AU494,"&gt;0")+1,0)</f>
        <v>0</v>
      </c>
    </row>
    <row r="496" spans="40:47">
      <c r="AN496" s="58">
        <v>14</v>
      </c>
      <c r="AO496" s="58">
        <v>2</v>
      </c>
      <c r="AP496" s="58">
        <v>11</v>
      </c>
      <c r="AQ496" s="60">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58">
        <f ca="1">COUNTIF(INDIRECT("H"&amp;(ROW()+12*(($AN496-1)*3+$AO496)-ROW())/12+5):INDIRECT("S"&amp;(ROW()+12*(($AN496-1)*3+$AO496)-ROW())/12+5),AQ496)</f>
        <v>0</v>
      </c>
      <c r="AS496" s="60"/>
      <c r="AU496" s="58">
        <f ca="1">IF(AND(AQ496&gt;0,AR496&gt;0),COUNTIF(AU$6:AU495,"&gt;0")+1,0)</f>
        <v>0</v>
      </c>
    </row>
    <row r="497" spans="40:47">
      <c r="AN497" s="58">
        <v>14</v>
      </c>
      <c r="AO497" s="58">
        <v>2</v>
      </c>
      <c r="AP497" s="58">
        <v>12</v>
      </c>
      <c r="AQ497" s="60">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58">
        <f ca="1">COUNTIF(INDIRECT("H"&amp;(ROW()+12*(($AN497-1)*3+$AO497)-ROW())/12+5):INDIRECT("S"&amp;(ROW()+12*(($AN497-1)*3+$AO497)-ROW())/12+5),AQ497)</f>
        <v>0</v>
      </c>
      <c r="AS497" s="60"/>
      <c r="AU497" s="58">
        <f ca="1">IF(AND(AQ497&gt;0,AR497&gt;0),COUNTIF(AU$6:AU496,"&gt;0")+1,0)</f>
        <v>0</v>
      </c>
    </row>
    <row r="498" spans="40:47">
      <c r="AN498" s="58">
        <v>14</v>
      </c>
      <c r="AO498" s="58">
        <v>3</v>
      </c>
      <c r="AP498" s="58">
        <v>1</v>
      </c>
      <c r="AQ498" s="60">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58">
        <f ca="1">COUNTIF(INDIRECT("H"&amp;(ROW()+12*(($AN498-1)*3+$AO498)-ROW())/12+5):INDIRECT("S"&amp;(ROW()+12*(($AN498-1)*3+$AO498)-ROW())/12+5),AQ498)</f>
        <v>0</v>
      </c>
      <c r="AS498" s="60"/>
      <c r="AU498" s="58">
        <f ca="1">IF(AND(AQ498&gt;0,AR498&gt;0),COUNTIF(AU$6:AU497,"&gt;0")+1,0)</f>
        <v>0</v>
      </c>
    </row>
    <row r="499" spans="40:47">
      <c r="AN499" s="58">
        <v>14</v>
      </c>
      <c r="AO499" s="58">
        <v>3</v>
      </c>
      <c r="AP499" s="58">
        <v>2</v>
      </c>
      <c r="AQ499" s="60">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58">
        <f ca="1">COUNTIF(INDIRECT("H"&amp;(ROW()+12*(($AN499-1)*3+$AO499)-ROW())/12+5):INDIRECT("S"&amp;(ROW()+12*(($AN499-1)*3+$AO499)-ROW())/12+5),AQ499)</f>
        <v>0</v>
      </c>
      <c r="AS499" s="60"/>
      <c r="AU499" s="58">
        <f ca="1">IF(AND(AQ499&gt;0,AR499&gt;0),COUNTIF(AU$6:AU498,"&gt;0")+1,0)</f>
        <v>0</v>
      </c>
    </row>
    <row r="500" spans="40:47">
      <c r="AN500" s="58">
        <v>14</v>
      </c>
      <c r="AO500" s="58">
        <v>3</v>
      </c>
      <c r="AP500" s="58">
        <v>3</v>
      </c>
      <c r="AQ500" s="60">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58">
        <f ca="1">COUNTIF(INDIRECT("H"&amp;(ROW()+12*(($AN500-1)*3+$AO500)-ROW())/12+5):INDIRECT("S"&amp;(ROW()+12*(($AN500-1)*3+$AO500)-ROW())/12+5),AQ500)</f>
        <v>0</v>
      </c>
      <c r="AS500" s="60"/>
      <c r="AU500" s="58">
        <f ca="1">IF(AND(AQ500&gt;0,AR600&gt;0),COUNTIF(AU$6:AU499,"&gt;0")+1,0)</f>
        <v>0</v>
      </c>
    </row>
    <row r="501" spans="40:47">
      <c r="AN501" s="58">
        <v>14</v>
      </c>
      <c r="AO501" s="58">
        <v>3</v>
      </c>
      <c r="AP501" s="58">
        <v>4</v>
      </c>
      <c r="AQ501" s="60">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58">
        <f ca="1">COUNTIF(INDIRECT("H"&amp;(ROW()+12*(($AN501-1)*3+$AO501)-ROW())/12+5):INDIRECT("S"&amp;(ROW()+12*(($AN501-1)*3+$AO501)-ROW())/12+5),AQ501)</f>
        <v>0</v>
      </c>
      <c r="AS501" s="60"/>
      <c r="AU501" s="58">
        <f ca="1">IF(AND(AQ501&gt;0,AR601&gt;0),COUNTIF(AU$6:AU500,"&gt;0")+1,0)</f>
        <v>0</v>
      </c>
    </row>
    <row r="502" spans="40:47">
      <c r="AN502" s="58">
        <v>14</v>
      </c>
      <c r="AO502" s="58">
        <v>3</v>
      </c>
      <c r="AP502" s="58">
        <v>5</v>
      </c>
      <c r="AQ502" s="60">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58">
        <f ca="1">COUNTIF(INDIRECT("H"&amp;(ROW()+12*(($AN502-1)*3+$AO502)-ROW())/12+5):INDIRECT("S"&amp;(ROW()+12*(($AN502-1)*3+$AO502)-ROW())/12+5),AQ502)</f>
        <v>0</v>
      </c>
      <c r="AS502" s="60"/>
      <c r="AU502" s="58">
        <f ca="1">IF(AND(AQ502&gt;0,AR602&gt;0),COUNTIF(AU$6:AU501,"&gt;0")+1,0)</f>
        <v>0</v>
      </c>
    </row>
    <row r="503" spans="40:47">
      <c r="AN503" s="58">
        <v>14</v>
      </c>
      <c r="AO503" s="58">
        <v>3</v>
      </c>
      <c r="AP503" s="58">
        <v>6</v>
      </c>
      <c r="AQ503" s="60">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58">
        <f ca="1">COUNTIF(INDIRECT("H"&amp;(ROW()+12*(($AN503-1)*3+$AO503)-ROW())/12+5):INDIRECT("S"&amp;(ROW()+12*(($AN503-1)*3+$AO503)-ROW())/12+5),AQ503)</f>
        <v>0</v>
      </c>
      <c r="AS503" s="60"/>
      <c r="AU503" s="58">
        <f ca="1">IF(AND(AQ503&gt;0,AR603&gt;0),COUNTIF(AU$6:AU502,"&gt;0")+1,0)</f>
        <v>0</v>
      </c>
    </row>
    <row r="504" spans="40:47">
      <c r="AN504" s="58">
        <v>14</v>
      </c>
      <c r="AO504" s="58">
        <v>3</v>
      </c>
      <c r="AP504" s="58">
        <v>7</v>
      </c>
      <c r="AQ504" s="60">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58">
        <f ca="1">COUNTIF(INDIRECT("H"&amp;(ROW()+12*(($AN504-1)*3+$AO504)-ROW())/12+5):INDIRECT("S"&amp;(ROW()+12*(($AN504-1)*3+$AO504)-ROW())/12+5),AQ504)</f>
        <v>0</v>
      </c>
      <c r="AS504" s="60"/>
      <c r="AU504" s="58">
        <f ca="1">IF(AND(AQ504&gt;0,AR604&gt;0),COUNTIF(AU$6:AU503,"&gt;0")+1,0)</f>
        <v>0</v>
      </c>
    </row>
    <row r="505" spans="40:47">
      <c r="AN505" s="58">
        <v>14</v>
      </c>
      <c r="AO505" s="58">
        <v>3</v>
      </c>
      <c r="AP505" s="58">
        <v>8</v>
      </c>
      <c r="AQ505" s="60">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58">
        <f ca="1">COUNTIF(INDIRECT("H"&amp;(ROW()+12*(($AN505-1)*3+$AO505)-ROW())/12+5):INDIRECT("S"&amp;(ROW()+12*(($AN505-1)*3+$AO505)-ROW())/12+5),AQ505)</f>
        <v>0</v>
      </c>
      <c r="AS505" s="60"/>
      <c r="AU505" s="58">
        <f ca="1">IF(AND(AQ505&gt;0,AR605&gt;0),COUNTIF(AU$6:AU504,"&gt;0")+1,0)</f>
        <v>0</v>
      </c>
    </row>
    <row r="506" spans="40:47">
      <c r="AN506" s="58">
        <v>14</v>
      </c>
      <c r="AO506" s="58">
        <v>3</v>
      </c>
      <c r="AP506" s="58">
        <v>9</v>
      </c>
      <c r="AQ506" s="60">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58">
        <f ca="1">COUNTIF(INDIRECT("H"&amp;(ROW()+12*(($AN506-1)*3+$AO506)-ROW())/12+5):INDIRECT("S"&amp;(ROW()+12*(($AN506-1)*3+$AO506)-ROW())/12+5),AQ506)</f>
        <v>0</v>
      </c>
      <c r="AS506" s="60"/>
      <c r="AU506" s="58">
        <f ca="1">IF(AND(AQ506&gt;0,AR606&gt;0),COUNTIF(AU$6:AU505,"&gt;0")+1,0)</f>
        <v>0</v>
      </c>
    </row>
    <row r="507" spans="40:47">
      <c r="AN507" s="58">
        <v>14</v>
      </c>
      <c r="AO507" s="58">
        <v>3</v>
      </c>
      <c r="AP507" s="58">
        <v>10</v>
      </c>
      <c r="AQ507" s="60">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58">
        <f ca="1">COUNTIF(INDIRECT("H"&amp;(ROW()+12*(($AN507-1)*3+$AO507)-ROW())/12+5):INDIRECT("S"&amp;(ROW()+12*(($AN507-1)*3+$AO507)-ROW())/12+5),AQ507)</f>
        <v>0</v>
      </c>
      <c r="AS507" s="60"/>
      <c r="AU507" s="58">
        <f ca="1">IF(AND(AQ507&gt;0,AR607&gt;0),COUNTIF(AU$6:AU506,"&gt;0")+1,0)</f>
        <v>0</v>
      </c>
    </row>
    <row r="508" spans="40:47">
      <c r="AN508" s="58">
        <v>14</v>
      </c>
      <c r="AO508" s="58">
        <v>3</v>
      </c>
      <c r="AP508" s="58">
        <v>11</v>
      </c>
      <c r="AQ508" s="60">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58">
        <f ca="1">COUNTIF(INDIRECT("H"&amp;(ROW()+12*(($AN508-1)*3+$AO508)-ROW())/12+5):INDIRECT("S"&amp;(ROW()+12*(($AN508-1)*3+$AO508)-ROW())/12+5),AQ508)</f>
        <v>0</v>
      </c>
      <c r="AS508" s="60"/>
      <c r="AU508" s="58">
        <f ca="1">IF(AND(AQ508&gt;0,AR608&gt;0),COUNTIF(AU$6:AU507,"&gt;0")+1,0)</f>
        <v>0</v>
      </c>
    </row>
    <row r="509" spans="40:47">
      <c r="AN509" s="243">
        <v>14</v>
      </c>
      <c r="AO509" s="243">
        <v>3</v>
      </c>
      <c r="AP509" s="243">
        <v>12</v>
      </c>
      <c r="AQ509" s="244">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243">
        <f ca="1">COUNTIF(INDIRECT("H"&amp;(ROW()+12*(($AN509-1)*3+$AO509)-ROW())/12+5):INDIRECT("S"&amp;(ROW()+12*(($AN509-1)*3+$AO509)-ROW())/12+5),AQ509)</f>
        <v>0</v>
      </c>
      <c r="AS509" s="244"/>
      <c r="AT509" s="243"/>
      <c r="AU509" s="243">
        <f ca="1">IF(AND(AQ509&gt;0,AR609&gt;0),COUNTIF(AU$6:AU508,"&gt;0")+1,0)</f>
        <v>0</v>
      </c>
    </row>
    <row r="510" spans="40:47">
      <c r="AN510" s="58">
        <v>15</v>
      </c>
      <c r="AO510" s="58">
        <v>1</v>
      </c>
      <c r="AP510" s="58">
        <v>1</v>
      </c>
      <c r="AQ510" s="60">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58">
        <f ca="1">COUNTIF(INDIRECT("H"&amp;(ROW()+12*(($AN510-1)*3+$AO510)-ROW())/12+5):INDIRECT("S"&amp;(ROW()+12*(($AN510-1)*3+$AO510)-ROW())/12+5),AQ510)</f>
        <v>0</v>
      </c>
      <c r="AS510" s="60"/>
      <c r="AU510" s="58">
        <f ca="1">IF(AND(AQ510&gt;0,AR610&gt;0),COUNTIF(AU$6:AU509,"&gt;0")+1,0)</f>
        <v>0</v>
      </c>
    </row>
    <row r="511" spans="40:47">
      <c r="AN511" s="58">
        <v>15</v>
      </c>
      <c r="AO511" s="58">
        <v>1</v>
      </c>
      <c r="AP511" s="58">
        <v>2</v>
      </c>
      <c r="AQ511" s="60">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58">
        <f ca="1">COUNTIF(INDIRECT("H"&amp;(ROW()+12*(($AN511-1)*3+$AO511)-ROW())/12+5):INDIRECT("S"&amp;(ROW()+12*(($AN511-1)*3+$AO511)-ROW())/12+5),AQ511)</f>
        <v>0</v>
      </c>
      <c r="AS511" s="60"/>
      <c r="AU511" s="58">
        <f ca="1">IF(AND(AQ511&gt;0,AR611&gt;0),COUNTIF(AU$6:AU510,"&gt;0")+1,0)</f>
        <v>0</v>
      </c>
    </row>
    <row r="512" spans="40:47">
      <c r="AN512" s="58">
        <v>15</v>
      </c>
      <c r="AO512" s="58">
        <v>1</v>
      </c>
      <c r="AP512" s="58">
        <v>3</v>
      </c>
      <c r="AQ512" s="60">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58">
        <f ca="1">COUNTIF(INDIRECT("H"&amp;(ROW()+12*(($AN512-1)*3+$AO512)-ROW())/12+5):INDIRECT("S"&amp;(ROW()+12*(($AN512-1)*3+$AO512)-ROW())/12+5),AQ512)</f>
        <v>0</v>
      </c>
      <c r="AS512" s="60"/>
      <c r="AU512" s="58">
        <f ca="1">IF(AND(AQ512&gt;0,AR612&gt;0),COUNTIF(AU$6:AU511,"&gt;0")+1,0)</f>
        <v>0</v>
      </c>
    </row>
    <row r="513" spans="40:47">
      <c r="AN513" s="58">
        <v>15</v>
      </c>
      <c r="AO513" s="58">
        <v>1</v>
      </c>
      <c r="AP513" s="58">
        <v>4</v>
      </c>
      <c r="AQ513" s="60">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58">
        <f ca="1">COUNTIF(INDIRECT("H"&amp;(ROW()+12*(($AN513-1)*3+$AO513)-ROW())/12+5):INDIRECT("S"&amp;(ROW()+12*(($AN513-1)*3+$AO513)-ROW())/12+5),AQ513)</f>
        <v>0</v>
      </c>
      <c r="AS513" s="60"/>
      <c r="AU513" s="58">
        <f ca="1">IF(AND(AQ513&gt;0,AR613&gt;0),COUNTIF(AU$6:AU512,"&gt;0")+1,0)</f>
        <v>0</v>
      </c>
    </row>
    <row r="514" spans="40:47">
      <c r="AN514" s="58">
        <v>15</v>
      </c>
      <c r="AO514" s="58">
        <v>1</v>
      </c>
      <c r="AP514" s="58">
        <v>5</v>
      </c>
      <c r="AQ514" s="60">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58">
        <f ca="1">COUNTIF(INDIRECT("H"&amp;(ROW()+12*(($AN514-1)*3+$AO514)-ROW())/12+5):INDIRECT("S"&amp;(ROW()+12*(($AN514-1)*3+$AO514)-ROW())/12+5),AQ514)</f>
        <v>0</v>
      </c>
      <c r="AS514" s="60"/>
      <c r="AU514" s="58">
        <f ca="1">IF(AND(AQ514&gt;0,AR614&gt;0),COUNTIF(AU$6:AU513,"&gt;0")+1,0)</f>
        <v>0</v>
      </c>
    </row>
    <row r="515" spans="40:47">
      <c r="AN515" s="58">
        <v>15</v>
      </c>
      <c r="AO515" s="58">
        <v>1</v>
      </c>
      <c r="AP515" s="58">
        <v>6</v>
      </c>
      <c r="AQ515" s="60">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58">
        <f ca="1">COUNTIF(INDIRECT("H"&amp;(ROW()+12*(($AN515-1)*3+$AO515)-ROW())/12+5):INDIRECT("S"&amp;(ROW()+12*(($AN515-1)*3+$AO515)-ROW())/12+5),AQ515)</f>
        <v>0</v>
      </c>
      <c r="AS515" s="60"/>
      <c r="AU515" s="58">
        <f ca="1">IF(AND(AQ515&gt;0,AR615&gt;0),COUNTIF(AU$6:AU514,"&gt;0")+1,0)</f>
        <v>0</v>
      </c>
    </row>
    <row r="516" spans="40:47">
      <c r="AN516" s="58">
        <v>15</v>
      </c>
      <c r="AO516" s="58">
        <v>1</v>
      </c>
      <c r="AP516" s="58">
        <v>7</v>
      </c>
      <c r="AQ516" s="60">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58">
        <f ca="1">COUNTIF(INDIRECT("H"&amp;(ROW()+12*(($AN516-1)*3+$AO516)-ROW())/12+5):INDIRECT("S"&amp;(ROW()+12*(($AN516-1)*3+$AO516)-ROW())/12+5),AQ516)</f>
        <v>0</v>
      </c>
      <c r="AS516" s="60"/>
      <c r="AU516" s="58">
        <f ca="1">IF(AND(AQ516&gt;0,AR616&gt;0),COUNTIF(AU$6:AU515,"&gt;0")+1,0)</f>
        <v>0</v>
      </c>
    </row>
    <row r="517" spans="40:47">
      <c r="AN517" s="58">
        <v>15</v>
      </c>
      <c r="AO517" s="58">
        <v>1</v>
      </c>
      <c r="AP517" s="58">
        <v>8</v>
      </c>
      <c r="AQ517" s="60">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58">
        <f ca="1">COUNTIF(INDIRECT("H"&amp;(ROW()+12*(($AN517-1)*3+$AO517)-ROW())/12+5):INDIRECT("S"&amp;(ROW()+12*(($AN517-1)*3+$AO517)-ROW())/12+5),AQ517)</f>
        <v>0</v>
      </c>
      <c r="AS517" s="60"/>
      <c r="AU517" s="58">
        <f ca="1">IF(AND(AQ517&gt;0,AR617&gt;0),COUNTIF(AU$6:AU516,"&gt;0")+1,0)</f>
        <v>0</v>
      </c>
    </row>
    <row r="518" spans="40:47">
      <c r="AN518" s="58">
        <v>15</v>
      </c>
      <c r="AO518" s="58">
        <v>1</v>
      </c>
      <c r="AP518" s="58">
        <v>9</v>
      </c>
      <c r="AQ518" s="60">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58">
        <f ca="1">COUNTIF(INDIRECT("H"&amp;(ROW()+12*(($AN518-1)*3+$AO518)-ROW())/12+5):INDIRECT("S"&amp;(ROW()+12*(($AN518-1)*3+$AO518)-ROW())/12+5),AQ518)</f>
        <v>0</v>
      </c>
      <c r="AS518" s="60"/>
      <c r="AU518" s="58">
        <f ca="1">IF(AND(AQ518&gt;0,AR618&gt;0),COUNTIF(AU$6:AU517,"&gt;0")+1,0)</f>
        <v>0</v>
      </c>
    </row>
    <row r="519" spans="40:47">
      <c r="AN519" s="58">
        <v>15</v>
      </c>
      <c r="AO519" s="58">
        <v>1</v>
      </c>
      <c r="AP519" s="58">
        <v>10</v>
      </c>
      <c r="AQ519" s="60">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58">
        <f ca="1">COUNTIF(INDIRECT("H"&amp;(ROW()+12*(($AN519-1)*3+$AO519)-ROW())/12+5):INDIRECT("S"&amp;(ROW()+12*(($AN519-1)*3+$AO519)-ROW())/12+5),AQ519)</f>
        <v>0</v>
      </c>
      <c r="AS519" s="60"/>
      <c r="AU519" s="58">
        <f ca="1">IF(AND(AQ519&gt;0,AR619&gt;0),COUNTIF(AU$6:AU518,"&gt;0")+1,0)</f>
        <v>0</v>
      </c>
    </row>
    <row r="520" spans="40:47">
      <c r="AN520" s="58">
        <v>15</v>
      </c>
      <c r="AO520" s="58">
        <v>1</v>
      </c>
      <c r="AP520" s="58">
        <v>11</v>
      </c>
      <c r="AQ520" s="60">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58">
        <f ca="1">COUNTIF(INDIRECT("H"&amp;(ROW()+12*(($AN520-1)*3+$AO520)-ROW())/12+5):INDIRECT("S"&amp;(ROW()+12*(($AN520-1)*3+$AO520)-ROW())/12+5),AQ520)</f>
        <v>0</v>
      </c>
      <c r="AS520" s="60"/>
      <c r="AU520" s="58">
        <f ca="1">IF(AND(AQ520&gt;0,AR620&gt;0),COUNTIF(AU$6:AU519,"&gt;0")+1,0)</f>
        <v>0</v>
      </c>
    </row>
    <row r="521" spans="40:47">
      <c r="AN521" s="58">
        <v>15</v>
      </c>
      <c r="AO521" s="58">
        <v>1</v>
      </c>
      <c r="AP521" s="58">
        <v>12</v>
      </c>
      <c r="AQ521" s="60">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58">
        <f ca="1">COUNTIF(INDIRECT("H"&amp;(ROW()+12*(($AN521-1)*3+$AO521)-ROW())/12+5):INDIRECT("S"&amp;(ROW()+12*(($AN521-1)*3+$AO521)-ROW())/12+5),AQ521)</f>
        <v>0</v>
      </c>
      <c r="AS521" s="60"/>
      <c r="AU521" s="58">
        <f ca="1">IF(AND(AQ521&gt;0,AR621&gt;0),COUNTIF(AU$6:AU520,"&gt;0")+1,0)</f>
        <v>0</v>
      </c>
    </row>
    <row r="522" spans="40:47">
      <c r="AN522" s="58">
        <v>15</v>
      </c>
      <c r="AO522" s="58">
        <v>2</v>
      </c>
      <c r="AP522" s="58">
        <v>1</v>
      </c>
      <c r="AQ522" s="60">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58">
        <f ca="1">COUNTIF(INDIRECT("H"&amp;(ROW()+12*(($AN522-1)*3+$AO522)-ROW())/12+5):INDIRECT("S"&amp;(ROW()+12*(($AN522-1)*3+$AO522)-ROW())/12+5),AQ522)</f>
        <v>0</v>
      </c>
      <c r="AS522" s="60"/>
      <c r="AU522" s="58">
        <f ca="1">IF(AND(AQ522&gt;0,AR622&gt;0),COUNTIF(AU$6:AU521,"&gt;0")+1,0)</f>
        <v>0</v>
      </c>
    </row>
    <row r="523" spans="40:47">
      <c r="AN523" s="58">
        <v>15</v>
      </c>
      <c r="AO523" s="58">
        <v>2</v>
      </c>
      <c r="AP523" s="58">
        <v>2</v>
      </c>
      <c r="AQ523" s="60">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58">
        <f ca="1">COUNTIF(INDIRECT("H"&amp;(ROW()+12*(($AN523-1)*3+$AO523)-ROW())/12+5):INDIRECT("S"&amp;(ROW()+12*(($AN523-1)*3+$AO523)-ROW())/12+5),AQ523)</f>
        <v>0</v>
      </c>
      <c r="AS523" s="60"/>
      <c r="AU523" s="58">
        <f ca="1">IF(AND(AQ523&gt;0,AR623&gt;0),COUNTIF(AU$6:AU522,"&gt;0")+1,0)</f>
        <v>0</v>
      </c>
    </row>
    <row r="524" spans="40:47">
      <c r="AN524" s="58">
        <v>15</v>
      </c>
      <c r="AO524" s="58">
        <v>2</v>
      </c>
      <c r="AP524" s="58">
        <v>3</v>
      </c>
      <c r="AQ524" s="60">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58">
        <f ca="1">COUNTIF(INDIRECT("H"&amp;(ROW()+12*(($AN524-1)*3+$AO524)-ROW())/12+5):INDIRECT("S"&amp;(ROW()+12*(($AN524-1)*3+$AO524)-ROW())/12+5),AQ524)</f>
        <v>0</v>
      </c>
      <c r="AS524" s="60"/>
      <c r="AU524" s="58">
        <f ca="1">IF(AND(AQ524&gt;0,AR624&gt;0),COUNTIF(AU$6:AU523,"&gt;0")+1,0)</f>
        <v>0</v>
      </c>
    </row>
    <row r="525" spans="40:47">
      <c r="AN525" s="58">
        <v>15</v>
      </c>
      <c r="AO525" s="58">
        <v>2</v>
      </c>
      <c r="AP525" s="58">
        <v>4</v>
      </c>
      <c r="AQ525" s="60">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58">
        <f ca="1">COUNTIF(INDIRECT("H"&amp;(ROW()+12*(($AN525-1)*3+$AO525)-ROW())/12+5):INDIRECT("S"&amp;(ROW()+12*(($AN525-1)*3+$AO525)-ROW())/12+5),AQ525)</f>
        <v>0</v>
      </c>
      <c r="AS525" s="60"/>
      <c r="AU525" s="58">
        <f ca="1">IF(AND(AQ525&gt;0,AR625&gt;0),COUNTIF(AU$6:AU524,"&gt;0")+1,0)</f>
        <v>0</v>
      </c>
    </row>
    <row r="526" spans="40:47">
      <c r="AN526" s="58">
        <v>15</v>
      </c>
      <c r="AO526" s="58">
        <v>2</v>
      </c>
      <c r="AP526" s="58">
        <v>5</v>
      </c>
      <c r="AQ526" s="60">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58">
        <f ca="1">COUNTIF(INDIRECT("H"&amp;(ROW()+12*(($AN526-1)*3+$AO526)-ROW())/12+5):INDIRECT("S"&amp;(ROW()+12*(($AN526-1)*3+$AO526)-ROW())/12+5),AQ526)</f>
        <v>0</v>
      </c>
      <c r="AS526" s="60"/>
      <c r="AU526" s="58">
        <f ca="1">IF(AND(AQ526&gt;0,AR626&gt;0),COUNTIF(AU$6:AU525,"&gt;0")+1,0)</f>
        <v>0</v>
      </c>
    </row>
    <row r="527" spans="40:47">
      <c r="AN527" s="58">
        <v>15</v>
      </c>
      <c r="AO527" s="58">
        <v>2</v>
      </c>
      <c r="AP527" s="58">
        <v>6</v>
      </c>
      <c r="AQ527" s="60">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58">
        <f ca="1">COUNTIF(INDIRECT("H"&amp;(ROW()+12*(($AN527-1)*3+$AO527)-ROW())/12+5):INDIRECT("S"&amp;(ROW()+12*(($AN527-1)*3+$AO527)-ROW())/12+5),AQ527)</f>
        <v>0</v>
      </c>
      <c r="AS527" s="60"/>
      <c r="AU527" s="58">
        <f ca="1">IF(AND(AQ527&gt;0,AR627&gt;0),COUNTIF(AU$6:AU526,"&gt;0")+1,0)</f>
        <v>0</v>
      </c>
    </row>
    <row r="528" spans="40:47">
      <c r="AN528" s="58">
        <v>15</v>
      </c>
      <c r="AO528" s="58">
        <v>2</v>
      </c>
      <c r="AP528" s="58">
        <v>7</v>
      </c>
      <c r="AQ528" s="60">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58">
        <f ca="1">COUNTIF(INDIRECT("H"&amp;(ROW()+12*(($AN528-1)*3+$AO528)-ROW())/12+5):INDIRECT("S"&amp;(ROW()+12*(($AN528-1)*3+$AO528)-ROW())/12+5),AQ528)</f>
        <v>0</v>
      </c>
      <c r="AS528" s="60"/>
      <c r="AU528" s="58">
        <f ca="1">IF(AND(AQ528&gt;0,AR628&gt;0),COUNTIF(AU$6:AU527,"&gt;0")+1,0)</f>
        <v>0</v>
      </c>
    </row>
    <row r="529" spans="40:47">
      <c r="AN529" s="58">
        <v>15</v>
      </c>
      <c r="AO529" s="58">
        <v>2</v>
      </c>
      <c r="AP529" s="58">
        <v>8</v>
      </c>
      <c r="AQ529" s="60">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58">
        <f ca="1">COUNTIF(INDIRECT("H"&amp;(ROW()+12*(($AN529-1)*3+$AO529)-ROW())/12+5):INDIRECT("S"&amp;(ROW()+12*(($AN529-1)*3+$AO529)-ROW())/12+5),AQ529)</f>
        <v>0</v>
      </c>
      <c r="AS529" s="60"/>
      <c r="AU529" s="58">
        <f ca="1">IF(AND(AQ529&gt;0,AR629&gt;0),COUNTIF(AU$6:AU528,"&gt;0")+1,0)</f>
        <v>0</v>
      </c>
    </row>
    <row r="530" spans="40:47">
      <c r="AN530" s="58">
        <v>15</v>
      </c>
      <c r="AO530" s="58">
        <v>2</v>
      </c>
      <c r="AP530" s="58">
        <v>9</v>
      </c>
      <c r="AQ530" s="60">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58">
        <f ca="1">COUNTIF(INDIRECT("H"&amp;(ROW()+12*(($AN530-1)*3+$AO530)-ROW())/12+5):INDIRECT("S"&amp;(ROW()+12*(($AN530-1)*3+$AO530)-ROW())/12+5),AQ530)</f>
        <v>0</v>
      </c>
      <c r="AS530" s="60"/>
      <c r="AU530" s="58">
        <f ca="1">IF(AND(AQ530&gt;0,AR630&gt;0),COUNTIF(AU$6:AU529,"&gt;0")+1,0)</f>
        <v>0</v>
      </c>
    </row>
    <row r="531" spans="40:47">
      <c r="AN531" s="58">
        <v>15</v>
      </c>
      <c r="AO531" s="58">
        <v>2</v>
      </c>
      <c r="AP531" s="58">
        <v>10</v>
      </c>
      <c r="AQ531" s="60">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58">
        <f ca="1">COUNTIF(INDIRECT("H"&amp;(ROW()+12*(($AN531-1)*3+$AO531)-ROW())/12+5):INDIRECT("S"&amp;(ROW()+12*(($AN531-1)*3+$AO531)-ROW())/12+5),AQ531)</f>
        <v>0</v>
      </c>
      <c r="AS531" s="60"/>
      <c r="AU531" s="58">
        <f ca="1">IF(AND(AQ531&gt;0,AR631&gt;0),COUNTIF(AU$6:AU530,"&gt;0")+1,0)</f>
        <v>0</v>
      </c>
    </row>
    <row r="532" spans="40:47">
      <c r="AN532" s="58">
        <v>15</v>
      </c>
      <c r="AO532" s="58">
        <v>2</v>
      </c>
      <c r="AP532" s="58">
        <v>11</v>
      </c>
      <c r="AQ532" s="60">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58">
        <f ca="1">COUNTIF(INDIRECT("H"&amp;(ROW()+12*(($AN532-1)*3+$AO532)-ROW())/12+5):INDIRECT("S"&amp;(ROW()+12*(($AN532-1)*3+$AO532)-ROW())/12+5),AQ532)</f>
        <v>0</v>
      </c>
      <c r="AS532" s="60"/>
      <c r="AU532" s="58">
        <f ca="1">IF(AND(AQ532&gt;0,AR632&gt;0),COUNTIF(AU$6:AU531,"&gt;0")+1,0)</f>
        <v>0</v>
      </c>
    </row>
    <row r="533" spans="40:47">
      <c r="AN533" s="58">
        <v>15</v>
      </c>
      <c r="AO533" s="58">
        <v>2</v>
      </c>
      <c r="AP533" s="58">
        <v>12</v>
      </c>
      <c r="AQ533" s="60">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58">
        <f ca="1">COUNTIF(INDIRECT("H"&amp;(ROW()+12*(($AN533-1)*3+$AO533)-ROW())/12+5):INDIRECT("S"&amp;(ROW()+12*(($AN533-1)*3+$AO533)-ROW())/12+5),AQ533)</f>
        <v>0</v>
      </c>
      <c r="AS533" s="60"/>
      <c r="AU533" s="58">
        <f ca="1">IF(AND(AQ533&gt;0,AR633&gt;0),COUNTIF(AU$6:AU532,"&gt;0")+1,0)</f>
        <v>0</v>
      </c>
    </row>
    <row r="534" spans="40:47">
      <c r="AN534" s="58">
        <v>15</v>
      </c>
      <c r="AO534" s="58">
        <v>3</v>
      </c>
      <c r="AP534" s="58">
        <v>1</v>
      </c>
      <c r="AQ534" s="60">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58">
        <f ca="1">COUNTIF(INDIRECT("H"&amp;(ROW()+12*(($AN534-1)*3+$AO534)-ROW())/12+5):INDIRECT("S"&amp;(ROW()+12*(($AN534-1)*3+$AO534)-ROW())/12+5),AQ534)</f>
        <v>0</v>
      </c>
      <c r="AS534" s="60"/>
      <c r="AU534" s="58">
        <f ca="1">IF(AND(AQ534&gt;0,AR634&gt;0),COUNTIF(AU$6:AU533,"&gt;0")+1,0)</f>
        <v>0</v>
      </c>
    </row>
    <row r="535" spans="40:47">
      <c r="AN535" s="58">
        <v>15</v>
      </c>
      <c r="AO535" s="58">
        <v>3</v>
      </c>
      <c r="AP535" s="58">
        <v>2</v>
      </c>
      <c r="AQ535" s="60">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58">
        <f ca="1">COUNTIF(INDIRECT("H"&amp;(ROW()+12*(($AN535-1)*3+$AO535)-ROW())/12+5):INDIRECT("S"&amp;(ROW()+12*(($AN535-1)*3+$AO535)-ROW())/12+5),AQ535)</f>
        <v>0</v>
      </c>
      <c r="AS535" s="60"/>
      <c r="AU535" s="58">
        <f ca="1">IF(AND(AQ535&gt;0,AR635&gt;0),COUNTIF(AU$6:AU534,"&gt;0")+1,0)</f>
        <v>0</v>
      </c>
    </row>
    <row r="536" spans="40:47">
      <c r="AN536" s="58">
        <v>15</v>
      </c>
      <c r="AO536" s="58">
        <v>3</v>
      </c>
      <c r="AP536" s="58">
        <v>3</v>
      </c>
      <c r="AQ536" s="60">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58">
        <f ca="1">COUNTIF(INDIRECT("H"&amp;(ROW()+12*(($AN536-1)*3+$AO536)-ROW())/12+5):INDIRECT("S"&amp;(ROW()+12*(($AN536-1)*3+$AO536)-ROW())/12+5),AQ536)</f>
        <v>0</v>
      </c>
      <c r="AS536" s="60"/>
      <c r="AU536" s="58">
        <f ca="1">IF(AND(AQ536&gt;0,AR636&gt;0),COUNTIF(AU$6:AU535,"&gt;0")+1,0)</f>
        <v>0</v>
      </c>
    </row>
    <row r="537" spans="40:47">
      <c r="AN537" s="58">
        <v>15</v>
      </c>
      <c r="AO537" s="58">
        <v>3</v>
      </c>
      <c r="AP537" s="58">
        <v>4</v>
      </c>
      <c r="AQ537" s="60">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58">
        <f ca="1">COUNTIF(INDIRECT("H"&amp;(ROW()+12*(($AN537-1)*3+$AO537)-ROW())/12+5):INDIRECT("S"&amp;(ROW()+12*(($AN537-1)*3+$AO537)-ROW())/12+5),AQ537)</f>
        <v>0</v>
      </c>
      <c r="AS537" s="60"/>
      <c r="AU537" s="58">
        <f ca="1">IF(AND(AQ537&gt;0,AR637&gt;0),COUNTIF(AU$6:AU536,"&gt;0")+1,0)</f>
        <v>0</v>
      </c>
    </row>
    <row r="538" spans="40:47">
      <c r="AN538" s="58">
        <v>15</v>
      </c>
      <c r="AO538" s="58">
        <v>3</v>
      </c>
      <c r="AP538" s="58">
        <v>5</v>
      </c>
      <c r="AQ538" s="60">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58">
        <f ca="1">COUNTIF(INDIRECT("H"&amp;(ROW()+12*(($AN538-1)*3+$AO538)-ROW())/12+5):INDIRECT("S"&amp;(ROW()+12*(($AN538-1)*3+$AO538)-ROW())/12+5),AQ538)</f>
        <v>0</v>
      </c>
      <c r="AS538" s="60"/>
      <c r="AU538" s="58">
        <f ca="1">IF(AND(AQ538&gt;0,AR638&gt;0),COUNTIF(AU$6:AU537,"&gt;0")+1,0)</f>
        <v>0</v>
      </c>
    </row>
    <row r="539" spans="40:47">
      <c r="AN539" s="58">
        <v>15</v>
      </c>
      <c r="AO539" s="58">
        <v>3</v>
      </c>
      <c r="AP539" s="58">
        <v>6</v>
      </c>
      <c r="AQ539" s="60">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58">
        <f ca="1">COUNTIF(INDIRECT("H"&amp;(ROW()+12*(($AN539-1)*3+$AO539)-ROW())/12+5):INDIRECT("S"&amp;(ROW()+12*(($AN539-1)*3+$AO539)-ROW())/12+5),AQ539)</f>
        <v>0</v>
      </c>
      <c r="AS539" s="60"/>
      <c r="AU539" s="58">
        <f ca="1">IF(AND(AQ539&gt;0,AR639&gt;0),COUNTIF(AU$6:AU538,"&gt;0")+1,0)</f>
        <v>0</v>
      </c>
    </row>
    <row r="540" spans="40:47">
      <c r="AN540" s="58">
        <v>15</v>
      </c>
      <c r="AO540" s="58">
        <v>3</v>
      </c>
      <c r="AP540" s="58">
        <v>7</v>
      </c>
      <c r="AQ540" s="60">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58">
        <f ca="1">COUNTIF(INDIRECT("H"&amp;(ROW()+12*(($AN540-1)*3+$AO540)-ROW())/12+5):INDIRECT("S"&amp;(ROW()+12*(($AN540-1)*3+$AO540)-ROW())/12+5),AQ540)</f>
        <v>0</v>
      </c>
      <c r="AS540" s="60"/>
      <c r="AU540" s="58">
        <f ca="1">IF(AND(AQ540&gt;0,AR640&gt;0),COUNTIF(AU$6:AU539,"&gt;0")+1,0)</f>
        <v>0</v>
      </c>
    </row>
    <row r="541" spans="40:47">
      <c r="AN541" s="58">
        <v>15</v>
      </c>
      <c r="AO541" s="58">
        <v>3</v>
      </c>
      <c r="AP541" s="58">
        <v>8</v>
      </c>
      <c r="AQ541" s="60">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58">
        <f ca="1">COUNTIF(INDIRECT("H"&amp;(ROW()+12*(($AN541-1)*3+$AO541)-ROW())/12+5):INDIRECT("S"&amp;(ROW()+12*(($AN541-1)*3+$AO541)-ROW())/12+5),AQ541)</f>
        <v>0</v>
      </c>
      <c r="AS541" s="60"/>
      <c r="AU541" s="58">
        <f ca="1">IF(AND(AQ541&gt;0,AR641&gt;0),COUNTIF(AU$6:AU540,"&gt;0")+1,0)</f>
        <v>0</v>
      </c>
    </row>
    <row r="542" spans="40:47">
      <c r="AN542" s="58">
        <v>15</v>
      </c>
      <c r="AO542" s="58">
        <v>3</v>
      </c>
      <c r="AP542" s="58">
        <v>9</v>
      </c>
      <c r="AQ542" s="60">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58">
        <f ca="1">COUNTIF(INDIRECT("H"&amp;(ROW()+12*(($AN542-1)*3+$AO542)-ROW())/12+5):INDIRECT("S"&amp;(ROW()+12*(($AN542-1)*3+$AO542)-ROW())/12+5),AQ542)</f>
        <v>0</v>
      </c>
      <c r="AS542" s="60"/>
      <c r="AU542" s="58">
        <f ca="1">IF(AND(AQ542&gt;0,AR642&gt;0),COUNTIF(AU$6:AU541,"&gt;0")+1,0)</f>
        <v>0</v>
      </c>
    </row>
    <row r="543" spans="40:47">
      <c r="AN543" s="58">
        <v>15</v>
      </c>
      <c r="AO543" s="58">
        <v>3</v>
      </c>
      <c r="AP543" s="58">
        <v>10</v>
      </c>
      <c r="AQ543" s="60">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58">
        <f ca="1">COUNTIF(INDIRECT("H"&amp;(ROW()+12*(($AN543-1)*3+$AO543)-ROW())/12+5):INDIRECT("S"&amp;(ROW()+12*(($AN543-1)*3+$AO543)-ROW())/12+5),AQ543)</f>
        <v>0</v>
      </c>
      <c r="AS543" s="60"/>
      <c r="AU543" s="58">
        <f ca="1">IF(AND(AQ543&gt;0,AR643&gt;0),COUNTIF(AU$6:AU542,"&gt;0")+1,0)</f>
        <v>0</v>
      </c>
    </row>
    <row r="544" spans="40:47">
      <c r="AN544" s="58">
        <v>15</v>
      </c>
      <c r="AO544" s="58">
        <v>3</v>
      </c>
      <c r="AP544" s="58">
        <v>11</v>
      </c>
      <c r="AQ544" s="60">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58">
        <f ca="1">COUNTIF(INDIRECT("H"&amp;(ROW()+12*(($AN544-1)*3+$AO544)-ROW())/12+5):INDIRECT("S"&amp;(ROW()+12*(($AN544-1)*3+$AO544)-ROW())/12+5),AQ544)</f>
        <v>0</v>
      </c>
      <c r="AS544" s="60"/>
      <c r="AU544" s="58">
        <f ca="1">IF(AND(AQ544&gt;0,AR644&gt;0),COUNTIF(AU$6:AU543,"&gt;0")+1,0)</f>
        <v>0</v>
      </c>
    </row>
    <row r="545" spans="40:47">
      <c r="AN545" s="243">
        <v>15</v>
      </c>
      <c r="AO545" s="243">
        <v>3</v>
      </c>
      <c r="AP545" s="243">
        <v>12</v>
      </c>
      <c r="AQ545" s="244">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243">
        <f ca="1">COUNTIF(INDIRECT("H"&amp;(ROW()+12*(($AN545-1)*3+$AO545)-ROW())/12+5):INDIRECT("S"&amp;(ROW()+12*(($AN545-1)*3+$AO545)-ROW())/12+5),AQ545)</f>
        <v>0</v>
      </c>
      <c r="AS545" s="244"/>
      <c r="AT545" s="243"/>
      <c r="AU545" s="243">
        <f ca="1">IF(AND(AQ545&gt;0,AR645&gt;0),COUNTIF(AU$6:AU544,"&gt;0")+1,0)</f>
        <v>0</v>
      </c>
    </row>
    <row r="546" spans="40:47">
      <c r="AN546" s="58">
        <v>16</v>
      </c>
      <c r="AO546" s="58">
        <v>1</v>
      </c>
      <c r="AP546" s="58">
        <v>1</v>
      </c>
      <c r="AQ546" s="60">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58">
        <f ca="1">COUNTIF(INDIRECT("H"&amp;(ROW()+12*(($AN546-1)*3+$AO546)-ROW())/12+5):INDIRECT("S"&amp;(ROW()+12*(($AN546-1)*3+$AO546)-ROW())/12+5),AQ546)</f>
        <v>0</v>
      </c>
      <c r="AS546" s="60"/>
      <c r="AU546" s="58">
        <f ca="1">IF(AND(AQ546&gt;0,AR646&gt;0),COUNTIF(AU$6:AU545,"&gt;0")+1,0)</f>
        <v>0</v>
      </c>
    </row>
    <row r="547" spans="40:47">
      <c r="AN547" s="58">
        <v>16</v>
      </c>
      <c r="AO547" s="58">
        <v>1</v>
      </c>
      <c r="AP547" s="58">
        <v>2</v>
      </c>
      <c r="AQ547" s="60">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58">
        <f ca="1">COUNTIF(INDIRECT("H"&amp;(ROW()+12*(($AN547-1)*3+$AO547)-ROW())/12+5):INDIRECT("S"&amp;(ROW()+12*(($AN547-1)*3+$AO547)-ROW())/12+5),AQ547)</f>
        <v>0</v>
      </c>
      <c r="AS547" s="60"/>
      <c r="AU547" s="58">
        <f ca="1">IF(AND(AQ547&gt;0,AR647&gt;0),COUNTIF(AU$6:AU546,"&gt;0")+1,0)</f>
        <v>0</v>
      </c>
    </row>
    <row r="548" spans="40:47">
      <c r="AN548" s="58">
        <v>16</v>
      </c>
      <c r="AO548" s="58">
        <v>1</v>
      </c>
      <c r="AP548" s="58">
        <v>3</v>
      </c>
      <c r="AQ548" s="60">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58">
        <f ca="1">COUNTIF(INDIRECT("H"&amp;(ROW()+12*(($AN548-1)*3+$AO548)-ROW())/12+5):INDIRECT("S"&amp;(ROW()+12*(($AN548-1)*3+$AO548)-ROW())/12+5),AQ548)</f>
        <v>0</v>
      </c>
      <c r="AS548" s="60"/>
      <c r="AU548" s="58">
        <f ca="1">IF(AND(AQ548&gt;0,AR648&gt;0),COUNTIF(AU$6:AU547,"&gt;0")+1,0)</f>
        <v>0</v>
      </c>
    </row>
    <row r="549" spans="40:47">
      <c r="AN549" s="58">
        <v>16</v>
      </c>
      <c r="AO549" s="58">
        <v>1</v>
      </c>
      <c r="AP549" s="58">
        <v>4</v>
      </c>
      <c r="AQ549" s="60">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58">
        <f ca="1">COUNTIF(INDIRECT("H"&amp;(ROW()+12*(($AN549-1)*3+$AO549)-ROW())/12+5):INDIRECT("S"&amp;(ROW()+12*(($AN549-1)*3+$AO549)-ROW())/12+5),AQ549)</f>
        <v>0</v>
      </c>
      <c r="AS549" s="60"/>
      <c r="AU549" s="58">
        <f ca="1">IF(AND(AQ549&gt;0,AR649&gt;0),COUNTIF(AU$6:AU548,"&gt;0")+1,0)</f>
        <v>0</v>
      </c>
    </row>
    <row r="550" spans="40:47">
      <c r="AN550" s="58">
        <v>16</v>
      </c>
      <c r="AO550" s="58">
        <v>1</v>
      </c>
      <c r="AP550" s="58">
        <v>5</v>
      </c>
      <c r="AQ550" s="60">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58">
        <f ca="1">COUNTIF(INDIRECT("H"&amp;(ROW()+12*(($AN550-1)*3+$AO550)-ROW())/12+5):INDIRECT("S"&amp;(ROW()+12*(($AN550-1)*3+$AO550)-ROW())/12+5),AQ550)</f>
        <v>0</v>
      </c>
      <c r="AS550" s="60"/>
      <c r="AU550" s="58">
        <f ca="1">IF(AND(AQ550&gt;0,AR650&gt;0),COUNTIF(AU$6:AU549,"&gt;0")+1,0)</f>
        <v>0</v>
      </c>
    </row>
    <row r="551" spans="40:47">
      <c r="AN551" s="58">
        <v>16</v>
      </c>
      <c r="AO551" s="58">
        <v>1</v>
      </c>
      <c r="AP551" s="58">
        <v>6</v>
      </c>
      <c r="AQ551" s="60">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58">
        <f ca="1">COUNTIF(INDIRECT("H"&amp;(ROW()+12*(($AN551-1)*3+$AO551)-ROW())/12+5):INDIRECT("S"&amp;(ROW()+12*(($AN551-1)*3+$AO551)-ROW())/12+5),AQ551)</f>
        <v>0</v>
      </c>
      <c r="AS551" s="60"/>
      <c r="AU551" s="58">
        <f ca="1">IF(AND(AQ551&gt;0,AR651&gt;0),COUNTIF(AU$6:AU550,"&gt;0")+1,0)</f>
        <v>0</v>
      </c>
    </row>
    <row r="552" spans="40:47">
      <c r="AN552" s="58">
        <v>16</v>
      </c>
      <c r="AO552" s="58">
        <v>1</v>
      </c>
      <c r="AP552" s="58">
        <v>7</v>
      </c>
      <c r="AQ552" s="60">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58">
        <f ca="1">COUNTIF(INDIRECT("H"&amp;(ROW()+12*(($AN552-1)*3+$AO552)-ROW())/12+5):INDIRECT("S"&amp;(ROW()+12*(($AN552-1)*3+$AO552)-ROW())/12+5),AQ552)</f>
        <v>0</v>
      </c>
      <c r="AS552" s="60"/>
      <c r="AU552" s="58">
        <f ca="1">IF(AND(AQ552&gt;0,AR652&gt;0),COUNTIF(AU$6:AU551,"&gt;0")+1,0)</f>
        <v>0</v>
      </c>
    </row>
    <row r="553" spans="40:47">
      <c r="AN553" s="58">
        <v>16</v>
      </c>
      <c r="AO553" s="58">
        <v>1</v>
      </c>
      <c r="AP553" s="58">
        <v>8</v>
      </c>
      <c r="AQ553" s="60">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58">
        <f ca="1">COUNTIF(INDIRECT("H"&amp;(ROW()+12*(($AN553-1)*3+$AO553)-ROW())/12+5):INDIRECT("S"&amp;(ROW()+12*(($AN553-1)*3+$AO553)-ROW())/12+5),AQ553)</f>
        <v>0</v>
      </c>
      <c r="AS553" s="60"/>
      <c r="AU553" s="58">
        <f ca="1">IF(AND(AQ553&gt;0,AR653&gt;0),COUNTIF(AU$6:AU552,"&gt;0")+1,0)</f>
        <v>0</v>
      </c>
    </row>
    <row r="554" spans="40:47">
      <c r="AN554" s="58">
        <v>16</v>
      </c>
      <c r="AO554" s="58">
        <v>1</v>
      </c>
      <c r="AP554" s="58">
        <v>9</v>
      </c>
      <c r="AQ554" s="60">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58">
        <f ca="1">COUNTIF(INDIRECT("H"&amp;(ROW()+12*(($AN554-1)*3+$AO554)-ROW())/12+5):INDIRECT("S"&amp;(ROW()+12*(($AN554-1)*3+$AO554)-ROW())/12+5),AQ554)</f>
        <v>0</v>
      </c>
      <c r="AS554" s="60"/>
      <c r="AU554" s="58">
        <f ca="1">IF(AND(AQ554&gt;0,AR654&gt;0),COUNTIF(AU$6:AU553,"&gt;0")+1,0)</f>
        <v>0</v>
      </c>
    </row>
    <row r="555" spans="40:47">
      <c r="AN555" s="58">
        <v>16</v>
      </c>
      <c r="AO555" s="58">
        <v>1</v>
      </c>
      <c r="AP555" s="58">
        <v>10</v>
      </c>
      <c r="AQ555" s="60">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58">
        <f ca="1">COUNTIF(INDIRECT("H"&amp;(ROW()+12*(($AN555-1)*3+$AO555)-ROW())/12+5):INDIRECT("S"&amp;(ROW()+12*(($AN555-1)*3+$AO555)-ROW())/12+5),AQ555)</f>
        <v>0</v>
      </c>
      <c r="AS555" s="60"/>
      <c r="AU555" s="58">
        <f ca="1">IF(AND(AQ555&gt;0,AR655&gt;0),COUNTIF(AU$6:AU554,"&gt;0")+1,0)</f>
        <v>0</v>
      </c>
    </row>
    <row r="556" spans="40:47">
      <c r="AN556" s="58">
        <v>16</v>
      </c>
      <c r="AO556" s="58">
        <v>1</v>
      </c>
      <c r="AP556" s="58">
        <v>11</v>
      </c>
      <c r="AQ556" s="60">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58">
        <f ca="1">COUNTIF(INDIRECT("H"&amp;(ROW()+12*(($AN556-1)*3+$AO556)-ROW())/12+5):INDIRECT("S"&amp;(ROW()+12*(($AN556-1)*3+$AO556)-ROW())/12+5),AQ556)</f>
        <v>0</v>
      </c>
      <c r="AS556" s="60"/>
      <c r="AU556" s="58">
        <f ca="1">IF(AND(AQ556&gt;0,AR656&gt;0),COUNTIF(AU$6:AU555,"&gt;0")+1,0)</f>
        <v>0</v>
      </c>
    </row>
    <row r="557" spans="40:47">
      <c r="AN557" s="58">
        <v>16</v>
      </c>
      <c r="AO557" s="58">
        <v>1</v>
      </c>
      <c r="AP557" s="58">
        <v>12</v>
      </c>
      <c r="AQ557" s="60">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58">
        <f ca="1">COUNTIF(INDIRECT("H"&amp;(ROW()+12*(($AN557-1)*3+$AO557)-ROW())/12+5):INDIRECT("S"&amp;(ROW()+12*(($AN557-1)*3+$AO557)-ROW())/12+5),AQ557)</f>
        <v>0</v>
      </c>
      <c r="AS557" s="60"/>
      <c r="AU557" s="58">
        <f ca="1">IF(AND(AQ557&gt;0,AR657&gt;0),COUNTIF(AU$6:AU556,"&gt;0")+1,0)</f>
        <v>0</v>
      </c>
    </row>
    <row r="558" spans="40:47">
      <c r="AN558" s="58">
        <v>16</v>
      </c>
      <c r="AO558" s="58">
        <v>2</v>
      </c>
      <c r="AP558" s="58">
        <v>1</v>
      </c>
      <c r="AQ558" s="60">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58">
        <f ca="1">COUNTIF(INDIRECT("H"&amp;(ROW()+12*(($AN558-1)*3+$AO558)-ROW())/12+5):INDIRECT("S"&amp;(ROW()+12*(($AN558-1)*3+$AO558)-ROW())/12+5),AQ558)</f>
        <v>0</v>
      </c>
      <c r="AS558" s="60"/>
      <c r="AU558" s="58">
        <f ca="1">IF(AND(AQ558&gt;0,AR658&gt;0),COUNTIF(AU$6:AU557,"&gt;0")+1,0)</f>
        <v>0</v>
      </c>
    </row>
    <row r="559" spans="40:47">
      <c r="AN559" s="58">
        <v>16</v>
      </c>
      <c r="AO559" s="58">
        <v>2</v>
      </c>
      <c r="AP559" s="58">
        <v>2</v>
      </c>
      <c r="AQ559" s="60">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58">
        <f ca="1">COUNTIF(INDIRECT("H"&amp;(ROW()+12*(($AN559-1)*3+$AO559)-ROW())/12+5):INDIRECT("S"&amp;(ROW()+12*(($AN559-1)*3+$AO559)-ROW())/12+5),AQ559)</f>
        <v>0</v>
      </c>
      <c r="AS559" s="60"/>
      <c r="AU559" s="58">
        <f ca="1">IF(AND(AQ559&gt;0,AR659&gt;0),COUNTIF(AU$6:AU558,"&gt;0")+1,0)</f>
        <v>0</v>
      </c>
    </row>
    <row r="560" spans="40:47">
      <c r="AN560" s="58">
        <v>16</v>
      </c>
      <c r="AO560" s="58">
        <v>2</v>
      </c>
      <c r="AP560" s="58">
        <v>3</v>
      </c>
      <c r="AQ560" s="60">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58">
        <f ca="1">COUNTIF(INDIRECT("H"&amp;(ROW()+12*(($AN560-1)*3+$AO560)-ROW())/12+5):INDIRECT("S"&amp;(ROW()+12*(($AN560-1)*3+$AO560)-ROW())/12+5),AQ560)</f>
        <v>0</v>
      </c>
      <c r="AS560" s="60"/>
      <c r="AU560" s="58">
        <f ca="1">IF(AND(AQ560&gt;0,AR660&gt;0),COUNTIF(AU$6:AU559,"&gt;0")+1,0)</f>
        <v>0</v>
      </c>
    </row>
    <row r="561" spans="40:47">
      <c r="AN561" s="58">
        <v>16</v>
      </c>
      <c r="AO561" s="58">
        <v>2</v>
      </c>
      <c r="AP561" s="58">
        <v>4</v>
      </c>
      <c r="AQ561" s="60">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58">
        <f ca="1">COUNTIF(INDIRECT("H"&amp;(ROW()+12*(($AN561-1)*3+$AO561)-ROW())/12+5):INDIRECT("S"&amp;(ROW()+12*(($AN561-1)*3+$AO561)-ROW())/12+5),AQ561)</f>
        <v>0</v>
      </c>
      <c r="AS561" s="60"/>
      <c r="AU561" s="58">
        <f ca="1">IF(AND(AQ561&gt;0,AR661&gt;0),COUNTIF(AU$6:AU560,"&gt;0")+1,0)</f>
        <v>0</v>
      </c>
    </row>
    <row r="562" spans="40:47">
      <c r="AN562" s="58">
        <v>16</v>
      </c>
      <c r="AO562" s="58">
        <v>2</v>
      </c>
      <c r="AP562" s="58">
        <v>5</v>
      </c>
      <c r="AQ562" s="60">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58">
        <f ca="1">COUNTIF(INDIRECT("H"&amp;(ROW()+12*(($AN562-1)*3+$AO562)-ROW())/12+5):INDIRECT("S"&amp;(ROW()+12*(($AN562-1)*3+$AO562)-ROW())/12+5),AQ562)</f>
        <v>0</v>
      </c>
      <c r="AS562" s="60"/>
      <c r="AU562" s="58">
        <f ca="1">IF(AND(AQ562&gt;0,AR662&gt;0),COUNTIF(AU$6:AU561,"&gt;0")+1,0)</f>
        <v>0</v>
      </c>
    </row>
    <row r="563" spans="40:47">
      <c r="AN563" s="58">
        <v>16</v>
      </c>
      <c r="AO563" s="58">
        <v>2</v>
      </c>
      <c r="AP563" s="58">
        <v>6</v>
      </c>
      <c r="AQ563" s="60">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58">
        <f ca="1">COUNTIF(INDIRECT("H"&amp;(ROW()+12*(($AN563-1)*3+$AO563)-ROW())/12+5):INDIRECT("S"&amp;(ROW()+12*(($AN563-1)*3+$AO563)-ROW())/12+5),AQ563)</f>
        <v>0</v>
      </c>
      <c r="AS563" s="60"/>
      <c r="AU563" s="58">
        <f ca="1">IF(AND(AQ563&gt;0,AR663&gt;0),COUNTIF(AU$6:AU562,"&gt;0")+1,0)</f>
        <v>0</v>
      </c>
    </row>
    <row r="564" spans="40:47">
      <c r="AN564" s="58">
        <v>16</v>
      </c>
      <c r="AO564" s="58">
        <v>2</v>
      </c>
      <c r="AP564" s="58">
        <v>7</v>
      </c>
      <c r="AQ564" s="60">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58">
        <f ca="1">COUNTIF(INDIRECT("H"&amp;(ROW()+12*(($AN564-1)*3+$AO564)-ROW())/12+5):INDIRECT("S"&amp;(ROW()+12*(($AN564-1)*3+$AO564)-ROW())/12+5),AQ564)</f>
        <v>0</v>
      </c>
      <c r="AS564" s="60"/>
      <c r="AU564" s="58">
        <f ca="1">IF(AND(AQ564&gt;0,AR664&gt;0),COUNTIF(AU$6:AU563,"&gt;0")+1,0)</f>
        <v>0</v>
      </c>
    </row>
    <row r="565" spans="40:47">
      <c r="AN565" s="58">
        <v>16</v>
      </c>
      <c r="AO565" s="58">
        <v>2</v>
      </c>
      <c r="AP565" s="58">
        <v>8</v>
      </c>
      <c r="AQ565" s="60">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58">
        <f ca="1">COUNTIF(INDIRECT("H"&amp;(ROW()+12*(($AN565-1)*3+$AO565)-ROW())/12+5):INDIRECT("S"&amp;(ROW()+12*(($AN565-1)*3+$AO565)-ROW())/12+5),AQ565)</f>
        <v>0</v>
      </c>
      <c r="AS565" s="60"/>
      <c r="AU565" s="58">
        <f ca="1">IF(AND(AQ565&gt;0,AR665&gt;0),COUNTIF(AU$6:AU564,"&gt;0")+1,0)</f>
        <v>0</v>
      </c>
    </row>
    <row r="566" spans="40:47">
      <c r="AN566" s="58">
        <v>16</v>
      </c>
      <c r="AO566" s="58">
        <v>2</v>
      </c>
      <c r="AP566" s="58">
        <v>9</v>
      </c>
      <c r="AQ566" s="60">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58">
        <f ca="1">COUNTIF(INDIRECT("H"&amp;(ROW()+12*(($AN566-1)*3+$AO566)-ROW())/12+5):INDIRECT("S"&amp;(ROW()+12*(($AN566-1)*3+$AO566)-ROW())/12+5),AQ566)</f>
        <v>0</v>
      </c>
      <c r="AS566" s="60"/>
      <c r="AU566" s="58">
        <f ca="1">IF(AND(AQ566&gt;0,AR666&gt;0),COUNTIF(AU$6:AU565,"&gt;0")+1,0)</f>
        <v>0</v>
      </c>
    </row>
    <row r="567" spans="40:47">
      <c r="AN567" s="58">
        <v>16</v>
      </c>
      <c r="AO567" s="58">
        <v>2</v>
      </c>
      <c r="AP567" s="58">
        <v>10</v>
      </c>
      <c r="AQ567" s="60">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58">
        <f ca="1">COUNTIF(INDIRECT("H"&amp;(ROW()+12*(($AN567-1)*3+$AO567)-ROW())/12+5):INDIRECT("S"&amp;(ROW()+12*(($AN567-1)*3+$AO567)-ROW())/12+5),AQ567)</f>
        <v>0</v>
      </c>
      <c r="AS567" s="60"/>
      <c r="AU567" s="58">
        <f ca="1">IF(AND(AQ567&gt;0,AR667&gt;0),COUNTIF(AU$6:AU566,"&gt;0")+1,0)</f>
        <v>0</v>
      </c>
    </row>
    <row r="568" spans="40:47">
      <c r="AN568" s="58">
        <v>16</v>
      </c>
      <c r="AO568" s="58">
        <v>2</v>
      </c>
      <c r="AP568" s="58">
        <v>11</v>
      </c>
      <c r="AQ568" s="60">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58">
        <f ca="1">COUNTIF(INDIRECT("H"&amp;(ROW()+12*(($AN568-1)*3+$AO568)-ROW())/12+5):INDIRECT("S"&amp;(ROW()+12*(($AN568-1)*3+$AO568)-ROW())/12+5),AQ568)</f>
        <v>0</v>
      </c>
      <c r="AS568" s="60"/>
      <c r="AU568" s="58">
        <f ca="1">IF(AND(AQ568&gt;0,AR668&gt;0),COUNTIF(AU$6:AU567,"&gt;0")+1,0)</f>
        <v>0</v>
      </c>
    </row>
    <row r="569" spans="40:47">
      <c r="AN569" s="58">
        <v>16</v>
      </c>
      <c r="AO569" s="58">
        <v>2</v>
      </c>
      <c r="AP569" s="58">
        <v>12</v>
      </c>
      <c r="AQ569" s="60">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58">
        <f ca="1">COUNTIF(INDIRECT("H"&amp;(ROW()+12*(($AN569-1)*3+$AO569)-ROW())/12+5):INDIRECT("S"&amp;(ROW()+12*(($AN569-1)*3+$AO569)-ROW())/12+5),AQ569)</f>
        <v>0</v>
      </c>
      <c r="AS569" s="60"/>
      <c r="AU569" s="58">
        <f ca="1">IF(AND(AQ569&gt;0,AR669&gt;0),COUNTIF(AU$6:AU568,"&gt;0")+1,0)</f>
        <v>0</v>
      </c>
    </row>
    <row r="570" spans="40:47">
      <c r="AN570" s="58">
        <v>16</v>
      </c>
      <c r="AO570" s="58">
        <v>3</v>
      </c>
      <c r="AP570" s="58">
        <v>1</v>
      </c>
      <c r="AQ570" s="60">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58">
        <f ca="1">COUNTIF(INDIRECT("H"&amp;(ROW()+12*(($AN570-1)*3+$AO570)-ROW())/12+5):INDIRECT("S"&amp;(ROW()+12*(($AN570-1)*3+$AO570)-ROW())/12+5),AQ570)</f>
        <v>0</v>
      </c>
      <c r="AS570" s="60"/>
      <c r="AU570" s="58">
        <f ca="1">IF(AND(AQ570&gt;0,AR670&gt;0),COUNTIF(AU$6:AU569,"&gt;0")+1,0)</f>
        <v>0</v>
      </c>
    </row>
    <row r="571" spans="40:47">
      <c r="AN571" s="58">
        <v>16</v>
      </c>
      <c r="AO571" s="58">
        <v>3</v>
      </c>
      <c r="AP571" s="58">
        <v>2</v>
      </c>
      <c r="AQ571" s="60">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58">
        <f ca="1">COUNTIF(INDIRECT("H"&amp;(ROW()+12*(($AN571-1)*3+$AO571)-ROW())/12+5):INDIRECT("S"&amp;(ROW()+12*(($AN571-1)*3+$AO571)-ROW())/12+5),AQ571)</f>
        <v>0</v>
      </c>
      <c r="AS571" s="60"/>
      <c r="AU571" s="58">
        <f ca="1">IF(AND(AQ571&gt;0,AR671&gt;0),COUNTIF(AU$6:AU570,"&gt;0")+1,0)</f>
        <v>0</v>
      </c>
    </row>
    <row r="572" spans="40:47">
      <c r="AN572" s="58">
        <v>16</v>
      </c>
      <c r="AO572" s="58">
        <v>3</v>
      </c>
      <c r="AP572" s="58">
        <v>3</v>
      </c>
      <c r="AQ572" s="60">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58">
        <f ca="1">COUNTIF(INDIRECT("H"&amp;(ROW()+12*(($AN572-1)*3+$AO572)-ROW())/12+5):INDIRECT("S"&amp;(ROW()+12*(($AN572-1)*3+$AO572)-ROW())/12+5),AQ572)</f>
        <v>0</v>
      </c>
      <c r="AS572" s="60"/>
      <c r="AU572" s="58">
        <f ca="1">IF(AND(AQ572&gt;0,AR672&gt;0),COUNTIF(AU$6:AU571,"&gt;0")+1,0)</f>
        <v>0</v>
      </c>
    </row>
    <row r="573" spans="40:47">
      <c r="AN573" s="58">
        <v>16</v>
      </c>
      <c r="AO573" s="58">
        <v>3</v>
      </c>
      <c r="AP573" s="58">
        <v>4</v>
      </c>
      <c r="AQ573" s="60">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58">
        <f ca="1">COUNTIF(INDIRECT("H"&amp;(ROW()+12*(($AN573-1)*3+$AO573)-ROW())/12+5):INDIRECT("S"&amp;(ROW()+12*(($AN573-1)*3+$AO573)-ROW())/12+5),AQ573)</f>
        <v>0</v>
      </c>
      <c r="AS573" s="60"/>
      <c r="AU573" s="58">
        <f ca="1">IF(AND(AQ573&gt;0,AR673&gt;0),COUNTIF(AU$6:AU572,"&gt;0")+1,0)</f>
        <v>0</v>
      </c>
    </row>
    <row r="574" spans="40:47">
      <c r="AN574" s="58">
        <v>16</v>
      </c>
      <c r="AO574" s="58">
        <v>3</v>
      </c>
      <c r="AP574" s="58">
        <v>5</v>
      </c>
      <c r="AQ574" s="60">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58">
        <f ca="1">COUNTIF(INDIRECT("H"&amp;(ROW()+12*(($AN574-1)*3+$AO574)-ROW())/12+5):INDIRECT("S"&amp;(ROW()+12*(($AN574-1)*3+$AO574)-ROW())/12+5),AQ574)</f>
        <v>0</v>
      </c>
      <c r="AS574" s="60"/>
      <c r="AU574" s="58">
        <f ca="1">IF(AND(AQ574&gt;0,AR674&gt;0),COUNTIF(AU$6:AU573,"&gt;0")+1,0)</f>
        <v>0</v>
      </c>
    </row>
    <row r="575" spans="40:47">
      <c r="AN575" s="58">
        <v>16</v>
      </c>
      <c r="AO575" s="58">
        <v>3</v>
      </c>
      <c r="AP575" s="58">
        <v>6</v>
      </c>
      <c r="AQ575" s="60">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58">
        <f ca="1">COUNTIF(INDIRECT("H"&amp;(ROW()+12*(($AN575-1)*3+$AO575)-ROW())/12+5):INDIRECT("S"&amp;(ROW()+12*(($AN575-1)*3+$AO575)-ROW())/12+5),AQ575)</f>
        <v>0</v>
      </c>
      <c r="AS575" s="60"/>
      <c r="AU575" s="58">
        <f ca="1">IF(AND(AQ575&gt;0,AR675&gt;0),COUNTIF(AU$6:AU574,"&gt;0")+1,0)</f>
        <v>0</v>
      </c>
    </row>
    <row r="576" spans="40:47">
      <c r="AN576" s="58">
        <v>16</v>
      </c>
      <c r="AO576" s="58">
        <v>3</v>
      </c>
      <c r="AP576" s="58">
        <v>7</v>
      </c>
      <c r="AQ576" s="60">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58">
        <f ca="1">COUNTIF(INDIRECT("H"&amp;(ROW()+12*(($AN576-1)*3+$AO576)-ROW())/12+5):INDIRECT("S"&amp;(ROW()+12*(($AN576-1)*3+$AO576)-ROW())/12+5),AQ576)</f>
        <v>0</v>
      </c>
      <c r="AS576" s="60"/>
      <c r="AU576" s="58">
        <f ca="1">IF(AND(AQ576&gt;0,AR676&gt;0),COUNTIF(AU$6:AU575,"&gt;0")+1,0)</f>
        <v>0</v>
      </c>
    </row>
    <row r="577" spans="40:47">
      <c r="AN577" s="58">
        <v>16</v>
      </c>
      <c r="AO577" s="58">
        <v>3</v>
      </c>
      <c r="AP577" s="58">
        <v>8</v>
      </c>
      <c r="AQ577" s="60">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58">
        <f ca="1">COUNTIF(INDIRECT("H"&amp;(ROW()+12*(($AN577-1)*3+$AO577)-ROW())/12+5):INDIRECT("S"&amp;(ROW()+12*(($AN577-1)*3+$AO577)-ROW())/12+5),AQ577)</f>
        <v>0</v>
      </c>
      <c r="AS577" s="60"/>
      <c r="AU577" s="58">
        <f ca="1">IF(AND(AQ577&gt;0,AR677&gt;0),COUNTIF(AU$6:AU576,"&gt;0")+1,0)</f>
        <v>0</v>
      </c>
    </row>
    <row r="578" spans="40:47">
      <c r="AN578" s="58">
        <v>16</v>
      </c>
      <c r="AO578" s="58">
        <v>3</v>
      </c>
      <c r="AP578" s="58">
        <v>9</v>
      </c>
      <c r="AQ578" s="60">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58">
        <f ca="1">COUNTIF(INDIRECT("H"&amp;(ROW()+12*(($AN578-1)*3+$AO578)-ROW())/12+5):INDIRECT("S"&amp;(ROW()+12*(($AN578-1)*3+$AO578)-ROW())/12+5),AQ578)</f>
        <v>0</v>
      </c>
      <c r="AS578" s="60"/>
      <c r="AU578" s="58">
        <f ca="1">IF(AND(AQ578&gt;0,AR678&gt;0),COUNTIF(AU$6:AU577,"&gt;0")+1,0)</f>
        <v>0</v>
      </c>
    </row>
    <row r="579" spans="40:47">
      <c r="AN579" s="58">
        <v>16</v>
      </c>
      <c r="AO579" s="58">
        <v>3</v>
      </c>
      <c r="AP579" s="58">
        <v>10</v>
      </c>
      <c r="AQ579" s="60">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58">
        <f ca="1">COUNTIF(INDIRECT("H"&amp;(ROW()+12*(($AN579-1)*3+$AO579)-ROW())/12+5):INDIRECT("S"&amp;(ROW()+12*(($AN579-1)*3+$AO579)-ROW())/12+5),AQ579)</f>
        <v>0</v>
      </c>
      <c r="AS579" s="60"/>
      <c r="AU579" s="58">
        <f ca="1">IF(AND(AQ579&gt;0,AR679&gt;0),COUNTIF(AU$6:AU578,"&gt;0")+1,0)</f>
        <v>0</v>
      </c>
    </row>
    <row r="580" spans="40:47">
      <c r="AN580" s="58">
        <v>16</v>
      </c>
      <c r="AO580" s="58">
        <v>3</v>
      </c>
      <c r="AP580" s="58">
        <v>11</v>
      </c>
      <c r="AQ580" s="60">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58">
        <f ca="1">COUNTIF(INDIRECT("H"&amp;(ROW()+12*(($AN580-1)*3+$AO580)-ROW())/12+5):INDIRECT("S"&amp;(ROW()+12*(($AN580-1)*3+$AO580)-ROW())/12+5),AQ580)</f>
        <v>0</v>
      </c>
      <c r="AS580" s="60"/>
      <c r="AU580" s="58">
        <f ca="1">IF(AND(AQ580&gt;0,AR680&gt;0),COUNTIF(AU$6:AU579,"&gt;0")+1,0)</f>
        <v>0</v>
      </c>
    </row>
    <row r="581" spans="40:47">
      <c r="AN581" s="243">
        <v>16</v>
      </c>
      <c r="AO581" s="243">
        <v>3</v>
      </c>
      <c r="AP581" s="243">
        <v>12</v>
      </c>
      <c r="AQ581" s="244">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243">
        <f ca="1">COUNTIF(INDIRECT("H"&amp;(ROW()+12*(($AN581-1)*3+$AO581)-ROW())/12+5):INDIRECT("S"&amp;(ROW()+12*(($AN581-1)*3+$AO581)-ROW())/12+5),AQ581)</f>
        <v>0</v>
      </c>
      <c r="AS581" s="244"/>
      <c r="AT581" s="243"/>
      <c r="AU581" s="243">
        <f ca="1">IF(AND(AQ581&gt;0,AR681&gt;0),COUNTIF(AU$6:AU580,"&gt;0")+1,0)</f>
        <v>0</v>
      </c>
    </row>
    <row r="582" spans="40:47">
      <c r="AN582" s="58">
        <v>17</v>
      </c>
      <c r="AO582" s="58">
        <v>1</v>
      </c>
      <c r="AP582" s="58">
        <v>1</v>
      </c>
      <c r="AQ582" s="60">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58">
        <f ca="1">COUNTIF(INDIRECT("H"&amp;(ROW()+12*(($AN582-1)*3+$AO582)-ROW())/12+5):INDIRECT("S"&amp;(ROW()+12*(($AN582-1)*3+$AO582)-ROW())/12+5),AQ582)</f>
        <v>0</v>
      </c>
      <c r="AS582" s="60"/>
      <c r="AU582" s="58">
        <f ca="1">IF(AND(AQ582&gt;0,AR682&gt;0),COUNTIF(AU$6:AU581,"&gt;0")+1,0)</f>
        <v>0</v>
      </c>
    </row>
    <row r="583" spans="40:47">
      <c r="AN583" s="58">
        <v>17</v>
      </c>
      <c r="AO583" s="58">
        <v>1</v>
      </c>
      <c r="AP583" s="58">
        <v>2</v>
      </c>
      <c r="AQ583" s="60">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58">
        <f ca="1">COUNTIF(INDIRECT("H"&amp;(ROW()+12*(($AN583-1)*3+$AO583)-ROW())/12+5):INDIRECT("S"&amp;(ROW()+12*(($AN583-1)*3+$AO583)-ROW())/12+5),AQ583)</f>
        <v>0</v>
      </c>
      <c r="AS583" s="60"/>
      <c r="AU583" s="58">
        <f ca="1">IF(AND(AQ583&gt;0,AR683&gt;0),COUNTIF(AU$6:AU582,"&gt;0")+1,0)</f>
        <v>0</v>
      </c>
    </row>
    <row r="584" spans="40:47">
      <c r="AN584" s="58">
        <v>17</v>
      </c>
      <c r="AO584" s="58">
        <v>1</v>
      </c>
      <c r="AP584" s="58">
        <v>3</v>
      </c>
      <c r="AQ584" s="60">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58">
        <f ca="1">COUNTIF(INDIRECT("H"&amp;(ROW()+12*(($AN584-1)*3+$AO584)-ROW())/12+5):INDIRECT("S"&amp;(ROW()+12*(($AN584-1)*3+$AO584)-ROW())/12+5),AQ584)</f>
        <v>0</v>
      </c>
      <c r="AS584" s="60"/>
      <c r="AU584" s="58">
        <f ca="1">IF(AND(AQ584&gt;0,AR684&gt;0),COUNTIF(AU$6:AU583,"&gt;0")+1,0)</f>
        <v>0</v>
      </c>
    </row>
    <row r="585" spans="40:47">
      <c r="AN585" s="58">
        <v>17</v>
      </c>
      <c r="AO585" s="58">
        <v>1</v>
      </c>
      <c r="AP585" s="58">
        <v>4</v>
      </c>
      <c r="AQ585" s="60">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58">
        <f ca="1">COUNTIF(INDIRECT("H"&amp;(ROW()+12*(($AN585-1)*3+$AO585)-ROW())/12+5):INDIRECT("S"&amp;(ROW()+12*(($AN585-1)*3+$AO585)-ROW())/12+5),AQ585)</f>
        <v>0</v>
      </c>
      <c r="AS585" s="60"/>
      <c r="AU585" s="58">
        <f ca="1">IF(AND(AQ585&gt;0,AR685&gt;0),COUNTIF(AU$6:AU584,"&gt;0")+1,0)</f>
        <v>0</v>
      </c>
    </row>
    <row r="586" spans="40:47">
      <c r="AN586" s="58">
        <v>17</v>
      </c>
      <c r="AO586" s="58">
        <v>1</v>
      </c>
      <c r="AP586" s="58">
        <v>5</v>
      </c>
      <c r="AQ586" s="60">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58">
        <f ca="1">COUNTIF(INDIRECT("H"&amp;(ROW()+12*(($AN586-1)*3+$AO586)-ROW())/12+5):INDIRECT("S"&amp;(ROW()+12*(($AN586-1)*3+$AO586)-ROW())/12+5),AQ586)</f>
        <v>0</v>
      </c>
      <c r="AS586" s="60"/>
      <c r="AU586" s="58">
        <f ca="1">IF(AND(AQ586&gt;0,AR686&gt;0),COUNTIF(AU$6:AU585,"&gt;0")+1,0)</f>
        <v>0</v>
      </c>
    </row>
    <row r="587" spans="40:47">
      <c r="AN587" s="58">
        <v>17</v>
      </c>
      <c r="AO587" s="58">
        <v>1</v>
      </c>
      <c r="AP587" s="58">
        <v>6</v>
      </c>
      <c r="AQ587" s="60">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58">
        <f ca="1">COUNTIF(INDIRECT("H"&amp;(ROW()+12*(($AN587-1)*3+$AO587)-ROW())/12+5):INDIRECT("S"&amp;(ROW()+12*(($AN587-1)*3+$AO587)-ROW())/12+5),AQ587)</f>
        <v>0</v>
      </c>
      <c r="AS587" s="60"/>
      <c r="AU587" s="58">
        <f ca="1">IF(AND(AQ587&gt;0,AR687&gt;0),COUNTIF(AU$6:AU586,"&gt;0")+1,0)</f>
        <v>0</v>
      </c>
    </row>
    <row r="588" spans="40:47">
      <c r="AN588" s="58">
        <v>17</v>
      </c>
      <c r="AO588" s="58">
        <v>1</v>
      </c>
      <c r="AP588" s="58">
        <v>7</v>
      </c>
      <c r="AQ588" s="60">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58">
        <f ca="1">COUNTIF(INDIRECT("H"&amp;(ROW()+12*(($AN588-1)*3+$AO588)-ROW())/12+5):INDIRECT("S"&amp;(ROW()+12*(($AN588-1)*3+$AO588)-ROW())/12+5),AQ588)</f>
        <v>0</v>
      </c>
      <c r="AS588" s="60"/>
      <c r="AU588" s="58">
        <f ca="1">IF(AND(AQ588&gt;0,AR688&gt;0),COUNTIF(AU$6:AU587,"&gt;0")+1,0)</f>
        <v>0</v>
      </c>
    </row>
    <row r="589" spans="40:47">
      <c r="AN589" s="58">
        <v>17</v>
      </c>
      <c r="AO589" s="58">
        <v>1</v>
      </c>
      <c r="AP589" s="58">
        <v>8</v>
      </c>
      <c r="AQ589" s="60">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58">
        <f ca="1">COUNTIF(INDIRECT("H"&amp;(ROW()+12*(($AN589-1)*3+$AO589)-ROW())/12+5):INDIRECT("S"&amp;(ROW()+12*(($AN589-1)*3+$AO589)-ROW())/12+5),AQ589)</f>
        <v>0</v>
      </c>
      <c r="AS589" s="60"/>
      <c r="AU589" s="58">
        <f ca="1">IF(AND(AQ589&gt;0,AR689&gt;0),COUNTIF(AU$6:AU588,"&gt;0")+1,0)</f>
        <v>0</v>
      </c>
    </row>
    <row r="590" spans="40:47">
      <c r="AN590" s="58">
        <v>17</v>
      </c>
      <c r="AO590" s="58">
        <v>1</v>
      </c>
      <c r="AP590" s="58">
        <v>9</v>
      </c>
      <c r="AQ590" s="60">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58">
        <f ca="1">COUNTIF(INDIRECT("H"&amp;(ROW()+12*(($AN590-1)*3+$AO590)-ROW())/12+5):INDIRECT("S"&amp;(ROW()+12*(($AN590-1)*3+$AO590)-ROW())/12+5),AQ590)</f>
        <v>0</v>
      </c>
      <c r="AS590" s="60"/>
      <c r="AU590" s="58">
        <f ca="1">IF(AND(AQ590&gt;0,AR690&gt;0),COUNTIF(AU$6:AU589,"&gt;0")+1,0)</f>
        <v>0</v>
      </c>
    </row>
    <row r="591" spans="40:47">
      <c r="AN591" s="58">
        <v>17</v>
      </c>
      <c r="AO591" s="58">
        <v>1</v>
      </c>
      <c r="AP591" s="58">
        <v>10</v>
      </c>
      <c r="AQ591" s="60">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58">
        <f ca="1">COUNTIF(INDIRECT("H"&amp;(ROW()+12*(($AN591-1)*3+$AO591)-ROW())/12+5):INDIRECT("S"&amp;(ROW()+12*(($AN591-1)*3+$AO591)-ROW())/12+5),AQ591)</f>
        <v>0</v>
      </c>
      <c r="AS591" s="60"/>
      <c r="AU591" s="58">
        <f ca="1">IF(AND(AQ591&gt;0,AR691&gt;0),COUNTIF(AU$6:AU590,"&gt;0")+1,0)</f>
        <v>0</v>
      </c>
    </row>
    <row r="592" spans="40:47">
      <c r="AN592" s="58">
        <v>17</v>
      </c>
      <c r="AO592" s="58">
        <v>1</v>
      </c>
      <c r="AP592" s="58">
        <v>11</v>
      </c>
      <c r="AQ592" s="60">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58">
        <f ca="1">COUNTIF(INDIRECT("H"&amp;(ROW()+12*(($AN592-1)*3+$AO592)-ROW())/12+5):INDIRECT("S"&amp;(ROW()+12*(($AN592-1)*3+$AO592)-ROW())/12+5),AQ592)</f>
        <v>0</v>
      </c>
      <c r="AS592" s="60"/>
      <c r="AU592" s="58">
        <f ca="1">IF(AND(AQ592&gt;0,AR692&gt;0),COUNTIF(AU$6:AU591,"&gt;0")+1,0)</f>
        <v>0</v>
      </c>
    </row>
    <row r="593" spans="40:47">
      <c r="AN593" s="58">
        <v>17</v>
      </c>
      <c r="AO593" s="58">
        <v>1</v>
      </c>
      <c r="AP593" s="58">
        <v>12</v>
      </c>
      <c r="AQ593" s="60">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58">
        <f ca="1">COUNTIF(INDIRECT("H"&amp;(ROW()+12*(($AN593-1)*3+$AO593)-ROW())/12+5):INDIRECT("S"&amp;(ROW()+12*(($AN593-1)*3+$AO593)-ROW())/12+5),AQ593)</f>
        <v>0</v>
      </c>
      <c r="AS593" s="60"/>
      <c r="AU593" s="58">
        <f ca="1">IF(AND(AQ593&gt;0,AR693&gt;0),COUNTIF(AU$6:AU592,"&gt;0")+1,0)</f>
        <v>0</v>
      </c>
    </row>
    <row r="594" spans="40:47">
      <c r="AN594" s="58">
        <v>17</v>
      </c>
      <c r="AO594" s="58">
        <v>2</v>
      </c>
      <c r="AP594" s="58">
        <v>1</v>
      </c>
      <c r="AQ594" s="60">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58">
        <f ca="1">COUNTIF(INDIRECT("H"&amp;(ROW()+12*(($AN594-1)*3+$AO594)-ROW())/12+5):INDIRECT("S"&amp;(ROW()+12*(($AN594-1)*3+$AO594)-ROW())/12+5),AQ594)</f>
        <v>0</v>
      </c>
      <c r="AS594" s="60"/>
      <c r="AU594" s="58">
        <f ca="1">IF(AND(AQ594&gt;0,AR694&gt;0),COUNTIF(AU$6:AU593,"&gt;0")+1,0)</f>
        <v>0</v>
      </c>
    </row>
    <row r="595" spans="40:47">
      <c r="AN595" s="58">
        <v>17</v>
      </c>
      <c r="AO595" s="58">
        <v>2</v>
      </c>
      <c r="AP595" s="58">
        <v>2</v>
      </c>
      <c r="AQ595" s="60">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58">
        <f ca="1">COUNTIF(INDIRECT("H"&amp;(ROW()+12*(($AN595-1)*3+$AO595)-ROW())/12+5):INDIRECT("S"&amp;(ROW()+12*(($AN595-1)*3+$AO595)-ROW())/12+5),AQ595)</f>
        <v>0</v>
      </c>
      <c r="AS595" s="60"/>
      <c r="AU595" s="58">
        <f ca="1">IF(AND(AQ595&gt;0,AR695&gt;0),COUNTIF(AU$6:AU594,"&gt;0")+1,0)</f>
        <v>0</v>
      </c>
    </row>
    <row r="596" spans="40:47">
      <c r="AN596" s="58">
        <v>17</v>
      </c>
      <c r="AO596" s="58">
        <v>2</v>
      </c>
      <c r="AP596" s="58">
        <v>3</v>
      </c>
      <c r="AQ596" s="60">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58">
        <f ca="1">COUNTIF(INDIRECT("H"&amp;(ROW()+12*(($AN596-1)*3+$AO596)-ROW())/12+5):INDIRECT("S"&amp;(ROW()+12*(($AN596-1)*3+$AO596)-ROW())/12+5),AQ596)</f>
        <v>0</v>
      </c>
      <c r="AS596" s="60"/>
      <c r="AU596" s="58">
        <f ca="1">IF(AND(AQ596&gt;0,AR696&gt;0),COUNTIF(AU$6:AU595,"&gt;0")+1,0)</f>
        <v>0</v>
      </c>
    </row>
    <row r="597" spans="40:47">
      <c r="AN597" s="58">
        <v>17</v>
      </c>
      <c r="AO597" s="58">
        <v>2</v>
      </c>
      <c r="AP597" s="58">
        <v>4</v>
      </c>
      <c r="AQ597" s="60">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58">
        <f ca="1">COUNTIF(INDIRECT("H"&amp;(ROW()+12*(($AN597-1)*3+$AO597)-ROW())/12+5):INDIRECT("S"&amp;(ROW()+12*(($AN597-1)*3+$AO597)-ROW())/12+5),AQ597)</f>
        <v>0</v>
      </c>
      <c r="AS597" s="60"/>
      <c r="AU597" s="58">
        <f ca="1">IF(AND(AQ597&gt;0,AR697&gt;0),COUNTIF(AU$6:AU596,"&gt;0")+1,0)</f>
        <v>0</v>
      </c>
    </row>
    <row r="598" spans="40:47">
      <c r="AN598" s="58">
        <v>17</v>
      </c>
      <c r="AO598" s="58">
        <v>2</v>
      </c>
      <c r="AP598" s="58">
        <v>5</v>
      </c>
      <c r="AQ598" s="60">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58">
        <f ca="1">COUNTIF(INDIRECT("H"&amp;(ROW()+12*(($AN598-1)*3+$AO598)-ROW())/12+5):INDIRECT("S"&amp;(ROW()+12*(($AN598-1)*3+$AO598)-ROW())/12+5),AQ598)</f>
        <v>0</v>
      </c>
      <c r="AS598" s="60"/>
      <c r="AU598" s="58">
        <f ca="1">IF(AND(AQ598&gt;0,AR698&gt;0),COUNTIF(AU$6:AU597,"&gt;0")+1,0)</f>
        <v>0</v>
      </c>
    </row>
    <row r="599" spans="40:47">
      <c r="AN599" s="58">
        <v>17</v>
      </c>
      <c r="AO599" s="58">
        <v>2</v>
      </c>
      <c r="AP599" s="58">
        <v>6</v>
      </c>
      <c r="AQ599" s="60">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58">
        <f ca="1">COUNTIF(INDIRECT("H"&amp;(ROW()+12*(($AN599-1)*3+$AO599)-ROW())/12+5):INDIRECT("S"&amp;(ROW()+12*(($AN599-1)*3+$AO599)-ROW())/12+5),AQ599)</f>
        <v>0</v>
      </c>
      <c r="AS599" s="60"/>
      <c r="AU599" s="58">
        <f ca="1">IF(AND(AQ599&gt;0,AR699&gt;0),COUNTIF(AU$6:AU598,"&gt;0")+1,0)</f>
        <v>0</v>
      </c>
    </row>
    <row r="600" spans="40:47">
      <c r="AN600" s="58">
        <v>17</v>
      </c>
      <c r="AO600" s="58">
        <v>2</v>
      </c>
      <c r="AP600" s="58">
        <v>7</v>
      </c>
      <c r="AQ600" s="60">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58">
        <f ca="1">COUNTIF(INDIRECT("H"&amp;(ROW()+12*(($AN600-1)*3+$AO600)-ROW())/12+5):INDIRECT("S"&amp;(ROW()+12*(($AN600-1)*3+$AO600)-ROW())/12+5),AQ600)</f>
        <v>0</v>
      </c>
      <c r="AS600" s="60"/>
      <c r="AU600" s="58">
        <f ca="1">IF(AND(AQ600&gt;0,AR600&gt;0),COUNTIF(AU$6:AU599,"&gt;0")+1,0)</f>
        <v>0</v>
      </c>
    </row>
    <row r="601" spans="40:47">
      <c r="AN601" s="58">
        <v>17</v>
      </c>
      <c r="AO601" s="58">
        <v>2</v>
      </c>
      <c r="AP601" s="58">
        <v>8</v>
      </c>
      <c r="AQ601" s="60">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58">
        <f ca="1">COUNTIF(INDIRECT("H"&amp;(ROW()+12*(($AN601-1)*3+$AO601)-ROW())/12+5):INDIRECT("S"&amp;(ROW()+12*(($AN601-1)*3+$AO601)-ROW())/12+5),AQ601)</f>
        <v>0</v>
      </c>
      <c r="AS601" s="60"/>
      <c r="AU601" s="58">
        <f ca="1">IF(AND(AQ601&gt;0,AR601&gt;0),COUNTIF(AU$6:AU600,"&gt;0")+1,0)</f>
        <v>0</v>
      </c>
    </row>
    <row r="602" spans="40:47">
      <c r="AN602" s="58">
        <v>17</v>
      </c>
      <c r="AO602" s="58">
        <v>2</v>
      </c>
      <c r="AP602" s="58">
        <v>9</v>
      </c>
      <c r="AQ602" s="60">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58">
        <f ca="1">COUNTIF(INDIRECT("H"&amp;(ROW()+12*(($AN602-1)*3+$AO602)-ROW())/12+5):INDIRECT("S"&amp;(ROW()+12*(($AN602-1)*3+$AO602)-ROW())/12+5),AQ602)</f>
        <v>0</v>
      </c>
      <c r="AS602" s="60"/>
      <c r="AU602" s="58">
        <f ca="1">IF(AND(AQ602&gt;0,AR602&gt;0),COUNTIF(AU$6:AU601,"&gt;0")+1,0)</f>
        <v>0</v>
      </c>
    </row>
    <row r="603" spans="40:47">
      <c r="AN603" s="58">
        <v>17</v>
      </c>
      <c r="AO603" s="58">
        <v>2</v>
      </c>
      <c r="AP603" s="58">
        <v>10</v>
      </c>
      <c r="AQ603" s="60">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58">
        <f ca="1">COUNTIF(INDIRECT("H"&amp;(ROW()+12*(($AN603-1)*3+$AO603)-ROW())/12+5):INDIRECT("S"&amp;(ROW()+12*(($AN603-1)*3+$AO603)-ROW())/12+5),AQ603)</f>
        <v>0</v>
      </c>
      <c r="AS603" s="60"/>
      <c r="AU603" s="58">
        <f ca="1">IF(AND(AQ603&gt;0,AR603&gt;0),COUNTIF(AU$6:AU602,"&gt;0")+1,0)</f>
        <v>0</v>
      </c>
    </row>
    <row r="604" spans="40:47">
      <c r="AN604" s="58">
        <v>17</v>
      </c>
      <c r="AO604" s="58">
        <v>2</v>
      </c>
      <c r="AP604" s="58">
        <v>11</v>
      </c>
      <c r="AQ604" s="60">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58">
        <f ca="1">COUNTIF(INDIRECT("H"&amp;(ROW()+12*(($AN604-1)*3+$AO604)-ROW())/12+5):INDIRECT("S"&amp;(ROW()+12*(($AN604-1)*3+$AO604)-ROW())/12+5),AQ604)</f>
        <v>0</v>
      </c>
      <c r="AS604" s="60"/>
      <c r="AU604" s="58">
        <f ca="1">IF(AND(AQ604&gt;0,AR604&gt;0),COUNTIF(AU$6:AU603,"&gt;0")+1,0)</f>
        <v>0</v>
      </c>
    </row>
    <row r="605" spans="40:47">
      <c r="AN605" s="58">
        <v>17</v>
      </c>
      <c r="AO605" s="58">
        <v>2</v>
      </c>
      <c r="AP605" s="58">
        <v>12</v>
      </c>
      <c r="AQ605" s="60">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58">
        <f ca="1">COUNTIF(INDIRECT("H"&amp;(ROW()+12*(($AN605-1)*3+$AO605)-ROW())/12+5):INDIRECT("S"&amp;(ROW()+12*(($AN605-1)*3+$AO605)-ROW())/12+5),AQ605)</f>
        <v>0</v>
      </c>
      <c r="AS605" s="60"/>
      <c r="AU605" s="58">
        <f ca="1">IF(AND(AQ605&gt;0,AR605&gt;0),COUNTIF(AU$6:AU604,"&gt;0")+1,0)</f>
        <v>0</v>
      </c>
    </row>
    <row r="606" spans="40:47">
      <c r="AN606" s="58">
        <v>17</v>
      </c>
      <c r="AO606" s="58">
        <v>3</v>
      </c>
      <c r="AP606" s="58">
        <v>1</v>
      </c>
      <c r="AQ606" s="60">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58">
        <f ca="1">COUNTIF(INDIRECT("H"&amp;(ROW()+12*(($AN606-1)*3+$AO606)-ROW())/12+5):INDIRECT("S"&amp;(ROW()+12*(($AN606-1)*3+$AO606)-ROW())/12+5),AQ606)</f>
        <v>0</v>
      </c>
      <c r="AS606" s="60"/>
      <c r="AU606" s="58">
        <f ca="1">IF(AND(AQ606&gt;0,AR606&gt;0),COUNTIF(AU$6:AU605,"&gt;0")+1,0)</f>
        <v>0</v>
      </c>
    </row>
    <row r="607" spans="40:47">
      <c r="AN607" s="58">
        <v>17</v>
      </c>
      <c r="AO607" s="58">
        <v>3</v>
      </c>
      <c r="AP607" s="58">
        <v>2</v>
      </c>
      <c r="AQ607" s="60">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58">
        <f ca="1">COUNTIF(INDIRECT("H"&amp;(ROW()+12*(($AN607-1)*3+$AO607)-ROW())/12+5):INDIRECT("S"&amp;(ROW()+12*(($AN607-1)*3+$AO607)-ROW())/12+5),AQ607)</f>
        <v>0</v>
      </c>
      <c r="AS607" s="60"/>
      <c r="AU607" s="58">
        <f ca="1">IF(AND(AQ607&gt;0,AR607&gt;0),COUNTIF(AU$6:AU606,"&gt;0")+1,0)</f>
        <v>0</v>
      </c>
    </row>
    <row r="608" spans="40:47">
      <c r="AN608" s="58">
        <v>17</v>
      </c>
      <c r="AO608" s="58">
        <v>3</v>
      </c>
      <c r="AP608" s="58">
        <v>3</v>
      </c>
      <c r="AQ608" s="60">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58">
        <f ca="1">COUNTIF(INDIRECT("H"&amp;(ROW()+12*(($AN608-1)*3+$AO608)-ROW())/12+5):INDIRECT("S"&amp;(ROW()+12*(($AN608-1)*3+$AO608)-ROW())/12+5),AQ608)</f>
        <v>0</v>
      </c>
      <c r="AS608" s="60"/>
      <c r="AU608" s="58">
        <f ca="1">IF(AND(AQ608&gt;0,AR608&gt;0),COUNTIF(AU$6:AU607,"&gt;0")+1,0)</f>
        <v>0</v>
      </c>
    </row>
    <row r="609" spans="40:47">
      <c r="AN609" s="58">
        <v>17</v>
      </c>
      <c r="AO609" s="58">
        <v>3</v>
      </c>
      <c r="AP609" s="58">
        <v>4</v>
      </c>
      <c r="AQ609" s="60">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58">
        <f ca="1">COUNTIF(INDIRECT("H"&amp;(ROW()+12*(($AN609-1)*3+$AO609)-ROW())/12+5):INDIRECT("S"&amp;(ROW()+12*(($AN609-1)*3+$AO609)-ROW())/12+5),AQ609)</f>
        <v>0</v>
      </c>
      <c r="AS609" s="60"/>
      <c r="AU609" s="58">
        <f ca="1">IF(AND(AQ609&gt;0,AR609&gt;0),COUNTIF(AU$6:AU608,"&gt;0")+1,0)</f>
        <v>0</v>
      </c>
    </row>
    <row r="610" spans="40:47">
      <c r="AN610" s="58">
        <v>17</v>
      </c>
      <c r="AO610" s="58">
        <v>3</v>
      </c>
      <c r="AP610" s="58">
        <v>5</v>
      </c>
      <c r="AQ610" s="60">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58">
        <f ca="1">COUNTIF(INDIRECT("H"&amp;(ROW()+12*(($AN610-1)*3+$AO610)-ROW())/12+5):INDIRECT("S"&amp;(ROW()+12*(($AN610-1)*3+$AO610)-ROW())/12+5),AQ610)</f>
        <v>0</v>
      </c>
      <c r="AS610" s="60"/>
      <c r="AU610" s="58">
        <f ca="1">IF(AND(AQ610&gt;0,AR610&gt;0),COUNTIF(AU$6:AU609,"&gt;0")+1,0)</f>
        <v>0</v>
      </c>
    </row>
    <row r="611" spans="40:47">
      <c r="AN611" s="58">
        <v>17</v>
      </c>
      <c r="AO611" s="58">
        <v>3</v>
      </c>
      <c r="AP611" s="58">
        <v>6</v>
      </c>
      <c r="AQ611" s="60">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58">
        <f ca="1">COUNTIF(INDIRECT("H"&amp;(ROW()+12*(($AN611-1)*3+$AO611)-ROW())/12+5):INDIRECT("S"&amp;(ROW()+12*(($AN611-1)*3+$AO611)-ROW())/12+5),AQ611)</f>
        <v>0</v>
      </c>
      <c r="AS611" s="60"/>
      <c r="AU611" s="58">
        <f ca="1">IF(AND(AQ611&gt;0,AR611&gt;0),COUNTIF(AU$6:AU610,"&gt;0")+1,0)</f>
        <v>0</v>
      </c>
    </row>
    <row r="612" spans="40:47">
      <c r="AN612" s="58">
        <v>17</v>
      </c>
      <c r="AO612" s="58">
        <v>3</v>
      </c>
      <c r="AP612" s="58">
        <v>7</v>
      </c>
      <c r="AQ612" s="60">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58">
        <f ca="1">COUNTIF(INDIRECT("H"&amp;(ROW()+12*(($AN612-1)*3+$AO612)-ROW())/12+5):INDIRECT("S"&amp;(ROW()+12*(($AN612-1)*3+$AO612)-ROW())/12+5),AQ612)</f>
        <v>0</v>
      </c>
      <c r="AS612" s="60"/>
      <c r="AU612" s="58">
        <f ca="1">IF(AND(AQ612&gt;0,AR612&gt;0),COUNTIF(AU$6:AU611,"&gt;0")+1,0)</f>
        <v>0</v>
      </c>
    </row>
    <row r="613" spans="40:47">
      <c r="AN613" s="58">
        <v>17</v>
      </c>
      <c r="AO613" s="58">
        <v>3</v>
      </c>
      <c r="AP613" s="58">
        <v>8</v>
      </c>
      <c r="AQ613" s="60">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58">
        <f ca="1">COUNTIF(INDIRECT("H"&amp;(ROW()+12*(($AN613-1)*3+$AO613)-ROW())/12+5):INDIRECT("S"&amp;(ROW()+12*(($AN613-1)*3+$AO613)-ROW())/12+5),AQ613)</f>
        <v>0</v>
      </c>
      <c r="AS613" s="60"/>
      <c r="AU613" s="58">
        <f ca="1">IF(AND(AQ613&gt;0,AR613&gt;0),COUNTIF(AU$6:AU612,"&gt;0")+1,0)</f>
        <v>0</v>
      </c>
    </row>
    <row r="614" spans="40:47">
      <c r="AN614" s="58">
        <v>17</v>
      </c>
      <c r="AO614" s="58">
        <v>3</v>
      </c>
      <c r="AP614" s="58">
        <v>9</v>
      </c>
      <c r="AQ614" s="60">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58">
        <f ca="1">COUNTIF(INDIRECT("H"&amp;(ROW()+12*(($AN614-1)*3+$AO614)-ROW())/12+5):INDIRECT("S"&amp;(ROW()+12*(($AN614-1)*3+$AO614)-ROW())/12+5),AQ614)</f>
        <v>0</v>
      </c>
      <c r="AS614" s="60"/>
      <c r="AU614" s="58">
        <f ca="1">IF(AND(AQ614&gt;0,AR614&gt;0),COUNTIF(AU$6:AU613,"&gt;0")+1,0)</f>
        <v>0</v>
      </c>
    </row>
    <row r="615" spans="40:47">
      <c r="AN615" s="58">
        <v>17</v>
      </c>
      <c r="AO615" s="58">
        <v>3</v>
      </c>
      <c r="AP615" s="58">
        <v>10</v>
      </c>
      <c r="AQ615" s="60">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58">
        <f ca="1">COUNTIF(INDIRECT("H"&amp;(ROW()+12*(($AN615-1)*3+$AO615)-ROW())/12+5):INDIRECT("S"&amp;(ROW()+12*(($AN615-1)*3+$AO615)-ROW())/12+5),AQ615)</f>
        <v>0</v>
      </c>
      <c r="AS615" s="60"/>
      <c r="AU615" s="58">
        <f ca="1">IF(AND(AQ615&gt;0,AR615&gt;0),COUNTIF(AU$6:AU614,"&gt;0")+1,0)</f>
        <v>0</v>
      </c>
    </row>
    <row r="616" spans="40:47">
      <c r="AN616" s="58">
        <v>17</v>
      </c>
      <c r="AO616" s="58">
        <v>3</v>
      </c>
      <c r="AP616" s="58">
        <v>11</v>
      </c>
      <c r="AQ616" s="60">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58">
        <f ca="1">COUNTIF(INDIRECT("H"&amp;(ROW()+12*(($AN616-1)*3+$AO616)-ROW())/12+5):INDIRECT("S"&amp;(ROW()+12*(($AN616-1)*3+$AO616)-ROW())/12+5),AQ616)</f>
        <v>0</v>
      </c>
      <c r="AS616" s="60"/>
      <c r="AU616" s="58">
        <f ca="1">IF(AND(AQ616&gt;0,AR616&gt;0),COUNTIF(AU$6:AU615,"&gt;0")+1,0)</f>
        <v>0</v>
      </c>
    </row>
    <row r="617" spans="40:47">
      <c r="AN617" s="243">
        <v>17</v>
      </c>
      <c r="AO617" s="243">
        <v>3</v>
      </c>
      <c r="AP617" s="243">
        <v>12</v>
      </c>
      <c r="AQ617" s="244">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243">
        <f ca="1">COUNTIF(INDIRECT("H"&amp;(ROW()+12*(($AN617-1)*3+$AO617)-ROW())/12+5):INDIRECT("S"&amp;(ROW()+12*(($AN617-1)*3+$AO617)-ROW())/12+5),AQ617)</f>
        <v>0</v>
      </c>
      <c r="AS617" s="244"/>
      <c r="AT617" s="243"/>
      <c r="AU617" s="243">
        <f ca="1">IF(AND(AQ617&gt;0,AR617&gt;0),COUNTIF(AU$6:AU616,"&gt;0")+1,0)</f>
        <v>0</v>
      </c>
    </row>
    <row r="618" spans="40:47">
      <c r="AN618" s="58">
        <v>18</v>
      </c>
      <c r="AO618" s="58">
        <v>1</v>
      </c>
      <c r="AP618" s="58">
        <v>1</v>
      </c>
      <c r="AQ618" s="60">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58">
        <f ca="1">COUNTIF(INDIRECT("H"&amp;(ROW()+12*(($AN618-1)*3+$AO618)-ROW())/12+5):INDIRECT("S"&amp;(ROW()+12*(($AN618-1)*3+$AO618)-ROW())/12+5),AQ618)</f>
        <v>0</v>
      </c>
      <c r="AS618" s="60"/>
      <c r="AU618" s="58">
        <f ca="1">IF(AND(AQ618&gt;0,AR618&gt;0),COUNTIF(AU$6:AU617,"&gt;0")+1,0)</f>
        <v>0</v>
      </c>
    </row>
    <row r="619" spans="40:47">
      <c r="AN619" s="58">
        <v>18</v>
      </c>
      <c r="AO619" s="58">
        <v>1</v>
      </c>
      <c r="AP619" s="58">
        <v>2</v>
      </c>
      <c r="AQ619" s="60">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58">
        <f ca="1">COUNTIF(INDIRECT("H"&amp;(ROW()+12*(($AN619-1)*3+$AO619)-ROW())/12+5):INDIRECT("S"&amp;(ROW()+12*(($AN619-1)*3+$AO619)-ROW())/12+5),AQ619)</f>
        <v>0</v>
      </c>
      <c r="AS619" s="60"/>
      <c r="AU619" s="58">
        <f ca="1">IF(AND(AQ619&gt;0,AR619&gt;0),COUNTIF(AU$6:AU618,"&gt;0")+1,0)</f>
        <v>0</v>
      </c>
    </row>
    <row r="620" spans="40:47">
      <c r="AN620" s="58">
        <v>18</v>
      </c>
      <c r="AO620" s="58">
        <v>1</v>
      </c>
      <c r="AP620" s="58">
        <v>3</v>
      </c>
      <c r="AQ620" s="60">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58">
        <f ca="1">COUNTIF(INDIRECT("H"&amp;(ROW()+12*(($AN620-1)*3+$AO620)-ROW())/12+5):INDIRECT("S"&amp;(ROW()+12*(($AN620-1)*3+$AO620)-ROW())/12+5),AQ620)</f>
        <v>0</v>
      </c>
      <c r="AS620" s="60"/>
      <c r="AU620" s="58">
        <f ca="1">IF(AND(AQ620&gt;0,AR620&gt;0),COUNTIF(AU$6:AU619,"&gt;0")+1,0)</f>
        <v>0</v>
      </c>
    </row>
    <row r="621" spans="40:47">
      <c r="AN621" s="58">
        <v>18</v>
      </c>
      <c r="AO621" s="58">
        <v>1</v>
      </c>
      <c r="AP621" s="58">
        <v>4</v>
      </c>
      <c r="AQ621" s="60">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58">
        <f ca="1">COUNTIF(INDIRECT("H"&amp;(ROW()+12*(($AN621-1)*3+$AO621)-ROW())/12+5):INDIRECT("S"&amp;(ROW()+12*(($AN621-1)*3+$AO621)-ROW())/12+5),AQ621)</f>
        <v>0</v>
      </c>
      <c r="AS621" s="60"/>
      <c r="AU621" s="58">
        <f ca="1">IF(AND(AQ621&gt;0,AR621&gt;0),COUNTIF(AU$6:AU620,"&gt;0")+1,0)</f>
        <v>0</v>
      </c>
    </row>
    <row r="622" spans="40:47">
      <c r="AN622" s="58">
        <v>18</v>
      </c>
      <c r="AO622" s="58">
        <v>1</v>
      </c>
      <c r="AP622" s="58">
        <v>5</v>
      </c>
      <c r="AQ622" s="60">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58">
        <f ca="1">COUNTIF(INDIRECT("H"&amp;(ROW()+12*(($AN622-1)*3+$AO622)-ROW())/12+5):INDIRECT("S"&amp;(ROW()+12*(($AN622-1)*3+$AO622)-ROW())/12+5),AQ622)</f>
        <v>0</v>
      </c>
      <c r="AS622" s="60"/>
      <c r="AU622" s="58">
        <f ca="1">IF(AND(AQ622&gt;0,AR622&gt;0),COUNTIF(AU$6:AU621,"&gt;0")+1,0)</f>
        <v>0</v>
      </c>
    </row>
    <row r="623" spans="40:47">
      <c r="AN623" s="58">
        <v>18</v>
      </c>
      <c r="AO623" s="58">
        <v>1</v>
      </c>
      <c r="AP623" s="58">
        <v>6</v>
      </c>
      <c r="AQ623" s="60">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58">
        <f ca="1">COUNTIF(INDIRECT("H"&amp;(ROW()+12*(($AN623-1)*3+$AO623)-ROW())/12+5):INDIRECT("S"&amp;(ROW()+12*(($AN623-1)*3+$AO623)-ROW())/12+5),AQ623)</f>
        <v>0</v>
      </c>
      <c r="AS623" s="60"/>
      <c r="AU623" s="58">
        <f ca="1">IF(AND(AQ623&gt;0,AR623&gt;0),COUNTIF(AU$6:AU622,"&gt;0")+1,0)</f>
        <v>0</v>
      </c>
    </row>
    <row r="624" spans="40:47">
      <c r="AN624" s="58">
        <v>18</v>
      </c>
      <c r="AO624" s="58">
        <v>1</v>
      </c>
      <c r="AP624" s="58">
        <v>7</v>
      </c>
      <c r="AQ624" s="60">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58">
        <f ca="1">COUNTIF(INDIRECT("H"&amp;(ROW()+12*(($AN624-1)*3+$AO624)-ROW())/12+5):INDIRECT("S"&amp;(ROW()+12*(($AN624-1)*3+$AO624)-ROW())/12+5),AQ624)</f>
        <v>0</v>
      </c>
      <c r="AS624" s="60"/>
      <c r="AU624" s="58">
        <f ca="1">IF(AND(AQ624&gt;0,AR624&gt;0),COUNTIF(AU$6:AU623,"&gt;0")+1,0)</f>
        <v>0</v>
      </c>
    </row>
    <row r="625" spans="40:47">
      <c r="AN625" s="58">
        <v>18</v>
      </c>
      <c r="AO625" s="58">
        <v>1</v>
      </c>
      <c r="AP625" s="58">
        <v>8</v>
      </c>
      <c r="AQ625" s="60">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58">
        <f ca="1">COUNTIF(INDIRECT("H"&amp;(ROW()+12*(($AN625-1)*3+$AO625)-ROW())/12+5):INDIRECT("S"&amp;(ROW()+12*(($AN625-1)*3+$AO625)-ROW())/12+5),AQ625)</f>
        <v>0</v>
      </c>
      <c r="AS625" s="60"/>
      <c r="AU625" s="58">
        <f ca="1">IF(AND(AQ625&gt;0,AR625&gt;0),COUNTIF(AU$6:AU624,"&gt;0")+1,0)</f>
        <v>0</v>
      </c>
    </row>
    <row r="626" spans="40:47">
      <c r="AN626" s="58">
        <v>18</v>
      </c>
      <c r="AO626" s="58">
        <v>1</v>
      </c>
      <c r="AP626" s="58">
        <v>9</v>
      </c>
      <c r="AQ626" s="60">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58">
        <f ca="1">COUNTIF(INDIRECT("H"&amp;(ROW()+12*(($AN626-1)*3+$AO626)-ROW())/12+5):INDIRECT("S"&amp;(ROW()+12*(($AN626-1)*3+$AO626)-ROW())/12+5),AQ626)</f>
        <v>0</v>
      </c>
      <c r="AS626" s="60"/>
      <c r="AU626" s="58">
        <f ca="1">IF(AND(AQ626&gt;0,AR626&gt;0),COUNTIF(AU$6:AU625,"&gt;0")+1,0)</f>
        <v>0</v>
      </c>
    </row>
    <row r="627" spans="40:47">
      <c r="AN627" s="58">
        <v>18</v>
      </c>
      <c r="AO627" s="58">
        <v>1</v>
      </c>
      <c r="AP627" s="58">
        <v>10</v>
      </c>
      <c r="AQ627" s="60">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58">
        <f ca="1">COUNTIF(INDIRECT("H"&amp;(ROW()+12*(($AN627-1)*3+$AO627)-ROW())/12+5):INDIRECT("S"&amp;(ROW()+12*(($AN627-1)*3+$AO627)-ROW())/12+5),AQ627)</f>
        <v>0</v>
      </c>
      <c r="AS627" s="60"/>
      <c r="AU627" s="58">
        <f ca="1">IF(AND(AQ627&gt;0,AR627&gt;0),COUNTIF(AU$6:AU626,"&gt;0")+1,0)</f>
        <v>0</v>
      </c>
    </row>
    <row r="628" spans="40:47">
      <c r="AN628" s="58">
        <v>18</v>
      </c>
      <c r="AO628" s="58">
        <v>1</v>
      </c>
      <c r="AP628" s="58">
        <v>11</v>
      </c>
      <c r="AQ628" s="60">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58">
        <f ca="1">COUNTIF(INDIRECT("H"&amp;(ROW()+12*(($AN628-1)*3+$AO628)-ROW())/12+5):INDIRECT("S"&amp;(ROW()+12*(($AN628-1)*3+$AO628)-ROW())/12+5),AQ628)</f>
        <v>0</v>
      </c>
      <c r="AS628" s="60"/>
      <c r="AU628" s="58">
        <f ca="1">IF(AND(AQ628&gt;0,AR628&gt;0),COUNTIF(AU$6:AU627,"&gt;0")+1,0)</f>
        <v>0</v>
      </c>
    </row>
    <row r="629" spans="40:47">
      <c r="AN629" s="58">
        <v>18</v>
      </c>
      <c r="AO629" s="58">
        <v>1</v>
      </c>
      <c r="AP629" s="58">
        <v>12</v>
      </c>
      <c r="AQ629" s="60">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58">
        <f ca="1">COUNTIF(INDIRECT("H"&amp;(ROW()+12*(($AN629-1)*3+$AO629)-ROW())/12+5):INDIRECT("S"&amp;(ROW()+12*(($AN629-1)*3+$AO629)-ROW())/12+5),AQ629)</f>
        <v>0</v>
      </c>
      <c r="AS629" s="60"/>
      <c r="AU629" s="58">
        <f ca="1">IF(AND(AQ629&gt;0,AR629&gt;0),COUNTIF(AU$6:AU628,"&gt;0")+1,0)</f>
        <v>0</v>
      </c>
    </row>
    <row r="630" spans="40:47">
      <c r="AN630" s="58">
        <v>18</v>
      </c>
      <c r="AO630" s="58">
        <v>2</v>
      </c>
      <c r="AP630" s="58">
        <v>1</v>
      </c>
      <c r="AQ630" s="60">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58">
        <f ca="1">COUNTIF(INDIRECT("H"&amp;(ROW()+12*(($AN630-1)*3+$AO630)-ROW())/12+5):INDIRECT("S"&amp;(ROW()+12*(($AN630-1)*3+$AO630)-ROW())/12+5),AQ630)</f>
        <v>0</v>
      </c>
      <c r="AS630" s="60"/>
      <c r="AU630" s="58">
        <f ca="1">IF(AND(AQ630&gt;0,AR630&gt;0),COUNTIF(AU$6:AU629,"&gt;0")+1,0)</f>
        <v>0</v>
      </c>
    </row>
    <row r="631" spans="40:47">
      <c r="AN631" s="58">
        <v>18</v>
      </c>
      <c r="AO631" s="58">
        <v>2</v>
      </c>
      <c r="AP631" s="58">
        <v>2</v>
      </c>
      <c r="AQ631" s="60">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58">
        <f ca="1">COUNTIF(INDIRECT("H"&amp;(ROW()+12*(($AN631-1)*3+$AO631)-ROW())/12+5):INDIRECT("S"&amp;(ROW()+12*(($AN631-1)*3+$AO631)-ROW())/12+5),AQ631)</f>
        <v>0</v>
      </c>
      <c r="AS631" s="60"/>
      <c r="AU631" s="58">
        <f ca="1">IF(AND(AQ631&gt;0,AR631&gt;0),COUNTIF(AU$6:AU630,"&gt;0")+1,0)</f>
        <v>0</v>
      </c>
    </row>
    <row r="632" spans="40:47">
      <c r="AN632" s="58">
        <v>18</v>
      </c>
      <c r="AO632" s="58">
        <v>2</v>
      </c>
      <c r="AP632" s="58">
        <v>3</v>
      </c>
      <c r="AQ632" s="60">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58">
        <f ca="1">COUNTIF(INDIRECT("H"&amp;(ROW()+12*(($AN632-1)*3+$AO632)-ROW())/12+5):INDIRECT("S"&amp;(ROW()+12*(($AN632-1)*3+$AO632)-ROW())/12+5),AQ632)</f>
        <v>0</v>
      </c>
      <c r="AS632" s="60"/>
      <c r="AU632" s="58">
        <f ca="1">IF(AND(AQ632&gt;0,AR632&gt;0),COUNTIF(AU$6:AU631,"&gt;0")+1,0)</f>
        <v>0</v>
      </c>
    </row>
    <row r="633" spans="40:47">
      <c r="AN633" s="58">
        <v>18</v>
      </c>
      <c r="AO633" s="58">
        <v>2</v>
      </c>
      <c r="AP633" s="58">
        <v>4</v>
      </c>
      <c r="AQ633" s="60">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58">
        <f ca="1">COUNTIF(INDIRECT("H"&amp;(ROW()+12*(($AN633-1)*3+$AO633)-ROW())/12+5):INDIRECT("S"&amp;(ROW()+12*(($AN633-1)*3+$AO633)-ROW())/12+5),AQ633)</f>
        <v>0</v>
      </c>
      <c r="AS633" s="60"/>
      <c r="AU633" s="58">
        <f ca="1">IF(AND(AQ633&gt;0,AR633&gt;0),COUNTIF(AU$6:AU632,"&gt;0")+1,0)</f>
        <v>0</v>
      </c>
    </row>
    <row r="634" spans="40:47">
      <c r="AN634" s="58">
        <v>18</v>
      </c>
      <c r="AO634" s="58">
        <v>2</v>
      </c>
      <c r="AP634" s="58">
        <v>5</v>
      </c>
      <c r="AQ634" s="60">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58">
        <f ca="1">COUNTIF(INDIRECT("H"&amp;(ROW()+12*(($AN634-1)*3+$AO634)-ROW())/12+5):INDIRECT("S"&amp;(ROW()+12*(($AN634-1)*3+$AO634)-ROW())/12+5),AQ634)</f>
        <v>0</v>
      </c>
      <c r="AS634" s="60"/>
      <c r="AU634" s="58">
        <f ca="1">IF(AND(AQ634&gt;0,AR634&gt;0),COUNTIF(AU$6:AU633,"&gt;0")+1,0)</f>
        <v>0</v>
      </c>
    </row>
    <row r="635" spans="40:47">
      <c r="AN635" s="58">
        <v>18</v>
      </c>
      <c r="AO635" s="58">
        <v>2</v>
      </c>
      <c r="AP635" s="58">
        <v>6</v>
      </c>
      <c r="AQ635" s="60">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58">
        <f ca="1">COUNTIF(INDIRECT("H"&amp;(ROW()+12*(($AN635-1)*3+$AO635)-ROW())/12+5):INDIRECT("S"&amp;(ROW()+12*(($AN635-1)*3+$AO635)-ROW())/12+5),AQ635)</f>
        <v>0</v>
      </c>
      <c r="AS635" s="60"/>
      <c r="AU635" s="58">
        <f ca="1">IF(AND(AQ635&gt;0,AR635&gt;0),COUNTIF(AU$6:AU634,"&gt;0")+1,0)</f>
        <v>0</v>
      </c>
    </row>
    <row r="636" spans="40:47">
      <c r="AN636" s="58">
        <v>18</v>
      </c>
      <c r="AO636" s="58">
        <v>2</v>
      </c>
      <c r="AP636" s="58">
        <v>7</v>
      </c>
      <c r="AQ636" s="60">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58">
        <f ca="1">COUNTIF(INDIRECT("H"&amp;(ROW()+12*(($AN636-1)*3+$AO636)-ROW())/12+5):INDIRECT("S"&amp;(ROW()+12*(($AN636-1)*3+$AO636)-ROW())/12+5),AQ636)</f>
        <v>0</v>
      </c>
      <c r="AS636" s="60"/>
      <c r="AU636" s="58">
        <f ca="1">IF(AND(AQ636&gt;0,AR636&gt;0),COUNTIF(AU$6:AU635,"&gt;0")+1,0)</f>
        <v>0</v>
      </c>
    </row>
    <row r="637" spans="40:47">
      <c r="AN637" s="58">
        <v>18</v>
      </c>
      <c r="AO637" s="58">
        <v>2</v>
      </c>
      <c r="AP637" s="58">
        <v>8</v>
      </c>
      <c r="AQ637" s="60">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58">
        <f ca="1">COUNTIF(INDIRECT("H"&amp;(ROW()+12*(($AN637-1)*3+$AO637)-ROW())/12+5):INDIRECT("S"&amp;(ROW()+12*(($AN637-1)*3+$AO637)-ROW())/12+5),AQ637)</f>
        <v>0</v>
      </c>
      <c r="AS637" s="60"/>
      <c r="AU637" s="58">
        <f ca="1">IF(AND(AQ637&gt;0,AR637&gt;0),COUNTIF(AU$6:AU636,"&gt;0")+1,0)</f>
        <v>0</v>
      </c>
    </row>
    <row r="638" spans="40:47">
      <c r="AN638" s="58">
        <v>18</v>
      </c>
      <c r="AO638" s="58">
        <v>2</v>
      </c>
      <c r="AP638" s="58">
        <v>9</v>
      </c>
      <c r="AQ638" s="60">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58">
        <f ca="1">COUNTIF(INDIRECT("H"&amp;(ROW()+12*(($AN638-1)*3+$AO638)-ROW())/12+5):INDIRECT("S"&amp;(ROW()+12*(($AN638-1)*3+$AO638)-ROW())/12+5),AQ638)</f>
        <v>0</v>
      </c>
      <c r="AS638" s="60"/>
      <c r="AU638" s="58">
        <f ca="1">IF(AND(AQ638&gt;0,AR638&gt;0),COUNTIF(AU$6:AU637,"&gt;0")+1,0)</f>
        <v>0</v>
      </c>
    </row>
    <row r="639" spans="40:47">
      <c r="AN639" s="58">
        <v>18</v>
      </c>
      <c r="AO639" s="58">
        <v>2</v>
      </c>
      <c r="AP639" s="58">
        <v>10</v>
      </c>
      <c r="AQ639" s="60">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58">
        <f ca="1">COUNTIF(INDIRECT("H"&amp;(ROW()+12*(($AN639-1)*3+$AO639)-ROW())/12+5):INDIRECT("S"&amp;(ROW()+12*(($AN639-1)*3+$AO639)-ROW())/12+5),AQ639)</f>
        <v>0</v>
      </c>
      <c r="AS639" s="60"/>
      <c r="AU639" s="58">
        <f ca="1">IF(AND(AQ639&gt;0,AR639&gt;0),COUNTIF(AU$6:AU638,"&gt;0")+1,0)</f>
        <v>0</v>
      </c>
    </row>
    <row r="640" spans="40:47">
      <c r="AN640" s="58">
        <v>18</v>
      </c>
      <c r="AO640" s="58">
        <v>2</v>
      </c>
      <c r="AP640" s="58">
        <v>11</v>
      </c>
      <c r="AQ640" s="60">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58">
        <f ca="1">COUNTIF(INDIRECT("H"&amp;(ROW()+12*(($AN640-1)*3+$AO640)-ROW())/12+5):INDIRECT("S"&amp;(ROW()+12*(($AN640-1)*3+$AO640)-ROW())/12+5),AQ640)</f>
        <v>0</v>
      </c>
      <c r="AS640" s="60"/>
      <c r="AU640" s="58">
        <f ca="1">IF(AND(AQ640&gt;0,AR640&gt;0),COUNTIF(AU$6:AU639,"&gt;0")+1,0)</f>
        <v>0</v>
      </c>
    </row>
    <row r="641" spans="40:47">
      <c r="AN641" s="58">
        <v>18</v>
      </c>
      <c r="AO641" s="58">
        <v>2</v>
      </c>
      <c r="AP641" s="58">
        <v>12</v>
      </c>
      <c r="AQ641" s="60">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58">
        <f ca="1">COUNTIF(INDIRECT("H"&amp;(ROW()+12*(($AN641-1)*3+$AO641)-ROW())/12+5):INDIRECT("S"&amp;(ROW()+12*(($AN641-1)*3+$AO641)-ROW())/12+5),AQ641)</f>
        <v>0</v>
      </c>
      <c r="AS641" s="60"/>
      <c r="AU641" s="58">
        <f ca="1">IF(AND(AQ641&gt;0,AR641&gt;0),COUNTIF(AU$6:AU640,"&gt;0")+1,0)</f>
        <v>0</v>
      </c>
    </row>
    <row r="642" spans="40:47">
      <c r="AN642" s="58">
        <v>18</v>
      </c>
      <c r="AO642" s="58">
        <v>3</v>
      </c>
      <c r="AP642" s="58">
        <v>1</v>
      </c>
      <c r="AQ642" s="60">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58">
        <f ca="1">COUNTIF(INDIRECT("H"&amp;(ROW()+12*(($AN642-1)*3+$AO642)-ROW())/12+5):INDIRECT("S"&amp;(ROW()+12*(($AN642-1)*3+$AO642)-ROW())/12+5),AQ642)</f>
        <v>0</v>
      </c>
      <c r="AS642" s="60"/>
      <c r="AU642" s="58">
        <f ca="1">IF(AND(AQ642&gt;0,AR642&gt;0),COUNTIF(AU$6:AU641,"&gt;0")+1,0)</f>
        <v>0</v>
      </c>
    </row>
    <row r="643" spans="40:47">
      <c r="AN643" s="58">
        <v>18</v>
      </c>
      <c r="AO643" s="58">
        <v>3</v>
      </c>
      <c r="AP643" s="58">
        <v>2</v>
      </c>
      <c r="AQ643" s="60">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58">
        <f ca="1">COUNTIF(INDIRECT("H"&amp;(ROW()+12*(($AN643-1)*3+$AO643)-ROW())/12+5):INDIRECT("S"&amp;(ROW()+12*(($AN643-1)*3+$AO643)-ROW())/12+5),AQ643)</f>
        <v>0</v>
      </c>
      <c r="AS643" s="60"/>
      <c r="AU643" s="58">
        <f ca="1">IF(AND(AQ643&gt;0,AR643&gt;0),COUNTIF(AU$6:AU642,"&gt;0")+1,0)</f>
        <v>0</v>
      </c>
    </row>
    <row r="644" spans="40:47">
      <c r="AN644" s="58">
        <v>18</v>
      </c>
      <c r="AO644" s="58">
        <v>3</v>
      </c>
      <c r="AP644" s="58">
        <v>3</v>
      </c>
      <c r="AQ644" s="60">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58">
        <f ca="1">COUNTIF(INDIRECT("H"&amp;(ROW()+12*(($AN644-1)*3+$AO644)-ROW())/12+5):INDIRECT("S"&amp;(ROW()+12*(($AN644-1)*3+$AO644)-ROW())/12+5),AQ644)</f>
        <v>0</v>
      </c>
      <c r="AS644" s="60"/>
      <c r="AU644" s="58">
        <f ca="1">IF(AND(AQ644&gt;0,AR644&gt;0),COUNTIF(AU$6:AU643,"&gt;0")+1,0)</f>
        <v>0</v>
      </c>
    </row>
    <row r="645" spans="40:47">
      <c r="AN645" s="58">
        <v>18</v>
      </c>
      <c r="AO645" s="58">
        <v>3</v>
      </c>
      <c r="AP645" s="58">
        <v>4</v>
      </c>
      <c r="AQ645" s="60">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58">
        <f ca="1">COUNTIF(INDIRECT("H"&amp;(ROW()+12*(($AN645-1)*3+$AO645)-ROW())/12+5):INDIRECT("S"&amp;(ROW()+12*(($AN645-1)*3+$AO645)-ROW())/12+5),AQ645)</f>
        <v>0</v>
      </c>
      <c r="AS645" s="60"/>
      <c r="AU645" s="58">
        <f ca="1">IF(AND(AQ645&gt;0,AR645&gt;0),COUNTIF(AU$6:AU644,"&gt;0")+1,0)</f>
        <v>0</v>
      </c>
    </row>
    <row r="646" spans="40:47">
      <c r="AN646" s="58">
        <v>18</v>
      </c>
      <c r="AO646" s="58">
        <v>3</v>
      </c>
      <c r="AP646" s="58">
        <v>5</v>
      </c>
      <c r="AQ646" s="60">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58">
        <f ca="1">COUNTIF(INDIRECT("H"&amp;(ROW()+12*(($AN646-1)*3+$AO646)-ROW())/12+5):INDIRECT("S"&amp;(ROW()+12*(($AN646-1)*3+$AO646)-ROW())/12+5),AQ646)</f>
        <v>0</v>
      </c>
      <c r="AS646" s="60"/>
      <c r="AU646" s="58">
        <f ca="1">IF(AND(AQ646&gt;0,AR646&gt;0),COUNTIF(AU$6:AU645,"&gt;0")+1,0)</f>
        <v>0</v>
      </c>
    </row>
    <row r="647" spans="40:47">
      <c r="AN647" s="58">
        <v>18</v>
      </c>
      <c r="AO647" s="58">
        <v>3</v>
      </c>
      <c r="AP647" s="58">
        <v>6</v>
      </c>
      <c r="AQ647" s="60">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58">
        <f ca="1">COUNTIF(INDIRECT("H"&amp;(ROW()+12*(($AN647-1)*3+$AO647)-ROW())/12+5):INDIRECT("S"&amp;(ROW()+12*(($AN647-1)*3+$AO647)-ROW())/12+5),AQ647)</f>
        <v>0</v>
      </c>
      <c r="AS647" s="60"/>
      <c r="AU647" s="58">
        <f ca="1">IF(AND(AQ647&gt;0,AR647&gt;0),COUNTIF(AU$6:AU646,"&gt;0")+1,0)</f>
        <v>0</v>
      </c>
    </row>
    <row r="648" spans="40:47">
      <c r="AN648" s="58">
        <v>18</v>
      </c>
      <c r="AO648" s="58">
        <v>3</v>
      </c>
      <c r="AP648" s="58">
        <v>7</v>
      </c>
      <c r="AQ648" s="60">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58">
        <f ca="1">COUNTIF(INDIRECT("H"&amp;(ROW()+12*(($AN648-1)*3+$AO648)-ROW())/12+5):INDIRECT("S"&amp;(ROW()+12*(($AN648-1)*3+$AO648)-ROW())/12+5),AQ648)</f>
        <v>0</v>
      </c>
      <c r="AS648" s="60"/>
      <c r="AU648" s="58">
        <f ca="1">IF(AND(AQ648&gt;0,AR648&gt;0),COUNTIF(AU$6:AU647,"&gt;0")+1,0)</f>
        <v>0</v>
      </c>
    </row>
    <row r="649" spans="40:47">
      <c r="AN649" s="58">
        <v>18</v>
      </c>
      <c r="AO649" s="58">
        <v>3</v>
      </c>
      <c r="AP649" s="58">
        <v>8</v>
      </c>
      <c r="AQ649" s="60">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58">
        <f ca="1">COUNTIF(INDIRECT("H"&amp;(ROW()+12*(($AN649-1)*3+$AO649)-ROW())/12+5):INDIRECT("S"&amp;(ROW()+12*(($AN649-1)*3+$AO649)-ROW())/12+5),AQ649)</f>
        <v>0</v>
      </c>
      <c r="AS649" s="60"/>
      <c r="AU649" s="58">
        <f ca="1">IF(AND(AQ649&gt;0,AR649&gt;0),COUNTIF(AU$6:AU648,"&gt;0")+1,0)</f>
        <v>0</v>
      </c>
    </row>
    <row r="650" spans="40:47">
      <c r="AN650" s="58">
        <v>18</v>
      </c>
      <c r="AO650" s="58">
        <v>3</v>
      </c>
      <c r="AP650" s="58">
        <v>9</v>
      </c>
      <c r="AQ650" s="60">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58">
        <f ca="1">COUNTIF(INDIRECT("H"&amp;(ROW()+12*(($AN650-1)*3+$AO650)-ROW())/12+5):INDIRECT("S"&amp;(ROW()+12*(($AN650-1)*3+$AO650)-ROW())/12+5),AQ650)</f>
        <v>0</v>
      </c>
      <c r="AS650" s="60"/>
      <c r="AU650" s="58">
        <f ca="1">IF(AND(AQ650&gt;0,AR650&gt;0),COUNTIF(AU$6:AU649,"&gt;0")+1,0)</f>
        <v>0</v>
      </c>
    </row>
    <row r="651" spans="40:47">
      <c r="AN651" s="58">
        <v>18</v>
      </c>
      <c r="AO651" s="58">
        <v>3</v>
      </c>
      <c r="AP651" s="58">
        <v>10</v>
      </c>
      <c r="AQ651" s="60">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58">
        <f ca="1">COUNTIF(INDIRECT("H"&amp;(ROW()+12*(($AN651-1)*3+$AO651)-ROW())/12+5):INDIRECT("S"&amp;(ROW()+12*(($AN651-1)*3+$AO651)-ROW())/12+5),AQ651)</f>
        <v>0</v>
      </c>
      <c r="AS651" s="60"/>
      <c r="AU651" s="58">
        <f ca="1">IF(AND(AQ651&gt;0,AR651&gt;0),COUNTIF(AU$6:AU650,"&gt;0")+1,0)</f>
        <v>0</v>
      </c>
    </row>
    <row r="652" spans="40:47">
      <c r="AN652" s="58">
        <v>18</v>
      </c>
      <c r="AO652" s="58">
        <v>3</v>
      </c>
      <c r="AP652" s="58">
        <v>11</v>
      </c>
      <c r="AQ652" s="60">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58">
        <f ca="1">COUNTIF(INDIRECT("H"&amp;(ROW()+12*(($AN652-1)*3+$AO652)-ROW())/12+5):INDIRECT("S"&amp;(ROW()+12*(($AN652-1)*3+$AO652)-ROW())/12+5),AQ652)</f>
        <v>0</v>
      </c>
      <c r="AS652" s="60"/>
      <c r="AU652" s="58">
        <f ca="1">IF(AND(AQ652&gt;0,AR652&gt;0),COUNTIF(AU$6:AU651,"&gt;0")+1,0)</f>
        <v>0</v>
      </c>
    </row>
    <row r="653" spans="40:47">
      <c r="AN653" s="243">
        <v>18</v>
      </c>
      <c r="AO653" s="243">
        <v>3</v>
      </c>
      <c r="AP653" s="243">
        <v>12</v>
      </c>
      <c r="AQ653" s="244">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243">
        <f ca="1">COUNTIF(INDIRECT("H"&amp;(ROW()+12*(($AN653-1)*3+$AO653)-ROW())/12+5):INDIRECT("S"&amp;(ROW()+12*(($AN653-1)*3+$AO653)-ROW())/12+5),AQ653)</f>
        <v>0</v>
      </c>
      <c r="AS653" s="244"/>
      <c r="AT653" s="243"/>
      <c r="AU653" s="243">
        <f ca="1">IF(AND(AQ653&gt;0,AR653&gt;0),COUNTIF(AU$6:AU652,"&gt;0")+1,0)</f>
        <v>0</v>
      </c>
    </row>
    <row r="654" spans="40:47">
      <c r="AN654" s="58">
        <v>19</v>
      </c>
      <c r="AO654" s="58">
        <v>1</v>
      </c>
      <c r="AP654" s="58">
        <v>1</v>
      </c>
      <c r="AQ654" s="60">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58">
        <f ca="1">COUNTIF(INDIRECT("H"&amp;(ROW()+12*(($AN654-1)*3+$AO654)-ROW())/12+5):INDIRECT("S"&amp;(ROW()+12*(($AN654-1)*3+$AO654)-ROW())/12+5),AQ654)</f>
        <v>0</v>
      </c>
      <c r="AS654" s="60"/>
      <c r="AU654" s="58">
        <f ca="1">IF(AND(AQ654&gt;0,AR654&gt;0),COUNTIF(AU$6:AU653,"&gt;0")+1,0)</f>
        <v>0</v>
      </c>
    </row>
    <row r="655" spans="40:47">
      <c r="AN655" s="58">
        <v>19</v>
      </c>
      <c r="AO655" s="58">
        <v>1</v>
      </c>
      <c r="AP655" s="58">
        <v>2</v>
      </c>
      <c r="AQ655" s="60">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58">
        <f ca="1">COUNTIF(INDIRECT("H"&amp;(ROW()+12*(($AN655-1)*3+$AO655)-ROW())/12+5):INDIRECT("S"&amp;(ROW()+12*(($AN655-1)*3+$AO655)-ROW())/12+5),AQ655)</f>
        <v>0</v>
      </c>
      <c r="AS655" s="60"/>
      <c r="AU655" s="58">
        <f ca="1">IF(AND(AQ655&gt;0,AR655&gt;0),COUNTIF(AU$6:AU654,"&gt;0")+1,0)</f>
        <v>0</v>
      </c>
    </row>
    <row r="656" spans="40:47">
      <c r="AN656" s="58">
        <v>19</v>
      </c>
      <c r="AO656" s="58">
        <v>1</v>
      </c>
      <c r="AP656" s="58">
        <v>3</v>
      </c>
      <c r="AQ656" s="60">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58">
        <f ca="1">COUNTIF(INDIRECT("H"&amp;(ROW()+12*(($AN656-1)*3+$AO656)-ROW())/12+5):INDIRECT("S"&amp;(ROW()+12*(($AN656-1)*3+$AO656)-ROW())/12+5),AQ656)</f>
        <v>0</v>
      </c>
      <c r="AS656" s="60"/>
      <c r="AU656" s="58">
        <f ca="1">IF(AND(AQ656&gt;0,AR656&gt;0),COUNTIF(AU$6:AU655,"&gt;0")+1,0)</f>
        <v>0</v>
      </c>
    </row>
    <row r="657" spans="40:47">
      <c r="AN657" s="58">
        <v>19</v>
      </c>
      <c r="AO657" s="58">
        <v>1</v>
      </c>
      <c r="AP657" s="58">
        <v>4</v>
      </c>
      <c r="AQ657" s="60">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58">
        <f ca="1">COUNTIF(INDIRECT("H"&amp;(ROW()+12*(($AN657-1)*3+$AO657)-ROW())/12+5):INDIRECT("S"&amp;(ROW()+12*(($AN657-1)*3+$AO657)-ROW())/12+5),AQ657)</f>
        <v>0</v>
      </c>
      <c r="AS657" s="60"/>
      <c r="AU657" s="58">
        <f ca="1">IF(AND(AQ657&gt;0,AR657&gt;0),COUNTIF(AU$6:AU656,"&gt;0")+1,0)</f>
        <v>0</v>
      </c>
    </row>
    <row r="658" spans="40:47">
      <c r="AN658" s="58">
        <v>19</v>
      </c>
      <c r="AO658" s="58">
        <v>1</v>
      </c>
      <c r="AP658" s="58">
        <v>5</v>
      </c>
      <c r="AQ658" s="60">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58">
        <f ca="1">COUNTIF(INDIRECT("H"&amp;(ROW()+12*(($AN658-1)*3+$AO658)-ROW())/12+5):INDIRECT("S"&amp;(ROW()+12*(($AN658-1)*3+$AO658)-ROW())/12+5),AQ658)</f>
        <v>0</v>
      </c>
      <c r="AS658" s="60"/>
      <c r="AU658" s="58">
        <f ca="1">IF(AND(AQ658&gt;0,AR658&gt;0),COUNTIF(AU$6:AU657,"&gt;0")+1,0)</f>
        <v>0</v>
      </c>
    </row>
    <row r="659" spans="40:47">
      <c r="AN659" s="58">
        <v>19</v>
      </c>
      <c r="AO659" s="58">
        <v>1</v>
      </c>
      <c r="AP659" s="58">
        <v>6</v>
      </c>
      <c r="AQ659" s="60">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58">
        <f ca="1">COUNTIF(INDIRECT("H"&amp;(ROW()+12*(($AN659-1)*3+$AO659)-ROW())/12+5):INDIRECT("S"&amp;(ROW()+12*(($AN659-1)*3+$AO659)-ROW())/12+5),AQ659)</f>
        <v>0</v>
      </c>
      <c r="AS659" s="60"/>
      <c r="AU659" s="58">
        <f ca="1">IF(AND(AQ659&gt;0,AR659&gt;0),COUNTIF(AU$6:AU658,"&gt;0")+1,0)</f>
        <v>0</v>
      </c>
    </row>
    <row r="660" spans="40:47">
      <c r="AN660" s="58">
        <v>19</v>
      </c>
      <c r="AO660" s="58">
        <v>1</v>
      </c>
      <c r="AP660" s="58">
        <v>7</v>
      </c>
      <c r="AQ660" s="60">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58">
        <f ca="1">COUNTIF(INDIRECT("H"&amp;(ROW()+12*(($AN660-1)*3+$AO660)-ROW())/12+5):INDIRECT("S"&amp;(ROW()+12*(($AN660-1)*3+$AO660)-ROW())/12+5),AQ660)</f>
        <v>0</v>
      </c>
      <c r="AS660" s="60"/>
      <c r="AU660" s="58">
        <f ca="1">IF(AND(AQ660&gt;0,AR660&gt;0),COUNTIF(AU$6:AU659,"&gt;0")+1,0)</f>
        <v>0</v>
      </c>
    </row>
    <row r="661" spans="40:47">
      <c r="AN661" s="58">
        <v>19</v>
      </c>
      <c r="AO661" s="58">
        <v>1</v>
      </c>
      <c r="AP661" s="58">
        <v>8</v>
      </c>
      <c r="AQ661" s="60">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58">
        <f ca="1">COUNTIF(INDIRECT("H"&amp;(ROW()+12*(($AN661-1)*3+$AO661)-ROW())/12+5):INDIRECT("S"&amp;(ROW()+12*(($AN661-1)*3+$AO661)-ROW())/12+5),AQ661)</f>
        <v>0</v>
      </c>
      <c r="AS661" s="60"/>
      <c r="AU661" s="58">
        <f ca="1">IF(AND(AQ661&gt;0,AR661&gt;0),COUNTIF(AU$6:AU660,"&gt;0")+1,0)</f>
        <v>0</v>
      </c>
    </row>
    <row r="662" spans="40:47">
      <c r="AN662" s="58">
        <v>19</v>
      </c>
      <c r="AO662" s="58">
        <v>1</v>
      </c>
      <c r="AP662" s="58">
        <v>9</v>
      </c>
      <c r="AQ662" s="60">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58">
        <f ca="1">COUNTIF(INDIRECT("H"&amp;(ROW()+12*(($AN662-1)*3+$AO662)-ROW())/12+5):INDIRECT("S"&amp;(ROW()+12*(($AN662-1)*3+$AO662)-ROW())/12+5),AQ662)</f>
        <v>0</v>
      </c>
      <c r="AS662" s="60"/>
      <c r="AU662" s="58">
        <f ca="1">IF(AND(AQ662&gt;0,AR662&gt;0),COUNTIF(AU$6:AU661,"&gt;0")+1,0)</f>
        <v>0</v>
      </c>
    </row>
    <row r="663" spans="40:47">
      <c r="AN663" s="58">
        <v>19</v>
      </c>
      <c r="AO663" s="58">
        <v>1</v>
      </c>
      <c r="AP663" s="58">
        <v>10</v>
      </c>
      <c r="AQ663" s="60">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58">
        <f ca="1">COUNTIF(INDIRECT("H"&amp;(ROW()+12*(($AN663-1)*3+$AO663)-ROW())/12+5):INDIRECT("S"&amp;(ROW()+12*(($AN663-1)*3+$AO663)-ROW())/12+5),AQ663)</f>
        <v>0</v>
      </c>
      <c r="AS663" s="60"/>
      <c r="AU663" s="58">
        <f ca="1">IF(AND(AQ663&gt;0,AR663&gt;0),COUNTIF(AU$6:AU662,"&gt;0")+1,0)</f>
        <v>0</v>
      </c>
    </row>
    <row r="664" spans="40:47">
      <c r="AN664" s="58">
        <v>19</v>
      </c>
      <c r="AO664" s="58">
        <v>1</v>
      </c>
      <c r="AP664" s="58">
        <v>11</v>
      </c>
      <c r="AQ664" s="60">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58">
        <f ca="1">COUNTIF(INDIRECT("H"&amp;(ROW()+12*(($AN664-1)*3+$AO664)-ROW())/12+5):INDIRECT("S"&amp;(ROW()+12*(($AN664-1)*3+$AO664)-ROW())/12+5),AQ664)</f>
        <v>0</v>
      </c>
      <c r="AS664" s="60"/>
      <c r="AU664" s="58">
        <f ca="1">IF(AND(AQ664&gt;0,AR664&gt;0),COUNTIF(AU$6:AU663,"&gt;0")+1,0)</f>
        <v>0</v>
      </c>
    </row>
    <row r="665" spans="40:47">
      <c r="AN665" s="58">
        <v>19</v>
      </c>
      <c r="AO665" s="58">
        <v>1</v>
      </c>
      <c r="AP665" s="58">
        <v>12</v>
      </c>
      <c r="AQ665" s="60">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58">
        <f ca="1">COUNTIF(INDIRECT("H"&amp;(ROW()+12*(($AN665-1)*3+$AO665)-ROW())/12+5):INDIRECT("S"&amp;(ROW()+12*(($AN665-1)*3+$AO665)-ROW())/12+5),AQ665)</f>
        <v>0</v>
      </c>
      <c r="AS665" s="60"/>
      <c r="AU665" s="58">
        <f ca="1">IF(AND(AQ665&gt;0,AR665&gt;0),COUNTIF(AU$6:AU664,"&gt;0")+1,0)</f>
        <v>0</v>
      </c>
    </row>
    <row r="666" spans="40:47">
      <c r="AN666" s="58">
        <v>19</v>
      </c>
      <c r="AO666" s="58">
        <v>2</v>
      </c>
      <c r="AP666" s="58">
        <v>1</v>
      </c>
      <c r="AQ666" s="60">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58">
        <f ca="1">COUNTIF(INDIRECT("H"&amp;(ROW()+12*(($AN666-1)*3+$AO666)-ROW())/12+5):INDIRECT("S"&amp;(ROW()+12*(($AN666-1)*3+$AO666)-ROW())/12+5),AQ666)</f>
        <v>0</v>
      </c>
      <c r="AS666" s="60"/>
      <c r="AU666" s="58">
        <f ca="1">IF(AND(AQ666&gt;0,AR666&gt;0),COUNTIF(AU$6:AU665,"&gt;0")+1,0)</f>
        <v>0</v>
      </c>
    </row>
    <row r="667" spans="40:47">
      <c r="AN667" s="58">
        <v>19</v>
      </c>
      <c r="AO667" s="58">
        <v>2</v>
      </c>
      <c r="AP667" s="58">
        <v>2</v>
      </c>
      <c r="AQ667" s="60">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58">
        <f ca="1">COUNTIF(INDIRECT("H"&amp;(ROW()+12*(($AN667-1)*3+$AO667)-ROW())/12+5):INDIRECT("S"&amp;(ROW()+12*(($AN667-1)*3+$AO667)-ROW())/12+5),AQ667)</f>
        <v>0</v>
      </c>
      <c r="AS667" s="60"/>
      <c r="AU667" s="58">
        <f ca="1">IF(AND(AQ667&gt;0,AR667&gt;0),COUNTIF(AU$6:AU666,"&gt;0")+1,0)</f>
        <v>0</v>
      </c>
    </row>
    <row r="668" spans="40:47">
      <c r="AN668" s="58">
        <v>19</v>
      </c>
      <c r="AO668" s="58">
        <v>2</v>
      </c>
      <c r="AP668" s="58">
        <v>3</v>
      </c>
      <c r="AQ668" s="60">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58">
        <f ca="1">COUNTIF(INDIRECT("H"&amp;(ROW()+12*(($AN668-1)*3+$AO668)-ROW())/12+5):INDIRECT("S"&amp;(ROW()+12*(($AN668-1)*3+$AO668)-ROW())/12+5),AQ668)</f>
        <v>0</v>
      </c>
      <c r="AS668" s="60"/>
      <c r="AU668" s="58">
        <f ca="1">IF(AND(AQ668&gt;0,AR668&gt;0),COUNTIF(AU$6:AU667,"&gt;0")+1,0)</f>
        <v>0</v>
      </c>
    </row>
    <row r="669" spans="40:47">
      <c r="AN669" s="58">
        <v>19</v>
      </c>
      <c r="AO669" s="58">
        <v>2</v>
      </c>
      <c r="AP669" s="58">
        <v>4</v>
      </c>
      <c r="AQ669" s="60">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58">
        <f ca="1">COUNTIF(INDIRECT("H"&amp;(ROW()+12*(($AN669-1)*3+$AO669)-ROW())/12+5):INDIRECT("S"&amp;(ROW()+12*(($AN669-1)*3+$AO669)-ROW())/12+5),AQ669)</f>
        <v>0</v>
      </c>
      <c r="AS669" s="60"/>
      <c r="AU669" s="58">
        <f ca="1">IF(AND(AQ669&gt;0,AR669&gt;0),COUNTIF(AU$6:AU668,"&gt;0")+1,0)</f>
        <v>0</v>
      </c>
    </row>
    <row r="670" spans="40:47">
      <c r="AN670" s="58">
        <v>19</v>
      </c>
      <c r="AO670" s="58">
        <v>2</v>
      </c>
      <c r="AP670" s="58">
        <v>5</v>
      </c>
      <c r="AQ670" s="60">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58">
        <f ca="1">COUNTIF(INDIRECT("H"&amp;(ROW()+12*(($AN670-1)*3+$AO670)-ROW())/12+5):INDIRECT("S"&amp;(ROW()+12*(($AN670-1)*3+$AO670)-ROW())/12+5),AQ670)</f>
        <v>0</v>
      </c>
      <c r="AS670" s="60"/>
      <c r="AU670" s="58">
        <f ca="1">IF(AND(AQ670&gt;0,AR670&gt;0),COUNTIF(AU$6:AU669,"&gt;0")+1,0)</f>
        <v>0</v>
      </c>
    </row>
    <row r="671" spans="40:47">
      <c r="AN671" s="58">
        <v>19</v>
      </c>
      <c r="AO671" s="58">
        <v>2</v>
      </c>
      <c r="AP671" s="58">
        <v>6</v>
      </c>
      <c r="AQ671" s="60">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58">
        <f ca="1">COUNTIF(INDIRECT("H"&amp;(ROW()+12*(($AN671-1)*3+$AO671)-ROW())/12+5):INDIRECT("S"&amp;(ROW()+12*(($AN671-1)*3+$AO671)-ROW())/12+5),AQ671)</f>
        <v>0</v>
      </c>
      <c r="AS671" s="60"/>
      <c r="AU671" s="58">
        <f ca="1">IF(AND(AQ671&gt;0,AR671&gt;0),COUNTIF(AU$6:AU670,"&gt;0")+1,0)</f>
        <v>0</v>
      </c>
    </row>
    <row r="672" spans="40:47">
      <c r="AN672" s="58">
        <v>19</v>
      </c>
      <c r="AO672" s="58">
        <v>2</v>
      </c>
      <c r="AP672" s="58">
        <v>7</v>
      </c>
      <c r="AQ672" s="60">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58">
        <f ca="1">COUNTIF(INDIRECT("H"&amp;(ROW()+12*(($AN672-1)*3+$AO672)-ROW())/12+5):INDIRECT("S"&amp;(ROW()+12*(($AN672-1)*3+$AO672)-ROW())/12+5),AQ672)</f>
        <v>0</v>
      </c>
      <c r="AS672" s="60"/>
      <c r="AU672" s="58">
        <f ca="1">IF(AND(AQ672&gt;0,AR672&gt;0),COUNTIF(AU$6:AU671,"&gt;0")+1,0)</f>
        <v>0</v>
      </c>
    </row>
    <row r="673" spans="40:47">
      <c r="AN673" s="58">
        <v>19</v>
      </c>
      <c r="AO673" s="58">
        <v>2</v>
      </c>
      <c r="AP673" s="58">
        <v>8</v>
      </c>
      <c r="AQ673" s="60">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58">
        <f ca="1">COUNTIF(INDIRECT("H"&amp;(ROW()+12*(($AN673-1)*3+$AO673)-ROW())/12+5):INDIRECT("S"&amp;(ROW()+12*(($AN673-1)*3+$AO673)-ROW())/12+5),AQ673)</f>
        <v>0</v>
      </c>
      <c r="AS673" s="60"/>
      <c r="AU673" s="58">
        <f ca="1">IF(AND(AQ673&gt;0,AR673&gt;0),COUNTIF(AU$6:AU672,"&gt;0")+1,0)</f>
        <v>0</v>
      </c>
    </row>
    <row r="674" spans="40:47">
      <c r="AN674" s="58">
        <v>19</v>
      </c>
      <c r="AO674" s="58">
        <v>2</v>
      </c>
      <c r="AP674" s="58">
        <v>9</v>
      </c>
      <c r="AQ674" s="60">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58">
        <f ca="1">COUNTIF(INDIRECT("H"&amp;(ROW()+12*(($AN674-1)*3+$AO674)-ROW())/12+5):INDIRECT("S"&amp;(ROW()+12*(($AN674-1)*3+$AO674)-ROW())/12+5),AQ674)</f>
        <v>0</v>
      </c>
      <c r="AS674" s="60"/>
      <c r="AU674" s="58">
        <f ca="1">IF(AND(AQ674&gt;0,AR674&gt;0),COUNTIF(AU$6:AU673,"&gt;0")+1,0)</f>
        <v>0</v>
      </c>
    </row>
    <row r="675" spans="40:47">
      <c r="AN675" s="58">
        <v>19</v>
      </c>
      <c r="AO675" s="58">
        <v>2</v>
      </c>
      <c r="AP675" s="58">
        <v>10</v>
      </c>
      <c r="AQ675" s="60">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58">
        <f ca="1">COUNTIF(INDIRECT("H"&amp;(ROW()+12*(($AN675-1)*3+$AO675)-ROW())/12+5):INDIRECT("S"&amp;(ROW()+12*(($AN675-1)*3+$AO675)-ROW())/12+5),AQ675)</f>
        <v>0</v>
      </c>
      <c r="AS675" s="60"/>
      <c r="AU675" s="58">
        <f ca="1">IF(AND(AQ675&gt;0,AR675&gt;0),COUNTIF(AU$6:AU674,"&gt;0")+1,0)</f>
        <v>0</v>
      </c>
    </row>
    <row r="676" spans="40:47">
      <c r="AN676" s="58">
        <v>19</v>
      </c>
      <c r="AO676" s="58">
        <v>2</v>
      </c>
      <c r="AP676" s="58">
        <v>11</v>
      </c>
      <c r="AQ676" s="60">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58">
        <f ca="1">COUNTIF(INDIRECT("H"&amp;(ROW()+12*(($AN676-1)*3+$AO676)-ROW())/12+5):INDIRECT("S"&amp;(ROW()+12*(($AN676-1)*3+$AO676)-ROW())/12+5),AQ676)</f>
        <v>0</v>
      </c>
      <c r="AS676" s="60"/>
      <c r="AU676" s="58">
        <f ca="1">IF(AND(AQ676&gt;0,AR676&gt;0),COUNTIF(AU$6:AU675,"&gt;0")+1,0)</f>
        <v>0</v>
      </c>
    </row>
    <row r="677" spans="40:47">
      <c r="AN677" s="58">
        <v>19</v>
      </c>
      <c r="AO677" s="58">
        <v>2</v>
      </c>
      <c r="AP677" s="58">
        <v>12</v>
      </c>
      <c r="AQ677" s="60">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58">
        <f ca="1">COUNTIF(INDIRECT("H"&amp;(ROW()+12*(($AN677-1)*3+$AO677)-ROW())/12+5):INDIRECT("S"&amp;(ROW()+12*(($AN677-1)*3+$AO677)-ROW())/12+5),AQ677)</f>
        <v>0</v>
      </c>
      <c r="AS677" s="60"/>
      <c r="AU677" s="58">
        <f ca="1">IF(AND(AQ677&gt;0,AR677&gt;0),COUNTIF(AU$6:AU676,"&gt;0")+1,0)</f>
        <v>0</v>
      </c>
    </row>
    <row r="678" spans="40:47">
      <c r="AN678" s="58">
        <v>19</v>
      </c>
      <c r="AO678" s="58">
        <v>3</v>
      </c>
      <c r="AP678" s="58">
        <v>1</v>
      </c>
      <c r="AQ678" s="60">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58">
        <f ca="1">COUNTIF(INDIRECT("H"&amp;(ROW()+12*(($AN678-1)*3+$AO678)-ROW())/12+5):INDIRECT("S"&amp;(ROW()+12*(($AN678-1)*3+$AO678)-ROW())/12+5),AQ678)</f>
        <v>0</v>
      </c>
      <c r="AS678" s="60"/>
      <c r="AU678" s="58">
        <f ca="1">IF(AND(AQ678&gt;0,AR678&gt;0),COUNTIF(AU$6:AU677,"&gt;0")+1,0)</f>
        <v>0</v>
      </c>
    </row>
    <row r="679" spans="40:47">
      <c r="AN679" s="58">
        <v>19</v>
      </c>
      <c r="AO679" s="58">
        <v>3</v>
      </c>
      <c r="AP679" s="58">
        <v>2</v>
      </c>
      <c r="AQ679" s="60">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58">
        <f ca="1">COUNTIF(INDIRECT("H"&amp;(ROW()+12*(($AN679-1)*3+$AO679)-ROW())/12+5):INDIRECT("S"&amp;(ROW()+12*(($AN679-1)*3+$AO679)-ROW())/12+5),AQ679)</f>
        <v>0</v>
      </c>
      <c r="AS679" s="60"/>
      <c r="AU679" s="58">
        <f ca="1">IF(AND(AQ679&gt;0,AR679&gt;0),COUNTIF(AU$6:AU678,"&gt;0")+1,0)</f>
        <v>0</v>
      </c>
    </row>
    <row r="680" spans="40:47">
      <c r="AN680" s="58">
        <v>19</v>
      </c>
      <c r="AO680" s="58">
        <v>3</v>
      </c>
      <c r="AP680" s="58">
        <v>3</v>
      </c>
      <c r="AQ680" s="60">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58">
        <f ca="1">COUNTIF(INDIRECT("H"&amp;(ROW()+12*(($AN680-1)*3+$AO680)-ROW())/12+5):INDIRECT("S"&amp;(ROW()+12*(($AN680-1)*3+$AO680)-ROW())/12+5),AQ680)</f>
        <v>0</v>
      </c>
      <c r="AS680" s="60"/>
      <c r="AU680" s="58">
        <f ca="1">IF(AND(AQ680&gt;0,AR680&gt;0),COUNTIF(AU$6:AU679,"&gt;0")+1,0)</f>
        <v>0</v>
      </c>
    </row>
    <row r="681" spans="40:47">
      <c r="AN681" s="58">
        <v>19</v>
      </c>
      <c r="AO681" s="58">
        <v>3</v>
      </c>
      <c r="AP681" s="58">
        <v>4</v>
      </c>
      <c r="AQ681" s="60">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58">
        <f ca="1">COUNTIF(INDIRECT("H"&amp;(ROW()+12*(($AN681-1)*3+$AO681)-ROW())/12+5):INDIRECT("S"&amp;(ROW()+12*(($AN681-1)*3+$AO681)-ROW())/12+5),AQ681)</f>
        <v>0</v>
      </c>
      <c r="AS681" s="60"/>
      <c r="AU681" s="58">
        <f ca="1">IF(AND(AQ681&gt;0,AR681&gt;0),COUNTIF(AU$6:AU680,"&gt;0")+1,0)</f>
        <v>0</v>
      </c>
    </row>
    <row r="682" spans="40:47">
      <c r="AN682" s="58">
        <v>19</v>
      </c>
      <c r="AO682" s="58">
        <v>3</v>
      </c>
      <c r="AP682" s="58">
        <v>5</v>
      </c>
      <c r="AQ682" s="60">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58">
        <f ca="1">COUNTIF(INDIRECT("H"&amp;(ROW()+12*(($AN682-1)*3+$AO682)-ROW())/12+5):INDIRECT("S"&amp;(ROW()+12*(($AN682-1)*3+$AO682)-ROW())/12+5),AQ682)</f>
        <v>0</v>
      </c>
      <c r="AS682" s="60"/>
      <c r="AU682" s="58">
        <f ca="1">IF(AND(AQ682&gt;0,AR682&gt;0),COUNTIF(AU$6:AU681,"&gt;0")+1,0)</f>
        <v>0</v>
      </c>
    </row>
    <row r="683" spans="40:47">
      <c r="AN683" s="58">
        <v>19</v>
      </c>
      <c r="AO683" s="58">
        <v>3</v>
      </c>
      <c r="AP683" s="58">
        <v>6</v>
      </c>
      <c r="AQ683" s="60">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58">
        <f ca="1">COUNTIF(INDIRECT("H"&amp;(ROW()+12*(($AN683-1)*3+$AO683)-ROW())/12+5):INDIRECT("S"&amp;(ROW()+12*(($AN683-1)*3+$AO683)-ROW())/12+5),AQ683)</f>
        <v>0</v>
      </c>
      <c r="AS683" s="60"/>
      <c r="AU683" s="58">
        <f ca="1">IF(AND(AQ683&gt;0,AR683&gt;0),COUNTIF(AU$6:AU682,"&gt;0")+1,0)</f>
        <v>0</v>
      </c>
    </row>
    <row r="684" spans="40:47">
      <c r="AN684" s="58">
        <v>19</v>
      </c>
      <c r="AO684" s="58">
        <v>3</v>
      </c>
      <c r="AP684" s="58">
        <v>7</v>
      </c>
      <c r="AQ684" s="60">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58">
        <f ca="1">COUNTIF(INDIRECT("H"&amp;(ROW()+12*(($AN684-1)*3+$AO684)-ROW())/12+5):INDIRECT("S"&amp;(ROW()+12*(($AN684-1)*3+$AO684)-ROW())/12+5),AQ684)</f>
        <v>0</v>
      </c>
      <c r="AS684" s="60"/>
      <c r="AU684" s="58">
        <f ca="1">IF(AND(AQ684&gt;0,AR684&gt;0),COUNTIF(AU$6:AU683,"&gt;0")+1,0)</f>
        <v>0</v>
      </c>
    </row>
    <row r="685" spans="40:47">
      <c r="AN685" s="58">
        <v>19</v>
      </c>
      <c r="AO685" s="58">
        <v>3</v>
      </c>
      <c r="AP685" s="58">
        <v>8</v>
      </c>
      <c r="AQ685" s="60">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58">
        <f ca="1">COUNTIF(INDIRECT("H"&amp;(ROW()+12*(($AN685-1)*3+$AO685)-ROW())/12+5):INDIRECT("S"&amp;(ROW()+12*(($AN685-1)*3+$AO685)-ROW())/12+5),AQ685)</f>
        <v>0</v>
      </c>
      <c r="AS685" s="60"/>
      <c r="AU685" s="58">
        <f ca="1">IF(AND(AQ685&gt;0,AR685&gt;0),COUNTIF(AU$6:AU684,"&gt;0")+1,0)</f>
        <v>0</v>
      </c>
    </row>
    <row r="686" spans="40:47">
      <c r="AN686" s="58">
        <v>19</v>
      </c>
      <c r="AO686" s="58">
        <v>3</v>
      </c>
      <c r="AP686" s="58">
        <v>9</v>
      </c>
      <c r="AQ686" s="60">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58">
        <f ca="1">COUNTIF(INDIRECT("H"&amp;(ROW()+12*(($AN686-1)*3+$AO686)-ROW())/12+5):INDIRECT("S"&amp;(ROW()+12*(($AN686-1)*3+$AO686)-ROW())/12+5),AQ686)</f>
        <v>0</v>
      </c>
      <c r="AS686" s="60"/>
      <c r="AU686" s="58">
        <f ca="1">IF(AND(AQ686&gt;0,AR686&gt;0),COUNTIF(AU$6:AU685,"&gt;0")+1,0)</f>
        <v>0</v>
      </c>
    </row>
    <row r="687" spans="40:47">
      <c r="AN687" s="58">
        <v>19</v>
      </c>
      <c r="AO687" s="58">
        <v>3</v>
      </c>
      <c r="AP687" s="58">
        <v>10</v>
      </c>
      <c r="AQ687" s="60">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58">
        <f ca="1">COUNTIF(INDIRECT("H"&amp;(ROW()+12*(($AN687-1)*3+$AO687)-ROW())/12+5):INDIRECT("S"&amp;(ROW()+12*(($AN687-1)*3+$AO687)-ROW())/12+5),AQ687)</f>
        <v>0</v>
      </c>
      <c r="AS687" s="60"/>
      <c r="AU687" s="58">
        <f ca="1">IF(AND(AQ687&gt;0,AR687&gt;0),COUNTIF(AU$6:AU686,"&gt;0")+1,0)</f>
        <v>0</v>
      </c>
    </row>
    <row r="688" spans="40:47">
      <c r="AN688" s="58">
        <v>19</v>
      </c>
      <c r="AO688" s="58">
        <v>3</v>
      </c>
      <c r="AP688" s="58">
        <v>11</v>
      </c>
      <c r="AQ688" s="60">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58">
        <f ca="1">COUNTIF(INDIRECT("H"&amp;(ROW()+12*(($AN688-1)*3+$AO688)-ROW())/12+5):INDIRECT("S"&amp;(ROW()+12*(($AN688-1)*3+$AO688)-ROW())/12+5),AQ688)</f>
        <v>0</v>
      </c>
      <c r="AS688" s="60"/>
      <c r="AU688" s="58">
        <f ca="1">IF(AND(AQ688&gt;0,AR688&gt;0),COUNTIF(AU$6:AU687,"&gt;0")+1,0)</f>
        <v>0</v>
      </c>
    </row>
    <row r="689" spans="40:47">
      <c r="AN689" s="243">
        <v>19</v>
      </c>
      <c r="AO689" s="243">
        <v>3</v>
      </c>
      <c r="AP689" s="243">
        <v>12</v>
      </c>
      <c r="AQ689" s="244">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243">
        <f ca="1">COUNTIF(INDIRECT("H"&amp;(ROW()+12*(($AN689-1)*3+$AO689)-ROW())/12+5):INDIRECT("S"&amp;(ROW()+12*(($AN689-1)*3+$AO689)-ROW())/12+5),AQ689)</f>
        <v>0</v>
      </c>
      <c r="AS689" s="244"/>
      <c r="AT689" s="243"/>
      <c r="AU689" s="243">
        <f ca="1">IF(AND(AQ689&gt;0,AR689&gt;0),COUNTIF(AU$6:AU688,"&gt;0")+1,0)</f>
        <v>0</v>
      </c>
    </row>
    <row r="690" spans="40:47">
      <c r="AN690" s="58">
        <v>20</v>
      </c>
      <c r="AO690" s="58">
        <v>1</v>
      </c>
      <c r="AP690" s="58">
        <v>1</v>
      </c>
      <c r="AQ690" s="60">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58">
        <f ca="1">COUNTIF(INDIRECT("H"&amp;(ROW()+12*(($AN690-1)*3+$AO690)-ROW())/12+5):INDIRECT("S"&amp;(ROW()+12*(($AN690-1)*3+$AO690)-ROW())/12+5),AQ690)</f>
        <v>0</v>
      </c>
      <c r="AS690" s="60"/>
      <c r="AU690" s="58">
        <f ca="1">IF(AND(AQ690&gt;0,AR690&gt;0),COUNTIF(AU$6:AU689,"&gt;0")+1,0)</f>
        <v>0</v>
      </c>
    </row>
    <row r="691" spans="40:47">
      <c r="AN691" s="58">
        <v>20</v>
      </c>
      <c r="AO691" s="58">
        <v>1</v>
      </c>
      <c r="AP691" s="58">
        <v>2</v>
      </c>
      <c r="AQ691" s="60">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58">
        <f ca="1">COUNTIF(INDIRECT("H"&amp;(ROW()+12*(($AN691-1)*3+$AO691)-ROW())/12+5):INDIRECT("S"&amp;(ROW()+12*(($AN691-1)*3+$AO691)-ROW())/12+5),AQ691)</f>
        <v>0</v>
      </c>
      <c r="AS691" s="60"/>
      <c r="AU691" s="58">
        <f ca="1">IF(AND(AQ691&gt;0,AR691&gt;0),COUNTIF(AU$6:AU690,"&gt;0")+1,0)</f>
        <v>0</v>
      </c>
    </row>
    <row r="692" spans="40:47">
      <c r="AN692" s="58">
        <v>20</v>
      </c>
      <c r="AO692" s="58">
        <v>1</v>
      </c>
      <c r="AP692" s="58">
        <v>3</v>
      </c>
      <c r="AQ692" s="60">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58">
        <f ca="1">COUNTIF(INDIRECT("H"&amp;(ROW()+12*(($AN692-1)*3+$AO692)-ROW())/12+5):INDIRECT("S"&amp;(ROW()+12*(($AN692-1)*3+$AO692)-ROW())/12+5),AQ692)</f>
        <v>0</v>
      </c>
      <c r="AS692" s="60"/>
      <c r="AU692" s="58">
        <f ca="1">IF(AND(AQ692&gt;0,AR692&gt;0),COUNTIF(AU$6:AU691,"&gt;0")+1,0)</f>
        <v>0</v>
      </c>
    </row>
    <row r="693" spans="40:47">
      <c r="AN693" s="58">
        <v>20</v>
      </c>
      <c r="AO693" s="58">
        <v>1</v>
      </c>
      <c r="AP693" s="58">
        <v>4</v>
      </c>
      <c r="AQ693" s="60">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58">
        <f ca="1">COUNTIF(INDIRECT("H"&amp;(ROW()+12*(($AN693-1)*3+$AO693)-ROW())/12+5):INDIRECT("S"&amp;(ROW()+12*(($AN693-1)*3+$AO693)-ROW())/12+5),AQ693)</f>
        <v>0</v>
      </c>
      <c r="AS693" s="60"/>
      <c r="AU693" s="58">
        <f ca="1">IF(AND(AQ693&gt;0,AR693&gt;0),COUNTIF(AU$6:AU692,"&gt;0")+1,0)</f>
        <v>0</v>
      </c>
    </row>
    <row r="694" spans="40:47">
      <c r="AN694" s="58">
        <v>20</v>
      </c>
      <c r="AO694" s="58">
        <v>1</v>
      </c>
      <c r="AP694" s="58">
        <v>5</v>
      </c>
      <c r="AQ694" s="60">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58">
        <f ca="1">COUNTIF(INDIRECT("H"&amp;(ROW()+12*(($AN694-1)*3+$AO694)-ROW())/12+5):INDIRECT("S"&amp;(ROW()+12*(($AN694-1)*3+$AO694)-ROW())/12+5),AQ694)</f>
        <v>0</v>
      </c>
      <c r="AS694" s="60"/>
      <c r="AU694" s="58">
        <f ca="1">IF(AND(AQ694&gt;0,AR694&gt;0),COUNTIF(AU$6:AU693,"&gt;0")+1,0)</f>
        <v>0</v>
      </c>
    </row>
    <row r="695" spans="40:47">
      <c r="AN695" s="58">
        <v>20</v>
      </c>
      <c r="AO695" s="58">
        <v>1</v>
      </c>
      <c r="AP695" s="58">
        <v>6</v>
      </c>
      <c r="AQ695" s="60">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58">
        <f ca="1">COUNTIF(INDIRECT("H"&amp;(ROW()+12*(($AN695-1)*3+$AO695)-ROW())/12+5):INDIRECT("S"&amp;(ROW()+12*(($AN695-1)*3+$AO695)-ROW())/12+5),AQ695)</f>
        <v>0</v>
      </c>
      <c r="AS695" s="60"/>
      <c r="AU695" s="58">
        <f ca="1">IF(AND(AQ695&gt;0,AR695&gt;0),COUNTIF(AU$6:AU694,"&gt;0")+1,0)</f>
        <v>0</v>
      </c>
    </row>
    <row r="696" spans="40:47">
      <c r="AN696" s="58">
        <v>20</v>
      </c>
      <c r="AO696" s="58">
        <v>1</v>
      </c>
      <c r="AP696" s="58">
        <v>7</v>
      </c>
      <c r="AQ696" s="60">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58">
        <f ca="1">COUNTIF(INDIRECT("H"&amp;(ROW()+12*(($AN696-1)*3+$AO696)-ROW())/12+5):INDIRECT("S"&amp;(ROW()+12*(($AN696-1)*3+$AO696)-ROW())/12+5),AQ696)</f>
        <v>0</v>
      </c>
      <c r="AS696" s="60"/>
      <c r="AU696" s="58">
        <f ca="1">IF(AND(AQ696&gt;0,AR696&gt;0),COUNTIF(AU$6:AU695,"&gt;0")+1,0)</f>
        <v>0</v>
      </c>
    </row>
    <row r="697" spans="40:47">
      <c r="AN697" s="58">
        <v>20</v>
      </c>
      <c r="AO697" s="58">
        <v>1</v>
      </c>
      <c r="AP697" s="58">
        <v>8</v>
      </c>
      <c r="AQ697" s="60">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58">
        <f ca="1">COUNTIF(INDIRECT("H"&amp;(ROW()+12*(($AN697-1)*3+$AO697)-ROW())/12+5):INDIRECT("S"&amp;(ROW()+12*(($AN697-1)*3+$AO697)-ROW())/12+5),AQ697)</f>
        <v>0</v>
      </c>
      <c r="AS697" s="60"/>
      <c r="AU697" s="58">
        <f ca="1">IF(AND(AQ697&gt;0,AR697&gt;0),COUNTIF(AU$6:AU696,"&gt;0")+1,0)</f>
        <v>0</v>
      </c>
    </row>
    <row r="698" spans="40:47">
      <c r="AN698" s="58">
        <v>20</v>
      </c>
      <c r="AO698" s="58">
        <v>1</v>
      </c>
      <c r="AP698" s="58">
        <v>9</v>
      </c>
      <c r="AQ698" s="60">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58">
        <f ca="1">COUNTIF(INDIRECT("H"&amp;(ROW()+12*(($AN698-1)*3+$AO698)-ROW())/12+5):INDIRECT("S"&amp;(ROW()+12*(($AN698-1)*3+$AO698)-ROW())/12+5),AQ698)</f>
        <v>0</v>
      </c>
      <c r="AS698" s="60"/>
      <c r="AU698" s="58">
        <f ca="1">IF(AND(AQ698&gt;0,AR698&gt;0),COUNTIF(AU$6:AU697,"&gt;0")+1,0)</f>
        <v>0</v>
      </c>
    </row>
    <row r="699" spans="40:47">
      <c r="AN699" s="58">
        <v>20</v>
      </c>
      <c r="AO699" s="58">
        <v>1</v>
      </c>
      <c r="AP699" s="58">
        <v>10</v>
      </c>
      <c r="AQ699" s="60">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58">
        <f ca="1">COUNTIF(INDIRECT("H"&amp;(ROW()+12*(($AN699-1)*3+$AO699)-ROW())/12+5):INDIRECT("S"&amp;(ROW()+12*(($AN699-1)*3+$AO699)-ROW())/12+5),AQ699)</f>
        <v>0</v>
      </c>
      <c r="AS699" s="60"/>
      <c r="AU699" s="58">
        <f ca="1">IF(AND(AQ699&gt;0,AR699&gt;0),COUNTIF(AU$6:AU698,"&gt;0")+1,0)</f>
        <v>0</v>
      </c>
    </row>
    <row r="700" spans="40:47">
      <c r="AN700" s="58">
        <v>20</v>
      </c>
      <c r="AO700" s="58">
        <v>1</v>
      </c>
      <c r="AP700" s="58">
        <v>11</v>
      </c>
      <c r="AQ700" s="60">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58">
        <f ca="1">COUNTIF(INDIRECT("H"&amp;(ROW()+12*(($AN700-1)*3+$AO700)-ROW())/12+5):INDIRECT("S"&amp;(ROW()+12*(($AN700-1)*3+$AO700)-ROW())/12+5),AQ700)</f>
        <v>0</v>
      </c>
      <c r="AS700" s="60"/>
      <c r="AU700" s="58">
        <f ca="1">IF(AND(AQ700&gt;0,AR700&gt;0),COUNTIF(AU$6:AU699,"&gt;0")+1,0)</f>
        <v>0</v>
      </c>
    </row>
    <row r="701" spans="40:47">
      <c r="AN701" s="58">
        <v>20</v>
      </c>
      <c r="AO701" s="58">
        <v>1</v>
      </c>
      <c r="AP701" s="58">
        <v>12</v>
      </c>
      <c r="AQ701" s="60">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58">
        <f ca="1">COUNTIF(INDIRECT("H"&amp;(ROW()+12*(($AN701-1)*3+$AO701)-ROW())/12+5):INDIRECT("S"&amp;(ROW()+12*(($AN701-1)*3+$AO701)-ROW())/12+5),AQ701)</f>
        <v>0</v>
      </c>
      <c r="AS701" s="60"/>
      <c r="AU701" s="58">
        <f ca="1">IF(AND(AQ701&gt;0,AR701&gt;0),COUNTIF(AU$6:AU700,"&gt;0")+1,0)</f>
        <v>0</v>
      </c>
    </row>
    <row r="702" spans="40:47">
      <c r="AN702" s="58">
        <v>20</v>
      </c>
      <c r="AO702" s="58">
        <v>2</v>
      </c>
      <c r="AP702" s="58">
        <v>1</v>
      </c>
      <c r="AQ702" s="60">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58">
        <f ca="1">COUNTIF(INDIRECT("H"&amp;(ROW()+12*(($AN702-1)*3+$AO702)-ROW())/12+5):INDIRECT("S"&amp;(ROW()+12*(($AN702-1)*3+$AO702)-ROW())/12+5),AQ702)</f>
        <v>0</v>
      </c>
      <c r="AS702" s="60"/>
      <c r="AU702" s="58">
        <f ca="1">IF(AND(AQ702&gt;0,AR702&gt;0),COUNTIF(AU$6:AU701,"&gt;0")+1,0)</f>
        <v>0</v>
      </c>
    </row>
    <row r="703" spans="40:47">
      <c r="AN703" s="58">
        <v>20</v>
      </c>
      <c r="AO703" s="58">
        <v>2</v>
      </c>
      <c r="AP703" s="58">
        <v>2</v>
      </c>
      <c r="AQ703" s="60">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58">
        <f ca="1">COUNTIF(INDIRECT("H"&amp;(ROW()+12*(($AN703-1)*3+$AO703)-ROW())/12+5):INDIRECT("S"&amp;(ROW()+12*(($AN703-1)*3+$AO703)-ROW())/12+5),AQ703)</f>
        <v>0</v>
      </c>
      <c r="AS703" s="60"/>
      <c r="AU703" s="58">
        <f ca="1">IF(AND(AQ703&gt;0,AR703&gt;0),COUNTIF(AU$6:AU702,"&gt;0")+1,0)</f>
        <v>0</v>
      </c>
    </row>
    <row r="704" spans="40:47">
      <c r="AN704" s="58">
        <v>20</v>
      </c>
      <c r="AO704" s="58">
        <v>2</v>
      </c>
      <c r="AP704" s="58">
        <v>3</v>
      </c>
      <c r="AQ704" s="60">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58">
        <f ca="1">COUNTIF(INDIRECT("H"&amp;(ROW()+12*(($AN704-1)*3+$AO704)-ROW())/12+5):INDIRECT("S"&amp;(ROW()+12*(($AN704-1)*3+$AO704)-ROW())/12+5),AQ704)</f>
        <v>0</v>
      </c>
      <c r="AS704" s="60"/>
      <c r="AU704" s="58">
        <f ca="1">IF(AND(AQ704&gt;0,AR704&gt;0),COUNTIF(AU$6:AU703,"&gt;0")+1,0)</f>
        <v>0</v>
      </c>
    </row>
    <row r="705" spans="40:47">
      <c r="AN705" s="58">
        <v>20</v>
      </c>
      <c r="AO705" s="58">
        <v>2</v>
      </c>
      <c r="AP705" s="58">
        <v>4</v>
      </c>
      <c r="AQ705" s="60">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58">
        <f ca="1">COUNTIF(INDIRECT("H"&amp;(ROW()+12*(($AN705-1)*3+$AO705)-ROW())/12+5):INDIRECT("S"&amp;(ROW()+12*(($AN705-1)*3+$AO705)-ROW())/12+5),AQ705)</f>
        <v>0</v>
      </c>
      <c r="AS705" s="60"/>
      <c r="AU705" s="58">
        <f ca="1">IF(AND(AQ705&gt;0,AR705&gt;0),COUNTIF(AU$6:AU704,"&gt;0")+1,0)</f>
        <v>0</v>
      </c>
    </row>
    <row r="706" spans="40:47">
      <c r="AN706" s="58">
        <v>20</v>
      </c>
      <c r="AO706" s="58">
        <v>2</v>
      </c>
      <c r="AP706" s="58">
        <v>5</v>
      </c>
      <c r="AQ706" s="60">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58">
        <f ca="1">COUNTIF(INDIRECT("H"&amp;(ROW()+12*(($AN706-1)*3+$AO706)-ROW())/12+5):INDIRECT("S"&amp;(ROW()+12*(($AN706-1)*3+$AO706)-ROW())/12+5),AQ706)</f>
        <v>0</v>
      </c>
      <c r="AS706" s="60"/>
      <c r="AU706" s="58">
        <f ca="1">IF(AND(AQ706&gt;0,AR706&gt;0),COUNTIF(AU$6:AU705,"&gt;0")+1,0)</f>
        <v>0</v>
      </c>
    </row>
    <row r="707" spans="40:47">
      <c r="AN707" s="58">
        <v>20</v>
      </c>
      <c r="AO707" s="58">
        <v>2</v>
      </c>
      <c r="AP707" s="58">
        <v>6</v>
      </c>
      <c r="AQ707" s="60">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58">
        <f ca="1">COUNTIF(INDIRECT("H"&amp;(ROW()+12*(($AN707-1)*3+$AO707)-ROW())/12+5):INDIRECT("S"&amp;(ROW()+12*(($AN707-1)*3+$AO707)-ROW())/12+5),AQ707)</f>
        <v>0</v>
      </c>
      <c r="AS707" s="60"/>
      <c r="AU707" s="58">
        <f ca="1">IF(AND(AQ707&gt;0,AR707&gt;0),COUNTIF(AU$6:AU706,"&gt;0")+1,0)</f>
        <v>0</v>
      </c>
    </row>
    <row r="708" spans="40:47">
      <c r="AN708" s="58">
        <v>20</v>
      </c>
      <c r="AO708" s="58">
        <v>2</v>
      </c>
      <c r="AP708" s="58">
        <v>7</v>
      </c>
      <c r="AQ708" s="60">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58">
        <f ca="1">COUNTIF(INDIRECT("H"&amp;(ROW()+12*(($AN708-1)*3+$AO708)-ROW())/12+5):INDIRECT("S"&amp;(ROW()+12*(($AN708-1)*3+$AO708)-ROW())/12+5),AQ708)</f>
        <v>0</v>
      </c>
      <c r="AS708" s="60"/>
      <c r="AU708" s="58">
        <f ca="1">IF(AND(AQ708&gt;0,AR708&gt;0),COUNTIF(AU$6:AU707,"&gt;0")+1,0)</f>
        <v>0</v>
      </c>
    </row>
    <row r="709" spans="40:47">
      <c r="AN709" s="58">
        <v>20</v>
      </c>
      <c r="AO709" s="58">
        <v>2</v>
      </c>
      <c r="AP709" s="58">
        <v>8</v>
      </c>
      <c r="AQ709" s="60">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58">
        <f ca="1">COUNTIF(INDIRECT("H"&amp;(ROW()+12*(($AN709-1)*3+$AO709)-ROW())/12+5):INDIRECT("S"&amp;(ROW()+12*(($AN709-1)*3+$AO709)-ROW())/12+5),AQ709)</f>
        <v>0</v>
      </c>
      <c r="AS709" s="60"/>
      <c r="AU709" s="58">
        <f ca="1">IF(AND(AQ709&gt;0,AR709&gt;0),COUNTIF(AU$6:AU708,"&gt;0")+1,0)</f>
        <v>0</v>
      </c>
    </row>
    <row r="710" spans="40:47">
      <c r="AN710" s="58">
        <v>20</v>
      </c>
      <c r="AO710" s="58">
        <v>2</v>
      </c>
      <c r="AP710" s="58">
        <v>9</v>
      </c>
      <c r="AQ710" s="60">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58">
        <f ca="1">COUNTIF(INDIRECT("H"&amp;(ROW()+12*(($AN710-1)*3+$AO710)-ROW())/12+5):INDIRECT("S"&amp;(ROW()+12*(($AN710-1)*3+$AO710)-ROW())/12+5),AQ710)</f>
        <v>0</v>
      </c>
      <c r="AS710" s="60"/>
      <c r="AU710" s="58">
        <f ca="1">IF(AND(AQ710&gt;0,AR710&gt;0),COUNTIF(AU$6:AU709,"&gt;0")+1,0)</f>
        <v>0</v>
      </c>
    </row>
    <row r="711" spans="40:47">
      <c r="AN711" s="58">
        <v>20</v>
      </c>
      <c r="AO711" s="58">
        <v>2</v>
      </c>
      <c r="AP711" s="58">
        <v>10</v>
      </c>
      <c r="AQ711" s="60">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58">
        <f ca="1">COUNTIF(INDIRECT("H"&amp;(ROW()+12*(($AN711-1)*3+$AO711)-ROW())/12+5):INDIRECT("S"&amp;(ROW()+12*(($AN711-1)*3+$AO711)-ROW())/12+5),AQ711)</f>
        <v>0</v>
      </c>
      <c r="AS711" s="60"/>
      <c r="AU711" s="58">
        <f ca="1">IF(AND(AQ711&gt;0,AR711&gt;0),COUNTIF(AU$6:AU710,"&gt;0")+1,0)</f>
        <v>0</v>
      </c>
    </row>
    <row r="712" spans="40:47">
      <c r="AN712" s="58">
        <v>20</v>
      </c>
      <c r="AO712" s="58">
        <v>2</v>
      </c>
      <c r="AP712" s="58">
        <v>11</v>
      </c>
      <c r="AQ712" s="60">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58">
        <f ca="1">COUNTIF(INDIRECT("H"&amp;(ROW()+12*(($AN712-1)*3+$AO712)-ROW())/12+5):INDIRECT("S"&amp;(ROW()+12*(($AN712-1)*3+$AO712)-ROW())/12+5),AQ712)</f>
        <v>0</v>
      </c>
      <c r="AS712" s="60"/>
      <c r="AU712" s="58">
        <f ca="1">IF(AND(AQ712&gt;0,AR712&gt;0),COUNTIF(AU$6:AU711,"&gt;0")+1,0)</f>
        <v>0</v>
      </c>
    </row>
    <row r="713" spans="40:47">
      <c r="AN713" s="58">
        <v>20</v>
      </c>
      <c r="AO713" s="58">
        <v>2</v>
      </c>
      <c r="AP713" s="58">
        <v>12</v>
      </c>
      <c r="AQ713" s="60">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58">
        <f ca="1">COUNTIF(INDIRECT("H"&amp;(ROW()+12*(($AN713-1)*3+$AO713)-ROW())/12+5):INDIRECT("S"&amp;(ROW()+12*(($AN713-1)*3+$AO713)-ROW())/12+5),AQ713)</f>
        <v>0</v>
      </c>
      <c r="AS713" s="60"/>
      <c r="AU713" s="58">
        <f ca="1">IF(AND(AQ713&gt;0,AR713&gt;0),COUNTIF(AU$6:AU712,"&gt;0")+1,0)</f>
        <v>0</v>
      </c>
    </row>
    <row r="714" spans="40:47">
      <c r="AN714" s="58">
        <v>20</v>
      </c>
      <c r="AO714" s="58">
        <v>3</v>
      </c>
      <c r="AP714" s="58">
        <v>1</v>
      </c>
      <c r="AQ714" s="60">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58">
        <f ca="1">COUNTIF(INDIRECT("H"&amp;(ROW()+12*(($AN714-1)*3+$AO714)-ROW())/12+5):INDIRECT("S"&amp;(ROW()+12*(($AN714-1)*3+$AO714)-ROW())/12+5),AQ714)</f>
        <v>0</v>
      </c>
      <c r="AS714" s="60"/>
      <c r="AU714" s="58">
        <f ca="1">IF(AND(AQ714&gt;0,AR714&gt;0),COUNTIF(AU$6:AU713,"&gt;0")+1,0)</f>
        <v>0</v>
      </c>
    </row>
    <row r="715" spans="40:47">
      <c r="AN715" s="58">
        <v>20</v>
      </c>
      <c r="AO715" s="58">
        <v>3</v>
      </c>
      <c r="AP715" s="58">
        <v>2</v>
      </c>
      <c r="AQ715" s="60">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58">
        <f ca="1">COUNTIF(INDIRECT("H"&amp;(ROW()+12*(($AN715-1)*3+$AO715)-ROW())/12+5):INDIRECT("S"&amp;(ROW()+12*(($AN715-1)*3+$AO715)-ROW())/12+5),AQ715)</f>
        <v>0</v>
      </c>
      <c r="AS715" s="60"/>
      <c r="AU715" s="58">
        <f ca="1">IF(AND(AQ715&gt;0,AR715&gt;0),COUNTIF(AU$6:AU714,"&gt;0")+1,0)</f>
        <v>0</v>
      </c>
    </row>
    <row r="716" spans="40:47">
      <c r="AN716" s="58">
        <v>20</v>
      </c>
      <c r="AO716" s="58">
        <v>3</v>
      </c>
      <c r="AP716" s="58">
        <v>3</v>
      </c>
      <c r="AQ716" s="60">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58">
        <f ca="1">COUNTIF(INDIRECT("H"&amp;(ROW()+12*(($AN716-1)*3+$AO716)-ROW())/12+5):INDIRECT("S"&amp;(ROW()+12*(($AN716-1)*3+$AO716)-ROW())/12+5),AQ716)</f>
        <v>0</v>
      </c>
      <c r="AS716" s="60"/>
      <c r="AU716" s="58">
        <f ca="1">IF(AND(AQ716&gt;0,AR716&gt;0),COUNTIF(AU$6:AU715,"&gt;0")+1,0)</f>
        <v>0</v>
      </c>
    </row>
    <row r="717" spans="40:47">
      <c r="AN717" s="58">
        <v>20</v>
      </c>
      <c r="AO717" s="58">
        <v>3</v>
      </c>
      <c r="AP717" s="58">
        <v>4</v>
      </c>
      <c r="AQ717" s="60">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58">
        <f ca="1">COUNTIF(INDIRECT("H"&amp;(ROW()+12*(($AN717-1)*3+$AO717)-ROW())/12+5):INDIRECT("S"&amp;(ROW()+12*(($AN717-1)*3+$AO717)-ROW())/12+5),AQ717)</f>
        <v>0</v>
      </c>
      <c r="AS717" s="60"/>
      <c r="AU717" s="58">
        <f ca="1">IF(AND(AQ717&gt;0,AR717&gt;0),COUNTIF(AU$6:AU716,"&gt;0")+1,0)</f>
        <v>0</v>
      </c>
    </row>
    <row r="718" spans="40:47">
      <c r="AN718" s="58">
        <v>20</v>
      </c>
      <c r="AO718" s="58">
        <v>3</v>
      </c>
      <c r="AP718" s="58">
        <v>5</v>
      </c>
      <c r="AQ718" s="60">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58">
        <f ca="1">COUNTIF(INDIRECT("H"&amp;(ROW()+12*(($AN718-1)*3+$AO718)-ROW())/12+5):INDIRECT("S"&amp;(ROW()+12*(($AN718-1)*3+$AO718)-ROW())/12+5),AQ718)</f>
        <v>0</v>
      </c>
      <c r="AS718" s="60"/>
      <c r="AU718" s="58">
        <f ca="1">IF(AND(AQ718&gt;0,AR718&gt;0),COUNTIF(AU$6:AU717,"&gt;0")+1,0)</f>
        <v>0</v>
      </c>
    </row>
    <row r="719" spans="40:47">
      <c r="AN719" s="58">
        <v>20</v>
      </c>
      <c r="AO719" s="58">
        <v>3</v>
      </c>
      <c r="AP719" s="58">
        <v>6</v>
      </c>
      <c r="AQ719" s="60">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58">
        <f ca="1">COUNTIF(INDIRECT("H"&amp;(ROW()+12*(($AN719-1)*3+$AO719)-ROW())/12+5):INDIRECT("S"&amp;(ROW()+12*(($AN719-1)*3+$AO719)-ROW())/12+5),AQ719)</f>
        <v>0</v>
      </c>
      <c r="AS719" s="60"/>
      <c r="AU719" s="58">
        <f ca="1">IF(AND(AQ719&gt;0,AR719&gt;0),COUNTIF(AU$6:AU718,"&gt;0")+1,0)</f>
        <v>0</v>
      </c>
    </row>
    <row r="720" spans="40:47">
      <c r="AN720" s="58">
        <v>20</v>
      </c>
      <c r="AO720" s="58">
        <v>3</v>
      </c>
      <c r="AP720" s="58">
        <v>7</v>
      </c>
      <c r="AQ720" s="60">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58">
        <f ca="1">COUNTIF(INDIRECT("H"&amp;(ROW()+12*(($AN720-1)*3+$AO720)-ROW())/12+5):INDIRECT("S"&amp;(ROW()+12*(($AN720-1)*3+$AO720)-ROW())/12+5),AQ720)</f>
        <v>0</v>
      </c>
      <c r="AS720" s="60"/>
      <c r="AU720" s="58">
        <f ca="1">IF(AND(AQ720&gt;0,AR720&gt;0),COUNTIF(AU$6:AU719,"&gt;0")+1,0)</f>
        <v>0</v>
      </c>
    </row>
    <row r="721" spans="40:47">
      <c r="AN721" s="58">
        <v>20</v>
      </c>
      <c r="AO721" s="58">
        <v>3</v>
      </c>
      <c r="AP721" s="58">
        <v>8</v>
      </c>
      <c r="AQ721" s="60">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58">
        <f ca="1">COUNTIF(INDIRECT("H"&amp;(ROW()+12*(($AN721-1)*3+$AO721)-ROW())/12+5):INDIRECT("S"&amp;(ROW()+12*(($AN721-1)*3+$AO721)-ROW())/12+5),AQ721)</f>
        <v>0</v>
      </c>
      <c r="AS721" s="60"/>
      <c r="AU721" s="58">
        <f ca="1">IF(AND(AQ721&gt;0,AR721&gt;0),COUNTIF(AU$6:AU720,"&gt;0")+1,0)</f>
        <v>0</v>
      </c>
    </row>
    <row r="722" spans="40:47">
      <c r="AN722" s="58">
        <v>20</v>
      </c>
      <c r="AO722" s="58">
        <v>3</v>
      </c>
      <c r="AP722" s="58">
        <v>9</v>
      </c>
      <c r="AQ722" s="60">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58">
        <f ca="1">COUNTIF(INDIRECT("H"&amp;(ROW()+12*(($AN722-1)*3+$AO722)-ROW())/12+5):INDIRECT("S"&amp;(ROW()+12*(($AN722-1)*3+$AO722)-ROW())/12+5),AQ722)</f>
        <v>0</v>
      </c>
      <c r="AS722" s="60"/>
      <c r="AU722" s="58">
        <f ca="1">IF(AND(AQ722&gt;0,AR722&gt;0),COUNTIF(AU$6:AU721,"&gt;0")+1,0)</f>
        <v>0</v>
      </c>
    </row>
    <row r="723" spans="40:47">
      <c r="AN723" s="58">
        <v>20</v>
      </c>
      <c r="AO723" s="58">
        <v>3</v>
      </c>
      <c r="AP723" s="58">
        <v>10</v>
      </c>
      <c r="AQ723" s="60">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58">
        <f ca="1">COUNTIF(INDIRECT("H"&amp;(ROW()+12*(($AN723-1)*3+$AO723)-ROW())/12+5):INDIRECT("S"&amp;(ROW()+12*(($AN723-1)*3+$AO723)-ROW())/12+5),AQ723)</f>
        <v>0</v>
      </c>
      <c r="AS723" s="60"/>
      <c r="AU723" s="58">
        <f ca="1">IF(AND(AQ723&gt;0,AR723&gt;0),COUNTIF(AU$6:AU722,"&gt;0")+1,0)</f>
        <v>0</v>
      </c>
    </row>
    <row r="724" spans="40:47">
      <c r="AN724" s="58">
        <v>20</v>
      </c>
      <c r="AO724" s="58">
        <v>3</v>
      </c>
      <c r="AP724" s="58">
        <v>11</v>
      </c>
      <c r="AQ724" s="60">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58">
        <f ca="1">COUNTIF(INDIRECT("H"&amp;(ROW()+12*(($AN724-1)*3+$AO724)-ROW())/12+5):INDIRECT("S"&amp;(ROW()+12*(($AN724-1)*3+$AO724)-ROW())/12+5),AQ724)</f>
        <v>0</v>
      </c>
      <c r="AS724" s="60"/>
      <c r="AU724" s="58">
        <f ca="1">IF(AND(AQ724&gt;0,AR724&gt;0),COUNTIF(AU$6:AU723,"&gt;0")+1,0)</f>
        <v>0</v>
      </c>
    </row>
    <row r="725" spans="40:47">
      <c r="AN725" s="243">
        <v>20</v>
      </c>
      <c r="AO725" s="243">
        <v>3</v>
      </c>
      <c r="AP725" s="243">
        <v>12</v>
      </c>
      <c r="AQ725" s="244">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243">
        <f ca="1">COUNTIF(INDIRECT("H"&amp;(ROW()+12*(($AN725-1)*3+$AO725)-ROW())/12+5):INDIRECT("S"&amp;(ROW()+12*(($AN725-1)*3+$AO725)-ROW())/12+5),AQ725)</f>
        <v>0</v>
      </c>
      <c r="AS725" s="244"/>
      <c r="AT725" s="243"/>
      <c r="AU725" s="243">
        <f ca="1">IF(AND(AQ725&gt;0,AR725&gt;0),COUNTIF(AU$6:AU724,"&gt;0")+1,0)</f>
        <v>0</v>
      </c>
    </row>
    <row r="726" spans="40:47">
      <c r="AN726" s="58">
        <v>21</v>
      </c>
      <c r="AO726" s="58">
        <v>1</v>
      </c>
      <c r="AP726" s="58">
        <v>1</v>
      </c>
      <c r="AQ726" s="58">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58">
        <f ca="1">COUNTIF(INDIRECT("H"&amp;(ROW()+12*(($AN726-1)*3+$AO726)-ROW())/12+5):INDIRECT("S"&amp;(ROW()+12*(($AN726-1)*3+$AO726)-ROW())/12+5),AQ726)</f>
        <v>0</v>
      </c>
      <c r="AU726" s="58">
        <f ca="1">IF(AND(AQ726&gt;0,AR726&gt;0),COUNTIF(AU$6:AU725,"&gt;0")+1,0)</f>
        <v>0</v>
      </c>
    </row>
    <row r="727" spans="40:47">
      <c r="AN727" s="58">
        <v>21</v>
      </c>
      <c r="AO727" s="58">
        <v>1</v>
      </c>
      <c r="AP727" s="58">
        <v>2</v>
      </c>
      <c r="AQ727" s="58">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58">
        <f ca="1">COUNTIF(INDIRECT("H"&amp;(ROW()+12*(($AN727-1)*3+$AO727)-ROW())/12+5):INDIRECT("S"&amp;(ROW()+12*(($AN727-1)*3+$AO727)-ROW())/12+5),AQ727)</f>
        <v>0</v>
      </c>
      <c r="AU727" s="58">
        <f ca="1">IF(AND(AQ727&gt;0,AR727&gt;0),COUNTIF(AU$6:AU726,"&gt;0")+1,0)</f>
        <v>0</v>
      </c>
    </row>
    <row r="728" spans="40:47">
      <c r="AN728" s="58">
        <v>21</v>
      </c>
      <c r="AO728" s="58">
        <v>1</v>
      </c>
      <c r="AP728" s="58">
        <v>3</v>
      </c>
      <c r="AQ728" s="58">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58">
        <f ca="1">COUNTIF(INDIRECT("H"&amp;(ROW()+12*(($AN728-1)*3+$AO728)-ROW())/12+5):INDIRECT("S"&amp;(ROW()+12*(($AN728-1)*3+$AO728)-ROW())/12+5),AQ728)</f>
        <v>0</v>
      </c>
      <c r="AU728" s="58">
        <f ca="1">IF(AND(AQ728&gt;0,AR728&gt;0),COUNTIF(AU$6:AU727,"&gt;0")+1,0)</f>
        <v>0</v>
      </c>
    </row>
    <row r="729" spans="40:47">
      <c r="AN729" s="58">
        <v>21</v>
      </c>
      <c r="AO729" s="58">
        <v>1</v>
      </c>
      <c r="AP729" s="58">
        <v>4</v>
      </c>
      <c r="AQ729" s="58">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58">
        <f ca="1">COUNTIF(INDIRECT("H"&amp;(ROW()+12*(($AN729-1)*3+$AO729)-ROW())/12+5):INDIRECT("S"&amp;(ROW()+12*(($AN729-1)*3+$AO729)-ROW())/12+5),AQ729)</f>
        <v>0</v>
      </c>
      <c r="AU729" s="58">
        <f ca="1">IF(AND(AQ729&gt;0,AR729&gt;0),COUNTIF(AU$6:AU728,"&gt;0")+1,0)</f>
        <v>0</v>
      </c>
    </row>
    <row r="730" spans="40:47">
      <c r="AN730" s="58">
        <v>21</v>
      </c>
      <c r="AO730" s="58">
        <v>1</v>
      </c>
      <c r="AP730" s="58">
        <v>5</v>
      </c>
      <c r="AQ730" s="58">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58">
        <f ca="1">COUNTIF(INDIRECT("H"&amp;(ROW()+12*(($AN730-1)*3+$AO730)-ROW())/12+5):INDIRECT("S"&amp;(ROW()+12*(($AN730-1)*3+$AO730)-ROW())/12+5),AQ730)</f>
        <v>0</v>
      </c>
      <c r="AU730" s="58">
        <f ca="1">IF(AND(AQ730&gt;0,AR730&gt;0),COUNTIF(AU$6:AU729,"&gt;0")+1,0)</f>
        <v>0</v>
      </c>
    </row>
    <row r="731" spans="40:47">
      <c r="AN731" s="58">
        <v>21</v>
      </c>
      <c r="AO731" s="58">
        <v>1</v>
      </c>
      <c r="AP731" s="58">
        <v>6</v>
      </c>
      <c r="AQ731" s="58">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58">
        <f ca="1">COUNTIF(INDIRECT("H"&amp;(ROW()+12*(($AN731-1)*3+$AO731)-ROW())/12+5):INDIRECT("S"&amp;(ROW()+12*(($AN731-1)*3+$AO731)-ROW())/12+5),AQ731)</f>
        <v>0</v>
      </c>
      <c r="AU731" s="58">
        <f ca="1">IF(AND(AQ731&gt;0,AR731&gt;0),COUNTIF(AU$6:AU730,"&gt;0")+1,0)</f>
        <v>0</v>
      </c>
    </row>
    <row r="732" spans="40:47">
      <c r="AN732" s="58">
        <v>21</v>
      </c>
      <c r="AO732" s="58">
        <v>1</v>
      </c>
      <c r="AP732" s="58">
        <v>7</v>
      </c>
      <c r="AQ732" s="58">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58">
        <f ca="1">COUNTIF(INDIRECT("H"&amp;(ROW()+12*(($AN732-1)*3+$AO732)-ROW())/12+5):INDIRECT("S"&amp;(ROW()+12*(($AN732-1)*3+$AO732)-ROW())/12+5),AQ732)</f>
        <v>0</v>
      </c>
      <c r="AU732" s="58">
        <f ca="1">IF(AND(AQ732&gt;0,AR732&gt;0),COUNTIF(AU$6:AU731,"&gt;0")+1,0)</f>
        <v>0</v>
      </c>
    </row>
    <row r="733" spans="40:47">
      <c r="AN733" s="58">
        <v>21</v>
      </c>
      <c r="AO733" s="58">
        <v>1</v>
      </c>
      <c r="AP733" s="58">
        <v>8</v>
      </c>
      <c r="AQ733" s="58">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58">
        <f ca="1">COUNTIF(INDIRECT("H"&amp;(ROW()+12*(($AN733-1)*3+$AO733)-ROW())/12+5):INDIRECT("S"&amp;(ROW()+12*(($AN733-1)*3+$AO733)-ROW())/12+5),AQ733)</f>
        <v>0</v>
      </c>
      <c r="AU733" s="58">
        <f ca="1">IF(AND(AQ733&gt;0,AR733&gt;0),COUNTIF(AU$6:AU732,"&gt;0")+1,0)</f>
        <v>0</v>
      </c>
    </row>
    <row r="734" spans="40:47">
      <c r="AN734" s="58">
        <v>21</v>
      </c>
      <c r="AO734" s="58">
        <v>1</v>
      </c>
      <c r="AP734" s="58">
        <v>9</v>
      </c>
      <c r="AQ734" s="58">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58">
        <f ca="1">COUNTIF(INDIRECT("H"&amp;(ROW()+12*(($AN734-1)*3+$AO734)-ROW())/12+5):INDIRECT("S"&amp;(ROW()+12*(($AN734-1)*3+$AO734)-ROW())/12+5),AQ734)</f>
        <v>0</v>
      </c>
      <c r="AU734" s="58">
        <f ca="1">IF(AND(AQ734&gt;0,AR734&gt;0),COUNTIF(AU$6:AU733,"&gt;0")+1,0)</f>
        <v>0</v>
      </c>
    </row>
    <row r="735" spans="40:47">
      <c r="AN735" s="58">
        <v>21</v>
      </c>
      <c r="AO735" s="58">
        <v>1</v>
      </c>
      <c r="AP735" s="58">
        <v>10</v>
      </c>
      <c r="AQ735" s="58">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58">
        <f ca="1">COUNTIF(INDIRECT("H"&amp;(ROW()+12*(($AN735-1)*3+$AO735)-ROW())/12+5):INDIRECT("S"&amp;(ROW()+12*(($AN735-1)*3+$AO735)-ROW())/12+5),AQ735)</f>
        <v>0</v>
      </c>
      <c r="AU735" s="58">
        <f ca="1">IF(AND(AQ735&gt;0,AR735&gt;0),COUNTIF(AU$6:AU734,"&gt;0")+1,0)</f>
        <v>0</v>
      </c>
    </row>
    <row r="736" spans="40:47">
      <c r="AN736" s="58">
        <v>21</v>
      </c>
      <c r="AO736" s="58">
        <v>1</v>
      </c>
      <c r="AP736" s="58">
        <v>11</v>
      </c>
      <c r="AQ736" s="58">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58">
        <f ca="1">COUNTIF(INDIRECT("H"&amp;(ROW()+12*(($AN736-1)*3+$AO736)-ROW())/12+5):INDIRECT("S"&amp;(ROW()+12*(($AN736-1)*3+$AO736)-ROW())/12+5),AQ736)</f>
        <v>0</v>
      </c>
      <c r="AU736" s="58">
        <f ca="1">IF(AND(AQ736&gt;0,AR736&gt;0),COUNTIF(AU$6:AU735,"&gt;0")+1,0)</f>
        <v>0</v>
      </c>
    </row>
    <row r="737" spans="40:47">
      <c r="AN737" s="58">
        <v>21</v>
      </c>
      <c r="AO737" s="58">
        <v>1</v>
      </c>
      <c r="AP737" s="58">
        <v>12</v>
      </c>
      <c r="AQ737" s="58">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58">
        <f ca="1">COUNTIF(INDIRECT("H"&amp;(ROW()+12*(($AN737-1)*3+$AO737)-ROW())/12+5):INDIRECT("S"&amp;(ROW()+12*(($AN737-1)*3+$AO737)-ROW())/12+5),AQ737)</f>
        <v>0</v>
      </c>
      <c r="AU737" s="58">
        <f ca="1">IF(AND(AQ737&gt;0,AR737&gt;0),COUNTIF(AU$6:AU736,"&gt;0")+1,0)</f>
        <v>0</v>
      </c>
    </row>
    <row r="738" spans="40:47">
      <c r="AN738" s="58">
        <v>21</v>
      </c>
      <c r="AO738" s="58">
        <v>2</v>
      </c>
      <c r="AP738" s="58">
        <v>1</v>
      </c>
      <c r="AQ738" s="58">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58">
        <f ca="1">COUNTIF(INDIRECT("H"&amp;(ROW()+12*(($AN738-1)*3+$AO738)-ROW())/12+5):INDIRECT("S"&amp;(ROW()+12*(($AN738-1)*3+$AO738)-ROW())/12+5),AQ738)</f>
        <v>0</v>
      </c>
      <c r="AU738" s="58">
        <f ca="1">IF(AND(AQ738&gt;0,AR738&gt;0),COUNTIF(AU$6:AU737,"&gt;0")+1,0)</f>
        <v>0</v>
      </c>
    </row>
    <row r="739" spans="40:47">
      <c r="AN739" s="58">
        <v>21</v>
      </c>
      <c r="AO739" s="58">
        <v>2</v>
      </c>
      <c r="AP739" s="58">
        <v>2</v>
      </c>
      <c r="AQ739" s="58">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58">
        <f ca="1">COUNTIF(INDIRECT("H"&amp;(ROW()+12*(($AN739-1)*3+$AO739)-ROW())/12+5):INDIRECT("S"&amp;(ROW()+12*(($AN739-1)*3+$AO739)-ROW())/12+5),AQ739)</f>
        <v>0</v>
      </c>
      <c r="AU739" s="58">
        <f ca="1">IF(AND(AQ739&gt;0,AR739&gt;0),COUNTIF(AU$6:AU738,"&gt;0")+1,0)</f>
        <v>0</v>
      </c>
    </row>
    <row r="740" spans="40:47">
      <c r="AN740" s="58">
        <v>21</v>
      </c>
      <c r="AO740" s="58">
        <v>2</v>
      </c>
      <c r="AP740" s="58">
        <v>3</v>
      </c>
      <c r="AQ740" s="58">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58">
        <f ca="1">COUNTIF(INDIRECT("H"&amp;(ROW()+12*(($AN740-1)*3+$AO740)-ROW())/12+5):INDIRECT("S"&amp;(ROW()+12*(($AN740-1)*3+$AO740)-ROW())/12+5),AQ740)</f>
        <v>0</v>
      </c>
      <c r="AU740" s="58">
        <f ca="1">IF(AND(AQ740&gt;0,AR740&gt;0),COUNTIF(AU$6:AU739,"&gt;0")+1,0)</f>
        <v>0</v>
      </c>
    </row>
    <row r="741" spans="40:47">
      <c r="AN741" s="58">
        <v>21</v>
      </c>
      <c r="AO741" s="58">
        <v>2</v>
      </c>
      <c r="AP741" s="58">
        <v>4</v>
      </c>
      <c r="AQ741" s="58">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58">
        <f ca="1">COUNTIF(INDIRECT("H"&amp;(ROW()+12*(($AN741-1)*3+$AO741)-ROW())/12+5):INDIRECT("S"&amp;(ROW()+12*(($AN741-1)*3+$AO741)-ROW())/12+5),AQ741)</f>
        <v>0</v>
      </c>
      <c r="AU741" s="58">
        <f ca="1">IF(AND(AQ741&gt;0,AR741&gt;0),COUNTIF(AU$6:AU740,"&gt;0")+1,0)</f>
        <v>0</v>
      </c>
    </row>
    <row r="742" spans="40:47">
      <c r="AN742" s="58">
        <v>21</v>
      </c>
      <c r="AO742" s="58">
        <v>2</v>
      </c>
      <c r="AP742" s="58">
        <v>5</v>
      </c>
      <c r="AQ742" s="58">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58">
        <f ca="1">COUNTIF(INDIRECT("H"&amp;(ROW()+12*(($AN742-1)*3+$AO742)-ROW())/12+5):INDIRECT("S"&amp;(ROW()+12*(($AN742-1)*3+$AO742)-ROW())/12+5),AQ742)</f>
        <v>0</v>
      </c>
      <c r="AU742" s="58">
        <f ca="1">IF(AND(AQ742&gt;0,AR742&gt;0),COUNTIF(AU$6:AU741,"&gt;0")+1,0)</f>
        <v>0</v>
      </c>
    </row>
    <row r="743" spans="40:47">
      <c r="AN743" s="58">
        <v>21</v>
      </c>
      <c r="AO743" s="58">
        <v>2</v>
      </c>
      <c r="AP743" s="58">
        <v>6</v>
      </c>
      <c r="AQ743" s="58">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58">
        <f ca="1">COUNTIF(INDIRECT("H"&amp;(ROW()+12*(($AN743-1)*3+$AO743)-ROW())/12+5):INDIRECT("S"&amp;(ROW()+12*(($AN743-1)*3+$AO743)-ROW())/12+5),AQ743)</f>
        <v>0</v>
      </c>
      <c r="AU743" s="58">
        <f ca="1">IF(AND(AQ743&gt;0,AR743&gt;0),COUNTIF(AU$6:AU742,"&gt;0")+1,0)</f>
        <v>0</v>
      </c>
    </row>
    <row r="744" spans="40:47">
      <c r="AN744" s="58">
        <v>21</v>
      </c>
      <c r="AO744" s="58">
        <v>2</v>
      </c>
      <c r="AP744" s="58">
        <v>7</v>
      </c>
      <c r="AQ744" s="58">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58">
        <f ca="1">COUNTIF(INDIRECT("H"&amp;(ROW()+12*(($AN744-1)*3+$AO744)-ROW())/12+5):INDIRECT("S"&amp;(ROW()+12*(($AN744-1)*3+$AO744)-ROW())/12+5),AQ744)</f>
        <v>0</v>
      </c>
      <c r="AU744" s="58">
        <f ca="1">IF(AND(AQ744&gt;0,AR744&gt;0),COUNTIF(AU$6:AU743,"&gt;0")+1,0)</f>
        <v>0</v>
      </c>
    </row>
    <row r="745" spans="40:47">
      <c r="AN745" s="58">
        <v>21</v>
      </c>
      <c r="AO745" s="58">
        <v>2</v>
      </c>
      <c r="AP745" s="58">
        <v>8</v>
      </c>
      <c r="AQ745" s="58">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58">
        <f ca="1">COUNTIF(INDIRECT("H"&amp;(ROW()+12*(($AN745-1)*3+$AO745)-ROW())/12+5):INDIRECT("S"&amp;(ROW()+12*(($AN745-1)*3+$AO745)-ROW())/12+5),AQ745)</f>
        <v>0</v>
      </c>
      <c r="AU745" s="58">
        <f ca="1">IF(AND(AQ745&gt;0,AR745&gt;0),COUNTIF(AU$6:AU744,"&gt;0")+1,0)</f>
        <v>0</v>
      </c>
    </row>
    <row r="746" spans="40:47">
      <c r="AN746" s="58">
        <v>21</v>
      </c>
      <c r="AO746" s="58">
        <v>2</v>
      </c>
      <c r="AP746" s="58">
        <v>9</v>
      </c>
      <c r="AQ746" s="58">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58">
        <f ca="1">COUNTIF(INDIRECT("H"&amp;(ROW()+12*(($AN746-1)*3+$AO746)-ROW())/12+5):INDIRECT("S"&amp;(ROW()+12*(($AN746-1)*3+$AO746)-ROW())/12+5),AQ746)</f>
        <v>0</v>
      </c>
      <c r="AU746" s="58">
        <f ca="1">IF(AND(AQ746&gt;0,AR746&gt;0),COUNTIF(AU$6:AU745,"&gt;0")+1,0)</f>
        <v>0</v>
      </c>
    </row>
    <row r="747" spans="40:47">
      <c r="AN747" s="58">
        <v>21</v>
      </c>
      <c r="AO747" s="58">
        <v>2</v>
      </c>
      <c r="AP747" s="58">
        <v>10</v>
      </c>
      <c r="AQ747" s="58">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58">
        <f ca="1">COUNTIF(INDIRECT("H"&amp;(ROW()+12*(($AN747-1)*3+$AO747)-ROW())/12+5):INDIRECT("S"&amp;(ROW()+12*(($AN747-1)*3+$AO747)-ROW())/12+5),AQ747)</f>
        <v>0</v>
      </c>
      <c r="AU747" s="58">
        <f ca="1">IF(AND(AQ747&gt;0,AR747&gt;0),COUNTIF(AU$6:AU746,"&gt;0")+1,0)</f>
        <v>0</v>
      </c>
    </row>
    <row r="748" spans="40:47">
      <c r="AN748" s="58">
        <v>21</v>
      </c>
      <c r="AO748" s="58">
        <v>2</v>
      </c>
      <c r="AP748" s="58">
        <v>11</v>
      </c>
      <c r="AQ748" s="58">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58">
        <f ca="1">COUNTIF(INDIRECT("H"&amp;(ROW()+12*(($AN748-1)*3+$AO748)-ROW())/12+5):INDIRECT("S"&amp;(ROW()+12*(($AN748-1)*3+$AO748)-ROW())/12+5),AQ748)</f>
        <v>0</v>
      </c>
      <c r="AU748" s="58">
        <f ca="1">IF(AND(AQ748&gt;0,AR748&gt;0),COUNTIF(AU$6:AU747,"&gt;0")+1,0)</f>
        <v>0</v>
      </c>
    </row>
    <row r="749" spans="40:47">
      <c r="AN749" s="58">
        <v>21</v>
      </c>
      <c r="AO749" s="58">
        <v>2</v>
      </c>
      <c r="AP749" s="58">
        <v>12</v>
      </c>
      <c r="AQ749" s="58">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58">
        <f ca="1">COUNTIF(INDIRECT("H"&amp;(ROW()+12*(($AN749-1)*3+$AO749)-ROW())/12+5):INDIRECT("S"&amp;(ROW()+12*(($AN749-1)*3+$AO749)-ROW())/12+5),AQ749)</f>
        <v>0</v>
      </c>
      <c r="AU749" s="58">
        <f ca="1">IF(AND(AQ749&gt;0,AR749&gt;0),COUNTIF(AU$6:AU748,"&gt;0")+1,0)</f>
        <v>0</v>
      </c>
    </row>
    <row r="750" spans="40:47">
      <c r="AN750" s="58">
        <v>21</v>
      </c>
      <c r="AO750" s="58">
        <v>3</v>
      </c>
      <c r="AP750" s="58">
        <v>1</v>
      </c>
      <c r="AQ750" s="58">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58">
        <f ca="1">COUNTIF(INDIRECT("H"&amp;(ROW()+12*(($AN750-1)*3+$AO750)-ROW())/12+5):INDIRECT("S"&amp;(ROW()+12*(($AN750-1)*3+$AO750)-ROW())/12+5),AQ750)</f>
        <v>0</v>
      </c>
      <c r="AU750" s="58">
        <f ca="1">IF(AND(AQ750&gt;0,AR750&gt;0),COUNTIF(AU$6:AU749,"&gt;0")+1,0)</f>
        <v>0</v>
      </c>
    </row>
    <row r="751" spans="40:47">
      <c r="AN751" s="58">
        <v>21</v>
      </c>
      <c r="AO751" s="58">
        <v>3</v>
      </c>
      <c r="AP751" s="58">
        <v>2</v>
      </c>
      <c r="AQ751" s="58">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58">
        <f ca="1">COUNTIF(INDIRECT("H"&amp;(ROW()+12*(($AN751-1)*3+$AO751)-ROW())/12+5):INDIRECT("S"&amp;(ROW()+12*(($AN751-1)*3+$AO751)-ROW())/12+5),AQ751)</f>
        <v>0</v>
      </c>
      <c r="AU751" s="58">
        <f ca="1">IF(AND(AQ751&gt;0,AR751&gt;0),COUNTIF(AU$6:AU750,"&gt;0")+1,0)</f>
        <v>0</v>
      </c>
    </row>
    <row r="752" spans="40:47">
      <c r="AN752" s="58">
        <v>21</v>
      </c>
      <c r="AO752" s="58">
        <v>3</v>
      </c>
      <c r="AP752" s="58">
        <v>3</v>
      </c>
      <c r="AQ752" s="58">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58">
        <f ca="1">COUNTIF(INDIRECT("H"&amp;(ROW()+12*(($AN752-1)*3+$AO752)-ROW())/12+5):INDIRECT("S"&amp;(ROW()+12*(($AN752-1)*3+$AO752)-ROW())/12+5),AQ752)</f>
        <v>0</v>
      </c>
      <c r="AU752" s="58">
        <f ca="1">IF(AND(AQ752&gt;0,AR752&gt;0),COUNTIF(AU$6:AU751,"&gt;0")+1,0)</f>
        <v>0</v>
      </c>
    </row>
    <row r="753" spans="40:47">
      <c r="AN753" s="58">
        <v>21</v>
      </c>
      <c r="AO753" s="58">
        <v>3</v>
      </c>
      <c r="AP753" s="58">
        <v>4</v>
      </c>
      <c r="AQ753" s="58">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58">
        <f ca="1">COUNTIF(INDIRECT("H"&amp;(ROW()+12*(($AN753-1)*3+$AO753)-ROW())/12+5):INDIRECT("S"&amp;(ROW()+12*(($AN753-1)*3+$AO753)-ROW())/12+5),AQ753)</f>
        <v>0</v>
      </c>
      <c r="AU753" s="58">
        <f ca="1">IF(AND(AQ753&gt;0,AR753&gt;0),COUNTIF(AU$6:AU752,"&gt;0")+1,0)</f>
        <v>0</v>
      </c>
    </row>
    <row r="754" spans="40:47">
      <c r="AN754" s="58">
        <v>21</v>
      </c>
      <c r="AO754" s="58">
        <v>3</v>
      </c>
      <c r="AP754" s="58">
        <v>5</v>
      </c>
      <c r="AQ754" s="58">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58">
        <f ca="1">COUNTIF(INDIRECT("H"&amp;(ROW()+12*(($AN754-1)*3+$AO754)-ROW())/12+5):INDIRECT("S"&amp;(ROW()+12*(($AN754-1)*3+$AO754)-ROW())/12+5),AQ754)</f>
        <v>0</v>
      </c>
      <c r="AU754" s="58">
        <f ca="1">IF(AND(AQ754&gt;0,AR754&gt;0),COUNTIF(AU$6:AU753,"&gt;0")+1,0)</f>
        <v>0</v>
      </c>
    </row>
    <row r="755" spans="40:47">
      <c r="AN755" s="58">
        <v>21</v>
      </c>
      <c r="AO755" s="58">
        <v>3</v>
      </c>
      <c r="AP755" s="58">
        <v>6</v>
      </c>
      <c r="AQ755" s="58">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58">
        <f ca="1">COUNTIF(INDIRECT("H"&amp;(ROW()+12*(($AN755-1)*3+$AO755)-ROW())/12+5):INDIRECT("S"&amp;(ROW()+12*(($AN755-1)*3+$AO755)-ROW())/12+5),AQ755)</f>
        <v>0</v>
      </c>
      <c r="AU755" s="58">
        <f ca="1">IF(AND(AQ755&gt;0,AR755&gt;0),COUNTIF(AU$6:AU754,"&gt;0")+1,0)</f>
        <v>0</v>
      </c>
    </row>
    <row r="756" spans="40:47">
      <c r="AN756" s="58">
        <v>21</v>
      </c>
      <c r="AO756" s="58">
        <v>3</v>
      </c>
      <c r="AP756" s="58">
        <v>7</v>
      </c>
      <c r="AQ756" s="58">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58">
        <f ca="1">COUNTIF(INDIRECT("H"&amp;(ROW()+12*(($AN756-1)*3+$AO756)-ROW())/12+5):INDIRECT("S"&amp;(ROW()+12*(($AN756-1)*3+$AO756)-ROW())/12+5),AQ756)</f>
        <v>0</v>
      </c>
      <c r="AU756" s="58">
        <f ca="1">IF(AND(AQ756&gt;0,AR756&gt;0),COUNTIF(AU$6:AU755,"&gt;0")+1,0)</f>
        <v>0</v>
      </c>
    </row>
    <row r="757" spans="40:47">
      <c r="AN757" s="58">
        <v>21</v>
      </c>
      <c r="AO757" s="58">
        <v>3</v>
      </c>
      <c r="AP757" s="58">
        <v>8</v>
      </c>
      <c r="AQ757" s="58">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58">
        <f ca="1">COUNTIF(INDIRECT("H"&amp;(ROW()+12*(($AN757-1)*3+$AO757)-ROW())/12+5):INDIRECT("S"&amp;(ROW()+12*(($AN757-1)*3+$AO757)-ROW())/12+5),AQ757)</f>
        <v>0</v>
      </c>
      <c r="AU757" s="58">
        <f ca="1">IF(AND(AQ757&gt;0,AR757&gt;0),COUNTIF(AU$6:AU756,"&gt;0")+1,0)</f>
        <v>0</v>
      </c>
    </row>
    <row r="758" spans="40:47">
      <c r="AN758" s="58">
        <v>21</v>
      </c>
      <c r="AO758" s="58">
        <v>3</v>
      </c>
      <c r="AP758" s="58">
        <v>9</v>
      </c>
      <c r="AQ758" s="58">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58">
        <f ca="1">COUNTIF(INDIRECT("H"&amp;(ROW()+12*(($AN758-1)*3+$AO758)-ROW())/12+5):INDIRECT("S"&amp;(ROW()+12*(($AN758-1)*3+$AO758)-ROW())/12+5),AQ758)</f>
        <v>0</v>
      </c>
      <c r="AU758" s="58">
        <f ca="1">IF(AND(AQ758&gt;0,AR758&gt;0),COUNTIF(AU$6:AU757,"&gt;0")+1,0)</f>
        <v>0</v>
      </c>
    </row>
    <row r="759" spans="40:47">
      <c r="AN759" s="58">
        <v>21</v>
      </c>
      <c r="AO759" s="58">
        <v>3</v>
      </c>
      <c r="AP759" s="58">
        <v>10</v>
      </c>
      <c r="AQ759" s="58">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58">
        <f ca="1">COUNTIF(INDIRECT("H"&amp;(ROW()+12*(($AN759-1)*3+$AO759)-ROW())/12+5):INDIRECT("S"&amp;(ROW()+12*(($AN759-1)*3+$AO759)-ROW())/12+5),AQ759)</f>
        <v>0</v>
      </c>
      <c r="AU759" s="58">
        <f ca="1">IF(AND(AQ759&gt;0,AR759&gt;0),COUNTIF(AU$6:AU758,"&gt;0")+1,0)</f>
        <v>0</v>
      </c>
    </row>
    <row r="760" spans="40:47">
      <c r="AN760" s="58">
        <v>21</v>
      </c>
      <c r="AO760" s="58">
        <v>3</v>
      </c>
      <c r="AP760" s="58">
        <v>11</v>
      </c>
      <c r="AQ760" s="58">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58">
        <f ca="1">COUNTIF(INDIRECT("H"&amp;(ROW()+12*(($AN760-1)*3+$AO760)-ROW())/12+5):INDIRECT("S"&amp;(ROW()+12*(($AN760-1)*3+$AO760)-ROW())/12+5),AQ760)</f>
        <v>0</v>
      </c>
      <c r="AU760" s="58">
        <f ca="1">IF(AND(AQ760&gt;0,AR760&gt;0),COUNTIF(AU$6:AU759,"&gt;0")+1,0)</f>
        <v>0</v>
      </c>
    </row>
    <row r="761" spans="40:47">
      <c r="AN761" s="243">
        <v>21</v>
      </c>
      <c r="AO761" s="243">
        <v>3</v>
      </c>
      <c r="AP761" s="243">
        <v>12</v>
      </c>
      <c r="AQ761" s="243">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243">
        <f ca="1">COUNTIF(INDIRECT("H"&amp;(ROW()+12*(($AN761-1)*3+$AO761)-ROW())/12+5):INDIRECT("S"&amp;(ROW()+12*(($AN761-1)*3+$AO761)-ROW())/12+5),AQ761)</f>
        <v>0</v>
      </c>
      <c r="AS761" s="243"/>
      <c r="AT761" s="243"/>
      <c r="AU761" s="243">
        <f ca="1">IF(AND(AQ761&gt;0,AR761&gt;0),COUNTIF(AU$6:AU760,"&gt;0")+1,0)</f>
        <v>0</v>
      </c>
    </row>
    <row r="762" spans="40:47">
      <c r="AN762" s="58">
        <v>22</v>
      </c>
      <c r="AO762" s="58">
        <v>1</v>
      </c>
      <c r="AP762" s="58">
        <v>1</v>
      </c>
      <c r="AQ762" s="58">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58">
        <f ca="1">COUNTIF(INDIRECT("H"&amp;(ROW()+12*(($AN762-1)*3+$AO762)-ROW())/12+5):INDIRECT("S"&amp;(ROW()+12*(($AN762-1)*3+$AO762)-ROW())/12+5),AQ762)</f>
        <v>0</v>
      </c>
      <c r="AU762" s="58">
        <f ca="1">IF(AND(AQ762&gt;0,AR762&gt;0),COUNTIF(AU$6:AU761,"&gt;0")+1,0)</f>
        <v>0</v>
      </c>
    </row>
    <row r="763" spans="40:47">
      <c r="AN763" s="58">
        <v>22</v>
      </c>
      <c r="AO763" s="58">
        <v>1</v>
      </c>
      <c r="AP763" s="58">
        <v>2</v>
      </c>
      <c r="AQ763" s="58">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58">
        <f ca="1">COUNTIF(INDIRECT("H"&amp;(ROW()+12*(($AN763-1)*3+$AO763)-ROW())/12+5):INDIRECT("S"&amp;(ROW()+12*(($AN763-1)*3+$AO763)-ROW())/12+5),AQ763)</f>
        <v>0</v>
      </c>
      <c r="AU763" s="58">
        <f ca="1">IF(AND(AQ763&gt;0,AR763&gt;0),COUNTIF(AU$6:AU762,"&gt;0")+1,0)</f>
        <v>0</v>
      </c>
    </row>
    <row r="764" spans="40:47">
      <c r="AN764" s="58">
        <v>22</v>
      </c>
      <c r="AO764" s="58">
        <v>1</v>
      </c>
      <c r="AP764" s="58">
        <v>3</v>
      </c>
      <c r="AQ764" s="58">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58">
        <f ca="1">COUNTIF(INDIRECT("H"&amp;(ROW()+12*(($AN764-1)*3+$AO764)-ROW())/12+5):INDIRECT("S"&amp;(ROW()+12*(($AN764-1)*3+$AO764)-ROW())/12+5),AQ764)</f>
        <v>0</v>
      </c>
      <c r="AU764" s="58">
        <f ca="1">IF(AND(AQ764&gt;0,AR764&gt;0),COUNTIF(AU$6:AU763,"&gt;0")+1,0)</f>
        <v>0</v>
      </c>
    </row>
    <row r="765" spans="40:47">
      <c r="AN765" s="58">
        <v>22</v>
      </c>
      <c r="AO765" s="58">
        <v>1</v>
      </c>
      <c r="AP765" s="58">
        <v>4</v>
      </c>
      <c r="AQ765" s="58">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58">
        <f ca="1">COUNTIF(INDIRECT("H"&amp;(ROW()+12*(($AN765-1)*3+$AO765)-ROW())/12+5):INDIRECT("S"&amp;(ROW()+12*(($AN765-1)*3+$AO765)-ROW())/12+5),AQ765)</f>
        <v>0</v>
      </c>
      <c r="AU765" s="58">
        <f ca="1">IF(AND(AQ765&gt;0,AR765&gt;0),COUNTIF(AU$6:AU764,"&gt;0")+1,0)</f>
        <v>0</v>
      </c>
    </row>
    <row r="766" spans="40:47">
      <c r="AN766" s="58">
        <v>22</v>
      </c>
      <c r="AO766" s="58">
        <v>1</v>
      </c>
      <c r="AP766" s="58">
        <v>5</v>
      </c>
      <c r="AQ766" s="58">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58">
        <f ca="1">COUNTIF(INDIRECT("H"&amp;(ROW()+12*(($AN766-1)*3+$AO766)-ROW())/12+5):INDIRECT("S"&amp;(ROW()+12*(($AN766-1)*3+$AO766)-ROW())/12+5),AQ766)</f>
        <v>0</v>
      </c>
      <c r="AU766" s="58">
        <f ca="1">IF(AND(AQ766&gt;0,AR766&gt;0),COUNTIF(AU$6:AU765,"&gt;0")+1,0)</f>
        <v>0</v>
      </c>
    </row>
    <row r="767" spans="40:47">
      <c r="AN767" s="58">
        <v>22</v>
      </c>
      <c r="AO767" s="58">
        <v>1</v>
      </c>
      <c r="AP767" s="58">
        <v>6</v>
      </c>
      <c r="AQ767" s="58">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58">
        <f ca="1">COUNTIF(INDIRECT("H"&amp;(ROW()+12*(($AN767-1)*3+$AO767)-ROW())/12+5):INDIRECT("S"&amp;(ROW()+12*(($AN767-1)*3+$AO767)-ROW())/12+5),AQ767)</f>
        <v>0</v>
      </c>
      <c r="AU767" s="58">
        <f ca="1">IF(AND(AQ767&gt;0,AR767&gt;0),COUNTIF(AU$6:AU766,"&gt;0")+1,0)</f>
        <v>0</v>
      </c>
    </row>
    <row r="768" spans="40:47">
      <c r="AN768" s="58">
        <v>22</v>
      </c>
      <c r="AO768" s="58">
        <v>1</v>
      </c>
      <c r="AP768" s="58">
        <v>7</v>
      </c>
      <c r="AQ768" s="58">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58">
        <f ca="1">COUNTIF(INDIRECT("H"&amp;(ROW()+12*(($AN768-1)*3+$AO768)-ROW())/12+5):INDIRECT("S"&amp;(ROW()+12*(($AN768-1)*3+$AO768)-ROW())/12+5),AQ768)</f>
        <v>0</v>
      </c>
      <c r="AU768" s="58">
        <f ca="1">IF(AND(AQ768&gt;0,AR768&gt;0),COUNTIF(AU$6:AU767,"&gt;0")+1,0)</f>
        <v>0</v>
      </c>
    </row>
    <row r="769" spans="40:47">
      <c r="AN769" s="58">
        <v>22</v>
      </c>
      <c r="AO769" s="58">
        <v>1</v>
      </c>
      <c r="AP769" s="58">
        <v>8</v>
      </c>
      <c r="AQ769" s="58">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58">
        <f ca="1">COUNTIF(INDIRECT("H"&amp;(ROW()+12*(($AN769-1)*3+$AO769)-ROW())/12+5):INDIRECT("S"&amp;(ROW()+12*(($AN769-1)*3+$AO769)-ROW())/12+5),AQ769)</f>
        <v>0</v>
      </c>
      <c r="AU769" s="58">
        <f ca="1">IF(AND(AQ769&gt;0,AR769&gt;0),COUNTIF(AU$6:AU768,"&gt;0")+1,0)</f>
        <v>0</v>
      </c>
    </row>
    <row r="770" spans="40:47">
      <c r="AN770" s="58">
        <v>22</v>
      </c>
      <c r="AO770" s="58">
        <v>1</v>
      </c>
      <c r="AP770" s="58">
        <v>9</v>
      </c>
      <c r="AQ770" s="58">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58">
        <f ca="1">COUNTIF(INDIRECT("H"&amp;(ROW()+12*(($AN770-1)*3+$AO770)-ROW())/12+5):INDIRECT("S"&amp;(ROW()+12*(($AN770-1)*3+$AO770)-ROW())/12+5),AQ770)</f>
        <v>0</v>
      </c>
      <c r="AU770" s="58">
        <f ca="1">IF(AND(AQ770&gt;0,AR770&gt;0),COUNTIF(AU$6:AU769,"&gt;0")+1,0)</f>
        <v>0</v>
      </c>
    </row>
    <row r="771" spans="40:47">
      <c r="AN771" s="58">
        <v>22</v>
      </c>
      <c r="AO771" s="58">
        <v>1</v>
      </c>
      <c r="AP771" s="58">
        <v>10</v>
      </c>
      <c r="AQ771" s="58">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58">
        <f ca="1">COUNTIF(INDIRECT("H"&amp;(ROW()+12*(($AN771-1)*3+$AO771)-ROW())/12+5):INDIRECT("S"&amp;(ROW()+12*(($AN771-1)*3+$AO771)-ROW())/12+5),AQ771)</f>
        <v>0</v>
      </c>
      <c r="AU771" s="58">
        <f ca="1">IF(AND(AQ771&gt;0,AR771&gt;0),COUNTIF(AU$6:AU770,"&gt;0")+1,0)</f>
        <v>0</v>
      </c>
    </row>
    <row r="772" spans="40:47">
      <c r="AN772" s="58">
        <v>22</v>
      </c>
      <c r="AO772" s="58">
        <v>1</v>
      </c>
      <c r="AP772" s="58">
        <v>11</v>
      </c>
      <c r="AQ772" s="58">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58">
        <f ca="1">COUNTIF(INDIRECT("H"&amp;(ROW()+12*(($AN772-1)*3+$AO772)-ROW())/12+5):INDIRECT("S"&amp;(ROW()+12*(($AN772-1)*3+$AO772)-ROW())/12+5),AQ772)</f>
        <v>0</v>
      </c>
      <c r="AU772" s="58">
        <f ca="1">IF(AND(AQ772&gt;0,AR772&gt;0),COUNTIF(AU$6:AU771,"&gt;0")+1,0)</f>
        <v>0</v>
      </c>
    </row>
    <row r="773" spans="40:47">
      <c r="AN773" s="58">
        <v>22</v>
      </c>
      <c r="AO773" s="58">
        <v>1</v>
      </c>
      <c r="AP773" s="58">
        <v>12</v>
      </c>
      <c r="AQ773" s="58">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58">
        <f ca="1">COUNTIF(INDIRECT("H"&amp;(ROW()+12*(($AN773-1)*3+$AO773)-ROW())/12+5):INDIRECT("S"&amp;(ROW()+12*(($AN773-1)*3+$AO773)-ROW())/12+5),AQ773)</f>
        <v>0</v>
      </c>
      <c r="AU773" s="58">
        <f ca="1">IF(AND(AQ773&gt;0,AR773&gt;0),COUNTIF(AU$6:AU772,"&gt;0")+1,0)</f>
        <v>0</v>
      </c>
    </row>
    <row r="774" spans="40:47">
      <c r="AN774" s="58">
        <v>22</v>
      </c>
      <c r="AO774" s="58">
        <v>2</v>
      </c>
      <c r="AP774" s="58">
        <v>1</v>
      </c>
      <c r="AQ774" s="58">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58">
        <f ca="1">COUNTIF(INDIRECT("H"&amp;(ROW()+12*(($AN774-1)*3+$AO774)-ROW())/12+5):INDIRECT("S"&amp;(ROW()+12*(($AN774-1)*3+$AO774)-ROW())/12+5),AQ774)</f>
        <v>0</v>
      </c>
      <c r="AU774" s="58">
        <f ca="1">IF(AND(AQ774&gt;0,AR774&gt;0),COUNTIF(AU$6:AU773,"&gt;0")+1,0)</f>
        <v>0</v>
      </c>
    </row>
    <row r="775" spans="40:47">
      <c r="AN775" s="58">
        <v>22</v>
      </c>
      <c r="AO775" s="58">
        <v>2</v>
      </c>
      <c r="AP775" s="58">
        <v>2</v>
      </c>
      <c r="AQ775" s="58">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58">
        <f ca="1">COUNTIF(INDIRECT("H"&amp;(ROW()+12*(($AN775-1)*3+$AO775)-ROW())/12+5):INDIRECT("S"&amp;(ROW()+12*(($AN775-1)*3+$AO775)-ROW())/12+5),AQ775)</f>
        <v>0</v>
      </c>
      <c r="AU775" s="58">
        <f ca="1">IF(AND(AQ775&gt;0,AR775&gt;0),COUNTIF(AU$6:AU774,"&gt;0")+1,0)</f>
        <v>0</v>
      </c>
    </row>
    <row r="776" spans="40:47">
      <c r="AN776" s="58">
        <v>22</v>
      </c>
      <c r="AO776" s="58">
        <v>2</v>
      </c>
      <c r="AP776" s="58">
        <v>3</v>
      </c>
      <c r="AQ776" s="58">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58">
        <f ca="1">COUNTIF(INDIRECT("H"&amp;(ROW()+12*(($AN776-1)*3+$AO776)-ROW())/12+5):INDIRECT("S"&amp;(ROW()+12*(($AN776-1)*3+$AO776)-ROW())/12+5),AQ776)</f>
        <v>0</v>
      </c>
      <c r="AU776" s="58">
        <f ca="1">IF(AND(AQ776&gt;0,AR776&gt;0),COUNTIF(AU$6:AU775,"&gt;0")+1,0)</f>
        <v>0</v>
      </c>
    </row>
    <row r="777" spans="40:47">
      <c r="AN777" s="58">
        <v>22</v>
      </c>
      <c r="AO777" s="58">
        <v>2</v>
      </c>
      <c r="AP777" s="58">
        <v>4</v>
      </c>
      <c r="AQ777" s="58">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58">
        <f ca="1">COUNTIF(INDIRECT("H"&amp;(ROW()+12*(($AN777-1)*3+$AO777)-ROW())/12+5):INDIRECT("S"&amp;(ROW()+12*(($AN777-1)*3+$AO777)-ROW())/12+5),AQ777)</f>
        <v>0</v>
      </c>
      <c r="AU777" s="58">
        <f ca="1">IF(AND(AQ777&gt;0,AR777&gt;0),COUNTIF(AU$6:AU776,"&gt;0")+1,0)</f>
        <v>0</v>
      </c>
    </row>
    <row r="778" spans="40:47">
      <c r="AN778" s="58">
        <v>22</v>
      </c>
      <c r="AO778" s="58">
        <v>2</v>
      </c>
      <c r="AP778" s="58">
        <v>5</v>
      </c>
      <c r="AQ778" s="58">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58">
        <f ca="1">COUNTIF(INDIRECT("H"&amp;(ROW()+12*(($AN778-1)*3+$AO778)-ROW())/12+5):INDIRECT("S"&amp;(ROW()+12*(($AN778-1)*3+$AO778)-ROW())/12+5),AQ778)</f>
        <v>0</v>
      </c>
      <c r="AU778" s="58">
        <f ca="1">IF(AND(AQ778&gt;0,AR778&gt;0),COUNTIF(AU$6:AU777,"&gt;0")+1,0)</f>
        <v>0</v>
      </c>
    </row>
    <row r="779" spans="40:47">
      <c r="AN779" s="58">
        <v>22</v>
      </c>
      <c r="AO779" s="58">
        <v>2</v>
      </c>
      <c r="AP779" s="58">
        <v>6</v>
      </c>
      <c r="AQ779" s="58">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58">
        <f ca="1">COUNTIF(INDIRECT("H"&amp;(ROW()+12*(($AN779-1)*3+$AO779)-ROW())/12+5):INDIRECT("S"&amp;(ROW()+12*(($AN779-1)*3+$AO779)-ROW())/12+5),AQ779)</f>
        <v>0</v>
      </c>
      <c r="AU779" s="58">
        <f ca="1">IF(AND(AQ779&gt;0,AR779&gt;0),COUNTIF(AU$6:AU778,"&gt;0")+1,0)</f>
        <v>0</v>
      </c>
    </row>
    <row r="780" spans="40:47">
      <c r="AN780" s="58">
        <v>22</v>
      </c>
      <c r="AO780" s="58">
        <v>2</v>
      </c>
      <c r="AP780" s="58">
        <v>7</v>
      </c>
      <c r="AQ780" s="58">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58">
        <f ca="1">COUNTIF(INDIRECT("H"&amp;(ROW()+12*(($AN780-1)*3+$AO780)-ROW())/12+5):INDIRECT("S"&amp;(ROW()+12*(($AN780-1)*3+$AO780)-ROW())/12+5),AQ780)</f>
        <v>0</v>
      </c>
      <c r="AU780" s="58">
        <f ca="1">IF(AND(AQ780&gt;0,AR780&gt;0),COUNTIF(AU$6:AU779,"&gt;0")+1,0)</f>
        <v>0</v>
      </c>
    </row>
    <row r="781" spans="40:47">
      <c r="AN781" s="58">
        <v>22</v>
      </c>
      <c r="AO781" s="58">
        <v>2</v>
      </c>
      <c r="AP781" s="58">
        <v>8</v>
      </c>
      <c r="AQ781" s="58">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58">
        <f ca="1">COUNTIF(INDIRECT("H"&amp;(ROW()+12*(($AN781-1)*3+$AO781)-ROW())/12+5):INDIRECT("S"&amp;(ROW()+12*(($AN781-1)*3+$AO781)-ROW())/12+5),AQ781)</f>
        <v>0</v>
      </c>
      <c r="AU781" s="58">
        <f ca="1">IF(AND(AQ781&gt;0,AR781&gt;0),COUNTIF(AU$6:AU780,"&gt;0")+1,0)</f>
        <v>0</v>
      </c>
    </row>
    <row r="782" spans="40:47">
      <c r="AN782" s="58">
        <v>22</v>
      </c>
      <c r="AO782" s="58">
        <v>2</v>
      </c>
      <c r="AP782" s="58">
        <v>9</v>
      </c>
      <c r="AQ782" s="58">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58">
        <f ca="1">COUNTIF(INDIRECT("H"&amp;(ROW()+12*(($AN782-1)*3+$AO782)-ROW())/12+5):INDIRECT("S"&amp;(ROW()+12*(($AN782-1)*3+$AO782)-ROW())/12+5),AQ782)</f>
        <v>0</v>
      </c>
      <c r="AU782" s="58">
        <f ca="1">IF(AND(AQ782&gt;0,AR782&gt;0),COUNTIF(AU$6:AU781,"&gt;0")+1,0)</f>
        <v>0</v>
      </c>
    </row>
    <row r="783" spans="40:47">
      <c r="AN783" s="58">
        <v>22</v>
      </c>
      <c r="AO783" s="58">
        <v>2</v>
      </c>
      <c r="AP783" s="58">
        <v>10</v>
      </c>
      <c r="AQ783" s="58">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58">
        <f ca="1">COUNTIF(INDIRECT("H"&amp;(ROW()+12*(($AN783-1)*3+$AO783)-ROW())/12+5):INDIRECT("S"&amp;(ROW()+12*(($AN783-1)*3+$AO783)-ROW())/12+5),AQ783)</f>
        <v>0</v>
      </c>
      <c r="AU783" s="58">
        <f ca="1">IF(AND(AQ783&gt;0,AR783&gt;0),COUNTIF(AU$6:AU782,"&gt;0")+1,0)</f>
        <v>0</v>
      </c>
    </row>
    <row r="784" spans="40:47">
      <c r="AN784" s="58">
        <v>22</v>
      </c>
      <c r="AO784" s="58">
        <v>2</v>
      </c>
      <c r="AP784" s="58">
        <v>11</v>
      </c>
      <c r="AQ784" s="58">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58">
        <f ca="1">COUNTIF(INDIRECT("H"&amp;(ROW()+12*(($AN784-1)*3+$AO784)-ROW())/12+5):INDIRECT("S"&amp;(ROW()+12*(($AN784-1)*3+$AO784)-ROW())/12+5),AQ784)</f>
        <v>0</v>
      </c>
      <c r="AU784" s="58">
        <f ca="1">IF(AND(AQ784&gt;0,AR784&gt;0),COUNTIF(AU$6:AU783,"&gt;0")+1,0)</f>
        <v>0</v>
      </c>
    </row>
    <row r="785" spans="40:47">
      <c r="AN785" s="58">
        <v>22</v>
      </c>
      <c r="AO785" s="58">
        <v>2</v>
      </c>
      <c r="AP785" s="58">
        <v>12</v>
      </c>
      <c r="AQ785" s="58">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58">
        <f ca="1">COUNTIF(INDIRECT("H"&amp;(ROW()+12*(($AN785-1)*3+$AO785)-ROW())/12+5):INDIRECT("S"&amp;(ROW()+12*(($AN785-1)*3+$AO785)-ROW())/12+5),AQ785)</f>
        <v>0</v>
      </c>
      <c r="AU785" s="58">
        <f ca="1">IF(AND(AQ785&gt;0,AR785&gt;0),COUNTIF(AU$6:AU784,"&gt;0")+1,0)</f>
        <v>0</v>
      </c>
    </row>
    <row r="786" spans="40:47">
      <c r="AN786" s="58">
        <v>22</v>
      </c>
      <c r="AO786" s="58">
        <v>3</v>
      </c>
      <c r="AP786" s="58">
        <v>1</v>
      </c>
      <c r="AQ786" s="58">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58">
        <f ca="1">COUNTIF(INDIRECT("H"&amp;(ROW()+12*(($AN786-1)*3+$AO786)-ROW())/12+5):INDIRECT("S"&amp;(ROW()+12*(($AN786-1)*3+$AO786)-ROW())/12+5),AQ786)</f>
        <v>0</v>
      </c>
      <c r="AU786" s="58">
        <f ca="1">IF(AND(AQ786&gt;0,AR786&gt;0),COUNTIF(AU$6:AU785,"&gt;0")+1,0)</f>
        <v>0</v>
      </c>
    </row>
    <row r="787" spans="40:47">
      <c r="AN787" s="58">
        <v>22</v>
      </c>
      <c r="AO787" s="58">
        <v>3</v>
      </c>
      <c r="AP787" s="58">
        <v>2</v>
      </c>
      <c r="AQ787" s="58">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58">
        <f ca="1">COUNTIF(INDIRECT("H"&amp;(ROW()+12*(($AN787-1)*3+$AO787)-ROW())/12+5):INDIRECT("S"&amp;(ROW()+12*(($AN787-1)*3+$AO787)-ROW())/12+5),AQ787)</f>
        <v>0</v>
      </c>
      <c r="AU787" s="58">
        <f ca="1">IF(AND(AQ787&gt;0,AR787&gt;0),COUNTIF(AU$6:AU786,"&gt;0")+1,0)</f>
        <v>0</v>
      </c>
    </row>
    <row r="788" spans="40:47">
      <c r="AN788" s="58">
        <v>22</v>
      </c>
      <c r="AO788" s="58">
        <v>3</v>
      </c>
      <c r="AP788" s="58">
        <v>3</v>
      </c>
      <c r="AQ788" s="58">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58">
        <f ca="1">COUNTIF(INDIRECT("H"&amp;(ROW()+12*(($AN788-1)*3+$AO788)-ROW())/12+5):INDIRECT("S"&amp;(ROW()+12*(($AN788-1)*3+$AO788)-ROW())/12+5),AQ788)</f>
        <v>0</v>
      </c>
      <c r="AU788" s="58">
        <f ca="1">IF(AND(AQ788&gt;0,AR788&gt;0),COUNTIF(AU$6:AU787,"&gt;0")+1,0)</f>
        <v>0</v>
      </c>
    </row>
    <row r="789" spans="40:47">
      <c r="AN789" s="58">
        <v>22</v>
      </c>
      <c r="AO789" s="58">
        <v>3</v>
      </c>
      <c r="AP789" s="58">
        <v>4</v>
      </c>
      <c r="AQ789" s="58">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58">
        <f ca="1">COUNTIF(INDIRECT("H"&amp;(ROW()+12*(($AN789-1)*3+$AO789)-ROW())/12+5):INDIRECT("S"&amp;(ROW()+12*(($AN789-1)*3+$AO789)-ROW())/12+5),AQ789)</f>
        <v>0</v>
      </c>
      <c r="AU789" s="58">
        <f ca="1">IF(AND(AQ789&gt;0,AR789&gt;0),COUNTIF(AU$6:AU788,"&gt;0")+1,0)</f>
        <v>0</v>
      </c>
    </row>
    <row r="790" spans="40:47">
      <c r="AN790" s="58">
        <v>22</v>
      </c>
      <c r="AO790" s="58">
        <v>3</v>
      </c>
      <c r="AP790" s="58">
        <v>5</v>
      </c>
      <c r="AQ790" s="58">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58">
        <f ca="1">COUNTIF(INDIRECT("H"&amp;(ROW()+12*(($AN790-1)*3+$AO790)-ROW())/12+5):INDIRECT("S"&amp;(ROW()+12*(($AN790-1)*3+$AO790)-ROW())/12+5),AQ790)</f>
        <v>0</v>
      </c>
      <c r="AU790" s="58">
        <f ca="1">IF(AND(AQ790&gt;0,AR790&gt;0),COUNTIF(AU$6:AU789,"&gt;0")+1,0)</f>
        <v>0</v>
      </c>
    </row>
    <row r="791" spans="40:47">
      <c r="AN791" s="58">
        <v>22</v>
      </c>
      <c r="AO791" s="58">
        <v>3</v>
      </c>
      <c r="AP791" s="58">
        <v>6</v>
      </c>
      <c r="AQ791" s="58">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58">
        <f ca="1">COUNTIF(INDIRECT("H"&amp;(ROW()+12*(($AN791-1)*3+$AO791)-ROW())/12+5):INDIRECT("S"&amp;(ROW()+12*(($AN791-1)*3+$AO791)-ROW())/12+5),AQ791)</f>
        <v>0</v>
      </c>
      <c r="AU791" s="58">
        <f ca="1">IF(AND(AQ791&gt;0,AR791&gt;0),COUNTIF(AU$6:AU790,"&gt;0")+1,0)</f>
        <v>0</v>
      </c>
    </row>
    <row r="792" spans="40:47">
      <c r="AN792" s="58">
        <v>22</v>
      </c>
      <c r="AO792" s="58">
        <v>3</v>
      </c>
      <c r="AP792" s="58">
        <v>7</v>
      </c>
      <c r="AQ792" s="58">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58">
        <f ca="1">COUNTIF(INDIRECT("H"&amp;(ROW()+12*(($AN792-1)*3+$AO792)-ROW())/12+5):INDIRECT("S"&amp;(ROW()+12*(($AN792-1)*3+$AO792)-ROW())/12+5),AQ792)</f>
        <v>0</v>
      </c>
      <c r="AU792" s="58">
        <f ca="1">IF(AND(AQ792&gt;0,AR792&gt;0),COUNTIF(AU$6:AU791,"&gt;0")+1,0)</f>
        <v>0</v>
      </c>
    </row>
    <row r="793" spans="40:47">
      <c r="AN793" s="58">
        <v>22</v>
      </c>
      <c r="AO793" s="58">
        <v>3</v>
      </c>
      <c r="AP793" s="58">
        <v>8</v>
      </c>
      <c r="AQ793" s="58">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58">
        <f ca="1">COUNTIF(INDIRECT("H"&amp;(ROW()+12*(($AN793-1)*3+$AO793)-ROW())/12+5):INDIRECT("S"&amp;(ROW()+12*(($AN793-1)*3+$AO793)-ROW())/12+5),AQ793)</f>
        <v>0</v>
      </c>
      <c r="AU793" s="58">
        <f ca="1">IF(AND(AQ793&gt;0,AR793&gt;0),COUNTIF(AU$6:AU792,"&gt;0")+1,0)</f>
        <v>0</v>
      </c>
    </row>
    <row r="794" spans="40:47">
      <c r="AN794" s="58">
        <v>22</v>
      </c>
      <c r="AO794" s="58">
        <v>3</v>
      </c>
      <c r="AP794" s="58">
        <v>9</v>
      </c>
      <c r="AQ794" s="58">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58">
        <f ca="1">COUNTIF(INDIRECT("H"&amp;(ROW()+12*(($AN794-1)*3+$AO794)-ROW())/12+5):INDIRECT("S"&amp;(ROW()+12*(($AN794-1)*3+$AO794)-ROW())/12+5),AQ794)</f>
        <v>0</v>
      </c>
      <c r="AU794" s="58">
        <f ca="1">IF(AND(AQ794&gt;0,AR794&gt;0),COUNTIF(AU$6:AU793,"&gt;0")+1,0)</f>
        <v>0</v>
      </c>
    </row>
    <row r="795" spans="40:47">
      <c r="AN795" s="58">
        <v>22</v>
      </c>
      <c r="AO795" s="58">
        <v>3</v>
      </c>
      <c r="AP795" s="58">
        <v>10</v>
      </c>
      <c r="AQ795" s="58">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58">
        <f ca="1">COUNTIF(INDIRECT("H"&amp;(ROW()+12*(($AN795-1)*3+$AO795)-ROW())/12+5):INDIRECT("S"&amp;(ROW()+12*(($AN795-1)*3+$AO795)-ROW())/12+5),AQ795)</f>
        <v>0</v>
      </c>
      <c r="AU795" s="58">
        <f ca="1">IF(AND(AQ795&gt;0,AR795&gt;0),COUNTIF(AU$6:AU794,"&gt;0")+1,0)</f>
        <v>0</v>
      </c>
    </row>
    <row r="796" spans="40:47">
      <c r="AN796" s="58">
        <v>22</v>
      </c>
      <c r="AO796" s="58">
        <v>3</v>
      </c>
      <c r="AP796" s="58">
        <v>11</v>
      </c>
      <c r="AQ796" s="58">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58">
        <f ca="1">COUNTIF(INDIRECT("H"&amp;(ROW()+12*(($AN796-1)*3+$AO796)-ROW())/12+5):INDIRECT("S"&amp;(ROW()+12*(($AN796-1)*3+$AO796)-ROW())/12+5),AQ796)</f>
        <v>0</v>
      </c>
      <c r="AU796" s="58">
        <f ca="1">IF(AND(AQ796&gt;0,AR796&gt;0),COUNTIF(AU$6:AU795,"&gt;0")+1,0)</f>
        <v>0</v>
      </c>
    </row>
    <row r="797" spans="40:47">
      <c r="AN797" s="243">
        <v>22</v>
      </c>
      <c r="AO797" s="243">
        <v>3</v>
      </c>
      <c r="AP797" s="243">
        <v>12</v>
      </c>
      <c r="AQ797" s="243">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243">
        <f ca="1">COUNTIF(INDIRECT("H"&amp;(ROW()+12*(($AN797-1)*3+$AO797)-ROW())/12+5):INDIRECT("S"&amp;(ROW()+12*(($AN797-1)*3+$AO797)-ROW())/12+5),AQ797)</f>
        <v>0</v>
      </c>
      <c r="AS797" s="243"/>
      <c r="AT797" s="243"/>
      <c r="AU797" s="243">
        <f ca="1">IF(AND(AQ797&gt;0,AR797&gt;0),COUNTIF(AU$6:AU796,"&gt;0")+1,0)</f>
        <v>0</v>
      </c>
    </row>
    <row r="798" spans="40:47">
      <c r="AN798" s="58">
        <v>23</v>
      </c>
      <c r="AO798" s="58">
        <v>1</v>
      </c>
      <c r="AP798" s="58">
        <v>1</v>
      </c>
      <c r="AQ798" s="58">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58">
        <f ca="1">COUNTIF(INDIRECT("H"&amp;(ROW()+12*(($AN798-1)*3+$AO798)-ROW())/12+5):INDIRECT("S"&amp;(ROW()+12*(($AN798-1)*3+$AO798)-ROW())/12+5),AQ798)</f>
        <v>0</v>
      </c>
      <c r="AU798" s="58">
        <f ca="1">IF(AND(AQ798&gt;0,AR798&gt;0),COUNTIF(AU$6:AU797,"&gt;0")+1,0)</f>
        <v>0</v>
      </c>
    </row>
    <row r="799" spans="40:47">
      <c r="AN799" s="58">
        <v>23</v>
      </c>
      <c r="AO799" s="58">
        <v>1</v>
      </c>
      <c r="AP799" s="58">
        <v>2</v>
      </c>
      <c r="AQ799" s="58">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58">
        <f ca="1">COUNTIF(INDIRECT("H"&amp;(ROW()+12*(($AN799-1)*3+$AO799)-ROW())/12+5):INDIRECT("S"&amp;(ROW()+12*(($AN799-1)*3+$AO799)-ROW())/12+5),AQ799)</f>
        <v>0</v>
      </c>
      <c r="AU799" s="58">
        <f ca="1">IF(AND(AQ799&gt;0,AR799&gt;0),COUNTIF(AU$6:AU798,"&gt;0")+1,0)</f>
        <v>0</v>
      </c>
    </row>
    <row r="800" spans="40:47">
      <c r="AN800" s="58">
        <v>23</v>
      </c>
      <c r="AO800" s="58">
        <v>1</v>
      </c>
      <c r="AP800" s="58">
        <v>3</v>
      </c>
      <c r="AQ800" s="58">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58">
        <f ca="1">COUNTIF(INDIRECT("H"&amp;(ROW()+12*(($AN800-1)*3+$AO800)-ROW())/12+5):INDIRECT("S"&amp;(ROW()+12*(($AN800-1)*3+$AO800)-ROW())/12+5),AQ800)</f>
        <v>0</v>
      </c>
      <c r="AU800" s="58">
        <f ca="1">IF(AND(AQ800&gt;0,AR800&gt;0),COUNTIF(AU$6:AU799,"&gt;0")+1,0)</f>
        <v>0</v>
      </c>
    </row>
    <row r="801" spans="40:47">
      <c r="AN801" s="58">
        <v>23</v>
      </c>
      <c r="AO801" s="58">
        <v>1</v>
      </c>
      <c r="AP801" s="58">
        <v>4</v>
      </c>
      <c r="AQ801" s="58">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58">
        <f ca="1">COUNTIF(INDIRECT("H"&amp;(ROW()+12*(($AN801-1)*3+$AO801)-ROW())/12+5):INDIRECT("S"&amp;(ROW()+12*(($AN801-1)*3+$AO801)-ROW())/12+5),AQ801)</f>
        <v>0</v>
      </c>
      <c r="AU801" s="58">
        <f ca="1">IF(AND(AQ801&gt;0,AR801&gt;0),COUNTIF(AU$6:AU800,"&gt;0")+1,0)</f>
        <v>0</v>
      </c>
    </row>
    <row r="802" spans="40:47">
      <c r="AN802" s="58">
        <v>23</v>
      </c>
      <c r="AO802" s="58">
        <v>1</v>
      </c>
      <c r="AP802" s="58">
        <v>5</v>
      </c>
      <c r="AQ802" s="58">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58">
        <f ca="1">COUNTIF(INDIRECT("H"&amp;(ROW()+12*(($AN802-1)*3+$AO802)-ROW())/12+5):INDIRECT("S"&amp;(ROW()+12*(($AN802-1)*3+$AO802)-ROW())/12+5),AQ802)</f>
        <v>0</v>
      </c>
      <c r="AU802" s="58">
        <f ca="1">IF(AND(AQ802&gt;0,AR802&gt;0),COUNTIF(AU$6:AU801,"&gt;0")+1,0)</f>
        <v>0</v>
      </c>
    </row>
    <row r="803" spans="40:47">
      <c r="AN803" s="58">
        <v>23</v>
      </c>
      <c r="AO803" s="58">
        <v>1</v>
      </c>
      <c r="AP803" s="58">
        <v>6</v>
      </c>
      <c r="AQ803" s="58">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58">
        <f ca="1">COUNTIF(INDIRECT("H"&amp;(ROW()+12*(($AN803-1)*3+$AO803)-ROW())/12+5):INDIRECT("S"&amp;(ROW()+12*(($AN803-1)*3+$AO803)-ROW())/12+5),AQ803)</f>
        <v>0</v>
      </c>
      <c r="AU803" s="58">
        <f ca="1">IF(AND(AQ803&gt;0,AR803&gt;0),COUNTIF(AU$6:AU802,"&gt;0")+1,0)</f>
        <v>0</v>
      </c>
    </row>
    <row r="804" spans="40:47">
      <c r="AN804" s="58">
        <v>23</v>
      </c>
      <c r="AO804" s="58">
        <v>1</v>
      </c>
      <c r="AP804" s="58">
        <v>7</v>
      </c>
      <c r="AQ804" s="58">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58">
        <f ca="1">COUNTIF(INDIRECT("H"&amp;(ROW()+12*(($AN804-1)*3+$AO804)-ROW())/12+5):INDIRECT("S"&amp;(ROW()+12*(($AN804-1)*3+$AO804)-ROW())/12+5),AQ804)</f>
        <v>0</v>
      </c>
      <c r="AU804" s="58">
        <f ca="1">IF(AND(AQ804&gt;0,AR804&gt;0),COUNTIF(AU$6:AU803,"&gt;0")+1,0)</f>
        <v>0</v>
      </c>
    </row>
    <row r="805" spans="40:47">
      <c r="AN805" s="58">
        <v>23</v>
      </c>
      <c r="AO805" s="58">
        <v>1</v>
      </c>
      <c r="AP805" s="58">
        <v>8</v>
      </c>
      <c r="AQ805" s="58">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58">
        <f ca="1">COUNTIF(INDIRECT("H"&amp;(ROW()+12*(($AN805-1)*3+$AO805)-ROW())/12+5):INDIRECT("S"&amp;(ROW()+12*(($AN805-1)*3+$AO805)-ROW())/12+5),AQ805)</f>
        <v>0</v>
      </c>
      <c r="AU805" s="58">
        <f ca="1">IF(AND(AQ805&gt;0,AR805&gt;0),COUNTIF(AU$6:AU804,"&gt;0")+1,0)</f>
        <v>0</v>
      </c>
    </row>
    <row r="806" spans="40:47">
      <c r="AN806" s="58">
        <v>23</v>
      </c>
      <c r="AO806" s="58">
        <v>1</v>
      </c>
      <c r="AP806" s="58">
        <v>9</v>
      </c>
      <c r="AQ806" s="58">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58">
        <f ca="1">COUNTIF(INDIRECT("H"&amp;(ROW()+12*(($AN806-1)*3+$AO806)-ROW())/12+5):INDIRECT("S"&amp;(ROW()+12*(($AN806-1)*3+$AO806)-ROW())/12+5),AQ806)</f>
        <v>0</v>
      </c>
      <c r="AU806" s="58">
        <f ca="1">IF(AND(AQ806&gt;0,AR806&gt;0),COUNTIF(AU$6:AU805,"&gt;0")+1,0)</f>
        <v>0</v>
      </c>
    </row>
    <row r="807" spans="40:47">
      <c r="AN807" s="58">
        <v>23</v>
      </c>
      <c r="AO807" s="58">
        <v>1</v>
      </c>
      <c r="AP807" s="58">
        <v>10</v>
      </c>
      <c r="AQ807" s="58">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58">
        <f ca="1">COUNTIF(INDIRECT("H"&amp;(ROW()+12*(($AN807-1)*3+$AO807)-ROW())/12+5):INDIRECT("S"&amp;(ROW()+12*(($AN807-1)*3+$AO807)-ROW())/12+5),AQ807)</f>
        <v>0</v>
      </c>
      <c r="AU807" s="58">
        <f ca="1">IF(AND(AQ807&gt;0,AR807&gt;0),COUNTIF(AU$6:AU806,"&gt;0")+1,0)</f>
        <v>0</v>
      </c>
    </row>
    <row r="808" spans="40:47">
      <c r="AN808" s="58">
        <v>23</v>
      </c>
      <c r="AO808" s="58">
        <v>1</v>
      </c>
      <c r="AP808" s="58">
        <v>11</v>
      </c>
      <c r="AQ808" s="58">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58">
        <f ca="1">COUNTIF(INDIRECT("H"&amp;(ROW()+12*(($AN808-1)*3+$AO808)-ROW())/12+5):INDIRECT("S"&amp;(ROW()+12*(($AN808-1)*3+$AO808)-ROW())/12+5),AQ808)</f>
        <v>0</v>
      </c>
      <c r="AU808" s="58">
        <f ca="1">IF(AND(AQ808&gt;0,AR808&gt;0),COUNTIF(AU$6:AU807,"&gt;0")+1,0)</f>
        <v>0</v>
      </c>
    </row>
    <row r="809" spans="40:47">
      <c r="AN809" s="58">
        <v>23</v>
      </c>
      <c r="AO809" s="58">
        <v>1</v>
      </c>
      <c r="AP809" s="58">
        <v>12</v>
      </c>
      <c r="AQ809" s="58">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58">
        <f ca="1">COUNTIF(INDIRECT("H"&amp;(ROW()+12*(($AN809-1)*3+$AO809)-ROW())/12+5):INDIRECT("S"&amp;(ROW()+12*(($AN809-1)*3+$AO809)-ROW())/12+5),AQ809)</f>
        <v>0</v>
      </c>
      <c r="AU809" s="58">
        <f ca="1">IF(AND(AQ809&gt;0,AR809&gt;0),COUNTIF(AU$6:AU808,"&gt;0")+1,0)</f>
        <v>0</v>
      </c>
    </row>
    <row r="810" spans="40:47">
      <c r="AN810" s="58">
        <v>23</v>
      </c>
      <c r="AO810" s="58">
        <v>2</v>
      </c>
      <c r="AP810" s="58">
        <v>1</v>
      </c>
      <c r="AQ810" s="58">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58">
        <f ca="1">COUNTIF(INDIRECT("H"&amp;(ROW()+12*(($AN810-1)*3+$AO810)-ROW())/12+5):INDIRECT("S"&amp;(ROW()+12*(($AN810-1)*3+$AO810)-ROW())/12+5),AQ810)</f>
        <v>0</v>
      </c>
      <c r="AU810" s="58">
        <f ca="1">IF(AND(AQ810&gt;0,AR810&gt;0),COUNTIF(AU$6:AU809,"&gt;0")+1,0)</f>
        <v>0</v>
      </c>
    </row>
    <row r="811" spans="40:47">
      <c r="AN811" s="58">
        <v>23</v>
      </c>
      <c r="AO811" s="58">
        <v>2</v>
      </c>
      <c r="AP811" s="58">
        <v>2</v>
      </c>
      <c r="AQ811" s="58">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58">
        <f ca="1">COUNTIF(INDIRECT("H"&amp;(ROW()+12*(($AN811-1)*3+$AO811)-ROW())/12+5):INDIRECT("S"&amp;(ROW()+12*(($AN811-1)*3+$AO811)-ROW())/12+5),AQ811)</f>
        <v>0</v>
      </c>
      <c r="AU811" s="58">
        <f ca="1">IF(AND(AQ811&gt;0,AR811&gt;0),COUNTIF(AU$6:AU810,"&gt;0")+1,0)</f>
        <v>0</v>
      </c>
    </row>
    <row r="812" spans="40:47">
      <c r="AN812" s="58">
        <v>23</v>
      </c>
      <c r="AO812" s="58">
        <v>2</v>
      </c>
      <c r="AP812" s="58">
        <v>3</v>
      </c>
      <c r="AQ812" s="58">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58">
        <f ca="1">COUNTIF(INDIRECT("H"&amp;(ROW()+12*(($AN812-1)*3+$AO812)-ROW())/12+5):INDIRECT("S"&amp;(ROW()+12*(($AN812-1)*3+$AO812)-ROW())/12+5),AQ812)</f>
        <v>0</v>
      </c>
      <c r="AU812" s="58">
        <f ca="1">IF(AND(AQ812&gt;0,AR812&gt;0),COUNTIF(AU$6:AU811,"&gt;0")+1,0)</f>
        <v>0</v>
      </c>
    </row>
    <row r="813" spans="40:47">
      <c r="AN813" s="58">
        <v>23</v>
      </c>
      <c r="AO813" s="58">
        <v>2</v>
      </c>
      <c r="AP813" s="58">
        <v>4</v>
      </c>
      <c r="AQ813" s="58">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58">
        <f ca="1">COUNTIF(INDIRECT("H"&amp;(ROW()+12*(($AN813-1)*3+$AO813)-ROW())/12+5):INDIRECT("S"&amp;(ROW()+12*(($AN813-1)*3+$AO813)-ROW())/12+5),AQ813)</f>
        <v>0</v>
      </c>
      <c r="AU813" s="58">
        <f ca="1">IF(AND(AQ813&gt;0,AR813&gt;0),COUNTIF(AU$6:AU812,"&gt;0")+1,0)</f>
        <v>0</v>
      </c>
    </row>
    <row r="814" spans="40:47">
      <c r="AN814" s="58">
        <v>23</v>
      </c>
      <c r="AO814" s="58">
        <v>2</v>
      </c>
      <c r="AP814" s="58">
        <v>5</v>
      </c>
      <c r="AQ814" s="58">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58">
        <f ca="1">COUNTIF(INDIRECT("H"&amp;(ROW()+12*(($AN814-1)*3+$AO814)-ROW())/12+5):INDIRECT("S"&amp;(ROW()+12*(($AN814-1)*3+$AO814)-ROW())/12+5),AQ814)</f>
        <v>0</v>
      </c>
      <c r="AU814" s="58">
        <f ca="1">IF(AND(AQ814&gt;0,AR814&gt;0),COUNTIF(AU$6:AU813,"&gt;0")+1,0)</f>
        <v>0</v>
      </c>
    </row>
    <row r="815" spans="40:47">
      <c r="AN815" s="58">
        <v>23</v>
      </c>
      <c r="AO815" s="58">
        <v>2</v>
      </c>
      <c r="AP815" s="58">
        <v>6</v>
      </c>
      <c r="AQ815" s="58">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58">
        <f ca="1">COUNTIF(INDIRECT("H"&amp;(ROW()+12*(($AN815-1)*3+$AO815)-ROW())/12+5):INDIRECT("S"&amp;(ROW()+12*(($AN815-1)*3+$AO815)-ROW())/12+5),AQ815)</f>
        <v>0</v>
      </c>
      <c r="AU815" s="58">
        <f ca="1">IF(AND(AQ815&gt;0,AR815&gt;0),COUNTIF(AU$6:AU814,"&gt;0")+1,0)</f>
        <v>0</v>
      </c>
    </row>
    <row r="816" spans="40:47">
      <c r="AN816" s="58">
        <v>23</v>
      </c>
      <c r="AO816" s="58">
        <v>2</v>
      </c>
      <c r="AP816" s="58">
        <v>7</v>
      </c>
      <c r="AQ816" s="58">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58">
        <f ca="1">COUNTIF(INDIRECT("H"&amp;(ROW()+12*(($AN816-1)*3+$AO816)-ROW())/12+5):INDIRECT("S"&amp;(ROW()+12*(($AN816-1)*3+$AO816)-ROW())/12+5),AQ816)</f>
        <v>0</v>
      </c>
      <c r="AU816" s="58">
        <f ca="1">IF(AND(AQ816&gt;0,AR816&gt;0),COUNTIF(AU$6:AU815,"&gt;0")+1,0)</f>
        <v>0</v>
      </c>
    </row>
    <row r="817" spans="40:47">
      <c r="AN817" s="58">
        <v>23</v>
      </c>
      <c r="AO817" s="58">
        <v>2</v>
      </c>
      <c r="AP817" s="58">
        <v>8</v>
      </c>
      <c r="AQ817" s="58">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58">
        <f ca="1">COUNTIF(INDIRECT("H"&amp;(ROW()+12*(($AN817-1)*3+$AO817)-ROW())/12+5):INDIRECT("S"&amp;(ROW()+12*(($AN817-1)*3+$AO817)-ROW())/12+5),AQ817)</f>
        <v>0</v>
      </c>
      <c r="AU817" s="58">
        <f ca="1">IF(AND(AQ817&gt;0,AR817&gt;0),COUNTIF(AU$6:AU816,"&gt;0")+1,0)</f>
        <v>0</v>
      </c>
    </row>
    <row r="818" spans="40:47">
      <c r="AN818" s="58">
        <v>23</v>
      </c>
      <c r="AO818" s="58">
        <v>2</v>
      </c>
      <c r="AP818" s="58">
        <v>9</v>
      </c>
      <c r="AQ818" s="58">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58">
        <f ca="1">COUNTIF(INDIRECT("H"&amp;(ROW()+12*(($AN818-1)*3+$AO818)-ROW())/12+5):INDIRECT("S"&amp;(ROW()+12*(($AN818-1)*3+$AO818)-ROW())/12+5),AQ818)</f>
        <v>0</v>
      </c>
      <c r="AU818" s="58">
        <f ca="1">IF(AND(AQ818&gt;0,AR818&gt;0),COUNTIF(AU$6:AU817,"&gt;0")+1,0)</f>
        <v>0</v>
      </c>
    </row>
    <row r="819" spans="40:47">
      <c r="AN819" s="58">
        <v>23</v>
      </c>
      <c r="AO819" s="58">
        <v>2</v>
      </c>
      <c r="AP819" s="58">
        <v>10</v>
      </c>
      <c r="AQ819" s="58">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58">
        <f ca="1">COUNTIF(INDIRECT("H"&amp;(ROW()+12*(($AN819-1)*3+$AO819)-ROW())/12+5):INDIRECT("S"&amp;(ROW()+12*(($AN819-1)*3+$AO819)-ROW())/12+5),AQ819)</f>
        <v>0</v>
      </c>
      <c r="AU819" s="58">
        <f ca="1">IF(AND(AQ819&gt;0,AR819&gt;0),COUNTIF(AU$6:AU818,"&gt;0")+1,0)</f>
        <v>0</v>
      </c>
    </row>
    <row r="820" spans="40:47">
      <c r="AN820" s="58">
        <v>23</v>
      </c>
      <c r="AO820" s="58">
        <v>2</v>
      </c>
      <c r="AP820" s="58">
        <v>11</v>
      </c>
      <c r="AQ820" s="58">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58">
        <f ca="1">COUNTIF(INDIRECT("H"&amp;(ROW()+12*(($AN820-1)*3+$AO820)-ROW())/12+5):INDIRECT("S"&amp;(ROW()+12*(($AN820-1)*3+$AO820)-ROW())/12+5),AQ820)</f>
        <v>0</v>
      </c>
      <c r="AU820" s="58">
        <f ca="1">IF(AND(AQ820&gt;0,AR820&gt;0),COUNTIF(AU$6:AU819,"&gt;0")+1,0)</f>
        <v>0</v>
      </c>
    </row>
    <row r="821" spans="40:47">
      <c r="AN821" s="58">
        <v>23</v>
      </c>
      <c r="AO821" s="58">
        <v>2</v>
      </c>
      <c r="AP821" s="58">
        <v>12</v>
      </c>
      <c r="AQ821" s="58">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58">
        <f ca="1">COUNTIF(INDIRECT("H"&amp;(ROW()+12*(($AN821-1)*3+$AO821)-ROW())/12+5):INDIRECT("S"&amp;(ROW()+12*(($AN821-1)*3+$AO821)-ROW())/12+5),AQ821)</f>
        <v>0</v>
      </c>
      <c r="AU821" s="58">
        <f ca="1">IF(AND(AQ821&gt;0,AR821&gt;0),COUNTIF(AU$6:AU820,"&gt;0")+1,0)</f>
        <v>0</v>
      </c>
    </row>
    <row r="822" spans="40:47">
      <c r="AN822" s="58">
        <v>23</v>
      </c>
      <c r="AO822" s="58">
        <v>3</v>
      </c>
      <c r="AP822" s="58">
        <v>1</v>
      </c>
      <c r="AQ822" s="58">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58">
        <f ca="1">COUNTIF(INDIRECT("H"&amp;(ROW()+12*(($AN822-1)*3+$AO822)-ROW())/12+5):INDIRECT("S"&amp;(ROW()+12*(($AN822-1)*3+$AO822)-ROW())/12+5),AQ822)</f>
        <v>0</v>
      </c>
      <c r="AU822" s="58">
        <f ca="1">IF(AND(AQ822&gt;0,AR822&gt;0),COUNTIF(AU$6:AU821,"&gt;0")+1,0)</f>
        <v>0</v>
      </c>
    </row>
    <row r="823" spans="40:47">
      <c r="AN823" s="58">
        <v>23</v>
      </c>
      <c r="AO823" s="58">
        <v>3</v>
      </c>
      <c r="AP823" s="58">
        <v>2</v>
      </c>
      <c r="AQ823" s="58">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58">
        <f ca="1">COUNTIF(INDIRECT("H"&amp;(ROW()+12*(($AN823-1)*3+$AO823)-ROW())/12+5):INDIRECT("S"&amp;(ROW()+12*(($AN823-1)*3+$AO823)-ROW())/12+5),AQ823)</f>
        <v>0</v>
      </c>
      <c r="AU823" s="58">
        <f ca="1">IF(AND(AQ823&gt;0,AR823&gt;0),COUNTIF(AU$6:AU822,"&gt;0")+1,0)</f>
        <v>0</v>
      </c>
    </row>
    <row r="824" spans="40:47">
      <c r="AN824" s="58">
        <v>23</v>
      </c>
      <c r="AO824" s="58">
        <v>3</v>
      </c>
      <c r="AP824" s="58">
        <v>3</v>
      </c>
      <c r="AQ824" s="58">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58">
        <f ca="1">COUNTIF(INDIRECT("H"&amp;(ROW()+12*(($AN824-1)*3+$AO824)-ROW())/12+5):INDIRECT("S"&amp;(ROW()+12*(($AN824-1)*3+$AO824)-ROW())/12+5),AQ824)</f>
        <v>0</v>
      </c>
      <c r="AU824" s="58">
        <f ca="1">IF(AND(AQ824&gt;0,AR824&gt;0),COUNTIF(AU$6:AU823,"&gt;0")+1,0)</f>
        <v>0</v>
      </c>
    </row>
    <row r="825" spans="40:47">
      <c r="AN825" s="58">
        <v>23</v>
      </c>
      <c r="AO825" s="58">
        <v>3</v>
      </c>
      <c r="AP825" s="58">
        <v>4</v>
      </c>
      <c r="AQ825" s="58">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58">
        <f ca="1">COUNTIF(INDIRECT("H"&amp;(ROW()+12*(($AN825-1)*3+$AO825)-ROW())/12+5):INDIRECT("S"&amp;(ROW()+12*(($AN825-1)*3+$AO825)-ROW())/12+5),AQ825)</f>
        <v>0</v>
      </c>
      <c r="AU825" s="58">
        <f ca="1">IF(AND(AQ825&gt;0,AR825&gt;0),COUNTIF(AU$6:AU824,"&gt;0")+1,0)</f>
        <v>0</v>
      </c>
    </row>
    <row r="826" spans="40:47">
      <c r="AN826" s="58">
        <v>23</v>
      </c>
      <c r="AO826" s="58">
        <v>3</v>
      </c>
      <c r="AP826" s="58">
        <v>5</v>
      </c>
      <c r="AQ826" s="58">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58">
        <f ca="1">COUNTIF(INDIRECT("H"&amp;(ROW()+12*(($AN826-1)*3+$AO826)-ROW())/12+5):INDIRECT("S"&amp;(ROW()+12*(($AN826-1)*3+$AO826)-ROW())/12+5),AQ826)</f>
        <v>0</v>
      </c>
      <c r="AU826" s="58">
        <f ca="1">IF(AND(AQ826&gt;0,AR826&gt;0),COUNTIF(AU$6:AU825,"&gt;0")+1,0)</f>
        <v>0</v>
      </c>
    </row>
    <row r="827" spans="40:47">
      <c r="AN827" s="58">
        <v>23</v>
      </c>
      <c r="AO827" s="58">
        <v>3</v>
      </c>
      <c r="AP827" s="58">
        <v>6</v>
      </c>
      <c r="AQ827" s="58">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58">
        <f ca="1">COUNTIF(INDIRECT("H"&amp;(ROW()+12*(($AN827-1)*3+$AO827)-ROW())/12+5):INDIRECT("S"&amp;(ROW()+12*(($AN827-1)*3+$AO827)-ROW())/12+5),AQ827)</f>
        <v>0</v>
      </c>
      <c r="AU827" s="58">
        <f ca="1">IF(AND(AQ827&gt;0,AR827&gt;0),COUNTIF(AU$6:AU826,"&gt;0")+1,0)</f>
        <v>0</v>
      </c>
    </row>
    <row r="828" spans="40:47">
      <c r="AN828" s="58">
        <v>23</v>
      </c>
      <c r="AO828" s="58">
        <v>3</v>
      </c>
      <c r="AP828" s="58">
        <v>7</v>
      </c>
      <c r="AQ828" s="58">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58">
        <f ca="1">COUNTIF(INDIRECT("H"&amp;(ROW()+12*(($AN828-1)*3+$AO828)-ROW())/12+5):INDIRECT("S"&amp;(ROW()+12*(($AN828-1)*3+$AO828)-ROW())/12+5),AQ828)</f>
        <v>0</v>
      </c>
      <c r="AU828" s="58">
        <f ca="1">IF(AND(AQ828&gt;0,AR828&gt;0),COUNTIF(AU$6:AU827,"&gt;0")+1,0)</f>
        <v>0</v>
      </c>
    </row>
    <row r="829" spans="40:47">
      <c r="AN829" s="58">
        <v>23</v>
      </c>
      <c r="AO829" s="58">
        <v>3</v>
      </c>
      <c r="AP829" s="58">
        <v>8</v>
      </c>
      <c r="AQ829" s="58">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58">
        <f ca="1">COUNTIF(INDIRECT("H"&amp;(ROW()+12*(($AN829-1)*3+$AO829)-ROW())/12+5):INDIRECT("S"&amp;(ROW()+12*(($AN829-1)*3+$AO829)-ROW())/12+5),AQ829)</f>
        <v>0</v>
      </c>
      <c r="AU829" s="58">
        <f ca="1">IF(AND(AQ829&gt;0,AR829&gt;0),COUNTIF(AU$6:AU828,"&gt;0")+1,0)</f>
        <v>0</v>
      </c>
    </row>
    <row r="830" spans="40:47">
      <c r="AN830" s="58">
        <v>23</v>
      </c>
      <c r="AO830" s="58">
        <v>3</v>
      </c>
      <c r="AP830" s="58">
        <v>9</v>
      </c>
      <c r="AQ830" s="58">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58">
        <f ca="1">COUNTIF(INDIRECT("H"&amp;(ROW()+12*(($AN830-1)*3+$AO830)-ROW())/12+5):INDIRECT("S"&amp;(ROW()+12*(($AN830-1)*3+$AO830)-ROW())/12+5),AQ830)</f>
        <v>0</v>
      </c>
      <c r="AU830" s="58">
        <f ca="1">IF(AND(AQ830&gt;0,AR830&gt;0),COUNTIF(AU$6:AU829,"&gt;0")+1,0)</f>
        <v>0</v>
      </c>
    </row>
    <row r="831" spans="40:47">
      <c r="AN831" s="58">
        <v>23</v>
      </c>
      <c r="AO831" s="58">
        <v>3</v>
      </c>
      <c r="AP831" s="58">
        <v>10</v>
      </c>
      <c r="AQ831" s="58">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58">
        <f ca="1">COUNTIF(INDIRECT("H"&amp;(ROW()+12*(($AN831-1)*3+$AO831)-ROW())/12+5):INDIRECT("S"&amp;(ROW()+12*(($AN831-1)*3+$AO831)-ROW())/12+5),AQ831)</f>
        <v>0</v>
      </c>
      <c r="AU831" s="58">
        <f ca="1">IF(AND(AQ831&gt;0,AR831&gt;0),COUNTIF(AU$6:AU830,"&gt;0")+1,0)</f>
        <v>0</v>
      </c>
    </row>
    <row r="832" spans="40:47">
      <c r="AN832" s="58">
        <v>23</v>
      </c>
      <c r="AO832" s="58">
        <v>3</v>
      </c>
      <c r="AP832" s="58">
        <v>11</v>
      </c>
      <c r="AQ832" s="58">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58">
        <f ca="1">COUNTIF(INDIRECT("H"&amp;(ROW()+12*(($AN832-1)*3+$AO832)-ROW())/12+5):INDIRECT("S"&amp;(ROW()+12*(($AN832-1)*3+$AO832)-ROW())/12+5),AQ832)</f>
        <v>0</v>
      </c>
      <c r="AU832" s="58">
        <f ca="1">IF(AND(AQ832&gt;0,AR832&gt;0),COUNTIF(AU$6:AU831,"&gt;0")+1,0)</f>
        <v>0</v>
      </c>
    </row>
    <row r="833" spans="40:47">
      <c r="AN833" s="243">
        <v>23</v>
      </c>
      <c r="AO833" s="243">
        <v>3</v>
      </c>
      <c r="AP833" s="243">
        <v>12</v>
      </c>
      <c r="AQ833" s="243">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243">
        <f ca="1">COUNTIF(INDIRECT("H"&amp;(ROW()+12*(($AN833-1)*3+$AO833)-ROW())/12+5):INDIRECT("S"&amp;(ROW()+12*(($AN833-1)*3+$AO833)-ROW())/12+5),AQ833)</f>
        <v>0</v>
      </c>
      <c r="AS833" s="243"/>
      <c r="AT833" s="243"/>
      <c r="AU833" s="243">
        <f ca="1">IF(AND(AQ833&gt;0,AR833&gt;0),COUNTIF(AU$6:AU832,"&gt;0")+1,0)</f>
        <v>0</v>
      </c>
    </row>
    <row r="834" spans="40:47">
      <c r="AN834" s="58">
        <v>24</v>
      </c>
      <c r="AO834" s="58">
        <v>1</v>
      </c>
      <c r="AP834" s="58">
        <v>1</v>
      </c>
      <c r="AQ834" s="58">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58">
        <f ca="1">COUNTIF(INDIRECT("H"&amp;(ROW()+12*(($AN834-1)*3+$AO834)-ROW())/12+5):INDIRECT("S"&amp;(ROW()+12*(($AN834-1)*3+$AO834)-ROW())/12+5),AQ834)</f>
        <v>0</v>
      </c>
      <c r="AU834" s="58">
        <f ca="1">IF(AND(AQ834&gt;0,AR834&gt;0),COUNTIF(AU$6:AU833,"&gt;0")+1,0)</f>
        <v>0</v>
      </c>
    </row>
    <row r="835" spans="40:47">
      <c r="AN835" s="58">
        <v>24</v>
      </c>
      <c r="AO835" s="58">
        <v>1</v>
      </c>
      <c r="AP835" s="58">
        <v>2</v>
      </c>
      <c r="AQ835" s="58">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58">
        <f ca="1">COUNTIF(INDIRECT("H"&amp;(ROW()+12*(($AN835-1)*3+$AO835)-ROW())/12+5):INDIRECT("S"&amp;(ROW()+12*(($AN835-1)*3+$AO835)-ROW())/12+5),AQ835)</f>
        <v>0</v>
      </c>
      <c r="AU835" s="58">
        <f ca="1">IF(AND(AQ835&gt;0,AR835&gt;0),COUNTIF(AU$6:AU834,"&gt;0")+1,0)</f>
        <v>0</v>
      </c>
    </row>
    <row r="836" spans="40:47">
      <c r="AN836" s="58">
        <v>24</v>
      </c>
      <c r="AO836" s="58">
        <v>1</v>
      </c>
      <c r="AP836" s="58">
        <v>3</v>
      </c>
      <c r="AQ836" s="58">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58">
        <f ca="1">COUNTIF(INDIRECT("H"&amp;(ROW()+12*(($AN836-1)*3+$AO836)-ROW())/12+5):INDIRECT("S"&amp;(ROW()+12*(($AN836-1)*3+$AO836)-ROW())/12+5),AQ836)</f>
        <v>0</v>
      </c>
      <c r="AU836" s="58">
        <f ca="1">IF(AND(AQ836&gt;0,AR836&gt;0),COUNTIF(AU$6:AU835,"&gt;0")+1,0)</f>
        <v>0</v>
      </c>
    </row>
    <row r="837" spans="40:47">
      <c r="AN837" s="58">
        <v>24</v>
      </c>
      <c r="AO837" s="58">
        <v>1</v>
      </c>
      <c r="AP837" s="58">
        <v>4</v>
      </c>
      <c r="AQ837" s="58">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58">
        <f ca="1">COUNTIF(INDIRECT("H"&amp;(ROW()+12*(($AN837-1)*3+$AO837)-ROW())/12+5):INDIRECT("S"&amp;(ROW()+12*(($AN837-1)*3+$AO837)-ROW())/12+5),AQ837)</f>
        <v>0</v>
      </c>
      <c r="AU837" s="58">
        <f ca="1">IF(AND(AQ837&gt;0,AR837&gt;0),COUNTIF(AU$6:AU836,"&gt;0")+1,0)</f>
        <v>0</v>
      </c>
    </row>
    <row r="838" spans="40:47">
      <c r="AN838" s="58">
        <v>24</v>
      </c>
      <c r="AO838" s="58">
        <v>1</v>
      </c>
      <c r="AP838" s="58">
        <v>5</v>
      </c>
      <c r="AQ838" s="58">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58">
        <f ca="1">COUNTIF(INDIRECT("H"&amp;(ROW()+12*(($AN838-1)*3+$AO838)-ROW())/12+5):INDIRECT("S"&amp;(ROW()+12*(($AN838-1)*3+$AO838)-ROW())/12+5),AQ838)</f>
        <v>0</v>
      </c>
      <c r="AU838" s="58">
        <f ca="1">IF(AND(AQ838&gt;0,AR838&gt;0),COUNTIF(AU$6:AU837,"&gt;0")+1,0)</f>
        <v>0</v>
      </c>
    </row>
    <row r="839" spans="40:47">
      <c r="AN839" s="58">
        <v>24</v>
      </c>
      <c r="AO839" s="58">
        <v>1</v>
      </c>
      <c r="AP839" s="58">
        <v>6</v>
      </c>
      <c r="AQ839" s="58">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58">
        <f ca="1">COUNTIF(INDIRECT("H"&amp;(ROW()+12*(($AN839-1)*3+$AO839)-ROW())/12+5):INDIRECT("S"&amp;(ROW()+12*(($AN839-1)*3+$AO839)-ROW())/12+5),AQ839)</f>
        <v>0</v>
      </c>
      <c r="AU839" s="58">
        <f ca="1">IF(AND(AQ839&gt;0,AR839&gt;0),COUNTIF(AU$6:AU838,"&gt;0")+1,0)</f>
        <v>0</v>
      </c>
    </row>
    <row r="840" spans="40:47">
      <c r="AN840" s="58">
        <v>24</v>
      </c>
      <c r="AO840" s="58">
        <v>1</v>
      </c>
      <c r="AP840" s="58">
        <v>7</v>
      </c>
      <c r="AQ840" s="58">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58">
        <f ca="1">COUNTIF(INDIRECT("H"&amp;(ROW()+12*(($AN840-1)*3+$AO840)-ROW())/12+5):INDIRECT("S"&amp;(ROW()+12*(($AN840-1)*3+$AO840)-ROW())/12+5),AQ840)</f>
        <v>0</v>
      </c>
      <c r="AU840" s="58">
        <f ca="1">IF(AND(AQ840&gt;0,AR840&gt;0),COUNTIF(AU$6:AU839,"&gt;0")+1,0)</f>
        <v>0</v>
      </c>
    </row>
    <row r="841" spans="40:47">
      <c r="AN841" s="58">
        <v>24</v>
      </c>
      <c r="AO841" s="58">
        <v>1</v>
      </c>
      <c r="AP841" s="58">
        <v>8</v>
      </c>
      <c r="AQ841" s="58">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58">
        <f ca="1">COUNTIF(INDIRECT("H"&amp;(ROW()+12*(($AN841-1)*3+$AO841)-ROW())/12+5):INDIRECT("S"&amp;(ROW()+12*(($AN841-1)*3+$AO841)-ROW())/12+5),AQ841)</f>
        <v>0</v>
      </c>
      <c r="AU841" s="58">
        <f ca="1">IF(AND(AQ841&gt;0,AR841&gt;0),COUNTIF(AU$6:AU840,"&gt;0")+1,0)</f>
        <v>0</v>
      </c>
    </row>
    <row r="842" spans="40:47">
      <c r="AN842" s="58">
        <v>24</v>
      </c>
      <c r="AO842" s="58">
        <v>1</v>
      </c>
      <c r="AP842" s="58">
        <v>9</v>
      </c>
      <c r="AQ842" s="58">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58">
        <f ca="1">COUNTIF(INDIRECT("H"&amp;(ROW()+12*(($AN842-1)*3+$AO842)-ROW())/12+5):INDIRECT("S"&amp;(ROW()+12*(($AN842-1)*3+$AO842)-ROW())/12+5),AQ842)</f>
        <v>0</v>
      </c>
      <c r="AU842" s="58">
        <f ca="1">IF(AND(AQ842&gt;0,AR842&gt;0),COUNTIF(AU$6:AU841,"&gt;0")+1,0)</f>
        <v>0</v>
      </c>
    </row>
    <row r="843" spans="40:47">
      <c r="AN843" s="58">
        <v>24</v>
      </c>
      <c r="AO843" s="58">
        <v>1</v>
      </c>
      <c r="AP843" s="58">
        <v>10</v>
      </c>
      <c r="AQ843" s="58">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58">
        <f ca="1">COUNTIF(INDIRECT("H"&amp;(ROW()+12*(($AN843-1)*3+$AO843)-ROW())/12+5):INDIRECT("S"&amp;(ROW()+12*(($AN843-1)*3+$AO843)-ROW())/12+5),AQ843)</f>
        <v>0</v>
      </c>
      <c r="AU843" s="58">
        <f ca="1">IF(AND(AQ843&gt;0,AR843&gt;0),COUNTIF(AU$6:AU842,"&gt;0")+1,0)</f>
        <v>0</v>
      </c>
    </row>
    <row r="844" spans="40:47">
      <c r="AN844" s="58">
        <v>24</v>
      </c>
      <c r="AO844" s="58">
        <v>1</v>
      </c>
      <c r="AP844" s="58">
        <v>11</v>
      </c>
      <c r="AQ844" s="58">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58">
        <f ca="1">COUNTIF(INDIRECT("H"&amp;(ROW()+12*(($AN844-1)*3+$AO844)-ROW())/12+5):INDIRECT("S"&amp;(ROW()+12*(($AN844-1)*3+$AO844)-ROW())/12+5),AQ844)</f>
        <v>0</v>
      </c>
      <c r="AU844" s="58">
        <f ca="1">IF(AND(AQ844&gt;0,AR844&gt;0),COUNTIF(AU$6:AU843,"&gt;0")+1,0)</f>
        <v>0</v>
      </c>
    </row>
    <row r="845" spans="40:47">
      <c r="AN845" s="58">
        <v>24</v>
      </c>
      <c r="AO845" s="58">
        <v>1</v>
      </c>
      <c r="AP845" s="58">
        <v>12</v>
      </c>
      <c r="AQ845" s="58">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58">
        <f ca="1">COUNTIF(INDIRECT("H"&amp;(ROW()+12*(($AN845-1)*3+$AO845)-ROW())/12+5):INDIRECT("S"&amp;(ROW()+12*(($AN845-1)*3+$AO845)-ROW())/12+5),AQ845)</f>
        <v>0</v>
      </c>
      <c r="AU845" s="58">
        <f ca="1">IF(AND(AQ845&gt;0,AR845&gt;0),COUNTIF(AU$6:AU844,"&gt;0")+1,0)</f>
        <v>0</v>
      </c>
    </row>
    <row r="846" spans="40:47">
      <c r="AN846" s="58">
        <v>24</v>
      </c>
      <c r="AO846" s="58">
        <v>2</v>
      </c>
      <c r="AP846" s="58">
        <v>1</v>
      </c>
      <c r="AQ846" s="58">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58">
        <f ca="1">COUNTIF(INDIRECT("H"&amp;(ROW()+12*(($AN846-1)*3+$AO846)-ROW())/12+5):INDIRECT("S"&amp;(ROW()+12*(($AN846-1)*3+$AO846)-ROW())/12+5),AQ846)</f>
        <v>0</v>
      </c>
      <c r="AU846" s="58">
        <f ca="1">IF(AND(AQ846&gt;0,AR846&gt;0),COUNTIF(AU$6:AU845,"&gt;0")+1,0)</f>
        <v>0</v>
      </c>
    </row>
    <row r="847" spans="40:47">
      <c r="AN847" s="58">
        <v>24</v>
      </c>
      <c r="AO847" s="58">
        <v>2</v>
      </c>
      <c r="AP847" s="58">
        <v>2</v>
      </c>
      <c r="AQ847" s="58">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58">
        <f ca="1">COUNTIF(INDIRECT("H"&amp;(ROW()+12*(($AN847-1)*3+$AO847)-ROW())/12+5):INDIRECT("S"&amp;(ROW()+12*(($AN847-1)*3+$AO847)-ROW())/12+5),AQ847)</f>
        <v>0</v>
      </c>
      <c r="AU847" s="58">
        <f ca="1">IF(AND(AQ847&gt;0,AR847&gt;0),COUNTIF(AU$6:AU846,"&gt;0")+1,0)</f>
        <v>0</v>
      </c>
    </row>
    <row r="848" spans="40:47">
      <c r="AN848" s="58">
        <v>24</v>
      </c>
      <c r="AO848" s="58">
        <v>2</v>
      </c>
      <c r="AP848" s="58">
        <v>3</v>
      </c>
      <c r="AQ848" s="58">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58">
        <f ca="1">COUNTIF(INDIRECT("H"&amp;(ROW()+12*(($AN848-1)*3+$AO848)-ROW())/12+5):INDIRECT("S"&amp;(ROW()+12*(($AN848-1)*3+$AO848)-ROW())/12+5),AQ848)</f>
        <v>0</v>
      </c>
      <c r="AU848" s="58">
        <f ca="1">IF(AND(AQ848&gt;0,AR848&gt;0),COUNTIF(AU$6:AU847,"&gt;0")+1,0)</f>
        <v>0</v>
      </c>
    </row>
    <row r="849" spans="40:47">
      <c r="AN849" s="58">
        <v>24</v>
      </c>
      <c r="AO849" s="58">
        <v>2</v>
      </c>
      <c r="AP849" s="58">
        <v>4</v>
      </c>
      <c r="AQ849" s="58">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58">
        <f ca="1">COUNTIF(INDIRECT("H"&amp;(ROW()+12*(($AN849-1)*3+$AO849)-ROW())/12+5):INDIRECT("S"&amp;(ROW()+12*(($AN849-1)*3+$AO849)-ROW())/12+5),AQ849)</f>
        <v>0</v>
      </c>
      <c r="AU849" s="58">
        <f ca="1">IF(AND(AQ849&gt;0,AR849&gt;0),COUNTIF(AU$6:AU848,"&gt;0")+1,0)</f>
        <v>0</v>
      </c>
    </row>
    <row r="850" spans="40:47">
      <c r="AN850" s="58">
        <v>24</v>
      </c>
      <c r="AO850" s="58">
        <v>2</v>
      </c>
      <c r="AP850" s="58">
        <v>5</v>
      </c>
      <c r="AQ850" s="58">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58">
        <f ca="1">COUNTIF(INDIRECT("H"&amp;(ROW()+12*(($AN850-1)*3+$AO850)-ROW())/12+5):INDIRECT("S"&amp;(ROW()+12*(($AN850-1)*3+$AO850)-ROW())/12+5),AQ850)</f>
        <v>0</v>
      </c>
      <c r="AU850" s="58">
        <f ca="1">IF(AND(AQ850&gt;0,AR850&gt;0),COUNTIF(AU$6:AU849,"&gt;0")+1,0)</f>
        <v>0</v>
      </c>
    </row>
    <row r="851" spans="40:47">
      <c r="AN851" s="58">
        <v>24</v>
      </c>
      <c r="AO851" s="58">
        <v>2</v>
      </c>
      <c r="AP851" s="58">
        <v>6</v>
      </c>
      <c r="AQ851" s="58">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58">
        <f ca="1">COUNTIF(INDIRECT("H"&amp;(ROW()+12*(($AN851-1)*3+$AO851)-ROW())/12+5):INDIRECT("S"&amp;(ROW()+12*(($AN851-1)*3+$AO851)-ROW())/12+5),AQ851)</f>
        <v>0</v>
      </c>
      <c r="AU851" s="58">
        <f ca="1">IF(AND(AQ851&gt;0,AR851&gt;0),COUNTIF(AU$6:AU850,"&gt;0")+1,0)</f>
        <v>0</v>
      </c>
    </row>
    <row r="852" spans="40:47">
      <c r="AN852" s="58">
        <v>24</v>
      </c>
      <c r="AO852" s="58">
        <v>2</v>
      </c>
      <c r="AP852" s="58">
        <v>7</v>
      </c>
      <c r="AQ852" s="58">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58">
        <f ca="1">COUNTIF(INDIRECT("H"&amp;(ROW()+12*(($AN852-1)*3+$AO852)-ROW())/12+5):INDIRECT("S"&amp;(ROW()+12*(($AN852-1)*3+$AO852)-ROW())/12+5),AQ852)</f>
        <v>0</v>
      </c>
      <c r="AU852" s="58">
        <f ca="1">IF(AND(AQ852&gt;0,AR852&gt;0),COUNTIF(AU$6:AU851,"&gt;0")+1,0)</f>
        <v>0</v>
      </c>
    </row>
    <row r="853" spans="40:47">
      <c r="AN853" s="58">
        <v>24</v>
      </c>
      <c r="AO853" s="58">
        <v>2</v>
      </c>
      <c r="AP853" s="58">
        <v>8</v>
      </c>
      <c r="AQ853" s="58">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58">
        <f ca="1">COUNTIF(INDIRECT("H"&amp;(ROW()+12*(($AN853-1)*3+$AO853)-ROW())/12+5):INDIRECT("S"&amp;(ROW()+12*(($AN853-1)*3+$AO853)-ROW())/12+5),AQ853)</f>
        <v>0</v>
      </c>
      <c r="AU853" s="58">
        <f ca="1">IF(AND(AQ853&gt;0,AR853&gt;0),COUNTIF(AU$6:AU852,"&gt;0")+1,0)</f>
        <v>0</v>
      </c>
    </row>
    <row r="854" spans="40:47">
      <c r="AN854" s="58">
        <v>24</v>
      </c>
      <c r="AO854" s="58">
        <v>2</v>
      </c>
      <c r="AP854" s="58">
        <v>9</v>
      </c>
      <c r="AQ854" s="58">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58">
        <f ca="1">COUNTIF(INDIRECT("H"&amp;(ROW()+12*(($AN854-1)*3+$AO854)-ROW())/12+5):INDIRECT("S"&amp;(ROW()+12*(($AN854-1)*3+$AO854)-ROW())/12+5),AQ854)</f>
        <v>0</v>
      </c>
      <c r="AU854" s="58">
        <f ca="1">IF(AND(AQ854&gt;0,AR854&gt;0),COUNTIF(AU$6:AU853,"&gt;0")+1,0)</f>
        <v>0</v>
      </c>
    </row>
    <row r="855" spans="40:47">
      <c r="AN855" s="58">
        <v>24</v>
      </c>
      <c r="AO855" s="58">
        <v>2</v>
      </c>
      <c r="AP855" s="58">
        <v>10</v>
      </c>
      <c r="AQ855" s="58">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58">
        <f ca="1">COUNTIF(INDIRECT("H"&amp;(ROW()+12*(($AN855-1)*3+$AO855)-ROW())/12+5):INDIRECT("S"&amp;(ROW()+12*(($AN855-1)*3+$AO855)-ROW())/12+5),AQ855)</f>
        <v>0</v>
      </c>
      <c r="AU855" s="58">
        <f ca="1">IF(AND(AQ855&gt;0,AR855&gt;0),COUNTIF(AU$6:AU854,"&gt;0")+1,0)</f>
        <v>0</v>
      </c>
    </row>
    <row r="856" spans="40:47">
      <c r="AN856" s="58">
        <v>24</v>
      </c>
      <c r="AO856" s="58">
        <v>2</v>
      </c>
      <c r="AP856" s="58">
        <v>11</v>
      </c>
      <c r="AQ856" s="58">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58">
        <f ca="1">COUNTIF(INDIRECT("H"&amp;(ROW()+12*(($AN856-1)*3+$AO856)-ROW())/12+5):INDIRECT("S"&amp;(ROW()+12*(($AN856-1)*3+$AO856)-ROW())/12+5),AQ856)</f>
        <v>0</v>
      </c>
      <c r="AU856" s="58">
        <f ca="1">IF(AND(AQ856&gt;0,AR856&gt;0),COUNTIF(AU$6:AU855,"&gt;0")+1,0)</f>
        <v>0</v>
      </c>
    </row>
    <row r="857" spans="40:47">
      <c r="AN857" s="58">
        <v>24</v>
      </c>
      <c r="AO857" s="58">
        <v>2</v>
      </c>
      <c r="AP857" s="58">
        <v>12</v>
      </c>
      <c r="AQ857" s="58">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58">
        <f ca="1">COUNTIF(INDIRECT("H"&amp;(ROW()+12*(($AN857-1)*3+$AO857)-ROW())/12+5):INDIRECT("S"&amp;(ROW()+12*(($AN857-1)*3+$AO857)-ROW())/12+5),AQ857)</f>
        <v>0</v>
      </c>
      <c r="AU857" s="58">
        <f ca="1">IF(AND(AQ857&gt;0,AR857&gt;0),COUNTIF(AU$6:AU856,"&gt;0")+1,0)</f>
        <v>0</v>
      </c>
    </row>
    <row r="858" spans="40:47">
      <c r="AN858" s="58">
        <v>24</v>
      </c>
      <c r="AO858" s="58">
        <v>3</v>
      </c>
      <c r="AP858" s="58">
        <v>1</v>
      </c>
      <c r="AQ858" s="58">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58">
        <f ca="1">COUNTIF(INDIRECT("H"&amp;(ROW()+12*(($AN858-1)*3+$AO858)-ROW())/12+5):INDIRECT("S"&amp;(ROW()+12*(($AN858-1)*3+$AO858)-ROW())/12+5),AQ858)</f>
        <v>0</v>
      </c>
      <c r="AU858" s="58">
        <f ca="1">IF(AND(AQ858&gt;0,AR858&gt;0),COUNTIF(AU$6:AU857,"&gt;0")+1,0)</f>
        <v>0</v>
      </c>
    </row>
    <row r="859" spans="40:47">
      <c r="AN859" s="58">
        <v>24</v>
      </c>
      <c r="AO859" s="58">
        <v>3</v>
      </c>
      <c r="AP859" s="58">
        <v>2</v>
      </c>
      <c r="AQ859" s="58">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58">
        <f ca="1">COUNTIF(INDIRECT("H"&amp;(ROW()+12*(($AN859-1)*3+$AO859)-ROW())/12+5):INDIRECT("S"&amp;(ROW()+12*(($AN859-1)*3+$AO859)-ROW())/12+5),AQ859)</f>
        <v>0</v>
      </c>
      <c r="AU859" s="58">
        <f ca="1">IF(AND(AQ859&gt;0,AR859&gt;0),COUNTIF(AU$6:AU858,"&gt;0")+1,0)</f>
        <v>0</v>
      </c>
    </row>
    <row r="860" spans="40:47">
      <c r="AN860" s="58">
        <v>24</v>
      </c>
      <c r="AO860" s="58">
        <v>3</v>
      </c>
      <c r="AP860" s="58">
        <v>3</v>
      </c>
      <c r="AQ860" s="58">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58">
        <f ca="1">COUNTIF(INDIRECT("H"&amp;(ROW()+12*(($AN860-1)*3+$AO860)-ROW())/12+5):INDIRECT("S"&amp;(ROW()+12*(($AN860-1)*3+$AO860)-ROW())/12+5),AQ860)</f>
        <v>0</v>
      </c>
      <c r="AU860" s="58">
        <f ca="1">IF(AND(AQ860&gt;0,AR860&gt;0),COUNTIF(AU$6:AU859,"&gt;0")+1,0)</f>
        <v>0</v>
      </c>
    </row>
    <row r="861" spans="40:47">
      <c r="AN861" s="58">
        <v>24</v>
      </c>
      <c r="AO861" s="58">
        <v>3</v>
      </c>
      <c r="AP861" s="58">
        <v>4</v>
      </c>
      <c r="AQ861" s="58">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58">
        <f ca="1">COUNTIF(INDIRECT("H"&amp;(ROW()+12*(($AN861-1)*3+$AO861)-ROW())/12+5):INDIRECT("S"&amp;(ROW()+12*(($AN861-1)*3+$AO861)-ROW())/12+5),AQ861)</f>
        <v>0</v>
      </c>
      <c r="AU861" s="58">
        <f ca="1">IF(AND(AQ861&gt;0,AR861&gt;0),COUNTIF(AU$6:AU860,"&gt;0")+1,0)</f>
        <v>0</v>
      </c>
    </row>
    <row r="862" spans="40:47">
      <c r="AN862" s="58">
        <v>24</v>
      </c>
      <c r="AO862" s="58">
        <v>3</v>
      </c>
      <c r="AP862" s="58">
        <v>5</v>
      </c>
      <c r="AQ862" s="58">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58">
        <f ca="1">COUNTIF(INDIRECT("H"&amp;(ROW()+12*(($AN862-1)*3+$AO862)-ROW())/12+5):INDIRECT("S"&amp;(ROW()+12*(($AN862-1)*3+$AO862)-ROW())/12+5),AQ862)</f>
        <v>0</v>
      </c>
      <c r="AU862" s="58">
        <f ca="1">IF(AND(AQ862&gt;0,AR862&gt;0),COUNTIF(AU$6:AU861,"&gt;0")+1,0)</f>
        <v>0</v>
      </c>
    </row>
    <row r="863" spans="40:47">
      <c r="AN863" s="58">
        <v>24</v>
      </c>
      <c r="AO863" s="58">
        <v>3</v>
      </c>
      <c r="AP863" s="58">
        <v>6</v>
      </c>
      <c r="AQ863" s="58">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58">
        <f ca="1">COUNTIF(INDIRECT("H"&amp;(ROW()+12*(($AN863-1)*3+$AO863)-ROW())/12+5):INDIRECT("S"&amp;(ROW()+12*(($AN863-1)*3+$AO863)-ROW())/12+5),AQ863)</f>
        <v>0</v>
      </c>
      <c r="AU863" s="58">
        <f ca="1">IF(AND(AQ863&gt;0,AR863&gt;0),COUNTIF(AU$6:AU862,"&gt;0")+1,0)</f>
        <v>0</v>
      </c>
    </row>
    <row r="864" spans="40:47">
      <c r="AN864" s="58">
        <v>24</v>
      </c>
      <c r="AO864" s="58">
        <v>3</v>
      </c>
      <c r="AP864" s="58">
        <v>7</v>
      </c>
      <c r="AQ864" s="58">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58">
        <f ca="1">COUNTIF(INDIRECT("H"&amp;(ROW()+12*(($AN864-1)*3+$AO864)-ROW())/12+5):INDIRECT("S"&amp;(ROW()+12*(($AN864-1)*3+$AO864)-ROW())/12+5),AQ864)</f>
        <v>0</v>
      </c>
      <c r="AU864" s="58">
        <f ca="1">IF(AND(AQ864&gt;0,AR864&gt;0),COUNTIF(AU$6:AU863,"&gt;0")+1,0)</f>
        <v>0</v>
      </c>
    </row>
    <row r="865" spans="40:47">
      <c r="AN865" s="58">
        <v>24</v>
      </c>
      <c r="AO865" s="58">
        <v>3</v>
      </c>
      <c r="AP865" s="58">
        <v>8</v>
      </c>
      <c r="AQ865" s="58">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58">
        <f ca="1">COUNTIF(INDIRECT("H"&amp;(ROW()+12*(($AN865-1)*3+$AO865)-ROW())/12+5):INDIRECT("S"&amp;(ROW()+12*(($AN865-1)*3+$AO865)-ROW())/12+5),AQ865)</f>
        <v>0</v>
      </c>
      <c r="AU865" s="58">
        <f ca="1">IF(AND(AQ865&gt;0,AR865&gt;0),COUNTIF(AU$6:AU864,"&gt;0")+1,0)</f>
        <v>0</v>
      </c>
    </row>
    <row r="866" spans="40:47">
      <c r="AN866" s="58">
        <v>24</v>
      </c>
      <c r="AO866" s="58">
        <v>3</v>
      </c>
      <c r="AP866" s="58">
        <v>9</v>
      </c>
      <c r="AQ866" s="58">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58">
        <f ca="1">COUNTIF(INDIRECT("H"&amp;(ROW()+12*(($AN866-1)*3+$AO866)-ROW())/12+5):INDIRECT("S"&amp;(ROW()+12*(($AN866-1)*3+$AO866)-ROW())/12+5),AQ866)</f>
        <v>0</v>
      </c>
      <c r="AU866" s="58">
        <f ca="1">IF(AND(AQ866&gt;0,AR866&gt;0),COUNTIF(AU$6:AU865,"&gt;0")+1,0)</f>
        <v>0</v>
      </c>
    </row>
    <row r="867" spans="40:47">
      <c r="AN867" s="58">
        <v>24</v>
      </c>
      <c r="AO867" s="58">
        <v>3</v>
      </c>
      <c r="AP867" s="58">
        <v>10</v>
      </c>
      <c r="AQ867" s="58">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58">
        <f ca="1">COUNTIF(INDIRECT("H"&amp;(ROW()+12*(($AN867-1)*3+$AO867)-ROW())/12+5):INDIRECT("S"&amp;(ROW()+12*(($AN867-1)*3+$AO867)-ROW())/12+5),AQ867)</f>
        <v>0</v>
      </c>
      <c r="AU867" s="58">
        <f ca="1">IF(AND(AQ867&gt;0,AR867&gt;0),COUNTIF(AU$6:AU866,"&gt;0")+1,0)</f>
        <v>0</v>
      </c>
    </row>
    <row r="868" spans="40:47">
      <c r="AN868" s="58">
        <v>24</v>
      </c>
      <c r="AO868" s="58">
        <v>3</v>
      </c>
      <c r="AP868" s="58">
        <v>11</v>
      </c>
      <c r="AQ868" s="58">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58">
        <f ca="1">COUNTIF(INDIRECT("H"&amp;(ROW()+12*(($AN868-1)*3+$AO868)-ROW())/12+5):INDIRECT("S"&amp;(ROW()+12*(($AN868-1)*3+$AO868)-ROW())/12+5),AQ868)</f>
        <v>0</v>
      </c>
      <c r="AU868" s="58">
        <f ca="1">IF(AND(AQ868&gt;0,AR868&gt;0),COUNTIF(AU$6:AU867,"&gt;0")+1,0)</f>
        <v>0</v>
      </c>
    </row>
    <row r="869" spans="40:47">
      <c r="AN869" s="243">
        <v>24</v>
      </c>
      <c r="AO869" s="243">
        <v>3</v>
      </c>
      <c r="AP869" s="243">
        <v>12</v>
      </c>
      <c r="AQ869" s="243">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243">
        <f ca="1">COUNTIF(INDIRECT("H"&amp;(ROW()+12*(($AN869-1)*3+$AO869)-ROW())/12+5):INDIRECT("S"&amp;(ROW()+12*(($AN869-1)*3+$AO869)-ROW())/12+5),AQ869)</f>
        <v>0</v>
      </c>
      <c r="AS869" s="243"/>
      <c r="AT869" s="243"/>
      <c r="AU869" s="243">
        <f ca="1">IF(AND(AQ869&gt;0,AR869&gt;0),COUNTIF(AU$6:AU868,"&gt;0")+1,0)</f>
        <v>0</v>
      </c>
    </row>
    <row r="870" spans="40:47">
      <c r="AN870" s="58">
        <v>25</v>
      </c>
      <c r="AO870" s="58">
        <v>1</v>
      </c>
      <c r="AP870" s="58">
        <v>1</v>
      </c>
      <c r="AQ870" s="58">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58">
        <f ca="1">COUNTIF(INDIRECT("H"&amp;(ROW()+12*(($AN870-1)*3+$AO870)-ROW())/12+5):INDIRECT("S"&amp;(ROW()+12*(($AN870-1)*3+$AO870)-ROW())/12+5),AQ870)</f>
        <v>0</v>
      </c>
      <c r="AU870" s="58">
        <f ca="1">IF(AND(AQ870&gt;0,AR870&gt;0),COUNTIF(AU$6:AU869,"&gt;0")+1,0)</f>
        <v>0</v>
      </c>
    </row>
    <row r="871" spans="40:47">
      <c r="AN871" s="58">
        <v>25</v>
      </c>
      <c r="AO871" s="58">
        <v>1</v>
      </c>
      <c r="AP871" s="58">
        <v>2</v>
      </c>
      <c r="AQ871" s="58">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58">
        <f ca="1">COUNTIF(INDIRECT("H"&amp;(ROW()+12*(($AN871-1)*3+$AO871)-ROW())/12+5):INDIRECT("S"&amp;(ROW()+12*(($AN871-1)*3+$AO871)-ROW())/12+5),AQ871)</f>
        <v>0</v>
      </c>
      <c r="AU871" s="58">
        <f ca="1">IF(AND(AQ871&gt;0,AR871&gt;0),COUNTIF(AU$6:AU870,"&gt;0")+1,0)</f>
        <v>0</v>
      </c>
    </row>
    <row r="872" spans="40:47">
      <c r="AN872" s="58">
        <v>25</v>
      </c>
      <c r="AO872" s="58">
        <v>1</v>
      </c>
      <c r="AP872" s="58">
        <v>3</v>
      </c>
      <c r="AQ872" s="58">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58">
        <f ca="1">COUNTIF(INDIRECT("H"&amp;(ROW()+12*(($AN872-1)*3+$AO872)-ROW())/12+5):INDIRECT("S"&amp;(ROW()+12*(($AN872-1)*3+$AO872)-ROW())/12+5),AQ872)</f>
        <v>0</v>
      </c>
      <c r="AU872" s="58">
        <f ca="1">IF(AND(AQ872&gt;0,AR872&gt;0),COUNTIF(AU$6:AU871,"&gt;0")+1,0)</f>
        <v>0</v>
      </c>
    </row>
    <row r="873" spans="40:47">
      <c r="AN873" s="58">
        <v>25</v>
      </c>
      <c r="AO873" s="58">
        <v>1</v>
      </c>
      <c r="AP873" s="58">
        <v>4</v>
      </c>
      <c r="AQ873" s="58">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58">
        <f ca="1">COUNTIF(INDIRECT("H"&amp;(ROW()+12*(($AN873-1)*3+$AO873)-ROW())/12+5):INDIRECT("S"&amp;(ROW()+12*(($AN873-1)*3+$AO873)-ROW())/12+5),AQ873)</f>
        <v>0</v>
      </c>
      <c r="AU873" s="58">
        <f ca="1">IF(AND(AQ873&gt;0,AR873&gt;0),COUNTIF(AU$6:AU872,"&gt;0")+1,0)</f>
        <v>0</v>
      </c>
    </row>
    <row r="874" spans="40:47">
      <c r="AN874" s="58">
        <v>25</v>
      </c>
      <c r="AO874" s="58">
        <v>1</v>
      </c>
      <c r="AP874" s="58">
        <v>5</v>
      </c>
      <c r="AQ874" s="58">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58">
        <f ca="1">COUNTIF(INDIRECT("H"&amp;(ROW()+12*(($AN874-1)*3+$AO874)-ROW())/12+5):INDIRECT("S"&amp;(ROW()+12*(($AN874-1)*3+$AO874)-ROW())/12+5),AQ874)</f>
        <v>0</v>
      </c>
      <c r="AU874" s="58">
        <f ca="1">IF(AND(AQ874&gt;0,AR874&gt;0),COUNTIF(AU$6:AU873,"&gt;0")+1,0)</f>
        <v>0</v>
      </c>
    </row>
    <row r="875" spans="40:47">
      <c r="AN875" s="58">
        <v>25</v>
      </c>
      <c r="AO875" s="58">
        <v>1</v>
      </c>
      <c r="AP875" s="58">
        <v>6</v>
      </c>
      <c r="AQ875" s="58">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58">
        <f ca="1">COUNTIF(INDIRECT("H"&amp;(ROW()+12*(($AN875-1)*3+$AO875)-ROW())/12+5):INDIRECT("S"&amp;(ROW()+12*(($AN875-1)*3+$AO875)-ROW())/12+5),AQ875)</f>
        <v>0</v>
      </c>
      <c r="AU875" s="58">
        <f ca="1">IF(AND(AQ875&gt;0,AR875&gt;0),COUNTIF(AU$6:AU874,"&gt;0")+1,0)</f>
        <v>0</v>
      </c>
    </row>
    <row r="876" spans="40:47">
      <c r="AN876" s="58">
        <v>25</v>
      </c>
      <c r="AO876" s="58">
        <v>1</v>
      </c>
      <c r="AP876" s="58">
        <v>7</v>
      </c>
      <c r="AQ876" s="58">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58">
        <f ca="1">COUNTIF(INDIRECT("H"&amp;(ROW()+12*(($AN876-1)*3+$AO876)-ROW())/12+5):INDIRECT("S"&amp;(ROW()+12*(($AN876-1)*3+$AO876)-ROW())/12+5),AQ876)</f>
        <v>0</v>
      </c>
      <c r="AU876" s="58">
        <f ca="1">IF(AND(AQ876&gt;0,AR876&gt;0),COUNTIF(AU$6:AU875,"&gt;0")+1,0)</f>
        <v>0</v>
      </c>
    </row>
    <row r="877" spans="40:47">
      <c r="AN877" s="58">
        <v>25</v>
      </c>
      <c r="AO877" s="58">
        <v>1</v>
      </c>
      <c r="AP877" s="58">
        <v>8</v>
      </c>
      <c r="AQ877" s="58">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58">
        <f ca="1">COUNTIF(INDIRECT("H"&amp;(ROW()+12*(($AN877-1)*3+$AO877)-ROW())/12+5):INDIRECT("S"&amp;(ROW()+12*(($AN877-1)*3+$AO877)-ROW())/12+5),AQ877)</f>
        <v>0</v>
      </c>
      <c r="AU877" s="58">
        <f ca="1">IF(AND(AQ877&gt;0,AR877&gt;0),COUNTIF(AU$6:AU876,"&gt;0")+1,0)</f>
        <v>0</v>
      </c>
    </row>
    <row r="878" spans="40:47">
      <c r="AN878" s="58">
        <v>25</v>
      </c>
      <c r="AO878" s="58">
        <v>1</v>
      </c>
      <c r="AP878" s="58">
        <v>9</v>
      </c>
      <c r="AQ878" s="58">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58">
        <f ca="1">COUNTIF(INDIRECT("H"&amp;(ROW()+12*(($AN878-1)*3+$AO878)-ROW())/12+5):INDIRECT("S"&amp;(ROW()+12*(($AN878-1)*3+$AO878)-ROW())/12+5),AQ878)</f>
        <v>0</v>
      </c>
      <c r="AU878" s="58">
        <f ca="1">IF(AND(AQ878&gt;0,AR878&gt;0),COUNTIF(AU$6:AU877,"&gt;0")+1,0)</f>
        <v>0</v>
      </c>
    </row>
    <row r="879" spans="40:47">
      <c r="AN879" s="58">
        <v>25</v>
      </c>
      <c r="AO879" s="58">
        <v>1</v>
      </c>
      <c r="AP879" s="58">
        <v>10</v>
      </c>
      <c r="AQ879" s="58">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58">
        <f ca="1">COUNTIF(INDIRECT("H"&amp;(ROW()+12*(($AN879-1)*3+$AO879)-ROW())/12+5):INDIRECT("S"&amp;(ROW()+12*(($AN879-1)*3+$AO879)-ROW())/12+5),AQ879)</f>
        <v>0</v>
      </c>
      <c r="AU879" s="58">
        <f ca="1">IF(AND(AQ879&gt;0,AR879&gt;0),COUNTIF(AU$6:AU878,"&gt;0")+1,0)</f>
        <v>0</v>
      </c>
    </row>
    <row r="880" spans="40:47">
      <c r="AN880" s="58">
        <v>25</v>
      </c>
      <c r="AO880" s="58">
        <v>1</v>
      </c>
      <c r="AP880" s="58">
        <v>11</v>
      </c>
      <c r="AQ880" s="58">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58">
        <f ca="1">COUNTIF(INDIRECT("H"&amp;(ROW()+12*(($AN880-1)*3+$AO880)-ROW())/12+5):INDIRECT("S"&amp;(ROW()+12*(($AN880-1)*3+$AO880)-ROW())/12+5),AQ880)</f>
        <v>0</v>
      </c>
      <c r="AU880" s="58">
        <f ca="1">IF(AND(AQ880&gt;0,AR880&gt;0),COUNTIF(AU$6:AU879,"&gt;0")+1,0)</f>
        <v>0</v>
      </c>
    </row>
    <row r="881" spans="40:47">
      <c r="AN881" s="58">
        <v>25</v>
      </c>
      <c r="AO881" s="58">
        <v>1</v>
      </c>
      <c r="AP881" s="58">
        <v>12</v>
      </c>
      <c r="AQ881" s="58">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58">
        <f ca="1">COUNTIF(INDIRECT("H"&amp;(ROW()+12*(($AN881-1)*3+$AO881)-ROW())/12+5):INDIRECT("S"&amp;(ROW()+12*(($AN881-1)*3+$AO881)-ROW())/12+5),AQ881)</f>
        <v>0</v>
      </c>
      <c r="AU881" s="58">
        <f ca="1">IF(AND(AQ881&gt;0,AR881&gt;0),COUNTIF(AU$6:AU880,"&gt;0")+1,0)</f>
        <v>0</v>
      </c>
    </row>
    <row r="882" spans="40:47">
      <c r="AN882" s="58">
        <v>25</v>
      </c>
      <c r="AO882" s="58">
        <v>2</v>
      </c>
      <c r="AP882" s="58">
        <v>1</v>
      </c>
      <c r="AQ882" s="58">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58">
        <f ca="1">COUNTIF(INDIRECT("H"&amp;(ROW()+12*(($AN882-1)*3+$AO882)-ROW())/12+5):INDIRECT("S"&amp;(ROW()+12*(($AN882-1)*3+$AO882)-ROW())/12+5),AQ882)</f>
        <v>0</v>
      </c>
      <c r="AU882" s="58">
        <f ca="1">IF(AND(AQ882&gt;0,AR882&gt;0),COUNTIF(AU$6:AU881,"&gt;0")+1,0)</f>
        <v>0</v>
      </c>
    </row>
    <row r="883" spans="40:47">
      <c r="AN883" s="58">
        <v>25</v>
      </c>
      <c r="AO883" s="58">
        <v>2</v>
      </c>
      <c r="AP883" s="58">
        <v>2</v>
      </c>
      <c r="AQ883" s="58">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58">
        <f ca="1">COUNTIF(INDIRECT("H"&amp;(ROW()+12*(($AN883-1)*3+$AO883)-ROW())/12+5):INDIRECT("S"&amp;(ROW()+12*(($AN883-1)*3+$AO883)-ROW())/12+5),AQ883)</f>
        <v>0</v>
      </c>
      <c r="AU883" s="58">
        <f ca="1">IF(AND(AQ883&gt;0,AR883&gt;0),COUNTIF(AU$6:AU882,"&gt;0")+1,0)</f>
        <v>0</v>
      </c>
    </row>
    <row r="884" spans="40:47">
      <c r="AN884" s="58">
        <v>25</v>
      </c>
      <c r="AO884" s="58">
        <v>2</v>
      </c>
      <c r="AP884" s="58">
        <v>3</v>
      </c>
      <c r="AQ884" s="58">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58">
        <f ca="1">COUNTIF(INDIRECT("H"&amp;(ROW()+12*(($AN884-1)*3+$AO884)-ROW())/12+5):INDIRECT("S"&amp;(ROW()+12*(($AN884-1)*3+$AO884)-ROW())/12+5),AQ884)</f>
        <v>0</v>
      </c>
      <c r="AU884" s="58">
        <f ca="1">IF(AND(AQ884&gt;0,AR884&gt;0),COUNTIF(AU$6:AU883,"&gt;0")+1,0)</f>
        <v>0</v>
      </c>
    </row>
    <row r="885" spans="40:47">
      <c r="AN885" s="58">
        <v>25</v>
      </c>
      <c r="AO885" s="58">
        <v>2</v>
      </c>
      <c r="AP885" s="58">
        <v>4</v>
      </c>
      <c r="AQ885" s="58">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58">
        <f ca="1">COUNTIF(INDIRECT("H"&amp;(ROW()+12*(($AN885-1)*3+$AO885)-ROW())/12+5):INDIRECT("S"&amp;(ROW()+12*(($AN885-1)*3+$AO885)-ROW())/12+5),AQ885)</f>
        <v>0</v>
      </c>
      <c r="AU885" s="58">
        <f ca="1">IF(AND(AQ885&gt;0,AR885&gt;0),COUNTIF(AU$6:AU884,"&gt;0")+1,0)</f>
        <v>0</v>
      </c>
    </row>
    <row r="886" spans="40:47">
      <c r="AN886" s="58">
        <v>25</v>
      </c>
      <c r="AO886" s="58">
        <v>2</v>
      </c>
      <c r="AP886" s="58">
        <v>5</v>
      </c>
      <c r="AQ886" s="58">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58">
        <f ca="1">COUNTIF(INDIRECT("H"&amp;(ROW()+12*(($AN886-1)*3+$AO886)-ROW())/12+5):INDIRECT("S"&amp;(ROW()+12*(($AN886-1)*3+$AO886)-ROW())/12+5),AQ886)</f>
        <v>0</v>
      </c>
      <c r="AU886" s="58">
        <f ca="1">IF(AND(AQ886&gt;0,AR886&gt;0),COUNTIF(AU$6:AU885,"&gt;0")+1,0)</f>
        <v>0</v>
      </c>
    </row>
    <row r="887" spans="40:47">
      <c r="AN887" s="58">
        <v>25</v>
      </c>
      <c r="AO887" s="58">
        <v>2</v>
      </c>
      <c r="AP887" s="58">
        <v>6</v>
      </c>
      <c r="AQ887" s="58">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58">
        <f ca="1">COUNTIF(INDIRECT("H"&amp;(ROW()+12*(($AN887-1)*3+$AO887)-ROW())/12+5):INDIRECT("S"&amp;(ROW()+12*(($AN887-1)*3+$AO887)-ROW())/12+5),AQ887)</f>
        <v>0</v>
      </c>
      <c r="AU887" s="58">
        <f ca="1">IF(AND(AQ887&gt;0,AR887&gt;0),COUNTIF(AU$6:AU886,"&gt;0")+1,0)</f>
        <v>0</v>
      </c>
    </row>
    <row r="888" spans="40:47">
      <c r="AN888" s="58">
        <v>25</v>
      </c>
      <c r="AO888" s="58">
        <v>2</v>
      </c>
      <c r="AP888" s="58">
        <v>7</v>
      </c>
      <c r="AQ888" s="58">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58">
        <f ca="1">COUNTIF(INDIRECT("H"&amp;(ROW()+12*(($AN888-1)*3+$AO888)-ROW())/12+5):INDIRECT("S"&amp;(ROW()+12*(($AN888-1)*3+$AO888)-ROW())/12+5),AQ888)</f>
        <v>0</v>
      </c>
      <c r="AU888" s="58">
        <f ca="1">IF(AND(AQ888&gt;0,AR888&gt;0),COUNTIF(AU$6:AU887,"&gt;0")+1,0)</f>
        <v>0</v>
      </c>
    </row>
    <row r="889" spans="40:47">
      <c r="AN889" s="58">
        <v>25</v>
      </c>
      <c r="AO889" s="58">
        <v>2</v>
      </c>
      <c r="AP889" s="58">
        <v>8</v>
      </c>
      <c r="AQ889" s="58">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58">
        <f ca="1">COUNTIF(INDIRECT("H"&amp;(ROW()+12*(($AN889-1)*3+$AO889)-ROW())/12+5):INDIRECT("S"&amp;(ROW()+12*(($AN889-1)*3+$AO889)-ROW())/12+5),AQ889)</f>
        <v>0</v>
      </c>
      <c r="AU889" s="58">
        <f ca="1">IF(AND(AQ889&gt;0,AR889&gt;0),COUNTIF(AU$6:AU888,"&gt;0")+1,0)</f>
        <v>0</v>
      </c>
    </row>
    <row r="890" spans="40:47">
      <c r="AN890" s="58">
        <v>25</v>
      </c>
      <c r="AO890" s="58">
        <v>2</v>
      </c>
      <c r="AP890" s="58">
        <v>9</v>
      </c>
      <c r="AQ890" s="58">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58">
        <f ca="1">COUNTIF(INDIRECT("H"&amp;(ROW()+12*(($AN890-1)*3+$AO890)-ROW())/12+5):INDIRECT("S"&amp;(ROW()+12*(($AN890-1)*3+$AO890)-ROW())/12+5),AQ890)</f>
        <v>0</v>
      </c>
      <c r="AU890" s="58">
        <f ca="1">IF(AND(AQ890&gt;0,AR890&gt;0),COUNTIF(AU$6:AU889,"&gt;0")+1,0)</f>
        <v>0</v>
      </c>
    </row>
    <row r="891" spans="40:47">
      <c r="AN891" s="58">
        <v>25</v>
      </c>
      <c r="AO891" s="58">
        <v>2</v>
      </c>
      <c r="AP891" s="58">
        <v>10</v>
      </c>
      <c r="AQ891" s="58">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58">
        <f ca="1">COUNTIF(INDIRECT("H"&amp;(ROW()+12*(($AN891-1)*3+$AO891)-ROW())/12+5):INDIRECT("S"&amp;(ROW()+12*(($AN891-1)*3+$AO891)-ROW())/12+5),AQ891)</f>
        <v>0</v>
      </c>
      <c r="AU891" s="58">
        <f ca="1">IF(AND(AQ891&gt;0,AR891&gt;0),COUNTIF(AU$6:AU890,"&gt;0")+1,0)</f>
        <v>0</v>
      </c>
    </row>
    <row r="892" spans="40:47">
      <c r="AN892" s="58">
        <v>25</v>
      </c>
      <c r="AO892" s="58">
        <v>2</v>
      </c>
      <c r="AP892" s="58">
        <v>11</v>
      </c>
      <c r="AQ892" s="58">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58">
        <f ca="1">COUNTIF(INDIRECT("H"&amp;(ROW()+12*(($AN892-1)*3+$AO892)-ROW())/12+5):INDIRECT("S"&amp;(ROW()+12*(($AN892-1)*3+$AO892)-ROW())/12+5),AQ892)</f>
        <v>0</v>
      </c>
      <c r="AU892" s="58">
        <f ca="1">IF(AND(AQ892&gt;0,AR892&gt;0),COUNTIF(AU$6:AU891,"&gt;0")+1,0)</f>
        <v>0</v>
      </c>
    </row>
    <row r="893" spans="40:47">
      <c r="AN893" s="58">
        <v>25</v>
      </c>
      <c r="AO893" s="58">
        <v>2</v>
      </c>
      <c r="AP893" s="58">
        <v>12</v>
      </c>
      <c r="AQ893" s="58">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58">
        <f ca="1">COUNTIF(INDIRECT("H"&amp;(ROW()+12*(($AN893-1)*3+$AO893)-ROW())/12+5):INDIRECT("S"&amp;(ROW()+12*(($AN893-1)*3+$AO893)-ROW())/12+5),AQ893)</f>
        <v>0</v>
      </c>
      <c r="AU893" s="58">
        <f ca="1">IF(AND(AQ893&gt;0,AR893&gt;0),COUNTIF(AU$6:AU892,"&gt;0")+1,0)</f>
        <v>0</v>
      </c>
    </row>
    <row r="894" spans="40:47">
      <c r="AN894" s="58">
        <v>25</v>
      </c>
      <c r="AO894" s="58">
        <v>3</v>
      </c>
      <c r="AP894" s="58">
        <v>1</v>
      </c>
      <c r="AQ894" s="58">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58">
        <f ca="1">COUNTIF(INDIRECT("H"&amp;(ROW()+12*(($AN894-1)*3+$AO894)-ROW())/12+5):INDIRECT("S"&amp;(ROW()+12*(($AN894-1)*3+$AO894)-ROW())/12+5),AQ894)</f>
        <v>0</v>
      </c>
      <c r="AU894" s="58">
        <f ca="1">IF(AND(AQ894&gt;0,AR894&gt;0),COUNTIF(AU$6:AU893,"&gt;0")+1,0)</f>
        <v>0</v>
      </c>
    </row>
    <row r="895" spans="40:47">
      <c r="AN895" s="58">
        <v>25</v>
      </c>
      <c r="AO895" s="58">
        <v>3</v>
      </c>
      <c r="AP895" s="58">
        <v>2</v>
      </c>
      <c r="AQ895" s="58">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58">
        <f ca="1">COUNTIF(INDIRECT("H"&amp;(ROW()+12*(($AN895-1)*3+$AO895)-ROW())/12+5):INDIRECT("S"&amp;(ROW()+12*(($AN895-1)*3+$AO895)-ROW())/12+5),AQ895)</f>
        <v>0</v>
      </c>
      <c r="AU895" s="58">
        <f ca="1">IF(AND(AQ895&gt;0,AR895&gt;0),COUNTIF(AU$6:AU894,"&gt;0")+1,0)</f>
        <v>0</v>
      </c>
    </row>
    <row r="896" spans="40:47">
      <c r="AN896" s="58">
        <v>25</v>
      </c>
      <c r="AO896" s="58">
        <v>3</v>
      </c>
      <c r="AP896" s="58">
        <v>3</v>
      </c>
      <c r="AQ896" s="58">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58">
        <f ca="1">COUNTIF(INDIRECT("H"&amp;(ROW()+12*(($AN896-1)*3+$AO896)-ROW())/12+5):INDIRECT("S"&amp;(ROW()+12*(($AN896-1)*3+$AO896)-ROW())/12+5),AQ896)</f>
        <v>0</v>
      </c>
      <c r="AU896" s="58">
        <f ca="1">IF(AND(AQ896&gt;0,AR896&gt;0),COUNTIF(AU$6:AU895,"&gt;0")+1,0)</f>
        <v>0</v>
      </c>
    </row>
    <row r="897" spans="40:47">
      <c r="AN897" s="58">
        <v>25</v>
      </c>
      <c r="AO897" s="58">
        <v>3</v>
      </c>
      <c r="AP897" s="58">
        <v>4</v>
      </c>
      <c r="AQ897" s="58">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58">
        <f ca="1">COUNTIF(INDIRECT("H"&amp;(ROW()+12*(($AN897-1)*3+$AO897)-ROW())/12+5):INDIRECT("S"&amp;(ROW()+12*(($AN897-1)*3+$AO897)-ROW())/12+5),AQ897)</f>
        <v>0</v>
      </c>
      <c r="AU897" s="58">
        <f ca="1">IF(AND(AQ897&gt;0,AR897&gt;0),COUNTIF(AU$6:AU896,"&gt;0")+1,0)</f>
        <v>0</v>
      </c>
    </row>
    <row r="898" spans="40:47">
      <c r="AN898" s="58">
        <v>25</v>
      </c>
      <c r="AO898" s="58">
        <v>3</v>
      </c>
      <c r="AP898" s="58">
        <v>5</v>
      </c>
      <c r="AQ898" s="58">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58">
        <f ca="1">COUNTIF(INDIRECT("H"&amp;(ROW()+12*(($AN898-1)*3+$AO898)-ROW())/12+5):INDIRECT("S"&amp;(ROW()+12*(($AN898-1)*3+$AO898)-ROW())/12+5),AQ898)</f>
        <v>0</v>
      </c>
      <c r="AU898" s="58">
        <f ca="1">IF(AND(AQ898&gt;0,AR898&gt;0),COUNTIF(AU$6:AU897,"&gt;0")+1,0)</f>
        <v>0</v>
      </c>
    </row>
    <row r="899" spans="40:47">
      <c r="AN899" s="58">
        <v>25</v>
      </c>
      <c r="AO899" s="58">
        <v>3</v>
      </c>
      <c r="AP899" s="58">
        <v>6</v>
      </c>
      <c r="AQ899" s="58">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58">
        <f ca="1">COUNTIF(INDIRECT("H"&amp;(ROW()+12*(($AN899-1)*3+$AO899)-ROW())/12+5):INDIRECT("S"&amp;(ROW()+12*(($AN899-1)*3+$AO899)-ROW())/12+5),AQ899)</f>
        <v>0</v>
      </c>
      <c r="AU899" s="58">
        <f ca="1">IF(AND(AQ899&gt;0,AR899&gt;0),COUNTIF(AU$6:AU898,"&gt;0")+1,0)</f>
        <v>0</v>
      </c>
    </row>
    <row r="900" spans="40:47">
      <c r="AN900" s="58">
        <v>25</v>
      </c>
      <c r="AO900" s="58">
        <v>3</v>
      </c>
      <c r="AP900" s="58">
        <v>7</v>
      </c>
      <c r="AQ900" s="58">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58">
        <f ca="1">COUNTIF(INDIRECT("H"&amp;(ROW()+12*(($AN900-1)*3+$AO900)-ROW())/12+5):INDIRECT("S"&amp;(ROW()+12*(($AN900-1)*3+$AO900)-ROW())/12+5),AQ900)</f>
        <v>0</v>
      </c>
      <c r="AU900" s="58">
        <f ca="1">IF(AND(AQ900&gt;0,AR900&gt;0),COUNTIF(AU$6:AU899,"&gt;0")+1,0)</f>
        <v>0</v>
      </c>
    </row>
    <row r="901" spans="40:47">
      <c r="AN901" s="58">
        <v>25</v>
      </c>
      <c r="AO901" s="58">
        <v>3</v>
      </c>
      <c r="AP901" s="58">
        <v>8</v>
      </c>
      <c r="AQ901" s="58">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58">
        <f ca="1">COUNTIF(INDIRECT("H"&amp;(ROW()+12*(($AN901-1)*3+$AO901)-ROW())/12+5):INDIRECT("S"&amp;(ROW()+12*(($AN901-1)*3+$AO901)-ROW())/12+5),AQ901)</f>
        <v>0</v>
      </c>
      <c r="AU901" s="58">
        <f ca="1">IF(AND(AQ901&gt;0,AR901&gt;0),COUNTIF(AU$6:AU900,"&gt;0")+1,0)</f>
        <v>0</v>
      </c>
    </row>
    <row r="902" spans="40:47">
      <c r="AN902" s="58">
        <v>25</v>
      </c>
      <c r="AO902" s="58">
        <v>3</v>
      </c>
      <c r="AP902" s="58">
        <v>9</v>
      </c>
      <c r="AQ902" s="58">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58">
        <f ca="1">COUNTIF(INDIRECT("H"&amp;(ROW()+12*(($AN902-1)*3+$AO902)-ROW())/12+5):INDIRECT("S"&amp;(ROW()+12*(($AN902-1)*3+$AO902)-ROW())/12+5),AQ902)</f>
        <v>0</v>
      </c>
      <c r="AU902" s="58">
        <f ca="1">IF(AND(AQ902&gt;0,AR902&gt;0),COUNTIF(AU$6:AU901,"&gt;0")+1,0)</f>
        <v>0</v>
      </c>
    </row>
    <row r="903" spans="40:47">
      <c r="AN903" s="58">
        <v>25</v>
      </c>
      <c r="AO903" s="58">
        <v>3</v>
      </c>
      <c r="AP903" s="58">
        <v>10</v>
      </c>
      <c r="AQ903" s="58">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58">
        <f ca="1">COUNTIF(INDIRECT("H"&amp;(ROW()+12*(($AN903-1)*3+$AO903)-ROW())/12+5):INDIRECT("S"&amp;(ROW()+12*(($AN903-1)*3+$AO903)-ROW())/12+5),AQ903)</f>
        <v>0</v>
      </c>
      <c r="AU903" s="58">
        <f ca="1">IF(AND(AQ903&gt;0,AR903&gt;0),COUNTIF(AU$6:AU902,"&gt;0")+1,0)</f>
        <v>0</v>
      </c>
    </row>
    <row r="904" spans="40:47">
      <c r="AN904" s="58">
        <v>25</v>
      </c>
      <c r="AO904" s="58">
        <v>3</v>
      </c>
      <c r="AP904" s="58">
        <v>11</v>
      </c>
      <c r="AQ904" s="58">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58">
        <f ca="1">COUNTIF(INDIRECT("H"&amp;(ROW()+12*(($AN904-1)*3+$AO904)-ROW())/12+5):INDIRECT("S"&amp;(ROW()+12*(($AN904-1)*3+$AO904)-ROW())/12+5),AQ904)</f>
        <v>0</v>
      </c>
      <c r="AU904" s="58">
        <f ca="1">IF(AND(AQ904&gt;0,AR904&gt;0),COUNTIF(AU$6:AU903,"&gt;0")+1,0)</f>
        <v>0</v>
      </c>
    </row>
    <row r="905" spans="40:47">
      <c r="AN905" s="243">
        <v>25</v>
      </c>
      <c r="AO905" s="243">
        <v>3</v>
      </c>
      <c r="AP905" s="243">
        <v>12</v>
      </c>
      <c r="AQ905" s="243">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243">
        <f ca="1">COUNTIF(INDIRECT("H"&amp;(ROW()+12*(($AN905-1)*3+$AO905)-ROW())/12+5):INDIRECT("S"&amp;(ROW()+12*(($AN905-1)*3+$AO905)-ROW())/12+5),AQ905)</f>
        <v>0</v>
      </c>
      <c r="AS905" s="243"/>
      <c r="AT905" s="243"/>
      <c r="AU905" s="243">
        <f ca="1">IF(AND(AQ905&gt;0,AR905&gt;0),COUNTIF(AU$6:AU904,"&gt;0")+1,0)</f>
        <v>0</v>
      </c>
    </row>
    <row r="906" spans="40:47">
      <c r="AN906" s="58">
        <v>26</v>
      </c>
      <c r="AO906" s="58">
        <v>1</v>
      </c>
      <c r="AP906" s="58">
        <v>1</v>
      </c>
      <c r="AQ906" s="58">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58">
        <f ca="1">COUNTIF(INDIRECT("H"&amp;(ROW()+12*(($AN906-1)*3+$AO906)-ROW())/12+5):INDIRECT("S"&amp;(ROW()+12*(($AN906-1)*3+$AO906)-ROW())/12+5),AQ906)</f>
        <v>0</v>
      </c>
      <c r="AU906" s="58">
        <f ca="1">IF(AND(AQ906&gt;0,AR906&gt;0),COUNTIF(AU$6:AU905,"&gt;0")+1,0)</f>
        <v>0</v>
      </c>
    </row>
    <row r="907" spans="40:47">
      <c r="AN907" s="58">
        <v>26</v>
      </c>
      <c r="AO907" s="58">
        <v>1</v>
      </c>
      <c r="AP907" s="58">
        <v>2</v>
      </c>
      <c r="AQ907" s="58">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58">
        <f ca="1">COUNTIF(INDIRECT("H"&amp;(ROW()+12*(($AN907-1)*3+$AO907)-ROW())/12+5):INDIRECT("S"&amp;(ROW()+12*(($AN907-1)*3+$AO907)-ROW())/12+5),AQ907)</f>
        <v>0</v>
      </c>
      <c r="AU907" s="58">
        <f ca="1">IF(AND(AQ907&gt;0,AR907&gt;0),COUNTIF(AU$6:AU906,"&gt;0")+1,0)</f>
        <v>0</v>
      </c>
    </row>
    <row r="908" spans="40:47">
      <c r="AN908" s="58">
        <v>26</v>
      </c>
      <c r="AO908" s="58">
        <v>1</v>
      </c>
      <c r="AP908" s="58">
        <v>3</v>
      </c>
      <c r="AQ908" s="58">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58">
        <f ca="1">COUNTIF(INDIRECT("H"&amp;(ROW()+12*(($AN908-1)*3+$AO908)-ROW())/12+5):INDIRECT("S"&amp;(ROW()+12*(($AN908-1)*3+$AO908)-ROW())/12+5),AQ908)</f>
        <v>0</v>
      </c>
      <c r="AU908" s="58">
        <f ca="1">IF(AND(AQ908&gt;0,AR908&gt;0),COUNTIF(AU$6:AU907,"&gt;0")+1,0)</f>
        <v>0</v>
      </c>
    </row>
    <row r="909" spans="40:47">
      <c r="AN909" s="58">
        <v>26</v>
      </c>
      <c r="AO909" s="58">
        <v>1</v>
      </c>
      <c r="AP909" s="58">
        <v>4</v>
      </c>
      <c r="AQ909" s="58">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58">
        <f ca="1">COUNTIF(INDIRECT("H"&amp;(ROW()+12*(($AN909-1)*3+$AO909)-ROW())/12+5):INDIRECT("S"&amp;(ROW()+12*(($AN909-1)*3+$AO909)-ROW())/12+5),AQ909)</f>
        <v>0</v>
      </c>
      <c r="AU909" s="58">
        <f ca="1">IF(AND(AQ909&gt;0,AR909&gt;0),COUNTIF(AU$6:AU908,"&gt;0")+1,0)</f>
        <v>0</v>
      </c>
    </row>
    <row r="910" spans="40:47">
      <c r="AN910" s="58">
        <v>26</v>
      </c>
      <c r="AO910" s="58">
        <v>1</v>
      </c>
      <c r="AP910" s="58">
        <v>5</v>
      </c>
      <c r="AQ910" s="58">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58">
        <f ca="1">COUNTIF(INDIRECT("H"&amp;(ROW()+12*(($AN910-1)*3+$AO910)-ROW())/12+5):INDIRECT("S"&amp;(ROW()+12*(($AN910-1)*3+$AO910)-ROW())/12+5),AQ910)</f>
        <v>0</v>
      </c>
      <c r="AU910" s="58">
        <f ca="1">IF(AND(AQ910&gt;0,AR910&gt;0),COUNTIF(AU$6:AU909,"&gt;0")+1,0)</f>
        <v>0</v>
      </c>
    </row>
    <row r="911" spans="40:47">
      <c r="AN911" s="58">
        <v>26</v>
      </c>
      <c r="AO911" s="58">
        <v>1</v>
      </c>
      <c r="AP911" s="58">
        <v>6</v>
      </c>
      <c r="AQ911" s="58">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58">
        <f ca="1">COUNTIF(INDIRECT("H"&amp;(ROW()+12*(($AN911-1)*3+$AO911)-ROW())/12+5):INDIRECT("S"&amp;(ROW()+12*(($AN911-1)*3+$AO911)-ROW())/12+5),AQ911)</f>
        <v>0</v>
      </c>
      <c r="AU911" s="58">
        <f ca="1">IF(AND(AQ911&gt;0,AR911&gt;0),COUNTIF(AU$6:AU910,"&gt;0")+1,0)</f>
        <v>0</v>
      </c>
    </row>
    <row r="912" spans="40:47">
      <c r="AN912" s="58">
        <v>26</v>
      </c>
      <c r="AO912" s="58">
        <v>1</v>
      </c>
      <c r="AP912" s="58">
        <v>7</v>
      </c>
      <c r="AQ912" s="58">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58">
        <f ca="1">COUNTIF(INDIRECT("H"&amp;(ROW()+12*(($AN912-1)*3+$AO912)-ROW())/12+5):INDIRECT("S"&amp;(ROW()+12*(($AN912-1)*3+$AO912)-ROW())/12+5),AQ912)</f>
        <v>0</v>
      </c>
      <c r="AU912" s="58">
        <f ca="1">IF(AND(AQ912&gt;0,AR912&gt;0),COUNTIF(AU$6:AU911,"&gt;0")+1,0)</f>
        <v>0</v>
      </c>
    </row>
    <row r="913" spans="40:47">
      <c r="AN913" s="58">
        <v>26</v>
      </c>
      <c r="AO913" s="58">
        <v>1</v>
      </c>
      <c r="AP913" s="58">
        <v>8</v>
      </c>
      <c r="AQ913" s="58">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58">
        <f ca="1">COUNTIF(INDIRECT("H"&amp;(ROW()+12*(($AN913-1)*3+$AO913)-ROW())/12+5):INDIRECT("S"&amp;(ROW()+12*(($AN913-1)*3+$AO913)-ROW())/12+5),AQ913)</f>
        <v>0</v>
      </c>
      <c r="AU913" s="58">
        <f ca="1">IF(AND(AQ913&gt;0,AR913&gt;0),COUNTIF(AU$6:AU912,"&gt;0")+1,0)</f>
        <v>0</v>
      </c>
    </row>
    <row r="914" spans="40:47">
      <c r="AN914" s="58">
        <v>26</v>
      </c>
      <c r="AO914" s="58">
        <v>1</v>
      </c>
      <c r="AP914" s="58">
        <v>9</v>
      </c>
      <c r="AQ914" s="58">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58">
        <f ca="1">COUNTIF(INDIRECT("H"&amp;(ROW()+12*(($AN914-1)*3+$AO914)-ROW())/12+5):INDIRECT("S"&amp;(ROW()+12*(($AN914-1)*3+$AO914)-ROW())/12+5),AQ914)</f>
        <v>0</v>
      </c>
      <c r="AU914" s="58">
        <f ca="1">IF(AND(AQ914&gt;0,AR914&gt;0),COUNTIF(AU$6:AU913,"&gt;0")+1,0)</f>
        <v>0</v>
      </c>
    </row>
    <row r="915" spans="40:47">
      <c r="AN915" s="58">
        <v>26</v>
      </c>
      <c r="AO915" s="58">
        <v>1</v>
      </c>
      <c r="AP915" s="58">
        <v>10</v>
      </c>
      <c r="AQ915" s="58">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58">
        <f ca="1">COUNTIF(INDIRECT("H"&amp;(ROW()+12*(($AN915-1)*3+$AO915)-ROW())/12+5):INDIRECT("S"&amp;(ROW()+12*(($AN915-1)*3+$AO915)-ROW())/12+5),AQ915)</f>
        <v>0</v>
      </c>
      <c r="AU915" s="58">
        <f ca="1">IF(AND(AQ915&gt;0,AR915&gt;0),COUNTIF(AU$6:AU914,"&gt;0")+1,0)</f>
        <v>0</v>
      </c>
    </row>
    <row r="916" spans="40:47">
      <c r="AN916" s="58">
        <v>26</v>
      </c>
      <c r="AO916" s="58">
        <v>1</v>
      </c>
      <c r="AP916" s="58">
        <v>11</v>
      </c>
      <c r="AQ916" s="58">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58">
        <f ca="1">COUNTIF(INDIRECT("H"&amp;(ROW()+12*(($AN916-1)*3+$AO916)-ROW())/12+5):INDIRECT("S"&amp;(ROW()+12*(($AN916-1)*3+$AO916)-ROW())/12+5),AQ916)</f>
        <v>0</v>
      </c>
      <c r="AU916" s="58">
        <f ca="1">IF(AND(AQ916&gt;0,AR916&gt;0),COUNTIF(AU$6:AU915,"&gt;0")+1,0)</f>
        <v>0</v>
      </c>
    </row>
    <row r="917" spans="40:47">
      <c r="AN917" s="58">
        <v>26</v>
      </c>
      <c r="AO917" s="58">
        <v>1</v>
      </c>
      <c r="AP917" s="58">
        <v>12</v>
      </c>
      <c r="AQ917" s="58">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58">
        <f ca="1">COUNTIF(INDIRECT("H"&amp;(ROW()+12*(($AN917-1)*3+$AO917)-ROW())/12+5):INDIRECT("S"&amp;(ROW()+12*(($AN917-1)*3+$AO917)-ROW())/12+5),AQ917)</f>
        <v>0</v>
      </c>
      <c r="AU917" s="58">
        <f ca="1">IF(AND(AQ917&gt;0,AR917&gt;0),COUNTIF(AU$6:AU916,"&gt;0")+1,0)</f>
        <v>0</v>
      </c>
    </row>
    <row r="918" spans="40:47">
      <c r="AN918" s="58">
        <v>26</v>
      </c>
      <c r="AO918" s="58">
        <v>2</v>
      </c>
      <c r="AP918" s="58">
        <v>1</v>
      </c>
      <c r="AQ918" s="58">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58">
        <f ca="1">COUNTIF(INDIRECT("H"&amp;(ROW()+12*(($AN918-1)*3+$AO918)-ROW())/12+5):INDIRECT("S"&amp;(ROW()+12*(($AN918-1)*3+$AO918)-ROW())/12+5),AQ918)</f>
        <v>0</v>
      </c>
      <c r="AU918" s="58">
        <f ca="1">IF(AND(AQ918&gt;0,AR918&gt;0),COUNTIF(AU$6:AU917,"&gt;0")+1,0)</f>
        <v>0</v>
      </c>
    </row>
    <row r="919" spans="40:47">
      <c r="AN919" s="58">
        <v>26</v>
      </c>
      <c r="AO919" s="58">
        <v>2</v>
      </c>
      <c r="AP919" s="58">
        <v>2</v>
      </c>
      <c r="AQ919" s="58">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58">
        <f ca="1">COUNTIF(INDIRECT("H"&amp;(ROW()+12*(($AN919-1)*3+$AO919)-ROW())/12+5):INDIRECT("S"&amp;(ROW()+12*(($AN919-1)*3+$AO919)-ROW())/12+5),AQ919)</f>
        <v>0</v>
      </c>
      <c r="AU919" s="58">
        <f ca="1">IF(AND(AQ919&gt;0,AR919&gt;0),COUNTIF(AU$6:AU918,"&gt;0")+1,0)</f>
        <v>0</v>
      </c>
    </row>
    <row r="920" spans="40:47">
      <c r="AN920" s="58">
        <v>26</v>
      </c>
      <c r="AO920" s="58">
        <v>2</v>
      </c>
      <c r="AP920" s="58">
        <v>3</v>
      </c>
      <c r="AQ920" s="58">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58">
        <f ca="1">COUNTIF(INDIRECT("H"&amp;(ROW()+12*(($AN920-1)*3+$AO920)-ROW())/12+5):INDIRECT("S"&amp;(ROW()+12*(($AN920-1)*3+$AO920)-ROW())/12+5),AQ920)</f>
        <v>0</v>
      </c>
      <c r="AU920" s="58">
        <f ca="1">IF(AND(AQ920&gt;0,AR920&gt;0),COUNTIF(AU$6:AU919,"&gt;0")+1,0)</f>
        <v>0</v>
      </c>
    </row>
    <row r="921" spans="40:47">
      <c r="AN921" s="58">
        <v>26</v>
      </c>
      <c r="AO921" s="58">
        <v>2</v>
      </c>
      <c r="AP921" s="58">
        <v>4</v>
      </c>
      <c r="AQ921" s="58">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58">
        <f ca="1">COUNTIF(INDIRECT("H"&amp;(ROW()+12*(($AN921-1)*3+$AO921)-ROW())/12+5):INDIRECT("S"&amp;(ROW()+12*(($AN921-1)*3+$AO921)-ROW())/12+5),AQ921)</f>
        <v>0</v>
      </c>
      <c r="AU921" s="58">
        <f ca="1">IF(AND(AQ921&gt;0,AR921&gt;0),COUNTIF(AU$6:AU920,"&gt;0")+1,0)</f>
        <v>0</v>
      </c>
    </row>
    <row r="922" spans="40:47">
      <c r="AN922" s="58">
        <v>26</v>
      </c>
      <c r="AO922" s="58">
        <v>2</v>
      </c>
      <c r="AP922" s="58">
        <v>5</v>
      </c>
      <c r="AQ922" s="58">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58">
        <f ca="1">COUNTIF(INDIRECT("H"&amp;(ROW()+12*(($AN922-1)*3+$AO922)-ROW())/12+5):INDIRECT("S"&amp;(ROW()+12*(($AN922-1)*3+$AO922)-ROW())/12+5),AQ922)</f>
        <v>0</v>
      </c>
      <c r="AU922" s="58">
        <f ca="1">IF(AND(AQ922&gt;0,AR922&gt;0),COUNTIF(AU$6:AU921,"&gt;0")+1,0)</f>
        <v>0</v>
      </c>
    </row>
    <row r="923" spans="40:47">
      <c r="AN923" s="58">
        <v>26</v>
      </c>
      <c r="AO923" s="58">
        <v>2</v>
      </c>
      <c r="AP923" s="58">
        <v>6</v>
      </c>
      <c r="AQ923" s="58">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58">
        <f ca="1">COUNTIF(INDIRECT("H"&amp;(ROW()+12*(($AN923-1)*3+$AO923)-ROW())/12+5):INDIRECT("S"&amp;(ROW()+12*(($AN923-1)*3+$AO923)-ROW())/12+5),AQ923)</f>
        <v>0</v>
      </c>
      <c r="AU923" s="58">
        <f ca="1">IF(AND(AQ923&gt;0,AR923&gt;0),COUNTIF(AU$6:AU922,"&gt;0")+1,0)</f>
        <v>0</v>
      </c>
    </row>
    <row r="924" spans="40:47">
      <c r="AN924" s="58">
        <v>26</v>
      </c>
      <c r="AO924" s="58">
        <v>2</v>
      </c>
      <c r="AP924" s="58">
        <v>7</v>
      </c>
      <c r="AQ924" s="58">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58">
        <f ca="1">COUNTIF(INDIRECT("H"&amp;(ROW()+12*(($AN924-1)*3+$AO924)-ROW())/12+5):INDIRECT("S"&amp;(ROW()+12*(($AN924-1)*3+$AO924)-ROW())/12+5),AQ924)</f>
        <v>0</v>
      </c>
      <c r="AU924" s="58">
        <f ca="1">IF(AND(AQ924&gt;0,AR924&gt;0),COUNTIF(AU$6:AU923,"&gt;0")+1,0)</f>
        <v>0</v>
      </c>
    </row>
    <row r="925" spans="40:47">
      <c r="AN925" s="58">
        <v>26</v>
      </c>
      <c r="AO925" s="58">
        <v>2</v>
      </c>
      <c r="AP925" s="58">
        <v>8</v>
      </c>
      <c r="AQ925" s="58">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58">
        <f ca="1">COUNTIF(INDIRECT("H"&amp;(ROW()+12*(($AN925-1)*3+$AO925)-ROW())/12+5):INDIRECT("S"&amp;(ROW()+12*(($AN925-1)*3+$AO925)-ROW())/12+5),AQ925)</f>
        <v>0</v>
      </c>
      <c r="AU925" s="58">
        <f ca="1">IF(AND(AQ925&gt;0,AR925&gt;0),COUNTIF(AU$6:AU924,"&gt;0")+1,0)</f>
        <v>0</v>
      </c>
    </row>
    <row r="926" spans="40:47">
      <c r="AN926" s="58">
        <v>26</v>
      </c>
      <c r="AO926" s="58">
        <v>2</v>
      </c>
      <c r="AP926" s="58">
        <v>9</v>
      </c>
      <c r="AQ926" s="58">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58">
        <f ca="1">COUNTIF(INDIRECT("H"&amp;(ROW()+12*(($AN926-1)*3+$AO926)-ROW())/12+5):INDIRECT("S"&amp;(ROW()+12*(($AN926-1)*3+$AO926)-ROW())/12+5),AQ926)</f>
        <v>0</v>
      </c>
      <c r="AU926" s="58">
        <f ca="1">IF(AND(AQ926&gt;0,AR926&gt;0),COUNTIF(AU$6:AU925,"&gt;0")+1,0)</f>
        <v>0</v>
      </c>
    </row>
    <row r="927" spans="40:47">
      <c r="AN927" s="58">
        <v>26</v>
      </c>
      <c r="AO927" s="58">
        <v>2</v>
      </c>
      <c r="AP927" s="58">
        <v>10</v>
      </c>
      <c r="AQ927" s="58">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58">
        <f ca="1">COUNTIF(INDIRECT("H"&amp;(ROW()+12*(($AN927-1)*3+$AO927)-ROW())/12+5):INDIRECT("S"&amp;(ROW()+12*(($AN927-1)*3+$AO927)-ROW())/12+5),AQ927)</f>
        <v>0</v>
      </c>
      <c r="AU927" s="58">
        <f ca="1">IF(AND(AQ927&gt;0,AR927&gt;0),COUNTIF(AU$6:AU926,"&gt;0")+1,0)</f>
        <v>0</v>
      </c>
    </row>
    <row r="928" spans="40:47">
      <c r="AN928" s="58">
        <v>26</v>
      </c>
      <c r="AO928" s="58">
        <v>2</v>
      </c>
      <c r="AP928" s="58">
        <v>11</v>
      </c>
      <c r="AQ928" s="58">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58">
        <f ca="1">COUNTIF(INDIRECT("H"&amp;(ROW()+12*(($AN928-1)*3+$AO928)-ROW())/12+5):INDIRECT("S"&amp;(ROW()+12*(($AN928-1)*3+$AO928)-ROW())/12+5),AQ928)</f>
        <v>0</v>
      </c>
      <c r="AU928" s="58">
        <f ca="1">IF(AND(AQ928&gt;0,AR928&gt;0),COUNTIF(AU$6:AU927,"&gt;0")+1,0)</f>
        <v>0</v>
      </c>
    </row>
    <row r="929" spans="40:47">
      <c r="AN929" s="58">
        <v>26</v>
      </c>
      <c r="AO929" s="58">
        <v>2</v>
      </c>
      <c r="AP929" s="58">
        <v>12</v>
      </c>
      <c r="AQ929" s="58">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58">
        <f ca="1">COUNTIF(INDIRECT("H"&amp;(ROW()+12*(($AN929-1)*3+$AO929)-ROW())/12+5):INDIRECT("S"&amp;(ROW()+12*(($AN929-1)*3+$AO929)-ROW())/12+5),AQ929)</f>
        <v>0</v>
      </c>
      <c r="AU929" s="58">
        <f ca="1">IF(AND(AQ929&gt;0,AR929&gt;0),COUNTIF(AU$6:AU928,"&gt;0")+1,0)</f>
        <v>0</v>
      </c>
    </row>
    <row r="930" spans="40:47">
      <c r="AN930" s="58">
        <v>26</v>
      </c>
      <c r="AO930" s="58">
        <v>3</v>
      </c>
      <c r="AP930" s="58">
        <v>1</v>
      </c>
      <c r="AQ930" s="58">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58">
        <f ca="1">COUNTIF(INDIRECT("H"&amp;(ROW()+12*(($AN930-1)*3+$AO930)-ROW())/12+5):INDIRECT("S"&amp;(ROW()+12*(($AN930-1)*3+$AO930)-ROW())/12+5),AQ930)</f>
        <v>0</v>
      </c>
      <c r="AU930" s="58">
        <f ca="1">IF(AND(AQ930&gt;0,AR930&gt;0),COUNTIF(AU$6:AU929,"&gt;0")+1,0)</f>
        <v>0</v>
      </c>
    </row>
    <row r="931" spans="40:47">
      <c r="AN931" s="58">
        <v>26</v>
      </c>
      <c r="AO931" s="58">
        <v>3</v>
      </c>
      <c r="AP931" s="58">
        <v>2</v>
      </c>
      <c r="AQ931" s="58">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58">
        <f ca="1">COUNTIF(INDIRECT("H"&amp;(ROW()+12*(($AN931-1)*3+$AO931)-ROW())/12+5):INDIRECT("S"&amp;(ROW()+12*(($AN931-1)*3+$AO931)-ROW())/12+5),AQ931)</f>
        <v>0</v>
      </c>
      <c r="AU931" s="58">
        <f ca="1">IF(AND(AQ931&gt;0,AR931&gt;0),COUNTIF(AU$6:AU930,"&gt;0")+1,0)</f>
        <v>0</v>
      </c>
    </row>
    <row r="932" spans="40:47">
      <c r="AN932" s="58">
        <v>26</v>
      </c>
      <c r="AO932" s="58">
        <v>3</v>
      </c>
      <c r="AP932" s="58">
        <v>3</v>
      </c>
      <c r="AQ932" s="58">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58">
        <f ca="1">COUNTIF(INDIRECT("H"&amp;(ROW()+12*(($AN932-1)*3+$AO932)-ROW())/12+5):INDIRECT("S"&amp;(ROW()+12*(($AN932-1)*3+$AO932)-ROW())/12+5),AQ932)</f>
        <v>0</v>
      </c>
      <c r="AU932" s="58">
        <f ca="1">IF(AND(AQ932&gt;0,AR932&gt;0),COUNTIF(AU$6:AU931,"&gt;0")+1,0)</f>
        <v>0</v>
      </c>
    </row>
    <row r="933" spans="40:47">
      <c r="AN933" s="58">
        <v>26</v>
      </c>
      <c r="AO933" s="58">
        <v>3</v>
      </c>
      <c r="AP933" s="58">
        <v>4</v>
      </c>
      <c r="AQ933" s="58">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58">
        <f ca="1">COUNTIF(INDIRECT("H"&amp;(ROW()+12*(($AN933-1)*3+$AO933)-ROW())/12+5):INDIRECT("S"&amp;(ROW()+12*(($AN933-1)*3+$AO933)-ROW())/12+5),AQ933)</f>
        <v>0</v>
      </c>
      <c r="AU933" s="58">
        <f ca="1">IF(AND(AQ933&gt;0,AR933&gt;0),COUNTIF(AU$6:AU932,"&gt;0")+1,0)</f>
        <v>0</v>
      </c>
    </row>
    <row r="934" spans="40:47">
      <c r="AN934" s="58">
        <v>26</v>
      </c>
      <c r="AO934" s="58">
        <v>3</v>
      </c>
      <c r="AP934" s="58">
        <v>5</v>
      </c>
      <c r="AQ934" s="58">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58">
        <f ca="1">COUNTIF(INDIRECT("H"&amp;(ROW()+12*(($AN934-1)*3+$AO934)-ROW())/12+5):INDIRECT("S"&amp;(ROW()+12*(($AN934-1)*3+$AO934)-ROW())/12+5),AQ934)</f>
        <v>0</v>
      </c>
      <c r="AU934" s="58">
        <f ca="1">IF(AND(AQ934&gt;0,AR934&gt;0),COUNTIF(AU$6:AU933,"&gt;0")+1,0)</f>
        <v>0</v>
      </c>
    </row>
    <row r="935" spans="40:47">
      <c r="AN935" s="58">
        <v>26</v>
      </c>
      <c r="AO935" s="58">
        <v>3</v>
      </c>
      <c r="AP935" s="58">
        <v>6</v>
      </c>
      <c r="AQ935" s="58">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58">
        <f ca="1">COUNTIF(INDIRECT("H"&amp;(ROW()+12*(($AN935-1)*3+$AO935)-ROW())/12+5):INDIRECT("S"&amp;(ROW()+12*(($AN935-1)*3+$AO935)-ROW())/12+5),AQ935)</f>
        <v>0</v>
      </c>
      <c r="AU935" s="58">
        <f ca="1">IF(AND(AQ935&gt;0,AR935&gt;0),COUNTIF(AU$6:AU934,"&gt;0")+1,0)</f>
        <v>0</v>
      </c>
    </row>
    <row r="936" spans="40:47">
      <c r="AN936" s="58">
        <v>26</v>
      </c>
      <c r="AO936" s="58">
        <v>3</v>
      </c>
      <c r="AP936" s="58">
        <v>7</v>
      </c>
      <c r="AQ936" s="58">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58">
        <f ca="1">COUNTIF(INDIRECT("H"&amp;(ROW()+12*(($AN936-1)*3+$AO936)-ROW())/12+5):INDIRECT("S"&amp;(ROW()+12*(($AN936-1)*3+$AO936)-ROW())/12+5),AQ936)</f>
        <v>0</v>
      </c>
      <c r="AU936" s="58">
        <f ca="1">IF(AND(AQ936&gt;0,AR936&gt;0),COUNTIF(AU$6:AU935,"&gt;0")+1,0)</f>
        <v>0</v>
      </c>
    </row>
    <row r="937" spans="40:47">
      <c r="AN937" s="58">
        <v>26</v>
      </c>
      <c r="AO937" s="58">
        <v>3</v>
      </c>
      <c r="AP937" s="58">
        <v>8</v>
      </c>
      <c r="AQ937" s="58">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58">
        <f ca="1">COUNTIF(INDIRECT("H"&amp;(ROW()+12*(($AN937-1)*3+$AO937)-ROW())/12+5):INDIRECT("S"&amp;(ROW()+12*(($AN937-1)*3+$AO937)-ROW())/12+5),AQ937)</f>
        <v>0</v>
      </c>
      <c r="AU937" s="58">
        <f ca="1">IF(AND(AQ937&gt;0,AR937&gt;0),COUNTIF(AU$6:AU936,"&gt;0")+1,0)</f>
        <v>0</v>
      </c>
    </row>
    <row r="938" spans="40:47">
      <c r="AN938" s="58">
        <v>26</v>
      </c>
      <c r="AO938" s="58">
        <v>3</v>
      </c>
      <c r="AP938" s="58">
        <v>9</v>
      </c>
      <c r="AQ938" s="58">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58">
        <f ca="1">COUNTIF(INDIRECT("H"&amp;(ROW()+12*(($AN938-1)*3+$AO938)-ROW())/12+5):INDIRECT("S"&amp;(ROW()+12*(($AN938-1)*3+$AO938)-ROW())/12+5),AQ938)</f>
        <v>0</v>
      </c>
      <c r="AU938" s="58">
        <f ca="1">IF(AND(AQ938&gt;0,AR938&gt;0),COUNTIF(AU$6:AU937,"&gt;0")+1,0)</f>
        <v>0</v>
      </c>
    </row>
    <row r="939" spans="40:47">
      <c r="AN939" s="58">
        <v>26</v>
      </c>
      <c r="AO939" s="58">
        <v>3</v>
      </c>
      <c r="AP939" s="58">
        <v>10</v>
      </c>
      <c r="AQ939" s="58">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58">
        <f ca="1">COUNTIF(INDIRECT("H"&amp;(ROW()+12*(($AN939-1)*3+$AO939)-ROW())/12+5):INDIRECT("S"&amp;(ROW()+12*(($AN939-1)*3+$AO939)-ROW())/12+5),AQ939)</f>
        <v>0</v>
      </c>
      <c r="AU939" s="58">
        <f ca="1">IF(AND(AQ939&gt;0,AR939&gt;0),COUNTIF(AU$6:AU938,"&gt;0")+1,0)</f>
        <v>0</v>
      </c>
    </row>
    <row r="940" spans="40:47">
      <c r="AN940" s="58">
        <v>26</v>
      </c>
      <c r="AO940" s="58">
        <v>3</v>
      </c>
      <c r="AP940" s="58">
        <v>11</v>
      </c>
      <c r="AQ940" s="58">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58">
        <f ca="1">COUNTIF(INDIRECT("H"&amp;(ROW()+12*(($AN940-1)*3+$AO940)-ROW())/12+5):INDIRECT("S"&amp;(ROW()+12*(($AN940-1)*3+$AO940)-ROW())/12+5),AQ940)</f>
        <v>0</v>
      </c>
      <c r="AU940" s="58">
        <f ca="1">IF(AND(AQ940&gt;0,AR940&gt;0),COUNTIF(AU$6:AU939,"&gt;0")+1,0)</f>
        <v>0</v>
      </c>
    </row>
    <row r="941" spans="40:47">
      <c r="AN941" s="243">
        <v>26</v>
      </c>
      <c r="AO941" s="243">
        <v>3</v>
      </c>
      <c r="AP941" s="243">
        <v>12</v>
      </c>
      <c r="AQ941" s="243">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243">
        <f ca="1">COUNTIF(INDIRECT("H"&amp;(ROW()+12*(($AN941-1)*3+$AO941)-ROW())/12+5):INDIRECT("S"&amp;(ROW()+12*(($AN941-1)*3+$AO941)-ROW())/12+5),AQ941)</f>
        <v>0</v>
      </c>
      <c r="AS941" s="243"/>
      <c r="AT941" s="243"/>
      <c r="AU941" s="243">
        <f ca="1">IF(AND(AQ941&gt;0,AR941&gt;0),COUNTIF(AU$6:AU940,"&gt;0")+1,0)</f>
        <v>0</v>
      </c>
    </row>
    <row r="942" spans="40:47">
      <c r="AN942" s="58">
        <v>27</v>
      </c>
      <c r="AO942" s="58">
        <v>1</v>
      </c>
      <c r="AP942" s="58">
        <v>1</v>
      </c>
      <c r="AQ942" s="58">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58">
        <f ca="1">COUNTIF(INDIRECT("H"&amp;(ROW()+12*(($AN942-1)*3+$AO942)-ROW())/12+5):INDIRECT("S"&amp;(ROW()+12*(($AN942-1)*3+$AO942)-ROW())/12+5),AQ942)</f>
        <v>0</v>
      </c>
      <c r="AU942" s="58">
        <f ca="1">IF(AND(AQ942&gt;0,AR942&gt;0),COUNTIF(AU$6:AU941,"&gt;0")+1,0)</f>
        <v>0</v>
      </c>
    </row>
    <row r="943" spans="40:47">
      <c r="AN943" s="58">
        <v>27</v>
      </c>
      <c r="AO943" s="58">
        <v>1</v>
      </c>
      <c r="AP943" s="58">
        <v>2</v>
      </c>
      <c r="AQ943" s="58">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58">
        <f ca="1">COUNTIF(INDIRECT("H"&amp;(ROW()+12*(($AN943-1)*3+$AO943)-ROW())/12+5):INDIRECT("S"&amp;(ROW()+12*(($AN943-1)*3+$AO943)-ROW())/12+5),AQ943)</f>
        <v>0</v>
      </c>
      <c r="AU943" s="58">
        <f ca="1">IF(AND(AQ943&gt;0,AR943&gt;0),COUNTIF(AU$6:AU942,"&gt;0")+1,0)</f>
        <v>0</v>
      </c>
    </row>
    <row r="944" spans="40:47">
      <c r="AN944" s="58">
        <v>27</v>
      </c>
      <c r="AO944" s="58">
        <v>1</v>
      </c>
      <c r="AP944" s="58">
        <v>3</v>
      </c>
      <c r="AQ944" s="58">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58">
        <f ca="1">COUNTIF(INDIRECT("H"&amp;(ROW()+12*(($AN944-1)*3+$AO944)-ROW())/12+5):INDIRECT("S"&amp;(ROW()+12*(($AN944-1)*3+$AO944)-ROW())/12+5),AQ944)</f>
        <v>0</v>
      </c>
      <c r="AU944" s="58">
        <f ca="1">IF(AND(AQ944&gt;0,AR944&gt;0),COUNTIF(AU$6:AU943,"&gt;0")+1,0)</f>
        <v>0</v>
      </c>
    </row>
    <row r="945" spans="40:47">
      <c r="AN945" s="58">
        <v>27</v>
      </c>
      <c r="AO945" s="58">
        <v>1</v>
      </c>
      <c r="AP945" s="58">
        <v>4</v>
      </c>
      <c r="AQ945" s="58">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58">
        <f ca="1">COUNTIF(INDIRECT("H"&amp;(ROW()+12*(($AN945-1)*3+$AO945)-ROW())/12+5):INDIRECT("S"&amp;(ROW()+12*(($AN945-1)*3+$AO945)-ROW())/12+5),AQ945)</f>
        <v>0</v>
      </c>
      <c r="AU945" s="58">
        <f ca="1">IF(AND(AQ945&gt;0,AR945&gt;0),COUNTIF(AU$6:AU944,"&gt;0")+1,0)</f>
        <v>0</v>
      </c>
    </row>
    <row r="946" spans="40:47">
      <c r="AN946" s="58">
        <v>27</v>
      </c>
      <c r="AO946" s="58">
        <v>1</v>
      </c>
      <c r="AP946" s="58">
        <v>5</v>
      </c>
      <c r="AQ946" s="58">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58">
        <f ca="1">COUNTIF(INDIRECT("H"&amp;(ROW()+12*(($AN946-1)*3+$AO946)-ROW())/12+5):INDIRECT("S"&amp;(ROW()+12*(($AN946-1)*3+$AO946)-ROW())/12+5),AQ946)</f>
        <v>0</v>
      </c>
      <c r="AU946" s="58">
        <f ca="1">IF(AND(AQ946&gt;0,AR946&gt;0),COUNTIF(AU$6:AU945,"&gt;0")+1,0)</f>
        <v>0</v>
      </c>
    </row>
    <row r="947" spans="40:47">
      <c r="AN947" s="58">
        <v>27</v>
      </c>
      <c r="AO947" s="58">
        <v>1</v>
      </c>
      <c r="AP947" s="58">
        <v>6</v>
      </c>
      <c r="AQ947" s="58">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58">
        <f ca="1">COUNTIF(INDIRECT("H"&amp;(ROW()+12*(($AN947-1)*3+$AO947)-ROW())/12+5):INDIRECT("S"&amp;(ROW()+12*(($AN947-1)*3+$AO947)-ROW())/12+5),AQ947)</f>
        <v>0</v>
      </c>
      <c r="AU947" s="58">
        <f ca="1">IF(AND(AQ947&gt;0,AR947&gt;0),COUNTIF(AU$6:AU946,"&gt;0")+1,0)</f>
        <v>0</v>
      </c>
    </row>
    <row r="948" spans="40:47">
      <c r="AN948" s="58">
        <v>27</v>
      </c>
      <c r="AO948" s="58">
        <v>1</v>
      </c>
      <c r="AP948" s="58">
        <v>7</v>
      </c>
      <c r="AQ948" s="58">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58">
        <f ca="1">COUNTIF(INDIRECT("H"&amp;(ROW()+12*(($AN948-1)*3+$AO948)-ROW())/12+5):INDIRECT("S"&amp;(ROW()+12*(($AN948-1)*3+$AO948)-ROW())/12+5),AQ948)</f>
        <v>0</v>
      </c>
      <c r="AU948" s="58">
        <f ca="1">IF(AND(AQ948&gt;0,AR948&gt;0),COUNTIF(AU$6:AU947,"&gt;0")+1,0)</f>
        <v>0</v>
      </c>
    </row>
    <row r="949" spans="40:47">
      <c r="AN949" s="58">
        <v>27</v>
      </c>
      <c r="AO949" s="58">
        <v>1</v>
      </c>
      <c r="AP949" s="58">
        <v>8</v>
      </c>
      <c r="AQ949" s="58">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58">
        <f ca="1">COUNTIF(INDIRECT("H"&amp;(ROW()+12*(($AN949-1)*3+$AO949)-ROW())/12+5):INDIRECT("S"&amp;(ROW()+12*(($AN949-1)*3+$AO949)-ROW())/12+5),AQ949)</f>
        <v>0</v>
      </c>
      <c r="AU949" s="58">
        <f ca="1">IF(AND(AQ949&gt;0,AR949&gt;0),COUNTIF(AU$6:AU948,"&gt;0")+1,0)</f>
        <v>0</v>
      </c>
    </row>
    <row r="950" spans="40:47">
      <c r="AN950" s="58">
        <v>27</v>
      </c>
      <c r="AO950" s="58">
        <v>1</v>
      </c>
      <c r="AP950" s="58">
        <v>9</v>
      </c>
      <c r="AQ950" s="58">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58">
        <f ca="1">COUNTIF(INDIRECT("H"&amp;(ROW()+12*(($AN950-1)*3+$AO950)-ROW())/12+5):INDIRECT("S"&amp;(ROW()+12*(($AN950-1)*3+$AO950)-ROW())/12+5),AQ950)</f>
        <v>0</v>
      </c>
      <c r="AU950" s="58">
        <f ca="1">IF(AND(AQ950&gt;0,AR950&gt;0),COUNTIF(AU$6:AU949,"&gt;0")+1,0)</f>
        <v>0</v>
      </c>
    </row>
    <row r="951" spans="40:47">
      <c r="AN951" s="58">
        <v>27</v>
      </c>
      <c r="AO951" s="58">
        <v>1</v>
      </c>
      <c r="AP951" s="58">
        <v>10</v>
      </c>
      <c r="AQ951" s="58">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58">
        <f ca="1">COUNTIF(INDIRECT("H"&amp;(ROW()+12*(($AN951-1)*3+$AO951)-ROW())/12+5):INDIRECT("S"&amp;(ROW()+12*(($AN951-1)*3+$AO951)-ROW())/12+5),AQ951)</f>
        <v>0</v>
      </c>
      <c r="AU951" s="58">
        <f ca="1">IF(AND(AQ951&gt;0,AR951&gt;0),COUNTIF(AU$6:AU950,"&gt;0")+1,0)</f>
        <v>0</v>
      </c>
    </row>
    <row r="952" spans="40:47">
      <c r="AN952" s="58">
        <v>27</v>
      </c>
      <c r="AO952" s="58">
        <v>1</v>
      </c>
      <c r="AP952" s="58">
        <v>11</v>
      </c>
      <c r="AQ952" s="58">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58">
        <f ca="1">COUNTIF(INDIRECT("H"&amp;(ROW()+12*(($AN952-1)*3+$AO952)-ROW())/12+5):INDIRECT("S"&amp;(ROW()+12*(($AN952-1)*3+$AO952)-ROW())/12+5),AQ952)</f>
        <v>0</v>
      </c>
      <c r="AU952" s="58">
        <f ca="1">IF(AND(AQ952&gt;0,AR952&gt;0),COUNTIF(AU$6:AU951,"&gt;0")+1,0)</f>
        <v>0</v>
      </c>
    </row>
    <row r="953" spans="40:47">
      <c r="AN953" s="58">
        <v>27</v>
      </c>
      <c r="AO953" s="58">
        <v>1</v>
      </c>
      <c r="AP953" s="58">
        <v>12</v>
      </c>
      <c r="AQ953" s="58">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58">
        <f ca="1">COUNTIF(INDIRECT("H"&amp;(ROW()+12*(($AN953-1)*3+$AO953)-ROW())/12+5):INDIRECT("S"&amp;(ROW()+12*(($AN953-1)*3+$AO953)-ROW())/12+5),AQ953)</f>
        <v>0</v>
      </c>
      <c r="AU953" s="58">
        <f ca="1">IF(AND(AQ953&gt;0,AR953&gt;0),COUNTIF(AU$6:AU952,"&gt;0")+1,0)</f>
        <v>0</v>
      </c>
    </row>
    <row r="954" spans="40:47">
      <c r="AN954" s="58">
        <v>27</v>
      </c>
      <c r="AO954" s="58">
        <v>2</v>
      </c>
      <c r="AP954" s="58">
        <v>1</v>
      </c>
      <c r="AQ954" s="58">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58">
        <f ca="1">COUNTIF(INDIRECT("H"&amp;(ROW()+12*(($AN954-1)*3+$AO954)-ROW())/12+5):INDIRECT("S"&amp;(ROW()+12*(($AN954-1)*3+$AO954)-ROW())/12+5),AQ954)</f>
        <v>0</v>
      </c>
      <c r="AU954" s="58">
        <f ca="1">IF(AND(AQ954&gt;0,AR954&gt;0),COUNTIF(AU$6:AU953,"&gt;0")+1,0)</f>
        <v>0</v>
      </c>
    </row>
    <row r="955" spans="40:47">
      <c r="AN955" s="58">
        <v>27</v>
      </c>
      <c r="AO955" s="58">
        <v>2</v>
      </c>
      <c r="AP955" s="58">
        <v>2</v>
      </c>
      <c r="AQ955" s="58">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58">
        <f ca="1">COUNTIF(INDIRECT("H"&amp;(ROW()+12*(($AN955-1)*3+$AO955)-ROW())/12+5):INDIRECT("S"&amp;(ROW()+12*(($AN955-1)*3+$AO955)-ROW())/12+5),AQ955)</f>
        <v>0</v>
      </c>
      <c r="AU955" s="58">
        <f ca="1">IF(AND(AQ955&gt;0,AR955&gt;0),COUNTIF(AU$6:AU954,"&gt;0")+1,0)</f>
        <v>0</v>
      </c>
    </row>
    <row r="956" spans="40:47">
      <c r="AN956" s="58">
        <v>27</v>
      </c>
      <c r="AO956" s="58">
        <v>2</v>
      </c>
      <c r="AP956" s="58">
        <v>3</v>
      </c>
      <c r="AQ956" s="58">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58">
        <f ca="1">COUNTIF(INDIRECT("H"&amp;(ROW()+12*(($AN956-1)*3+$AO956)-ROW())/12+5):INDIRECT("S"&amp;(ROW()+12*(($AN956-1)*3+$AO956)-ROW())/12+5),AQ956)</f>
        <v>0</v>
      </c>
      <c r="AU956" s="58">
        <f ca="1">IF(AND(AQ956&gt;0,AR956&gt;0),COUNTIF(AU$6:AU955,"&gt;0")+1,0)</f>
        <v>0</v>
      </c>
    </row>
    <row r="957" spans="40:47">
      <c r="AN957" s="58">
        <v>27</v>
      </c>
      <c r="AO957" s="58">
        <v>2</v>
      </c>
      <c r="AP957" s="58">
        <v>4</v>
      </c>
      <c r="AQ957" s="58">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58">
        <f ca="1">COUNTIF(INDIRECT("H"&amp;(ROW()+12*(($AN957-1)*3+$AO957)-ROW())/12+5):INDIRECT("S"&amp;(ROW()+12*(($AN957-1)*3+$AO957)-ROW())/12+5),AQ957)</f>
        <v>0</v>
      </c>
      <c r="AU957" s="58">
        <f ca="1">IF(AND(AQ957&gt;0,AR957&gt;0),COUNTIF(AU$6:AU956,"&gt;0")+1,0)</f>
        <v>0</v>
      </c>
    </row>
    <row r="958" spans="40:47">
      <c r="AN958" s="58">
        <v>27</v>
      </c>
      <c r="AO958" s="58">
        <v>2</v>
      </c>
      <c r="AP958" s="58">
        <v>5</v>
      </c>
      <c r="AQ958" s="58">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58">
        <f ca="1">COUNTIF(INDIRECT("H"&amp;(ROW()+12*(($AN958-1)*3+$AO958)-ROW())/12+5):INDIRECT("S"&amp;(ROW()+12*(($AN958-1)*3+$AO958)-ROW())/12+5),AQ958)</f>
        <v>0</v>
      </c>
      <c r="AU958" s="58">
        <f ca="1">IF(AND(AQ958&gt;0,AR958&gt;0),COUNTIF(AU$6:AU957,"&gt;0")+1,0)</f>
        <v>0</v>
      </c>
    </row>
    <row r="959" spans="40:47">
      <c r="AN959" s="58">
        <v>27</v>
      </c>
      <c r="AO959" s="58">
        <v>2</v>
      </c>
      <c r="AP959" s="58">
        <v>6</v>
      </c>
      <c r="AQ959" s="58">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58">
        <f ca="1">COUNTIF(INDIRECT("H"&amp;(ROW()+12*(($AN959-1)*3+$AO959)-ROW())/12+5):INDIRECT("S"&amp;(ROW()+12*(($AN959-1)*3+$AO959)-ROW())/12+5),AQ959)</f>
        <v>0</v>
      </c>
      <c r="AU959" s="58">
        <f ca="1">IF(AND(AQ959&gt;0,AR959&gt;0),COUNTIF(AU$6:AU958,"&gt;0")+1,0)</f>
        <v>0</v>
      </c>
    </row>
    <row r="960" spans="40:47">
      <c r="AN960" s="58">
        <v>27</v>
      </c>
      <c r="AO960" s="58">
        <v>2</v>
      </c>
      <c r="AP960" s="58">
        <v>7</v>
      </c>
      <c r="AQ960" s="58">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58">
        <f ca="1">COUNTIF(INDIRECT("H"&amp;(ROW()+12*(($AN960-1)*3+$AO960)-ROW())/12+5):INDIRECT("S"&amp;(ROW()+12*(($AN960-1)*3+$AO960)-ROW())/12+5),AQ960)</f>
        <v>0</v>
      </c>
      <c r="AU960" s="58">
        <f ca="1">IF(AND(AQ960&gt;0,AR960&gt;0),COUNTIF(AU$6:AU959,"&gt;0")+1,0)</f>
        <v>0</v>
      </c>
    </row>
    <row r="961" spans="40:47">
      <c r="AN961" s="58">
        <v>27</v>
      </c>
      <c r="AO961" s="58">
        <v>2</v>
      </c>
      <c r="AP961" s="58">
        <v>8</v>
      </c>
      <c r="AQ961" s="58">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58">
        <f ca="1">COUNTIF(INDIRECT("H"&amp;(ROW()+12*(($AN961-1)*3+$AO961)-ROW())/12+5):INDIRECT("S"&amp;(ROW()+12*(($AN961-1)*3+$AO961)-ROW())/12+5),AQ961)</f>
        <v>0</v>
      </c>
      <c r="AU961" s="58">
        <f ca="1">IF(AND(AQ961&gt;0,AR961&gt;0),COUNTIF(AU$6:AU960,"&gt;0")+1,0)</f>
        <v>0</v>
      </c>
    </row>
    <row r="962" spans="40:47">
      <c r="AN962" s="58">
        <v>27</v>
      </c>
      <c r="AO962" s="58">
        <v>2</v>
      </c>
      <c r="AP962" s="58">
        <v>9</v>
      </c>
      <c r="AQ962" s="58">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58">
        <f ca="1">COUNTIF(INDIRECT("H"&amp;(ROW()+12*(($AN962-1)*3+$AO962)-ROW())/12+5):INDIRECT("S"&amp;(ROW()+12*(($AN962-1)*3+$AO962)-ROW())/12+5),AQ962)</f>
        <v>0</v>
      </c>
      <c r="AU962" s="58">
        <f ca="1">IF(AND(AQ962&gt;0,AR962&gt;0),COUNTIF(AU$6:AU961,"&gt;0")+1,0)</f>
        <v>0</v>
      </c>
    </row>
    <row r="963" spans="40:47">
      <c r="AN963" s="58">
        <v>27</v>
      </c>
      <c r="AO963" s="58">
        <v>2</v>
      </c>
      <c r="AP963" s="58">
        <v>10</v>
      </c>
      <c r="AQ963" s="58">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58">
        <f ca="1">COUNTIF(INDIRECT("H"&amp;(ROW()+12*(($AN963-1)*3+$AO963)-ROW())/12+5):INDIRECT("S"&amp;(ROW()+12*(($AN963-1)*3+$AO963)-ROW())/12+5),AQ963)</f>
        <v>0</v>
      </c>
      <c r="AU963" s="58">
        <f ca="1">IF(AND(AQ963&gt;0,AR963&gt;0),COUNTIF(AU$6:AU962,"&gt;0")+1,0)</f>
        <v>0</v>
      </c>
    </row>
    <row r="964" spans="40:47">
      <c r="AN964" s="58">
        <v>27</v>
      </c>
      <c r="AO964" s="58">
        <v>2</v>
      </c>
      <c r="AP964" s="58">
        <v>11</v>
      </c>
      <c r="AQ964" s="58">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58">
        <f ca="1">COUNTIF(INDIRECT("H"&amp;(ROW()+12*(($AN964-1)*3+$AO964)-ROW())/12+5):INDIRECT("S"&amp;(ROW()+12*(($AN964-1)*3+$AO964)-ROW())/12+5),AQ964)</f>
        <v>0</v>
      </c>
      <c r="AU964" s="58">
        <f ca="1">IF(AND(AQ964&gt;0,AR964&gt;0),COUNTIF(AU$6:AU963,"&gt;0")+1,0)</f>
        <v>0</v>
      </c>
    </row>
    <row r="965" spans="40:47">
      <c r="AN965" s="58">
        <v>27</v>
      </c>
      <c r="AO965" s="58">
        <v>2</v>
      </c>
      <c r="AP965" s="58">
        <v>12</v>
      </c>
      <c r="AQ965" s="58">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58">
        <f ca="1">COUNTIF(INDIRECT("H"&amp;(ROW()+12*(($AN965-1)*3+$AO965)-ROW())/12+5):INDIRECT("S"&amp;(ROW()+12*(($AN965-1)*3+$AO965)-ROW())/12+5),AQ965)</f>
        <v>0</v>
      </c>
      <c r="AU965" s="58">
        <f ca="1">IF(AND(AQ965&gt;0,AR965&gt;0),COUNTIF(AU$6:AU964,"&gt;0")+1,0)</f>
        <v>0</v>
      </c>
    </row>
    <row r="966" spans="40:47">
      <c r="AN966" s="58">
        <v>27</v>
      </c>
      <c r="AO966" s="58">
        <v>3</v>
      </c>
      <c r="AP966" s="58">
        <v>1</v>
      </c>
      <c r="AQ966" s="58">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58">
        <f ca="1">COUNTIF(INDIRECT("H"&amp;(ROW()+12*(($AN966-1)*3+$AO966)-ROW())/12+5):INDIRECT("S"&amp;(ROW()+12*(($AN966-1)*3+$AO966)-ROW())/12+5),AQ966)</f>
        <v>0</v>
      </c>
      <c r="AU966" s="58">
        <f ca="1">IF(AND(AQ966&gt;0,AR966&gt;0),COUNTIF(AU$6:AU965,"&gt;0")+1,0)</f>
        <v>0</v>
      </c>
    </row>
    <row r="967" spans="40:47">
      <c r="AN967" s="58">
        <v>27</v>
      </c>
      <c r="AO967" s="58">
        <v>3</v>
      </c>
      <c r="AP967" s="58">
        <v>2</v>
      </c>
      <c r="AQ967" s="58">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58">
        <f ca="1">COUNTIF(INDIRECT("H"&amp;(ROW()+12*(($AN967-1)*3+$AO967)-ROW())/12+5):INDIRECT("S"&amp;(ROW()+12*(($AN967-1)*3+$AO967)-ROW())/12+5),AQ967)</f>
        <v>0</v>
      </c>
      <c r="AU967" s="58">
        <f ca="1">IF(AND(AQ967&gt;0,AR967&gt;0),COUNTIF(AU$6:AU966,"&gt;0")+1,0)</f>
        <v>0</v>
      </c>
    </row>
    <row r="968" spans="40:47">
      <c r="AN968" s="58">
        <v>27</v>
      </c>
      <c r="AO968" s="58">
        <v>3</v>
      </c>
      <c r="AP968" s="58">
        <v>3</v>
      </c>
      <c r="AQ968" s="58">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58">
        <f ca="1">COUNTIF(INDIRECT("H"&amp;(ROW()+12*(($AN968-1)*3+$AO968)-ROW())/12+5):INDIRECT("S"&amp;(ROW()+12*(($AN968-1)*3+$AO968)-ROW())/12+5),AQ968)</f>
        <v>0</v>
      </c>
      <c r="AU968" s="58">
        <f ca="1">IF(AND(AQ968&gt;0,AR968&gt;0),COUNTIF(AU$6:AU967,"&gt;0")+1,0)</f>
        <v>0</v>
      </c>
    </row>
    <row r="969" spans="40:47">
      <c r="AN969" s="58">
        <v>27</v>
      </c>
      <c r="AO969" s="58">
        <v>3</v>
      </c>
      <c r="AP969" s="58">
        <v>4</v>
      </c>
      <c r="AQ969" s="58">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58">
        <f ca="1">COUNTIF(INDIRECT("H"&amp;(ROW()+12*(($AN969-1)*3+$AO969)-ROW())/12+5):INDIRECT("S"&amp;(ROW()+12*(($AN969-1)*3+$AO969)-ROW())/12+5),AQ969)</f>
        <v>0</v>
      </c>
      <c r="AU969" s="58">
        <f ca="1">IF(AND(AQ969&gt;0,AR969&gt;0),COUNTIF(AU$6:AU968,"&gt;0")+1,0)</f>
        <v>0</v>
      </c>
    </row>
    <row r="970" spans="40:47">
      <c r="AN970" s="58">
        <v>27</v>
      </c>
      <c r="AO970" s="58">
        <v>3</v>
      </c>
      <c r="AP970" s="58">
        <v>5</v>
      </c>
      <c r="AQ970" s="58">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58">
        <f ca="1">COUNTIF(INDIRECT("H"&amp;(ROW()+12*(($AN970-1)*3+$AO970)-ROW())/12+5):INDIRECT("S"&amp;(ROW()+12*(($AN970-1)*3+$AO970)-ROW())/12+5),AQ970)</f>
        <v>0</v>
      </c>
      <c r="AU970" s="58">
        <f ca="1">IF(AND(AQ970&gt;0,AR970&gt;0),COUNTIF(AU$6:AU969,"&gt;0")+1,0)</f>
        <v>0</v>
      </c>
    </row>
    <row r="971" spans="40:47">
      <c r="AN971" s="58">
        <v>27</v>
      </c>
      <c r="AO971" s="58">
        <v>3</v>
      </c>
      <c r="AP971" s="58">
        <v>6</v>
      </c>
      <c r="AQ971" s="58">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58">
        <f ca="1">COUNTIF(INDIRECT("H"&amp;(ROW()+12*(($AN971-1)*3+$AO971)-ROW())/12+5):INDIRECT("S"&amp;(ROW()+12*(($AN971-1)*3+$AO971)-ROW())/12+5),AQ971)</f>
        <v>0</v>
      </c>
      <c r="AU971" s="58">
        <f ca="1">IF(AND(AQ971&gt;0,AR971&gt;0),COUNTIF(AU$6:AU970,"&gt;0")+1,0)</f>
        <v>0</v>
      </c>
    </row>
    <row r="972" spans="40:47">
      <c r="AN972" s="58">
        <v>27</v>
      </c>
      <c r="AO972" s="58">
        <v>3</v>
      </c>
      <c r="AP972" s="58">
        <v>7</v>
      </c>
      <c r="AQ972" s="58">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58">
        <f ca="1">COUNTIF(INDIRECT("H"&amp;(ROW()+12*(($AN972-1)*3+$AO972)-ROW())/12+5):INDIRECT("S"&amp;(ROW()+12*(($AN972-1)*3+$AO972)-ROW())/12+5),AQ972)</f>
        <v>0</v>
      </c>
      <c r="AU972" s="58">
        <f ca="1">IF(AND(AQ972&gt;0,AR972&gt;0),COUNTIF(AU$6:AU971,"&gt;0")+1,0)</f>
        <v>0</v>
      </c>
    </row>
    <row r="973" spans="40:47">
      <c r="AN973" s="58">
        <v>27</v>
      </c>
      <c r="AO973" s="58">
        <v>3</v>
      </c>
      <c r="AP973" s="58">
        <v>8</v>
      </c>
      <c r="AQ973" s="58">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58">
        <f ca="1">COUNTIF(INDIRECT("H"&amp;(ROW()+12*(($AN973-1)*3+$AO973)-ROW())/12+5):INDIRECT("S"&amp;(ROW()+12*(($AN973-1)*3+$AO973)-ROW())/12+5),AQ973)</f>
        <v>0</v>
      </c>
      <c r="AU973" s="58">
        <f ca="1">IF(AND(AQ973&gt;0,AR973&gt;0),COUNTIF(AU$6:AU972,"&gt;0")+1,0)</f>
        <v>0</v>
      </c>
    </row>
    <row r="974" spans="40:47">
      <c r="AN974" s="58">
        <v>27</v>
      </c>
      <c r="AO974" s="58">
        <v>3</v>
      </c>
      <c r="AP974" s="58">
        <v>9</v>
      </c>
      <c r="AQ974" s="58">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58">
        <f ca="1">COUNTIF(INDIRECT("H"&amp;(ROW()+12*(($AN974-1)*3+$AO974)-ROW())/12+5):INDIRECT("S"&amp;(ROW()+12*(($AN974-1)*3+$AO974)-ROW())/12+5),AQ974)</f>
        <v>0</v>
      </c>
      <c r="AU974" s="58">
        <f ca="1">IF(AND(AQ974&gt;0,AR974&gt;0),COUNTIF(AU$6:AU973,"&gt;0")+1,0)</f>
        <v>0</v>
      </c>
    </row>
    <row r="975" spans="40:47">
      <c r="AN975" s="58">
        <v>27</v>
      </c>
      <c r="AO975" s="58">
        <v>3</v>
      </c>
      <c r="AP975" s="58">
        <v>10</v>
      </c>
      <c r="AQ975" s="58">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58">
        <f ca="1">COUNTIF(INDIRECT("H"&amp;(ROW()+12*(($AN975-1)*3+$AO975)-ROW())/12+5):INDIRECT("S"&amp;(ROW()+12*(($AN975-1)*3+$AO975)-ROW())/12+5),AQ975)</f>
        <v>0</v>
      </c>
      <c r="AU975" s="58">
        <f ca="1">IF(AND(AQ975&gt;0,AR975&gt;0),COUNTIF(AU$6:AU974,"&gt;0")+1,0)</f>
        <v>0</v>
      </c>
    </row>
    <row r="976" spans="40:47">
      <c r="AN976" s="58">
        <v>27</v>
      </c>
      <c r="AO976" s="58">
        <v>3</v>
      </c>
      <c r="AP976" s="58">
        <v>11</v>
      </c>
      <c r="AQ976" s="58">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58">
        <f ca="1">COUNTIF(INDIRECT("H"&amp;(ROW()+12*(($AN976-1)*3+$AO976)-ROW())/12+5):INDIRECT("S"&amp;(ROW()+12*(($AN976-1)*3+$AO976)-ROW())/12+5),AQ976)</f>
        <v>0</v>
      </c>
      <c r="AU976" s="58">
        <f ca="1">IF(AND(AQ976&gt;0,AR976&gt;0),COUNTIF(AU$6:AU975,"&gt;0")+1,0)</f>
        <v>0</v>
      </c>
    </row>
    <row r="977" spans="40:47">
      <c r="AN977" s="243">
        <v>27</v>
      </c>
      <c r="AO977" s="243">
        <v>3</v>
      </c>
      <c r="AP977" s="243">
        <v>12</v>
      </c>
      <c r="AQ977" s="243">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243">
        <f ca="1">COUNTIF(INDIRECT("H"&amp;(ROW()+12*(($AN977-1)*3+$AO977)-ROW())/12+5):INDIRECT("S"&amp;(ROW()+12*(($AN977-1)*3+$AO977)-ROW())/12+5),AQ977)</f>
        <v>0</v>
      </c>
      <c r="AS977" s="243"/>
      <c r="AT977" s="243"/>
      <c r="AU977" s="243">
        <f ca="1">IF(AND(AQ977&gt;0,AR977&gt;0),COUNTIF(AU$6:AU976,"&gt;0")+1,0)</f>
        <v>0</v>
      </c>
    </row>
    <row r="978" spans="40:47">
      <c r="AN978" s="58">
        <v>28</v>
      </c>
      <c r="AO978" s="58">
        <v>1</v>
      </c>
      <c r="AP978" s="58">
        <v>1</v>
      </c>
      <c r="AQ978" s="58">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58">
        <f ca="1">COUNTIF(INDIRECT("H"&amp;(ROW()+12*(($AN978-1)*3+$AO978)-ROW())/12+5):INDIRECT("S"&amp;(ROW()+12*(($AN978-1)*3+$AO978)-ROW())/12+5),AQ978)</f>
        <v>0</v>
      </c>
      <c r="AU978" s="58">
        <f ca="1">IF(AND(AQ978&gt;0,AR978&gt;0),COUNTIF(AU$6:AU977,"&gt;0")+1,0)</f>
        <v>0</v>
      </c>
    </row>
    <row r="979" spans="40:47">
      <c r="AN979" s="58">
        <v>28</v>
      </c>
      <c r="AO979" s="58">
        <v>1</v>
      </c>
      <c r="AP979" s="58">
        <v>2</v>
      </c>
      <c r="AQ979" s="58">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58">
        <f ca="1">COUNTIF(INDIRECT("H"&amp;(ROW()+12*(($AN979-1)*3+$AO979)-ROW())/12+5):INDIRECT("S"&amp;(ROW()+12*(($AN979-1)*3+$AO979)-ROW())/12+5),AQ979)</f>
        <v>0</v>
      </c>
      <c r="AU979" s="58">
        <f ca="1">IF(AND(AQ979&gt;0,AR979&gt;0),COUNTIF(AU$6:AU978,"&gt;0")+1,0)</f>
        <v>0</v>
      </c>
    </row>
    <row r="980" spans="40:47">
      <c r="AN980" s="58">
        <v>28</v>
      </c>
      <c r="AO980" s="58">
        <v>1</v>
      </c>
      <c r="AP980" s="58">
        <v>3</v>
      </c>
      <c r="AQ980" s="58">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58">
        <f ca="1">COUNTIF(INDIRECT("H"&amp;(ROW()+12*(($AN980-1)*3+$AO980)-ROW())/12+5):INDIRECT("S"&amp;(ROW()+12*(($AN980-1)*3+$AO980)-ROW())/12+5),AQ980)</f>
        <v>0</v>
      </c>
      <c r="AU980" s="58">
        <f ca="1">IF(AND(AQ980&gt;0,AR980&gt;0),COUNTIF(AU$6:AU979,"&gt;0")+1,0)</f>
        <v>0</v>
      </c>
    </row>
    <row r="981" spans="40:47">
      <c r="AN981" s="58">
        <v>28</v>
      </c>
      <c r="AO981" s="58">
        <v>1</v>
      </c>
      <c r="AP981" s="58">
        <v>4</v>
      </c>
      <c r="AQ981" s="58">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58">
        <f ca="1">COUNTIF(INDIRECT("H"&amp;(ROW()+12*(($AN981-1)*3+$AO981)-ROW())/12+5):INDIRECT("S"&amp;(ROW()+12*(($AN981-1)*3+$AO981)-ROW())/12+5),AQ981)</f>
        <v>0</v>
      </c>
      <c r="AU981" s="58">
        <f ca="1">IF(AND(AQ981&gt;0,AR981&gt;0),COUNTIF(AU$6:AU980,"&gt;0")+1,0)</f>
        <v>0</v>
      </c>
    </row>
    <row r="982" spans="40:47">
      <c r="AN982" s="58">
        <v>28</v>
      </c>
      <c r="AO982" s="58">
        <v>1</v>
      </c>
      <c r="AP982" s="58">
        <v>5</v>
      </c>
      <c r="AQ982" s="58">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58">
        <f ca="1">COUNTIF(INDIRECT("H"&amp;(ROW()+12*(($AN982-1)*3+$AO982)-ROW())/12+5):INDIRECT("S"&amp;(ROW()+12*(($AN982-1)*3+$AO982)-ROW())/12+5),AQ982)</f>
        <v>0</v>
      </c>
      <c r="AU982" s="58">
        <f ca="1">IF(AND(AQ982&gt;0,AR982&gt;0),COUNTIF(AU$6:AU981,"&gt;0")+1,0)</f>
        <v>0</v>
      </c>
    </row>
    <row r="983" spans="40:47">
      <c r="AN983" s="58">
        <v>28</v>
      </c>
      <c r="AO983" s="58">
        <v>1</v>
      </c>
      <c r="AP983" s="58">
        <v>6</v>
      </c>
      <c r="AQ983" s="58">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58">
        <f ca="1">COUNTIF(INDIRECT("H"&amp;(ROW()+12*(($AN983-1)*3+$AO983)-ROW())/12+5):INDIRECT("S"&amp;(ROW()+12*(($AN983-1)*3+$AO983)-ROW())/12+5),AQ983)</f>
        <v>0</v>
      </c>
      <c r="AU983" s="58">
        <f ca="1">IF(AND(AQ983&gt;0,AR983&gt;0),COUNTIF(AU$6:AU982,"&gt;0")+1,0)</f>
        <v>0</v>
      </c>
    </row>
    <row r="984" spans="40:47">
      <c r="AN984" s="58">
        <v>28</v>
      </c>
      <c r="AO984" s="58">
        <v>1</v>
      </c>
      <c r="AP984" s="58">
        <v>7</v>
      </c>
      <c r="AQ984" s="58">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58">
        <f ca="1">COUNTIF(INDIRECT("H"&amp;(ROW()+12*(($AN984-1)*3+$AO984)-ROW())/12+5):INDIRECT("S"&amp;(ROW()+12*(($AN984-1)*3+$AO984)-ROW())/12+5),AQ984)</f>
        <v>0</v>
      </c>
      <c r="AU984" s="58">
        <f ca="1">IF(AND(AQ984&gt;0,AR984&gt;0),COUNTIF(AU$6:AU983,"&gt;0")+1,0)</f>
        <v>0</v>
      </c>
    </row>
    <row r="985" spans="40:47">
      <c r="AN985" s="58">
        <v>28</v>
      </c>
      <c r="AO985" s="58">
        <v>1</v>
      </c>
      <c r="AP985" s="58">
        <v>8</v>
      </c>
      <c r="AQ985" s="58">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58">
        <f ca="1">COUNTIF(INDIRECT("H"&amp;(ROW()+12*(($AN985-1)*3+$AO985)-ROW())/12+5):INDIRECT("S"&amp;(ROW()+12*(($AN985-1)*3+$AO985)-ROW())/12+5),AQ985)</f>
        <v>0</v>
      </c>
      <c r="AU985" s="58">
        <f ca="1">IF(AND(AQ985&gt;0,AR985&gt;0),COUNTIF(AU$6:AU984,"&gt;0")+1,0)</f>
        <v>0</v>
      </c>
    </row>
    <row r="986" spans="40:47">
      <c r="AN986" s="58">
        <v>28</v>
      </c>
      <c r="AO986" s="58">
        <v>1</v>
      </c>
      <c r="AP986" s="58">
        <v>9</v>
      </c>
      <c r="AQ986" s="58">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58">
        <f ca="1">COUNTIF(INDIRECT("H"&amp;(ROW()+12*(($AN986-1)*3+$AO986)-ROW())/12+5):INDIRECT("S"&amp;(ROW()+12*(($AN986-1)*3+$AO986)-ROW())/12+5),AQ986)</f>
        <v>0</v>
      </c>
      <c r="AU986" s="58">
        <f ca="1">IF(AND(AQ986&gt;0,AR986&gt;0),COUNTIF(AU$6:AU985,"&gt;0")+1,0)</f>
        <v>0</v>
      </c>
    </row>
    <row r="987" spans="40:47">
      <c r="AN987" s="58">
        <v>28</v>
      </c>
      <c r="AO987" s="58">
        <v>1</v>
      </c>
      <c r="AP987" s="58">
        <v>10</v>
      </c>
      <c r="AQ987" s="58">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58">
        <f ca="1">COUNTIF(INDIRECT("H"&amp;(ROW()+12*(($AN987-1)*3+$AO987)-ROW())/12+5):INDIRECT("S"&amp;(ROW()+12*(($AN987-1)*3+$AO987)-ROW())/12+5),AQ987)</f>
        <v>0</v>
      </c>
      <c r="AU987" s="58">
        <f ca="1">IF(AND(AQ987&gt;0,AR987&gt;0),COUNTIF(AU$6:AU986,"&gt;0")+1,0)</f>
        <v>0</v>
      </c>
    </row>
    <row r="988" spans="40:47">
      <c r="AN988" s="58">
        <v>28</v>
      </c>
      <c r="AO988" s="58">
        <v>1</v>
      </c>
      <c r="AP988" s="58">
        <v>11</v>
      </c>
      <c r="AQ988" s="58">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58">
        <f ca="1">COUNTIF(INDIRECT("H"&amp;(ROW()+12*(($AN988-1)*3+$AO988)-ROW())/12+5):INDIRECT("S"&amp;(ROW()+12*(($AN988-1)*3+$AO988)-ROW())/12+5),AQ988)</f>
        <v>0</v>
      </c>
      <c r="AU988" s="58">
        <f ca="1">IF(AND(AQ988&gt;0,AR988&gt;0),COUNTIF(AU$6:AU987,"&gt;0")+1,0)</f>
        <v>0</v>
      </c>
    </row>
    <row r="989" spans="40:47">
      <c r="AN989" s="58">
        <v>28</v>
      </c>
      <c r="AO989" s="58">
        <v>1</v>
      </c>
      <c r="AP989" s="58">
        <v>12</v>
      </c>
      <c r="AQ989" s="58">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58">
        <f ca="1">COUNTIF(INDIRECT("H"&amp;(ROW()+12*(($AN989-1)*3+$AO989)-ROW())/12+5):INDIRECT("S"&amp;(ROW()+12*(($AN989-1)*3+$AO989)-ROW())/12+5),AQ989)</f>
        <v>0</v>
      </c>
      <c r="AU989" s="58">
        <f ca="1">IF(AND(AQ989&gt;0,AR989&gt;0),COUNTIF(AU$6:AU988,"&gt;0")+1,0)</f>
        <v>0</v>
      </c>
    </row>
    <row r="990" spans="40:47">
      <c r="AN990" s="58">
        <v>28</v>
      </c>
      <c r="AO990" s="58">
        <v>2</v>
      </c>
      <c r="AP990" s="58">
        <v>1</v>
      </c>
      <c r="AQ990" s="58">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58">
        <f ca="1">COUNTIF(INDIRECT("H"&amp;(ROW()+12*(($AN990-1)*3+$AO990)-ROW())/12+5):INDIRECT("S"&amp;(ROW()+12*(($AN990-1)*3+$AO990)-ROW())/12+5),AQ990)</f>
        <v>0</v>
      </c>
      <c r="AU990" s="58">
        <f ca="1">IF(AND(AQ990&gt;0,AR990&gt;0),COUNTIF(AU$6:AU989,"&gt;0")+1,0)</f>
        <v>0</v>
      </c>
    </row>
    <row r="991" spans="40:47">
      <c r="AN991" s="58">
        <v>28</v>
      </c>
      <c r="AO991" s="58">
        <v>2</v>
      </c>
      <c r="AP991" s="58">
        <v>2</v>
      </c>
      <c r="AQ991" s="58">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58">
        <f ca="1">COUNTIF(INDIRECT("H"&amp;(ROW()+12*(($AN991-1)*3+$AO991)-ROW())/12+5):INDIRECT("S"&amp;(ROW()+12*(($AN991-1)*3+$AO991)-ROW())/12+5),AQ991)</f>
        <v>0</v>
      </c>
      <c r="AU991" s="58">
        <f ca="1">IF(AND(AQ991&gt;0,AR991&gt;0),COUNTIF(AU$6:AU990,"&gt;0")+1,0)</f>
        <v>0</v>
      </c>
    </row>
    <row r="992" spans="40:47">
      <c r="AN992" s="58">
        <v>28</v>
      </c>
      <c r="AO992" s="58">
        <v>2</v>
      </c>
      <c r="AP992" s="58">
        <v>3</v>
      </c>
      <c r="AQ992" s="58">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58">
        <f ca="1">COUNTIF(INDIRECT("H"&amp;(ROW()+12*(($AN992-1)*3+$AO992)-ROW())/12+5):INDIRECT("S"&amp;(ROW()+12*(($AN992-1)*3+$AO992)-ROW())/12+5),AQ992)</f>
        <v>0</v>
      </c>
      <c r="AU992" s="58">
        <f ca="1">IF(AND(AQ992&gt;0,AR992&gt;0),COUNTIF(AU$6:AU991,"&gt;0")+1,0)</f>
        <v>0</v>
      </c>
    </row>
    <row r="993" spans="40:47">
      <c r="AN993" s="58">
        <v>28</v>
      </c>
      <c r="AO993" s="58">
        <v>2</v>
      </c>
      <c r="AP993" s="58">
        <v>4</v>
      </c>
      <c r="AQ993" s="58">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58">
        <f ca="1">COUNTIF(INDIRECT("H"&amp;(ROW()+12*(($AN993-1)*3+$AO993)-ROW())/12+5):INDIRECT("S"&amp;(ROW()+12*(($AN993-1)*3+$AO993)-ROW())/12+5),AQ993)</f>
        <v>0</v>
      </c>
      <c r="AU993" s="58">
        <f ca="1">IF(AND(AQ993&gt;0,AR993&gt;0),COUNTIF(AU$6:AU992,"&gt;0")+1,0)</f>
        <v>0</v>
      </c>
    </row>
    <row r="994" spans="40:47">
      <c r="AN994" s="58">
        <v>28</v>
      </c>
      <c r="AO994" s="58">
        <v>2</v>
      </c>
      <c r="AP994" s="58">
        <v>5</v>
      </c>
      <c r="AQ994" s="58">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58">
        <f ca="1">COUNTIF(INDIRECT("H"&amp;(ROW()+12*(($AN994-1)*3+$AO994)-ROW())/12+5):INDIRECT("S"&amp;(ROW()+12*(($AN994-1)*3+$AO994)-ROW())/12+5),AQ994)</f>
        <v>0</v>
      </c>
      <c r="AU994" s="58">
        <f ca="1">IF(AND(AQ994&gt;0,AR994&gt;0),COUNTIF(AU$6:AU993,"&gt;0")+1,0)</f>
        <v>0</v>
      </c>
    </row>
    <row r="995" spans="40:47">
      <c r="AN995" s="58">
        <v>28</v>
      </c>
      <c r="AO995" s="58">
        <v>2</v>
      </c>
      <c r="AP995" s="58">
        <v>6</v>
      </c>
      <c r="AQ995" s="58">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58">
        <f ca="1">COUNTIF(INDIRECT("H"&amp;(ROW()+12*(($AN995-1)*3+$AO995)-ROW())/12+5):INDIRECT("S"&amp;(ROW()+12*(($AN995-1)*3+$AO995)-ROW())/12+5),AQ995)</f>
        <v>0</v>
      </c>
      <c r="AU995" s="58">
        <f ca="1">IF(AND(AQ995&gt;0,AR995&gt;0),COUNTIF(AU$6:AU994,"&gt;0")+1,0)</f>
        <v>0</v>
      </c>
    </row>
    <row r="996" spans="40:47">
      <c r="AN996" s="58">
        <v>28</v>
      </c>
      <c r="AO996" s="58">
        <v>2</v>
      </c>
      <c r="AP996" s="58">
        <v>7</v>
      </c>
      <c r="AQ996" s="58">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58">
        <f ca="1">COUNTIF(INDIRECT("H"&amp;(ROW()+12*(($AN996-1)*3+$AO996)-ROW())/12+5):INDIRECT("S"&amp;(ROW()+12*(($AN996-1)*3+$AO996)-ROW())/12+5),AQ996)</f>
        <v>0</v>
      </c>
      <c r="AU996" s="58">
        <f ca="1">IF(AND(AQ996&gt;0,AR996&gt;0),COUNTIF(AU$6:AU995,"&gt;0")+1,0)</f>
        <v>0</v>
      </c>
    </row>
    <row r="997" spans="40:47">
      <c r="AN997" s="58">
        <v>28</v>
      </c>
      <c r="AO997" s="58">
        <v>2</v>
      </c>
      <c r="AP997" s="58">
        <v>8</v>
      </c>
      <c r="AQ997" s="58">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58">
        <f ca="1">COUNTIF(INDIRECT("H"&amp;(ROW()+12*(($AN997-1)*3+$AO997)-ROW())/12+5):INDIRECT("S"&amp;(ROW()+12*(($AN997-1)*3+$AO997)-ROW())/12+5),AQ997)</f>
        <v>0</v>
      </c>
      <c r="AU997" s="58">
        <f ca="1">IF(AND(AQ997&gt;0,AR997&gt;0),COUNTIF(AU$6:AU996,"&gt;0")+1,0)</f>
        <v>0</v>
      </c>
    </row>
    <row r="998" spans="40:47">
      <c r="AN998" s="58">
        <v>28</v>
      </c>
      <c r="AO998" s="58">
        <v>2</v>
      </c>
      <c r="AP998" s="58">
        <v>9</v>
      </c>
      <c r="AQ998" s="58">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58">
        <f ca="1">COUNTIF(INDIRECT("H"&amp;(ROW()+12*(($AN998-1)*3+$AO998)-ROW())/12+5):INDIRECT("S"&amp;(ROW()+12*(($AN998-1)*3+$AO998)-ROW())/12+5),AQ998)</f>
        <v>0</v>
      </c>
      <c r="AU998" s="58">
        <f ca="1">IF(AND(AQ998&gt;0,AR998&gt;0),COUNTIF(AU$6:AU997,"&gt;0")+1,0)</f>
        <v>0</v>
      </c>
    </row>
    <row r="999" spans="40:47">
      <c r="AN999" s="58">
        <v>28</v>
      </c>
      <c r="AO999" s="58">
        <v>2</v>
      </c>
      <c r="AP999" s="58">
        <v>10</v>
      </c>
      <c r="AQ999" s="58">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58">
        <f ca="1">COUNTIF(INDIRECT("H"&amp;(ROW()+12*(($AN999-1)*3+$AO999)-ROW())/12+5):INDIRECT("S"&amp;(ROW()+12*(($AN999-1)*3+$AO999)-ROW())/12+5),AQ999)</f>
        <v>0</v>
      </c>
      <c r="AU999" s="58">
        <f ca="1">IF(AND(AQ999&gt;0,AR999&gt;0),COUNTIF(AU$6:AU998,"&gt;0")+1,0)</f>
        <v>0</v>
      </c>
    </row>
    <row r="1000" spans="40:47">
      <c r="AN1000" s="58">
        <v>28</v>
      </c>
      <c r="AO1000" s="58">
        <v>2</v>
      </c>
      <c r="AP1000" s="58">
        <v>11</v>
      </c>
      <c r="AQ1000" s="58">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58">
        <f ca="1">COUNTIF(INDIRECT("H"&amp;(ROW()+12*(($AN1000-1)*3+$AO1000)-ROW())/12+5):INDIRECT("S"&amp;(ROW()+12*(($AN1000-1)*3+$AO1000)-ROW())/12+5),AQ1000)</f>
        <v>0</v>
      </c>
      <c r="AU1000" s="58">
        <f ca="1">IF(AND(AQ1000&gt;0,AR1000&gt;0),COUNTIF(AU$6:AU999,"&gt;0")+1,0)</f>
        <v>0</v>
      </c>
    </row>
    <row r="1001" spans="40:47">
      <c r="AN1001" s="58">
        <v>28</v>
      </c>
      <c r="AO1001" s="58">
        <v>2</v>
      </c>
      <c r="AP1001" s="58">
        <v>12</v>
      </c>
      <c r="AQ1001" s="58">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58">
        <f ca="1">COUNTIF(INDIRECT("H"&amp;(ROW()+12*(($AN1001-1)*3+$AO1001)-ROW())/12+5):INDIRECT("S"&amp;(ROW()+12*(($AN1001-1)*3+$AO1001)-ROW())/12+5),AQ1001)</f>
        <v>0</v>
      </c>
      <c r="AU1001" s="58">
        <f ca="1">IF(AND(AQ1001&gt;0,AR1001&gt;0),COUNTIF(AU$6:AU1000,"&gt;0")+1,0)</f>
        <v>0</v>
      </c>
    </row>
    <row r="1002" spans="40:47">
      <c r="AN1002" s="58">
        <v>28</v>
      </c>
      <c r="AO1002" s="58">
        <v>3</v>
      </c>
      <c r="AP1002" s="58">
        <v>1</v>
      </c>
      <c r="AQ1002" s="58">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58">
        <f ca="1">COUNTIF(INDIRECT("H"&amp;(ROW()+12*(($AN1002-1)*3+$AO1002)-ROW())/12+5):INDIRECT("S"&amp;(ROW()+12*(($AN1002-1)*3+$AO1002)-ROW())/12+5),AQ1002)</f>
        <v>0</v>
      </c>
      <c r="AU1002" s="58">
        <f ca="1">IF(AND(AQ1002&gt;0,AR1002&gt;0),COUNTIF(AU$6:AU1001,"&gt;0")+1,0)</f>
        <v>0</v>
      </c>
    </row>
    <row r="1003" spans="40:47">
      <c r="AN1003" s="58">
        <v>28</v>
      </c>
      <c r="AO1003" s="58">
        <v>3</v>
      </c>
      <c r="AP1003" s="58">
        <v>2</v>
      </c>
      <c r="AQ1003" s="58">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58">
        <f ca="1">COUNTIF(INDIRECT("H"&amp;(ROW()+12*(($AN1003-1)*3+$AO1003)-ROW())/12+5):INDIRECT("S"&amp;(ROW()+12*(($AN1003-1)*3+$AO1003)-ROW())/12+5),AQ1003)</f>
        <v>0</v>
      </c>
      <c r="AU1003" s="58">
        <f ca="1">IF(AND(AQ1003&gt;0,AR1003&gt;0),COUNTIF(AU$6:AU1002,"&gt;0")+1,0)</f>
        <v>0</v>
      </c>
    </row>
    <row r="1004" spans="40:47">
      <c r="AN1004" s="58">
        <v>28</v>
      </c>
      <c r="AO1004" s="58">
        <v>3</v>
      </c>
      <c r="AP1004" s="58">
        <v>3</v>
      </c>
      <c r="AQ1004" s="58">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58">
        <f ca="1">COUNTIF(INDIRECT("H"&amp;(ROW()+12*(($AN1004-1)*3+$AO1004)-ROW())/12+5):INDIRECT("S"&amp;(ROW()+12*(($AN1004-1)*3+$AO1004)-ROW())/12+5),AQ1004)</f>
        <v>0</v>
      </c>
      <c r="AU1004" s="58">
        <f ca="1">IF(AND(AQ1004&gt;0,AR1004&gt;0),COUNTIF(AU$6:AU1003,"&gt;0")+1,0)</f>
        <v>0</v>
      </c>
    </row>
    <row r="1005" spans="40:47">
      <c r="AN1005" s="58">
        <v>28</v>
      </c>
      <c r="AO1005" s="58">
        <v>3</v>
      </c>
      <c r="AP1005" s="58">
        <v>4</v>
      </c>
      <c r="AQ1005" s="58">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58">
        <f ca="1">COUNTIF(INDIRECT("H"&amp;(ROW()+12*(($AN1005-1)*3+$AO1005)-ROW())/12+5):INDIRECT("S"&amp;(ROW()+12*(($AN1005-1)*3+$AO1005)-ROW())/12+5),AQ1005)</f>
        <v>0</v>
      </c>
      <c r="AU1005" s="58">
        <f ca="1">IF(AND(AQ1005&gt;0,AR1005&gt;0),COUNTIF(AU$6:AU1004,"&gt;0")+1,0)</f>
        <v>0</v>
      </c>
    </row>
    <row r="1006" spans="40:47">
      <c r="AN1006" s="58">
        <v>28</v>
      </c>
      <c r="AO1006" s="58">
        <v>3</v>
      </c>
      <c r="AP1006" s="58">
        <v>5</v>
      </c>
      <c r="AQ1006" s="58">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58">
        <f ca="1">COUNTIF(INDIRECT("H"&amp;(ROW()+12*(($AN1006-1)*3+$AO1006)-ROW())/12+5):INDIRECT("S"&amp;(ROW()+12*(($AN1006-1)*3+$AO1006)-ROW())/12+5),AQ1006)</f>
        <v>0</v>
      </c>
      <c r="AU1006" s="58">
        <f ca="1">IF(AND(AQ1006&gt;0,AR1006&gt;0),COUNTIF(AU$6:AU1005,"&gt;0")+1,0)</f>
        <v>0</v>
      </c>
    </row>
    <row r="1007" spans="40:47">
      <c r="AN1007" s="58">
        <v>28</v>
      </c>
      <c r="AO1007" s="58">
        <v>3</v>
      </c>
      <c r="AP1007" s="58">
        <v>6</v>
      </c>
      <c r="AQ1007" s="58">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58">
        <f ca="1">COUNTIF(INDIRECT("H"&amp;(ROW()+12*(($AN1007-1)*3+$AO1007)-ROW())/12+5):INDIRECT("S"&amp;(ROW()+12*(($AN1007-1)*3+$AO1007)-ROW())/12+5),AQ1007)</f>
        <v>0</v>
      </c>
      <c r="AU1007" s="58">
        <f ca="1">IF(AND(AQ1007&gt;0,AR1007&gt;0),COUNTIF(AU$6:AU1006,"&gt;0")+1,0)</f>
        <v>0</v>
      </c>
    </row>
    <row r="1008" spans="40:47">
      <c r="AN1008" s="58">
        <v>28</v>
      </c>
      <c r="AO1008" s="58">
        <v>3</v>
      </c>
      <c r="AP1008" s="58">
        <v>7</v>
      </c>
      <c r="AQ1008" s="58">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58">
        <f ca="1">COUNTIF(INDIRECT("H"&amp;(ROW()+12*(($AN1008-1)*3+$AO1008)-ROW())/12+5):INDIRECT("S"&amp;(ROW()+12*(($AN1008-1)*3+$AO1008)-ROW())/12+5),AQ1008)</f>
        <v>0</v>
      </c>
      <c r="AU1008" s="58">
        <f ca="1">IF(AND(AQ1008&gt;0,AR1008&gt;0),COUNTIF(AU$6:AU1007,"&gt;0")+1,0)</f>
        <v>0</v>
      </c>
    </row>
    <row r="1009" spans="40:47">
      <c r="AN1009" s="58">
        <v>28</v>
      </c>
      <c r="AO1009" s="58">
        <v>3</v>
      </c>
      <c r="AP1009" s="58">
        <v>8</v>
      </c>
      <c r="AQ1009" s="58">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58">
        <f ca="1">COUNTIF(INDIRECT("H"&amp;(ROW()+12*(($AN1009-1)*3+$AO1009)-ROW())/12+5):INDIRECT("S"&amp;(ROW()+12*(($AN1009-1)*3+$AO1009)-ROW())/12+5),AQ1009)</f>
        <v>0</v>
      </c>
      <c r="AU1009" s="58">
        <f ca="1">IF(AND(AQ1009&gt;0,AR1009&gt;0),COUNTIF(AU$6:AU1008,"&gt;0")+1,0)</f>
        <v>0</v>
      </c>
    </row>
    <row r="1010" spans="40:47">
      <c r="AN1010" s="58">
        <v>28</v>
      </c>
      <c r="AO1010" s="58">
        <v>3</v>
      </c>
      <c r="AP1010" s="58">
        <v>9</v>
      </c>
      <c r="AQ1010" s="58">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58">
        <f ca="1">COUNTIF(INDIRECT("H"&amp;(ROW()+12*(($AN1010-1)*3+$AO1010)-ROW())/12+5):INDIRECT("S"&amp;(ROW()+12*(($AN1010-1)*3+$AO1010)-ROW())/12+5),AQ1010)</f>
        <v>0</v>
      </c>
      <c r="AU1010" s="58">
        <f ca="1">IF(AND(AQ1010&gt;0,AR1010&gt;0),COUNTIF(AU$6:AU1009,"&gt;0")+1,0)</f>
        <v>0</v>
      </c>
    </row>
    <row r="1011" spans="40:47">
      <c r="AN1011" s="58">
        <v>28</v>
      </c>
      <c r="AO1011" s="58">
        <v>3</v>
      </c>
      <c r="AP1011" s="58">
        <v>10</v>
      </c>
      <c r="AQ1011" s="58">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58">
        <f ca="1">COUNTIF(INDIRECT("H"&amp;(ROW()+12*(($AN1011-1)*3+$AO1011)-ROW())/12+5):INDIRECT("S"&amp;(ROW()+12*(($AN1011-1)*3+$AO1011)-ROW())/12+5),AQ1011)</f>
        <v>0</v>
      </c>
      <c r="AU1011" s="58">
        <f ca="1">IF(AND(AQ1011&gt;0,AR1011&gt;0),COUNTIF(AU$6:AU1010,"&gt;0")+1,0)</f>
        <v>0</v>
      </c>
    </row>
    <row r="1012" spans="40:47">
      <c r="AN1012" s="58">
        <v>28</v>
      </c>
      <c r="AO1012" s="58">
        <v>3</v>
      </c>
      <c r="AP1012" s="58">
        <v>11</v>
      </c>
      <c r="AQ1012" s="58">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58">
        <f ca="1">COUNTIF(INDIRECT("H"&amp;(ROW()+12*(($AN1012-1)*3+$AO1012)-ROW())/12+5):INDIRECT("S"&amp;(ROW()+12*(($AN1012-1)*3+$AO1012)-ROW())/12+5),AQ1012)</f>
        <v>0</v>
      </c>
      <c r="AU1012" s="58">
        <f ca="1">IF(AND(AQ1012&gt;0,AR1012&gt;0),COUNTIF(AU$6:AU1011,"&gt;0")+1,0)</f>
        <v>0</v>
      </c>
    </row>
    <row r="1013" spans="40:47">
      <c r="AN1013" s="243">
        <v>28</v>
      </c>
      <c r="AO1013" s="243">
        <v>3</v>
      </c>
      <c r="AP1013" s="243">
        <v>12</v>
      </c>
      <c r="AQ1013" s="243">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243">
        <f ca="1">COUNTIF(INDIRECT("H"&amp;(ROW()+12*(($AN1013-1)*3+$AO1013)-ROW())/12+5):INDIRECT("S"&amp;(ROW()+12*(($AN1013-1)*3+$AO1013)-ROW())/12+5),AQ1013)</f>
        <v>0</v>
      </c>
      <c r="AS1013" s="243"/>
      <c r="AT1013" s="243"/>
      <c r="AU1013" s="243">
        <f ca="1">IF(AND(AQ1013&gt;0,AR1013&gt;0),COUNTIF(AU$6:AU1012,"&gt;0")+1,0)</f>
        <v>0</v>
      </c>
    </row>
    <row r="1014" spans="40:47">
      <c r="AN1014" s="58">
        <v>29</v>
      </c>
      <c r="AO1014" s="58">
        <v>1</v>
      </c>
      <c r="AP1014" s="58">
        <v>1</v>
      </c>
      <c r="AQ1014" s="58">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58">
        <f ca="1">COUNTIF(INDIRECT("H"&amp;(ROW()+12*(($AN1014-1)*3+$AO1014)-ROW())/12+5):INDIRECT("S"&amp;(ROW()+12*(($AN1014-1)*3+$AO1014)-ROW())/12+5),AQ1014)</f>
        <v>0</v>
      </c>
      <c r="AU1014" s="58">
        <f ca="1">IF(AND(AQ1014&gt;0,AR1014&gt;0),COUNTIF(AU$6:AU1013,"&gt;0")+1,0)</f>
        <v>0</v>
      </c>
    </row>
    <row r="1015" spans="40:47">
      <c r="AN1015" s="58">
        <v>29</v>
      </c>
      <c r="AO1015" s="58">
        <v>1</v>
      </c>
      <c r="AP1015" s="58">
        <v>2</v>
      </c>
      <c r="AQ1015" s="58">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58">
        <f ca="1">COUNTIF(INDIRECT("H"&amp;(ROW()+12*(($AN1015-1)*3+$AO1015)-ROW())/12+5):INDIRECT("S"&amp;(ROW()+12*(($AN1015-1)*3+$AO1015)-ROW())/12+5),AQ1015)</f>
        <v>0</v>
      </c>
      <c r="AU1015" s="58">
        <f ca="1">IF(AND(AQ1015&gt;0,AR1015&gt;0),COUNTIF(AU$6:AU1014,"&gt;0")+1,0)</f>
        <v>0</v>
      </c>
    </row>
    <row r="1016" spans="40:47">
      <c r="AN1016" s="58">
        <v>29</v>
      </c>
      <c r="AO1016" s="58">
        <v>1</v>
      </c>
      <c r="AP1016" s="58">
        <v>3</v>
      </c>
      <c r="AQ1016" s="58">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58">
        <f ca="1">COUNTIF(INDIRECT("H"&amp;(ROW()+12*(($AN1016-1)*3+$AO1016)-ROW())/12+5):INDIRECT("S"&amp;(ROW()+12*(($AN1016-1)*3+$AO1016)-ROW())/12+5),AQ1016)</f>
        <v>0</v>
      </c>
      <c r="AU1016" s="58">
        <f ca="1">IF(AND(AQ1016&gt;0,AR1016&gt;0),COUNTIF(AU$6:AU1015,"&gt;0")+1,0)</f>
        <v>0</v>
      </c>
    </row>
    <row r="1017" spans="40:47">
      <c r="AN1017" s="58">
        <v>29</v>
      </c>
      <c r="AO1017" s="58">
        <v>1</v>
      </c>
      <c r="AP1017" s="58">
        <v>4</v>
      </c>
      <c r="AQ1017" s="58">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58">
        <f ca="1">COUNTIF(INDIRECT("H"&amp;(ROW()+12*(($AN1017-1)*3+$AO1017)-ROW())/12+5):INDIRECT("S"&amp;(ROW()+12*(($AN1017-1)*3+$AO1017)-ROW())/12+5),AQ1017)</f>
        <v>0</v>
      </c>
      <c r="AU1017" s="58">
        <f ca="1">IF(AND(AQ1017&gt;0,AR1017&gt;0),COUNTIF(AU$6:AU1016,"&gt;0")+1,0)</f>
        <v>0</v>
      </c>
    </row>
    <row r="1018" spans="40:47">
      <c r="AN1018" s="58">
        <v>29</v>
      </c>
      <c r="AO1018" s="58">
        <v>1</v>
      </c>
      <c r="AP1018" s="58">
        <v>5</v>
      </c>
      <c r="AQ1018" s="58">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58">
        <f ca="1">COUNTIF(INDIRECT("H"&amp;(ROW()+12*(($AN1018-1)*3+$AO1018)-ROW())/12+5):INDIRECT("S"&amp;(ROW()+12*(($AN1018-1)*3+$AO1018)-ROW())/12+5),AQ1018)</f>
        <v>0</v>
      </c>
      <c r="AU1018" s="58">
        <f ca="1">IF(AND(AQ1018&gt;0,AR1018&gt;0),COUNTIF(AU$6:AU1017,"&gt;0")+1,0)</f>
        <v>0</v>
      </c>
    </row>
    <row r="1019" spans="40:47">
      <c r="AN1019" s="58">
        <v>29</v>
      </c>
      <c r="AO1019" s="58">
        <v>1</v>
      </c>
      <c r="AP1019" s="58">
        <v>6</v>
      </c>
      <c r="AQ1019" s="58">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58">
        <f ca="1">COUNTIF(INDIRECT("H"&amp;(ROW()+12*(($AN1019-1)*3+$AO1019)-ROW())/12+5):INDIRECT("S"&amp;(ROW()+12*(($AN1019-1)*3+$AO1019)-ROW())/12+5),AQ1019)</f>
        <v>0</v>
      </c>
      <c r="AU1019" s="58">
        <f ca="1">IF(AND(AQ1019&gt;0,AR1019&gt;0),COUNTIF(AU$6:AU1018,"&gt;0")+1,0)</f>
        <v>0</v>
      </c>
    </row>
    <row r="1020" spans="40:47">
      <c r="AN1020" s="58">
        <v>29</v>
      </c>
      <c r="AO1020" s="58">
        <v>1</v>
      </c>
      <c r="AP1020" s="58">
        <v>7</v>
      </c>
      <c r="AQ1020" s="58">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58">
        <f ca="1">COUNTIF(INDIRECT("H"&amp;(ROW()+12*(($AN1020-1)*3+$AO1020)-ROW())/12+5):INDIRECT("S"&amp;(ROW()+12*(($AN1020-1)*3+$AO1020)-ROW())/12+5),AQ1020)</f>
        <v>0</v>
      </c>
      <c r="AU1020" s="58">
        <f ca="1">IF(AND(AQ1020&gt;0,AR1020&gt;0),COUNTIF(AU$6:AU1019,"&gt;0")+1,0)</f>
        <v>0</v>
      </c>
    </row>
    <row r="1021" spans="40:47">
      <c r="AN1021" s="58">
        <v>29</v>
      </c>
      <c r="AO1021" s="58">
        <v>1</v>
      </c>
      <c r="AP1021" s="58">
        <v>8</v>
      </c>
      <c r="AQ1021" s="58">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58">
        <f ca="1">COUNTIF(INDIRECT("H"&amp;(ROW()+12*(($AN1021-1)*3+$AO1021)-ROW())/12+5):INDIRECT("S"&amp;(ROW()+12*(($AN1021-1)*3+$AO1021)-ROW())/12+5),AQ1021)</f>
        <v>0</v>
      </c>
      <c r="AU1021" s="58">
        <f ca="1">IF(AND(AQ1021&gt;0,AR1021&gt;0),COUNTIF(AU$6:AU1020,"&gt;0")+1,0)</f>
        <v>0</v>
      </c>
    </row>
    <row r="1022" spans="40:47">
      <c r="AN1022" s="58">
        <v>29</v>
      </c>
      <c r="AO1022" s="58">
        <v>1</v>
      </c>
      <c r="AP1022" s="58">
        <v>9</v>
      </c>
      <c r="AQ1022" s="58">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58">
        <f ca="1">COUNTIF(INDIRECT("H"&amp;(ROW()+12*(($AN1022-1)*3+$AO1022)-ROW())/12+5):INDIRECT("S"&amp;(ROW()+12*(($AN1022-1)*3+$AO1022)-ROW())/12+5),AQ1022)</f>
        <v>0</v>
      </c>
      <c r="AU1022" s="58">
        <f ca="1">IF(AND(AQ1022&gt;0,AR1022&gt;0),COUNTIF(AU$6:AU1021,"&gt;0")+1,0)</f>
        <v>0</v>
      </c>
    </row>
    <row r="1023" spans="40:47">
      <c r="AN1023" s="58">
        <v>29</v>
      </c>
      <c r="AO1023" s="58">
        <v>1</v>
      </c>
      <c r="AP1023" s="58">
        <v>10</v>
      </c>
      <c r="AQ1023" s="58">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58">
        <f ca="1">COUNTIF(INDIRECT("H"&amp;(ROW()+12*(($AN1023-1)*3+$AO1023)-ROW())/12+5):INDIRECT("S"&amp;(ROW()+12*(($AN1023-1)*3+$AO1023)-ROW())/12+5),AQ1023)</f>
        <v>0</v>
      </c>
      <c r="AU1023" s="58">
        <f ca="1">IF(AND(AQ1023&gt;0,AR1023&gt;0),COUNTIF(AU$6:AU1022,"&gt;0")+1,0)</f>
        <v>0</v>
      </c>
    </row>
    <row r="1024" spans="40:47">
      <c r="AN1024" s="58">
        <v>29</v>
      </c>
      <c r="AO1024" s="58">
        <v>1</v>
      </c>
      <c r="AP1024" s="58">
        <v>11</v>
      </c>
      <c r="AQ1024" s="58">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58">
        <f ca="1">COUNTIF(INDIRECT("H"&amp;(ROW()+12*(($AN1024-1)*3+$AO1024)-ROW())/12+5):INDIRECT("S"&amp;(ROW()+12*(($AN1024-1)*3+$AO1024)-ROW())/12+5),AQ1024)</f>
        <v>0</v>
      </c>
      <c r="AU1024" s="58">
        <f ca="1">IF(AND(AQ1024&gt;0,AR1024&gt;0),COUNTIF(AU$6:AU1023,"&gt;0")+1,0)</f>
        <v>0</v>
      </c>
    </row>
    <row r="1025" spans="40:47">
      <c r="AN1025" s="58">
        <v>29</v>
      </c>
      <c r="AO1025" s="58">
        <v>1</v>
      </c>
      <c r="AP1025" s="58">
        <v>12</v>
      </c>
      <c r="AQ1025" s="58">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58">
        <f ca="1">COUNTIF(INDIRECT("H"&amp;(ROW()+12*(($AN1025-1)*3+$AO1025)-ROW())/12+5):INDIRECT("S"&amp;(ROW()+12*(($AN1025-1)*3+$AO1025)-ROW())/12+5),AQ1025)</f>
        <v>0</v>
      </c>
      <c r="AU1025" s="58">
        <f ca="1">IF(AND(AQ1025&gt;0,AR1025&gt;0),COUNTIF(AU$6:AU1024,"&gt;0")+1,0)</f>
        <v>0</v>
      </c>
    </row>
    <row r="1026" spans="40:47">
      <c r="AN1026" s="58">
        <v>29</v>
      </c>
      <c r="AO1026" s="58">
        <v>2</v>
      </c>
      <c r="AP1026" s="58">
        <v>1</v>
      </c>
      <c r="AQ1026" s="58">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58">
        <f ca="1">COUNTIF(INDIRECT("H"&amp;(ROW()+12*(($AN1026-1)*3+$AO1026)-ROW())/12+5):INDIRECT("S"&amp;(ROW()+12*(($AN1026-1)*3+$AO1026)-ROW())/12+5),AQ1026)</f>
        <v>0</v>
      </c>
      <c r="AU1026" s="58">
        <f ca="1">IF(AND(AQ1026&gt;0,AR1026&gt;0),COUNTIF(AU$6:AU1025,"&gt;0")+1,0)</f>
        <v>0</v>
      </c>
    </row>
    <row r="1027" spans="40:47">
      <c r="AN1027" s="58">
        <v>29</v>
      </c>
      <c r="AO1027" s="58">
        <v>2</v>
      </c>
      <c r="AP1027" s="58">
        <v>2</v>
      </c>
      <c r="AQ1027" s="58">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58">
        <f ca="1">COUNTIF(INDIRECT("H"&amp;(ROW()+12*(($AN1027-1)*3+$AO1027)-ROW())/12+5):INDIRECT("S"&amp;(ROW()+12*(($AN1027-1)*3+$AO1027)-ROW())/12+5),AQ1027)</f>
        <v>0</v>
      </c>
      <c r="AU1027" s="58">
        <f ca="1">IF(AND(AQ1027&gt;0,AR1027&gt;0),COUNTIF(AU$6:AU1026,"&gt;0")+1,0)</f>
        <v>0</v>
      </c>
    </row>
    <row r="1028" spans="40:47">
      <c r="AN1028" s="58">
        <v>29</v>
      </c>
      <c r="AO1028" s="58">
        <v>2</v>
      </c>
      <c r="AP1028" s="58">
        <v>3</v>
      </c>
      <c r="AQ1028" s="58">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58">
        <f ca="1">COUNTIF(INDIRECT("H"&amp;(ROW()+12*(($AN1028-1)*3+$AO1028)-ROW())/12+5):INDIRECT("S"&amp;(ROW()+12*(($AN1028-1)*3+$AO1028)-ROW())/12+5),AQ1028)</f>
        <v>0</v>
      </c>
      <c r="AU1028" s="58">
        <f ca="1">IF(AND(AQ1028&gt;0,AR1028&gt;0),COUNTIF(AU$6:AU1027,"&gt;0")+1,0)</f>
        <v>0</v>
      </c>
    </row>
    <row r="1029" spans="40:47">
      <c r="AN1029" s="58">
        <v>29</v>
      </c>
      <c r="AO1029" s="58">
        <v>2</v>
      </c>
      <c r="AP1029" s="58">
        <v>4</v>
      </c>
      <c r="AQ1029" s="58">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58">
        <f ca="1">COUNTIF(INDIRECT("H"&amp;(ROW()+12*(($AN1029-1)*3+$AO1029)-ROW())/12+5):INDIRECT("S"&amp;(ROW()+12*(($AN1029-1)*3+$AO1029)-ROW())/12+5),AQ1029)</f>
        <v>0</v>
      </c>
      <c r="AU1029" s="58">
        <f ca="1">IF(AND(AQ1029&gt;0,AR1029&gt;0),COUNTIF(AU$6:AU1028,"&gt;0")+1,0)</f>
        <v>0</v>
      </c>
    </row>
    <row r="1030" spans="40:47">
      <c r="AN1030" s="58">
        <v>29</v>
      </c>
      <c r="AO1030" s="58">
        <v>2</v>
      </c>
      <c r="AP1030" s="58">
        <v>5</v>
      </c>
      <c r="AQ1030" s="58">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58">
        <f ca="1">COUNTIF(INDIRECT("H"&amp;(ROW()+12*(($AN1030-1)*3+$AO1030)-ROW())/12+5):INDIRECT("S"&amp;(ROW()+12*(($AN1030-1)*3+$AO1030)-ROW())/12+5),AQ1030)</f>
        <v>0</v>
      </c>
      <c r="AU1030" s="58">
        <f ca="1">IF(AND(AQ1030&gt;0,AR1030&gt;0),COUNTIF(AU$6:AU1029,"&gt;0")+1,0)</f>
        <v>0</v>
      </c>
    </row>
    <row r="1031" spans="40:47">
      <c r="AN1031" s="58">
        <v>29</v>
      </c>
      <c r="AO1031" s="58">
        <v>2</v>
      </c>
      <c r="AP1031" s="58">
        <v>6</v>
      </c>
      <c r="AQ1031" s="58">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58">
        <f ca="1">COUNTIF(INDIRECT("H"&amp;(ROW()+12*(($AN1031-1)*3+$AO1031)-ROW())/12+5):INDIRECT("S"&amp;(ROW()+12*(($AN1031-1)*3+$AO1031)-ROW())/12+5),AQ1031)</f>
        <v>0</v>
      </c>
      <c r="AU1031" s="58">
        <f ca="1">IF(AND(AQ1031&gt;0,AR1031&gt;0),COUNTIF(AU$6:AU1030,"&gt;0")+1,0)</f>
        <v>0</v>
      </c>
    </row>
    <row r="1032" spans="40:47">
      <c r="AN1032" s="58">
        <v>29</v>
      </c>
      <c r="AO1032" s="58">
        <v>2</v>
      </c>
      <c r="AP1032" s="58">
        <v>7</v>
      </c>
      <c r="AQ1032" s="58">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58">
        <f ca="1">COUNTIF(INDIRECT("H"&amp;(ROW()+12*(($AN1032-1)*3+$AO1032)-ROW())/12+5):INDIRECT("S"&amp;(ROW()+12*(($AN1032-1)*3+$AO1032)-ROW())/12+5),AQ1032)</f>
        <v>0</v>
      </c>
      <c r="AU1032" s="58">
        <f ca="1">IF(AND(AQ1032&gt;0,AR1032&gt;0),COUNTIF(AU$6:AU1031,"&gt;0")+1,0)</f>
        <v>0</v>
      </c>
    </row>
    <row r="1033" spans="40:47">
      <c r="AN1033" s="58">
        <v>29</v>
      </c>
      <c r="AO1033" s="58">
        <v>2</v>
      </c>
      <c r="AP1033" s="58">
        <v>8</v>
      </c>
      <c r="AQ1033" s="58">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58">
        <f ca="1">COUNTIF(INDIRECT("H"&amp;(ROW()+12*(($AN1033-1)*3+$AO1033)-ROW())/12+5):INDIRECT("S"&amp;(ROW()+12*(($AN1033-1)*3+$AO1033)-ROW())/12+5),AQ1033)</f>
        <v>0</v>
      </c>
      <c r="AU1033" s="58">
        <f ca="1">IF(AND(AQ1033&gt;0,AR1033&gt;0),COUNTIF(AU$6:AU1032,"&gt;0")+1,0)</f>
        <v>0</v>
      </c>
    </row>
    <row r="1034" spans="40:47">
      <c r="AN1034" s="58">
        <v>29</v>
      </c>
      <c r="AO1034" s="58">
        <v>2</v>
      </c>
      <c r="AP1034" s="58">
        <v>9</v>
      </c>
      <c r="AQ1034" s="58">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58">
        <f ca="1">COUNTIF(INDIRECT("H"&amp;(ROW()+12*(($AN1034-1)*3+$AO1034)-ROW())/12+5):INDIRECT("S"&amp;(ROW()+12*(($AN1034-1)*3+$AO1034)-ROW())/12+5),AQ1034)</f>
        <v>0</v>
      </c>
      <c r="AU1034" s="58">
        <f ca="1">IF(AND(AQ1034&gt;0,AR1034&gt;0),COUNTIF(AU$6:AU1033,"&gt;0")+1,0)</f>
        <v>0</v>
      </c>
    </row>
    <row r="1035" spans="40:47">
      <c r="AN1035" s="58">
        <v>29</v>
      </c>
      <c r="AO1035" s="58">
        <v>2</v>
      </c>
      <c r="AP1035" s="58">
        <v>10</v>
      </c>
      <c r="AQ1035" s="58">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58">
        <f ca="1">COUNTIF(INDIRECT("H"&amp;(ROW()+12*(($AN1035-1)*3+$AO1035)-ROW())/12+5):INDIRECT("S"&amp;(ROW()+12*(($AN1035-1)*3+$AO1035)-ROW())/12+5),AQ1035)</f>
        <v>0</v>
      </c>
      <c r="AU1035" s="58">
        <f ca="1">IF(AND(AQ1035&gt;0,AR1035&gt;0),COUNTIF(AU$6:AU1034,"&gt;0")+1,0)</f>
        <v>0</v>
      </c>
    </row>
    <row r="1036" spans="40:47">
      <c r="AN1036" s="58">
        <v>29</v>
      </c>
      <c r="AO1036" s="58">
        <v>2</v>
      </c>
      <c r="AP1036" s="58">
        <v>11</v>
      </c>
      <c r="AQ1036" s="58">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58">
        <f ca="1">COUNTIF(INDIRECT("H"&amp;(ROW()+12*(($AN1036-1)*3+$AO1036)-ROW())/12+5):INDIRECT("S"&amp;(ROW()+12*(($AN1036-1)*3+$AO1036)-ROW())/12+5),AQ1036)</f>
        <v>0</v>
      </c>
      <c r="AU1036" s="58">
        <f ca="1">IF(AND(AQ1036&gt;0,AR1036&gt;0),COUNTIF(AU$6:AU1035,"&gt;0")+1,0)</f>
        <v>0</v>
      </c>
    </row>
    <row r="1037" spans="40:47">
      <c r="AN1037" s="58">
        <v>29</v>
      </c>
      <c r="AO1037" s="58">
        <v>2</v>
      </c>
      <c r="AP1037" s="58">
        <v>12</v>
      </c>
      <c r="AQ1037" s="58">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58">
        <f ca="1">COUNTIF(INDIRECT("H"&amp;(ROW()+12*(($AN1037-1)*3+$AO1037)-ROW())/12+5):INDIRECT("S"&amp;(ROW()+12*(($AN1037-1)*3+$AO1037)-ROW())/12+5),AQ1037)</f>
        <v>0</v>
      </c>
      <c r="AU1037" s="58">
        <f ca="1">IF(AND(AQ1037&gt;0,AR1037&gt;0),COUNTIF(AU$6:AU1036,"&gt;0")+1,0)</f>
        <v>0</v>
      </c>
    </row>
    <row r="1038" spans="40:47">
      <c r="AN1038" s="58">
        <v>29</v>
      </c>
      <c r="AO1038" s="58">
        <v>3</v>
      </c>
      <c r="AP1038" s="58">
        <v>1</v>
      </c>
      <c r="AQ1038" s="58">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58">
        <f ca="1">COUNTIF(INDIRECT("H"&amp;(ROW()+12*(($AN1038-1)*3+$AO1038)-ROW())/12+5):INDIRECT("S"&amp;(ROW()+12*(($AN1038-1)*3+$AO1038)-ROW())/12+5),AQ1038)</f>
        <v>0</v>
      </c>
      <c r="AU1038" s="58">
        <f ca="1">IF(AND(AQ1038&gt;0,AR1038&gt;0),COUNTIF(AU$6:AU1037,"&gt;0")+1,0)</f>
        <v>0</v>
      </c>
    </row>
    <row r="1039" spans="40:47">
      <c r="AN1039" s="58">
        <v>29</v>
      </c>
      <c r="AO1039" s="58">
        <v>3</v>
      </c>
      <c r="AP1039" s="58">
        <v>2</v>
      </c>
      <c r="AQ1039" s="58">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58">
        <f ca="1">COUNTIF(INDIRECT("H"&amp;(ROW()+12*(($AN1039-1)*3+$AO1039)-ROW())/12+5):INDIRECT("S"&amp;(ROW()+12*(($AN1039-1)*3+$AO1039)-ROW())/12+5),AQ1039)</f>
        <v>0</v>
      </c>
      <c r="AU1039" s="58">
        <f ca="1">IF(AND(AQ1039&gt;0,AR1039&gt;0),COUNTIF(AU$6:AU1038,"&gt;0")+1,0)</f>
        <v>0</v>
      </c>
    </row>
    <row r="1040" spans="40:47">
      <c r="AN1040" s="58">
        <v>29</v>
      </c>
      <c r="AO1040" s="58">
        <v>3</v>
      </c>
      <c r="AP1040" s="58">
        <v>3</v>
      </c>
      <c r="AQ1040" s="58">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58">
        <f ca="1">COUNTIF(INDIRECT("H"&amp;(ROW()+12*(($AN1040-1)*3+$AO1040)-ROW())/12+5):INDIRECT("S"&amp;(ROW()+12*(($AN1040-1)*3+$AO1040)-ROW())/12+5),AQ1040)</f>
        <v>0</v>
      </c>
      <c r="AU1040" s="58">
        <f ca="1">IF(AND(AQ1040&gt;0,AR1040&gt;0),COUNTIF(AU$6:AU1039,"&gt;0")+1,0)</f>
        <v>0</v>
      </c>
    </row>
    <row r="1041" spans="40:47">
      <c r="AN1041" s="58">
        <v>29</v>
      </c>
      <c r="AO1041" s="58">
        <v>3</v>
      </c>
      <c r="AP1041" s="58">
        <v>4</v>
      </c>
      <c r="AQ1041" s="58">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58">
        <f ca="1">COUNTIF(INDIRECT("H"&amp;(ROW()+12*(($AN1041-1)*3+$AO1041)-ROW())/12+5):INDIRECT("S"&amp;(ROW()+12*(($AN1041-1)*3+$AO1041)-ROW())/12+5),AQ1041)</f>
        <v>0</v>
      </c>
      <c r="AU1041" s="58">
        <f ca="1">IF(AND(AQ1041&gt;0,AR1041&gt;0),COUNTIF(AU$6:AU1040,"&gt;0")+1,0)</f>
        <v>0</v>
      </c>
    </row>
    <row r="1042" spans="40:47">
      <c r="AN1042" s="58">
        <v>29</v>
      </c>
      <c r="AO1042" s="58">
        <v>3</v>
      </c>
      <c r="AP1042" s="58">
        <v>5</v>
      </c>
      <c r="AQ1042" s="58">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58">
        <f ca="1">COUNTIF(INDIRECT("H"&amp;(ROW()+12*(($AN1042-1)*3+$AO1042)-ROW())/12+5):INDIRECT("S"&amp;(ROW()+12*(($AN1042-1)*3+$AO1042)-ROW())/12+5),AQ1042)</f>
        <v>0</v>
      </c>
      <c r="AU1042" s="58">
        <f ca="1">IF(AND(AQ1042&gt;0,AR1042&gt;0),COUNTIF(AU$6:AU1041,"&gt;0")+1,0)</f>
        <v>0</v>
      </c>
    </row>
    <row r="1043" spans="40:47">
      <c r="AN1043" s="58">
        <v>29</v>
      </c>
      <c r="AO1043" s="58">
        <v>3</v>
      </c>
      <c r="AP1043" s="58">
        <v>6</v>
      </c>
      <c r="AQ1043" s="58">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58">
        <f ca="1">COUNTIF(INDIRECT("H"&amp;(ROW()+12*(($AN1043-1)*3+$AO1043)-ROW())/12+5):INDIRECT("S"&amp;(ROW()+12*(($AN1043-1)*3+$AO1043)-ROW())/12+5),AQ1043)</f>
        <v>0</v>
      </c>
      <c r="AU1043" s="58">
        <f ca="1">IF(AND(AQ1043&gt;0,AR1043&gt;0),COUNTIF(AU$6:AU1042,"&gt;0")+1,0)</f>
        <v>0</v>
      </c>
    </row>
    <row r="1044" spans="40:47">
      <c r="AN1044" s="58">
        <v>29</v>
      </c>
      <c r="AO1044" s="58">
        <v>3</v>
      </c>
      <c r="AP1044" s="58">
        <v>7</v>
      </c>
      <c r="AQ1044" s="58">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58">
        <f ca="1">COUNTIF(INDIRECT("H"&amp;(ROW()+12*(($AN1044-1)*3+$AO1044)-ROW())/12+5):INDIRECT("S"&amp;(ROW()+12*(($AN1044-1)*3+$AO1044)-ROW())/12+5),AQ1044)</f>
        <v>0</v>
      </c>
      <c r="AU1044" s="58">
        <f ca="1">IF(AND(AQ1044&gt;0,AR1044&gt;0),COUNTIF(AU$6:AU1043,"&gt;0")+1,0)</f>
        <v>0</v>
      </c>
    </row>
    <row r="1045" spans="40:47">
      <c r="AN1045" s="58">
        <v>29</v>
      </c>
      <c r="AO1045" s="58">
        <v>3</v>
      </c>
      <c r="AP1045" s="58">
        <v>8</v>
      </c>
      <c r="AQ1045" s="58">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58">
        <f ca="1">COUNTIF(INDIRECT("H"&amp;(ROW()+12*(($AN1045-1)*3+$AO1045)-ROW())/12+5):INDIRECT("S"&amp;(ROW()+12*(($AN1045-1)*3+$AO1045)-ROW())/12+5),AQ1045)</f>
        <v>0</v>
      </c>
      <c r="AU1045" s="58">
        <f ca="1">IF(AND(AQ1045&gt;0,AR1045&gt;0),COUNTIF(AU$6:AU1044,"&gt;0")+1,0)</f>
        <v>0</v>
      </c>
    </row>
    <row r="1046" spans="40:47">
      <c r="AN1046" s="58">
        <v>29</v>
      </c>
      <c r="AO1046" s="58">
        <v>3</v>
      </c>
      <c r="AP1046" s="58">
        <v>9</v>
      </c>
      <c r="AQ1046" s="58">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58">
        <f ca="1">COUNTIF(INDIRECT("H"&amp;(ROW()+12*(($AN1046-1)*3+$AO1046)-ROW())/12+5):INDIRECT("S"&amp;(ROW()+12*(($AN1046-1)*3+$AO1046)-ROW())/12+5),AQ1046)</f>
        <v>0</v>
      </c>
      <c r="AU1046" s="58">
        <f ca="1">IF(AND(AQ1046&gt;0,AR1046&gt;0),COUNTIF(AU$6:AU1045,"&gt;0")+1,0)</f>
        <v>0</v>
      </c>
    </row>
    <row r="1047" spans="40:47">
      <c r="AN1047" s="58">
        <v>29</v>
      </c>
      <c r="AO1047" s="58">
        <v>3</v>
      </c>
      <c r="AP1047" s="58">
        <v>10</v>
      </c>
      <c r="AQ1047" s="58">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58">
        <f ca="1">COUNTIF(INDIRECT("H"&amp;(ROW()+12*(($AN1047-1)*3+$AO1047)-ROW())/12+5):INDIRECT("S"&amp;(ROW()+12*(($AN1047-1)*3+$AO1047)-ROW())/12+5),AQ1047)</f>
        <v>0</v>
      </c>
      <c r="AU1047" s="58">
        <f ca="1">IF(AND(AQ1047&gt;0,AR1047&gt;0),COUNTIF(AU$6:AU1046,"&gt;0")+1,0)</f>
        <v>0</v>
      </c>
    </row>
    <row r="1048" spans="40:47">
      <c r="AN1048" s="58">
        <v>29</v>
      </c>
      <c r="AO1048" s="58">
        <v>3</v>
      </c>
      <c r="AP1048" s="58">
        <v>11</v>
      </c>
      <c r="AQ1048" s="58">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58">
        <f ca="1">COUNTIF(INDIRECT("H"&amp;(ROW()+12*(($AN1048-1)*3+$AO1048)-ROW())/12+5):INDIRECT("S"&amp;(ROW()+12*(($AN1048-1)*3+$AO1048)-ROW())/12+5),AQ1048)</f>
        <v>0</v>
      </c>
      <c r="AU1048" s="58">
        <f ca="1">IF(AND(AQ1048&gt;0,AR1048&gt;0),COUNTIF(AU$6:AU1047,"&gt;0")+1,0)</f>
        <v>0</v>
      </c>
    </row>
    <row r="1049" spans="40:47">
      <c r="AN1049" s="243">
        <v>29</v>
      </c>
      <c r="AO1049" s="243">
        <v>3</v>
      </c>
      <c r="AP1049" s="243">
        <v>12</v>
      </c>
      <c r="AQ1049" s="243">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243">
        <f ca="1">COUNTIF(INDIRECT("H"&amp;(ROW()+12*(($AN1049-1)*3+$AO1049)-ROW())/12+5):INDIRECT("S"&amp;(ROW()+12*(($AN1049-1)*3+$AO1049)-ROW())/12+5),AQ1049)</f>
        <v>0</v>
      </c>
      <c r="AS1049" s="243"/>
      <c r="AT1049" s="243"/>
      <c r="AU1049" s="243">
        <f ca="1">IF(AND(AQ1049&gt;0,AR1049&gt;0),COUNTIF(AU$6:AU1048,"&gt;0")+1,0)</f>
        <v>0</v>
      </c>
    </row>
    <row r="1050" spans="40:47">
      <c r="AN1050" s="58">
        <v>30</v>
      </c>
      <c r="AO1050" s="58">
        <v>1</v>
      </c>
      <c r="AP1050" s="58">
        <v>1</v>
      </c>
      <c r="AQ1050" s="58">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58">
        <f ca="1">COUNTIF(INDIRECT("H"&amp;(ROW()+12*(($AN1050-1)*3+$AO1050)-ROW())/12+5):INDIRECT("S"&amp;(ROW()+12*(($AN1050-1)*3+$AO1050)-ROW())/12+5),AQ1050)</f>
        <v>0</v>
      </c>
      <c r="AU1050" s="58">
        <f ca="1">IF(AND(AQ1050&gt;0,AR1050&gt;0),COUNTIF(AU$6:AU1049,"&gt;0")+1,0)</f>
        <v>0</v>
      </c>
    </row>
    <row r="1051" spans="40:47">
      <c r="AN1051" s="58">
        <v>30</v>
      </c>
      <c r="AO1051" s="58">
        <v>1</v>
      </c>
      <c r="AP1051" s="58">
        <v>2</v>
      </c>
      <c r="AQ1051" s="58">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58">
        <f ca="1">COUNTIF(INDIRECT("H"&amp;(ROW()+12*(($AN1051-1)*3+$AO1051)-ROW())/12+5):INDIRECT("S"&amp;(ROW()+12*(($AN1051-1)*3+$AO1051)-ROW())/12+5),AQ1051)</f>
        <v>0</v>
      </c>
      <c r="AU1051" s="58">
        <f ca="1">IF(AND(AQ1051&gt;0,AR1051&gt;0),COUNTIF(AU$6:AU1050,"&gt;0")+1,0)</f>
        <v>0</v>
      </c>
    </row>
    <row r="1052" spans="40:47">
      <c r="AN1052" s="58">
        <v>30</v>
      </c>
      <c r="AO1052" s="58">
        <v>1</v>
      </c>
      <c r="AP1052" s="58">
        <v>3</v>
      </c>
      <c r="AQ1052" s="58">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58">
        <f ca="1">COUNTIF(INDIRECT("H"&amp;(ROW()+12*(($AN1052-1)*3+$AO1052)-ROW())/12+5):INDIRECT("S"&amp;(ROW()+12*(($AN1052-1)*3+$AO1052)-ROW())/12+5),AQ1052)</f>
        <v>0</v>
      </c>
      <c r="AU1052" s="58">
        <f ca="1">IF(AND(AQ1052&gt;0,AR1052&gt;0),COUNTIF(AU$6:AU1051,"&gt;0")+1,0)</f>
        <v>0</v>
      </c>
    </row>
    <row r="1053" spans="40:47">
      <c r="AN1053" s="58">
        <v>30</v>
      </c>
      <c r="AO1053" s="58">
        <v>1</v>
      </c>
      <c r="AP1053" s="58">
        <v>4</v>
      </c>
      <c r="AQ1053" s="58">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58">
        <f ca="1">COUNTIF(INDIRECT("H"&amp;(ROW()+12*(($AN1053-1)*3+$AO1053)-ROW())/12+5):INDIRECT("S"&amp;(ROW()+12*(($AN1053-1)*3+$AO1053)-ROW())/12+5),AQ1053)</f>
        <v>0</v>
      </c>
      <c r="AU1053" s="58">
        <f ca="1">IF(AND(AQ1053&gt;0,AR1053&gt;0),COUNTIF(AU$6:AU1052,"&gt;0")+1,0)</f>
        <v>0</v>
      </c>
    </row>
    <row r="1054" spans="40:47">
      <c r="AN1054" s="58">
        <v>30</v>
      </c>
      <c r="AO1054" s="58">
        <v>1</v>
      </c>
      <c r="AP1054" s="58">
        <v>5</v>
      </c>
      <c r="AQ1054" s="58">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58">
        <f ca="1">COUNTIF(INDIRECT("H"&amp;(ROW()+12*(($AN1054-1)*3+$AO1054)-ROW())/12+5):INDIRECT("S"&amp;(ROW()+12*(($AN1054-1)*3+$AO1054)-ROW())/12+5),AQ1054)</f>
        <v>0</v>
      </c>
      <c r="AU1054" s="58">
        <f ca="1">IF(AND(AQ1054&gt;0,AR1054&gt;0),COUNTIF(AU$6:AU1053,"&gt;0")+1,0)</f>
        <v>0</v>
      </c>
    </row>
    <row r="1055" spans="40:47">
      <c r="AN1055" s="58">
        <v>30</v>
      </c>
      <c r="AO1055" s="58">
        <v>1</v>
      </c>
      <c r="AP1055" s="58">
        <v>6</v>
      </c>
      <c r="AQ1055" s="58">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58">
        <f ca="1">COUNTIF(INDIRECT("H"&amp;(ROW()+12*(($AN1055-1)*3+$AO1055)-ROW())/12+5):INDIRECT("S"&amp;(ROW()+12*(($AN1055-1)*3+$AO1055)-ROW())/12+5),AQ1055)</f>
        <v>0</v>
      </c>
      <c r="AU1055" s="58">
        <f ca="1">IF(AND(AQ1055&gt;0,AR1055&gt;0),COUNTIF(AU$6:AU1054,"&gt;0")+1,0)</f>
        <v>0</v>
      </c>
    </row>
    <row r="1056" spans="40:47">
      <c r="AN1056" s="58">
        <v>30</v>
      </c>
      <c r="AO1056" s="58">
        <v>1</v>
      </c>
      <c r="AP1056" s="58">
        <v>7</v>
      </c>
      <c r="AQ1056" s="58">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58">
        <f ca="1">COUNTIF(INDIRECT("H"&amp;(ROW()+12*(($AN1056-1)*3+$AO1056)-ROW())/12+5):INDIRECT("S"&amp;(ROW()+12*(($AN1056-1)*3+$AO1056)-ROW())/12+5),AQ1056)</f>
        <v>0</v>
      </c>
      <c r="AU1056" s="58">
        <f ca="1">IF(AND(AQ1056&gt;0,AR1056&gt;0),COUNTIF(AU$6:AU1055,"&gt;0")+1,0)</f>
        <v>0</v>
      </c>
    </row>
    <row r="1057" spans="40:47">
      <c r="AN1057" s="58">
        <v>30</v>
      </c>
      <c r="AO1057" s="58">
        <v>1</v>
      </c>
      <c r="AP1057" s="58">
        <v>8</v>
      </c>
      <c r="AQ1057" s="58">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58">
        <f ca="1">COUNTIF(INDIRECT("H"&amp;(ROW()+12*(($AN1057-1)*3+$AO1057)-ROW())/12+5):INDIRECT("S"&amp;(ROW()+12*(($AN1057-1)*3+$AO1057)-ROW())/12+5),AQ1057)</f>
        <v>0</v>
      </c>
      <c r="AU1057" s="58">
        <f ca="1">IF(AND(AQ1057&gt;0,AR1057&gt;0),COUNTIF(AU$6:AU1056,"&gt;0")+1,0)</f>
        <v>0</v>
      </c>
    </row>
    <row r="1058" spans="40:47">
      <c r="AN1058" s="58">
        <v>30</v>
      </c>
      <c r="AO1058" s="58">
        <v>1</v>
      </c>
      <c r="AP1058" s="58">
        <v>9</v>
      </c>
      <c r="AQ1058" s="58">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58">
        <f ca="1">COUNTIF(INDIRECT("H"&amp;(ROW()+12*(($AN1058-1)*3+$AO1058)-ROW())/12+5):INDIRECT("S"&amp;(ROW()+12*(($AN1058-1)*3+$AO1058)-ROW())/12+5),AQ1058)</f>
        <v>0</v>
      </c>
      <c r="AU1058" s="58">
        <f ca="1">IF(AND(AQ1058&gt;0,AR1058&gt;0),COUNTIF(AU$6:AU1057,"&gt;0")+1,0)</f>
        <v>0</v>
      </c>
    </row>
    <row r="1059" spans="40:47">
      <c r="AN1059" s="58">
        <v>30</v>
      </c>
      <c r="AO1059" s="58">
        <v>1</v>
      </c>
      <c r="AP1059" s="58">
        <v>10</v>
      </c>
      <c r="AQ1059" s="58">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58">
        <f ca="1">COUNTIF(INDIRECT("H"&amp;(ROW()+12*(($AN1059-1)*3+$AO1059)-ROW())/12+5):INDIRECT("S"&amp;(ROW()+12*(($AN1059-1)*3+$AO1059)-ROW())/12+5),AQ1059)</f>
        <v>0</v>
      </c>
      <c r="AU1059" s="58">
        <f ca="1">IF(AND(AQ1059&gt;0,AR1059&gt;0),COUNTIF(AU$6:AU1058,"&gt;0")+1,0)</f>
        <v>0</v>
      </c>
    </row>
    <row r="1060" spans="40:47">
      <c r="AN1060" s="58">
        <v>30</v>
      </c>
      <c r="AO1060" s="58">
        <v>1</v>
      </c>
      <c r="AP1060" s="58">
        <v>11</v>
      </c>
      <c r="AQ1060" s="58">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58">
        <f ca="1">COUNTIF(INDIRECT("H"&amp;(ROW()+12*(($AN1060-1)*3+$AO1060)-ROW())/12+5):INDIRECT("S"&amp;(ROW()+12*(($AN1060-1)*3+$AO1060)-ROW())/12+5),AQ1060)</f>
        <v>0</v>
      </c>
      <c r="AU1060" s="58">
        <f ca="1">IF(AND(AQ1060&gt;0,AR1060&gt;0),COUNTIF(AU$6:AU1059,"&gt;0")+1,0)</f>
        <v>0</v>
      </c>
    </row>
    <row r="1061" spans="40:47">
      <c r="AN1061" s="58">
        <v>30</v>
      </c>
      <c r="AO1061" s="58">
        <v>1</v>
      </c>
      <c r="AP1061" s="58">
        <v>12</v>
      </c>
      <c r="AQ1061" s="58">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58">
        <f ca="1">COUNTIF(INDIRECT("H"&amp;(ROW()+12*(($AN1061-1)*3+$AO1061)-ROW())/12+5):INDIRECT("S"&amp;(ROW()+12*(($AN1061-1)*3+$AO1061)-ROW())/12+5),AQ1061)</f>
        <v>0</v>
      </c>
      <c r="AU1061" s="58">
        <f ca="1">IF(AND(AQ1061&gt;0,AR1061&gt;0),COUNTIF(AU$6:AU1060,"&gt;0")+1,0)</f>
        <v>0</v>
      </c>
    </row>
    <row r="1062" spans="40:47">
      <c r="AN1062" s="58">
        <v>30</v>
      </c>
      <c r="AO1062" s="58">
        <v>2</v>
      </c>
      <c r="AP1062" s="58">
        <v>1</v>
      </c>
      <c r="AQ1062" s="58">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58">
        <f ca="1">COUNTIF(INDIRECT("H"&amp;(ROW()+12*(($AN1062-1)*3+$AO1062)-ROW())/12+5):INDIRECT("S"&amp;(ROW()+12*(($AN1062-1)*3+$AO1062)-ROW())/12+5),AQ1062)</f>
        <v>0</v>
      </c>
      <c r="AU1062" s="58">
        <f ca="1">IF(AND(AQ1062&gt;0,AR1062&gt;0),COUNTIF(AU$6:AU1061,"&gt;0")+1,0)</f>
        <v>0</v>
      </c>
    </row>
    <row r="1063" spans="40:47">
      <c r="AN1063" s="58">
        <v>30</v>
      </c>
      <c r="AO1063" s="58">
        <v>2</v>
      </c>
      <c r="AP1063" s="58">
        <v>2</v>
      </c>
      <c r="AQ1063" s="58">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58">
        <f ca="1">COUNTIF(INDIRECT("H"&amp;(ROW()+12*(($AN1063-1)*3+$AO1063)-ROW())/12+5):INDIRECT("S"&amp;(ROW()+12*(($AN1063-1)*3+$AO1063)-ROW())/12+5),AQ1063)</f>
        <v>0</v>
      </c>
      <c r="AU1063" s="58">
        <f ca="1">IF(AND(AQ1063&gt;0,AR1063&gt;0),COUNTIF(AU$6:AU1062,"&gt;0")+1,0)</f>
        <v>0</v>
      </c>
    </row>
    <row r="1064" spans="40:47">
      <c r="AN1064" s="58">
        <v>30</v>
      </c>
      <c r="AO1064" s="58">
        <v>2</v>
      </c>
      <c r="AP1064" s="58">
        <v>3</v>
      </c>
      <c r="AQ1064" s="58">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58">
        <f ca="1">COUNTIF(INDIRECT("H"&amp;(ROW()+12*(($AN1064-1)*3+$AO1064)-ROW())/12+5):INDIRECT("S"&amp;(ROW()+12*(($AN1064-1)*3+$AO1064)-ROW())/12+5),AQ1064)</f>
        <v>0</v>
      </c>
      <c r="AU1064" s="58">
        <f ca="1">IF(AND(AQ1064&gt;0,AR1064&gt;0),COUNTIF(AU$6:AU1063,"&gt;0")+1,0)</f>
        <v>0</v>
      </c>
    </row>
    <row r="1065" spans="40:47">
      <c r="AN1065" s="58">
        <v>30</v>
      </c>
      <c r="AO1065" s="58">
        <v>2</v>
      </c>
      <c r="AP1065" s="58">
        <v>4</v>
      </c>
      <c r="AQ1065" s="58">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58">
        <f ca="1">COUNTIF(INDIRECT("H"&amp;(ROW()+12*(($AN1065-1)*3+$AO1065)-ROW())/12+5):INDIRECT("S"&amp;(ROW()+12*(($AN1065-1)*3+$AO1065)-ROW())/12+5),AQ1065)</f>
        <v>0</v>
      </c>
      <c r="AU1065" s="58">
        <f ca="1">IF(AND(AQ1065&gt;0,AR1065&gt;0),COUNTIF(AU$6:AU1064,"&gt;0")+1,0)</f>
        <v>0</v>
      </c>
    </row>
    <row r="1066" spans="40:47">
      <c r="AN1066" s="58">
        <v>30</v>
      </c>
      <c r="AO1066" s="58">
        <v>2</v>
      </c>
      <c r="AP1066" s="58">
        <v>5</v>
      </c>
      <c r="AQ1066" s="58">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58">
        <f ca="1">COUNTIF(INDIRECT("H"&amp;(ROW()+12*(($AN1066-1)*3+$AO1066)-ROW())/12+5):INDIRECT("S"&amp;(ROW()+12*(($AN1066-1)*3+$AO1066)-ROW())/12+5),AQ1066)</f>
        <v>0</v>
      </c>
      <c r="AU1066" s="58">
        <f ca="1">IF(AND(AQ1066&gt;0,AR1066&gt;0),COUNTIF(AU$6:AU1065,"&gt;0")+1,0)</f>
        <v>0</v>
      </c>
    </row>
    <row r="1067" spans="40:47">
      <c r="AN1067" s="58">
        <v>30</v>
      </c>
      <c r="AO1067" s="58">
        <v>2</v>
      </c>
      <c r="AP1067" s="58">
        <v>6</v>
      </c>
      <c r="AQ1067" s="58">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58">
        <f ca="1">COUNTIF(INDIRECT("H"&amp;(ROW()+12*(($AN1067-1)*3+$AO1067)-ROW())/12+5):INDIRECT("S"&amp;(ROW()+12*(($AN1067-1)*3+$AO1067)-ROW())/12+5),AQ1067)</f>
        <v>0</v>
      </c>
      <c r="AU1067" s="58">
        <f ca="1">IF(AND(AQ1067&gt;0,AR1067&gt;0),COUNTIF(AU$6:AU1066,"&gt;0")+1,0)</f>
        <v>0</v>
      </c>
    </row>
    <row r="1068" spans="40:47">
      <c r="AN1068" s="58">
        <v>30</v>
      </c>
      <c r="AO1068" s="58">
        <v>2</v>
      </c>
      <c r="AP1068" s="58">
        <v>7</v>
      </c>
      <c r="AQ1068" s="58">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58">
        <f ca="1">COUNTIF(INDIRECT("H"&amp;(ROW()+12*(($AN1068-1)*3+$AO1068)-ROW())/12+5):INDIRECT("S"&amp;(ROW()+12*(($AN1068-1)*3+$AO1068)-ROW())/12+5),AQ1068)</f>
        <v>0</v>
      </c>
      <c r="AU1068" s="58">
        <f ca="1">IF(AND(AQ1068&gt;0,AR1068&gt;0),COUNTIF(AU$6:AU1067,"&gt;0")+1,0)</f>
        <v>0</v>
      </c>
    </row>
    <row r="1069" spans="40:47">
      <c r="AN1069" s="58">
        <v>30</v>
      </c>
      <c r="AO1069" s="58">
        <v>2</v>
      </c>
      <c r="AP1069" s="58">
        <v>8</v>
      </c>
      <c r="AQ1069" s="58">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58">
        <f ca="1">COUNTIF(INDIRECT("H"&amp;(ROW()+12*(($AN1069-1)*3+$AO1069)-ROW())/12+5):INDIRECT("S"&amp;(ROW()+12*(($AN1069-1)*3+$AO1069)-ROW())/12+5),AQ1069)</f>
        <v>0</v>
      </c>
      <c r="AU1069" s="58">
        <f ca="1">IF(AND(AQ1069&gt;0,AR1069&gt;0),COUNTIF(AU$6:AU1068,"&gt;0")+1,0)</f>
        <v>0</v>
      </c>
    </row>
    <row r="1070" spans="40:47">
      <c r="AN1070" s="58">
        <v>30</v>
      </c>
      <c r="AO1070" s="58">
        <v>2</v>
      </c>
      <c r="AP1070" s="58">
        <v>9</v>
      </c>
      <c r="AQ1070" s="58">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58">
        <f ca="1">COUNTIF(INDIRECT("H"&amp;(ROW()+12*(($AN1070-1)*3+$AO1070)-ROW())/12+5):INDIRECT("S"&amp;(ROW()+12*(($AN1070-1)*3+$AO1070)-ROW())/12+5),AQ1070)</f>
        <v>0</v>
      </c>
      <c r="AU1070" s="58">
        <f ca="1">IF(AND(AQ1070&gt;0,AR1070&gt;0),COUNTIF(AU$6:AU1069,"&gt;0")+1,0)</f>
        <v>0</v>
      </c>
    </row>
    <row r="1071" spans="40:47">
      <c r="AN1071" s="58">
        <v>30</v>
      </c>
      <c r="AO1071" s="58">
        <v>2</v>
      </c>
      <c r="AP1071" s="58">
        <v>10</v>
      </c>
      <c r="AQ1071" s="58">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58">
        <f ca="1">COUNTIF(INDIRECT("H"&amp;(ROW()+12*(($AN1071-1)*3+$AO1071)-ROW())/12+5):INDIRECT("S"&amp;(ROW()+12*(($AN1071-1)*3+$AO1071)-ROW())/12+5),AQ1071)</f>
        <v>0</v>
      </c>
      <c r="AU1071" s="58">
        <f ca="1">IF(AND(AQ1071&gt;0,AR1071&gt;0),COUNTIF(AU$6:AU1070,"&gt;0")+1,0)</f>
        <v>0</v>
      </c>
    </row>
    <row r="1072" spans="40:47">
      <c r="AN1072" s="58">
        <v>30</v>
      </c>
      <c r="AO1072" s="58">
        <v>2</v>
      </c>
      <c r="AP1072" s="58">
        <v>11</v>
      </c>
      <c r="AQ1072" s="58">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58">
        <f ca="1">COUNTIF(INDIRECT("H"&amp;(ROW()+12*(($AN1072-1)*3+$AO1072)-ROW())/12+5):INDIRECT("S"&amp;(ROW()+12*(($AN1072-1)*3+$AO1072)-ROW())/12+5),AQ1072)</f>
        <v>0</v>
      </c>
      <c r="AU1072" s="58">
        <f ca="1">IF(AND(AQ1072&gt;0,AR1072&gt;0),COUNTIF(AU$6:AU1071,"&gt;0")+1,0)</f>
        <v>0</v>
      </c>
    </row>
    <row r="1073" spans="40:47">
      <c r="AN1073" s="58">
        <v>30</v>
      </c>
      <c r="AO1073" s="58">
        <v>2</v>
      </c>
      <c r="AP1073" s="58">
        <v>12</v>
      </c>
      <c r="AQ1073" s="58">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58">
        <f ca="1">COUNTIF(INDIRECT("H"&amp;(ROW()+12*(($AN1073-1)*3+$AO1073)-ROW())/12+5):INDIRECT("S"&amp;(ROW()+12*(($AN1073-1)*3+$AO1073)-ROW())/12+5),AQ1073)</f>
        <v>0</v>
      </c>
      <c r="AU1073" s="58">
        <f ca="1">IF(AND(AQ1073&gt;0,AR1073&gt;0),COUNTIF(AU$6:AU1072,"&gt;0")+1,0)</f>
        <v>0</v>
      </c>
    </row>
    <row r="1074" spans="40:47">
      <c r="AN1074" s="58">
        <v>30</v>
      </c>
      <c r="AO1074" s="58">
        <v>3</v>
      </c>
      <c r="AP1074" s="58">
        <v>1</v>
      </c>
      <c r="AQ1074" s="58">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58">
        <f ca="1">COUNTIF(INDIRECT("H"&amp;(ROW()+12*(($AN1074-1)*3+$AO1074)-ROW())/12+5):INDIRECT("S"&amp;(ROW()+12*(($AN1074-1)*3+$AO1074)-ROW())/12+5),AQ1074)</f>
        <v>0</v>
      </c>
      <c r="AU1074" s="58">
        <f ca="1">IF(AND(AQ1074&gt;0,AR1074&gt;0),COUNTIF(AU$6:AU1073,"&gt;0")+1,0)</f>
        <v>0</v>
      </c>
    </row>
    <row r="1075" spans="40:47">
      <c r="AN1075" s="58">
        <v>30</v>
      </c>
      <c r="AO1075" s="58">
        <v>3</v>
      </c>
      <c r="AP1075" s="58">
        <v>2</v>
      </c>
      <c r="AQ1075" s="58">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58">
        <f ca="1">COUNTIF(INDIRECT("H"&amp;(ROW()+12*(($AN1075-1)*3+$AO1075)-ROW())/12+5):INDIRECT("S"&amp;(ROW()+12*(($AN1075-1)*3+$AO1075)-ROW())/12+5),AQ1075)</f>
        <v>0</v>
      </c>
      <c r="AU1075" s="58">
        <f ca="1">IF(AND(AQ1075&gt;0,AR1075&gt;0),COUNTIF(AU$6:AU1074,"&gt;0")+1,0)</f>
        <v>0</v>
      </c>
    </row>
    <row r="1076" spans="40:47">
      <c r="AN1076" s="58">
        <v>30</v>
      </c>
      <c r="AO1076" s="58">
        <v>3</v>
      </c>
      <c r="AP1076" s="58">
        <v>3</v>
      </c>
      <c r="AQ1076" s="58">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58">
        <f ca="1">COUNTIF(INDIRECT("H"&amp;(ROW()+12*(($AN1076-1)*3+$AO1076)-ROW())/12+5):INDIRECT("S"&amp;(ROW()+12*(($AN1076-1)*3+$AO1076)-ROW())/12+5),AQ1076)</f>
        <v>0</v>
      </c>
      <c r="AU1076" s="58">
        <f ca="1">IF(AND(AQ1076&gt;0,AR1076&gt;0),COUNTIF(AU$6:AU1075,"&gt;0")+1,0)</f>
        <v>0</v>
      </c>
    </row>
    <row r="1077" spans="40:47">
      <c r="AN1077" s="58">
        <v>30</v>
      </c>
      <c r="AO1077" s="58">
        <v>3</v>
      </c>
      <c r="AP1077" s="58">
        <v>4</v>
      </c>
      <c r="AQ1077" s="58">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58">
        <f ca="1">COUNTIF(INDIRECT("H"&amp;(ROW()+12*(($AN1077-1)*3+$AO1077)-ROW())/12+5):INDIRECT("S"&amp;(ROW()+12*(($AN1077-1)*3+$AO1077)-ROW())/12+5),AQ1077)</f>
        <v>0</v>
      </c>
      <c r="AU1077" s="58">
        <f ca="1">IF(AND(AQ1077&gt;0,AR1077&gt;0),COUNTIF(AU$6:AU1076,"&gt;0")+1,0)</f>
        <v>0</v>
      </c>
    </row>
    <row r="1078" spans="40:47">
      <c r="AN1078" s="58">
        <v>30</v>
      </c>
      <c r="AO1078" s="58">
        <v>3</v>
      </c>
      <c r="AP1078" s="58">
        <v>5</v>
      </c>
      <c r="AQ1078" s="58">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58">
        <f ca="1">COUNTIF(INDIRECT("H"&amp;(ROW()+12*(($AN1078-1)*3+$AO1078)-ROW())/12+5):INDIRECT("S"&amp;(ROW()+12*(($AN1078-1)*3+$AO1078)-ROW())/12+5),AQ1078)</f>
        <v>0</v>
      </c>
      <c r="AU1078" s="58">
        <f ca="1">IF(AND(AQ1078&gt;0,AR1078&gt;0),COUNTIF(AU$6:AU1077,"&gt;0")+1,0)</f>
        <v>0</v>
      </c>
    </row>
    <row r="1079" spans="40:47">
      <c r="AN1079" s="58">
        <v>30</v>
      </c>
      <c r="AO1079" s="58">
        <v>3</v>
      </c>
      <c r="AP1079" s="58">
        <v>6</v>
      </c>
      <c r="AQ1079" s="58">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58">
        <f ca="1">COUNTIF(INDIRECT("H"&amp;(ROW()+12*(($AN1079-1)*3+$AO1079)-ROW())/12+5):INDIRECT("S"&amp;(ROW()+12*(($AN1079-1)*3+$AO1079)-ROW())/12+5),AQ1079)</f>
        <v>0</v>
      </c>
      <c r="AU1079" s="58">
        <f ca="1">IF(AND(AQ1079&gt;0,AR1079&gt;0),COUNTIF(AU$6:AU1078,"&gt;0")+1,0)</f>
        <v>0</v>
      </c>
    </row>
    <row r="1080" spans="40:47">
      <c r="AN1080" s="58">
        <v>30</v>
      </c>
      <c r="AO1080" s="58">
        <v>3</v>
      </c>
      <c r="AP1080" s="58">
        <v>7</v>
      </c>
      <c r="AQ1080" s="58">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58">
        <f ca="1">COUNTIF(INDIRECT("H"&amp;(ROW()+12*(($AN1080-1)*3+$AO1080)-ROW())/12+5):INDIRECT("S"&amp;(ROW()+12*(($AN1080-1)*3+$AO1080)-ROW())/12+5),AQ1080)</f>
        <v>0</v>
      </c>
      <c r="AU1080" s="58">
        <f ca="1">IF(AND(AQ1080&gt;0,AR1080&gt;0),COUNTIF(AU$6:AU1079,"&gt;0")+1,0)</f>
        <v>0</v>
      </c>
    </row>
    <row r="1081" spans="40:47">
      <c r="AN1081" s="58">
        <v>30</v>
      </c>
      <c r="AO1081" s="58">
        <v>3</v>
      </c>
      <c r="AP1081" s="58">
        <v>8</v>
      </c>
      <c r="AQ1081" s="58">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58">
        <f ca="1">COUNTIF(INDIRECT("H"&amp;(ROW()+12*(($AN1081-1)*3+$AO1081)-ROW())/12+5):INDIRECT("S"&amp;(ROW()+12*(($AN1081-1)*3+$AO1081)-ROW())/12+5),AQ1081)</f>
        <v>0</v>
      </c>
      <c r="AU1081" s="58">
        <f ca="1">IF(AND(AQ1081&gt;0,AR1081&gt;0),COUNTIF(AU$6:AU1080,"&gt;0")+1,0)</f>
        <v>0</v>
      </c>
    </row>
    <row r="1082" spans="40:47">
      <c r="AN1082" s="58">
        <v>30</v>
      </c>
      <c r="AO1082" s="58">
        <v>3</v>
      </c>
      <c r="AP1082" s="58">
        <v>9</v>
      </c>
      <c r="AQ1082" s="58">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58">
        <f ca="1">COUNTIF(INDIRECT("H"&amp;(ROW()+12*(($AN1082-1)*3+$AO1082)-ROW())/12+5):INDIRECT("S"&amp;(ROW()+12*(($AN1082-1)*3+$AO1082)-ROW())/12+5),AQ1082)</f>
        <v>0</v>
      </c>
      <c r="AU1082" s="58">
        <f ca="1">IF(AND(AQ1082&gt;0,AR1082&gt;0),COUNTIF(AU$6:AU1081,"&gt;0")+1,0)</f>
        <v>0</v>
      </c>
    </row>
    <row r="1083" spans="40:47">
      <c r="AN1083" s="58">
        <v>30</v>
      </c>
      <c r="AO1083" s="58">
        <v>3</v>
      </c>
      <c r="AP1083" s="58">
        <v>10</v>
      </c>
      <c r="AQ1083" s="58">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58">
        <f ca="1">COUNTIF(INDIRECT("H"&amp;(ROW()+12*(($AN1083-1)*3+$AO1083)-ROW())/12+5):INDIRECT("S"&amp;(ROW()+12*(($AN1083-1)*3+$AO1083)-ROW())/12+5),AQ1083)</f>
        <v>0</v>
      </c>
      <c r="AU1083" s="58">
        <f ca="1">IF(AND(AQ1083&gt;0,AR1083&gt;0),COUNTIF(AU$6:AU1082,"&gt;0")+1,0)</f>
        <v>0</v>
      </c>
    </row>
    <row r="1084" spans="40:47">
      <c r="AN1084" s="58">
        <v>30</v>
      </c>
      <c r="AO1084" s="58">
        <v>3</v>
      </c>
      <c r="AP1084" s="58">
        <v>11</v>
      </c>
      <c r="AQ1084" s="58">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58">
        <f ca="1">COUNTIF(INDIRECT("H"&amp;(ROW()+12*(($AN1084-1)*3+$AO1084)-ROW())/12+5):INDIRECT("S"&amp;(ROW()+12*(($AN1084-1)*3+$AO1084)-ROW())/12+5),AQ1084)</f>
        <v>0</v>
      </c>
      <c r="AU1084" s="58">
        <f ca="1">IF(AND(AQ1084&gt;0,AR1084&gt;0),COUNTIF(AU$6:AU1083,"&gt;0")+1,0)</f>
        <v>0</v>
      </c>
    </row>
    <row r="1085" spans="40:47">
      <c r="AN1085" s="243">
        <v>30</v>
      </c>
      <c r="AO1085" s="243">
        <v>3</v>
      </c>
      <c r="AP1085" s="243">
        <v>12</v>
      </c>
      <c r="AQ1085" s="58">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58">
        <f ca="1">COUNTIF(INDIRECT("H"&amp;(ROW()+12*(($AN1085-1)*3+$AO1085)-ROW())/12+5):INDIRECT("S"&amp;(ROW()+12*(($AN1085-1)*3+$AO1085)-ROW())/12+5),AQ1085)</f>
        <v>0</v>
      </c>
      <c r="AU1085" s="58">
        <f ca="1">IF(AND(AQ1085&gt;0,AR1085&gt;0),COUNTIF(AU$6:AU1084,"&gt;0")+1,0)</f>
        <v>0</v>
      </c>
    </row>
    <row r="1086" spans="40:47">
      <c r="AN1086" s="58">
        <v>31</v>
      </c>
      <c r="AO1086" s="58">
        <v>1</v>
      </c>
      <c r="AP1086" s="58">
        <v>1</v>
      </c>
      <c r="AQ1086" s="58">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58">
        <f ca="1">COUNTIF(INDIRECT("H"&amp;(ROW()+12*(($AN1086-1)*3+$AO1086)-ROW())/12+5):INDIRECT("S"&amp;(ROW()+12*(($AN1086-1)*3+$AO1086)-ROW())/12+5),AQ1086)</f>
        <v>0</v>
      </c>
      <c r="AU1086" s="58">
        <f ca="1">IF(AND(AQ1086&gt;0,AR1086&gt;0),COUNTIF(AU$6:AU1085,"&gt;0")+1,0)</f>
        <v>0</v>
      </c>
    </row>
    <row r="1087" spans="40:47">
      <c r="AN1087" s="58">
        <v>31</v>
      </c>
      <c r="AO1087" s="58">
        <v>1</v>
      </c>
      <c r="AP1087" s="58">
        <v>2</v>
      </c>
      <c r="AQ1087" s="58">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58">
        <f ca="1">COUNTIF(INDIRECT("H"&amp;(ROW()+12*(($AN1087-1)*3+$AO1087)-ROW())/12+5):INDIRECT("S"&amp;(ROW()+12*(($AN1087-1)*3+$AO1087)-ROW())/12+5),AQ1087)</f>
        <v>0</v>
      </c>
      <c r="AU1087" s="58">
        <f ca="1">IF(AND(AQ1087&gt;0,AR1087&gt;0),COUNTIF(AU$6:AU1086,"&gt;0")+1,0)</f>
        <v>0</v>
      </c>
    </row>
    <row r="1088" spans="40:47">
      <c r="AN1088" s="58">
        <v>31</v>
      </c>
      <c r="AO1088" s="58">
        <v>1</v>
      </c>
      <c r="AP1088" s="58">
        <v>3</v>
      </c>
      <c r="AQ1088" s="58">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58">
        <f ca="1">COUNTIF(INDIRECT("H"&amp;(ROW()+12*(($AN1088-1)*3+$AO1088)-ROW())/12+5):INDIRECT("S"&amp;(ROW()+12*(($AN1088-1)*3+$AO1088)-ROW())/12+5),AQ1088)</f>
        <v>0</v>
      </c>
      <c r="AU1088" s="58">
        <f ca="1">IF(AND(AQ1088&gt;0,AR1088&gt;0),COUNTIF(AU$6:AU1087,"&gt;0")+1,0)</f>
        <v>0</v>
      </c>
    </row>
    <row r="1089" spans="40:47">
      <c r="AN1089" s="58">
        <v>31</v>
      </c>
      <c r="AO1089" s="58">
        <v>1</v>
      </c>
      <c r="AP1089" s="58">
        <v>4</v>
      </c>
      <c r="AQ1089" s="58">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58">
        <f ca="1">COUNTIF(INDIRECT("H"&amp;(ROW()+12*(($AN1089-1)*3+$AO1089)-ROW())/12+5):INDIRECT("S"&amp;(ROW()+12*(($AN1089-1)*3+$AO1089)-ROW())/12+5),AQ1089)</f>
        <v>0</v>
      </c>
      <c r="AU1089" s="58">
        <f ca="1">IF(AND(AQ1089&gt;0,AR1089&gt;0),COUNTIF(AU$6:AU1088,"&gt;0")+1,0)</f>
        <v>0</v>
      </c>
    </row>
    <row r="1090" spans="40:47">
      <c r="AN1090" s="58">
        <v>31</v>
      </c>
      <c r="AO1090" s="58">
        <v>1</v>
      </c>
      <c r="AP1090" s="58">
        <v>5</v>
      </c>
      <c r="AQ1090" s="58">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58">
        <f ca="1">COUNTIF(INDIRECT("H"&amp;(ROW()+12*(($AN1090-1)*3+$AO1090)-ROW())/12+5):INDIRECT("S"&amp;(ROW()+12*(($AN1090-1)*3+$AO1090)-ROW())/12+5),AQ1090)</f>
        <v>0</v>
      </c>
      <c r="AU1090" s="58">
        <f ca="1">IF(AND(AQ1090&gt;0,AR1090&gt;0),COUNTIF(AU$6:AU1089,"&gt;0")+1,0)</f>
        <v>0</v>
      </c>
    </row>
    <row r="1091" spans="40:47">
      <c r="AN1091" s="58">
        <v>31</v>
      </c>
      <c r="AO1091" s="58">
        <v>1</v>
      </c>
      <c r="AP1091" s="58">
        <v>6</v>
      </c>
      <c r="AQ1091" s="58">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58">
        <f ca="1">COUNTIF(INDIRECT("H"&amp;(ROW()+12*(($AN1091-1)*3+$AO1091)-ROW())/12+5):INDIRECT("S"&amp;(ROW()+12*(($AN1091-1)*3+$AO1091)-ROW())/12+5),AQ1091)</f>
        <v>0</v>
      </c>
      <c r="AU1091" s="58">
        <f ca="1">IF(AND(AQ1091&gt;0,AR1091&gt;0),COUNTIF(AU$6:AU1090,"&gt;0")+1,0)</f>
        <v>0</v>
      </c>
    </row>
    <row r="1092" spans="40:47">
      <c r="AN1092" s="58">
        <v>31</v>
      </c>
      <c r="AO1092" s="58">
        <v>1</v>
      </c>
      <c r="AP1092" s="58">
        <v>7</v>
      </c>
      <c r="AQ1092" s="58">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58">
        <f ca="1">COUNTIF(INDIRECT("H"&amp;(ROW()+12*(($AN1092-1)*3+$AO1092)-ROW())/12+5):INDIRECT("S"&amp;(ROW()+12*(($AN1092-1)*3+$AO1092)-ROW())/12+5),AQ1092)</f>
        <v>0</v>
      </c>
      <c r="AU1092" s="58">
        <f ca="1">IF(AND(AQ1092&gt;0,AR1092&gt;0),COUNTIF(AU$6:AU1091,"&gt;0")+1,0)</f>
        <v>0</v>
      </c>
    </row>
    <row r="1093" spans="40:47">
      <c r="AN1093" s="58">
        <v>31</v>
      </c>
      <c r="AO1093" s="58">
        <v>1</v>
      </c>
      <c r="AP1093" s="58">
        <v>8</v>
      </c>
      <c r="AQ1093" s="58">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58">
        <f ca="1">COUNTIF(INDIRECT("H"&amp;(ROW()+12*(($AN1093-1)*3+$AO1093)-ROW())/12+5):INDIRECT("S"&amp;(ROW()+12*(($AN1093-1)*3+$AO1093)-ROW())/12+5),AQ1093)</f>
        <v>0</v>
      </c>
      <c r="AU1093" s="58">
        <f ca="1">IF(AND(AQ1093&gt;0,AR1093&gt;0),COUNTIF(AU$6:AU1092,"&gt;0")+1,0)</f>
        <v>0</v>
      </c>
    </row>
    <row r="1094" spans="40:47">
      <c r="AN1094" s="58">
        <v>31</v>
      </c>
      <c r="AO1094" s="58">
        <v>1</v>
      </c>
      <c r="AP1094" s="58">
        <v>9</v>
      </c>
      <c r="AQ1094" s="58">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58">
        <f ca="1">COUNTIF(INDIRECT("H"&amp;(ROW()+12*(($AN1094-1)*3+$AO1094)-ROW())/12+5):INDIRECT("S"&amp;(ROW()+12*(($AN1094-1)*3+$AO1094)-ROW())/12+5),AQ1094)</f>
        <v>0</v>
      </c>
      <c r="AU1094" s="58">
        <f ca="1">IF(AND(AQ1094&gt;0,AR1094&gt;0),COUNTIF(AU$6:AU1093,"&gt;0")+1,0)</f>
        <v>0</v>
      </c>
    </row>
    <row r="1095" spans="40:47">
      <c r="AN1095" s="58">
        <v>31</v>
      </c>
      <c r="AO1095" s="58">
        <v>1</v>
      </c>
      <c r="AP1095" s="58">
        <v>10</v>
      </c>
      <c r="AQ1095" s="58">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58">
        <f ca="1">COUNTIF(INDIRECT("H"&amp;(ROW()+12*(($AN1095-1)*3+$AO1095)-ROW())/12+5):INDIRECT("S"&amp;(ROW()+12*(($AN1095-1)*3+$AO1095)-ROW())/12+5),AQ1095)</f>
        <v>0</v>
      </c>
      <c r="AU1095" s="58">
        <f ca="1">IF(AND(AQ1095&gt;0,AR1095&gt;0),COUNTIF(AU$6:AU1094,"&gt;0")+1,0)</f>
        <v>0</v>
      </c>
    </row>
    <row r="1096" spans="40:47">
      <c r="AN1096" s="58">
        <v>31</v>
      </c>
      <c r="AO1096" s="58">
        <v>1</v>
      </c>
      <c r="AP1096" s="58">
        <v>11</v>
      </c>
      <c r="AQ1096" s="58">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58">
        <f ca="1">COUNTIF(INDIRECT("H"&amp;(ROW()+12*(($AN1096-1)*3+$AO1096)-ROW())/12+5):INDIRECT("S"&amp;(ROW()+12*(($AN1096-1)*3+$AO1096)-ROW())/12+5),AQ1096)</f>
        <v>0</v>
      </c>
      <c r="AU1096" s="58">
        <f ca="1">IF(AND(AQ1096&gt;0,AR1096&gt;0),COUNTIF(AU$6:AU1095,"&gt;0")+1,0)</f>
        <v>0</v>
      </c>
    </row>
    <row r="1097" spans="40:47">
      <c r="AN1097" s="58">
        <v>31</v>
      </c>
      <c r="AO1097" s="58">
        <v>1</v>
      </c>
      <c r="AP1097" s="58">
        <v>12</v>
      </c>
      <c r="AQ1097" s="58">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58">
        <f ca="1">COUNTIF(INDIRECT("H"&amp;(ROW()+12*(($AN1097-1)*3+$AO1097)-ROW())/12+5):INDIRECT("S"&amp;(ROW()+12*(($AN1097-1)*3+$AO1097)-ROW())/12+5),AQ1097)</f>
        <v>0</v>
      </c>
      <c r="AU1097" s="58">
        <f ca="1">IF(AND(AQ1097&gt;0,AR1097&gt;0),COUNTIF(AU$6:AU1096,"&gt;0")+1,0)</f>
        <v>0</v>
      </c>
    </row>
    <row r="1098" spans="40:47">
      <c r="AN1098" s="58">
        <v>31</v>
      </c>
      <c r="AO1098" s="58">
        <v>2</v>
      </c>
      <c r="AP1098" s="58">
        <v>1</v>
      </c>
      <c r="AQ1098" s="58">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58">
        <f ca="1">COUNTIF(INDIRECT("H"&amp;(ROW()+12*(($AN1098-1)*3+$AO1098)-ROW())/12+5):INDIRECT("S"&amp;(ROW()+12*(($AN1098-1)*3+$AO1098)-ROW())/12+5),AQ1098)</f>
        <v>0</v>
      </c>
      <c r="AU1098" s="58">
        <f ca="1">IF(AND(AQ1098&gt;0,AR1098&gt;0),COUNTIF(AU$6:AU1097,"&gt;0")+1,0)</f>
        <v>0</v>
      </c>
    </row>
    <row r="1099" spans="40:47">
      <c r="AN1099" s="58">
        <v>31</v>
      </c>
      <c r="AO1099" s="58">
        <v>2</v>
      </c>
      <c r="AP1099" s="58">
        <v>2</v>
      </c>
      <c r="AQ1099" s="58">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58">
        <f ca="1">COUNTIF(INDIRECT("H"&amp;(ROW()+12*(($AN1099-1)*3+$AO1099)-ROW())/12+5):INDIRECT("S"&amp;(ROW()+12*(($AN1099-1)*3+$AO1099)-ROW())/12+5),AQ1099)</f>
        <v>0</v>
      </c>
      <c r="AU1099" s="58">
        <f ca="1">IF(AND(AQ1099&gt;0,AR1099&gt;0),COUNTIF(AU$6:AU1098,"&gt;0")+1,0)</f>
        <v>0</v>
      </c>
    </row>
    <row r="1100" spans="40:47">
      <c r="AN1100" s="58">
        <v>31</v>
      </c>
      <c r="AO1100" s="58">
        <v>2</v>
      </c>
      <c r="AP1100" s="58">
        <v>3</v>
      </c>
      <c r="AQ1100" s="58">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58">
        <f ca="1">COUNTIF(INDIRECT("H"&amp;(ROW()+12*(($AN1100-1)*3+$AO1100)-ROW())/12+5):INDIRECT("S"&amp;(ROW()+12*(($AN1100-1)*3+$AO1100)-ROW())/12+5),AQ1100)</f>
        <v>0</v>
      </c>
      <c r="AU1100" s="58">
        <f ca="1">IF(AND(AQ1100&gt;0,AR1100&gt;0),COUNTIF(AU$6:AU1099,"&gt;0")+1,0)</f>
        <v>0</v>
      </c>
    </row>
    <row r="1101" spans="40:47">
      <c r="AN1101" s="58">
        <v>31</v>
      </c>
      <c r="AO1101" s="58">
        <v>2</v>
      </c>
      <c r="AP1101" s="58">
        <v>4</v>
      </c>
      <c r="AQ1101" s="58">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58">
        <f ca="1">COUNTIF(INDIRECT("H"&amp;(ROW()+12*(($AN1101-1)*3+$AO1101)-ROW())/12+5):INDIRECT("S"&amp;(ROW()+12*(($AN1101-1)*3+$AO1101)-ROW())/12+5),AQ1101)</f>
        <v>0</v>
      </c>
      <c r="AU1101" s="58">
        <f ca="1">IF(AND(AQ1101&gt;0,AR1101&gt;0),COUNTIF(AU$6:AU1100,"&gt;0")+1,0)</f>
        <v>0</v>
      </c>
    </row>
    <row r="1102" spans="40:47">
      <c r="AN1102" s="58">
        <v>31</v>
      </c>
      <c r="AO1102" s="58">
        <v>2</v>
      </c>
      <c r="AP1102" s="58">
        <v>5</v>
      </c>
      <c r="AQ1102" s="58">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58">
        <f ca="1">COUNTIF(INDIRECT("H"&amp;(ROW()+12*(($AN1102-1)*3+$AO1102)-ROW())/12+5):INDIRECT("S"&amp;(ROW()+12*(($AN1102-1)*3+$AO1102)-ROW())/12+5),AQ1102)</f>
        <v>0</v>
      </c>
      <c r="AU1102" s="58">
        <f ca="1">IF(AND(AQ1102&gt;0,AR1102&gt;0),COUNTIF(AU$6:AU1101,"&gt;0")+1,0)</f>
        <v>0</v>
      </c>
    </row>
    <row r="1103" spans="40:47">
      <c r="AN1103" s="58">
        <v>31</v>
      </c>
      <c r="AO1103" s="58">
        <v>2</v>
      </c>
      <c r="AP1103" s="58">
        <v>6</v>
      </c>
      <c r="AQ1103" s="58">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58">
        <f ca="1">COUNTIF(INDIRECT("H"&amp;(ROW()+12*(($AN1103-1)*3+$AO1103)-ROW())/12+5):INDIRECT("S"&amp;(ROW()+12*(($AN1103-1)*3+$AO1103)-ROW())/12+5),AQ1103)</f>
        <v>0</v>
      </c>
      <c r="AU1103" s="58">
        <f ca="1">IF(AND(AQ1103&gt;0,AR1103&gt;0),COUNTIF(AU$6:AU1102,"&gt;0")+1,0)</f>
        <v>0</v>
      </c>
    </row>
    <row r="1104" spans="40:47">
      <c r="AN1104" s="58">
        <v>31</v>
      </c>
      <c r="AO1104" s="58">
        <v>2</v>
      </c>
      <c r="AP1104" s="58">
        <v>7</v>
      </c>
      <c r="AQ1104" s="58">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58">
        <f ca="1">COUNTIF(INDIRECT("H"&amp;(ROW()+12*(($AN1104-1)*3+$AO1104)-ROW())/12+5):INDIRECT("S"&amp;(ROW()+12*(($AN1104-1)*3+$AO1104)-ROW())/12+5),AQ1104)</f>
        <v>0</v>
      </c>
      <c r="AU1104" s="58">
        <f ca="1">IF(AND(AQ1104&gt;0,AR1104&gt;0),COUNTIF(AU$6:AU1103,"&gt;0")+1,0)</f>
        <v>0</v>
      </c>
    </row>
    <row r="1105" spans="40:47">
      <c r="AN1105" s="58">
        <v>31</v>
      </c>
      <c r="AO1105" s="58">
        <v>2</v>
      </c>
      <c r="AP1105" s="58">
        <v>8</v>
      </c>
      <c r="AQ1105" s="58">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58">
        <f ca="1">COUNTIF(INDIRECT("H"&amp;(ROW()+12*(($AN1105-1)*3+$AO1105)-ROW())/12+5):INDIRECT("S"&amp;(ROW()+12*(($AN1105-1)*3+$AO1105)-ROW())/12+5),AQ1105)</f>
        <v>0</v>
      </c>
      <c r="AU1105" s="58">
        <f ca="1">IF(AND(AQ1105&gt;0,AR1105&gt;0),COUNTIF(AU$6:AU1104,"&gt;0")+1,0)</f>
        <v>0</v>
      </c>
    </row>
    <row r="1106" spans="40:47">
      <c r="AN1106" s="58">
        <v>31</v>
      </c>
      <c r="AO1106" s="58">
        <v>2</v>
      </c>
      <c r="AP1106" s="58">
        <v>9</v>
      </c>
      <c r="AQ1106" s="58">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58">
        <f ca="1">COUNTIF(INDIRECT("H"&amp;(ROW()+12*(($AN1106-1)*3+$AO1106)-ROW())/12+5):INDIRECT("S"&amp;(ROW()+12*(($AN1106-1)*3+$AO1106)-ROW())/12+5),AQ1106)</f>
        <v>0</v>
      </c>
      <c r="AU1106" s="58">
        <f ca="1">IF(AND(AQ1106&gt;0,AR1106&gt;0),COUNTIF(AU$6:AU1105,"&gt;0")+1,0)</f>
        <v>0</v>
      </c>
    </row>
    <row r="1107" spans="40:47">
      <c r="AN1107" s="58">
        <v>31</v>
      </c>
      <c r="AO1107" s="58">
        <v>2</v>
      </c>
      <c r="AP1107" s="58">
        <v>10</v>
      </c>
      <c r="AQ1107" s="58">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58">
        <f ca="1">COUNTIF(INDIRECT("H"&amp;(ROW()+12*(($AN1107-1)*3+$AO1107)-ROW())/12+5):INDIRECT("S"&amp;(ROW()+12*(($AN1107-1)*3+$AO1107)-ROW())/12+5),AQ1107)</f>
        <v>0</v>
      </c>
      <c r="AU1107" s="58">
        <f ca="1">IF(AND(AQ1107&gt;0,AR1107&gt;0),COUNTIF(AU$6:AU1106,"&gt;0")+1,0)</f>
        <v>0</v>
      </c>
    </row>
    <row r="1108" spans="40:47">
      <c r="AN1108" s="58">
        <v>31</v>
      </c>
      <c r="AO1108" s="58">
        <v>2</v>
      </c>
      <c r="AP1108" s="58">
        <v>11</v>
      </c>
      <c r="AQ1108" s="58">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58">
        <f ca="1">COUNTIF(INDIRECT("H"&amp;(ROW()+12*(($AN1108-1)*3+$AO1108)-ROW())/12+5):INDIRECT("S"&amp;(ROW()+12*(($AN1108-1)*3+$AO1108)-ROW())/12+5),AQ1108)</f>
        <v>0</v>
      </c>
      <c r="AU1108" s="58">
        <f ca="1">IF(AND(AQ1108&gt;0,AR1108&gt;0),COUNTIF(AU$6:AU1107,"&gt;0")+1,0)</f>
        <v>0</v>
      </c>
    </row>
    <row r="1109" spans="40:47">
      <c r="AN1109" s="58">
        <v>31</v>
      </c>
      <c r="AO1109" s="58">
        <v>2</v>
      </c>
      <c r="AP1109" s="58">
        <v>12</v>
      </c>
      <c r="AQ1109" s="58">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58">
        <f ca="1">COUNTIF(INDIRECT("H"&amp;(ROW()+12*(($AN1109-1)*3+$AO1109)-ROW())/12+5):INDIRECT("S"&amp;(ROW()+12*(($AN1109-1)*3+$AO1109)-ROW())/12+5),AQ1109)</f>
        <v>0</v>
      </c>
      <c r="AU1109" s="58">
        <f ca="1">IF(AND(AQ1109&gt;0,AR1109&gt;0),COUNTIF(AU$6:AU1108,"&gt;0")+1,0)</f>
        <v>0</v>
      </c>
    </row>
    <row r="1110" spans="40:47">
      <c r="AN1110" s="58">
        <v>31</v>
      </c>
      <c r="AO1110" s="58">
        <v>3</v>
      </c>
      <c r="AP1110" s="58">
        <v>1</v>
      </c>
      <c r="AQ1110" s="58">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58">
        <f ca="1">COUNTIF(INDIRECT("H"&amp;(ROW()+12*(($AN1110-1)*3+$AO1110)-ROW())/12+5):INDIRECT("S"&amp;(ROW()+12*(($AN1110-1)*3+$AO1110)-ROW())/12+5),AQ1110)</f>
        <v>0</v>
      </c>
      <c r="AU1110" s="58">
        <f ca="1">IF(AND(AQ1110&gt;0,AR1110&gt;0),COUNTIF(AU$6:AU1109,"&gt;0")+1,0)</f>
        <v>0</v>
      </c>
    </row>
    <row r="1111" spans="40:47">
      <c r="AN1111" s="58">
        <v>31</v>
      </c>
      <c r="AO1111" s="58">
        <v>3</v>
      </c>
      <c r="AP1111" s="58">
        <v>2</v>
      </c>
      <c r="AQ1111" s="58">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58">
        <f ca="1">COUNTIF(INDIRECT("H"&amp;(ROW()+12*(($AN1111-1)*3+$AO1111)-ROW())/12+5):INDIRECT("S"&amp;(ROW()+12*(($AN1111-1)*3+$AO1111)-ROW())/12+5),AQ1111)</f>
        <v>0</v>
      </c>
      <c r="AU1111" s="58">
        <f ca="1">IF(AND(AQ1111&gt;0,AR1111&gt;0),COUNTIF(AU$6:AU1110,"&gt;0")+1,0)</f>
        <v>0</v>
      </c>
    </row>
    <row r="1112" spans="40:47">
      <c r="AN1112" s="58">
        <v>31</v>
      </c>
      <c r="AO1112" s="58">
        <v>3</v>
      </c>
      <c r="AP1112" s="58">
        <v>3</v>
      </c>
      <c r="AQ1112" s="58">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58">
        <f ca="1">COUNTIF(INDIRECT("H"&amp;(ROW()+12*(($AN1112-1)*3+$AO1112)-ROW())/12+5):INDIRECT("S"&amp;(ROW()+12*(($AN1112-1)*3+$AO1112)-ROW())/12+5),AQ1112)</f>
        <v>0</v>
      </c>
      <c r="AU1112" s="58">
        <f ca="1">IF(AND(AQ1112&gt;0,AR1112&gt;0),COUNTIF(AU$6:AU1111,"&gt;0")+1,0)</f>
        <v>0</v>
      </c>
    </row>
    <row r="1113" spans="40:47">
      <c r="AN1113" s="58">
        <v>31</v>
      </c>
      <c r="AO1113" s="58">
        <v>3</v>
      </c>
      <c r="AP1113" s="58">
        <v>4</v>
      </c>
      <c r="AQ1113" s="58">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58">
        <f ca="1">COUNTIF(INDIRECT("H"&amp;(ROW()+12*(($AN1113-1)*3+$AO1113)-ROW())/12+5):INDIRECT("S"&amp;(ROW()+12*(($AN1113-1)*3+$AO1113)-ROW())/12+5),AQ1113)</f>
        <v>0</v>
      </c>
      <c r="AU1113" s="58">
        <f ca="1">IF(AND(AQ1113&gt;0,AR1113&gt;0),COUNTIF(AU$6:AU1112,"&gt;0")+1,0)</f>
        <v>0</v>
      </c>
    </row>
    <row r="1114" spans="40:47">
      <c r="AN1114" s="58">
        <v>31</v>
      </c>
      <c r="AO1114" s="58">
        <v>3</v>
      </c>
      <c r="AP1114" s="58">
        <v>5</v>
      </c>
      <c r="AQ1114" s="58">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58">
        <f ca="1">COUNTIF(INDIRECT("H"&amp;(ROW()+12*(($AN1114-1)*3+$AO1114)-ROW())/12+5):INDIRECT("S"&amp;(ROW()+12*(($AN1114-1)*3+$AO1114)-ROW())/12+5),AQ1114)</f>
        <v>0</v>
      </c>
      <c r="AU1114" s="58">
        <f ca="1">IF(AND(AQ1114&gt;0,AR1114&gt;0),COUNTIF(AU$6:AU1113,"&gt;0")+1,0)</f>
        <v>0</v>
      </c>
    </row>
    <row r="1115" spans="40:47">
      <c r="AN1115" s="58">
        <v>31</v>
      </c>
      <c r="AO1115" s="58">
        <v>3</v>
      </c>
      <c r="AP1115" s="58">
        <v>6</v>
      </c>
      <c r="AQ1115" s="58">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58">
        <f ca="1">COUNTIF(INDIRECT("H"&amp;(ROW()+12*(($AN1115-1)*3+$AO1115)-ROW())/12+5):INDIRECT("S"&amp;(ROW()+12*(($AN1115-1)*3+$AO1115)-ROW())/12+5),AQ1115)</f>
        <v>0</v>
      </c>
      <c r="AU1115" s="58">
        <f ca="1">IF(AND(AQ1115&gt;0,AR1115&gt;0),COUNTIF(AU$6:AU1114,"&gt;0")+1,0)</f>
        <v>0</v>
      </c>
    </row>
    <row r="1116" spans="40:47">
      <c r="AN1116" s="58">
        <v>31</v>
      </c>
      <c r="AO1116" s="58">
        <v>3</v>
      </c>
      <c r="AP1116" s="58">
        <v>7</v>
      </c>
      <c r="AQ1116" s="58">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58">
        <f ca="1">COUNTIF(INDIRECT("H"&amp;(ROW()+12*(($AN1116-1)*3+$AO1116)-ROW())/12+5):INDIRECT("S"&amp;(ROW()+12*(($AN1116-1)*3+$AO1116)-ROW())/12+5),AQ1116)</f>
        <v>0</v>
      </c>
      <c r="AU1116" s="58">
        <f ca="1">IF(AND(AQ1116&gt;0,AR1116&gt;0),COUNTIF(AU$6:AU1115,"&gt;0")+1,0)</f>
        <v>0</v>
      </c>
    </row>
    <row r="1117" spans="40:47">
      <c r="AN1117" s="58">
        <v>31</v>
      </c>
      <c r="AO1117" s="58">
        <v>3</v>
      </c>
      <c r="AP1117" s="58">
        <v>8</v>
      </c>
      <c r="AQ1117" s="58">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58">
        <f ca="1">COUNTIF(INDIRECT("H"&amp;(ROW()+12*(($AN1117-1)*3+$AO1117)-ROW())/12+5):INDIRECT("S"&amp;(ROW()+12*(($AN1117-1)*3+$AO1117)-ROW())/12+5),AQ1117)</f>
        <v>0</v>
      </c>
      <c r="AU1117" s="58">
        <f ca="1">IF(AND(AQ1117&gt;0,AR1117&gt;0),COUNTIF(AU$6:AU1116,"&gt;0")+1,0)</f>
        <v>0</v>
      </c>
    </row>
    <row r="1118" spans="40:47">
      <c r="AN1118" s="58">
        <v>31</v>
      </c>
      <c r="AO1118" s="58">
        <v>3</v>
      </c>
      <c r="AP1118" s="58">
        <v>9</v>
      </c>
      <c r="AQ1118" s="58">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58">
        <f ca="1">COUNTIF(INDIRECT("H"&amp;(ROW()+12*(($AN1118-1)*3+$AO1118)-ROW())/12+5):INDIRECT("S"&amp;(ROW()+12*(($AN1118-1)*3+$AO1118)-ROW())/12+5),AQ1118)</f>
        <v>0</v>
      </c>
      <c r="AU1118" s="58">
        <f ca="1">IF(AND(AQ1118&gt;0,AR1118&gt;0),COUNTIF(AU$6:AU1117,"&gt;0")+1,0)</f>
        <v>0</v>
      </c>
    </row>
    <row r="1119" spans="40:47">
      <c r="AN1119" s="58">
        <v>31</v>
      </c>
      <c r="AO1119" s="58">
        <v>3</v>
      </c>
      <c r="AP1119" s="58">
        <v>10</v>
      </c>
      <c r="AQ1119" s="58">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58">
        <f ca="1">COUNTIF(INDIRECT("H"&amp;(ROW()+12*(($AN1119-1)*3+$AO1119)-ROW())/12+5):INDIRECT("S"&amp;(ROW()+12*(($AN1119-1)*3+$AO1119)-ROW())/12+5),AQ1119)</f>
        <v>0</v>
      </c>
      <c r="AU1119" s="58">
        <f ca="1">IF(AND(AQ1119&gt;0,AR1119&gt;0),COUNTIF(AU$6:AU1118,"&gt;0")+1,0)</f>
        <v>0</v>
      </c>
    </row>
    <row r="1120" spans="40:47">
      <c r="AN1120" s="58">
        <v>31</v>
      </c>
      <c r="AO1120" s="58">
        <v>3</v>
      </c>
      <c r="AP1120" s="58">
        <v>11</v>
      </c>
      <c r="AQ1120" s="58">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58">
        <f ca="1">COUNTIF(INDIRECT("H"&amp;(ROW()+12*(($AN1120-1)*3+$AO1120)-ROW())/12+5):INDIRECT("S"&amp;(ROW()+12*(($AN1120-1)*3+$AO1120)-ROW())/12+5),AQ1120)</f>
        <v>0</v>
      </c>
      <c r="AU1120" s="58">
        <f ca="1">IF(AND(AQ1120&gt;0,AR1120&gt;0),COUNTIF(AU$6:AU1119,"&gt;0")+1,0)</f>
        <v>0</v>
      </c>
    </row>
    <row r="1121" spans="40:47">
      <c r="AN1121" s="243">
        <v>31</v>
      </c>
      <c r="AO1121" s="243">
        <v>3</v>
      </c>
      <c r="AP1121" s="243">
        <v>12</v>
      </c>
      <c r="AQ1121" s="58">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58">
        <f ca="1">COUNTIF(INDIRECT("H"&amp;(ROW()+12*(($AN1121-1)*3+$AO1121)-ROW())/12+5):INDIRECT("S"&amp;(ROW()+12*(($AN1121-1)*3+$AO1121)-ROW())/12+5),AQ1121)</f>
        <v>0</v>
      </c>
      <c r="AU1121" s="58">
        <f ca="1">IF(AND(AQ1121&gt;0,AR1121&gt;0),COUNTIF(AU$6:AU1120,"&gt;0")+1,0)</f>
        <v>0</v>
      </c>
    </row>
    <row r="1122" spans="40:47">
      <c r="AN1122" s="58">
        <v>32</v>
      </c>
      <c r="AO1122" s="58">
        <v>1</v>
      </c>
      <c r="AP1122" s="58">
        <v>1</v>
      </c>
      <c r="AQ1122" s="58">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58">
        <f ca="1">COUNTIF(INDIRECT("H"&amp;(ROW()+12*(($AN1122-1)*3+$AO1122)-ROW())/12+5):INDIRECT("S"&amp;(ROW()+12*(($AN1122-1)*3+$AO1122)-ROW())/12+5),AQ1122)</f>
        <v>0</v>
      </c>
      <c r="AU1122" s="58">
        <f ca="1">IF(AND(AQ1122&gt;0,AR1122&gt;0),COUNTIF(AU$6:AU1121,"&gt;0")+1,0)</f>
        <v>0</v>
      </c>
    </row>
    <row r="1123" spans="40:47">
      <c r="AN1123" s="58">
        <v>32</v>
      </c>
      <c r="AO1123" s="58">
        <v>1</v>
      </c>
      <c r="AP1123" s="58">
        <v>2</v>
      </c>
      <c r="AQ1123" s="58">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58">
        <f ca="1">COUNTIF(INDIRECT("H"&amp;(ROW()+12*(($AN1123-1)*3+$AO1123)-ROW())/12+5):INDIRECT("S"&amp;(ROW()+12*(($AN1123-1)*3+$AO1123)-ROW())/12+5),AQ1123)</f>
        <v>0</v>
      </c>
      <c r="AU1123" s="58">
        <f ca="1">IF(AND(AQ1123&gt;0,AR1123&gt;0),COUNTIF(AU$6:AU1122,"&gt;0")+1,0)</f>
        <v>0</v>
      </c>
    </row>
    <row r="1124" spans="40:47">
      <c r="AN1124" s="58">
        <v>32</v>
      </c>
      <c r="AO1124" s="58">
        <v>1</v>
      </c>
      <c r="AP1124" s="58">
        <v>3</v>
      </c>
      <c r="AQ1124" s="58">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58">
        <f ca="1">COUNTIF(INDIRECT("H"&amp;(ROW()+12*(($AN1124-1)*3+$AO1124)-ROW())/12+5):INDIRECT("S"&amp;(ROW()+12*(($AN1124-1)*3+$AO1124)-ROW())/12+5),AQ1124)</f>
        <v>0</v>
      </c>
      <c r="AU1124" s="58">
        <f ca="1">IF(AND(AQ1124&gt;0,AR1124&gt;0),COUNTIF(AU$6:AU1123,"&gt;0")+1,0)</f>
        <v>0</v>
      </c>
    </row>
    <row r="1125" spans="40:47">
      <c r="AN1125" s="58">
        <v>32</v>
      </c>
      <c r="AO1125" s="58">
        <v>1</v>
      </c>
      <c r="AP1125" s="58">
        <v>4</v>
      </c>
      <c r="AQ1125" s="58">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58">
        <f ca="1">COUNTIF(INDIRECT("H"&amp;(ROW()+12*(($AN1125-1)*3+$AO1125)-ROW())/12+5):INDIRECT("S"&amp;(ROW()+12*(($AN1125-1)*3+$AO1125)-ROW())/12+5),AQ1125)</f>
        <v>0</v>
      </c>
      <c r="AU1125" s="58">
        <f ca="1">IF(AND(AQ1125&gt;0,AR1125&gt;0),COUNTIF(AU$6:AU1124,"&gt;0")+1,0)</f>
        <v>0</v>
      </c>
    </row>
    <row r="1126" spans="40:47">
      <c r="AN1126" s="58">
        <v>32</v>
      </c>
      <c r="AO1126" s="58">
        <v>1</v>
      </c>
      <c r="AP1126" s="58">
        <v>5</v>
      </c>
      <c r="AQ1126" s="58">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58">
        <f ca="1">COUNTIF(INDIRECT("H"&amp;(ROW()+12*(($AN1126-1)*3+$AO1126)-ROW())/12+5):INDIRECT("S"&amp;(ROW()+12*(($AN1126-1)*3+$AO1126)-ROW())/12+5),AQ1126)</f>
        <v>0</v>
      </c>
      <c r="AU1126" s="58">
        <f ca="1">IF(AND(AQ1126&gt;0,AR1126&gt;0),COUNTIF(AU$6:AU1125,"&gt;0")+1,0)</f>
        <v>0</v>
      </c>
    </row>
    <row r="1127" spans="40:47">
      <c r="AN1127" s="58">
        <v>32</v>
      </c>
      <c r="AO1127" s="58">
        <v>1</v>
      </c>
      <c r="AP1127" s="58">
        <v>6</v>
      </c>
      <c r="AQ1127" s="58">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58">
        <f ca="1">COUNTIF(INDIRECT("H"&amp;(ROW()+12*(($AN1127-1)*3+$AO1127)-ROW())/12+5):INDIRECT("S"&amp;(ROW()+12*(($AN1127-1)*3+$AO1127)-ROW())/12+5),AQ1127)</f>
        <v>0</v>
      </c>
      <c r="AU1127" s="58">
        <f ca="1">IF(AND(AQ1127&gt;0,AR1127&gt;0),COUNTIF(AU$6:AU1126,"&gt;0")+1,0)</f>
        <v>0</v>
      </c>
    </row>
    <row r="1128" spans="40:47">
      <c r="AN1128" s="58">
        <v>32</v>
      </c>
      <c r="AO1128" s="58">
        <v>1</v>
      </c>
      <c r="AP1128" s="58">
        <v>7</v>
      </c>
      <c r="AQ1128" s="58">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58">
        <f ca="1">COUNTIF(INDIRECT("H"&amp;(ROW()+12*(($AN1128-1)*3+$AO1128)-ROW())/12+5):INDIRECT("S"&amp;(ROW()+12*(($AN1128-1)*3+$AO1128)-ROW())/12+5),AQ1128)</f>
        <v>0</v>
      </c>
      <c r="AU1128" s="58">
        <f ca="1">IF(AND(AQ1128&gt;0,AR1128&gt;0),COUNTIF(AU$6:AU1127,"&gt;0")+1,0)</f>
        <v>0</v>
      </c>
    </row>
    <row r="1129" spans="40:47">
      <c r="AN1129" s="58">
        <v>32</v>
      </c>
      <c r="AO1129" s="58">
        <v>1</v>
      </c>
      <c r="AP1129" s="58">
        <v>8</v>
      </c>
      <c r="AQ1129" s="58">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58">
        <f ca="1">COUNTIF(INDIRECT("H"&amp;(ROW()+12*(($AN1129-1)*3+$AO1129)-ROW())/12+5):INDIRECT("S"&amp;(ROW()+12*(($AN1129-1)*3+$AO1129)-ROW())/12+5),AQ1129)</f>
        <v>0</v>
      </c>
      <c r="AU1129" s="58">
        <f ca="1">IF(AND(AQ1129&gt;0,AR1129&gt;0),COUNTIF(AU$6:AU1128,"&gt;0")+1,0)</f>
        <v>0</v>
      </c>
    </row>
    <row r="1130" spans="40:47">
      <c r="AN1130" s="58">
        <v>32</v>
      </c>
      <c r="AO1130" s="58">
        <v>1</v>
      </c>
      <c r="AP1130" s="58">
        <v>9</v>
      </c>
      <c r="AQ1130" s="58">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58">
        <f ca="1">COUNTIF(INDIRECT("H"&amp;(ROW()+12*(($AN1130-1)*3+$AO1130)-ROW())/12+5):INDIRECT("S"&amp;(ROW()+12*(($AN1130-1)*3+$AO1130)-ROW())/12+5),AQ1130)</f>
        <v>0</v>
      </c>
      <c r="AU1130" s="58">
        <f ca="1">IF(AND(AQ1130&gt;0,AR1130&gt;0),COUNTIF(AU$6:AU1129,"&gt;0")+1,0)</f>
        <v>0</v>
      </c>
    </row>
    <row r="1131" spans="40:47">
      <c r="AN1131" s="58">
        <v>32</v>
      </c>
      <c r="AO1131" s="58">
        <v>1</v>
      </c>
      <c r="AP1131" s="58">
        <v>10</v>
      </c>
      <c r="AQ1131" s="58">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58">
        <f ca="1">COUNTIF(INDIRECT("H"&amp;(ROW()+12*(($AN1131-1)*3+$AO1131)-ROW())/12+5):INDIRECT("S"&amp;(ROW()+12*(($AN1131-1)*3+$AO1131)-ROW())/12+5),AQ1131)</f>
        <v>0</v>
      </c>
      <c r="AU1131" s="58">
        <f ca="1">IF(AND(AQ1131&gt;0,AR1131&gt;0),COUNTIF(AU$6:AU1130,"&gt;0")+1,0)</f>
        <v>0</v>
      </c>
    </row>
    <row r="1132" spans="40:47">
      <c r="AN1132" s="58">
        <v>32</v>
      </c>
      <c r="AO1132" s="58">
        <v>1</v>
      </c>
      <c r="AP1132" s="58">
        <v>11</v>
      </c>
      <c r="AQ1132" s="58">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58">
        <f ca="1">COUNTIF(INDIRECT("H"&amp;(ROW()+12*(($AN1132-1)*3+$AO1132)-ROW())/12+5):INDIRECT("S"&amp;(ROW()+12*(($AN1132-1)*3+$AO1132)-ROW())/12+5),AQ1132)</f>
        <v>0</v>
      </c>
      <c r="AU1132" s="58">
        <f ca="1">IF(AND(AQ1132&gt;0,AR1132&gt;0),COUNTIF(AU$6:AU1131,"&gt;0")+1,0)</f>
        <v>0</v>
      </c>
    </row>
    <row r="1133" spans="40:47">
      <c r="AN1133" s="58">
        <v>32</v>
      </c>
      <c r="AO1133" s="58">
        <v>1</v>
      </c>
      <c r="AP1133" s="58">
        <v>12</v>
      </c>
      <c r="AQ1133" s="58">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58">
        <f ca="1">COUNTIF(INDIRECT("H"&amp;(ROW()+12*(($AN1133-1)*3+$AO1133)-ROW())/12+5):INDIRECT("S"&amp;(ROW()+12*(($AN1133-1)*3+$AO1133)-ROW())/12+5),AQ1133)</f>
        <v>0</v>
      </c>
      <c r="AU1133" s="58">
        <f ca="1">IF(AND(AQ1133&gt;0,AR1133&gt;0),COUNTIF(AU$6:AU1132,"&gt;0")+1,0)</f>
        <v>0</v>
      </c>
    </row>
    <row r="1134" spans="40:47">
      <c r="AN1134" s="58">
        <v>32</v>
      </c>
      <c r="AO1134" s="58">
        <v>2</v>
      </c>
      <c r="AP1134" s="58">
        <v>1</v>
      </c>
      <c r="AQ1134" s="58">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58">
        <f ca="1">COUNTIF(INDIRECT("H"&amp;(ROW()+12*(($AN1134-1)*3+$AO1134)-ROW())/12+5):INDIRECT("S"&amp;(ROW()+12*(($AN1134-1)*3+$AO1134)-ROW())/12+5),AQ1134)</f>
        <v>0</v>
      </c>
      <c r="AU1134" s="58">
        <f ca="1">IF(AND(AQ1134&gt;0,AR1134&gt;0),COUNTIF(AU$6:AU1133,"&gt;0")+1,0)</f>
        <v>0</v>
      </c>
    </row>
    <row r="1135" spans="40:47">
      <c r="AN1135" s="58">
        <v>32</v>
      </c>
      <c r="AO1135" s="58">
        <v>2</v>
      </c>
      <c r="AP1135" s="58">
        <v>2</v>
      </c>
      <c r="AQ1135" s="58">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58">
        <f ca="1">COUNTIF(INDIRECT("H"&amp;(ROW()+12*(($AN1135-1)*3+$AO1135)-ROW())/12+5):INDIRECT("S"&amp;(ROW()+12*(($AN1135-1)*3+$AO1135)-ROW())/12+5),AQ1135)</f>
        <v>0</v>
      </c>
      <c r="AU1135" s="58">
        <f ca="1">IF(AND(AQ1135&gt;0,AR1135&gt;0),COUNTIF(AU$6:AU1134,"&gt;0")+1,0)</f>
        <v>0</v>
      </c>
    </row>
    <row r="1136" spans="40:47">
      <c r="AN1136" s="58">
        <v>32</v>
      </c>
      <c r="AO1136" s="58">
        <v>2</v>
      </c>
      <c r="AP1136" s="58">
        <v>3</v>
      </c>
      <c r="AQ1136" s="58">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58">
        <f ca="1">COUNTIF(INDIRECT("H"&amp;(ROW()+12*(($AN1136-1)*3+$AO1136)-ROW())/12+5):INDIRECT("S"&amp;(ROW()+12*(($AN1136-1)*3+$AO1136)-ROW())/12+5),AQ1136)</f>
        <v>0</v>
      </c>
      <c r="AU1136" s="58">
        <f ca="1">IF(AND(AQ1136&gt;0,AR1136&gt;0),COUNTIF(AU$6:AU1135,"&gt;0")+1,0)</f>
        <v>0</v>
      </c>
    </row>
    <row r="1137" spans="40:47">
      <c r="AN1137" s="58">
        <v>32</v>
      </c>
      <c r="AO1137" s="58">
        <v>2</v>
      </c>
      <c r="AP1137" s="58">
        <v>4</v>
      </c>
      <c r="AQ1137" s="58">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58">
        <f ca="1">COUNTIF(INDIRECT("H"&amp;(ROW()+12*(($AN1137-1)*3+$AO1137)-ROW())/12+5):INDIRECT("S"&amp;(ROW()+12*(($AN1137-1)*3+$AO1137)-ROW())/12+5),AQ1137)</f>
        <v>0</v>
      </c>
      <c r="AU1137" s="58">
        <f ca="1">IF(AND(AQ1137&gt;0,AR1137&gt;0),COUNTIF(AU$6:AU1136,"&gt;0")+1,0)</f>
        <v>0</v>
      </c>
    </row>
    <row r="1138" spans="40:47">
      <c r="AN1138" s="58">
        <v>32</v>
      </c>
      <c r="AO1138" s="58">
        <v>2</v>
      </c>
      <c r="AP1138" s="58">
        <v>5</v>
      </c>
      <c r="AQ1138" s="58">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58">
        <f ca="1">COUNTIF(INDIRECT("H"&amp;(ROW()+12*(($AN1138-1)*3+$AO1138)-ROW())/12+5):INDIRECT("S"&amp;(ROW()+12*(($AN1138-1)*3+$AO1138)-ROW())/12+5),AQ1138)</f>
        <v>0</v>
      </c>
      <c r="AU1138" s="58">
        <f ca="1">IF(AND(AQ1138&gt;0,AR1138&gt;0),COUNTIF(AU$6:AU1137,"&gt;0")+1,0)</f>
        <v>0</v>
      </c>
    </row>
    <row r="1139" spans="40:47">
      <c r="AN1139" s="58">
        <v>32</v>
      </c>
      <c r="AO1139" s="58">
        <v>2</v>
      </c>
      <c r="AP1139" s="58">
        <v>6</v>
      </c>
      <c r="AQ1139" s="58">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58">
        <f ca="1">COUNTIF(INDIRECT("H"&amp;(ROW()+12*(($AN1139-1)*3+$AO1139)-ROW())/12+5):INDIRECT("S"&amp;(ROW()+12*(($AN1139-1)*3+$AO1139)-ROW())/12+5),AQ1139)</f>
        <v>0</v>
      </c>
      <c r="AU1139" s="58">
        <f ca="1">IF(AND(AQ1139&gt;0,AR1139&gt;0),COUNTIF(AU$6:AU1138,"&gt;0")+1,0)</f>
        <v>0</v>
      </c>
    </row>
    <row r="1140" spans="40:47">
      <c r="AN1140" s="58">
        <v>32</v>
      </c>
      <c r="AO1140" s="58">
        <v>2</v>
      </c>
      <c r="AP1140" s="58">
        <v>7</v>
      </c>
      <c r="AQ1140" s="58">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58">
        <f ca="1">COUNTIF(INDIRECT("H"&amp;(ROW()+12*(($AN1140-1)*3+$AO1140)-ROW())/12+5):INDIRECT("S"&amp;(ROW()+12*(($AN1140-1)*3+$AO1140)-ROW())/12+5),AQ1140)</f>
        <v>0</v>
      </c>
      <c r="AU1140" s="58">
        <f ca="1">IF(AND(AQ1140&gt;0,AR1140&gt;0),COUNTIF(AU$6:AU1139,"&gt;0")+1,0)</f>
        <v>0</v>
      </c>
    </row>
    <row r="1141" spans="40:47">
      <c r="AN1141" s="58">
        <v>32</v>
      </c>
      <c r="AO1141" s="58">
        <v>2</v>
      </c>
      <c r="AP1141" s="58">
        <v>8</v>
      </c>
      <c r="AQ1141" s="58">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58">
        <f ca="1">COUNTIF(INDIRECT("H"&amp;(ROW()+12*(($AN1141-1)*3+$AO1141)-ROW())/12+5):INDIRECT("S"&amp;(ROW()+12*(($AN1141-1)*3+$AO1141)-ROW())/12+5),AQ1141)</f>
        <v>0</v>
      </c>
      <c r="AU1141" s="58">
        <f ca="1">IF(AND(AQ1141&gt;0,AR1141&gt;0),COUNTIF(AU$6:AU1140,"&gt;0")+1,0)</f>
        <v>0</v>
      </c>
    </row>
    <row r="1142" spans="40:47">
      <c r="AN1142" s="58">
        <v>32</v>
      </c>
      <c r="AO1142" s="58">
        <v>2</v>
      </c>
      <c r="AP1142" s="58">
        <v>9</v>
      </c>
      <c r="AQ1142" s="58">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58">
        <f ca="1">COUNTIF(INDIRECT("H"&amp;(ROW()+12*(($AN1142-1)*3+$AO1142)-ROW())/12+5):INDIRECT("S"&amp;(ROW()+12*(($AN1142-1)*3+$AO1142)-ROW())/12+5),AQ1142)</f>
        <v>0</v>
      </c>
      <c r="AU1142" s="58">
        <f ca="1">IF(AND(AQ1142&gt;0,AR1142&gt;0),COUNTIF(AU$6:AU1141,"&gt;0")+1,0)</f>
        <v>0</v>
      </c>
    </row>
    <row r="1143" spans="40:47">
      <c r="AN1143" s="58">
        <v>32</v>
      </c>
      <c r="AO1143" s="58">
        <v>2</v>
      </c>
      <c r="AP1143" s="58">
        <v>10</v>
      </c>
      <c r="AQ1143" s="58">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58">
        <f ca="1">COUNTIF(INDIRECT("H"&amp;(ROW()+12*(($AN1143-1)*3+$AO1143)-ROW())/12+5):INDIRECT("S"&amp;(ROW()+12*(($AN1143-1)*3+$AO1143)-ROW())/12+5),AQ1143)</f>
        <v>0</v>
      </c>
      <c r="AU1143" s="58">
        <f ca="1">IF(AND(AQ1143&gt;0,AR1143&gt;0),COUNTIF(AU$6:AU1142,"&gt;0")+1,0)</f>
        <v>0</v>
      </c>
    </row>
    <row r="1144" spans="40:47">
      <c r="AN1144" s="58">
        <v>32</v>
      </c>
      <c r="AO1144" s="58">
        <v>2</v>
      </c>
      <c r="AP1144" s="58">
        <v>11</v>
      </c>
      <c r="AQ1144" s="58">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58">
        <f ca="1">COUNTIF(INDIRECT("H"&amp;(ROW()+12*(($AN1144-1)*3+$AO1144)-ROW())/12+5):INDIRECT("S"&amp;(ROW()+12*(($AN1144-1)*3+$AO1144)-ROW())/12+5),AQ1144)</f>
        <v>0</v>
      </c>
      <c r="AU1144" s="58">
        <f ca="1">IF(AND(AQ1144&gt;0,AR1144&gt;0),COUNTIF(AU$6:AU1143,"&gt;0")+1,0)</f>
        <v>0</v>
      </c>
    </row>
    <row r="1145" spans="40:47">
      <c r="AN1145" s="58">
        <v>32</v>
      </c>
      <c r="AO1145" s="58">
        <v>2</v>
      </c>
      <c r="AP1145" s="58">
        <v>12</v>
      </c>
      <c r="AQ1145" s="58">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58">
        <f ca="1">COUNTIF(INDIRECT("H"&amp;(ROW()+12*(($AN1145-1)*3+$AO1145)-ROW())/12+5):INDIRECT("S"&amp;(ROW()+12*(($AN1145-1)*3+$AO1145)-ROW())/12+5),AQ1145)</f>
        <v>0</v>
      </c>
      <c r="AU1145" s="58">
        <f ca="1">IF(AND(AQ1145&gt;0,AR1145&gt;0),COUNTIF(AU$6:AU1144,"&gt;0")+1,0)</f>
        <v>0</v>
      </c>
    </row>
    <row r="1146" spans="40:47">
      <c r="AN1146" s="58">
        <v>32</v>
      </c>
      <c r="AO1146" s="58">
        <v>3</v>
      </c>
      <c r="AP1146" s="58">
        <v>1</v>
      </c>
      <c r="AQ1146" s="58">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58">
        <f ca="1">COUNTIF(INDIRECT("H"&amp;(ROW()+12*(($AN1146-1)*3+$AO1146)-ROW())/12+5):INDIRECT("S"&amp;(ROW()+12*(($AN1146-1)*3+$AO1146)-ROW())/12+5),AQ1146)</f>
        <v>0</v>
      </c>
      <c r="AU1146" s="58">
        <f ca="1">IF(AND(AQ1146&gt;0,AR1146&gt;0),COUNTIF(AU$6:AU1145,"&gt;0")+1,0)</f>
        <v>0</v>
      </c>
    </row>
    <row r="1147" spans="40:47">
      <c r="AN1147" s="58">
        <v>32</v>
      </c>
      <c r="AO1147" s="58">
        <v>3</v>
      </c>
      <c r="AP1147" s="58">
        <v>2</v>
      </c>
      <c r="AQ1147" s="58">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58">
        <f ca="1">COUNTIF(INDIRECT("H"&amp;(ROW()+12*(($AN1147-1)*3+$AO1147)-ROW())/12+5):INDIRECT("S"&amp;(ROW()+12*(($AN1147-1)*3+$AO1147)-ROW())/12+5),AQ1147)</f>
        <v>0</v>
      </c>
      <c r="AU1147" s="58">
        <f ca="1">IF(AND(AQ1147&gt;0,AR1147&gt;0),COUNTIF(AU$6:AU1146,"&gt;0")+1,0)</f>
        <v>0</v>
      </c>
    </row>
    <row r="1148" spans="40:47">
      <c r="AN1148" s="58">
        <v>32</v>
      </c>
      <c r="AO1148" s="58">
        <v>3</v>
      </c>
      <c r="AP1148" s="58">
        <v>3</v>
      </c>
      <c r="AQ1148" s="58">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58">
        <f ca="1">COUNTIF(INDIRECT("H"&amp;(ROW()+12*(($AN1148-1)*3+$AO1148)-ROW())/12+5):INDIRECT("S"&amp;(ROW()+12*(($AN1148-1)*3+$AO1148)-ROW())/12+5),AQ1148)</f>
        <v>0</v>
      </c>
      <c r="AU1148" s="58">
        <f ca="1">IF(AND(AQ1148&gt;0,AR1148&gt;0),COUNTIF(AU$6:AU1147,"&gt;0")+1,0)</f>
        <v>0</v>
      </c>
    </row>
    <row r="1149" spans="40:47">
      <c r="AN1149" s="58">
        <v>32</v>
      </c>
      <c r="AO1149" s="58">
        <v>3</v>
      </c>
      <c r="AP1149" s="58">
        <v>4</v>
      </c>
      <c r="AQ1149" s="58">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58">
        <f ca="1">COUNTIF(INDIRECT("H"&amp;(ROW()+12*(($AN1149-1)*3+$AO1149)-ROW())/12+5):INDIRECT("S"&amp;(ROW()+12*(($AN1149-1)*3+$AO1149)-ROW())/12+5),AQ1149)</f>
        <v>0</v>
      </c>
      <c r="AU1149" s="58">
        <f ca="1">IF(AND(AQ1149&gt;0,AR1149&gt;0),COUNTIF(AU$6:AU1148,"&gt;0")+1,0)</f>
        <v>0</v>
      </c>
    </row>
    <row r="1150" spans="40:47">
      <c r="AN1150" s="58">
        <v>32</v>
      </c>
      <c r="AO1150" s="58">
        <v>3</v>
      </c>
      <c r="AP1150" s="58">
        <v>5</v>
      </c>
      <c r="AQ1150" s="58">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58">
        <f ca="1">COUNTIF(INDIRECT("H"&amp;(ROW()+12*(($AN1150-1)*3+$AO1150)-ROW())/12+5):INDIRECT("S"&amp;(ROW()+12*(($AN1150-1)*3+$AO1150)-ROW())/12+5),AQ1150)</f>
        <v>0</v>
      </c>
      <c r="AU1150" s="58">
        <f ca="1">IF(AND(AQ1150&gt;0,AR1150&gt;0),COUNTIF(AU$6:AU1149,"&gt;0")+1,0)</f>
        <v>0</v>
      </c>
    </row>
    <row r="1151" spans="40:47">
      <c r="AN1151" s="58">
        <v>32</v>
      </c>
      <c r="AO1151" s="58">
        <v>3</v>
      </c>
      <c r="AP1151" s="58">
        <v>6</v>
      </c>
      <c r="AQ1151" s="58">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58">
        <f ca="1">COUNTIF(INDIRECT("H"&amp;(ROW()+12*(($AN1151-1)*3+$AO1151)-ROW())/12+5):INDIRECT("S"&amp;(ROW()+12*(($AN1151-1)*3+$AO1151)-ROW())/12+5),AQ1151)</f>
        <v>0</v>
      </c>
      <c r="AU1151" s="58">
        <f ca="1">IF(AND(AQ1151&gt;0,AR1151&gt;0),COUNTIF(AU$6:AU1150,"&gt;0")+1,0)</f>
        <v>0</v>
      </c>
    </row>
    <row r="1152" spans="40:47">
      <c r="AN1152" s="58">
        <v>32</v>
      </c>
      <c r="AO1152" s="58">
        <v>3</v>
      </c>
      <c r="AP1152" s="58">
        <v>7</v>
      </c>
      <c r="AQ1152" s="58">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58">
        <f ca="1">COUNTIF(INDIRECT("H"&amp;(ROW()+12*(($AN1152-1)*3+$AO1152)-ROW())/12+5):INDIRECT("S"&amp;(ROW()+12*(($AN1152-1)*3+$AO1152)-ROW())/12+5),AQ1152)</f>
        <v>0</v>
      </c>
      <c r="AU1152" s="58">
        <f ca="1">IF(AND(AQ1152&gt;0,AR1152&gt;0),COUNTIF(AU$6:AU1151,"&gt;0")+1,0)</f>
        <v>0</v>
      </c>
    </row>
    <row r="1153" spans="40:47">
      <c r="AN1153" s="58">
        <v>32</v>
      </c>
      <c r="AO1153" s="58">
        <v>3</v>
      </c>
      <c r="AP1153" s="58">
        <v>8</v>
      </c>
      <c r="AQ1153" s="58">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58">
        <f ca="1">COUNTIF(INDIRECT("H"&amp;(ROW()+12*(($AN1153-1)*3+$AO1153)-ROW())/12+5):INDIRECT("S"&amp;(ROW()+12*(($AN1153-1)*3+$AO1153)-ROW())/12+5),AQ1153)</f>
        <v>0</v>
      </c>
      <c r="AU1153" s="58">
        <f ca="1">IF(AND(AQ1153&gt;0,AR1153&gt;0),COUNTIF(AU$6:AU1152,"&gt;0")+1,0)</f>
        <v>0</v>
      </c>
    </row>
    <row r="1154" spans="40:47">
      <c r="AN1154" s="58">
        <v>32</v>
      </c>
      <c r="AO1154" s="58">
        <v>3</v>
      </c>
      <c r="AP1154" s="58">
        <v>9</v>
      </c>
      <c r="AQ1154" s="58">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58">
        <f ca="1">COUNTIF(INDIRECT("H"&amp;(ROW()+12*(($AN1154-1)*3+$AO1154)-ROW())/12+5):INDIRECT("S"&amp;(ROW()+12*(($AN1154-1)*3+$AO1154)-ROW())/12+5),AQ1154)</f>
        <v>0</v>
      </c>
      <c r="AU1154" s="58">
        <f ca="1">IF(AND(AQ1154&gt;0,AR1154&gt;0),COUNTIF(AU$6:AU1153,"&gt;0")+1,0)</f>
        <v>0</v>
      </c>
    </row>
    <row r="1155" spans="40:47">
      <c r="AN1155" s="58">
        <v>32</v>
      </c>
      <c r="AO1155" s="58">
        <v>3</v>
      </c>
      <c r="AP1155" s="58">
        <v>10</v>
      </c>
      <c r="AQ1155" s="58">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58">
        <f ca="1">COUNTIF(INDIRECT("H"&amp;(ROW()+12*(($AN1155-1)*3+$AO1155)-ROW())/12+5):INDIRECT("S"&amp;(ROW()+12*(($AN1155-1)*3+$AO1155)-ROW())/12+5),AQ1155)</f>
        <v>0</v>
      </c>
      <c r="AU1155" s="58">
        <f ca="1">IF(AND(AQ1155&gt;0,AR1155&gt;0),COUNTIF(AU$6:AU1154,"&gt;0")+1,0)</f>
        <v>0</v>
      </c>
    </row>
    <row r="1156" spans="40:47">
      <c r="AN1156" s="58">
        <v>32</v>
      </c>
      <c r="AO1156" s="58">
        <v>3</v>
      </c>
      <c r="AP1156" s="58">
        <v>11</v>
      </c>
      <c r="AQ1156" s="58">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58">
        <f ca="1">COUNTIF(INDIRECT("H"&amp;(ROW()+12*(($AN1156-1)*3+$AO1156)-ROW())/12+5):INDIRECT("S"&amp;(ROW()+12*(($AN1156-1)*3+$AO1156)-ROW())/12+5),AQ1156)</f>
        <v>0</v>
      </c>
      <c r="AU1156" s="58">
        <f ca="1">IF(AND(AQ1156&gt;0,AR1156&gt;0),COUNTIF(AU$6:AU1155,"&gt;0")+1,0)</f>
        <v>0</v>
      </c>
    </row>
    <row r="1157" spans="40:47">
      <c r="AN1157" s="243">
        <v>32</v>
      </c>
      <c r="AO1157" s="243">
        <v>3</v>
      </c>
      <c r="AP1157" s="243">
        <v>12</v>
      </c>
      <c r="AQ1157" s="58">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58">
        <f ca="1">COUNTIF(INDIRECT("H"&amp;(ROW()+12*(($AN1157-1)*3+$AO1157)-ROW())/12+5):INDIRECT("S"&amp;(ROW()+12*(($AN1157-1)*3+$AO1157)-ROW())/12+5),AQ1157)</f>
        <v>0</v>
      </c>
      <c r="AU1157" s="58">
        <f ca="1">IF(AND(AQ1157&gt;0,AR1157&gt;0),COUNTIF(AU$6:AU1156,"&gt;0")+1,0)</f>
        <v>0</v>
      </c>
    </row>
    <row r="1158" spans="40:47">
      <c r="AN1158" s="58">
        <v>33</v>
      </c>
      <c r="AO1158" s="58">
        <v>1</v>
      </c>
      <c r="AP1158" s="58">
        <v>1</v>
      </c>
      <c r="AQ1158" s="58">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58">
        <f ca="1">COUNTIF(INDIRECT("H"&amp;(ROW()+12*(($AN1158-1)*3+$AO1158)-ROW())/12+5):INDIRECT("S"&amp;(ROW()+12*(($AN1158-1)*3+$AO1158)-ROW())/12+5),AQ1158)</f>
        <v>0</v>
      </c>
      <c r="AU1158" s="58">
        <f ca="1">IF(AND(AQ1158&gt;0,AR1158&gt;0),COUNTIF(AU$6:AU1157,"&gt;0")+1,0)</f>
        <v>0</v>
      </c>
    </row>
    <row r="1159" spans="40:47">
      <c r="AN1159" s="58">
        <v>33</v>
      </c>
      <c r="AO1159" s="58">
        <v>1</v>
      </c>
      <c r="AP1159" s="58">
        <v>2</v>
      </c>
      <c r="AQ1159" s="58">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58">
        <f ca="1">COUNTIF(INDIRECT("H"&amp;(ROW()+12*(($AN1159-1)*3+$AO1159)-ROW())/12+5):INDIRECT("S"&amp;(ROW()+12*(($AN1159-1)*3+$AO1159)-ROW())/12+5),AQ1159)</f>
        <v>0</v>
      </c>
      <c r="AU1159" s="58">
        <f ca="1">IF(AND(AQ1159&gt;0,AR1159&gt;0),COUNTIF(AU$6:AU1158,"&gt;0")+1,0)</f>
        <v>0</v>
      </c>
    </row>
    <row r="1160" spans="40:47">
      <c r="AN1160" s="58">
        <v>33</v>
      </c>
      <c r="AO1160" s="58">
        <v>1</v>
      </c>
      <c r="AP1160" s="58">
        <v>3</v>
      </c>
      <c r="AQ1160" s="58">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58">
        <f ca="1">COUNTIF(INDIRECT("H"&amp;(ROW()+12*(($AN1160-1)*3+$AO1160)-ROW())/12+5):INDIRECT("S"&amp;(ROW()+12*(($AN1160-1)*3+$AO1160)-ROW())/12+5),AQ1160)</f>
        <v>0</v>
      </c>
      <c r="AU1160" s="58">
        <f ca="1">IF(AND(AQ1160&gt;0,AR1160&gt;0),COUNTIF(AU$6:AU1159,"&gt;0")+1,0)</f>
        <v>0</v>
      </c>
    </row>
    <row r="1161" spans="40:47">
      <c r="AN1161" s="58">
        <v>33</v>
      </c>
      <c r="AO1161" s="58">
        <v>1</v>
      </c>
      <c r="AP1161" s="58">
        <v>4</v>
      </c>
      <c r="AQ1161" s="58">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58">
        <f ca="1">COUNTIF(INDIRECT("H"&amp;(ROW()+12*(($AN1161-1)*3+$AO1161)-ROW())/12+5):INDIRECT("S"&amp;(ROW()+12*(($AN1161-1)*3+$AO1161)-ROW())/12+5),AQ1161)</f>
        <v>0</v>
      </c>
      <c r="AU1161" s="58">
        <f ca="1">IF(AND(AQ1161&gt;0,AR1161&gt;0),COUNTIF(AU$6:AU1160,"&gt;0")+1,0)</f>
        <v>0</v>
      </c>
    </row>
    <row r="1162" spans="40:47">
      <c r="AN1162" s="58">
        <v>33</v>
      </c>
      <c r="AO1162" s="58">
        <v>1</v>
      </c>
      <c r="AP1162" s="58">
        <v>5</v>
      </c>
      <c r="AQ1162" s="58">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58">
        <f ca="1">COUNTIF(INDIRECT("H"&amp;(ROW()+12*(($AN1162-1)*3+$AO1162)-ROW())/12+5):INDIRECT("S"&amp;(ROW()+12*(($AN1162-1)*3+$AO1162)-ROW())/12+5),AQ1162)</f>
        <v>0</v>
      </c>
      <c r="AU1162" s="58">
        <f ca="1">IF(AND(AQ1162&gt;0,AR1162&gt;0),COUNTIF(AU$6:AU1161,"&gt;0")+1,0)</f>
        <v>0</v>
      </c>
    </row>
    <row r="1163" spans="40:47">
      <c r="AN1163" s="58">
        <v>33</v>
      </c>
      <c r="AO1163" s="58">
        <v>1</v>
      </c>
      <c r="AP1163" s="58">
        <v>6</v>
      </c>
      <c r="AQ1163" s="58">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58">
        <f ca="1">COUNTIF(INDIRECT("H"&amp;(ROW()+12*(($AN1163-1)*3+$AO1163)-ROW())/12+5):INDIRECT("S"&amp;(ROW()+12*(($AN1163-1)*3+$AO1163)-ROW())/12+5),AQ1163)</f>
        <v>0</v>
      </c>
      <c r="AU1163" s="58">
        <f ca="1">IF(AND(AQ1163&gt;0,AR1163&gt;0),COUNTIF(AU$6:AU1162,"&gt;0")+1,0)</f>
        <v>0</v>
      </c>
    </row>
    <row r="1164" spans="40:47">
      <c r="AN1164" s="58">
        <v>33</v>
      </c>
      <c r="AO1164" s="58">
        <v>1</v>
      </c>
      <c r="AP1164" s="58">
        <v>7</v>
      </c>
      <c r="AQ1164" s="58">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58">
        <f ca="1">COUNTIF(INDIRECT("H"&amp;(ROW()+12*(($AN1164-1)*3+$AO1164)-ROW())/12+5):INDIRECT("S"&amp;(ROW()+12*(($AN1164-1)*3+$AO1164)-ROW())/12+5),AQ1164)</f>
        <v>0</v>
      </c>
      <c r="AU1164" s="58">
        <f ca="1">IF(AND(AQ1164&gt;0,AR1164&gt;0),COUNTIF(AU$6:AU1163,"&gt;0")+1,0)</f>
        <v>0</v>
      </c>
    </row>
    <row r="1165" spans="40:47">
      <c r="AN1165" s="58">
        <v>33</v>
      </c>
      <c r="AO1165" s="58">
        <v>1</v>
      </c>
      <c r="AP1165" s="58">
        <v>8</v>
      </c>
      <c r="AQ1165" s="58">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58">
        <f ca="1">COUNTIF(INDIRECT("H"&amp;(ROW()+12*(($AN1165-1)*3+$AO1165)-ROW())/12+5):INDIRECT("S"&amp;(ROW()+12*(($AN1165-1)*3+$AO1165)-ROW())/12+5),AQ1165)</f>
        <v>0</v>
      </c>
      <c r="AU1165" s="58">
        <f ca="1">IF(AND(AQ1165&gt;0,AR1165&gt;0),COUNTIF(AU$6:AU1164,"&gt;0")+1,0)</f>
        <v>0</v>
      </c>
    </row>
    <row r="1166" spans="40:47">
      <c r="AN1166" s="58">
        <v>33</v>
      </c>
      <c r="AO1166" s="58">
        <v>1</v>
      </c>
      <c r="AP1166" s="58">
        <v>9</v>
      </c>
      <c r="AQ1166" s="58">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58">
        <f ca="1">COUNTIF(INDIRECT("H"&amp;(ROW()+12*(($AN1166-1)*3+$AO1166)-ROW())/12+5):INDIRECT("S"&amp;(ROW()+12*(($AN1166-1)*3+$AO1166)-ROW())/12+5),AQ1166)</f>
        <v>0</v>
      </c>
      <c r="AU1166" s="58">
        <f ca="1">IF(AND(AQ1166&gt;0,AR1166&gt;0),COUNTIF(AU$6:AU1165,"&gt;0")+1,0)</f>
        <v>0</v>
      </c>
    </row>
    <row r="1167" spans="40:47">
      <c r="AN1167" s="58">
        <v>33</v>
      </c>
      <c r="AO1167" s="58">
        <v>1</v>
      </c>
      <c r="AP1167" s="58">
        <v>10</v>
      </c>
      <c r="AQ1167" s="58">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58">
        <f ca="1">COUNTIF(INDIRECT("H"&amp;(ROW()+12*(($AN1167-1)*3+$AO1167)-ROW())/12+5):INDIRECT("S"&amp;(ROW()+12*(($AN1167-1)*3+$AO1167)-ROW())/12+5),AQ1167)</f>
        <v>0</v>
      </c>
      <c r="AU1167" s="58">
        <f ca="1">IF(AND(AQ1167&gt;0,AR1167&gt;0),COUNTIF(AU$6:AU1166,"&gt;0")+1,0)</f>
        <v>0</v>
      </c>
    </row>
    <row r="1168" spans="40:47">
      <c r="AN1168" s="58">
        <v>33</v>
      </c>
      <c r="AO1168" s="58">
        <v>1</v>
      </c>
      <c r="AP1168" s="58">
        <v>11</v>
      </c>
      <c r="AQ1168" s="58">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58">
        <f ca="1">COUNTIF(INDIRECT("H"&amp;(ROW()+12*(($AN1168-1)*3+$AO1168)-ROW())/12+5):INDIRECT("S"&amp;(ROW()+12*(($AN1168-1)*3+$AO1168)-ROW())/12+5),AQ1168)</f>
        <v>0</v>
      </c>
      <c r="AU1168" s="58">
        <f ca="1">IF(AND(AQ1168&gt;0,AR1168&gt;0),COUNTIF(AU$6:AU1167,"&gt;0")+1,0)</f>
        <v>0</v>
      </c>
    </row>
    <row r="1169" spans="40:47">
      <c r="AN1169" s="58">
        <v>33</v>
      </c>
      <c r="AO1169" s="58">
        <v>1</v>
      </c>
      <c r="AP1169" s="58">
        <v>12</v>
      </c>
      <c r="AQ1169" s="58">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58">
        <f ca="1">COUNTIF(INDIRECT("H"&amp;(ROW()+12*(($AN1169-1)*3+$AO1169)-ROW())/12+5):INDIRECT("S"&amp;(ROW()+12*(($AN1169-1)*3+$AO1169)-ROW())/12+5),AQ1169)</f>
        <v>0</v>
      </c>
      <c r="AU1169" s="58">
        <f ca="1">IF(AND(AQ1169&gt;0,AR1169&gt;0),COUNTIF(AU$6:AU1168,"&gt;0")+1,0)</f>
        <v>0</v>
      </c>
    </row>
    <row r="1170" spans="40:47">
      <c r="AN1170" s="58">
        <v>33</v>
      </c>
      <c r="AO1170" s="58">
        <v>2</v>
      </c>
      <c r="AP1170" s="58">
        <v>1</v>
      </c>
      <c r="AQ1170" s="58">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58">
        <f ca="1">COUNTIF(INDIRECT("H"&amp;(ROW()+12*(($AN1170-1)*3+$AO1170)-ROW())/12+5):INDIRECT("S"&amp;(ROW()+12*(($AN1170-1)*3+$AO1170)-ROW())/12+5),AQ1170)</f>
        <v>0</v>
      </c>
      <c r="AU1170" s="58">
        <f ca="1">IF(AND(AQ1170&gt;0,AR1170&gt;0),COUNTIF(AU$6:AU1169,"&gt;0")+1,0)</f>
        <v>0</v>
      </c>
    </row>
    <row r="1171" spans="40:47">
      <c r="AN1171" s="58">
        <v>33</v>
      </c>
      <c r="AO1171" s="58">
        <v>2</v>
      </c>
      <c r="AP1171" s="58">
        <v>2</v>
      </c>
      <c r="AQ1171" s="58">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58">
        <f ca="1">COUNTIF(INDIRECT("H"&amp;(ROW()+12*(($AN1171-1)*3+$AO1171)-ROW())/12+5):INDIRECT("S"&amp;(ROW()+12*(($AN1171-1)*3+$AO1171)-ROW())/12+5),AQ1171)</f>
        <v>0</v>
      </c>
      <c r="AU1171" s="58">
        <f ca="1">IF(AND(AQ1171&gt;0,AR1171&gt;0),COUNTIF(AU$6:AU1170,"&gt;0")+1,0)</f>
        <v>0</v>
      </c>
    </row>
    <row r="1172" spans="40:47">
      <c r="AN1172" s="58">
        <v>33</v>
      </c>
      <c r="AO1172" s="58">
        <v>2</v>
      </c>
      <c r="AP1172" s="58">
        <v>3</v>
      </c>
      <c r="AQ1172" s="58">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58">
        <f ca="1">COUNTIF(INDIRECT("H"&amp;(ROW()+12*(($AN1172-1)*3+$AO1172)-ROW())/12+5):INDIRECT("S"&amp;(ROW()+12*(($AN1172-1)*3+$AO1172)-ROW())/12+5),AQ1172)</f>
        <v>0</v>
      </c>
      <c r="AU1172" s="58">
        <f ca="1">IF(AND(AQ1172&gt;0,AR1172&gt;0),COUNTIF(AU$6:AU1171,"&gt;0")+1,0)</f>
        <v>0</v>
      </c>
    </row>
    <row r="1173" spans="40:47">
      <c r="AN1173" s="58">
        <v>33</v>
      </c>
      <c r="AO1173" s="58">
        <v>2</v>
      </c>
      <c r="AP1173" s="58">
        <v>4</v>
      </c>
      <c r="AQ1173" s="58">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58">
        <f ca="1">COUNTIF(INDIRECT("H"&amp;(ROW()+12*(($AN1173-1)*3+$AO1173)-ROW())/12+5):INDIRECT("S"&amp;(ROW()+12*(($AN1173-1)*3+$AO1173)-ROW())/12+5),AQ1173)</f>
        <v>0</v>
      </c>
      <c r="AU1173" s="58">
        <f ca="1">IF(AND(AQ1173&gt;0,AR1173&gt;0),COUNTIF(AU$6:AU1172,"&gt;0")+1,0)</f>
        <v>0</v>
      </c>
    </row>
    <row r="1174" spans="40:47">
      <c r="AN1174" s="58">
        <v>33</v>
      </c>
      <c r="AO1174" s="58">
        <v>2</v>
      </c>
      <c r="AP1174" s="58">
        <v>5</v>
      </c>
      <c r="AQ1174" s="58">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58">
        <f ca="1">COUNTIF(INDIRECT("H"&amp;(ROW()+12*(($AN1174-1)*3+$AO1174)-ROW())/12+5):INDIRECT("S"&amp;(ROW()+12*(($AN1174-1)*3+$AO1174)-ROW())/12+5),AQ1174)</f>
        <v>0</v>
      </c>
      <c r="AU1174" s="58">
        <f ca="1">IF(AND(AQ1174&gt;0,AR1174&gt;0),COUNTIF(AU$6:AU1173,"&gt;0")+1,0)</f>
        <v>0</v>
      </c>
    </row>
    <row r="1175" spans="40:47">
      <c r="AN1175" s="58">
        <v>33</v>
      </c>
      <c r="AO1175" s="58">
        <v>2</v>
      </c>
      <c r="AP1175" s="58">
        <v>6</v>
      </c>
      <c r="AQ1175" s="58">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58">
        <f ca="1">COUNTIF(INDIRECT("H"&amp;(ROW()+12*(($AN1175-1)*3+$AO1175)-ROW())/12+5):INDIRECT("S"&amp;(ROW()+12*(($AN1175-1)*3+$AO1175)-ROW())/12+5),AQ1175)</f>
        <v>0</v>
      </c>
      <c r="AU1175" s="58">
        <f ca="1">IF(AND(AQ1175&gt;0,AR1175&gt;0),COUNTIF(AU$6:AU1174,"&gt;0")+1,0)</f>
        <v>0</v>
      </c>
    </row>
    <row r="1176" spans="40:47">
      <c r="AN1176" s="58">
        <v>33</v>
      </c>
      <c r="AO1176" s="58">
        <v>2</v>
      </c>
      <c r="AP1176" s="58">
        <v>7</v>
      </c>
      <c r="AQ1176" s="58">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58">
        <f ca="1">COUNTIF(INDIRECT("H"&amp;(ROW()+12*(($AN1176-1)*3+$AO1176)-ROW())/12+5):INDIRECT("S"&amp;(ROW()+12*(($AN1176-1)*3+$AO1176)-ROW())/12+5),AQ1176)</f>
        <v>0</v>
      </c>
      <c r="AU1176" s="58">
        <f ca="1">IF(AND(AQ1176&gt;0,AR1176&gt;0),COUNTIF(AU$6:AU1175,"&gt;0")+1,0)</f>
        <v>0</v>
      </c>
    </row>
    <row r="1177" spans="40:47">
      <c r="AN1177" s="58">
        <v>33</v>
      </c>
      <c r="AO1177" s="58">
        <v>2</v>
      </c>
      <c r="AP1177" s="58">
        <v>8</v>
      </c>
      <c r="AQ1177" s="58">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58">
        <f ca="1">COUNTIF(INDIRECT("H"&amp;(ROW()+12*(($AN1177-1)*3+$AO1177)-ROW())/12+5):INDIRECT("S"&amp;(ROW()+12*(($AN1177-1)*3+$AO1177)-ROW())/12+5),AQ1177)</f>
        <v>0</v>
      </c>
      <c r="AU1177" s="58">
        <f ca="1">IF(AND(AQ1177&gt;0,AR1177&gt;0),COUNTIF(AU$6:AU1176,"&gt;0")+1,0)</f>
        <v>0</v>
      </c>
    </row>
    <row r="1178" spans="40:47">
      <c r="AN1178" s="58">
        <v>33</v>
      </c>
      <c r="AO1178" s="58">
        <v>2</v>
      </c>
      <c r="AP1178" s="58">
        <v>9</v>
      </c>
      <c r="AQ1178" s="58">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58">
        <f ca="1">COUNTIF(INDIRECT("H"&amp;(ROW()+12*(($AN1178-1)*3+$AO1178)-ROW())/12+5):INDIRECT("S"&amp;(ROW()+12*(($AN1178-1)*3+$AO1178)-ROW())/12+5),AQ1178)</f>
        <v>0</v>
      </c>
      <c r="AU1178" s="58">
        <f ca="1">IF(AND(AQ1178&gt;0,AR1178&gt;0),COUNTIF(AU$6:AU1177,"&gt;0")+1,0)</f>
        <v>0</v>
      </c>
    </row>
    <row r="1179" spans="40:47">
      <c r="AN1179" s="58">
        <v>33</v>
      </c>
      <c r="AO1179" s="58">
        <v>2</v>
      </c>
      <c r="AP1179" s="58">
        <v>10</v>
      </c>
      <c r="AQ1179" s="58">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58">
        <f ca="1">COUNTIF(INDIRECT("H"&amp;(ROW()+12*(($AN1179-1)*3+$AO1179)-ROW())/12+5):INDIRECT("S"&amp;(ROW()+12*(($AN1179-1)*3+$AO1179)-ROW())/12+5),AQ1179)</f>
        <v>0</v>
      </c>
      <c r="AU1179" s="58">
        <f ca="1">IF(AND(AQ1179&gt;0,AR1179&gt;0),COUNTIF(AU$6:AU1178,"&gt;0")+1,0)</f>
        <v>0</v>
      </c>
    </row>
    <row r="1180" spans="40:47">
      <c r="AN1180" s="58">
        <v>33</v>
      </c>
      <c r="AO1180" s="58">
        <v>2</v>
      </c>
      <c r="AP1180" s="58">
        <v>11</v>
      </c>
      <c r="AQ1180" s="58">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58">
        <f ca="1">COUNTIF(INDIRECT("H"&amp;(ROW()+12*(($AN1180-1)*3+$AO1180)-ROW())/12+5):INDIRECT("S"&amp;(ROW()+12*(($AN1180-1)*3+$AO1180)-ROW())/12+5),AQ1180)</f>
        <v>0</v>
      </c>
      <c r="AU1180" s="58">
        <f ca="1">IF(AND(AQ1180&gt;0,AR1180&gt;0),COUNTIF(AU$6:AU1179,"&gt;0")+1,0)</f>
        <v>0</v>
      </c>
    </row>
    <row r="1181" spans="40:47">
      <c r="AN1181" s="58">
        <v>33</v>
      </c>
      <c r="AO1181" s="58">
        <v>2</v>
      </c>
      <c r="AP1181" s="58">
        <v>12</v>
      </c>
      <c r="AQ1181" s="58">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58">
        <f ca="1">COUNTIF(INDIRECT("H"&amp;(ROW()+12*(($AN1181-1)*3+$AO1181)-ROW())/12+5):INDIRECT("S"&amp;(ROW()+12*(($AN1181-1)*3+$AO1181)-ROW())/12+5),AQ1181)</f>
        <v>0</v>
      </c>
      <c r="AU1181" s="58">
        <f ca="1">IF(AND(AQ1181&gt;0,AR1181&gt;0),COUNTIF(AU$6:AU1180,"&gt;0")+1,0)</f>
        <v>0</v>
      </c>
    </row>
    <row r="1182" spans="40:47">
      <c r="AN1182" s="58">
        <v>33</v>
      </c>
      <c r="AO1182" s="58">
        <v>3</v>
      </c>
      <c r="AP1182" s="58">
        <v>1</v>
      </c>
      <c r="AQ1182" s="58">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58">
        <f ca="1">COUNTIF(INDIRECT("H"&amp;(ROW()+12*(($AN1182-1)*3+$AO1182)-ROW())/12+5):INDIRECT("S"&amp;(ROW()+12*(($AN1182-1)*3+$AO1182)-ROW())/12+5),AQ1182)</f>
        <v>0</v>
      </c>
      <c r="AU1182" s="58">
        <f ca="1">IF(AND(AQ1182&gt;0,AR1182&gt;0),COUNTIF(AU$6:AU1181,"&gt;0")+1,0)</f>
        <v>0</v>
      </c>
    </row>
    <row r="1183" spans="40:47">
      <c r="AN1183" s="58">
        <v>33</v>
      </c>
      <c r="AO1183" s="58">
        <v>3</v>
      </c>
      <c r="AP1183" s="58">
        <v>2</v>
      </c>
      <c r="AQ1183" s="58">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58">
        <f ca="1">COUNTIF(INDIRECT("H"&amp;(ROW()+12*(($AN1183-1)*3+$AO1183)-ROW())/12+5):INDIRECT("S"&amp;(ROW()+12*(($AN1183-1)*3+$AO1183)-ROW())/12+5),AQ1183)</f>
        <v>0</v>
      </c>
      <c r="AU1183" s="58">
        <f ca="1">IF(AND(AQ1183&gt;0,AR1183&gt;0),COUNTIF(AU$6:AU1182,"&gt;0")+1,0)</f>
        <v>0</v>
      </c>
    </row>
    <row r="1184" spans="40:47">
      <c r="AN1184" s="58">
        <v>33</v>
      </c>
      <c r="AO1184" s="58">
        <v>3</v>
      </c>
      <c r="AP1184" s="58">
        <v>3</v>
      </c>
      <c r="AQ1184" s="58">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58">
        <f ca="1">COUNTIF(INDIRECT("H"&amp;(ROW()+12*(($AN1184-1)*3+$AO1184)-ROW())/12+5):INDIRECT("S"&amp;(ROW()+12*(($AN1184-1)*3+$AO1184)-ROW())/12+5),AQ1184)</f>
        <v>0</v>
      </c>
      <c r="AU1184" s="58">
        <f ca="1">IF(AND(AQ1184&gt;0,AR1184&gt;0),COUNTIF(AU$6:AU1183,"&gt;0")+1,0)</f>
        <v>0</v>
      </c>
    </row>
    <row r="1185" spans="40:47">
      <c r="AN1185" s="58">
        <v>33</v>
      </c>
      <c r="AO1185" s="58">
        <v>3</v>
      </c>
      <c r="AP1185" s="58">
        <v>4</v>
      </c>
      <c r="AQ1185" s="58">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58">
        <f ca="1">COUNTIF(INDIRECT("H"&amp;(ROW()+12*(($AN1185-1)*3+$AO1185)-ROW())/12+5):INDIRECT("S"&amp;(ROW()+12*(($AN1185-1)*3+$AO1185)-ROW())/12+5),AQ1185)</f>
        <v>0</v>
      </c>
      <c r="AU1185" s="58">
        <f ca="1">IF(AND(AQ1185&gt;0,AR1185&gt;0),COUNTIF(AU$6:AU1184,"&gt;0")+1,0)</f>
        <v>0</v>
      </c>
    </row>
    <row r="1186" spans="40:47">
      <c r="AN1186" s="58">
        <v>33</v>
      </c>
      <c r="AO1186" s="58">
        <v>3</v>
      </c>
      <c r="AP1186" s="58">
        <v>5</v>
      </c>
      <c r="AQ1186" s="58">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58">
        <f ca="1">COUNTIF(INDIRECT("H"&amp;(ROW()+12*(($AN1186-1)*3+$AO1186)-ROW())/12+5):INDIRECT("S"&amp;(ROW()+12*(($AN1186-1)*3+$AO1186)-ROW())/12+5),AQ1186)</f>
        <v>0</v>
      </c>
      <c r="AU1186" s="58">
        <f ca="1">IF(AND(AQ1186&gt;0,AR1186&gt;0),COUNTIF(AU$6:AU1185,"&gt;0")+1,0)</f>
        <v>0</v>
      </c>
    </row>
    <row r="1187" spans="40:47">
      <c r="AN1187" s="58">
        <v>33</v>
      </c>
      <c r="AO1187" s="58">
        <v>3</v>
      </c>
      <c r="AP1187" s="58">
        <v>6</v>
      </c>
      <c r="AQ1187" s="58">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58">
        <f ca="1">COUNTIF(INDIRECT("H"&amp;(ROW()+12*(($AN1187-1)*3+$AO1187)-ROW())/12+5):INDIRECT("S"&amp;(ROW()+12*(($AN1187-1)*3+$AO1187)-ROW())/12+5),AQ1187)</f>
        <v>0</v>
      </c>
      <c r="AU1187" s="58">
        <f ca="1">IF(AND(AQ1187&gt;0,AR1187&gt;0),COUNTIF(AU$6:AU1186,"&gt;0")+1,0)</f>
        <v>0</v>
      </c>
    </row>
    <row r="1188" spans="40:47">
      <c r="AN1188" s="58">
        <v>33</v>
      </c>
      <c r="AO1188" s="58">
        <v>3</v>
      </c>
      <c r="AP1188" s="58">
        <v>7</v>
      </c>
      <c r="AQ1188" s="58">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58">
        <f ca="1">COUNTIF(INDIRECT("H"&amp;(ROW()+12*(($AN1188-1)*3+$AO1188)-ROW())/12+5):INDIRECT("S"&amp;(ROW()+12*(($AN1188-1)*3+$AO1188)-ROW())/12+5),AQ1188)</f>
        <v>0</v>
      </c>
      <c r="AU1188" s="58">
        <f ca="1">IF(AND(AQ1188&gt;0,AR1188&gt;0),COUNTIF(AU$6:AU1187,"&gt;0")+1,0)</f>
        <v>0</v>
      </c>
    </row>
    <row r="1189" spans="40:47">
      <c r="AN1189" s="58">
        <v>33</v>
      </c>
      <c r="AO1189" s="58">
        <v>3</v>
      </c>
      <c r="AP1189" s="58">
        <v>8</v>
      </c>
      <c r="AQ1189" s="58">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58">
        <f ca="1">COUNTIF(INDIRECT("H"&amp;(ROW()+12*(($AN1189-1)*3+$AO1189)-ROW())/12+5):INDIRECT("S"&amp;(ROW()+12*(($AN1189-1)*3+$AO1189)-ROW())/12+5),AQ1189)</f>
        <v>0</v>
      </c>
      <c r="AU1189" s="58">
        <f ca="1">IF(AND(AQ1189&gt;0,AR1189&gt;0),COUNTIF(AU$6:AU1188,"&gt;0")+1,0)</f>
        <v>0</v>
      </c>
    </row>
    <row r="1190" spans="40:47">
      <c r="AN1190" s="58">
        <v>33</v>
      </c>
      <c r="AO1190" s="58">
        <v>3</v>
      </c>
      <c r="AP1190" s="58">
        <v>9</v>
      </c>
      <c r="AQ1190" s="58">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58">
        <f ca="1">COUNTIF(INDIRECT("H"&amp;(ROW()+12*(($AN1190-1)*3+$AO1190)-ROW())/12+5):INDIRECT("S"&amp;(ROW()+12*(($AN1190-1)*3+$AO1190)-ROW())/12+5),AQ1190)</f>
        <v>0</v>
      </c>
      <c r="AU1190" s="58">
        <f ca="1">IF(AND(AQ1190&gt;0,AR1190&gt;0),COUNTIF(AU$6:AU1189,"&gt;0")+1,0)</f>
        <v>0</v>
      </c>
    </row>
    <row r="1191" spans="40:47">
      <c r="AN1191" s="58">
        <v>33</v>
      </c>
      <c r="AO1191" s="58">
        <v>3</v>
      </c>
      <c r="AP1191" s="58">
        <v>10</v>
      </c>
      <c r="AQ1191" s="58">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58">
        <f ca="1">COUNTIF(INDIRECT("H"&amp;(ROW()+12*(($AN1191-1)*3+$AO1191)-ROW())/12+5):INDIRECT("S"&amp;(ROW()+12*(($AN1191-1)*3+$AO1191)-ROW())/12+5),AQ1191)</f>
        <v>0</v>
      </c>
      <c r="AU1191" s="58">
        <f ca="1">IF(AND(AQ1191&gt;0,AR1191&gt;0),COUNTIF(AU$6:AU1190,"&gt;0")+1,0)</f>
        <v>0</v>
      </c>
    </row>
    <row r="1192" spans="40:47">
      <c r="AN1192" s="58">
        <v>33</v>
      </c>
      <c r="AO1192" s="58">
        <v>3</v>
      </c>
      <c r="AP1192" s="58">
        <v>11</v>
      </c>
      <c r="AQ1192" s="58">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58">
        <f ca="1">COUNTIF(INDIRECT("H"&amp;(ROW()+12*(($AN1192-1)*3+$AO1192)-ROW())/12+5):INDIRECT("S"&amp;(ROW()+12*(($AN1192-1)*3+$AO1192)-ROW())/12+5),AQ1192)</f>
        <v>0</v>
      </c>
      <c r="AU1192" s="58">
        <f ca="1">IF(AND(AQ1192&gt;0,AR1192&gt;0),COUNTIF(AU$6:AU1191,"&gt;0")+1,0)</f>
        <v>0</v>
      </c>
    </row>
    <row r="1193" spans="40:47">
      <c r="AN1193" s="243">
        <v>33</v>
      </c>
      <c r="AO1193" s="243">
        <v>3</v>
      </c>
      <c r="AP1193" s="243">
        <v>12</v>
      </c>
      <c r="AQ1193" s="58">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58">
        <f ca="1">COUNTIF(INDIRECT("H"&amp;(ROW()+12*(($AN1193-1)*3+$AO1193)-ROW())/12+5):INDIRECT("S"&amp;(ROW()+12*(($AN1193-1)*3+$AO1193)-ROW())/12+5),AQ1193)</f>
        <v>0</v>
      </c>
      <c r="AU1193" s="58">
        <f ca="1">IF(AND(AQ1193&gt;0,AR1193&gt;0),COUNTIF(AU$6:AU1192,"&gt;0")+1,0)</f>
        <v>0</v>
      </c>
    </row>
    <row r="1194" spans="40:47">
      <c r="AN1194" s="58">
        <v>34</v>
      </c>
      <c r="AO1194" s="58">
        <v>1</v>
      </c>
      <c r="AP1194" s="58">
        <v>1</v>
      </c>
      <c r="AQ1194" s="58">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58">
        <f ca="1">COUNTIF(INDIRECT("H"&amp;(ROW()+12*(($AN1194-1)*3+$AO1194)-ROW())/12+5):INDIRECT("S"&amp;(ROW()+12*(($AN1194-1)*3+$AO1194)-ROW())/12+5),AQ1194)</f>
        <v>0</v>
      </c>
      <c r="AU1194" s="58">
        <f ca="1">IF(AND(AQ1194&gt;0,AR1194&gt;0),COUNTIF(AU$6:AU1193,"&gt;0")+1,0)</f>
        <v>0</v>
      </c>
    </row>
    <row r="1195" spans="40:47">
      <c r="AN1195" s="58">
        <v>34</v>
      </c>
      <c r="AO1195" s="58">
        <v>1</v>
      </c>
      <c r="AP1195" s="58">
        <v>2</v>
      </c>
      <c r="AQ1195" s="58">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58">
        <f ca="1">COUNTIF(INDIRECT("H"&amp;(ROW()+12*(($AN1195-1)*3+$AO1195)-ROW())/12+5):INDIRECT("S"&amp;(ROW()+12*(($AN1195-1)*3+$AO1195)-ROW())/12+5),AQ1195)</f>
        <v>0</v>
      </c>
      <c r="AU1195" s="58">
        <f ca="1">IF(AND(AQ1195&gt;0,AR1195&gt;0),COUNTIF(AU$6:AU1194,"&gt;0")+1,0)</f>
        <v>0</v>
      </c>
    </row>
    <row r="1196" spans="40:47">
      <c r="AN1196" s="58">
        <v>34</v>
      </c>
      <c r="AO1196" s="58">
        <v>1</v>
      </c>
      <c r="AP1196" s="58">
        <v>3</v>
      </c>
      <c r="AQ1196" s="58">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58">
        <f ca="1">COUNTIF(INDIRECT("H"&amp;(ROW()+12*(($AN1196-1)*3+$AO1196)-ROW())/12+5):INDIRECT("S"&amp;(ROW()+12*(($AN1196-1)*3+$AO1196)-ROW())/12+5),AQ1196)</f>
        <v>0</v>
      </c>
      <c r="AU1196" s="58">
        <f ca="1">IF(AND(AQ1196&gt;0,AR1196&gt;0),COUNTIF(AU$6:AU1195,"&gt;0")+1,0)</f>
        <v>0</v>
      </c>
    </row>
    <row r="1197" spans="40:47">
      <c r="AN1197" s="58">
        <v>34</v>
      </c>
      <c r="AO1197" s="58">
        <v>1</v>
      </c>
      <c r="AP1197" s="58">
        <v>4</v>
      </c>
      <c r="AQ1197" s="58">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58">
        <f ca="1">COUNTIF(INDIRECT("H"&amp;(ROW()+12*(($AN1197-1)*3+$AO1197)-ROW())/12+5):INDIRECT("S"&amp;(ROW()+12*(($AN1197-1)*3+$AO1197)-ROW())/12+5),AQ1197)</f>
        <v>0</v>
      </c>
      <c r="AU1197" s="58">
        <f ca="1">IF(AND(AQ1197&gt;0,AR1197&gt;0),COUNTIF(AU$6:AU1196,"&gt;0")+1,0)</f>
        <v>0</v>
      </c>
    </row>
    <row r="1198" spans="40:47">
      <c r="AN1198" s="58">
        <v>34</v>
      </c>
      <c r="AO1198" s="58">
        <v>1</v>
      </c>
      <c r="AP1198" s="58">
        <v>5</v>
      </c>
      <c r="AQ1198" s="58">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58">
        <f ca="1">COUNTIF(INDIRECT("H"&amp;(ROW()+12*(($AN1198-1)*3+$AO1198)-ROW())/12+5):INDIRECT("S"&amp;(ROW()+12*(($AN1198-1)*3+$AO1198)-ROW())/12+5),AQ1198)</f>
        <v>0</v>
      </c>
      <c r="AU1198" s="58">
        <f ca="1">IF(AND(AQ1198&gt;0,AR1198&gt;0),COUNTIF(AU$6:AU1197,"&gt;0")+1,0)</f>
        <v>0</v>
      </c>
    </row>
    <row r="1199" spans="40:47">
      <c r="AN1199" s="58">
        <v>34</v>
      </c>
      <c r="AO1199" s="58">
        <v>1</v>
      </c>
      <c r="AP1199" s="58">
        <v>6</v>
      </c>
      <c r="AQ1199" s="58">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58">
        <f ca="1">COUNTIF(INDIRECT("H"&amp;(ROW()+12*(($AN1199-1)*3+$AO1199)-ROW())/12+5):INDIRECT("S"&amp;(ROW()+12*(($AN1199-1)*3+$AO1199)-ROW())/12+5),AQ1199)</f>
        <v>0</v>
      </c>
      <c r="AU1199" s="58">
        <f ca="1">IF(AND(AQ1199&gt;0,AR1199&gt;0),COUNTIF(AU$6:AU1198,"&gt;0")+1,0)</f>
        <v>0</v>
      </c>
    </row>
    <row r="1200" spans="40:47">
      <c r="AN1200" s="58">
        <v>34</v>
      </c>
      <c r="AO1200" s="58">
        <v>1</v>
      </c>
      <c r="AP1200" s="58">
        <v>7</v>
      </c>
      <c r="AQ1200" s="58">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58">
        <f ca="1">COUNTIF(INDIRECT("H"&amp;(ROW()+12*(($AN1200-1)*3+$AO1200)-ROW())/12+5):INDIRECT("S"&amp;(ROW()+12*(($AN1200-1)*3+$AO1200)-ROW())/12+5),AQ1200)</f>
        <v>0</v>
      </c>
      <c r="AU1200" s="58">
        <f ca="1">IF(AND(AQ1200&gt;0,AR1200&gt;0),COUNTIF(AU$6:AU1199,"&gt;0")+1,0)</f>
        <v>0</v>
      </c>
    </row>
    <row r="1201" spans="40:47">
      <c r="AN1201" s="58">
        <v>34</v>
      </c>
      <c r="AO1201" s="58">
        <v>1</v>
      </c>
      <c r="AP1201" s="58">
        <v>8</v>
      </c>
      <c r="AQ1201" s="58">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58">
        <f ca="1">COUNTIF(INDIRECT("H"&amp;(ROW()+12*(($AN1201-1)*3+$AO1201)-ROW())/12+5):INDIRECT("S"&amp;(ROW()+12*(($AN1201-1)*3+$AO1201)-ROW())/12+5),AQ1201)</f>
        <v>0</v>
      </c>
      <c r="AU1201" s="58">
        <f ca="1">IF(AND(AQ1201&gt;0,AR1201&gt;0),COUNTIF(AU$6:AU1200,"&gt;0")+1,0)</f>
        <v>0</v>
      </c>
    </row>
    <row r="1202" spans="40:47">
      <c r="AN1202" s="58">
        <v>34</v>
      </c>
      <c r="AO1202" s="58">
        <v>1</v>
      </c>
      <c r="AP1202" s="58">
        <v>9</v>
      </c>
      <c r="AQ1202" s="58">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58">
        <f ca="1">COUNTIF(INDIRECT("H"&amp;(ROW()+12*(($AN1202-1)*3+$AO1202)-ROW())/12+5):INDIRECT("S"&amp;(ROW()+12*(($AN1202-1)*3+$AO1202)-ROW())/12+5),AQ1202)</f>
        <v>0</v>
      </c>
      <c r="AU1202" s="58">
        <f ca="1">IF(AND(AQ1202&gt;0,AR1202&gt;0),COUNTIF(AU$6:AU1201,"&gt;0")+1,0)</f>
        <v>0</v>
      </c>
    </row>
    <row r="1203" spans="40:47">
      <c r="AN1203" s="58">
        <v>34</v>
      </c>
      <c r="AO1203" s="58">
        <v>1</v>
      </c>
      <c r="AP1203" s="58">
        <v>10</v>
      </c>
      <c r="AQ1203" s="58">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58">
        <f ca="1">COUNTIF(INDIRECT("H"&amp;(ROW()+12*(($AN1203-1)*3+$AO1203)-ROW())/12+5):INDIRECT("S"&amp;(ROW()+12*(($AN1203-1)*3+$AO1203)-ROW())/12+5),AQ1203)</f>
        <v>0</v>
      </c>
      <c r="AU1203" s="58">
        <f ca="1">IF(AND(AQ1203&gt;0,AR1203&gt;0),COUNTIF(AU$6:AU1202,"&gt;0")+1,0)</f>
        <v>0</v>
      </c>
    </row>
    <row r="1204" spans="40:47">
      <c r="AN1204" s="58">
        <v>34</v>
      </c>
      <c r="AO1204" s="58">
        <v>1</v>
      </c>
      <c r="AP1204" s="58">
        <v>11</v>
      </c>
      <c r="AQ1204" s="58">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58">
        <f ca="1">COUNTIF(INDIRECT("H"&amp;(ROW()+12*(($AN1204-1)*3+$AO1204)-ROW())/12+5):INDIRECT("S"&amp;(ROW()+12*(($AN1204-1)*3+$AO1204)-ROW())/12+5),AQ1204)</f>
        <v>0</v>
      </c>
      <c r="AU1204" s="58">
        <f ca="1">IF(AND(AQ1204&gt;0,AR1204&gt;0),COUNTIF(AU$6:AU1203,"&gt;0")+1,0)</f>
        <v>0</v>
      </c>
    </row>
    <row r="1205" spans="40:47">
      <c r="AN1205" s="58">
        <v>34</v>
      </c>
      <c r="AO1205" s="58">
        <v>1</v>
      </c>
      <c r="AP1205" s="58">
        <v>12</v>
      </c>
      <c r="AQ1205" s="58">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58">
        <f ca="1">COUNTIF(INDIRECT("H"&amp;(ROW()+12*(($AN1205-1)*3+$AO1205)-ROW())/12+5):INDIRECT("S"&amp;(ROW()+12*(($AN1205-1)*3+$AO1205)-ROW())/12+5),AQ1205)</f>
        <v>0</v>
      </c>
      <c r="AU1205" s="58">
        <f ca="1">IF(AND(AQ1205&gt;0,AR1205&gt;0),COUNTIF(AU$6:AU1204,"&gt;0")+1,0)</f>
        <v>0</v>
      </c>
    </row>
    <row r="1206" spans="40:47">
      <c r="AN1206" s="58">
        <v>34</v>
      </c>
      <c r="AO1206" s="58">
        <v>2</v>
      </c>
      <c r="AP1206" s="58">
        <v>1</v>
      </c>
      <c r="AQ1206" s="58">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58">
        <f ca="1">COUNTIF(INDIRECT("H"&amp;(ROW()+12*(($AN1206-1)*3+$AO1206)-ROW())/12+5):INDIRECT("S"&amp;(ROW()+12*(($AN1206-1)*3+$AO1206)-ROW())/12+5),AQ1206)</f>
        <v>0</v>
      </c>
      <c r="AU1206" s="58">
        <f ca="1">IF(AND(AQ1206&gt;0,AR1206&gt;0),COUNTIF(AU$6:AU1205,"&gt;0")+1,0)</f>
        <v>0</v>
      </c>
    </row>
    <row r="1207" spans="40:47">
      <c r="AN1207" s="58">
        <v>34</v>
      </c>
      <c r="AO1207" s="58">
        <v>2</v>
      </c>
      <c r="AP1207" s="58">
        <v>2</v>
      </c>
      <c r="AQ1207" s="58">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58">
        <f ca="1">COUNTIF(INDIRECT("H"&amp;(ROW()+12*(($AN1207-1)*3+$AO1207)-ROW())/12+5):INDIRECT("S"&amp;(ROW()+12*(($AN1207-1)*3+$AO1207)-ROW())/12+5),AQ1207)</f>
        <v>0</v>
      </c>
      <c r="AU1207" s="58">
        <f ca="1">IF(AND(AQ1207&gt;0,AR1207&gt;0),COUNTIF(AU$6:AU1206,"&gt;0")+1,0)</f>
        <v>0</v>
      </c>
    </row>
    <row r="1208" spans="40:47">
      <c r="AN1208" s="58">
        <v>34</v>
      </c>
      <c r="AO1208" s="58">
        <v>2</v>
      </c>
      <c r="AP1208" s="58">
        <v>3</v>
      </c>
      <c r="AQ1208" s="58">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58">
        <f ca="1">COUNTIF(INDIRECT("H"&amp;(ROW()+12*(($AN1208-1)*3+$AO1208)-ROW())/12+5):INDIRECT("S"&amp;(ROW()+12*(($AN1208-1)*3+$AO1208)-ROW())/12+5),AQ1208)</f>
        <v>0</v>
      </c>
      <c r="AU1208" s="58">
        <f ca="1">IF(AND(AQ1208&gt;0,AR1208&gt;0),COUNTIF(AU$6:AU1207,"&gt;0")+1,0)</f>
        <v>0</v>
      </c>
    </row>
    <row r="1209" spans="40:47">
      <c r="AN1209" s="58">
        <v>34</v>
      </c>
      <c r="AO1209" s="58">
        <v>2</v>
      </c>
      <c r="AP1209" s="58">
        <v>4</v>
      </c>
      <c r="AQ1209" s="58">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58">
        <f ca="1">COUNTIF(INDIRECT("H"&amp;(ROW()+12*(($AN1209-1)*3+$AO1209)-ROW())/12+5):INDIRECT("S"&amp;(ROW()+12*(($AN1209-1)*3+$AO1209)-ROW())/12+5),AQ1209)</f>
        <v>0</v>
      </c>
      <c r="AU1209" s="58">
        <f ca="1">IF(AND(AQ1209&gt;0,AR1209&gt;0),COUNTIF(AU$6:AU1208,"&gt;0")+1,0)</f>
        <v>0</v>
      </c>
    </row>
    <row r="1210" spans="40:47">
      <c r="AN1210" s="58">
        <v>34</v>
      </c>
      <c r="AO1210" s="58">
        <v>2</v>
      </c>
      <c r="AP1210" s="58">
        <v>5</v>
      </c>
      <c r="AQ1210" s="58">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58">
        <f ca="1">COUNTIF(INDIRECT("H"&amp;(ROW()+12*(($AN1210-1)*3+$AO1210)-ROW())/12+5):INDIRECT("S"&amp;(ROW()+12*(($AN1210-1)*3+$AO1210)-ROW())/12+5),AQ1210)</f>
        <v>0</v>
      </c>
      <c r="AU1210" s="58">
        <f ca="1">IF(AND(AQ1210&gt;0,AR1210&gt;0),COUNTIF(AU$6:AU1209,"&gt;0")+1,0)</f>
        <v>0</v>
      </c>
    </row>
    <row r="1211" spans="40:47">
      <c r="AN1211" s="58">
        <v>34</v>
      </c>
      <c r="AO1211" s="58">
        <v>2</v>
      </c>
      <c r="AP1211" s="58">
        <v>6</v>
      </c>
      <c r="AQ1211" s="58">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58">
        <f ca="1">COUNTIF(INDIRECT("H"&amp;(ROW()+12*(($AN1211-1)*3+$AO1211)-ROW())/12+5):INDIRECT("S"&amp;(ROW()+12*(($AN1211-1)*3+$AO1211)-ROW())/12+5),AQ1211)</f>
        <v>0</v>
      </c>
      <c r="AU1211" s="58">
        <f ca="1">IF(AND(AQ1211&gt;0,AR1211&gt;0),COUNTIF(AU$6:AU1210,"&gt;0")+1,0)</f>
        <v>0</v>
      </c>
    </row>
    <row r="1212" spans="40:47">
      <c r="AN1212" s="58">
        <v>34</v>
      </c>
      <c r="AO1212" s="58">
        <v>2</v>
      </c>
      <c r="AP1212" s="58">
        <v>7</v>
      </c>
      <c r="AQ1212" s="58">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58">
        <f ca="1">COUNTIF(INDIRECT("H"&amp;(ROW()+12*(($AN1212-1)*3+$AO1212)-ROW())/12+5):INDIRECT("S"&amp;(ROW()+12*(($AN1212-1)*3+$AO1212)-ROW())/12+5),AQ1212)</f>
        <v>0</v>
      </c>
      <c r="AU1212" s="58">
        <f ca="1">IF(AND(AQ1212&gt;0,AR1212&gt;0),COUNTIF(AU$6:AU1211,"&gt;0")+1,0)</f>
        <v>0</v>
      </c>
    </row>
    <row r="1213" spans="40:47">
      <c r="AN1213" s="58">
        <v>34</v>
      </c>
      <c r="AO1213" s="58">
        <v>2</v>
      </c>
      <c r="AP1213" s="58">
        <v>8</v>
      </c>
      <c r="AQ1213" s="58">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58">
        <f ca="1">COUNTIF(INDIRECT("H"&amp;(ROW()+12*(($AN1213-1)*3+$AO1213)-ROW())/12+5):INDIRECT("S"&amp;(ROW()+12*(($AN1213-1)*3+$AO1213)-ROW())/12+5),AQ1213)</f>
        <v>0</v>
      </c>
      <c r="AU1213" s="58">
        <f ca="1">IF(AND(AQ1213&gt;0,AR1213&gt;0),COUNTIF(AU$6:AU1212,"&gt;0")+1,0)</f>
        <v>0</v>
      </c>
    </row>
    <row r="1214" spans="40:47">
      <c r="AN1214" s="58">
        <v>34</v>
      </c>
      <c r="AO1214" s="58">
        <v>2</v>
      </c>
      <c r="AP1214" s="58">
        <v>9</v>
      </c>
      <c r="AQ1214" s="58">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58">
        <f ca="1">COUNTIF(INDIRECT("H"&amp;(ROW()+12*(($AN1214-1)*3+$AO1214)-ROW())/12+5):INDIRECT("S"&amp;(ROW()+12*(($AN1214-1)*3+$AO1214)-ROW())/12+5),AQ1214)</f>
        <v>0</v>
      </c>
      <c r="AU1214" s="58">
        <f ca="1">IF(AND(AQ1214&gt;0,AR1214&gt;0),COUNTIF(AU$6:AU1213,"&gt;0")+1,0)</f>
        <v>0</v>
      </c>
    </row>
    <row r="1215" spans="40:47">
      <c r="AN1215" s="58">
        <v>34</v>
      </c>
      <c r="AO1215" s="58">
        <v>2</v>
      </c>
      <c r="AP1215" s="58">
        <v>10</v>
      </c>
      <c r="AQ1215" s="58">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58">
        <f ca="1">COUNTIF(INDIRECT("H"&amp;(ROW()+12*(($AN1215-1)*3+$AO1215)-ROW())/12+5):INDIRECT("S"&amp;(ROW()+12*(($AN1215-1)*3+$AO1215)-ROW())/12+5),AQ1215)</f>
        <v>0</v>
      </c>
      <c r="AU1215" s="58">
        <f ca="1">IF(AND(AQ1215&gt;0,AR1215&gt;0),COUNTIF(AU$6:AU1214,"&gt;0")+1,0)</f>
        <v>0</v>
      </c>
    </row>
    <row r="1216" spans="40:47">
      <c r="AN1216" s="58">
        <v>34</v>
      </c>
      <c r="AO1216" s="58">
        <v>2</v>
      </c>
      <c r="AP1216" s="58">
        <v>11</v>
      </c>
      <c r="AQ1216" s="58">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58">
        <f ca="1">COUNTIF(INDIRECT("H"&amp;(ROW()+12*(($AN1216-1)*3+$AO1216)-ROW())/12+5):INDIRECT("S"&amp;(ROW()+12*(($AN1216-1)*3+$AO1216)-ROW())/12+5),AQ1216)</f>
        <v>0</v>
      </c>
      <c r="AU1216" s="58">
        <f ca="1">IF(AND(AQ1216&gt;0,AR1216&gt;0),COUNTIF(AU$6:AU1215,"&gt;0")+1,0)</f>
        <v>0</v>
      </c>
    </row>
    <row r="1217" spans="40:47">
      <c r="AN1217" s="58">
        <v>34</v>
      </c>
      <c r="AO1217" s="58">
        <v>2</v>
      </c>
      <c r="AP1217" s="58">
        <v>12</v>
      </c>
      <c r="AQ1217" s="58">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58">
        <f ca="1">COUNTIF(INDIRECT("H"&amp;(ROW()+12*(($AN1217-1)*3+$AO1217)-ROW())/12+5):INDIRECT("S"&amp;(ROW()+12*(($AN1217-1)*3+$AO1217)-ROW())/12+5),AQ1217)</f>
        <v>0</v>
      </c>
      <c r="AU1217" s="58">
        <f ca="1">IF(AND(AQ1217&gt;0,AR1217&gt;0),COUNTIF(AU$6:AU1216,"&gt;0")+1,0)</f>
        <v>0</v>
      </c>
    </row>
    <row r="1218" spans="40:47">
      <c r="AN1218" s="58">
        <v>34</v>
      </c>
      <c r="AO1218" s="58">
        <v>3</v>
      </c>
      <c r="AP1218" s="58">
        <v>1</v>
      </c>
      <c r="AQ1218" s="58">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58">
        <f ca="1">COUNTIF(INDIRECT("H"&amp;(ROW()+12*(($AN1218-1)*3+$AO1218)-ROW())/12+5):INDIRECT("S"&amp;(ROW()+12*(($AN1218-1)*3+$AO1218)-ROW())/12+5),AQ1218)</f>
        <v>0</v>
      </c>
      <c r="AU1218" s="58">
        <f ca="1">IF(AND(AQ1218&gt;0,AR1218&gt;0),COUNTIF(AU$6:AU1217,"&gt;0")+1,0)</f>
        <v>0</v>
      </c>
    </row>
    <row r="1219" spans="40:47">
      <c r="AN1219" s="58">
        <v>34</v>
      </c>
      <c r="AO1219" s="58">
        <v>3</v>
      </c>
      <c r="AP1219" s="58">
        <v>2</v>
      </c>
      <c r="AQ1219" s="58">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58">
        <f ca="1">COUNTIF(INDIRECT("H"&amp;(ROW()+12*(($AN1219-1)*3+$AO1219)-ROW())/12+5):INDIRECT("S"&amp;(ROW()+12*(($AN1219-1)*3+$AO1219)-ROW())/12+5),AQ1219)</f>
        <v>0</v>
      </c>
      <c r="AU1219" s="58">
        <f ca="1">IF(AND(AQ1219&gt;0,AR1219&gt;0),COUNTIF(AU$6:AU1218,"&gt;0")+1,0)</f>
        <v>0</v>
      </c>
    </row>
    <row r="1220" spans="40:47">
      <c r="AN1220" s="58">
        <v>34</v>
      </c>
      <c r="AO1220" s="58">
        <v>3</v>
      </c>
      <c r="AP1220" s="58">
        <v>3</v>
      </c>
      <c r="AQ1220" s="58">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58">
        <f ca="1">COUNTIF(INDIRECT("H"&amp;(ROW()+12*(($AN1220-1)*3+$AO1220)-ROW())/12+5):INDIRECT("S"&amp;(ROW()+12*(($AN1220-1)*3+$AO1220)-ROW())/12+5),AQ1220)</f>
        <v>0</v>
      </c>
      <c r="AU1220" s="58">
        <f ca="1">IF(AND(AQ1220&gt;0,AR1220&gt;0),COUNTIF(AU$6:AU1219,"&gt;0")+1,0)</f>
        <v>0</v>
      </c>
    </row>
    <row r="1221" spans="40:47">
      <c r="AN1221" s="58">
        <v>34</v>
      </c>
      <c r="AO1221" s="58">
        <v>3</v>
      </c>
      <c r="AP1221" s="58">
        <v>4</v>
      </c>
      <c r="AQ1221" s="58">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58">
        <f ca="1">COUNTIF(INDIRECT("H"&amp;(ROW()+12*(($AN1221-1)*3+$AO1221)-ROW())/12+5):INDIRECT("S"&amp;(ROW()+12*(($AN1221-1)*3+$AO1221)-ROW())/12+5),AQ1221)</f>
        <v>0</v>
      </c>
      <c r="AU1221" s="58">
        <f ca="1">IF(AND(AQ1221&gt;0,AR1221&gt;0),COUNTIF(AU$6:AU1220,"&gt;0")+1,0)</f>
        <v>0</v>
      </c>
    </row>
    <row r="1222" spans="40:47">
      <c r="AN1222" s="58">
        <v>34</v>
      </c>
      <c r="AO1222" s="58">
        <v>3</v>
      </c>
      <c r="AP1222" s="58">
        <v>5</v>
      </c>
      <c r="AQ1222" s="58">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58">
        <f ca="1">COUNTIF(INDIRECT("H"&amp;(ROW()+12*(($AN1222-1)*3+$AO1222)-ROW())/12+5):INDIRECT("S"&amp;(ROW()+12*(($AN1222-1)*3+$AO1222)-ROW())/12+5),AQ1222)</f>
        <v>0</v>
      </c>
      <c r="AU1222" s="58">
        <f ca="1">IF(AND(AQ1222&gt;0,AR1222&gt;0),COUNTIF(AU$6:AU1221,"&gt;0")+1,0)</f>
        <v>0</v>
      </c>
    </row>
    <row r="1223" spans="40:47">
      <c r="AN1223" s="58">
        <v>34</v>
      </c>
      <c r="AO1223" s="58">
        <v>3</v>
      </c>
      <c r="AP1223" s="58">
        <v>6</v>
      </c>
      <c r="AQ1223" s="58">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58">
        <f ca="1">COUNTIF(INDIRECT("H"&amp;(ROW()+12*(($AN1223-1)*3+$AO1223)-ROW())/12+5):INDIRECT("S"&amp;(ROW()+12*(($AN1223-1)*3+$AO1223)-ROW())/12+5),AQ1223)</f>
        <v>0</v>
      </c>
      <c r="AU1223" s="58">
        <f ca="1">IF(AND(AQ1223&gt;0,AR1223&gt;0),COUNTIF(AU$6:AU1222,"&gt;0")+1,0)</f>
        <v>0</v>
      </c>
    </row>
    <row r="1224" spans="40:47">
      <c r="AN1224" s="58">
        <v>34</v>
      </c>
      <c r="AO1224" s="58">
        <v>3</v>
      </c>
      <c r="AP1224" s="58">
        <v>7</v>
      </c>
      <c r="AQ1224" s="58">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58">
        <f ca="1">COUNTIF(INDIRECT("H"&amp;(ROW()+12*(($AN1224-1)*3+$AO1224)-ROW())/12+5):INDIRECT("S"&amp;(ROW()+12*(($AN1224-1)*3+$AO1224)-ROW())/12+5),AQ1224)</f>
        <v>0</v>
      </c>
      <c r="AU1224" s="58">
        <f ca="1">IF(AND(AQ1224&gt;0,AR1224&gt;0),COUNTIF(AU$6:AU1223,"&gt;0")+1,0)</f>
        <v>0</v>
      </c>
    </row>
    <row r="1225" spans="40:47">
      <c r="AN1225" s="58">
        <v>34</v>
      </c>
      <c r="AO1225" s="58">
        <v>3</v>
      </c>
      <c r="AP1225" s="58">
        <v>8</v>
      </c>
      <c r="AQ1225" s="58">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58">
        <f ca="1">COUNTIF(INDIRECT("H"&amp;(ROW()+12*(($AN1225-1)*3+$AO1225)-ROW())/12+5):INDIRECT("S"&amp;(ROW()+12*(($AN1225-1)*3+$AO1225)-ROW())/12+5),AQ1225)</f>
        <v>0</v>
      </c>
      <c r="AU1225" s="58">
        <f ca="1">IF(AND(AQ1225&gt;0,AR1225&gt;0),COUNTIF(AU$6:AU1224,"&gt;0")+1,0)</f>
        <v>0</v>
      </c>
    </row>
    <row r="1226" spans="40:47">
      <c r="AN1226" s="58">
        <v>34</v>
      </c>
      <c r="AO1226" s="58">
        <v>3</v>
      </c>
      <c r="AP1226" s="58">
        <v>9</v>
      </c>
      <c r="AQ1226" s="58">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58">
        <f ca="1">COUNTIF(INDIRECT("H"&amp;(ROW()+12*(($AN1226-1)*3+$AO1226)-ROW())/12+5):INDIRECT("S"&amp;(ROW()+12*(($AN1226-1)*3+$AO1226)-ROW())/12+5),AQ1226)</f>
        <v>0</v>
      </c>
      <c r="AU1226" s="58">
        <f ca="1">IF(AND(AQ1226&gt;0,AR1226&gt;0),COUNTIF(AU$6:AU1225,"&gt;0")+1,0)</f>
        <v>0</v>
      </c>
    </row>
    <row r="1227" spans="40:47">
      <c r="AN1227" s="58">
        <v>34</v>
      </c>
      <c r="AO1227" s="58">
        <v>3</v>
      </c>
      <c r="AP1227" s="58">
        <v>10</v>
      </c>
      <c r="AQ1227" s="58">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58">
        <f ca="1">COUNTIF(INDIRECT("H"&amp;(ROW()+12*(($AN1227-1)*3+$AO1227)-ROW())/12+5):INDIRECT("S"&amp;(ROW()+12*(($AN1227-1)*3+$AO1227)-ROW())/12+5),AQ1227)</f>
        <v>0</v>
      </c>
      <c r="AU1227" s="58">
        <f ca="1">IF(AND(AQ1227&gt;0,AR1227&gt;0),COUNTIF(AU$6:AU1226,"&gt;0")+1,0)</f>
        <v>0</v>
      </c>
    </row>
    <row r="1228" spans="40:47">
      <c r="AN1228" s="58">
        <v>34</v>
      </c>
      <c r="AO1228" s="58">
        <v>3</v>
      </c>
      <c r="AP1228" s="58">
        <v>11</v>
      </c>
      <c r="AQ1228" s="58">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58">
        <f ca="1">COUNTIF(INDIRECT("H"&amp;(ROW()+12*(($AN1228-1)*3+$AO1228)-ROW())/12+5):INDIRECT("S"&amp;(ROW()+12*(($AN1228-1)*3+$AO1228)-ROW())/12+5),AQ1228)</f>
        <v>0</v>
      </c>
      <c r="AU1228" s="58">
        <f ca="1">IF(AND(AQ1228&gt;0,AR1228&gt;0),COUNTIF(AU$6:AU1227,"&gt;0")+1,0)</f>
        <v>0</v>
      </c>
    </row>
    <row r="1229" spans="40:47">
      <c r="AN1229" s="243">
        <v>34</v>
      </c>
      <c r="AO1229" s="243">
        <v>3</v>
      </c>
      <c r="AP1229" s="243">
        <v>12</v>
      </c>
      <c r="AQ1229" s="58">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58">
        <f ca="1">COUNTIF(INDIRECT("H"&amp;(ROW()+12*(($AN1229-1)*3+$AO1229)-ROW())/12+5):INDIRECT("S"&amp;(ROW()+12*(($AN1229-1)*3+$AO1229)-ROW())/12+5),AQ1229)</f>
        <v>0</v>
      </c>
      <c r="AU1229" s="58">
        <f ca="1">IF(AND(AQ1229&gt;0,AR1229&gt;0),COUNTIF(AU$6:AU1228,"&gt;0")+1,0)</f>
        <v>0</v>
      </c>
    </row>
    <row r="1230" spans="40:47">
      <c r="AN1230" s="58">
        <v>35</v>
      </c>
      <c r="AO1230" s="58">
        <v>1</v>
      </c>
      <c r="AP1230" s="58">
        <v>1</v>
      </c>
      <c r="AQ1230" s="58">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58">
        <f ca="1">COUNTIF(INDIRECT("H"&amp;(ROW()+12*(($AN1230-1)*3+$AO1230)-ROW())/12+5):INDIRECT("S"&amp;(ROW()+12*(($AN1230-1)*3+$AO1230)-ROW())/12+5),AQ1230)</f>
        <v>0</v>
      </c>
      <c r="AU1230" s="58">
        <f ca="1">IF(AND(AQ1230&gt;0,AR1230&gt;0),COUNTIF(AU$6:AU1229,"&gt;0")+1,0)</f>
        <v>0</v>
      </c>
    </row>
    <row r="1231" spans="40:47">
      <c r="AN1231" s="58">
        <v>35</v>
      </c>
      <c r="AO1231" s="58">
        <v>1</v>
      </c>
      <c r="AP1231" s="58">
        <v>2</v>
      </c>
      <c r="AQ1231" s="58">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58">
        <f ca="1">COUNTIF(INDIRECT("H"&amp;(ROW()+12*(($AN1231-1)*3+$AO1231)-ROW())/12+5):INDIRECT("S"&amp;(ROW()+12*(($AN1231-1)*3+$AO1231)-ROW())/12+5),AQ1231)</f>
        <v>0</v>
      </c>
      <c r="AU1231" s="58">
        <f ca="1">IF(AND(AQ1231&gt;0,AR1231&gt;0),COUNTIF(AU$6:AU1230,"&gt;0")+1,0)</f>
        <v>0</v>
      </c>
    </row>
    <row r="1232" spans="40:47">
      <c r="AN1232" s="58">
        <v>35</v>
      </c>
      <c r="AO1232" s="58">
        <v>1</v>
      </c>
      <c r="AP1232" s="58">
        <v>3</v>
      </c>
      <c r="AQ1232" s="58">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58">
        <f ca="1">COUNTIF(INDIRECT("H"&amp;(ROW()+12*(($AN1232-1)*3+$AO1232)-ROW())/12+5):INDIRECT("S"&amp;(ROW()+12*(($AN1232-1)*3+$AO1232)-ROW())/12+5),AQ1232)</f>
        <v>0</v>
      </c>
      <c r="AU1232" s="58">
        <f ca="1">IF(AND(AQ1232&gt;0,AR1232&gt;0),COUNTIF(AU$6:AU1231,"&gt;0")+1,0)</f>
        <v>0</v>
      </c>
    </row>
    <row r="1233" spans="40:47">
      <c r="AN1233" s="58">
        <v>35</v>
      </c>
      <c r="AO1233" s="58">
        <v>1</v>
      </c>
      <c r="AP1233" s="58">
        <v>4</v>
      </c>
      <c r="AQ1233" s="58">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58">
        <f ca="1">COUNTIF(INDIRECT("H"&amp;(ROW()+12*(($AN1233-1)*3+$AO1233)-ROW())/12+5):INDIRECT("S"&amp;(ROW()+12*(($AN1233-1)*3+$AO1233)-ROW())/12+5),AQ1233)</f>
        <v>0</v>
      </c>
      <c r="AU1233" s="58">
        <f ca="1">IF(AND(AQ1233&gt;0,AR1233&gt;0),COUNTIF(AU$6:AU1232,"&gt;0")+1,0)</f>
        <v>0</v>
      </c>
    </row>
    <row r="1234" spans="40:47">
      <c r="AN1234" s="58">
        <v>35</v>
      </c>
      <c r="AO1234" s="58">
        <v>1</v>
      </c>
      <c r="AP1234" s="58">
        <v>5</v>
      </c>
      <c r="AQ1234" s="58">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58">
        <f ca="1">COUNTIF(INDIRECT("H"&amp;(ROW()+12*(($AN1234-1)*3+$AO1234)-ROW())/12+5):INDIRECT("S"&amp;(ROW()+12*(($AN1234-1)*3+$AO1234)-ROW())/12+5),AQ1234)</f>
        <v>0</v>
      </c>
      <c r="AU1234" s="58">
        <f ca="1">IF(AND(AQ1234&gt;0,AR1234&gt;0),COUNTIF(AU$6:AU1233,"&gt;0")+1,0)</f>
        <v>0</v>
      </c>
    </row>
    <row r="1235" spans="40:47">
      <c r="AN1235" s="58">
        <v>35</v>
      </c>
      <c r="AO1235" s="58">
        <v>1</v>
      </c>
      <c r="AP1235" s="58">
        <v>6</v>
      </c>
      <c r="AQ1235" s="58">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58">
        <f ca="1">COUNTIF(INDIRECT("H"&amp;(ROW()+12*(($AN1235-1)*3+$AO1235)-ROW())/12+5):INDIRECT("S"&amp;(ROW()+12*(($AN1235-1)*3+$AO1235)-ROW())/12+5),AQ1235)</f>
        <v>0</v>
      </c>
      <c r="AU1235" s="58">
        <f ca="1">IF(AND(AQ1235&gt;0,AR1235&gt;0),COUNTIF(AU$6:AU1234,"&gt;0")+1,0)</f>
        <v>0</v>
      </c>
    </row>
    <row r="1236" spans="40:47">
      <c r="AN1236" s="58">
        <v>35</v>
      </c>
      <c r="AO1236" s="58">
        <v>1</v>
      </c>
      <c r="AP1236" s="58">
        <v>7</v>
      </c>
      <c r="AQ1236" s="58">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58">
        <f ca="1">COUNTIF(INDIRECT("H"&amp;(ROW()+12*(($AN1236-1)*3+$AO1236)-ROW())/12+5):INDIRECT("S"&amp;(ROW()+12*(($AN1236-1)*3+$AO1236)-ROW())/12+5),AQ1236)</f>
        <v>0</v>
      </c>
      <c r="AU1236" s="58">
        <f ca="1">IF(AND(AQ1236&gt;0,AR1236&gt;0),COUNTIF(AU$6:AU1235,"&gt;0")+1,0)</f>
        <v>0</v>
      </c>
    </row>
    <row r="1237" spans="40:47">
      <c r="AN1237" s="58">
        <v>35</v>
      </c>
      <c r="AO1237" s="58">
        <v>1</v>
      </c>
      <c r="AP1237" s="58">
        <v>8</v>
      </c>
      <c r="AQ1237" s="58">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58">
        <f ca="1">COUNTIF(INDIRECT("H"&amp;(ROW()+12*(($AN1237-1)*3+$AO1237)-ROW())/12+5):INDIRECT("S"&amp;(ROW()+12*(($AN1237-1)*3+$AO1237)-ROW())/12+5),AQ1237)</f>
        <v>0</v>
      </c>
      <c r="AU1237" s="58">
        <f ca="1">IF(AND(AQ1237&gt;0,AR1237&gt;0),COUNTIF(AU$6:AU1236,"&gt;0")+1,0)</f>
        <v>0</v>
      </c>
    </row>
    <row r="1238" spans="40:47">
      <c r="AN1238" s="58">
        <v>35</v>
      </c>
      <c r="AO1238" s="58">
        <v>1</v>
      </c>
      <c r="AP1238" s="58">
        <v>9</v>
      </c>
      <c r="AQ1238" s="58">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58">
        <f ca="1">COUNTIF(INDIRECT("H"&amp;(ROW()+12*(($AN1238-1)*3+$AO1238)-ROW())/12+5):INDIRECT("S"&amp;(ROW()+12*(($AN1238-1)*3+$AO1238)-ROW())/12+5),AQ1238)</f>
        <v>0</v>
      </c>
      <c r="AU1238" s="58">
        <f ca="1">IF(AND(AQ1238&gt;0,AR1238&gt;0),COUNTIF(AU$6:AU1237,"&gt;0")+1,0)</f>
        <v>0</v>
      </c>
    </row>
    <row r="1239" spans="40:47">
      <c r="AN1239" s="58">
        <v>35</v>
      </c>
      <c r="AO1239" s="58">
        <v>1</v>
      </c>
      <c r="AP1239" s="58">
        <v>10</v>
      </c>
      <c r="AQ1239" s="58">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58">
        <f ca="1">COUNTIF(INDIRECT("H"&amp;(ROW()+12*(($AN1239-1)*3+$AO1239)-ROW())/12+5):INDIRECT("S"&amp;(ROW()+12*(($AN1239-1)*3+$AO1239)-ROW())/12+5),AQ1239)</f>
        <v>0</v>
      </c>
      <c r="AU1239" s="58">
        <f ca="1">IF(AND(AQ1239&gt;0,AR1239&gt;0),COUNTIF(AU$6:AU1238,"&gt;0")+1,0)</f>
        <v>0</v>
      </c>
    </row>
    <row r="1240" spans="40:47">
      <c r="AN1240" s="58">
        <v>35</v>
      </c>
      <c r="AO1240" s="58">
        <v>1</v>
      </c>
      <c r="AP1240" s="58">
        <v>11</v>
      </c>
      <c r="AQ1240" s="58">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58">
        <f ca="1">COUNTIF(INDIRECT("H"&amp;(ROW()+12*(($AN1240-1)*3+$AO1240)-ROW())/12+5):INDIRECT("S"&amp;(ROW()+12*(($AN1240-1)*3+$AO1240)-ROW())/12+5),AQ1240)</f>
        <v>0</v>
      </c>
      <c r="AU1240" s="58">
        <f ca="1">IF(AND(AQ1240&gt;0,AR1240&gt;0),COUNTIF(AU$6:AU1239,"&gt;0")+1,0)</f>
        <v>0</v>
      </c>
    </row>
    <row r="1241" spans="40:47">
      <c r="AN1241" s="58">
        <v>35</v>
      </c>
      <c r="AO1241" s="58">
        <v>1</v>
      </c>
      <c r="AP1241" s="58">
        <v>12</v>
      </c>
      <c r="AQ1241" s="58">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58">
        <f ca="1">COUNTIF(INDIRECT("H"&amp;(ROW()+12*(($AN1241-1)*3+$AO1241)-ROW())/12+5):INDIRECT("S"&amp;(ROW()+12*(($AN1241-1)*3+$AO1241)-ROW())/12+5),AQ1241)</f>
        <v>0</v>
      </c>
      <c r="AU1241" s="58">
        <f ca="1">IF(AND(AQ1241&gt;0,AR1241&gt;0),COUNTIF(AU$6:AU1240,"&gt;0")+1,0)</f>
        <v>0</v>
      </c>
    </row>
    <row r="1242" spans="40:47">
      <c r="AN1242" s="58">
        <v>35</v>
      </c>
      <c r="AO1242" s="58">
        <v>2</v>
      </c>
      <c r="AP1242" s="58">
        <v>1</v>
      </c>
      <c r="AQ1242" s="58">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58">
        <f ca="1">COUNTIF(INDIRECT("H"&amp;(ROW()+12*(($AN1242-1)*3+$AO1242)-ROW())/12+5):INDIRECT("S"&amp;(ROW()+12*(($AN1242-1)*3+$AO1242)-ROW())/12+5),AQ1242)</f>
        <v>0</v>
      </c>
      <c r="AU1242" s="58">
        <f ca="1">IF(AND(AQ1242&gt;0,AR1242&gt;0),COUNTIF(AU$6:AU1241,"&gt;0")+1,0)</f>
        <v>0</v>
      </c>
    </row>
    <row r="1243" spans="40:47">
      <c r="AN1243" s="58">
        <v>35</v>
      </c>
      <c r="AO1243" s="58">
        <v>2</v>
      </c>
      <c r="AP1243" s="58">
        <v>2</v>
      </c>
      <c r="AQ1243" s="58">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58">
        <f ca="1">COUNTIF(INDIRECT("H"&amp;(ROW()+12*(($AN1243-1)*3+$AO1243)-ROW())/12+5):INDIRECT("S"&amp;(ROW()+12*(($AN1243-1)*3+$AO1243)-ROW())/12+5),AQ1243)</f>
        <v>0</v>
      </c>
      <c r="AU1243" s="58">
        <f ca="1">IF(AND(AQ1243&gt;0,AR1243&gt;0),COUNTIF(AU$6:AU1242,"&gt;0")+1,0)</f>
        <v>0</v>
      </c>
    </row>
    <row r="1244" spans="40:47">
      <c r="AN1244" s="58">
        <v>35</v>
      </c>
      <c r="AO1244" s="58">
        <v>2</v>
      </c>
      <c r="AP1244" s="58">
        <v>3</v>
      </c>
      <c r="AQ1244" s="58">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58">
        <f ca="1">COUNTIF(INDIRECT("H"&amp;(ROW()+12*(($AN1244-1)*3+$AO1244)-ROW())/12+5):INDIRECT("S"&amp;(ROW()+12*(($AN1244-1)*3+$AO1244)-ROW())/12+5),AQ1244)</f>
        <v>0</v>
      </c>
      <c r="AU1244" s="58">
        <f ca="1">IF(AND(AQ1244&gt;0,AR1244&gt;0),COUNTIF(AU$6:AU1243,"&gt;0")+1,0)</f>
        <v>0</v>
      </c>
    </row>
    <row r="1245" spans="40:47">
      <c r="AN1245" s="58">
        <v>35</v>
      </c>
      <c r="AO1245" s="58">
        <v>2</v>
      </c>
      <c r="AP1245" s="58">
        <v>4</v>
      </c>
      <c r="AQ1245" s="58">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58">
        <f ca="1">COUNTIF(INDIRECT("H"&amp;(ROW()+12*(($AN1245-1)*3+$AO1245)-ROW())/12+5):INDIRECT("S"&amp;(ROW()+12*(($AN1245-1)*3+$AO1245)-ROW())/12+5),AQ1245)</f>
        <v>0</v>
      </c>
      <c r="AU1245" s="58">
        <f ca="1">IF(AND(AQ1245&gt;0,AR1245&gt;0),COUNTIF(AU$6:AU1244,"&gt;0")+1,0)</f>
        <v>0</v>
      </c>
    </row>
    <row r="1246" spans="40:47">
      <c r="AN1246" s="58">
        <v>35</v>
      </c>
      <c r="AO1246" s="58">
        <v>2</v>
      </c>
      <c r="AP1246" s="58">
        <v>5</v>
      </c>
      <c r="AQ1246" s="58">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58">
        <f ca="1">COUNTIF(INDIRECT("H"&amp;(ROW()+12*(($AN1246-1)*3+$AO1246)-ROW())/12+5):INDIRECT("S"&amp;(ROW()+12*(($AN1246-1)*3+$AO1246)-ROW())/12+5),AQ1246)</f>
        <v>0</v>
      </c>
      <c r="AU1246" s="58">
        <f ca="1">IF(AND(AQ1246&gt;0,AR1246&gt;0),COUNTIF(AU$6:AU1245,"&gt;0")+1,0)</f>
        <v>0</v>
      </c>
    </row>
    <row r="1247" spans="40:47">
      <c r="AN1247" s="58">
        <v>35</v>
      </c>
      <c r="AO1247" s="58">
        <v>2</v>
      </c>
      <c r="AP1247" s="58">
        <v>6</v>
      </c>
      <c r="AQ1247" s="58">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58">
        <f ca="1">COUNTIF(INDIRECT("H"&amp;(ROW()+12*(($AN1247-1)*3+$AO1247)-ROW())/12+5):INDIRECT("S"&amp;(ROW()+12*(($AN1247-1)*3+$AO1247)-ROW())/12+5),AQ1247)</f>
        <v>0</v>
      </c>
      <c r="AU1247" s="58">
        <f ca="1">IF(AND(AQ1247&gt;0,AR1247&gt;0),COUNTIF(AU$6:AU1246,"&gt;0")+1,0)</f>
        <v>0</v>
      </c>
    </row>
    <row r="1248" spans="40:47">
      <c r="AN1248" s="58">
        <v>35</v>
      </c>
      <c r="AO1248" s="58">
        <v>2</v>
      </c>
      <c r="AP1248" s="58">
        <v>7</v>
      </c>
      <c r="AQ1248" s="58">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58">
        <f ca="1">COUNTIF(INDIRECT("H"&amp;(ROW()+12*(($AN1248-1)*3+$AO1248)-ROW())/12+5):INDIRECT("S"&amp;(ROW()+12*(($AN1248-1)*3+$AO1248)-ROW())/12+5),AQ1248)</f>
        <v>0</v>
      </c>
      <c r="AU1248" s="58">
        <f ca="1">IF(AND(AQ1248&gt;0,AR1248&gt;0),COUNTIF(AU$6:AU1247,"&gt;0")+1,0)</f>
        <v>0</v>
      </c>
    </row>
    <row r="1249" spans="40:47">
      <c r="AN1249" s="58">
        <v>35</v>
      </c>
      <c r="AO1249" s="58">
        <v>2</v>
      </c>
      <c r="AP1249" s="58">
        <v>8</v>
      </c>
      <c r="AQ1249" s="58">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58">
        <f ca="1">COUNTIF(INDIRECT("H"&amp;(ROW()+12*(($AN1249-1)*3+$AO1249)-ROW())/12+5):INDIRECT("S"&amp;(ROW()+12*(($AN1249-1)*3+$AO1249)-ROW())/12+5),AQ1249)</f>
        <v>0</v>
      </c>
      <c r="AU1249" s="58">
        <f ca="1">IF(AND(AQ1249&gt;0,AR1249&gt;0),COUNTIF(AU$6:AU1248,"&gt;0")+1,0)</f>
        <v>0</v>
      </c>
    </row>
    <row r="1250" spans="40:47">
      <c r="AN1250" s="58">
        <v>35</v>
      </c>
      <c r="AO1250" s="58">
        <v>2</v>
      </c>
      <c r="AP1250" s="58">
        <v>9</v>
      </c>
      <c r="AQ1250" s="58">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58">
        <f ca="1">COUNTIF(INDIRECT("H"&amp;(ROW()+12*(($AN1250-1)*3+$AO1250)-ROW())/12+5):INDIRECT("S"&amp;(ROW()+12*(($AN1250-1)*3+$AO1250)-ROW())/12+5),AQ1250)</f>
        <v>0</v>
      </c>
      <c r="AU1250" s="58">
        <f ca="1">IF(AND(AQ1250&gt;0,AR1250&gt;0),COUNTIF(AU$6:AU1249,"&gt;0")+1,0)</f>
        <v>0</v>
      </c>
    </row>
    <row r="1251" spans="40:47">
      <c r="AN1251" s="58">
        <v>35</v>
      </c>
      <c r="AO1251" s="58">
        <v>2</v>
      </c>
      <c r="AP1251" s="58">
        <v>10</v>
      </c>
      <c r="AQ1251" s="58">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58">
        <f ca="1">COUNTIF(INDIRECT("H"&amp;(ROW()+12*(($AN1251-1)*3+$AO1251)-ROW())/12+5):INDIRECT("S"&amp;(ROW()+12*(($AN1251-1)*3+$AO1251)-ROW())/12+5),AQ1251)</f>
        <v>0</v>
      </c>
      <c r="AU1251" s="58">
        <f ca="1">IF(AND(AQ1251&gt;0,AR1251&gt;0),COUNTIF(AU$6:AU1250,"&gt;0")+1,0)</f>
        <v>0</v>
      </c>
    </row>
    <row r="1252" spans="40:47">
      <c r="AN1252" s="58">
        <v>35</v>
      </c>
      <c r="AO1252" s="58">
        <v>2</v>
      </c>
      <c r="AP1252" s="58">
        <v>11</v>
      </c>
      <c r="AQ1252" s="58">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58">
        <f ca="1">COUNTIF(INDIRECT("H"&amp;(ROW()+12*(($AN1252-1)*3+$AO1252)-ROW())/12+5):INDIRECT("S"&amp;(ROW()+12*(($AN1252-1)*3+$AO1252)-ROW())/12+5),AQ1252)</f>
        <v>0</v>
      </c>
      <c r="AU1252" s="58">
        <f ca="1">IF(AND(AQ1252&gt;0,AR1252&gt;0),COUNTIF(AU$6:AU1251,"&gt;0")+1,0)</f>
        <v>0</v>
      </c>
    </row>
    <row r="1253" spans="40:47">
      <c r="AN1253" s="58">
        <v>35</v>
      </c>
      <c r="AO1253" s="58">
        <v>2</v>
      </c>
      <c r="AP1253" s="58">
        <v>12</v>
      </c>
      <c r="AQ1253" s="58">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58">
        <f ca="1">COUNTIF(INDIRECT("H"&amp;(ROW()+12*(($AN1253-1)*3+$AO1253)-ROW())/12+5):INDIRECT("S"&amp;(ROW()+12*(($AN1253-1)*3+$AO1253)-ROW())/12+5),AQ1253)</f>
        <v>0</v>
      </c>
      <c r="AU1253" s="58">
        <f ca="1">IF(AND(AQ1253&gt;0,AR1253&gt;0),COUNTIF(AU$6:AU1252,"&gt;0")+1,0)</f>
        <v>0</v>
      </c>
    </row>
    <row r="1254" spans="40:47">
      <c r="AN1254" s="58">
        <v>35</v>
      </c>
      <c r="AO1254" s="58">
        <v>3</v>
      </c>
      <c r="AP1254" s="58">
        <v>1</v>
      </c>
      <c r="AQ1254" s="58">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58">
        <f ca="1">COUNTIF(INDIRECT("H"&amp;(ROW()+12*(($AN1254-1)*3+$AO1254)-ROW())/12+5):INDIRECT("S"&amp;(ROW()+12*(($AN1254-1)*3+$AO1254)-ROW())/12+5),AQ1254)</f>
        <v>0</v>
      </c>
      <c r="AU1254" s="58">
        <f ca="1">IF(AND(AQ1254&gt;0,AR1254&gt;0),COUNTIF(AU$6:AU1253,"&gt;0")+1,0)</f>
        <v>0</v>
      </c>
    </row>
    <row r="1255" spans="40:47">
      <c r="AN1255" s="58">
        <v>35</v>
      </c>
      <c r="AO1255" s="58">
        <v>3</v>
      </c>
      <c r="AP1255" s="58">
        <v>2</v>
      </c>
      <c r="AQ1255" s="58">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58">
        <f ca="1">COUNTIF(INDIRECT("H"&amp;(ROW()+12*(($AN1255-1)*3+$AO1255)-ROW())/12+5):INDIRECT("S"&amp;(ROW()+12*(($AN1255-1)*3+$AO1255)-ROW())/12+5),AQ1255)</f>
        <v>0</v>
      </c>
      <c r="AU1255" s="58">
        <f ca="1">IF(AND(AQ1255&gt;0,AR1255&gt;0),COUNTIF(AU$6:AU1254,"&gt;0")+1,0)</f>
        <v>0</v>
      </c>
    </row>
    <row r="1256" spans="40:47">
      <c r="AN1256" s="58">
        <v>35</v>
      </c>
      <c r="AO1256" s="58">
        <v>3</v>
      </c>
      <c r="AP1256" s="58">
        <v>3</v>
      </c>
      <c r="AQ1256" s="58">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58">
        <f ca="1">COUNTIF(INDIRECT("H"&amp;(ROW()+12*(($AN1256-1)*3+$AO1256)-ROW())/12+5):INDIRECT("S"&amp;(ROW()+12*(($AN1256-1)*3+$AO1256)-ROW())/12+5),AQ1256)</f>
        <v>0</v>
      </c>
      <c r="AU1256" s="58">
        <f ca="1">IF(AND(AQ1256&gt;0,AR1256&gt;0),COUNTIF(AU$6:AU1255,"&gt;0")+1,0)</f>
        <v>0</v>
      </c>
    </row>
    <row r="1257" spans="40:47">
      <c r="AN1257" s="58">
        <v>35</v>
      </c>
      <c r="AO1257" s="58">
        <v>3</v>
      </c>
      <c r="AP1257" s="58">
        <v>4</v>
      </c>
      <c r="AQ1257" s="58">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58">
        <f ca="1">COUNTIF(INDIRECT("H"&amp;(ROW()+12*(($AN1257-1)*3+$AO1257)-ROW())/12+5):INDIRECT("S"&amp;(ROW()+12*(($AN1257-1)*3+$AO1257)-ROW())/12+5),AQ1257)</f>
        <v>0</v>
      </c>
      <c r="AU1257" s="58">
        <f ca="1">IF(AND(AQ1257&gt;0,AR1257&gt;0),COUNTIF(AU$6:AU1256,"&gt;0")+1,0)</f>
        <v>0</v>
      </c>
    </row>
    <row r="1258" spans="40:47">
      <c r="AN1258" s="58">
        <v>35</v>
      </c>
      <c r="AO1258" s="58">
        <v>3</v>
      </c>
      <c r="AP1258" s="58">
        <v>5</v>
      </c>
      <c r="AQ1258" s="58">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58">
        <f ca="1">COUNTIF(INDIRECT("H"&amp;(ROW()+12*(($AN1258-1)*3+$AO1258)-ROW())/12+5):INDIRECT("S"&amp;(ROW()+12*(($AN1258-1)*3+$AO1258)-ROW())/12+5),AQ1258)</f>
        <v>0</v>
      </c>
      <c r="AU1258" s="58">
        <f ca="1">IF(AND(AQ1258&gt;0,AR1258&gt;0),COUNTIF(AU$6:AU1257,"&gt;0")+1,0)</f>
        <v>0</v>
      </c>
    </row>
    <row r="1259" spans="40:47">
      <c r="AN1259" s="58">
        <v>35</v>
      </c>
      <c r="AO1259" s="58">
        <v>3</v>
      </c>
      <c r="AP1259" s="58">
        <v>6</v>
      </c>
      <c r="AQ1259" s="58">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58">
        <f ca="1">COUNTIF(INDIRECT("H"&amp;(ROW()+12*(($AN1259-1)*3+$AO1259)-ROW())/12+5):INDIRECT("S"&amp;(ROW()+12*(($AN1259-1)*3+$AO1259)-ROW())/12+5),AQ1259)</f>
        <v>0</v>
      </c>
      <c r="AU1259" s="58">
        <f ca="1">IF(AND(AQ1259&gt;0,AR1259&gt;0),COUNTIF(AU$6:AU1258,"&gt;0")+1,0)</f>
        <v>0</v>
      </c>
    </row>
    <row r="1260" spans="40:47">
      <c r="AN1260" s="58">
        <v>35</v>
      </c>
      <c r="AO1260" s="58">
        <v>3</v>
      </c>
      <c r="AP1260" s="58">
        <v>7</v>
      </c>
      <c r="AQ1260" s="58">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58">
        <f ca="1">COUNTIF(INDIRECT("H"&amp;(ROW()+12*(($AN1260-1)*3+$AO1260)-ROW())/12+5):INDIRECT("S"&amp;(ROW()+12*(($AN1260-1)*3+$AO1260)-ROW())/12+5),AQ1260)</f>
        <v>0</v>
      </c>
      <c r="AU1260" s="58">
        <f ca="1">IF(AND(AQ1260&gt;0,AR1260&gt;0),COUNTIF(AU$6:AU1259,"&gt;0")+1,0)</f>
        <v>0</v>
      </c>
    </row>
    <row r="1261" spans="40:47">
      <c r="AN1261" s="58">
        <v>35</v>
      </c>
      <c r="AO1261" s="58">
        <v>3</v>
      </c>
      <c r="AP1261" s="58">
        <v>8</v>
      </c>
      <c r="AQ1261" s="58">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58">
        <f ca="1">COUNTIF(INDIRECT("H"&amp;(ROW()+12*(($AN1261-1)*3+$AO1261)-ROW())/12+5):INDIRECT("S"&amp;(ROW()+12*(($AN1261-1)*3+$AO1261)-ROW())/12+5),AQ1261)</f>
        <v>0</v>
      </c>
      <c r="AU1261" s="58">
        <f ca="1">IF(AND(AQ1261&gt;0,AR1261&gt;0),COUNTIF(AU$6:AU1260,"&gt;0")+1,0)</f>
        <v>0</v>
      </c>
    </row>
    <row r="1262" spans="40:47">
      <c r="AN1262" s="58">
        <v>35</v>
      </c>
      <c r="AO1262" s="58">
        <v>3</v>
      </c>
      <c r="AP1262" s="58">
        <v>9</v>
      </c>
      <c r="AQ1262" s="58">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58">
        <f ca="1">COUNTIF(INDIRECT("H"&amp;(ROW()+12*(($AN1262-1)*3+$AO1262)-ROW())/12+5):INDIRECT("S"&amp;(ROW()+12*(($AN1262-1)*3+$AO1262)-ROW())/12+5),AQ1262)</f>
        <v>0</v>
      </c>
      <c r="AU1262" s="58">
        <f ca="1">IF(AND(AQ1262&gt;0,AR1262&gt;0),COUNTIF(AU$6:AU1261,"&gt;0")+1,0)</f>
        <v>0</v>
      </c>
    </row>
    <row r="1263" spans="40:47">
      <c r="AN1263" s="58">
        <v>35</v>
      </c>
      <c r="AO1263" s="58">
        <v>3</v>
      </c>
      <c r="AP1263" s="58">
        <v>10</v>
      </c>
      <c r="AQ1263" s="58">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58">
        <f ca="1">COUNTIF(INDIRECT("H"&amp;(ROW()+12*(($AN1263-1)*3+$AO1263)-ROW())/12+5):INDIRECT("S"&amp;(ROW()+12*(($AN1263-1)*3+$AO1263)-ROW())/12+5),AQ1263)</f>
        <v>0</v>
      </c>
      <c r="AU1263" s="58">
        <f ca="1">IF(AND(AQ1263&gt;0,AR1263&gt;0),COUNTIF(AU$6:AU1262,"&gt;0")+1,0)</f>
        <v>0</v>
      </c>
    </row>
    <row r="1264" spans="40:47">
      <c r="AN1264" s="58">
        <v>35</v>
      </c>
      <c r="AO1264" s="58">
        <v>3</v>
      </c>
      <c r="AP1264" s="58">
        <v>11</v>
      </c>
      <c r="AQ1264" s="58">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58">
        <f ca="1">COUNTIF(INDIRECT("H"&amp;(ROW()+12*(($AN1264-1)*3+$AO1264)-ROW())/12+5):INDIRECT("S"&amp;(ROW()+12*(($AN1264-1)*3+$AO1264)-ROW())/12+5),AQ1264)</f>
        <v>0</v>
      </c>
      <c r="AU1264" s="58">
        <f ca="1">IF(AND(AQ1264&gt;0,AR1264&gt;0),COUNTIF(AU$6:AU1263,"&gt;0")+1,0)</f>
        <v>0</v>
      </c>
    </row>
    <row r="1265" spans="40:47">
      <c r="AN1265" s="243">
        <v>35</v>
      </c>
      <c r="AO1265" s="243">
        <v>3</v>
      </c>
      <c r="AP1265" s="243">
        <v>12</v>
      </c>
      <c r="AQ1265" s="58">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58">
        <f ca="1">COUNTIF(INDIRECT("H"&amp;(ROW()+12*(($AN1265-1)*3+$AO1265)-ROW())/12+5):INDIRECT("S"&amp;(ROW()+12*(($AN1265-1)*3+$AO1265)-ROW())/12+5),AQ1265)</f>
        <v>0</v>
      </c>
      <c r="AU1265" s="58">
        <f ca="1">IF(AND(AQ1265&gt;0,AR1265&gt;0),COUNTIF(AU$6:AU1264,"&gt;0")+1,0)</f>
        <v>0</v>
      </c>
    </row>
    <row r="1266" spans="40:47">
      <c r="AN1266" s="58">
        <v>36</v>
      </c>
      <c r="AO1266" s="58">
        <v>1</v>
      </c>
      <c r="AP1266" s="58">
        <v>1</v>
      </c>
      <c r="AQ1266" s="58">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58">
        <f ca="1">COUNTIF(INDIRECT("H"&amp;(ROW()+12*(($AN1266-1)*3+$AO1266)-ROW())/12+5):INDIRECT("S"&amp;(ROW()+12*(($AN1266-1)*3+$AO1266)-ROW())/12+5),AQ1266)</f>
        <v>0</v>
      </c>
      <c r="AU1266" s="58">
        <f ca="1">IF(AND(AQ1266&gt;0,AR1266&gt;0),COUNTIF(AU$6:AU1265,"&gt;0")+1,0)</f>
        <v>0</v>
      </c>
    </row>
    <row r="1267" spans="40:47">
      <c r="AN1267" s="58">
        <v>36</v>
      </c>
      <c r="AO1267" s="58">
        <v>1</v>
      </c>
      <c r="AP1267" s="58">
        <v>2</v>
      </c>
      <c r="AQ1267" s="58">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58">
        <f ca="1">COUNTIF(INDIRECT("H"&amp;(ROW()+12*(($AN1267-1)*3+$AO1267)-ROW())/12+5):INDIRECT("S"&amp;(ROW()+12*(($AN1267-1)*3+$AO1267)-ROW())/12+5),AQ1267)</f>
        <v>0</v>
      </c>
      <c r="AU1267" s="58">
        <f ca="1">IF(AND(AQ1267&gt;0,AR1267&gt;0),COUNTIF(AU$6:AU1266,"&gt;0")+1,0)</f>
        <v>0</v>
      </c>
    </row>
    <row r="1268" spans="40:47">
      <c r="AN1268" s="58">
        <v>36</v>
      </c>
      <c r="AO1268" s="58">
        <v>1</v>
      </c>
      <c r="AP1268" s="58">
        <v>3</v>
      </c>
      <c r="AQ1268" s="58">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58">
        <f ca="1">COUNTIF(INDIRECT("H"&amp;(ROW()+12*(($AN1268-1)*3+$AO1268)-ROW())/12+5):INDIRECT("S"&amp;(ROW()+12*(($AN1268-1)*3+$AO1268)-ROW())/12+5),AQ1268)</f>
        <v>0</v>
      </c>
      <c r="AU1268" s="58">
        <f ca="1">IF(AND(AQ1268&gt;0,AR1268&gt;0),COUNTIF(AU$6:AU1267,"&gt;0")+1,0)</f>
        <v>0</v>
      </c>
    </row>
    <row r="1269" spans="40:47">
      <c r="AN1269" s="58">
        <v>36</v>
      </c>
      <c r="AO1269" s="58">
        <v>1</v>
      </c>
      <c r="AP1269" s="58">
        <v>4</v>
      </c>
      <c r="AQ1269" s="58">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58">
        <f ca="1">COUNTIF(INDIRECT("H"&amp;(ROW()+12*(($AN1269-1)*3+$AO1269)-ROW())/12+5):INDIRECT("S"&amp;(ROW()+12*(($AN1269-1)*3+$AO1269)-ROW())/12+5),AQ1269)</f>
        <v>0</v>
      </c>
      <c r="AU1269" s="58">
        <f ca="1">IF(AND(AQ1269&gt;0,AR1269&gt;0),COUNTIF(AU$6:AU1268,"&gt;0")+1,0)</f>
        <v>0</v>
      </c>
    </row>
    <row r="1270" spans="40:47">
      <c r="AN1270" s="58">
        <v>36</v>
      </c>
      <c r="AO1270" s="58">
        <v>1</v>
      </c>
      <c r="AP1270" s="58">
        <v>5</v>
      </c>
      <c r="AQ1270" s="58">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58">
        <f ca="1">COUNTIF(INDIRECT("H"&amp;(ROW()+12*(($AN1270-1)*3+$AO1270)-ROW())/12+5):INDIRECT("S"&amp;(ROW()+12*(($AN1270-1)*3+$AO1270)-ROW())/12+5),AQ1270)</f>
        <v>0</v>
      </c>
      <c r="AU1270" s="58">
        <f ca="1">IF(AND(AQ1270&gt;0,AR1270&gt;0),COUNTIF(AU$6:AU1269,"&gt;0")+1,0)</f>
        <v>0</v>
      </c>
    </row>
    <row r="1271" spans="40:47">
      <c r="AN1271" s="58">
        <v>36</v>
      </c>
      <c r="AO1271" s="58">
        <v>1</v>
      </c>
      <c r="AP1271" s="58">
        <v>6</v>
      </c>
      <c r="AQ1271" s="58">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58">
        <f ca="1">COUNTIF(INDIRECT("H"&amp;(ROW()+12*(($AN1271-1)*3+$AO1271)-ROW())/12+5):INDIRECT("S"&amp;(ROW()+12*(($AN1271-1)*3+$AO1271)-ROW())/12+5),AQ1271)</f>
        <v>0</v>
      </c>
      <c r="AU1271" s="58">
        <f ca="1">IF(AND(AQ1271&gt;0,AR1271&gt;0),COUNTIF(AU$6:AU1270,"&gt;0")+1,0)</f>
        <v>0</v>
      </c>
    </row>
    <row r="1272" spans="40:47">
      <c r="AN1272" s="58">
        <v>36</v>
      </c>
      <c r="AO1272" s="58">
        <v>1</v>
      </c>
      <c r="AP1272" s="58">
        <v>7</v>
      </c>
      <c r="AQ1272" s="58">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58">
        <f ca="1">COUNTIF(INDIRECT("H"&amp;(ROW()+12*(($AN1272-1)*3+$AO1272)-ROW())/12+5):INDIRECT("S"&amp;(ROW()+12*(($AN1272-1)*3+$AO1272)-ROW())/12+5),AQ1272)</f>
        <v>0</v>
      </c>
      <c r="AU1272" s="58">
        <f ca="1">IF(AND(AQ1272&gt;0,AR1272&gt;0),COUNTIF(AU$6:AU1271,"&gt;0")+1,0)</f>
        <v>0</v>
      </c>
    </row>
    <row r="1273" spans="40:47">
      <c r="AN1273" s="58">
        <v>36</v>
      </c>
      <c r="AO1273" s="58">
        <v>1</v>
      </c>
      <c r="AP1273" s="58">
        <v>8</v>
      </c>
      <c r="AQ1273" s="58">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58">
        <f ca="1">COUNTIF(INDIRECT("H"&amp;(ROW()+12*(($AN1273-1)*3+$AO1273)-ROW())/12+5):INDIRECT("S"&amp;(ROW()+12*(($AN1273-1)*3+$AO1273)-ROW())/12+5),AQ1273)</f>
        <v>0</v>
      </c>
      <c r="AU1273" s="58">
        <f ca="1">IF(AND(AQ1273&gt;0,AR1273&gt;0),COUNTIF(AU$6:AU1272,"&gt;0")+1,0)</f>
        <v>0</v>
      </c>
    </row>
    <row r="1274" spans="40:47">
      <c r="AN1274" s="58">
        <v>36</v>
      </c>
      <c r="AO1274" s="58">
        <v>1</v>
      </c>
      <c r="AP1274" s="58">
        <v>9</v>
      </c>
      <c r="AQ1274" s="58">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58">
        <f ca="1">COUNTIF(INDIRECT("H"&amp;(ROW()+12*(($AN1274-1)*3+$AO1274)-ROW())/12+5):INDIRECT("S"&amp;(ROW()+12*(($AN1274-1)*3+$AO1274)-ROW())/12+5),AQ1274)</f>
        <v>0</v>
      </c>
      <c r="AU1274" s="58">
        <f ca="1">IF(AND(AQ1274&gt;0,AR1274&gt;0),COUNTIF(AU$6:AU1273,"&gt;0")+1,0)</f>
        <v>0</v>
      </c>
    </row>
    <row r="1275" spans="40:47">
      <c r="AN1275" s="58">
        <v>36</v>
      </c>
      <c r="AO1275" s="58">
        <v>1</v>
      </c>
      <c r="AP1275" s="58">
        <v>10</v>
      </c>
      <c r="AQ1275" s="58">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58">
        <f ca="1">COUNTIF(INDIRECT("H"&amp;(ROW()+12*(($AN1275-1)*3+$AO1275)-ROW())/12+5):INDIRECT("S"&amp;(ROW()+12*(($AN1275-1)*3+$AO1275)-ROW())/12+5),AQ1275)</f>
        <v>0</v>
      </c>
      <c r="AU1275" s="58">
        <f ca="1">IF(AND(AQ1275&gt;0,AR1275&gt;0),COUNTIF(AU$6:AU1274,"&gt;0")+1,0)</f>
        <v>0</v>
      </c>
    </row>
    <row r="1276" spans="40:47">
      <c r="AN1276" s="58">
        <v>36</v>
      </c>
      <c r="AO1276" s="58">
        <v>1</v>
      </c>
      <c r="AP1276" s="58">
        <v>11</v>
      </c>
      <c r="AQ1276" s="58">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58">
        <f ca="1">COUNTIF(INDIRECT("H"&amp;(ROW()+12*(($AN1276-1)*3+$AO1276)-ROW())/12+5):INDIRECT("S"&amp;(ROW()+12*(($AN1276-1)*3+$AO1276)-ROW())/12+5),AQ1276)</f>
        <v>0</v>
      </c>
      <c r="AU1276" s="58">
        <f ca="1">IF(AND(AQ1276&gt;0,AR1276&gt;0),COUNTIF(AU$6:AU1275,"&gt;0")+1,0)</f>
        <v>0</v>
      </c>
    </row>
    <row r="1277" spans="40:47">
      <c r="AN1277" s="58">
        <v>36</v>
      </c>
      <c r="AO1277" s="58">
        <v>1</v>
      </c>
      <c r="AP1277" s="58">
        <v>12</v>
      </c>
      <c r="AQ1277" s="58">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58">
        <f ca="1">COUNTIF(INDIRECT("H"&amp;(ROW()+12*(($AN1277-1)*3+$AO1277)-ROW())/12+5):INDIRECT("S"&amp;(ROW()+12*(($AN1277-1)*3+$AO1277)-ROW())/12+5),AQ1277)</f>
        <v>0</v>
      </c>
      <c r="AU1277" s="58">
        <f ca="1">IF(AND(AQ1277&gt;0,AR1277&gt;0),COUNTIF(AU$6:AU1276,"&gt;0")+1,0)</f>
        <v>0</v>
      </c>
    </row>
    <row r="1278" spans="40:47">
      <c r="AN1278" s="58">
        <v>36</v>
      </c>
      <c r="AO1278" s="58">
        <v>2</v>
      </c>
      <c r="AP1278" s="58">
        <v>1</v>
      </c>
      <c r="AQ1278" s="58">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58">
        <f ca="1">COUNTIF(INDIRECT("H"&amp;(ROW()+12*(($AN1278-1)*3+$AO1278)-ROW())/12+5):INDIRECT("S"&amp;(ROW()+12*(($AN1278-1)*3+$AO1278)-ROW())/12+5),AQ1278)</f>
        <v>0</v>
      </c>
      <c r="AU1278" s="58">
        <f ca="1">IF(AND(AQ1278&gt;0,AR1278&gt;0),COUNTIF(AU$6:AU1277,"&gt;0")+1,0)</f>
        <v>0</v>
      </c>
    </row>
    <row r="1279" spans="40:47">
      <c r="AN1279" s="58">
        <v>36</v>
      </c>
      <c r="AO1279" s="58">
        <v>2</v>
      </c>
      <c r="AP1279" s="58">
        <v>2</v>
      </c>
      <c r="AQ1279" s="58">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58">
        <f ca="1">COUNTIF(INDIRECT("H"&amp;(ROW()+12*(($AN1279-1)*3+$AO1279)-ROW())/12+5):INDIRECT("S"&amp;(ROW()+12*(($AN1279-1)*3+$AO1279)-ROW())/12+5),AQ1279)</f>
        <v>0</v>
      </c>
      <c r="AU1279" s="58">
        <f ca="1">IF(AND(AQ1279&gt;0,AR1279&gt;0),COUNTIF(AU$6:AU1278,"&gt;0")+1,0)</f>
        <v>0</v>
      </c>
    </row>
    <row r="1280" spans="40:47">
      <c r="AN1280" s="58">
        <v>36</v>
      </c>
      <c r="AO1280" s="58">
        <v>2</v>
      </c>
      <c r="AP1280" s="58">
        <v>3</v>
      </c>
      <c r="AQ1280" s="58">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58">
        <f ca="1">COUNTIF(INDIRECT("H"&amp;(ROW()+12*(($AN1280-1)*3+$AO1280)-ROW())/12+5):INDIRECT("S"&amp;(ROW()+12*(($AN1280-1)*3+$AO1280)-ROW())/12+5),AQ1280)</f>
        <v>0</v>
      </c>
      <c r="AU1280" s="58">
        <f ca="1">IF(AND(AQ1280&gt;0,AR1280&gt;0),COUNTIF(AU$6:AU1279,"&gt;0")+1,0)</f>
        <v>0</v>
      </c>
    </row>
    <row r="1281" spans="40:47">
      <c r="AN1281" s="58">
        <v>36</v>
      </c>
      <c r="AO1281" s="58">
        <v>2</v>
      </c>
      <c r="AP1281" s="58">
        <v>4</v>
      </c>
      <c r="AQ1281" s="58">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58">
        <f ca="1">COUNTIF(INDIRECT("H"&amp;(ROW()+12*(($AN1281-1)*3+$AO1281)-ROW())/12+5):INDIRECT("S"&amp;(ROW()+12*(($AN1281-1)*3+$AO1281)-ROW())/12+5),AQ1281)</f>
        <v>0</v>
      </c>
      <c r="AU1281" s="58">
        <f ca="1">IF(AND(AQ1281&gt;0,AR1281&gt;0),COUNTIF(AU$6:AU1280,"&gt;0")+1,0)</f>
        <v>0</v>
      </c>
    </row>
    <row r="1282" spans="40:47">
      <c r="AN1282" s="58">
        <v>36</v>
      </c>
      <c r="AO1282" s="58">
        <v>2</v>
      </c>
      <c r="AP1282" s="58">
        <v>5</v>
      </c>
      <c r="AQ1282" s="58">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58">
        <f ca="1">COUNTIF(INDIRECT("H"&amp;(ROW()+12*(($AN1282-1)*3+$AO1282)-ROW())/12+5):INDIRECT("S"&amp;(ROW()+12*(($AN1282-1)*3+$AO1282)-ROW())/12+5),AQ1282)</f>
        <v>0</v>
      </c>
      <c r="AU1282" s="58">
        <f ca="1">IF(AND(AQ1282&gt;0,AR1282&gt;0),COUNTIF(AU$6:AU1281,"&gt;0")+1,0)</f>
        <v>0</v>
      </c>
    </row>
    <row r="1283" spans="40:47">
      <c r="AN1283" s="58">
        <v>36</v>
      </c>
      <c r="AO1283" s="58">
        <v>2</v>
      </c>
      <c r="AP1283" s="58">
        <v>6</v>
      </c>
      <c r="AQ1283" s="58">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58">
        <f ca="1">COUNTIF(INDIRECT("H"&amp;(ROW()+12*(($AN1283-1)*3+$AO1283)-ROW())/12+5):INDIRECT("S"&amp;(ROW()+12*(($AN1283-1)*3+$AO1283)-ROW())/12+5),AQ1283)</f>
        <v>0</v>
      </c>
      <c r="AU1283" s="58">
        <f ca="1">IF(AND(AQ1283&gt;0,AR1283&gt;0),COUNTIF(AU$6:AU1282,"&gt;0")+1,0)</f>
        <v>0</v>
      </c>
    </row>
    <row r="1284" spans="40:47">
      <c r="AN1284" s="58">
        <v>36</v>
      </c>
      <c r="AO1284" s="58">
        <v>2</v>
      </c>
      <c r="AP1284" s="58">
        <v>7</v>
      </c>
      <c r="AQ1284" s="58">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58">
        <f ca="1">COUNTIF(INDIRECT("H"&amp;(ROW()+12*(($AN1284-1)*3+$AO1284)-ROW())/12+5):INDIRECT("S"&amp;(ROW()+12*(($AN1284-1)*3+$AO1284)-ROW())/12+5),AQ1284)</f>
        <v>0</v>
      </c>
      <c r="AU1284" s="58">
        <f ca="1">IF(AND(AQ1284&gt;0,AR1284&gt;0),COUNTIF(AU$6:AU1283,"&gt;0")+1,0)</f>
        <v>0</v>
      </c>
    </row>
    <row r="1285" spans="40:47">
      <c r="AN1285" s="58">
        <v>36</v>
      </c>
      <c r="AO1285" s="58">
        <v>2</v>
      </c>
      <c r="AP1285" s="58">
        <v>8</v>
      </c>
      <c r="AQ1285" s="58">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58">
        <f ca="1">COUNTIF(INDIRECT("H"&amp;(ROW()+12*(($AN1285-1)*3+$AO1285)-ROW())/12+5):INDIRECT("S"&amp;(ROW()+12*(($AN1285-1)*3+$AO1285)-ROW())/12+5),AQ1285)</f>
        <v>0</v>
      </c>
      <c r="AU1285" s="58">
        <f ca="1">IF(AND(AQ1285&gt;0,AR1285&gt;0),COUNTIF(AU$6:AU1284,"&gt;0")+1,0)</f>
        <v>0</v>
      </c>
    </row>
    <row r="1286" spans="40:47">
      <c r="AN1286" s="58">
        <v>36</v>
      </c>
      <c r="AO1286" s="58">
        <v>2</v>
      </c>
      <c r="AP1286" s="58">
        <v>9</v>
      </c>
      <c r="AQ1286" s="58">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58">
        <f ca="1">COUNTIF(INDIRECT("H"&amp;(ROW()+12*(($AN1286-1)*3+$AO1286)-ROW())/12+5):INDIRECT("S"&amp;(ROW()+12*(($AN1286-1)*3+$AO1286)-ROW())/12+5),AQ1286)</f>
        <v>0</v>
      </c>
      <c r="AU1286" s="58">
        <f ca="1">IF(AND(AQ1286&gt;0,AR1286&gt;0),COUNTIF(AU$6:AU1285,"&gt;0")+1,0)</f>
        <v>0</v>
      </c>
    </row>
    <row r="1287" spans="40:47">
      <c r="AN1287" s="58">
        <v>36</v>
      </c>
      <c r="AO1287" s="58">
        <v>2</v>
      </c>
      <c r="AP1287" s="58">
        <v>10</v>
      </c>
      <c r="AQ1287" s="58">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58">
        <f ca="1">COUNTIF(INDIRECT("H"&amp;(ROW()+12*(($AN1287-1)*3+$AO1287)-ROW())/12+5):INDIRECT("S"&amp;(ROW()+12*(($AN1287-1)*3+$AO1287)-ROW())/12+5),AQ1287)</f>
        <v>0</v>
      </c>
      <c r="AU1287" s="58">
        <f ca="1">IF(AND(AQ1287&gt;0,AR1287&gt;0),COUNTIF(AU$6:AU1286,"&gt;0")+1,0)</f>
        <v>0</v>
      </c>
    </row>
    <row r="1288" spans="40:47">
      <c r="AN1288" s="58">
        <v>36</v>
      </c>
      <c r="AO1288" s="58">
        <v>2</v>
      </c>
      <c r="AP1288" s="58">
        <v>11</v>
      </c>
      <c r="AQ1288" s="58">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58">
        <f ca="1">COUNTIF(INDIRECT("H"&amp;(ROW()+12*(($AN1288-1)*3+$AO1288)-ROW())/12+5):INDIRECT("S"&amp;(ROW()+12*(($AN1288-1)*3+$AO1288)-ROW())/12+5),AQ1288)</f>
        <v>0</v>
      </c>
      <c r="AU1288" s="58">
        <f ca="1">IF(AND(AQ1288&gt;0,AR1288&gt;0),COUNTIF(AU$6:AU1287,"&gt;0")+1,0)</f>
        <v>0</v>
      </c>
    </row>
    <row r="1289" spans="40:47">
      <c r="AN1289" s="58">
        <v>36</v>
      </c>
      <c r="AO1289" s="58">
        <v>2</v>
      </c>
      <c r="AP1289" s="58">
        <v>12</v>
      </c>
      <c r="AQ1289" s="58">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58">
        <f ca="1">COUNTIF(INDIRECT("H"&amp;(ROW()+12*(($AN1289-1)*3+$AO1289)-ROW())/12+5):INDIRECT("S"&amp;(ROW()+12*(($AN1289-1)*3+$AO1289)-ROW())/12+5),AQ1289)</f>
        <v>0</v>
      </c>
      <c r="AU1289" s="58">
        <f ca="1">IF(AND(AQ1289&gt;0,AR1289&gt;0),COUNTIF(AU$6:AU1288,"&gt;0")+1,0)</f>
        <v>0</v>
      </c>
    </row>
    <row r="1290" spans="40:47">
      <c r="AN1290" s="58">
        <v>36</v>
      </c>
      <c r="AO1290" s="58">
        <v>3</v>
      </c>
      <c r="AP1290" s="58">
        <v>1</v>
      </c>
      <c r="AQ1290" s="58">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58">
        <f ca="1">COUNTIF(INDIRECT("H"&amp;(ROW()+12*(($AN1290-1)*3+$AO1290)-ROW())/12+5):INDIRECT("S"&amp;(ROW()+12*(($AN1290-1)*3+$AO1290)-ROW())/12+5),AQ1290)</f>
        <v>0</v>
      </c>
      <c r="AU1290" s="58">
        <f ca="1">IF(AND(AQ1290&gt;0,AR1290&gt;0),COUNTIF(AU$6:AU1289,"&gt;0")+1,0)</f>
        <v>0</v>
      </c>
    </row>
    <row r="1291" spans="40:47">
      <c r="AN1291" s="58">
        <v>36</v>
      </c>
      <c r="AO1291" s="58">
        <v>3</v>
      </c>
      <c r="AP1291" s="58">
        <v>2</v>
      </c>
      <c r="AQ1291" s="58">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58">
        <f ca="1">COUNTIF(INDIRECT("H"&amp;(ROW()+12*(($AN1291-1)*3+$AO1291)-ROW())/12+5):INDIRECT("S"&amp;(ROW()+12*(($AN1291-1)*3+$AO1291)-ROW())/12+5),AQ1291)</f>
        <v>0</v>
      </c>
      <c r="AU1291" s="58">
        <f ca="1">IF(AND(AQ1291&gt;0,AR1291&gt;0),COUNTIF(AU$6:AU1290,"&gt;0")+1,0)</f>
        <v>0</v>
      </c>
    </row>
    <row r="1292" spans="40:47">
      <c r="AN1292" s="58">
        <v>36</v>
      </c>
      <c r="AO1292" s="58">
        <v>3</v>
      </c>
      <c r="AP1292" s="58">
        <v>3</v>
      </c>
      <c r="AQ1292" s="58">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58">
        <f ca="1">COUNTIF(INDIRECT("H"&amp;(ROW()+12*(($AN1292-1)*3+$AO1292)-ROW())/12+5):INDIRECT("S"&amp;(ROW()+12*(($AN1292-1)*3+$AO1292)-ROW())/12+5),AQ1292)</f>
        <v>0</v>
      </c>
      <c r="AU1292" s="58">
        <f ca="1">IF(AND(AQ1292&gt;0,AR1292&gt;0),COUNTIF(AU$6:AU1291,"&gt;0")+1,0)</f>
        <v>0</v>
      </c>
    </row>
    <row r="1293" spans="40:47">
      <c r="AN1293" s="58">
        <v>36</v>
      </c>
      <c r="AO1293" s="58">
        <v>3</v>
      </c>
      <c r="AP1293" s="58">
        <v>4</v>
      </c>
      <c r="AQ1293" s="58">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58">
        <f ca="1">COUNTIF(INDIRECT("H"&amp;(ROW()+12*(($AN1293-1)*3+$AO1293)-ROW())/12+5):INDIRECT("S"&amp;(ROW()+12*(($AN1293-1)*3+$AO1293)-ROW())/12+5),AQ1293)</f>
        <v>0</v>
      </c>
      <c r="AU1293" s="58">
        <f ca="1">IF(AND(AQ1293&gt;0,AR1293&gt;0),COUNTIF(AU$6:AU1292,"&gt;0")+1,0)</f>
        <v>0</v>
      </c>
    </row>
    <row r="1294" spans="40:47">
      <c r="AN1294" s="58">
        <v>36</v>
      </c>
      <c r="AO1294" s="58">
        <v>3</v>
      </c>
      <c r="AP1294" s="58">
        <v>5</v>
      </c>
      <c r="AQ1294" s="58">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58">
        <f ca="1">COUNTIF(INDIRECT("H"&amp;(ROW()+12*(($AN1294-1)*3+$AO1294)-ROW())/12+5):INDIRECT("S"&amp;(ROW()+12*(($AN1294-1)*3+$AO1294)-ROW())/12+5),AQ1294)</f>
        <v>0</v>
      </c>
      <c r="AU1294" s="58">
        <f ca="1">IF(AND(AQ1294&gt;0,AR1294&gt;0),COUNTIF(AU$6:AU1293,"&gt;0")+1,0)</f>
        <v>0</v>
      </c>
    </row>
    <row r="1295" spans="40:47">
      <c r="AN1295" s="58">
        <v>36</v>
      </c>
      <c r="AO1295" s="58">
        <v>3</v>
      </c>
      <c r="AP1295" s="58">
        <v>6</v>
      </c>
      <c r="AQ1295" s="58">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58">
        <f ca="1">COUNTIF(INDIRECT("H"&amp;(ROW()+12*(($AN1295-1)*3+$AO1295)-ROW())/12+5):INDIRECT("S"&amp;(ROW()+12*(($AN1295-1)*3+$AO1295)-ROW())/12+5),AQ1295)</f>
        <v>0</v>
      </c>
      <c r="AU1295" s="58">
        <f ca="1">IF(AND(AQ1295&gt;0,AR1295&gt;0),COUNTIF(AU$6:AU1294,"&gt;0")+1,0)</f>
        <v>0</v>
      </c>
    </row>
    <row r="1296" spans="40:47">
      <c r="AN1296" s="58">
        <v>36</v>
      </c>
      <c r="AO1296" s="58">
        <v>3</v>
      </c>
      <c r="AP1296" s="58">
        <v>7</v>
      </c>
      <c r="AQ1296" s="58">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58">
        <f ca="1">COUNTIF(INDIRECT("H"&amp;(ROW()+12*(($AN1296-1)*3+$AO1296)-ROW())/12+5):INDIRECT("S"&amp;(ROW()+12*(($AN1296-1)*3+$AO1296)-ROW())/12+5),AQ1296)</f>
        <v>0</v>
      </c>
      <c r="AU1296" s="58">
        <f ca="1">IF(AND(AQ1296&gt;0,AR1296&gt;0),COUNTIF(AU$6:AU1295,"&gt;0")+1,0)</f>
        <v>0</v>
      </c>
    </row>
    <row r="1297" spans="40:47">
      <c r="AN1297" s="58">
        <v>36</v>
      </c>
      <c r="AO1297" s="58">
        <v>3</v>
      </c>
      <c r="AP1297" s="58">
        <v>8</v>
      </c>
      <c r="AQ1297" s="58">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58">
        <f ca="1">COUNTIF(INDIRECT("H"&amp;(ROW()+12*(($AN1297-1)*3+$AO1297)-ROW())/12+5):INDIRECT("S"&amp;(ROW()+12*(($AN1297-1)*3+$AO1297)-ROW())/12+5),AQ1297)</f>
        <v>0</v>
      </c>
      <c r="AU1297" s="58">
        <f ca="1">IF(AND(AQ1297&gt;0,AR1297&gt;0),COUNTIF(AU$6:AU1296,"&gt;0")+1,0)</f>
        <v>0</v>
      </c>
    </row>
    <row r="1298" spans="40:47">
      <c r="AN1298" s="58">
        <v>36</v>
      </c>
      <c r="AO1298" s="58">
        <v>3</v>
      </c>
      <c r="AP1298" s="58">
        <v>9</v>
      </c>
      <c r="AQ1298" s="58">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58">
        <f ca="1">COUNTIF(INDIRECT("H"&amp;(ROW()+12*(($AN1298-1)*3+$AO1298)-ROW())/12+5):INDIRECT("S"&amp;(ROW()+12*(($AN1298-1)*3+$AO1298)-ROW())/12+5),AQ1298)</f>
        <v>0</v>
      </c>
      <c r="AU1298" s="58">
        <f ca="1">IF(AND(AQ1298&gt;0,AR1298&gt;0),COUNTIF(AU$6:AU1297,"&gt;0")+1,0)</f>
        <v>0</v>
      </c>
    </row>
    <row r="1299" spans="40:47">
      <c r="AN1299" s="58">
        <v>36</v>
      </c>
      <c r="AO1299" s="58">
        <v>3</v>
      </c>
      <c r="AP1299" s="58">
        <v>10</v>
      </c>
      <c r="AQ1299" s="58">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58">
        <f ca="1">COUNTIF(INDIRECT("H"&amp;(ROW()+12*(($AN1299-1)*3+$AO1299)-ROW())/12+5):INDIRECT("S"&amp;(ROW()+12*(($AN1299-1)*3+$AO1299)-ROW())/12+5),AQ1299)</f>
        <v>0</v>
      </c>
      <c r="AU1299" s="58">
        <f ca="1">IF(AND(AQ1299&gt;0,AR1299&gt;0),COUNTIF(AU$6:AU1298,"&gt;0")+1,0)</f>
        <v>0</v>
      </c>
    </row>
    <row r="1300" spans="40:47">
      <c r="AN1300" s="58">
        <v>36</v>
      </c>
      <c r="AO1300" s="58">
        <v>3</v>
      </c>
      <c r="AP1300" s="58">
        <v>11</v>
      </c>
      <c r="AQ1300" s="58">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58">
        <f ca="1">COUNTIF(INDIRECT("H"&amp;(ROW()+12*(($AN1300-1)*3+$AO1300)-ROW())/12+5):INDIRECT("S"&amp;(ROW()+12*(($AN1300-1)*3+$AO1300)-ROW())/12+5),AQ1300)</f>
        <v>0</v>
      </c>
      <c r="AU1300" s="58">
        <f ca="1">IF(AND(AQ1300&gt;0,AR1300&gt;0),COUNTIF(AU$6:AU1299,"&gt;0")+1,0)</f>
        <v>0</v>
      </c>
    </row>
    <row r="1301" spans="40:47">
      <c r="AN1301" s="243">
        <v>36</v>
      </c>
      <c r="AO1301" s="243">
        <v>3</v>
      </c>
      <c r="AP1301" s="243">
        <v>12</v>
      </c>
      <c r="AQ1301" s="58">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58">
        <f ca="1">COUNTIF(INDIRECT("H"&amp;(ROW()+12*(($AN1301-1)*3+$AO1301)-ROW())/12+5):INDIRECT("S"&amp;(ROW()+12*(($AN1301-1)*3+$AO1301)-ROW())/12+5),AQ1301)</f>
        <v>0</v>
      </c>
      <c r="AU1301" s="58">
        <f ca="1">IF(AND(AQ1301&gt;0,AR1301&gt;0),COUNTIF(AU$6:AU1300,"&gt;0")+1,0)</f>
        <v>0</v>
      </c>
    </row>
    <row r="1302" spans="40:47">
      <c r="AN1302" s="58">
        <v>37</v>
      </c>
      <c r="AO1302" s="58">
        <v>1</v>
      </c>
      <c r="AP1302" s="58">
        <v>1</v>
      </c>
      <c r="AQ1302" s="58">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58">
        <f ca="1">COUNTIF(INDIRECT("H"&amp;(ROW()+12*(($AN1302-1)*3+$AO1302)-ROW())/12+5):INDIRECT("S"&amp;(ROW()+12*(($AN1302-1)*3+$AO1302)-ROW())/12+5),AQ1302)</f>
        <v>0</v>
      </c>
      <c r="AU1302" s="58">
        <f ca="1">IF(AND(AQ1302&gt;0,AR1302&gt;0),COUNTIF(AU$6:AU1301,"&gt;0")+1,0)</f>
        <v>0</v>
      </c>
    </row>
    <row r="1303" spans="40:47">
      <c r="AN1303" s="58">
        <v>37</v>
      </c>
      <c r="AO1303" s="58">
        <v>1</v>
      </c>
      <c r="AP1303" s="58">
        <v>2</v>
      </c>
      <c r="AQ1303" s="58">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58">
        <f ca="1">COUNTIF(INDIRECT("H"&amp;(ROW()+12*(($AN1303-1)*3+$AO1303)-ROW())/12+5):INDIRECT("S"&amp;(ROW()+12*(($AN1303-1)*3+$AO1303)-ROW())/12+5),AQ1303)</f>
        <v>0</v>
      </c>
      <c r="AU1303" s="58">
        <f ca="1">IF(AND(AQ1303&gt;0,AR1303&gt;0),COUNTIF(AU$6:AU1302,"&gt;0")+1,0)</f>
        <v>0</v>
      </c>
    </row>
    <row r="1304" spans="40:47">
      <c r="AN1304" s="58">
        <v>37</v>
      </c>
      <c r="AO1304" s="58">
        <v>1</v>
      </c>
      <c r="AP1304" s="58">
        <v>3</v>
      </c>
      <c r="AQ1304" s="58">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58">
        <f ca="1">COUNTIF(INDIRECT("H"&amp;(ROW()+12*(($AN1304-1)*3+$AO1304)-ROW())/12+5):INDIRECT("S"&amp;(ROW()+12*(($AN1304-1)*3+$AO1304)-ROW())/12+5),AQ1304)</f>
        <v>0</v>
      </c>
      <c r="AU1304" s="58">
        <f ca="1">IF(AND(AQ1304&gt;0,AR1304&gt;0),COUNTIF(AU$6:AU1303,"&gt;0")+1,0)</f>
        <v>0</v>
      </c>
    </row>
    <row r="1305" spans="40:47">
      <c r="AN1305" s="58">
        <v>37</v>
      </c>
      <c r="AO1305" s="58">
        <v>1</v>
      </c>
      <c r="AP1305" s="58">
        <v>4</v>
      </c>
      <c r="AQ1305" s="58">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58">
        <f ca="1">COUNTIF(INDIRECT("H"&amp;(ROW()+12*(($AN1305-1)*3+$AO1305)-ROW())/12+5):INDIRECT("S"&amp;(ROW()+12*(($AN1305-1)*3+$AO1305)-ROW())/12+5),AQ1305)</f>
        <v>0</v>
      </c>
      <c r="AU1305" s="58">
        <f ca="1">IF(AND(AQ1305&gt;0,AR1305&gt;0),COUNTIF(AU$6:AU1304,"&gt;0")+1,0)</f>
        <v>0</v>
      </c>
    </row>
    <row r="1306" spans="40:47">
      <c r="AN1306" s="58">
        <v>37</v>
      </c>
      <c r="AO1306" s="58">
        <v>1</v>
      </c>
      <c r="AP1306" s="58">
        <v>5</v>
      </c>
      <c r="AQ1306" s="58">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58">
        <f ca="1">COUNTIF(INDIRECT("H"&amp;(ROW()+12*(($AN1306-1)*3+$AO1306)-ROW())/12+5):INDIRECT("S"&amp;(ROW()+12*(($AN1306-1)*3+$AO1306)-ROW())/12+5),AQ1306)</f>
        <v>0</v>
      </c>
      <c r="AU1306" s="58">
        <f ca="1">IF(AND(AQ1306&gt;0,AR1306&gt;0),COUNTIF(AU$6:AU1305,"&gt;0")+1,0)</f>
        <v>0</v>
      </c>
    </row>
    <row r="1307" spans="40:47">
      <c r="AN1307" s="58">
        <v>37</v>
      </c>
      <c r="AO1307" s="58">
        <v>1</v>
      </c>
      <c r="AP1307" s="58">
        <v>6</v>
      </c>
      <c r="AQ1307" s="58">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58">
        <f ca="1">COUNTIF(INDIRECT("H"&amp;(ROW()+12*(($AN1307-1)*3+$AO1307)-ROW())/12+5):INDIRECT("S"&amp;(ROW()+12*(($AN1307-1)*3+$AO1307)-ROW())/12+5),AQ1307)</f>
        <v>0</v>
      </c>
      <c r="AU1307" s="58">
        <f ca="1">IF(AND(AQ1307&gt;0,AR1307&gt;0),COUNTIF(AU$6:AU1306,"&gt;0")+1,0)</f>
        <v>0</v>
      </c>
    </row>
    <row r="1308" spans="40:47">
      <c r="AN1308" s="58">
        <v>37</v>
      </c>
      <c r="AO1308" s="58">
        <v>1</v>
      </c>
      <c r="AP1308" s="58">
        <v>7</v>
      </c>
      <c r="AQ1308" s="58">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58">
        <f ca="1">COUNTIF(INDIRECT("H"&amp;(ROW()+12*(($AN1308-1)*3+$AO1308)-ROW())/12+5):INDIRECT("S"&amp;(ROW()+12*(($AN1308-1)*3+$AO1308)-ROW())/12+5),AQ1308)</f>
        <v>0</v>
      </c>
      <c r="AU1308" s="58">
        <f ca="1">IF(AND(AQ1308&gt;0,AR1308&gt;0),COUNTIF(AU$6:AU1307,"&gt;0")+1,0)</f>
        <v>0</v>
      </c>
    </row>
    <row r="1309" spans="40:47">
      <c r="AN1309" s="58">
        <v>37</v>
      </c>
      <c r="AO1309" s="58">
        <v>1</v>
      </c>
      <c r="AP1309" s="58">
        <v>8</v>
      </c>
      <c r="AQ1309" s="58">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58">
        <f ca="1">COUNTIF(INDIRECT("H"&amp;(ROW()+12*(($AN1309-1)*3+$AO1309)-ROW())/12+5):INDIRECT("S"&amp;(ROW()+12*(($AN1309-1)*3+$AO1309)-ROW())/12+5),AQ1309)</f>
        <v>0</v>
      </c>
      <c r="AU1309" s="58">
        <f ca="1">IF(AND(AQ1309&gt;0,AR1309&gt;0),COUNTIF(AU$6:AU1308,"&gt;0")+1,0)</f>
        <v>0</v>
      </c>
    </row>
    <row r="1310" spans="40:47">
      <c r="AN1310" s="58">
        <v>37</v>
      </c>
      <c r="AO1310" s="58">
        <v>1</v>
      </c>
      <c r="AP1310" s="58">
        <v>9</v>
      </c>
      <c r="AQ1310" s="58">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58">
        <f ca="1">COUNTIF(INDIRECT("H"&amp;(ROW()+12*(($AN1310-1)*3+$AO1310)-ROW())/12+5):INDIRECT("S"&amp;(ROW()+12*(($AN1310-1)*3+$AO1310)-ROW())/12+5),AQ1310)</f>
        <v>0</v>
      </c>
      <c r="AU1310" s="58">
        <f ca="1">IF(AND(AQ1310&gt;0,AR1310&gt;0),COUNTIF(AU$6:AU1309,"&gt;0")+1,0)</f>
        <v>0</v>
      </c>
    </row>
    <row r="1311" spans="40:47">
      <c r="AN1311" s="58">
        <v>37</v>
      </c>
      <c r="AO1311" s="58">
        <v>1</v>
      </c>
      <c r="AP1311" s="58">
        <v>10</v>
      </c>
      <c r="AQ1311" s="58">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58">
        <f ca="1">COUNTIF(INDIRECT("H"&amp;(ROW()+12*(($AN1311-1)*3+$AO1311)-ROW())/12+5):INDIRECT("S"&amp;(ROW()+12*(($AN1311-1)*3+$AO1311)-ROW())/12+5),AQ1311)</f>
        <v>0</v>
      </c>
      <c r="AU1311" s="58">
        <f ca="1">IF(AND(AQ1311&gt;0,AR1311&gt;0),COUNTIF(AU$6:AU1310,"&gt;0")+1,0)</f>
        <v>0</v>
      </c>
    </row>
    <row r="1312" spans="40:47">
      <c r="AN1312" s="58">
        <v>37</v>
      </c>
      <c r="AO1312" s="58">
        <v>1</v>
      </c>
      <c r="AP1312" s="58">
        <v>11</v>
      </c>
      <c r="AQ1312" s="58">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58">
        <f ca="1">COUNTIF(INDIRECT("H"&amp;(ROW()+12*(($AN1312-1)*3+$AO1312)-ROW())/12+5):INDIRECT("S"&amp;(ROW()+12*(($AN1312-1)*3+$AO1312)-ROW())/12+5),AQ1312)</f>
        <v>0</v>
      </c>
      <c r="AU1312" s="58">
        <f ca="1">IF(AND(AQ1312&gt;0,AR1312&gt;0),COUNTIF(AU$6:AU1311,"&gt;0")+1,0)</f>
        <v>0</v>
      </c>
    </row>
    <row r="1313" spans="40:47">
      <c r="AN1313" s="58">
        <v>37</v>
      </c>
      <c r="AO1313" s="58">
        <v>1</v>
      </c>
      <c r="AP1313" s="58">
        <v>12</v>
      </c>
      <c r="AQ1313" s="58">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58">
        <f ca="1">COUNTIF(INDIRECT("H"&amp;(ROW()+12*(($AN1313-1)*3+$AO1313)-ROW())/12+5):INDIRECT("S"&amp;(ROW()+12*(($AN1313-1)*3+$AO1313)-ROW())/12+5),AQ1313)</f>
        <v>0</v>
      </c>
      <c r="AU1313" s="58">
        <f ca="1">IF(AND(AQ1313&gt;0,AR1313&gt;0),COUNTIF(AU$6:AU1312,"&gt;0")+1,0)</f>
        <v>0</v>
      </c>
    </row>
    <row r="1314" spans="40:47">
      <c r="AN1314" s="58">
        <v>37</v>
      </c>
      <c r="AO1314" s="58">
        <v>2</v>
      </c>
      <c r="AP1314" s="58">
        <v>1</v>
      </c>
      <c r="AQ1314" s="58">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58">
        <f ca="1">COUNTIF(INDIRECT("H"&amp;(ROW()+12*(($AN1314-1)*3+$AO1314)-ROW())/12+5):INDIRECT("S"&amp;(ROW()+12*(($AN1314-1)*3+$AO1314)-ROW())/12+5),AQ1314)</f>
        <v>0</v>
      </c>
      <c r="AU1314" s="58">
        <f ca="1">IF(AND(AQ1314&gt;0,AR1314&gt;0),COUNTIF(AU$6:AU1313,"&gt;0")+1,0)</f>
        <v>0</v>
      </c>
    </row>
    <row r="1315" spans="40:47">
      <c r="AN1315" s="58">
        <v>37</v>
      </c>
      <c r="AO1315" s="58">
        <v>2</v>
      </c>
      <c r="AP1315" s="58">
        <v>2</v>
      </c>
      <c r="AQ1315" s="58">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58">
        <f ca="1">COUNTIF(INDIRECT("H"&amp;(ROW()+12*(($AN1315-1)*3+$AO1315)-ROW())/12+5):INDIRECT("S"&amp;(ROW()+12*(($AN1315-1)*3+$AO1315)-ROW())/12+5),AQ1315)</f>
        <v>0</v>
      </c>
      <c r="AU1315" s="58">
        <f ca="1">IF(AND(AQ1315&gt;0,AR1315&gt;0),COUNTIF(AU$6:AU1314,"&gt;0")+1,0)</f>
        <v>0</v>
      </c>
    </row>
    <row r="1316" spans="40:47">
      <c r="AN1316" s="58">
        <v>37</v>
      </c>
      <c r="AO1316" s="58">
        <v>2</v>
      </c>
      <c r="AP1316" s="58">
        <v>3</v>
      </c>
      <c r="AQ1316" s="58">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58">
        <f ca="1">COUNTIF(INDIRECT("H"&amp;(ROW()+12*(($AN1316-1)*3+$AO1316)-ROW())/12+5):INDIRECT("S"&amp;(ROW()+12*(($AN1316-1)*3+$AO1316)-ROW())/12+5),AQ1316)</f>
        <v>0</v>
      </c>
      <c r="AU1316" s="58">
        <f ca="1">IF(AND(AQ1316&gt;0,AR1316&gt;0),COUNTIF(AU$6:AU1315,"&gt;0")+1,0)</f>
        <v>0</v>
      </c>
    </row>
    <row r="1317" spans="40:47">
      <c r="AN1317" s="58">
        <v>37</v>
      </c>
      <c r="AO1317" s="58">
        <v>2</v>
      </c>
      <c r="AP1317" s="58">
        <v>4</v>
      </c>
      <c r="AQ1317" s="58">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58">
        <f ca="1">COUNTIF(INDIRECT("H"&amp;(ROW()+12*(($AN1317-1)*3+$AO1317)-ROW())/12+5):INDIRECT("S"&amp;(ROW()+12*(($AN1317-1)*3+$AO1317)-ROW())/12+5),AQ1317)</f>
        <v>0</v>
      </c>
      <c r="AU1317" s="58">
        <f ca="1">IF(AND(AQ1317&gt;0,AR1317&gt;0),COUNTIF(AU$6:AU1316,"&gt;0")+1,0)</f>
        <v>0</v>
      </c>
    </row>
    <row r="1318" spans="40:47">
      <c r="AN1318" s="58">
        <v>37</v>
      </c>
      <c r="AO1318" s="58">
        <v>2</v>
      </c>
      <c r="AP1318" s="58">
        <v>5</v>
      </c>
      <c r="AQ1318" s="58">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58">
        <f ca="1">COUNTIF(INDIRECT("H"&amp;(ROW()+12*(($AN1318-1)*3+$AO1318)-ROW())/12+5):INDIRECT("S"&amp;(ROW()+12*(($AN1318-1)*3+$AO1318)-ROW())/12+5),AQ1318)</f>
        <v>0</v>
      </c>
      <c r="AU1318" s="58">
        <f ca="1">IF(AND(AQ1318&gt;0,AR1318&gt;0),COUNTIF(AU$6:AU1317,"&gt;0")+1,0)</f>
        <v>0</v>
      </c>
    </row>
    <row r="1319" spans="40:47">
      <c r="AN1319" s="58">
        <v>37</v>
      </c>
      <c r="AO1319" s="58">
        <v>2</v>
      </c>
      <c r="AP1319" s="58">
        <v>6</v>
      </c>
      <c r="AQ1319" s="58">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58">
        <f ca="1">COUNTIF(INDIRECT("H"&amp;(ROW()+12*(($AN1319-1)*3+$AO1319)-ROW())/12+5):INDIRECT("S"&amp;(ROW()+12*(($AN1319-1)*3+$AO1319)-ROW())/12+5),AQ1319)</f>
        <v>0</v>
      </c>
      <c r="AU1319" s="58">
        <f ca="1">IF(AND(AQ1319&gt;0,AR1319&gt;0),COUNTIF(AU$6:AU1318,"&gt;0")+1,0)</f>
        <v>0</v>
      </c>
    </row>
    <row r="1320" spans="40:47">
      <c r="AN1320" s="58">
        <v>37</v>
      </c>
      <c r="AO1320" s="58">
        <v>2</v>
      </c>
      <c r="AP1320" s="58">
        <v>7</v>
      </c>
      <c r="AQ1320" s="58">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58">
        <f ca="1">COUNTIF(INDIRECT("H"&amp;(ROW()+12*(($AN1320-1)*3+$AO1320)-ROW())/12+5):INDIRECT("S"&amp;(ROW()+12*(($AN1320-1)*3+$AO1320)-ROW())/12+5),AQ1320)</f>
        <v>0</v>
      </c>
      <c r="AU1320" s="58">
        <f ca="1">IF(AND(AQ1320&gt;0,AR1320&gt;0),COUNTIF(AU$6:AU1319,"&gt;0")+1,0)</f>
        <v>0</v>
      </c>
    </row>
    <row r="1321" spans="40:47">
      <c r="AN1321" s="58">
        <v>37</v>
      </c>
      <c r="AO1321" s="58">
        <v>2</v>
      </c>
      <c r="AP1321" s="58">
        <v>8</v>
      </c>
      <c r="AQ1321" s="58">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58">
        <f ca="1">COUNTIF(INDIRECT("H"&amp;(ROW()+12*(($AN1321-1)*3+$AO1321)-ROW())/12+5):INDIRECT("S"&amp;(ROW()+12*(($AN1321-1)*3+$AO1321)-ROW())/12+5),AQ1321)</f>
        <v>0</v>
      </c>
      <c r="AU1321" s="58">
        <f ca="1">IF(AND(AQ1321&gt;0,AR1321&gt;0),COUNTIF(AU$6:AU1320,"&gt;0")+1,0)</f>
        <v>0</v>
      </c>
    </row>
    <row r="1322" spans="40:47">
      <c r="AN1322" s="58">
        <v>37</v>
      </c>
      <c r="AO1322" s="58">
        <v>2</v>
      </c>
      <c r="AP1322" s="58">
        <v>9</v>
      </c>
      <c r="AQ1322" s="58">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58">
        <f ca="1">COUNTIF(INDIRECT("H"&amp;(ROW()+12*(($AN1322-1)*3+$AO1322)-ROW())/12+5):INDIRECT("S"&amp;(ROW()+12*(($AN1322-1)*3+$AO1322)-ROW())/12+5),AQ1322)</f>
        <v>0</v>
      </c>
      <c r="AU1322" s="58">
        <f ca="1">IF(AND(AQ1322&gt;0,AR1322&gt;0),COUNTIF(AU$6:AU1321,"&gt;0")+1,0)</f>
        <v>0</v>
      </c>
    </row>
    <row r="1323" spans="40:47">
      <c r="AN1323" s="58">
        <v>37</v>
      </c>
      <c r="AO1323" s="58">
        <v>2</v>
      </c>
      <c r="AP1323" s="58">
        <v>10</v>
      </c>
      <c r="AQ1323" s="58">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58">
        <f ca="1">COUNTIF(INDIRECT("H"&amp;(ROW()+12*(($AN1323-1)*3+$AO1323)-ROW())/12+5):INDIRECT("S"&amp;(ROW()+12*(($AN1323-1)*3+$AO1323)-ROW())/12+5),AQ1323)</f>
        <v>0</v>
      </c>
      <c r="AU1323" s="58">
        <f ca="1">IF(AND(AQ1323&gt;0,AR1323&gt;0),COUNTIF(AU$6:AU1322,"&gt;0")+1,0)</f>
        <v>0</v>
      </c>
    </row>
    <row r="1324" spans="40:47">
      <c r="AN1324" s="58">
        <v>37</v>
      </c>
      <c r="AO1324" s="58">
        <v>2</v>
      </c>
      <c r="AP1324" s="58">
        <v>11</v>
      </c>
      <c r="AQ1324" s="58">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58">
        <f ca="1">COUNTIF(INDIRECT("H"&amp;(ROW()+12*(($AN1324-1)*3+$AO1324)-ROW())/12+5):INDIRECT("S"&amp;(ROW()+12*(($AN1324-1)*3+$AO1324)-ROW())/12+5),AQ1324)</f>
        <v>0</v>
      </c>
      <c r="AU1324" s="58">
        <f ca="1">IF(AND(AQ1324&gt;0,AR1324&gt;0),COUNTIF(AU$6:AU1323,"&gt;0")+1,0)</f>
        <v>0</v>
      </c>
    </row>
    <row r="1325" spans="40:47">
      <c r="AN1325" s="58">
        <v>37</v>
      </c>
      <c r="AO1325" s="58">
        <v>2</v>
      </c>
      <c r="AP1325" s="58">
        <v>12</v>
      </c>
      <c r="AQ1325" s="58">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58">
        <f ca="1">COUNTIF(INDIRECT("H"&amp;(ROW()+12*(($AN1325-1)*3+$AO1325)-ROW())/12+5):INDIRECT("S"&amp;(ROW()+12*(($AN1325-1)*3+$AO1325)-ROW())/12+5),AQ1325)</f>
        <v>0</v>
      </c>
      <c r="AU1325" s="58">
        <f ca="1">IF(AND(AQ1325&gt;0,AR1325&gt;0),COUNTIF(AU$6:AU1324,"&gt;0")+1,0)</f>
        <v>0</v>
      </c>
    </row>
    <row r="1326" spans="40:47">
      <c r="AN1326" s="58">
        <v>37</v>
      </c>
      <c r="AO1326" s="58">
        <v>3</v>
      </c>
      <c r="AP1326" s="58">
        <v>1</v>
      </c>
      <c r="AQ1326" s="58">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58">
        <f ca="1">COUNTIF(INDIRECT("H"&amp;(ROW()+12*(($AN1326-1)*3+$AO1326)-ROW())/12+5):INDIRECT("S"&amp;(ROW()+12*(($AN1326-1)*3+$AO1326)-ROW())/12+5),AQ1326)</f>
        <v>0</v>
      </c>
      <c r="AU1326" s="58">
        <f ca="1">IF(AND(AQ1326&gt;0,AR1326&gt;0),COUNTIF(AU$6:AU1325,"&gt;0")+1,0)</f>
        <v>0</v>
      </c>
    </row>
    <row r="1327" spans="40:47">
      <c r="AN1327" s="58">
        <v>37</v>
      </c>
      <c r="AO1327" s="58">
        <v>3</v>
      </c>
      <c r="AP1327" s="58">
        <v>2</v>
      </c>
      <c r="AQ1327" s="58">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58">
        <f ca="1">COUNTIF(INDIRECT("H"&amp;(ROW()+12*(($AN1327-1)*3+$AO1327)-ROW())/12+5):INDIRECT("S"&amp;(ROW()+12*(($AN1327-1)*3+$AO1327)-ROW())/12+5),AQ1327)</f>
        <v>0</v>
      </c>
      <c r="AU1327" s="58">
        <f ca="1">IF(AND(AQ1327&gt;0,AR1327&gt;0),COUNTIF(AU$6:AU1326,"&gt;0")+1,0)</f>
        <v>0</v>
      </c>
    </row>
    <row r="1328" spans="40:47">
      <c r="AN1328" s="58">
        <v>37</v>
      </c>
      <c r="AO1328" s="58">
        <v>3</v>
      </c>
      <c r="AP1328" s="58">
        <v>3</v>
      </c>
      <c r="AQ1328" s="58">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58">
        <f ca="1">COUNTIF(INDIRECT("H"&amp;(ROW()+12*(($AN1328-1)*3+$AO1328)-ROW())/12+5):INDIRECT("S"&amp;(ROW()+12*(($AN1328-1)*3+$AO1328)-ROW())/12+5),AQ1328)</f>
        <v>0</v>
      </c>
      <c r="AU1328" s="58">
        <f ca="1">IF(AND(AQ1328&gt;0,AR1328&gt;0),COUNTIF(AU$6:AU1327,"&gt;0")+1,0)</f>
        <v>0</v>
      </c>
    </row>
    <row r="1329" spans="40:47">
      <c r="AN1329" s="58">
        <v>37</v>
      </c>
      <c r="AO1329" s="58">
        <v>3</v>
      </c>
      <c r="AP1329" s="58">
        <v>4</v>
      </c>
      <c r="AQ1329" s="58">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58">
        <f ca="1">COUNTIF(INDIRECT("H"&amp;(ROW()+12*(($AN1329-1)*3+$AO1329)-ROW())/12+5):INDIRECT("S"&amp;(ROW()+12*(($AN1329-1)*3+$AO1329)-ROW())/12+5),AQ1329)</f>
        <v>0</v>
      </c>
      <c r="AU1329" s="58">
        <f ca="1">IF(AND(AQ1329&gt;0,AR1329&gt;0),COUNTIF(AU$6:AU1328,"&gt;0")+1,0)</f>
        <v>0</v>
      </c>
    </row>
    <row r="1330" spans="40:47">
      <c r="AN1330" s="58">
        <v>37</v>
      </c>
      <c r="AO1330" s="58">
        <v>3</v>
      </c>
      <c r="AP1330" s="58">
        <v>5</v>
      </c>
      <c r="AQ1330" s="58">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58">
        <f ca="1">COUNTIF(INDIRECT("H"&amp;(ROW()+12*(($AN1330-1)*3+$AO1330)-ROW())/12+5):INDIRECT("S"&amp;(ROW()+12*(($AN1330-1)*3+$AO1330)-ROW())/12+5),AQ1330)</f>
        <v>0</v>
      </c>
      <c r="AU1330" s="58">
        <f ca="1">IF(AND(AQ1330&gt;0,AR1330&gt;0),COUNTIF(AU$6:AU1329,"&gt;0")+1,0)</f>
        <v>0</v>
      </c>
    </row>
    <row r="1331" spans="40:47">
      <c r="AN1331" s="58">
        <v>37</v>
      </c>
      <c r="AO1331" s="58">
        <v>3</v>
      </c>
      <c r="AP1331" s="58">
        <v>6</v>
      </c>
      <c r="AQ1331" s="58">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58">
        <f ca="1">COUNTIF(INDIRECT("H"&amp;(ROW()+12*(($AN1331-1)*3+$AO1331)-ROW())/12+5):INDIRECT("S"&amp;(ROW()+12*(($AN1331-1)*3+$AO1331)-ROW())/12+5),AQ1331)</f>
        <v>0</v>
      </c>
      <c r="AU1331" s="58">
        <f ca="1">IF(AND(AQ1331&gt;0,AR1331&gt;0),COUNTIF(AU$6:AU1330,"&gt;0")+1,0)</f>
        <v>0</v>
      </c>
    </row>
    <row r="1332" spans="40:47">
      <c r="AN1332" s="58">
        <v>37</v>
      </c>
      <c r="AO1332" s="58">
        <v>3</v>
      </c>
      <c r="AP1332" s="58">
        <v>7</v>
      </c>
      <c r="AQ1332" s="58">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58">
        <f ca="1">COUNTIF(INDIRECT("H"&amp;(ROW()+12*(($AN1332-1)*3+$AO1332)-ROW())/12+5):INDIRECT("S"&amp;(ROW()+12*(($AN1332-1)*3+$AO1332)-ROW())/12+5),AQ1332)</f>
        <v>0</v>
      </c>
      <c r="AU1332" s="58">
        <f ca="1">IF(AND(AQ1332&gt;0,AR1332&gt;0),COUNTIF(AU$6:AU1331,"&gt;0")+1,0)</f>
        <v>0</v>
      </c>
    </row>
    <row r="1333" spans="40:47">
      <c r="AN1333" s="58">
        <v>37</v>
      </c>
      <c r="AO1333" s="58">
        <v>3</v>
      </c>
      <c r="AP1333" s="58">
        <v>8</v>
      </c>
      <c r="AQ1333" s="58">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58">
        <f ca="1">COUNTIF(INDIRECT("H"&amp;(ROW()+12*(($AN1333-1)*3+$AO1333)-ROW())/12+5):INDIRECT("S"&amp;(ROW()+12*(($AN1333-1)*3+$AO1333)-ROW())/12+5),AQ1333)</f>
        <v>0</v>
      </c>
      <c r="AU1333" s="58">
        <f ca="1">IF(AND(AQ1333&gt;0,AR1333&gt;0),COUNTIF(AU$6:AU1332,"&gt;0")+1,0)</f>
        <v>0</v>
      </c>
    </row>
    <row r="1334" spans="40:47">
      <c r="AN1334" s="58">
        <v>37</v>
      </c>
      <c r="AO1334" s="58">
        <v>3</v>
      </c>
      <c r="AP1334" s="58">
        <v>9</v>
      </c>
      <c r="AQ1334" s="58">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58">
        <f ca="1">COUNTIF(INDIRECT("H"&amp;(ROW()+12*(($AN1334-1)*3+$AO1334)-ROW())/12+5):INDIRECT("S"&amp;(ROW()+12*(($AN1334-1)*3+$AO1334)-ROW())/12+5),AQ1334)</f>
        <v>0</v>
      </c>
      <c r="AU1334" s="58">
        <f ca="1">IF(AND(AQ1334&gt;0,AR1334&gt;0),COUNTIF(AU$6:AU1333,"&gt;0")+1,0)</f>
        <v>0</v>
      </c>
    </row>
    <row r="1335" spans="40:47">
      <c r="AN1335" s="58">
        <v>37</v>
      </c>
      <c r="AO1335" s="58">
        <v>3</v>
      </c>
      <c r="AP1335" s="58">
        <v>10</v>
      </c>
      <c r="AQ1335" s="58">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58">
        <f ca="1">COUNTIF(INDIRECT("H"&amp;(ROW()+12*(($AN1335-1)*3+$AO1335)-ROW())/12+5):INDIRECT("S"&amp;(ROW()+12*(($AN1335-1)*3+$AO1335)-ROW())/12+5),AQ1335)</f>
        <v>0</v>
      </c>
      <c r="AU1335" s="58">
        <f ca="1">IF(AND(AQ1335&gt;0,AR1335&gt;0),COUNTIF(AU$6:AU1334,"&gt;0")+1,0)</f>
        <v>0</v>
      </c>
    </row>
    <row r="1336" spans="40:47">
      <c r="AN1336" s="58">
        <v>37</v>
      </c>
      <c r="AO1336" s="58">
        <v>3</v>
      </c>
      <c r="AP1336" s="58">
        <v>11</v>
      </c>
      <c r="AQ1336" s="58">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58">
        <f ca="1">COUNTIF(INDIRECT("H"&amp;(ROW()+12*(($AN1336-1)*3+$AO1336)-ROW())/12+5):INDIRECT("S"&amp;(ROW()+12*(($AN1336-1)*3+$AO1336)-ROW())/12+5),AQ1336)</f>
        <v>0</v>
      </c>
      <c r="AU1336" s="58">
        <f ca="1">IF(AND(AQ1336&gt;0,AR1336&gt;0),COUNTIF(AU$6:AU1335,"&gt;0")+1,0)</f>
        <v>0</v>
      </c>
    </row>
    <row r="1337" spans="40:47">
      <c r="AN1337" s="243">
        <v>37</v>
      </c>
      <c r="AO1337" s="243">
        <v>3</v>
      </c>
      <c r="AP1337" s="243">
        <v>12</v>
      </c>
      <c r="AQ1337" s="58">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58">
        <f ca="1">COUNTIF(INDIRECT("H"&amp;(ROW()+12*(($AN1337-1)*3+$AO1337)-ROW())/12+5):INDIRECT("S"&amp;(ROW()+12*(($AN1337-1)*3+$AO1337)-ROW())/12+5),AQ1337)</f>
        <v>0</v>
      </c>
      <c r="AU1337" s="58">
        <f ca="1">IF(AND(AQ1337&gt;0,AR1337&gt;0),COUNTIF(AU$6:AU1336,"&gt;0")+1,0)</f>
        <v>0</v>
      </c>
    </row>
    <row r="1338" spans="40:47">
      <c r="AN1338" s="58">
        <v>38</v>
      </c>
      <c r="AO1338" s="58">
        <v>1</v>
      </c>
      <c r="AP1338" s="58">
        <v>1</v>
      </c>
      <c r="AQ1338" s="58">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58">
        <f ca="1">COUNTIF(INDIRECT("H"&amp;(ROW()+12*(($AN1338-1)*3+$AO1338)-ROW())/12+5):INDIRECT("S"&amp;(ROW()+12*(($AN1338-1)*3+$AO1338)-ROW())/12+5),AQ1338)</f>
        <v>0</v>
      </c>
      <c r="AU1338" s="58">
        <f ca="1">IF(AND(AQ1338&gt;0,AR1338&gt;0),COUNTIF(AU$6:AU1337,"&gt;0")+1,0)</f>
        <v>0</v>
      </c>
    </row>
    <row r="1339" spans="40:47">
      <c r="AN1339" s="58">
        <v>38</v>
      </c>
      <c r="AO1339" s="58">
        <v>1</v>
      </c>
      <c r="AP1339" s="58">
        <v>2</v>
      </c>
      <c r="AQ1339" s="58">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58">
        <f ca="1">COUNTIF(INDIRECT("H"&amp;(ROW()+12*(($AN1339-1)*3+$AO1339)-ROW())/12+5):INDIRECT("S"&amp;(ROW()+12*(($AN1339-1)*3+$AO1339)-ROW())/12+5),AQ1339)</f>
        <v>0</v>
      </c>
      <c r="AU1339" s="58">
        <f ca="1">IF(AND(AQ1339&gt;0,AR1339&gt;0),COUNTIF(AU$6:AU1338,"&gt;0")+1,0)</f>
        <v>0</v>
      </c>
    </row>
    <row r="1340" spans="40:47">
      <c r="AN1340" s="58">
        <v>38</v>
      </c>
      <c r="AO1340" s="58">
        <v>1</v>
      </c>
      <c r="AP1340" s="58">
        <v>3</v>
      </c>
      <c r="AQ1340" s="58">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58">
        <f ca="1">COUNTIF(INDIRECT("H"&amp;(ROW()+12*(($AN1340-1)*3+$AO1340)-ROW())/12+5):INDIRECT("S"&amp;(ROW()+12*(($AN1340-1)*3+$AO1340)-ROW())/12+5),AQ1340)</f>
        <v>0</v>
      </c>
      <c r="AU1340" s="58">
        <f ca="1">IF(AND(AQ1340&gt;0,AR1340&gt;0),COUNTIF(AU$6:AU1339,"&gt;0")+1,0)</f>
        <v>0</v>
      </c>
    </row>
    <row r="1341" spans="40:47">
      <c r="AN1341" s="58">
        <v>38</v>
      </c>
      <c r="AO1341" s="58">
        <v>1</v>
      </c>
      <c r="AP1341" s="58">
        <v>4</v>
      </c>
      <c r="AQ1341" s="58">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58">
        <f ca="1">COUNTIF(INDIRECT("H"&amp;(ROW()+12*(($AN1341-1)*3+$AO1341)-ROW())/12+5):INDIRECT("S"&amp;(ROW()+12*(($AN1341-1)*3+$AO1341)-ROW())/12+5),AQ1341)</f>
        <v>0</v>
      </c>
      <c r="AU1341" s="58">
        <f ca="1">IF(AND(AQ1341&gt;0,AR1341&gt;0),COUNTIF(AU$6:AU1340,"&gt;0")+1,0)</f>
        <v>0</v>
      </c>
    </row>
    <row r="1342" spans="40:47">
      <c r="AN1342" s="58">
        <v>38</v>
      </c>
      <c r="AO1342" s="58">
        <v>1</v>
      </c>
      <c r="AP1342" s="58">
        <v>5</v>
      </c>
      <c r="AQ1342" s="58">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58">
        <f ca="1">COUNTIF(INDIRECT("H"&amp;(ROW()+12*(($AN1342-1)*3+$AO1342)-ROW())/12+5):INDIRECT("S"&amp;(ROW()+12*(($AN1342-1)*3+$AO1342)-ROW())/12+5),AQ1342)</f>
        <v>0</v>
      </c>
      <c r="AU1342" s="58">
        <f ca="1">IF(AND(AQ1342&gt;0,AR1342&gt;0),COUNTIF(AU$6:AU1341,"&gt;0")+1,0)</f>
        <v>0</v>
      </c>
    </row>
    <row r="1343" spans="40:47">
      <c r="AN1343" s="58">
        <v>38</v>
      </c>
      <c r="AO1343" s="58">
        <v>1</v>
      </c>
      <c r="AP1343" s="58">
        <v>6</v>
      </c>
      <c r="AQ1343" s="58">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58">
        <f ca="1">COUNTIF(INDIRECT("H"&amp;(ROW()+12*(($AN1343-1)*3+$AO1343)-ROW())/12+5):INDIRECT("S"&amp;(ROW()+12*(($AN1343-1)*3+$AO1343)-ROW())/12+5),AQ1343)</f>
        <v>0</v>
      </c>
      <c r="AU1343" s="58">
        <f ca="1">IF(AND(AQ1343&gt;0,AR1343&gt;0),COUNTIF(AU$6:AU1342,"&gt;0")+1,0)</f>
        <v>0</v>
      </c>
    </row>
    <row r="1344" spans="40:47">
      <c r="AN1344" s="58">
        <v>38</v>
      </c>
      <c r="AO1344" s="58">
        <v>1</v>
      </c>
      <c r="AP1344" s="58">
        <v>7</v>
      </c>
      <c r="AQ1344" s="58">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58">
        <f ca="1">COUNTIF(INDIRECT("H"&amp;(ROW()+12*(($AN1344-1)*3+$AO1344)-ROW())/12+5):INDIRECT("S"&amp;(ROW()+12*(($AN1344-1)*3+$AO1344)-ROW())/12+5),AQ1344)</f>
        <v>0</v>
      </c>
      <c r="AU1344" s="58">
        <f ca="1">IF(AND(AQ1344&gt;0,AR1344&gt;0),COUNTIF(AU$6:AU1343,"&gt;0")+1,0)</f>
        <v>0</v>
      </c>
    </row>
    <row r="1345" spans="40:47">
      <c r="AN1345" s="58">
        <v>38</v>
      </c>
      <c r="AO1345" s="58">
        <v>1</v>
      </c>
      <c r="AP1345" s="58">
        <v>8</v>
      </c>
      <c r="AQ1345" s="58">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58">
        <f ca="1">COUNTIF(INDIRECT("H"&amp;(ROW()+12*(($AN1345-1)*3+$AO1345)-ROW())/12+5):INDIRECT("S"&amp;(ROW()+12*(($AN1345-1)*3+$AO1345)-ROW())/12+5),AQ1345)</f>
        <v>0</v>
      </c>
      <c r="AU1345" s="58">
        <f ca="1">IF(AND(AQ1345&gt;0,AR1345&gt;0),COUNTIF(AU$6:AU1344,"&gt;0")+1,0)</f>
        <v>0</v>
      </c>
    </row>
    <row r="1346" spans="40:47">
      <c r="AN1346" s="58">
        <v>38</v>
      </c>
      <c r="AO1346" s="58">
        <v>1</v>
      </c>
      <c r="AP1346" s="58">
        <v>9</v>
      </c>
      <c r="AQ1346" s="58">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58">
        <f ca="1">COUNTIF(INDIRECT("H"&amp;(ROW()+12*(($AN1346-1)*3+$AO1346)-ROW())/12+5):INDIRECT("S"&amp;(ROW()+12*(($AN1346-1)*3+$AO1346)-ROW())/12+5),AQ1346)</f>
        <v>0</v>
      </c>
      <c r="AU1346" s="58">
        <f ca="1">IF(AND(AQ1346&gt;0,AR1346&gt;0),COUNTIF(AU$6:AU1345,"&gt;0")+1,0)</f>
        <v>0</v>
      </c>
    </row>
    <row r="1347" spans="40:47">
      <c r="AN1347" s="58">
        <v>38</v>
      </c>
      <c r="AO1347" s="58">
        <v>1</v>
      </c>
      <c r="AP1347" s="58">
        <v>10</v>
      </c>
      <c r="AQ1347" s="58">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58">
        <f ca="1">COUNTIF(INDIRECT("H"&amp;(ROW()+12*(($AN1347-1)*3+$AO1347)-ROW())/12+5):INDIRECT("S"&amp;(ROW()+12*(($AN1347-1)*3+$AO1347)-ROW())/12+5),AQ1347)</f>
        <v>0</v>
      </c>
      <c r="AU1347" s="58">
        <f ca="1">IF(AND(AQ1347&gt;0,AR1347&gt;0),COUNTIF(AU$6:AU1346,"&gt;0")+1,0)</f>
        <v>0</v>
      </c>
    </row>
    <row r="1348" spans="40:47">
      <c r="AN1348" s="58">
        <v>38</v>
      </c>
      <c r="AO1348" s="58">
        <v>1</v>
      </c>
      <c r="AP1348" s="58">
        <v>11</v>
      </c>
      <c r="AQ1348" s="58">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58">
        <f ca="1">COUNTIF(INDIRECT("H"&amp;(ROW()+12*(($AN1348-1)*3+$AO1348)-ROW())/12+5):INDIRECT("S"&amp;(ROW()+12*(($AN1348-1)*3+$AO1348)-ROW())/12+5),AQ1348)</f>
        <v>0</v>
      </c>
      <c r="AU1348" s="58">
        <f ca="1">IF(AND(AQ1348&gt;0,AR1348&gt;0),COUNTIF(AU$6:AU1347,"&gt;0")+1,0)</f>
        <v>0</v>
      </c>
    </row>
    <row r="1349" spans="40:47">
      <c r="AN1349" s="58">
        <v>38</v>
      </c>
      <c r="AO1349" s="58">
        <v>1</v>
      </c>
      <c r="AP1349" s="58">
        <v>12</v>
      </c>
      <c r="AQ1349" s="58">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58">
        <f ca="1">COUNTIF(INDIRECT("H"&amp;(ROW()+12*(($AN1349-1)*3+$AO1349)-ROW())/12+5):INDIRECT("S"&amp;(ROW()+12*(($AN1349-1)*3+$AO1349)-ROW())/12+5),AQ1349)</f>
        <v>0</v>
      </c>
      <c r="AU1349" s="58">
        <f ca="1">IF(AND(AQ1349&gt;0,AR1349&gt;0),COUNTIF(AU$6:AU1348,"&gt;0")+1,0)</f>
        <v>0</v>
      </c>
    </row>
    <row r="1350" spans="40:47">
      <c r="AN1350" s="58">
        <v>38</v>
      </c>
      <c r="AO1350" s="58">
        <v>2</v>
      </c>
      <c r="AP1350" s="58">
        <v>1</v>
      </c>
      <c r="AQ1350" s="58">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58">
        <f ca="1">COUNTIF(INDIRECT("H"&amp;(ROW()+12*(($AN1350-1)*3+$AO1350)-ROW())/12+5):INDIRECT("S"&amp;(ROW()+12*(($AN1350-1)*3+$AO1350)-ROW())/12+5),AQ1350)</f>
        <v>0</v>
      </c>
      <c r="AU1350" s="58">
        <f ca="1">IF(AND(AQ1350&gt;0,AR1350&gt;0),COUNTIF(AU$6:AU1349,"&gt;0")+1,0)</f>
        <v>0</v>
      </c>
    </row>
    <row r="1351" spans="40:47">
      <c r="AN1351" s="58">
        <v>38</v>
      </c>
      <c r="AO1351" s="58">
        <v>2</v>
      </c>
      <c r="AP1351" s="58">
        <v>2</v>
      </c>
      <c r="AQ1351" s="58">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58">
        <f ca="1">COUNTIF(INDIRECT("H"&amp;(ROW()+12*(($AN1351-1)*3+$AO1351)-ROW())/12+5):INDIRECT("S"&amp;(ROW()+12*(($AN1351-1)*3+$AO1351)-ROW())/12+5),AQ1351)</f>
        <v>0</v>
      </c>
      <c r="AU1351" s="58">
        <f ca="1">IF(AND(AQ1351&gt;0,AR1351&gt;0),COUNTIF(AU$6:AU1350,"&gt;0")+1,0)</f>
        <v>0</v>
      </c>
    </row>
    <row r="1352" spans="40:47">
      <c r="AN1352" s="58">
        <v>38</v>
      </c>
      <c r="AO1352" s="58">
        <v>2</v>
      </c>
      <c r="AP1352" s="58">
        <v>3</v>
      </c>
      <c r="AQ1352" s="58">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58">
        <f ca="1">COUNTIF(INDIRECT("H"&amp;(ROW()+12*(($AN1352-1)*3+$AO1352)-ROW())/12+5):INDIRECT("S"&amp;(ROW()+12*(($AN1352-1)*3+$AO1352)-ROW())/12+5),AQ1352)</f>
        <v>0</v>
      </c>
      <c r="AU1352" s="58">
        <f ca="1">IF(AND(AQ1352&gt;0,AR1352&gt;0),COUNTIF(AU$6:AU1351,"&gt;0")+1,0)</f>
        <v>0</v>
      </c>
    </row>
    <row r="1353" spans="40:47">
      <c r="AN1353" s="58">
        <v>38</v>
      </c>
      <c r="AO1353" s="58">
        <v>2</v>
      </c>
      <c r="AP1353" s="58">
        <v>4</v>
      </c>
      <c r="AQ1353" s="58">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58">
        <f ca="1">COUNTIF(INDIRECT("H"&amp;(ROW()+12*(($AN1353-1)*3+$AO1353)-ROW())/12+5):INDIRECT("S"&amp;(ROW()+12*(($AN1353-1)*3+$AO1353)-ROW())/12+5),AQ1353)</f>
        <v>0</v>
      </c>
      <c r="AU1353" s="58">
        <f ca="1">IF(AND(AQ1353&gt;0,AR1353&gt;0),COUNTIF(AU$6:AU1352,"&gt;0")+1,0)</f>
        <v>0</v>
      </c>
    </row>
    <row r="1354" spans="40:47">
      <c r="AN1354" s="58">
        <v>38</v>
      </c>
      <c r="AO1354" s="58">
        <v>2</v>
      </c>
      <c r="AP1354" s="58">
        <v>5</v>
      </c>
      <c r="AQ1354" s="58">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58">
        <f ca="1">COUNTIF(INDIRECT("H"&amp;(ROW()+12*(($AN1354-1)*3+$AO1354)-ROW())/12+5):INDIRECT("S"&amp;(ROW()+12*(($AN1354-1)*3+$AO1354)-ROW())/12+5),AQ1354)</f>
        <v>0</v>
      </c>
      <c r="AU1354" s="58">
        <f ca="1">IF(AND(AQ1354&gt;0,AR1354&gt;0),COUNTIF(AU$6:AU1353,"&gt;0")+1,0)</f>
        <v>0</v>
      </c>
    </row>
    <row r="1355" spans="40:47">
      <c r="AN1355" s="58">
        <v>38</v>
      </c>
      <c r="AO1355" s="58">
        <v>2</v>
      </c>
      <c r="AP1355" s="58">
        <v>6</v>
      </c>
      <c r="AQ1355" s="58">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58">
        <f ca="1">COUNTIF(INDIRECT("H"&amp;(ROW()+12*(($AN1355-1)*3+$AO1355)-ROW())/12+5):INDIRECT("S"&amp;(ROW()+12*(($AN1355-1)*3+$AO1355)-ROW())/12+5),AQ1355)</f>
        <v>0</v>
      </c>
      <c r="AU1355" s="58">
        <f ca="1">IF(AND(AQ1355&gt;0,AR1355&gt;0),COUNTIF(AU$6:AU1354,"&gt;0")+1,0)</f>
        <v>0</v>
      </c>
    </row>
    <row r="1356" spans="40:47">
      <c r="AN1356" s="58">
        <v>38</v>
      </c>
      <c r="AO1356" s="58">
        <v>2</v>
      </c>
      <c r="AP1356" s="58">
        <v>7</v>
      </c>
      <c r="AQ1356" s="58">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58">
        <f ca="1">COUNTIF(INDIRECT("H"&amp;(ROW()+12*(($AN1356-1)*3+$AO1356)-ROW())/12+5):INDIRECT("S"&amp;(ROW()+12*(($AN1356-1)*3+$AO1356)-ROW())/12+5),AQ1356)</f>
        <v>0</v>
      </c>
      <c r="AU1356" s="58">
        <f ca="1">IF(AND(AQ1356&gt;0,AR1356&gt;0),COUNTIF(AU$6:AU1355,"&gt;0")+1,0)</f>
        <v>0</v>
      </c>
    </row>
    <row r="1357" spans="40:47">
      <c r="AN1357" s="58">
        <v>38</v>
      </c>
      <c r="AO1357" s="58">
        <v>2</v>
      </c>
      <c r="AP1357" s="58">
        <v>8</v>
      </c>
      <c r="AQ1357" s="58">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58">
        <f ca="1">COUNTIF(INDIRECT("H"&amp;(ROW()+12*(($AN1357-1)*3+$AO1357)-ROW())/12+5):INDIRECT("S"&amp;(ROW()+12*(($AN1357-1)*3+$AO1357)-ROW())/12+5),AQ1357)</f>
        <v>0</v>
      </c>
      <c r="AU1357" s="58">
        <f ca="1">IF(AND(AQ1357&gt;0,AR1357&gt;0),COUNTIF(AU$6:AU1356,"&gt;0")+1,0)</f>
        <v>0</v>
      </c>
    </row>
    <row r="1358" spans="40:47">
      <c r="AN1358" s="58">
        <v>38</v>
      </c>
      <c r="AO1358" s="58">
        <v>2</v>
      </c>
      <c r="AP1358" s="58">
        <v>9</v>
      </c>
      <c r="AQ1358" s="58">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58">
        <f ca="1">COUNTIF(INDIRECT("H"&amp;(ROW()+12*(($AN1358-1)*3+$AO1358)-ROW())/12+5):INDIRECT("S"&amp;(ROW()+12*(($AN1358-1)*3+$AO1358)-ROW())/12+5),AQ1358)</f>
        <v>0</v>
      </c>
      <c r="AU1358" s="58">
        <f ca="1">IF(AND(AQ1358&gt;0,AR1358&gt;0),COUNTIF(AU$6:AU1357,"&gt;0")+1,0)</f>
        <v>0</v>
      </c>
    </row>
    <row r="1359" spans="40:47">
      <c r="AN1359" s="58">
        <v>38</v>
      </c>
      <c r="AO1359" s="58">
        <v>2</v>
      </c>
      <c r="AP1359" s="58">
        <v>10</v>
      </c>
      <c r="AQ1359" s="58">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58">
        <f ca="1">COUNTIF(INDIRECT("H"&amp;(ROW()+12*(($AN1359-1)*3+$AO1359)-ROW())/12+5):INDIRECT("S"&amp;(ROW()+12*(($AN1359-1)*3+$AO1359)-ROW())/12+5),AQ1359)</f>
        <v>0</v>
      </c>
      <c r="AU1359" s="58">
        <f ca="1">IF(AND(AQ1359&gt;0,AR1359&gt;0),COUNTIF(AU$6:AU1358,"&gt;0")+1,0)</f>
        <v>0</v>
      </c>
    </row>
    <row r="1360" spans="40:47">
      <c r="AN1360" s="58">
        <v>38</v>
      </c>
      <c r="AO1360" s="58">
        <v>2</v>
      </c>
      <c r="AP1360" s="58">
        <v>11</v>
      </c>
      <c r="AQ1360" s="58">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58">
        <f ca="1">COUNTIF(INDIRECT("H"&amp;(ROW()+12*(($AN1360-1)*3+$AO1360)-ROW())/12+5):INDIRECT("S"&amp;(ROW()+12*(($AN1360-1)*3+$AO1360)-ROW())/12+5),AQ1360)</f>
        <v>0</v>
      </c>
      <c r="AU1360" s="58">
        <f ca="1">IF(AND(AQ1360&gt;0,AR1360&gt;0),COUNTIF(AU$6:AU1359,"&gt;0")+1,0)</f>
        <v>0</v>
      </c>
    </row>
    <row r="1361" spans="40:47">
      <c r="AN1361" s="58">
        <v>38</v>
      </c>
      <c r="AO1361" s="58">
        <v>2</v>
      </c>
      <c r="AP1361" s="58">
        <v>12</v>
      </c>
      <c r="AQ1361" s="58">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58">
        <f ca="1">COUNTIF(INDIRECT("H"&amp;(ROW()+12*(($AN1361-1)*3+$AO1361)-ROW())/12+5):INDIRECT("S"&amp;(ROW()+12*(($AN1361-1)*3+$AO1361)-ROW())/12+5),AQ1361)</f>
        <v>0</v>
      </c>
      <c r="AU1361" s="58">
        <f ca="1">IF(AND(AQ1361&gt;0,AR1361&gt;0),COUNTIF(AU$6:AU1360,"&gt;0")+1,0)</f>
        <v>0</v>
      </c>
    </row>
    <row r="1362" spans="40:47">
      <c r="AN1362" s="58">
        <v>38</v>
      </c>
      <c r="AO1362" s="58">
        <v>3</v>
      </c>
      <c r="AP1362" s="58">
        <v>1</v>
      </c>
      <c r="AQ1362" s="58">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58">
        <f ca="1">COUNTIF(INDIRECT("H"&amp;(ROW()+12*(($AN1362-1)*3+$AO1362)-ROW())/12+5):INDIRECT("S"&amp;(ROW()+12*(($AN1362-1)*3+$AO1362)-ROW())/12+5),AQ1362)</f>
        <v>0</v>
      </c>
      <c r="AU1362" s="58">
        <f ca="1">IF(AND(AQ1362&gt;0,AR1362&gt;0),COUNTIF(AU$6:AU1361,"&gt;0")+1,0)</f>
        <v>0</v>
      </c>
    </row>
    <row r="1363" spans="40:47">
      <c r="AN1363" s="58">
        <v>38</v>
      </c>
      <c r="AO1363" s="58">
        <v>3</v>
      </c>
      <c r="AP1363" s="58">
        <v>2</v>
      </c>
      <c r="AQ1363" s="58">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58">
        <f ca="1">COUNTIF(INDIRECT("H"&amp;(ROW()+12*(($AN1363-1)*3+$AO1363)-ROW())/12+5):INDIRECT("S"&amp;(ROW()+12*(($AN1363-1)*3+$AO1363)-ROW())/12+5),AQ1363)</f>
        <v>0</v>
      </c>
      <c r="AU1363" s="58">
        <f ca="1">IF(AND(AQ1363&gt;0,AR1363&gt;0),COUNTIF(AU$6:AU1362,"&gt;0")+1,0)</f>
        <v>0</v>
      </c>
    </row>
    <row r="1364" spans="40:47">
      <c r="AN1364" s="58">
        <v>38</v>
      </c>
      <c r="AO1364" s="58">
        <v>3</v>
      </c>
      <c r="AP1364" s="58">
        <v>3</v>
      </c>
      <c r="AQ1364" s="58">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58">
        <f ca="1">COUNTIF(INDIRECT("H"&amp;(ROW()+12*(($AN1364-1)*3+$AO1364)-ROW())/12+5):INDIRECT("S"&amp;(ROW()+12*(($AN1364-1)*3+$AO1364)-ROW())/12+5),AQ1364)</f>
        <v>0</v>
      </c>
      <c r="AU1364" s="58">
        <f ca="1">IF(AND(AQ1364&gt;0,AR1364&gt;0),COUNTIF(AU$6:AU1363,"&gt;0")+1,0)</f>
        <v>0</v>
      </c>
    </row>
    <row r="1365" spans="40:47">
      <c r="AN1365" s="58">
        <v>38</v>
      </c>
      <c r="AO1365" s="58">
        <v>3</v>
      </c>
      <c r="AP1365" s="58">
        <v>4</v>
      </c>
      <c r="AQ1365" s="58">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58">
        <f ca="1">COUNTIF(INDIRECT("H"&amp;(ROW()+12*(($AN1365-1)*3+$AO1365)-ROW())/12+5):INDIRECT("S"&amp;(ROW()+12*(($AN1365-1)*3+$AO1365)-ROW())/12+5),AQ1365)</f>
        <v>0</v>
      </c>
      <c r="AU1365" s="58">
        <f ca="1">IF(AND(AQ1365&gt;0,AR1365&gt;0),COUNTIF(AU$6:AU1364,"&gt;0")+1,0)</f>
        <v>0</v>
      </c>
    </row>
    <row r="1366" spans="40:47">
      <c r="AN1366" s="58">
        <v>38</v>
      </c>
      <c r="AO1366" s="58">
        <v>3</v>
      </c>
      <c r="AP1366" s="58">
        <v>5</v>
      </c>
      <c r="AQ1366" s="58">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58">
        <f ca="1">COUNTIF(INDIRECT("H"&amp;(ROW()+12*(($AN1366-1)*3+$AO1366)-ROW())/12+5):INDIRECT("S"&amp;(ROW()+12*(($AN1366-1)*3+$AO1366)-ROW())/12+5),AQ1366)</f>
        <v>0</v>
      </c>
      <c r="AU1366" s="58">
        <f ca="1">IF(AND(AQ1366&gt;0,AR1366&gt;0),COUNTIF(AU$6:AU1365,"&gt;0")+1,0)</f>
        <v>0</v>
      </c>
    </row>
    <row r="1367" spans="40:47">
      <c r="AN1367" s="58">
        <v>38</v>
      </c>
      <c r="AO1367" s="58">
        <v>3</v>
      </c>
      <c r="AP1367" s="58">
        <v>6</v>
      </c>
      <c r="AQ1367" s="58">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58">
        <f ca="1">COUNTIF(INDIRECT("H"&amp;(ROW()+12*(($AN1367-1)*3+$AO1367)-ROW())/12+5):INDIRECT("S"&amp;(ROW()+12*(($AN1367-1)*3+$AO1367)-ROW())/12+5),AQ1367)</f>
        <v>0</v>
      </c>
      <c r="AU1367" s="58">
        <f ca="1">IF(AND(AQ1367&gt;0,AR1367&gt;0),COUNTIF(AU$6:AU1366,"&gt;0")+1,0)</f>
        <v>0</v>
      </c>
    </row>
    <row r="1368" spans="40:47">
      <c r="AN1368" s="58">
        <v>38</v>
      </c>
      <c r="AO1368" s="58">
        <v>3</v>
      </c>
      <c r="AP1368" s="58">
        <v>7</v>
      </c>
      <c r="AQ1368" s="58">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58">
        <f ca="1">COUNTIF(INDIRECT("H"&amp;(ROW()+12*(($AN1368-1)*3+$AO1368)-ROW())/12+5):INDIRECT("S"&amp;(ROW()+12*(($AN1368-1)*3+$AO1368)-ROW())/12+5),AQ1368)</f>
        <v>0</v>
      </c>
      <c r="AU1368" s="58">
        <f ca="1">IF(AND(AQ1368&gt;0,AR1368&gt;0),COUNTIF(AU$6:AU1367,"&gt;0")+1,0)</f>
        <v>0</v>
      </c>
    </row>
    <row r="1369" spans="40:47">
      <c r="AN1369" s="58">
        <v>38</v>
      </c>
      <c r="AO1369" s="58">
        <v>3</v>
      </c>
      <c r="AP1369" s="58">
        <v>8</v>
      </c>
      <c r="AQ1369" s="58">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58">
        <f ca="1">COUNTIF(INDIRECT("H"&amp;(ROW()+12*(($AN1369-1)*3+$AO1369)-ROW())/12+5):INDIRECT("S"&amp;(ROW()+12*(($AN1369-1)*3+$AO1369)-ROW())/12+5),AQ1369)</f>
        <v>0</v>
      </c>
      <c r="AU1369" s="58">
        <f ca="1">IF(AND(AQ1369&gt;0,AR1369&gt;0),COUNTIF(AU$6:AU1368,"&gt;0")+1,0)</f>
        <v>0</v>
      </c>
    </row>
    <row r="1370" spans="40:47">
      <c r="AN1370" s="58">
        <v>38</v>
      </c>
      <c r="AO1370" s="58">
        <v>3</v>
      </c>
      <c r="AP1370" s="58">
        <v>9</v>
      </c>
      <c r="AQ1370" s="58">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58">
        <f ca="1">COUNTIF(INDIRECT("H"&amp;(ROW()+12*(($AN1370-1)*3+$AO1370)-ROW())/12+5):INDIRECT("S"&amp;(ROW()+12*(($AN1370-1)*3+$AO1370)-ROW())/12+5),AQ1370)</f>
        <v>0</v>
      </c>
      <c r="AU1370" s="58">
        <f ca="1">IF(AND(AQ1370&gt;0,AR1370&gt;0),COUNTIF(AU$6:AU1369,"&gt;0")+1,0)</f>
        <v>0</v>
      </c>
    </row>
    <row r="1371" spans="40:47">
      <c r="AN1371" s="58">
        <v>38</v>
      </c>
      <c r="AO1371" s="58">
        <v>3</v>
      </c>
      <c r="AP1371" s="58">
        <v>10</v>
      </c>
      <c r="AQ1371" s="58">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58">
        <f ca="1">COUNTIF(INDIRECT("H"&amp;(ROW()+12*(($AN1371-1)*3+$AO1371)-ROW())/12+5):INDIRECT("S"&amp;(ROW()+12*(($AN1371-1)*3+$AO1371)-ROW())/12+5),AQ1371)</f>
        <v>0</v>
      </c>
      <c r="AU1371" s="58">
        <f ca="1">IF(AND(AQ1371&gt;0,AR1371&gt;0),COUNTIF(AU$6:AU1370,"&gt;0")+1,0)</f>
        <v>0</v>
      </c>
    </row>
    <row r="1372" spans="40:47">
      <c r="AN1372" s="58">
        <v>38</v>
      </c>
      <c r="AO1372" s="58">
        <v>3</v>
      </c>
      <c r="AP1372" s="58">
        <v>11</v>
      </c>
      <c r="AQ1372" s="58">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58">
        <f ca="1">COUNTIF(INDIRECT("H"&amp;(ROW()+12*(($AN1372-1)*3+$AO1372)-ROW())/12+5):INDIRECT("S"&amp;(ROW()+12*(($AN1372-1)*3+$AO1372)-ROW())/12+5),AQ1372)</f>
        <v>0</v>
      </c>
      <c r="AU1372" s="58">
        <f ca="1">IF(AND(AQ1372&gt;0,AR1372&gt;0),COUNTIF(AU$6:AU1371,"&gt;0")+1,0)</f>
        <v>0</v>
      </c>
    </row>
    <row r="1373" spans="40:47">
      <c r="AN1373" s="243">
        <v>38</v>
      </c>
      <c r="AO1373" s="243">
        <v>3</v>
      </c>
      <c r="AP1373" s="243">
        <v>12</v>
      </c>
      <c r="AQ1373" s="58">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58">
        <f ca="1">COUNTIF(INDIRECT("H"&amp;(ROW()+12*(($AN1373-1)*3+$AO1373)-ROW())/12+5):INDIRECT("S"&amp;(ROW()+12*(($AN1373-1)*3+$AO1373)-ROW())/12+5),AQ1373)</f>
        <v>0</v>
      </c>
      <c r="AU1373" s="58">
        <f ca="1">IF(AND(AQ1373&gt;0,AR1373&gt;0),COUNTIF(AU$6:AU1372,"&gt;0")+1,0)</f>
        <v>0</v>
      </c>
    </row>
    <row r="1374" spans="40:47">
      <c r="AN1374" s="58">
        <v>39</v>
      </c>
      <c r="AO1374" s="58">
        <v>1</v>
      </c>
      <c r="AP1374" s="58">
        <v>1</v>
      </c>
      <c r="AQ1374" s="58">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58">
        <f ca="1">COUNTIF(INDIRECT("H"&amp;(ROW()+12*(($AN1374-1)*3+$AO1374)-ROW())/12+5):INDIRECT("S"&amp;(ROW()+12*(($AN1374-1)*3+$AO1374)-ROW())/12+5),AQ1374)</f>
        <v>0</v>
      </c>
      <c r="AU1374" s="58">
        <f ca="1">IF(AND(AQ1374&gt;0,AR1374&gt;0),COUNTIF(AU$6:AU1373,"&gt;0")+1,0)</f>
        <v>0</v>
      </c>
    </row>
    <row r="1375" spans="40:47">
      <c r="AN1375" s="58">
        <v>39</v>
      </c>
      <c r="AO1375" s="58">
        <v>1</v>
      </c>
      <c r="AP1375" s="58">
        <v>2</v>
      </c>
      <c r="AQ1375" s="58">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58">
        <f ca="1">COUNTIF(INDIRECT("H"&amp;(ROW()+12*(($AN1375-1)*3+$AO1375)-ROW())/12+5):INDIRECT("S"&amp;(ROW()+12*(($AN1375-1)*3+$AO1375)-ROW())/12+5),AQ1375)</f>
        <v>0</v>
      </c>
      <c r="AU1375" s="58">
        <f ca="1">IF(AND(AQ1375&gt;0,AR1375&gt;0),COUNTIF(AU$6:AU1374,"&gt;0")+1,0)</f>
        <v>0</v>
      </c>
    </row>
    <row r="1376" spans="40:47">
      <c r="AN1376" s="58">
        <v>39</v>
      </c>
      <c r="AO1376" s="58">
        <v>1</v>
      </c>
      <c r="AP1376" s="58">
        <v>3</v>
      </c>
      <c r="AQ1376" s="58">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58">
        <f ca="1">COUNTIF(INDIRECT("H"&amp;(ROW()+12*(($AN1376-1)*3+$AO1376)-ROW())/12+5):INDIRECT("S"&amp;(ROW()+12*(($AN1376-1)*3+$AO1376)-ROW())/12+5),AQ1376)</f>
        <v>0</v>
      </c>
      <c r="AU1376" s="58">
        <f ca="1">IF(AND(AQ1376&gt;0,AR1376&gt;0),COUNTIF(AU$6:AU1375,"&gt;0")+1,0)</f>
        <v>0</v>
      </c>
    </row>
    <row r="1377" spans="40:47">
      <c r="AN1377" s="58">
        <v>39</v>
      </c>
      <c r="AO1377" s="58">
        <v>1</v>
      </c>
      <c r="AP1377" s="58">
        <v>4</v>
      </c>
      <c r="AQ1377" s="58">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58">
        <f ca="1">COUNTIF(INDIRECT("H"&amp;(ROW()+12*(($AN1377-1)*3+$AO1377)-ROW())/12+5):INDIRECT("S"&amp;(ROW()+12*(($AN1377-1)*3+$AO1377)-ROW())/12+5),AQ1377)</f>
        <v>0</v>
      </c>
      <c r="AU1377" s="58">
        <f ca="1">IF(AND(AQ1377&gt;0,AR1377&gt;0),COUNTIF(AU$6:AU1376,"&gt;0")+1,0)</f>
        <v>0</v>
      </c>
    </row>
    <row r="1378" spans="40:47">
      <c r="AN1378" s="58">
        <v>39</v>
      </c>
      <c r="AO1378" s="58">
        <v>1</v>
      </c>
      <c r="AP1378" s="58">
        <v>5</v>
      </c>
      <c r="AQ1378" s="58">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58">
        <f ca="1">COUNTIF(INDIRECT("H"&amp;(ROW()+12*(($AN1378-1)*3+$AO1378)-ROW())/12+5):INDIRECT("S"&amp;(ROW()+12*(($AN1378-1)*3+$AO1378)-ROW())/12+5),AQ1378)</f>
        <v>0</v>
      </c>
      <c r="AU1378" s="58">
        <f ca="1">IF(AND(AQ1378&gt;0,AR1378&gt;0),COUNTIF(AU$6:AU1377,"&gt;0")+1,0)</f>
        <v>0</v>
      </c>
    </row>
    <row r="1379" spans="40:47">
      <c r="AN1379" s="58">
        <v>39</v>
      </c>
      <c r="AO1379" s="58">
        <v>1</v>
      </c>
      <c r="AP1379" s="58">
        <v>6</v>
      </c>
      <c r="AQ1379" s="58">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58">
        <f ca="1">COUNTIF(INDIRECT("H"&amp;(ROW()+12*(($AN1379-1)*3+$AO1379)-ROW())/12+5):INDIRECT("S"&amp;(ROW()+12*(($AN1379-1)*3+$AO1379)-ROW())/12+5),AQ1379)</f>
        <v>0</v>
      </c>
      <c r="AU1379" s="58">
        <f ca="1">IF(AND(AQ1379&gt;0,AR1379&gt;0),COUNTIF(AU$6:AU1378,"&gt;0")+1,0)</f>
        <v>0</v>
      </c>
    </row>
    <row r="1380" spans="40:47">
      <c r="AN1380" s="58">
        <v>39</v>
      </c>
      <c r="AO1380" s="58">
        <v>1</v>
      </c>
      <c r="AP1380" s="58">
        <v>7</v>
      </c>
      <c r="AQ1380" s="58">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58">
        <f ca="1">COUNTIF(INDIRECT("H"&amp;(ROW()+12*(($AN1380-1)*3+$AO1380)-ROW())/12+5):INDIRECT("S"&amp;(ROW()+12*(($AN1380-1)*3+$AO1380)-ROW())/12+5),AQ1380)</f>
        <v>0</v>
      </c>
      <c r="AU1380" s="58">
        <f ca="1">IF(AND(AQ1380&gt;0,AR1380&gt;0),COUNTIF(AU$6:AU1379,"&gt;0")+1,0)</f>
        <v>0</v>
      </c>
    </row>
    <row r="1381" spans="40:47">
      <c r="AN1381" s="58">
        <v>39</v>
      </c>
      <c r="AO1381" s="58">
        <v>1</v>
      </c>
      <c r="AP1381" s="58">
        <v>8</v>
      </c>
      <c r="AQ1381" s="58">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58">
        <f ca="1">COUNTIF(INDIRECT("H"&amp;(ROW()+12*(($AN1381-1)*3+$AO1381)-ROW())/12+5):INDIRECT("S"&amp;(ROW()+12*(($AN1381-1)*3+$AO1381)-ROW())/12+5),AQ1381)</f>
        <v>0</v>
      </c>
      <c r="AU1381" s="58">
        <f ca="1">IF(AND(AQ1381&gt;0,AR1381&gt;0),COUNTIF(AU$6:AU1380,"&gt;0")+1,0)</f>
        <v>0</v>
      </c>
    </row>
    <row r="1382" spans="40:47">
      <c r="AN1382" s="58">
        <v>39</v>
      </c>
      <c r="AO1382" s="58">
        <v>1</v>
      </c>
      <c r="AP1382" s="58">
        <v>9</v>
      </c>
      <c r="AQ1382" s="58">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58">
        <f ca="1">COUNTIF(INDIRECT("H"&amp;(ROW()+12*(($AN1382-1)*3+$AO1382)-ROW())/12+5):INDIRECT("S"&amp;(ROW()+12*(($AN1382-1)*3+$AO1382)-ROW())/12+5),AQ1382)</f>
        <v>0</v>
      </c>
      <c r="AU1382" s="58">
        <f ca="1">IF(AND(AQ1382&gt;0,AR1382&gt;0),COUNTIF(AU$6:AU1381,"&gt;0")+1,0)</f>
        <v>0</v>
      </c>
    </row>
    <row r="1383" spans="40:47">
      <c r="AN1383" s="58">
        <v>39</v>
      </c>
      <c r="AO1383" s="58">
        <v>1</v>
      </c>
      <c r="AP1383" s="58">
        <v>10</v>
      </c>
      <c r="AQ1383" s="58">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58">
        <f ca="1">COUNTIF(INDIRECT("H"&amp;(ROW()+12*(($AN1383-1)*3+$AO1383)-ROW())/12+5):INDIRECT("S"&amp;(ROW()+12*(($AN1383-1)*3+$AO1383)-ROW())/12+5),AQ1383)</f>
        <v>0</v>
      </c>
      <c r="AU1383" s="58">
        <f ca="1">IF(AND(AQ1383&gt;0,AR1383&gt;0),COUNTIF(AU$6:AU1382,"&gt;0")+1,0)</f>
        <v>0</v>
      </c>
    </row>
    <row r="1384" spans="40:47">
      <c r="AN1384" s="58">
        <v>39</v>
      </c>
      <c r="AO1384" s="58">
        <v>1</v>
      </c>
      <c r="AP1384" s="58">
        <v>11</v>
      </c>
      <c r="AQ1384" s="58">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58">
        <f ca="1">COUNTIF(INDIRECT("H"&amp;(ROW()+12*(($AN1384-1)*3+$AO1384)-ROW())/12+5):INDIRECT("S"&amp;(ROW()+12*(($AN1384-1)*3+$AO1384)-ROW())/12+5),AQ1384)</f>
        <v>0</v>
      </c>
      <c r="AU1384" s="58">
        <f ca="1">IF(AND(AQ1384&gt;0,AR1384&gt;0),COUNTIF(AU$6:AU1383,"&gt;0")+1,0)</f>
        <v>0</v>
      </c>
    </row>
    <row r="1385" spans="40:47">
      <c r="AN1385" s="58">
        <v>39</v>
      </c>
      <c r="AO1385" s="58">
        <v>1</v>
      </c>
      <c r="AP1385" s="58">
        <v>12</v>
      </c>
      <c r="AQ1385" s="58">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58">
        <f ca="1">COUNTIF(INDIRECT("H"&amp;(ROW()+12*(($AN1385-1)*3+$AO1385)-ROW())/12+5):INDIRECT("S"&amp;(ROW()+12*(($AN1385-1)*3+$AO1385)-ROW())/12+5),AQ1385)</f>
        <v>0</v>
      </c>
      <c r="AU1385" s="58">
        <f ca="1">IF(AND(AQ1385&gt;0,AR1385&gt;0),COUNTIF(AU$6:AU1384,"&gt;0")+1,0)</f>
        <v>0</v>
      </c>
    </row>
    <row r="1386" spans="40:47">
      <c r="AN1386" s="58">
        <v>39</v>
      </c>
      <c r="AO1386" s="58">
        <v>2</v>
      </c>
      <c r="AP1386" s="58">
        <v>1</v>
      </c>
      <c r="AQ1386" s="58">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58">
        <f ca="1">COUNTIF(INDIRECT("H"&amp;(ROW()+12*(($AN1386-1)*3+$AO1386)-ROW())/12+5):INDIRECT("S"&amp;(ROW()+12*(($AN1386-1)*3+$AO1386)-ROW())/12+5),AQ1386)</f>
        <v>0</v>
      </c>
      <c r="AU1386" s="58">
        <f ca="1">IF(AND(AQ1386&gt;0,AR1386&gt;0),COUNTIF(AU$6:AU1385,"&gt;0")+1,0)</f>
        <v>0</v>
      </c>
    </row>
    <row r="1387" spans="40:47">
      <c r="AN1387" s="58">
        <v>39</v>
      </c>
      <c r="AO1387" s="58">
        <v>2</v>
      </c>
      <c r="AP1387" s="58">
        <v>2</v>
      </c>
      <c r="AQ1387" s="58">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58">
        <f ca="1">COUNTIF(INDIRECT("H"&amp;(ROW()+12*(($AN1387-1)*3+$AO1387)-ROW())/12+5):INDIRECT("S"&amp;(ROW()+12*(($AN1387-1)*3+$AO1387)-ROW())/12+5),AQ1387)</f>
        <v>0</v>
      </c>
      <c r="AU1387" s="58">
        <f ca="1">IF(AND(AQ1387&gt;0,AR1387&gt;0),COUNTIF(AU$6:AU1386,"&gt;0")+1,0)</f>
        <v>0</v>
      </c>
    </row>
    <row r="1388" spans="40:47">
      <c r="AN1388" s="58">
        <v>39</v>
      </c>
      <c r="AO1388" s="58">
        <v>2</v>
      </c>
      <c r="AP1388" s="58">
        <v>3</v>
      </c>
      <c r="AQ1388" s="58">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58">
        <f ca="1">COUNTIF(INDIRECT("H"&amp;(ROW()+12*(($AN1388-1)*3+$AO1388)-ROW())/12+5):INDIRECT("S"&amp;(ROW()+12*(($AN1388-1)*3+$AO1388)-ROW())/12+5),AQ1388)</f>
        <v>0</v>
      </c>
      <c r="AU1388" s="58">
        <f ca="1">IF(AND(AQ1388&gt;0,AR1388&gt;0),COUNTIF(AU$6:AU1387,"&gt;0")+1,0)</f>
        <v>0</v>
      </c>
    </row>
    <row r="1389" spans="40:47">
      <c r="AN1389" s="58">
        <v>39</v>
      </c>
      <c r="AO1389" s="58">
        <v>2</v>
      </c>
      <c r="AP1389" s="58">
        <v>4</v>
      </c>
      <c r="AQ1389" s="58">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58">
        <f ca="1">COUNTIF(INDIRECT("H"&amp;(ROW()+12*(($AN1389-1)*3+$AO1389)-ROW())/12+5):INDIRECT("S"&amp;(ROW()+12*(($AN1389-1)*3+$AO1389)-ROW())/12+5),AQ1389)</f>
        <v>0</v>
      </c>
      <c r="AU1389" s="58">
        <f ca="1">IF(AND(AQ1389&gt;0,AR1389&gt;0),COUNTIF(AU$6:AU1388,"&gt;0")+1,0)</f>
        <v>0</v>
      </c>
    </row>
    <row r="1390" spans="40:47">
      <c r="AN1390" s="58">
        <v>39</v>
      </c>
      <c r="AO1390" s="58">
        <v>2</v>
      </c>
      <c r="AP1390" s="58">
        <v>5</v>
      </c>
      <c r="AQ1390" s="58">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58">
        <f ca="1">COUNTIF(INDIRECT("H"&amp;(ROW()+12*(($AN1390-1)*3+$AO1390)-ROW())/12+5):INDIRECT("S"&amp;(ROW()+12*(($AN1390-1)*3+$AO1390)-ROW())/12+5),AQ1390)</f>
        <v>0</v>
      </c>
      <c r="AU1390" s="58">
        <f ca="1">IF(AND(AQ1390&gt;0,AR1390&gt;0),COUNTIF(AU$6:AU1389,"&gt;0")+1,0)</f>
        <v>0</v>
      </c>
    </row>
    <row r="1391" spans="40:47">
      <c r="AN1391" s="58">
        <v>39</v>
      </c>
      <c r="AO1391" s="58">
        <v>2</v>
      </c>
      <c r="AP1391" s="58">
        <v>6</v>
      </c>
      <c r="AQ1391" s="58">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58">
        <f ca="1">COUNTIF(INDIRECT("H"&amp;(ROW()+12*(($AN1391-1)*3+$AO1391)-ROW())/12+5):INDIRECT("S"&amp;(ROW()+12*(($AN1391-1)*3+$AO1391)-ROW())/12+5),AQ1391)</f>
        <v>0</v>
      </c>
      <c r="AU1391" s="58">
        <f ca="1">IF(AND(AQ1391&gt;0,AR1391&gt;0),COUNTIF(AU$6:AU1390,"&gt;0")+1,0)</f>
        <v>0</v>
      </c>
    </row>
    <row r="1392" spans="40:47">
      <c r="AN1392" s="58">
        <v>39</v>
      </c>
      <c r="AO1392" s="58">
        <v>2</v>
      </c>
      <c r="AP1392" s="58">
        <v>7</v>
      </c>
      <c r="AQ1392" s="58">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58">
        <f ca="1">COUNTIF(INDIRECT("H"&amp;(ROW()+12*(($AN1392-1)*3+$AO1392)-ROW())/12+5):INDIRECT("S"&amp;(ROW()+12*(($AN1392-1)*3+$AO1392)-ROW())/12+5),AQ1392)</f>
        <v>0</v>
      </c>
      <c r="AU1392" s="58">
        <f ca="1">IF(AND(AQ1392&gt;0,AR1392&gt;0),COUNTIF(AU$6:AU1391,"&gt;0")+1,0)</f>
        <v>0</v>
      </c>
    </row>
    <row r="1393" spans="40:47">
      <c r="AN1393" s="58">
        <v>39</v>
      </c>
      <c r="AO1393" s="58">
        <v>2</v>
      </c>
      <c r="AP1393" s="58">
        <v>8</v>
      </c>
      <c r="AQ1393" s="58">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58">
        <f ca="1">COUNTIF(INDIRECT("H"&amp;(ROW()+12*(($AN1393-1)*3+$AO1393)-ROW())/12+5):INDIRECT("S"&amp;(ROW()+12*(($AN1393-1)*3+$AO1393)-ROW())/12+5),AQ1393)</f>
        <v>0</v>
      </c>
      <c r="AU1393" s="58">
        <f ca="1">IF(AND(AQ1393&gt;0,AR1393&gt;0),COUNTIF(AU$6:AU1392,"&gt;0")+1,0)</f>
        <v>0</v>
      </c>
    </row>
    <row r="1394" spans="40:47">
      <c r="AN1394" s="58">
        <v>39</v>
      </c>
      <c r="AO1394" s="58">
        <v>2</v>
      </c>
      <c r="AP1394" s="58">
        <v>9</v>
      </c>
      <c r="AQ1394" s="58">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58">
        <f ca="1">COUNTIF(INDIRECT("H"&amp;(ROW()+12*(($AN1394-1)*3+$AO1394)-ROW())/12+5):INDIRECT("S"&amp;(ROW()+12*(($AN1394-1)*3+$AO1394)-ROW())/12+5),AQ1394)</f>
        <v>0</v>
      </c>
      <c r="AU1394" s="58">
        <f ca="1">IF(AND(AQ1394&gt;0,AR1394&gt;0),COUNTIF(AU$6:AU1393,"&gt;0")+1,0)</f>
        <v>0</v>
      </c>
    </row>
    <row r="1395" spans="40:47">
      <c r="AN1395" s="58">
        <v>39</v>
      </c>
      <c r="AO1395" s="58">
        <v>2</v>
      </c>
      <c r="AP1395" s="58">
        <v>10</v>
      </c>
      <c r="AQ1395" s="58">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58">
        <f ca="1">COUNTIF(INDIRECT("H"&amp;(ROW()+12*(($AN1395-1)*3+$AO1395)-ROW())/12+5):INDIRECT("S"&amp;(ROW()+12*(($AN1395-1)*3+$AO1395)-ROW())/12+5),AQ1395)</f>
        <v>0</v>
      </c>
      <c r="AU1395" s="58">
        <f ca="1">IF(AND(AQ1395&gt;0,AR1395&gt;0),COUNTIF(AU$6:AU1394,"&gt;0")+1,0)</f>
        <v>0</v>
      </c>
    </row>
    <row r="1396" spans="40:47">
      <c r="AN1396" s="58">
        <v>39</v>
      </c>
      <c r="AO1396" s="58">
        <v>2</v>
      </c>
      <c r="AP1396" s="58">
        <v>11</v>
      </c>
      <c r="AQ1396" s="58">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58">
        <f ca="1">COUNTIF(INDIRECT("H"&amp;(ROW()+12*(($AN1396-1)*3+$AO1396)-ROW())/12+5):INDIRECT("S"&amp;(ROW()+12*(($AN1396-1)*3+$AO1396)-ROW())/12+5),AQ1396)</f>
        <v>0</v>
      </c>
      <c r="AU1396" s="58">
        <f ca="1">IF(AND(AQ1396&gt;0,AR1396&gt;0),COUNTIF(AU$6:AU1395,"&gt;0")+1,0)</f>
        <v>0</v>
      </c>
    </row>
    <row r="1397" spans="40:47">
      <c r="AN1397" s="58">
        <v>39</v>
      </c>
      <c r="AO1397" s="58">
        <v>2</v>
      </c>
      <c r="AP1397" s="58">
        <v>12</v>
      </c>
      <c r="AQ1397" s="58">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58">
        <f ca="1">COUNTIF(INDIRECT("H"&amp;(ROW()+12*(($AN1397-1)*3+$AO1397)-ROW())/12+5):INDIRECT("S"&amp;(ROW()+12*(($AN1397-1)*3+$AO1397)-ROW())/12+5),AQ1397)</f>
        <v>0</v>
      </c>
      <c r="AU1397" s="58">
        <f ca="1">IF(AND(AQ1397&gt;0,AR1397&gt;0),COUNTIF(AU$6:AU1396,"&gt;0")+1,0)</f>
        <v>0</v>
      </c>
    </row>
    <row r="1398" spans="40:47">
      <c r="AN1398" s="58">
        <v>39</v>
      </c>
      <c r="AO1398" s="58">
        <v>3</v>
      </c>
      <c r="AP1398" s="58">
        <v>1</v>
      </c>
      <c r="AQ1398" s="58">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58">
        <f ca="1">COUNTIF(INDIRECT("H"&amp;(ROW()+12*(($AN1398-1)*3+$AO1398)-ROW())/12+5):INDIRECT("S"&amp;(ROW()+12*(($AN1398-1)*3+$AO1398)-ROW())/12+5),AQ1398)</f>
        <v>0</v>
      </c>
      <c r="AU1398" s="58">
        <f ca="1">IF(AND(AQ1398&gt;0,AR1398&gt;0),COUNTIF(AU$6:AU1397,"&gt;0")+1,0)</f>
        <v>0</v>
      </c>
    </row>
    <row r="1399" spans="40:47">
      <c r="AN1399" s="58">
        <v>39</v>
      </c>
      <c r="AO1399" s="58">
        <v>3</v>
      </c>
      <c r="AP1399" s="58">
        <v>2</v>
      </c>
      <c r="AQ1399" s="58">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58">
        <f ca="1">COUNTIF(INDIRECT("H"&amp;(ROW()+12*(($AN1399-1)*3+$AO1399)-ROW())/12+5):INDIRECT("S"&amp;(ROW()+12*(($AN1399-1)*3+$AO1399)-ROW())/12+5),AQ1399)</f>
        <v>0</v>
      </c>
      <c r="AU1399" s="58">
        <f ca="1">IF(AND(AQ1399&gt;0,AR1399&gt;0),COUNTIF(AU$6:AU1398,"&gt;0")+1,0)</f>
        <v>0</v>
      </c>
    </row>
    <row r="1400" spans="40:47">
      <c r="AN1400" s="58">
        <v>39</v>
      </c>
      <c r="AO1400" s="58">
        <v>3</v>
      </c>
      <c r="AP1400" s="58">
        <v>3</v>
      </c>
      <c r="AQ1400" s="58">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58">
        <f ca="1">COUNTIF(INDIRECT("H"&amp;(ROW()+12*(($AN1400-1)*3+$AO1400)-ROW())/12+5):INDIRECT("S"&amp;(ROW()+12*(($AN1400-1)*3+$AO1400)-ROW())/12+5),AQ1400)</f>
        <v>0</v>
      </c>
      <c r="AU1400" s="58">
        <f ca="1">IF(AND(AQ1400&gt;0,AR1400&gt;0),COUNTIF(AU$6:AU1399,"&gt;0")+1,0)</f>
        <v>0</v>
      </c>
    </row>
    <row r="1401" spans="40:47">
      <c r="AN1401" s="58">
        <v>39</v>
      </c>
      <c r="AO1401" s="58">
        <v>3</v>
      </c>
      <c r="AP1401" s="58">
        <v>4</v>
      </c>
      <c r="AQ1401" s="58">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58">
        <f ca="1">COUNTIF(INDIRECT("H"&amp;(ROW()+12*(($AN1401-1)*3+$AO1401)-ROW())/12+5):INDIRECT("S"&amp;(ROW()+12*(($AN1401-1)*3+$AO1401)-ROW())/12+5),AQ1401)</f>
        <v>0</v>
      </c>
      <c r="AU1401" s="58">
        <f ca="1">IF(AND(AQ1401&gt;0,AR1401&gt;0),COUNTIF(AU$6:AU1400,"&gt;0")+1,0)</f>
        <v>0</v>
      </c>
    </row>
    <row r="1402" spans="40:47">
      <c r="AN1402" s="58">
        <v>39</v>
      </c>
      <c r="AO1402" s="58">
        <v>3</v>
      </c>
      <c r="AP1402" s="58">
        <v>5</v>
      </c>
      <c r="AQ1402" s="58">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58">
        <f ca="1">COUNTIF(INDIRECT("H"&amp;(ROW()+12*(($AN1402-1)*3+$AO1402)-ROW())/12+5):INDIRECT("S"&amp;(ROW()+12*(($AN1402-1)*3+$AO1402)-ROW())/12+5),AQ1402)</f>
        <v>0</v>
      </c>
      <c r="AU1402" s="58">
        <f ca="1">IF(AND(AQ1402&gt;0,AR1402&gt;0),COUNTIF(AU$6:AU1401,"&gt;0")+1,0)</f>
        <v>0</v>
      </c>
    </row>
    <row r="1403" spans="40:47">
      <c r="AN1403" s="58">
        <v>39</v>
      </c>
      <c r="AO1403" s="58">
        <v>3</v>
      </c>
      <c r="AP1403" s="58">
        <v>6</v>
      </c>
      <c r="AQ1403" s="58">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58">
        <f ca="1">COUNTIF(INDIRECT("H"&amp;(ROW()+12*(($AN1403-1)*3+$AO1403)-ROW())/12+5):INDIRECT("S"&amp;(ROW()+12*(($AN1403-1)*3+$AO1403)-ROW())/12+5),AQ1403)</f>
        <v>0</v>
      </c>
      <c r="AU1403" s="58">
        <f ca="1">IF(AND(AQ1403&gt;0,AR1403&gt;0),COUNTIF(AU$6:AU1402,"&gt;0")+1,0)</f>
        <v>0</v>
      </c>
    </row>
    <row r="1404" spans="40:47">
      <c r="AN1404" s="58">
        <v>39</v>
      </c>
      <c r="AO1404" s="58">
        <v>3</v>
      </c>
      <c r="AP1404" s="58">
        <v>7</v>
      </c>
      <c r="AQ1404" s="58">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58">
        <f ca="1">COUNTIF(INDIRECT("H"&amp;(ROW()+12*(($AN1404-1)*3+$AO1404)-ROW())/12+5):INDIRECT("S"&amp;(ROW()+12*(($AN1404-1)*3+$AO1404)-ROW())/12+5),AQ1404)</f>
        <v>0</v>
      </c>
      <c r="AU1404" s="58">
        <f ca="1">IF(AND(AQ1404&gt;0,AR1404&gt;0),COUNTIF(AU$6:AU1403,"&gt;0")+1,0)</f>
        <v>0</v>
      </c>
    </row>
    <row r="1405" spans="40:47">
      <c r="AN1405" s="58">
        <v>39</v>
      </c>
      <c r="AO1405" s="58">
        <v>3</v>
      </c>
      <c r="AP1405" s="58">
        <v>8</v>
      </c>
      <c r="AQ1405" s="58">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58">
        <f ca="1">COUNTIF(INDIRECT("H"&amp;(ROW()+12*(($AN1405-1)*3+$AO1405)-ROW())/12+5):INDIRECT("S"&amp;(ROW()+12*(($AN1405-1)*3+$AO1405)-ROW())/12+5),AQ1405)</f>
        <v>0</v>
      </c>
      <c r="AU1405" s="58">
        <f ca="1">IF(AND(AQ1405&gt;0,AR1405&gt;0),COUNTIF(AU$6:AU1404,"&gt;0")+1,0)</f>
        <v>0</v>
      </c>
    </row>
    <row r="1406" spans="40:47">
      <c r="AN1406" s="58">
        <v>39</v>
      </c>
      <c r="AO1406" s="58">
        <v>3</v>
      </c>
      <c r="AP1406" s="58">
        <v>9</v>
      </c>
      <c r="AQ1406" s="58">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58">
        <f ca="1">COUNTIF(INDIRECT("H"&amp;(ROW()+12*(($AN1406-1)*3+$AO1406)-ROW())/12+5):INDIRECT("S"&amp;(ROW()+12*(($AN1406-1)*3+$AO1406)-ROW())/12+5),AQ1406)</f>
        <v>0</v>
      </c>
      <c r="AU1406" s="58">
        <f ca="1">IF(AND(AQ1406&gt;0,AR1406&gt;0),COUNTIF(AU$6:AU1405,"&gt;0")+1,0)</f>
        <v>0</v>
      </c>
    </row>
    <row r="1407" spans="40:47">
      <c r="AN1407" s="58">
        <v>39</v>
      </c>
      <c r="AO1407" s="58">
        <v>3</v>
      </c>
      <c r="AP1407" s="58">
        <v>10</v>
      </c>
      <c r="AQ1407" s="58">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58">
        <f ca="1">COUNTIF(INDIRECT("H"&amp;(ROW()+12*(($AN1407-1)*3+$AO1407)-ROW())/12+5):INDIRECT("S"&amp;(ROW()+12*(($AN1407-1)*3+$AO1407)-ROW())/12+5),AQ1407)</f>
        <v>0</v>
      </c>
      <c r="AU1407" s="58">
        <f ca="1">IF(AND(AQ1407&gt;0,AR1407&gt;0),COUNTIF(AU$6:AU1406,"&gt;0")+1,0)</f>
        <v>0</v>
      </c>
    </row>
    <row r="1408" spans="40:47">
      <c r="AN1408" s="58">
        <v>39</v>
      </c>
      <c r="AO1408" s="58">
        <v>3</v>
      </c>
      <c r="AP1408" s="58">
        <v>11</v>
      </c>
      <c r="AQ1408" s="58">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58">
        <f ca="1">COUNTIF(INDIRECT("H"&amp;(ROW()+12*(($AN1408-1)*3+$AO1408)-ROW())/12+5):INDIRECT("S"&amp;(ROW()+12*(($AN1408-1)*3+$AO1408)-ROW())/12+5),AQ1408)</f>
        <v>0</v>
      </c>
      <c r="AU1408" s="58">
        <f ca="1">IF(AND(AQ1408&gt;0,AR1408&gt;0),COUNTIF(AU$6:AU1407,"&gt;0")+1,0)</f>
        <v>0</v>
      </c>
    </row>
    <row r="1409" spans="40:47">
      <c r="AN1409" s="243">
        <v>39</v>
      </c>
      <c r="AO1409" s="243">
        <v>3</v>
      </c>
      <c r="AP1409" s="243">
        <v>12</v>
      </c>
      <c r="AQ1409" s="58">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58">
        <f ca="1">COUNTIF(INDIRECT("H"&amp;(ROW()+12*(($AN1409-1)*3+$AO1409)-ROW())/12+5):INDIRECT("S"&amp;(ROW()+12*(($AN1409-1)*3+$AO1409)-ROW())/12+5),AQ1409)</f>
        <v>0</v>
      </c>
      <c r="AU1409" s="58">
        <f ca="1">IF(AND(AQ1409&gt;0,AR1409&gt;0),COUNTIF(AU$6:AU1408,"&gt;0")+1,0)</f>
        <v>0</v>
      </c>
    </row>
    <row r="1410" spans="40:47">
      <c r="AN1410" s="58">
        <v>40</v>
      </c>
      <c r="AO1410" s="58">
        <v>1</v>
      </c>
      <c r="AP1410" s="58">
        <v>1</v>
      </c>
      <c r="AQ1410" s="58">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58">
        <f ca="1">COUNTIF(INDIRECT("H"&amp;(ROW()+12*(($AN1410-1)*3+$AO1410)-ROW())/12+5):INDIRECT("S"&amp;(ROW()+12*(($AN1410-1)*3+$AO1410)-ROW())/12+5),AQ1410)</f>
        <v>0</v>
      </c>
      <c r="AU1410" s="58">
        <f ca="1">IF(AND(AQ1410&gt;0,AR1410&gt;0),COUNTIF(AU$6:AU1409,"&gt;0")+1,0)</f>
        <v>0</v>
      </c>
    </row>
    <row r="1411" spans="40:47">
      <c r="AN1411" s="58">
        <v>40</v>
      </c>
      <c r="AO1411" s="58">
        <v>1</v>
      </c>
      <c r="AP1411" s="58">
        <v>2</v>
      </c>
      <c r="AQ1411" s="58">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58">
        <f ca="1">COUNTIF(INDIRECT("H"&amp;(ROW()+12*(($AN1411-1)*3+$AO1411)-ROW())/12+5):INDIRECT("S"&amp;(ROW()+12*(($AN1411-1)*3+$AO1411)-ROW())/12+5),AQ1411)</f>
        <v>0</v>
      </c>
      <c r="AU1411" s="58">
        <f ca="1">IF(AND(AQ1411&gt;0,AR1411&gt;0),COUNTIF(AU$6:AU1410,"&gt;0")+1,0)</f>
        <v>0</v>
      </c>
    </row>
    <row r="1412" spans="40:47">
      <c r="AN1412" s="58">
        <v>40</v>
      </c>
      <c r="AO1412" s="58">
        <v>1</v>
      </c>
      <c r="AP1412" s="58">
        <v>3</v>
      </c>
      <c r="AQ1412" s="58">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58">
        <f ca="1">COUNTIF(INDIRECT("H"&amp;(ROW()+12*(($AN1412-1)*3+$AO1412)-ROW())/12+5):INDIRECT("S"&amp;(ROW()+12*(($AN1412-1)*3+$AO1412)-ROW())/12+5),AQ1412)</f>
        <v>0</v>
      </c>
      <c r="AU1412" s="58">
        <f ca="1">IF(AND(AQ1412&gt;0,AR1412&gt;0),COUNTIF(AU$6:AU1411,"&gt;0")+1,0)</f>
        <v>0</v>
      </c>
    </row>
    <row r="1413" spans="40:47">
      <c r="AN1413" s="58">
        <v>40</v>
      </c>
      <c r="AO1413" s="58">
        <v>1</v>
      </c>
      <c r="AP1413" s="58">
        <v>4</v>
      </c>
      <c r="AQ1413" s="58">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58">
        <f ca="1">COUNTIF(INDIRECT("H"&amp;(ROW()+12*(($AN1413-1)*3+$AO1413)-ROW())/12+5):INDIRECT("S"&amp;(ROW()+12*(($AN1413-1)*3+$AO1413)-ROW())/12+5),AQ1413)</f>
        <v>0</v>
      </c>
      <c r="AU1413" s="58">
        <f ca="1">IF(AND(AQ1413&gt;0,AR1413&gt;0),COUNTIF(AU$6:AU1412,"&gt;0")+1,0)</f>
        <v>0</v>
      </c>
    </row>
    <row r="1414" spans="40:47">
      <c r="AN1414" s="58">
        <v>40</v>
      </c>
      <c r="AO1414" s="58">
        <v>1</v>
      </c>
      <c r="AP1414" s="58">
        <v>5</v>
      </c>
      <c r="AQ1414" s="58">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58">
        <f ca="1">COUNTIF(INDIRECT("H"&amp;(ROW()+12*(($AN1414-1)*3+$AO1414)-ROW())/12+5):INDIRECT("S"&amp;(ROW()+12*(($AN1414-1)*3+$AO1414)-ROW())/12+5),AQ1414)</f>
        <v>0</v>
      </c>
      <c r="AU1414" s="58">
        <f ca="1">IF(AND(AQ1414&gt;0,AR1414&gt;0),COUNTIF(AU$6:AU1413,"&gt;0")+1,0)</f>
        <v>0</v>
      </c>
    </row>
    <row r="1415" spans="40:47">
      <c r="AN1415" s="58">
        <v>40</v>
      </c>
      <c r="AO1415" s="58">
        <v>1</v>
      </c>
      <c r="AP1415" s="58">
        <v>6</v>
      </c>
      <c r="AQ1415" s="58">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58">
        <f ca="1">COUNTIF(INDIRECT("H"&amp;(ROW()+12*(($AN1415-1)*3+$AO1415)-ROW())/12+5):INDIRECT("S"&amp;(ROW()+12*(($AN1415-1)*3+$AO1415)-ROW())/12+5),AQ1415)</f>
        <v>0</v>
      </c>
      <c r="AU1415" s="58">
        <f ca="1">IF(AND(AQ1415&gt;0,AR1415&gt;0),COUNTIF(AU$6:AU1414,"&gt;0")+1,0)</f>
        <v>0</v>
      </c>
    </row>
    <row r="1416" spans="40:47">
      <c r="AN1416" s="58">
        <v>40</v>
      </c>
      <c r="AO1416" s="58">
        <v>1</v>
      </c>
      <c r="AP1416" s="58">
        <v>7</v>
      </c>
      <c r="AQ1416" s="58">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58">
        <f ca="1">COUNTIF(INDIRECT("H"&amp;(ROW()+12*(($AN1416-1)*3+$AO1416)-ROW())/12+5):INDIRECT("S"&amp;(ROW()+12*(($AN1416-1)*3+$AO1416)-ROW())/12+5),AQ1416)</f>
        <v>0</v>
      </c>
      <c r="AU1416" s="58">
        <f ca="1">IF(AND(AQ1416&gt;0,AR1416&gt;0),COUNTIF(AU$6:AU1415,"&gt;0")+1,0)</f>
        <v>0</v>
      </c>
    </row>
    <row r="1417" spans="40:47">
      <c r="AN1417" s="58">
        <v>40</v>
      </c>
      <c r="AO1417" s="58">
        <v>1</v>
      </c>
      <c r="AP1417" s="58">
        <v>8</v>
      </c>
      <c r="AQ1417" s="58">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58">
        <f ca="1">COUNTIF(INDIRECT("H"&amp;(ROW()+12*(($AN1417-1)*3+$AO1417)-ROW())/12+5):INDIRECT("S"&amp;(ROW()+12*(($AN1417-1)*3+$AO1417)-ROW())/12+5),AQ1417)</f>
        <v>0</v>
      </c>
      <c r="AU1417" s="58">
        <f ca="1">IF(AND(AQ1417&gt;0,AR1417&gt;0),COUNTIF(AU$6:AU1416,"&gt;0")+1,0)</f>
        <v>0</v>
      </c>
    </row>
    <row r="1418" spans="40:47">
      <c r="AN1418" s="58">
        <v>40</v>
      </c>
      <c r="AO1418" s="58">
        <v>1</v>
      </c>
      <c r="AP1418" s="58">
        <v>9</v>
      </c>
      <c r="AQ1418" s="58">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58">
        <f ca="1">COUNTIF(INDIRECT("H"&amp;(ROW()+12*(($AN1418-1)*3+$AO1418)-ROW())/12+5):INDIRECT("S"&amp;(ROW()+12*(($AN1418-1)*3+$AO1418)-ROW())/12+5),AQ1418)</f>
        <v>0</v>
      </c>
      <c r="AU1418" s="58">
        <f ca="1">IF(AND(AQ1418&gt;0,AR1418&gt;0),COUNTIF(AU$6:AU1417,"&gt;0")+1,0)</f>
        <v>0</v>
      </c>
    </row>
    <row r="1419" spans="40:47">
      <c r="AN1419" s="58">
        <v>40</v>
      </c>
      <c r="AO1419" s="58">
        <v>1</v>
      </c>
      <c r="AP1419" s="58">
        <v>10</v>
      </c>
      <c r="AQ1419" s="58">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58">
        <f ca="1">COUNTIF(INDIRECT("H"&amp;(ROW()+12*(($AN1419-1)*3+$AO1419)-ROW())/12+5):INDIRECT("S"&amp;(ROW()+12*(($AN1419-1)*3+$AO1419)-ROW())/12+5),AQ1419)</f>
        <v>0</v>
      </c>
      <c r="AU1419" s="58">
        <f ca="1">IF(AND(AQ1419&gt;0,AR1419&gt;0),COUNTIF(AU$6:AU1418,"&gt;0")+1,0)</f>
        <v>0</v>
      </c>
    </row>
    <row r="1420" spans="40:47">
      <c r="AN1420" s="58">
        <v>40</v>
      </c>
      <c r="AO1420" s="58">
        <v>1</v>
      </c>
      <c r="AP1420" s="58">
        <v>11</v>
      </c>
      <c r="AQ1420" s="58">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58">
        <f ca="1">COUNTIF(INDIRECT("H"&amp;(ROW()+12*(($AN1420-1)*3+$AO1420)-ROW())/12+5):INDIRECT("S"&amp;(ROW()+12*(($AN1420-1)*3+$AO1420)-ROW())/12+5),AQ1420)</f>
        <v>0</v>
      </c>
      <c r="AU1420" s="58">
        <f ca="1">IF(AND(AQ1420&gt;0,AR1420&gt;0),COUNTIF(AU$6:AU1419,"&gt;0")+1,0)</f>
        <v>0</v>
      </c>
    </row>
    <row r="1421" spans="40:47">
      <c r="AN1421" s="58">
        <v>40</v>
      </c>
      <c r="AO1421" s="58">
        <v>1</v>
      </c>
      <c r="AP1421" s="58">
        <v>12</v>
      </c>
      <c r="AQ1421" s="58">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58">
        <f ca="1">COUNTIF(INDIRECT("H"&amp;(ROW()+12*(($AN1421-1)*3+$AO1421)-ROW())/12+5):INDIRECT("S"&amp;(ROW()+12*(($AN1421-1)*3+$AO1421)-ROW())/12+5),AQ1421)</f>
        <v>0</v>
      </c>
      <c r="AU1421" s="58">
        <f ca="1">IF(AND(AQ1421&gt;0,AR1421&gt;0),COUNTIF(AU$6:AU1420,"&gt;0")+1,0)</f>
        <v>0</v>
      </c>
    </row>
    <row r="1422" spans="40:47">
      <c r="AN1422" s="58">
        <v>40</v>
      </c>
      <c r="AO1422" s="58">
        <v>2</v>
      </c>
      <c r="AP1422" s="58">
        <v>1</v>
      </c>
      <c r="AQ1422" s="58">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58">
        <f ca="1">COUNTIF(INDIRECT("H"&amp;(ROW()+12*(($AN1422-1)*3+$AO1422)-ROW())/12+5):INDIRECT("S"&amp;(ROW()+12*(($AN1422-1)*3+$AO1422)-ROW())/12+5),AQ1422)</f>
        <v>0</v>
      </c>
      <c r="AU1422" s="58">
        <f ca="1">IF(AND(AQ1422&gt;0,AR1422&gt;0),COUNTIF(AU$6:AU1421,"&gt;0")+1,0)</f>
        <v>0</v>
      </c>
    </row>
    <row r="1423" spans="40:47">
      <c r="AN1423" s="58">
        <v>40</v>
      </c>
      <c r="AO1423" s="58">
        <v>2</v>
      </c>
      <c r="AP1423" s="58">
        <v>2</v>
      </c>
      <c r="AQ1423" s="58">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58">
        <f ca="1">COUNTIF(INDIRECT("H"&amp;(ROW()+12*(($AN1423-1)*3+$AO1423)-ROW())/12+5):INDIRECT("S"&amp;(ROW()+12*(($AN1423-1)*3+$AO1423)-ROW())/12+5),AQ1423)</f>
        <v>0</v>
      </c>
      <c r="AU1423" s="58">
        <f ca="1">IF(AND(AQ1423&gt;0,AR1423&gt;0),COUNTIF(AU$6:AU1422,"&gt;0")+1,0)</f>
        <v>0</v>
      </c>
    </row>
    <row r="1424" spans="40:47">
      <c r="AN1424" s="58">
        <v>40</v>
      </c>
      <c r="AO1424" s="58">
        <v>2</v>
      </c>
      <c r="AP1424" s="58">
        <v>3</v>
      </c>
      <c r="AQ1424" s="58">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58">
        <f ca="1">COUNTIF(INDIRECT("H"&amp;(ROW()+12*(($AN1424-1)*3+$AO1424)-ROW())/12+5):INDIRECT("S"&amp;(ROW()+12*(($AN1424-1)*3+$AO1424)-ROW())/12+5),AQ1424)</f>
        <v>0</v>
      </c>
      <c r="AU1424" s="58">
        <f ca="1">IF(AND(AQ1424&gt;0,AR1424&gt;0),COUNTIF(AU$6:AU1423,"&gt;0")+1,0)</f>
        <v>0</v>
      </c>
    </row>
    <row r="1425" spans="40:47">
      <c r="AN1425" s="58">
        <v>40</v>
      </c>
      <c r="AO1425" s="58">
        <v>2</v>
      </c>
      <c r="AP1425" s="58">
        <v>4</v>
      </c>
      <c r="AQ1425" s="58">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58">
        <f ca="1">COUNTIF(INDIRECT("H"&amp;(ROW()+12*(($AN1425-1)*3+$AO1425)-ROW())/12+5):INDIRECT("S"&amp;(ROW()+12*(($AN1425-1)*3+$AO1425)-ROW())/12+5),AQ1425)</f>
        <v>0</v>
      </c>
      <c r="AU1425" s="58">
        <f ca="1">IF(AND(AQ1425&gt;0,AR1425&gt;0),COUNTIF(AU$6:AU1424,"&gt;0")+1,0)</f>
        <v>0</v>
      </c>
    </row>
    <row r="1426" spans="40:47">
      <c r="AN1426" s="58">
        <v>40</v>
      </c>
      <c r="AO1426" s="58">
        <v>2</v>
      </c>
      <c r="AP1426" s="58">
        <v>5</v>
      </c>
      <c r="AQ1426" s="58">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58">
        <f ca="1">COUNTIF(INDIRECT("H"&amp;(ROW()+12*(($AN1426-1)*3+$AO1426)-ROW())/12+5):INDIRECT("S"&amp;(ROW()+12*(($AN1426-1)*3+$AO1426)-ROW())/12+5),AQ1426)</f>
        <v>0</v>
      </c>
      <c r="AU1426" s="58">
        <f ca="1">IF(AND(AQ1426&gt;0,AR1426&gt;0),COUNTIF(AU$6:AU1425,"&gt;0")+1,0)</f>
        <v>0</v>
      </c>
    </row>
    <row r="1427" spans="40:47">
      <c r="AN1427" s="58">
        <v>40</v>
      </c>
      <c r="AO1427" s="58">
        <v>2</v>
      </c>
      <c r="AP1427" s="58">
        <v>6</v>
      </c>
      <c r="AQ1427" s="58">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58">
        <f ca="1">COUNTIF(INDIRECT("H"&amp;(ROW()+12*(($AN1427-1)*3+$AO1427)-ROW())/12+5):INDIRECT("S"&amp;(ROW()+12*(($AN1427-1)*3+$AO1427)-ROW())/12+5),AQ1427)</f>
        <v>0</v>
      </c>
      <c r="AU1427" s="58">
        <f ca="1">IF(AND(AQ1427&gt;0,AR1427&gt;0),COUNTIF(AU$6:AU1426,"&gt;0")+1,0)</f>
        <v>0</v>
      </c>
    </row>
    <row r="1428" spans="40:47">
      <c r="AN1428" s="58">
        <v>40</v>
      </c>
      <c r="AO1428" s="58">
        <v>2</v>
      </c>
      <c r="AP1428" s="58">
        <v>7</v>
      </c>
      <c r="AQ1428" s="58">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58">
        <f ca="1">COUNTIF(INDIRECT("H"&amp;(ROW()+12*(($AN1428-1)*3+$AO1428)-ROW())/12+5):INDIRECT("S"&amp;(ROW()+12*(($AN1428-1)*3+$AO1428)-ROW())/12+5),AQ1428)</f>
        <v>0</v>
      </c>
      <c r="AU1428" s="58">
        <f ca="1">IF(AND(AQ1428&gt;0,AR1428&gt;0),COUNTIF(AU$6:AU1427,"&gt;0")+1,0)</f>
        <v>0</v>
      </c>
    </row>
    <row r="1429" spans="40:47">
      <c r="AN1429" s="58">
        <v>40</v>
      </c>
      <c r="AO1429" s="58">
        <v>2</v>
      </c>
      <c r="AP1429" s="58">
        <v>8</v>
      </c>
      <c r="AQ1429" s="58">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58">
        <f ca="1">COUNTIF(INDIRECT("H"&amp;(ROW()+12*(($AN1429-1)*3+$AO1429)-ROW())/12+5):INDIRECT("S"&amp;(ROW()+12*(($AN1429-1)*3+$AO1429)-ROW())/12+5),AQ1429)</f>
        <v>0</v>
      </c>
      <c r="AU1429" s="58">
        <f ca="1">IF(AND(AQ1429&gt;0,AR1429&gt;0),COUNTIF(AU$6:AU1428,"&gt;0")+1,0)</f>
        <v>0</v>
      </c>
    </row>
    <row r="1430" spans="40:47">
      <c r="AN1430" s="58">
        <v>40</v>
      </c>
      <c r="AO1430" s="58">
        <v>2</v>
      </c>
      <c r="AP1430" s="58">
        <v>9</v>
      </c>
      <c r="AQ1430" s="58">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58">
        <f ca="1">COUNTIF(INDIRECT("H"&amp;(ROW()+12*(($AN1430-1)*3+$AO1430)-ROW())/12+5):INDIRECT("S"&amp;(ROW()+12*(($AN1430-1)*3+$AO1430)-ROW())/12+5),AQ1430)</f>
        <v>0</v>
      </c>
      <c r="AU1430" s="58">
        <f ca="1">IF(AND(AQ1430&gt;0,AR1430&gt;0),COUNTIF(AU$6:AU1429,"&gt;0")+1,0)</f>
        <v>0</v>
      </c>
    </row>
    <row r="1431" spans="40:47">
      <c r="AN1431" s="58">
        <v>40</v>
      </c>
      <c r="AO1431" s="58">
        <v>2</v>
      </c>
      <c r="AP1431" s="58">
        <v>10</v>
      </c>
      <c r="AQ1431" s="58">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58">
        <f ca="1">COUNTIF(INDIRECT("H"&amp;(ROW()+12*(($AN1431-1)*3+$AO1431)-ROW())/12+5):INDIRECT("S"&amp;(ROW()+12*(($AN1431-1)*3+$AO1431)-ROW())/12+5),AQ1431)</f>
        <v>0</v>
      </c>
      <c r="AU1431" s="58">
        <f ca="1">IF(AND(AQ1431&gt;0,AR1431&gt;0),COUNTIF(AU$6:AU1430,"&gt;0")+1,0)</f>
        <v>0</v>
      </c>
    </row>
    <row r="1432" spans="40:47">
      <c r="AN1432" s="58">
        <v>40</v>
      </c>
      <c r="AO1432" s="58">
        <v>2</v>
      </c>
      <c r="AP1432" s="58">
        <v>11</v>
      </c>
      <c r="AQ1432" s="58">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58">
        <f ca="1">COUNTIF(INDIRECT("H"&amp;(ROW()+12*(($AN1432-1)*3+$AO1432)-ROW())/12+5):INDIRECT("S"&amp;(ROW()+12*(($AN1432-1)*3+$AO1432)-ROW())/12+5),AQ1432)</f>
        <v>0</v>
      </c>
      <c r="AU1432" s="58">
        <f ca="1">IF(AND(AQ1432&gt;0,AR1432&gt;0),COUNTIF(AU$6:AU1431,"&gt;0")+1,0)</f>
        <v>0</v>
      </c>
    </row>
    <row r="1433" spans="40:47">
      <c r="AN1433" s="58">
        <v>40</v>
      </c>
      <c r="AO1433" s="58">
        <v>2</v>
      </c>
      <c r="AP1433" s="58">
        <v>12</v>
      </c>
      <c r="AQ1433" s="58">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58">
        <f ca="1">COUNTIF(INDIRECT("H"&amp;(ROW()+12*(($AN1433-1)*3+$AO1433)-ROW())/12+5):INDIRECT("S"&amp;(ROW()+12*(($AN1433-1)*3+$AO1433)-ROW())/12+5),AQ1433)</f>
        <v>0</v>
      </c>
      <c r="AU1433" s="58">
        <f ca="1">IF(AND(AQ1433&gt;0,AR1433&gt;0),COUNTIF(AU$6:AU1432,"&gt;0")+1,0)</f>
        <v>0</v>
      </c>
    </row>
    <row r="1434" spans="40:47">
      <c r="AN1434" s="58">
        <v>40</v>
      </c>
      <c r="AO1434" s="58">
        <v>3</v>
      </c>
      <c r="AP1434" s="58">
        <v>1</v>
      </c>
      <c r="AQ1434" s="58">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58">
        <f ca="1">COUNTIF(INDIRECT("H"&amp;(ROW()+12*(($AN1434-1)*3+$AO1434)-ROW())/12+5):INDIRECT("S"&amp;(ROW()+12*(($AN1434-1)*3+$AO1434)-ROW())/12+5),AQ1434)</f>
        <v>0</v>
      </c>
      <c r="AU1434" s="58">
        <f ca="1">IF(AND(AQ1434&gt;0,AR1434&gt;0),COUNTIF(AU$6:AU1433,"&gt;0")+1,0)</f>
        <v>0</v>
      </c>
    </row>
    <row r="1435" spans="40:47">
      <c r="AN1435" s="58">
        <v>40</v>
      </c>
      <c r="AO1435" s="58">
        <v>3</v>
      </c>
      <c r="AP1435" s="58">
        <v>2</v>
      </c>
      <c r="AQ1435" s="58">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58">
        <f ca="1">COUNTIF(INDIRECT("H"&amp;(ROW()+12*(($AN1435-1)*3+$AO1435)-ROW())/12+5):INDIRECT("S"&amp;(ROW()+12*(($AN1435-1)*3+$AO1435)-ROW())/12+5),AQ1435)</f>
        <v>0</v>
      </c>
      <c r="AU1435" s="58">
        <f ca="1">IF(AND(AQ1435&gt;0,AR1435&gt;0),COUNTIF(AU$6:AU1434,"&gt;0")+1,0)</f>
        <v>0</v>
      </c>
    </row>
    <row r="1436" spans="40:47">
      <c r="AN1436" s="58">
        <v>40</v>
      </c>
      <c r="AO1436" s="58">
        <v>3</v>
      </c>
      <c r="AP1436" s="58">
        <v>3</v>
      </c>
      <c r="AQ1436" s="58">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58">
        <f ca="1">COUNTIF(INDIRECT("H"&amp;(ROW()+12*(($AN1436-1)*3+$AO1436)-ROW())/12+5):INDIRECT("S"&amp;(ROW()+12*(($AN1436-1)*3+$AO1436)-ROW())/12+5),AQ1436)</f>
        <v>0</v>
      </c>
      <c r="AU1436" s="58">
        <f ca="1">IF(AND(AQ1436&gt;0,AR1436&gt;0),COUNTIF(AU$6:AU1435,"&gt;0")+1,0)</f>
        <v>0</v>
      </c>
    </row>
    <row r="1437" spans="40:47">
      <c r="AN1437" s="58">
        <v>40</v>
      </c>
      <c r="AO1437" s="58">
        <v>3</v>
      </c>
      <c r="AP1437" s="58">
        <v>4</v>
      </c>
      <c r="AQ1437" s="58">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58">
        <f ca="1">COUNTIF(INDIRECT("H"&amp;(ROW()+12*(($AN1437-1)*3+$AO1437)-ROW())/12+5):INDIRECT("S"&amp;(ROW()+12*(($AN1437-1)*3+$AO1437)-ROW())/12+5),AQ1437)</f>
        <v>0</v>
      </c>
      <c r="AU1437" s="58">
        <f ca="1">IF(AND(AQ1437&gt;0,AR1437&gt;0),COUNTIF(AU$6:AU1436,"&gt;0")+1,0)</f>
        <v>0</v>
      </c>
    </row>
    <row r="1438" spans="40:47">
      <c r="AN1438" s="58">
        <v>40</v>
      </c>
      <c r="AO1438" s="58">
        <v>3</v>
      </c>
      <c r="AP1438" s="58">
        <v>5</v>
      </c>
      <c r="AQ1438" s="58">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58">
        <f ca="1">COUNTIF(INDIRECT("H"&amp;(ROW()+12*(($AN1438-1)*3+$AO1438)-ROW())/12+5):INDIRECT("S"&amp;(ROW()+12*(($AN1438-1)*3+$AO1438)-ROW())/12+5),AQ1438)</f>
        <v>0</v>
      </c>
      <c r="AU1438" s="58">
        <f ca="1">IF(AND(AQ1438&gt;0,AR1438&gt;0),COUNTIF(AU$6:AU1437,"&gt;0")+1,0)</f>
        <v>0</v>
      </c>
    </row>
    <row r="1439" spans="40:47">
      <c r="AN1439" s="58">
        <v>40</v>
      </c>
      <c r="AO1439" s="58">
        <v>3</v>
      </c>
      <c r="AP1439" s="58">
        <v>6</v>
      </c>
      <c r="AQ1439" s="58">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58">
        <f ca="1">COUNTIF(INDIRECT("H"&amp;(ROW()+12*(($AN1439-1)*3+$AO1439)-ROW())/12+5):INDIRECT("S"&amp;(ROW()+12*(($AN1439-1)*3+$AO1439)-ROW())/12+5),AQ1439)</f>
        <v>0</v>
      </c>
      <c r="AU1439" s="58">
        <f ca="1">IF(AND(AQ1439&gt;0,AR1439&gt;0),COUNTIF(AU$6:AU1438,"&gt;0")+1,0)</f>
        <v>0</v>
      </c>
    </row>
    <row r="1440" spans="40:47">
      <c r="AN1440" s="58">
        <v>40</v>
      </c>
      <c r="AO1440" s="58">
        <v>3</v>
      </c>
      <c r="AP1440" s="58">
        <v>7</v>
      </c>
      <c r="AQ1440" s="58">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58">
        <f ca="1">COUNTIF(INDIRECT("H"&amp;(ROW()+12*(($AN1440-1)*3+$AO1440)-ROW())/12+5):INDIRECT("S"&amp;(ROW()+12*(($AN1440-1)*3+$AO1440)-ROW())/12+5),AQ1440)</f>
        <v>0</v>
      </c>
      <c r="AU1440" s="58">
        <f ca="1">IF(AND(AQ1440&gt;0,AR1440&gt;0),COUNTIF(AU$6:AU1439,"&gt;0")+1,0)</f>
        <v>0</v>
      </c>
    </row>
    <row r="1441" spans="40:47">
      <c r="AN1441" s="58">
        <v>40</v>
      </c>
      <c r="AO1441" s="58">
        <v>3</v>
      </c>
      <c r="AP1441" s="58">
        <v>8</v>
      </c>
      <c r="AQ1441" s="58">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58">
        <f ca="1">COUNTIF(INDIRECT("H"&amp;(ROW()+12*(($AN1441-1)*3+$AO1441)-ROW())/12+5):INDIRECT("S"&amp;(ROW()+12*(($AN1441-1)*3+$AO1441)-ROW())/12+5),AQ1441)</f>
        <v>0</v>
      </c>
      <c r="AU1441" s="58">
        <f ca="1">IF(AND(AQ1441&gt;0,AR1441&gt;0),COUNTIF(AU$6:AU1440,"&gt;0")+1,0)</f>
        <v>0</v>
      </c>
    </row>
    <row r="1442" spans="40:47">
      <c r="AN1442" s="58">
        <v>40</v>
      </c>
      <c r="AO1442" s="58">
        <v>3</v>
      </c>
      <c r="AP1442" s="58">
        <v>9</v>
      </c>
      <c r="AQ1442" s="58">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58">
        <f ca="1">COUNTIF(INDIRECT("H"&amp;(ROW()+12*(($AN1442-1)*3+$AO1442)-ROW())/12+5):INDIRECT("S"&amp;(ROW()+12*(($AN1442-1)*3+$AO1442)-ROW())/12+5),AQ1442)</f>
        <v>0</v>
      </c>
      <c r="AU1442" s="58">
        <f ca="1">IF(AND(AQ1442&gt;0,AR1442&gt;0),COUNTIF(AU$6:AU1441,"&gt;0")+1,0)</f>
        <v>0</v>
      </c>
    </row>
    <row r="1443" spans="40:47">
      <c r="AN1443" s="58">
        <v>40</v>
      </c>
      <c r="AO1443" s="58">
        <v>3</v>
      </c>
      <c r="AP1443" s="58">
        <v>10</v>
      </c>
      <c r="AQ1443" s="58">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58">
        <f ca="1">COUNTIF(INDIRECT("H"&amp;(ROW()+12*(($AN1443-1)*3+$AO1443)-ROW())/12+5):INDIRECT("S"&amp;(ROW()+12*(($AN1443-1)*3+$AO1443)-ROW())/12+5),AQ1443)</f>
        <v>0</v>
      </c>
      <c r="AU1443" s="58">
        <f ca="1">IF(AND(AQ1443&gt;0,AR1443&gt;0),COUNTIF(AU$6:AU1442,"&gt;0")+1,0)</f>
        <v>0</v>
      </c>
    </row>
    <row r="1444" spans="40:47">
      <c r="AN1444" s="58">
        <v>40</v>
      </c>
      <c r="AO1444" s="58">
        <v>3</v>
      </c>
      <c r="AP1444" s="58">
        <v>11</v>
      </c>
      <c r="AQ1444" s="58">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58">
        <f ca="1">COUNTIF(INDIRECT("H"&amp;(ROW()+12*(($AN1444-1)*3+$AO1444)-ROW())/12+5):INDIRECT("S"&amp;(ROW()+12*(($AN1444-1)*3+$AO1444)-ROW())/12+5),AQ1444)</f>
        <v>0</v>
      </c>
      <c r="AU1444" s="58">
        <f ca="1">IF(AND(AQ1444&gt;0,AR1444&gt;0),COUNTIF(AU$6:AU1443,"&gt;0")+1,0)</f>
        <v>0</v>
      </c>
    </row>
    <row r="1445" spans="40:47">
      <c r="AN1445" s="243">
        <v>40</v>
      </c>
      <c r="AO1445" s="243">
        <v>3</v>
      </c>
      <c r="AP1445" s="243">
        <v>12</v>
      </c>
      <c r="AQ1445" s="58">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58">
        <f ca="1">COUNTIF(INDIRECT("H"&amp;(ROW()+12*(($AN1445-1)*3+$AO1445)-ROW())/12+5):INDIRECT("S"&amp;(ROW()+12*(($AN1445-1)*3+$AO1445)-ROW())/12+5),AQ1445)</f>
        <v>0</v>
      </c>
      <c r="AU1445" s="58">
        <f ca="1">IF(AND(AQ1445&gt;0,AR1445&gt;0),COUNTIF(AU$6:AU1444,"&gt;0")+1,0)</f>
        <v>0</v>
      </c>
    </row>
    <row r="1446" spans="40:47">
      <c r="AN1446" s="58">
        <v>41</v>
      </c>
      <c r="AO1446" s="58">
        <v>1</v>
      </c>
      <c r="AP1446" s="58">
        <v>1</v>
      </c>
      <c r="AQ1446" s="58">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58">
        <f ca="1">COUNTIF(INDIRECT("H"&amp;(ROW()+12*(($AN1446-1)*3+$AO1446)-ROW())/12+5):INDIRECT("S"&amp;(ROW()+12*(($AN1446-1)*3+$AO1446)-ROW())/12+5),AQ1446)</f>
        <v>0</v>
      </c>
      <c r="AU1446" s="58">
        <f ca="1">IF(AND(AQ1446&gt;0,AR1446&gt;0),COUNTIF(AU$6:AU1445,"&gt;0")+1,0)</f>
        <v>0</v>
      </c>
    </row>
    <row r="1447" spans="40:47">
      <c r="AN1447" s="58">
        <v>41</v>
      </c>
      <c r="AO1447" s="58">
        <v>1</v>
      </c>
      <c r="AP1447" s="58">
        <v>2</v>
      </c>
      <c r="AQ1447" s="58">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58">
        <f ca="1">COUNTIF(INDIRECT("H"&amp;(ROW()+12*(($AN1447-1)*3+$AO1447)-ROW())/12+5):INDIRECT("S"&amp;(ROW()+12*(($AN1447-1)*3+$AO1447)-ROW())/12+5),AQ1447)</f>
        <v>0</v>
      </c>
      <c r="AU1447" s="58">
        <f ca="1">IF(AND(AQ1447&gt;0,AR1447&gt;0),COUNTIF(AU$6:AU1446,"&gt;0")+1,0)</f>
        <v>0</v>
      </c>
    </row>
    <row r="1448" spans="40:47">
      <c r="AN1448" s="58">
        <v>41</v>
      </c>
      <c r="AO1448" s="58">
        <v>1</v>
      </c>
      <c r="AP1448" s="58">
        <v>3</v>
      </c>
      <c r="AQ1448" s="58">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58">
        <f ca="1">COUNTIF(INDIRECT("H"&amp;(ROW()+12*(($AN1448-1)*3+$AO1448)-ROW())/12+5):INDIRECT("S"&amp;(ROW()+12*(($AN1448-1)*3+$AO1448)-ROW())/12+5),AQ1448)</f>
        <v>0</v>
      </c>
      <c r="AU1448" s="58">
        <f ca="1">IF(AND(AQ1448&gt;0,AR1448&gt;0),COUNTIF(AU$6:AU1447,"&gt;0")+1,0)</f>
        <v>0</v>
      </c>
    </row>
    <row r="1449" spans="40:47">
      <c r="AN1449" s="58">
        <v>41</v>
      </c>
      <c r="AO1449" s="58">
        <v>1</v>
      </c>
      <c r="AP1449" s="58">
        <v>4</v>
      </c>
      <c r="AQ1449" s="58">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58">
        <f ca="1">COUNTIF(INDIRECT("H"&amp;(ROW()+12*(($AN1449-1)*3+$AO1449)-ROW())/12+5):INDIRECT("S"&amp;(ROW()+12*(($AN1449-1)*3+$AO1449)-ROW())/12+5),AQ1449)</f>
        <v>0</v>
      </c>
      <c r="AU1449" s="58">
        <f ca="1">IF(AND(AQ1449&gt;0,AR1449&gt;0),COUNTIF(AU$6:AU1448,"&gt;0")+1,0)</f>
        <v>0</v>
      </c>
    </row>
    <row r="1450" spans="40:47">
      <c r="AN1450" s="58">
        <v>41</v>
      </c>
      <c r="AO1450" s="58">
        <v>1</v>
      </c>
      <c r="AP1450" s="58">
        <v>5</v>
      </c>
      <c r="AQ1450" s="58">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58">
        <f ca="1">COUNTIF(INDIRECT("H"&amp;(ROW()+12*(($AN1450-1)*3+$AO1450)-ROW())/12+5):INDIRECT("S"&amp;(ROW()+12*(($AN1450-1)*3+$AO1450)-ROW())/12+5),AQ1450)</f>
        <v>0</v>
      </c>
      <c r="AU1450" s="58">
        <f ca="1">IF(AND(AQ1450&gt;0,AR1450&gt;0),COUNTIF(AU$6:AU1449,"&gt;0")+1,0)</f>
        <v>0</v>
      </c>
    </row>
    <row r="1451" spans="40:47">
      <c r="AN1451" s="58">
        <v>41</v>
      </c>
      <c r="AO1451" s="58">
        <v>1</v>
      </c>
      <c r="AP1451" s="58">
        <v>6</v>
      </c>
      <c r="AQ1451" s="58">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58">
        <f ca="1">COUNTIF(INDIRECT("H"&amp;(ROW()+12*(($AN1451-1)*3+$AO1451)-ROW())/12+5):INDIRECT("S"&amp;(ROW()+12*(($AN1451-1)*3+$AO1451)-ROW())/12+5),AQ1451)</f>
        <v>0</v>
      </c>
      <c r="AU1451" s="58">
        <f ca="1">IF(AND(AQ1451&gt;0,AR1451&gt;0),COUNTIF(AU$6:AU1450,"&gt;0")+1,0)</f>
        <v>0</v>
      </c>
    </row>
    <row r="1452" spans="40:47">
      <c r="AN1452" s="58">
        <v>41</v>
      </c>
      <c r="AO1452" s="58">
        <v>1</v>
      </c>
      <c r="AP1452" s="58">
        <v>7</v>
      </c>
      <c r="AQ1452" s="58">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58">
        <f ca="1">COUNTIF(INDIRECT("H"&amp;(ROW()+12*(($AN1452-1)*3+$AO1452)-ROW())/12+5):INDIRECT("S"&amp;(ROW()+12*(($AN1452-1)*3+$AO1452)-ROW())/12+5),AQ1452)</f>
        <v>0</v>
      </c>
      <c r="AU1452" s="58">
        <f ca="1">IF(AND(AQ1452&gt;0,AR1452&gt;0),COUNTIF(AU$6:AU1451,"&gt;0")+1,0)</f>
        <v>0</v>
      </c>
    </row>
    <row r="1453" spans="40:47">
      <c r="AN1453" s="58">
        <v>41</v>
      </c>
      <c r="AO1453" s="58">
        <v>1</v>
      </c>
      <c r="AP1453" s="58">
        <v>8</v>
      </c>
      <c r="AQ1453" s="58">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58">
        <f ca="1">COUNTIF(INDIRECT("H"&amp;(ROW()+12*(($AN1453-1)*3+$AO1453)-ROW())/12+5):INDIRECT("S"&amp;(ROW()+12*(($AN1453-1)*3+$AO1453)-ROW())/12+5),AQ1453)</f>
        <v>0</v>
      </c>
      <c r="AU1453" s="58">
        <f ca="1">IF(AND(AQ1453&gt;0,AR1453&gt;0),COUNTIF(AU$6:AU1452,"&gt;0")+1,0)</f>
        <v>0</v>
      </c>
    </row>
    <row r="1454" spans="40:47">
      <c r="AN1454" s="58">
        <v>41</v>
      </c>
      <c r="AO1454" s="58">
        <v>1</v>
      </c>
      <c r="AP1454" s="58">
        <v>9</v>
      </c>
      <c r="AQ1454" s="58">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58">
        <f ca="1">COUNTIF(INDIRECT("H"&amp;(ROW()+12*(($AN1454-1)*3+$AO1454)-ROW())/12+5):INDIRECT("S"&amp;(ROW()+12*(($AN1454-1)*3+$AO1454)-ROW())/12+5),AQ1454)</f>
        <v>0</v>
      </c>
      <c r="AU1454" s="58">
        <f ca="1">IF(AND(AQ1454&gt;0,AR1454&gt;0),COUNTIF(AU$6:AU1453,"&gt;0")+1,0)</f>
        <v>0</v>
      </c>
    </row>
    <row r="1455" spans="40:47">
      <c r="AN1455" s="58">
        <v>41</v>
      </c>
      <c r="AO1455" s="58">
        <v>1</v>
      </c>
      <c r="AP1455" s="58">
        <v>10</v>
      </c>
      <c r="AQ1455" s="58">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58">
        <f ca="1">COUNTIF(INDIRECT("H"&amp;(ROW()+12*(($AN1455-1)*3+$AO1455)-ROW())/12+5):INDIRECT("S"&amp;(ROW()+12*(($AN1455-1)*3+$AO1455)-ROW())/12+5),AQ1455)</f>
        <v>0</v>
      </c>
      <c r="AU1455" s="58">
        <f ca="1">IF(AND(AQ1455&gt;0,AR1455&gt;0),COUNTIF(AU$6:AU1454,"&gt;0")+1,0)</f>
        <v>0</v>
      </c>
    </row>
    <row r="1456" spans="40:47">
      <c r="AN1456" s="58">
        <v>41</v>
      </c>
      <c r="AO1456" s="58">
        <v>1</v>
      </c>
      <c r="AP1456" s="58">
        <v>11</v>
      </c>
      <c r="AQ1456" s="58">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58">
        <f ca="1">COUNTIF(INDIRECT("H"&amp;(ROW()+12*(($AN1456-1)*3+$AO1456)-ROW())/12+5):INDIRECT("S"&amp;(ROW()+12*(($AN1456-1)*3+$AO1456)-ROW())/12+5),AQ1456)</f>
        <v>0</v>
      </c>
      <c r="AU1456" s="58">
        <f ca="1">IF(AND(AQ1456&gt;0,AR1456&gt;0),COUNTIF(AU$6:AU1455,"&gt;0")+1,0)</f>
        <v>0</v>
      </c>
    </row>
    <row r="1457" spans="40:47">
      <c r="AN1457" s="58">
        <v>41</v>
      </c>
      <c r="AO1457" s="58">
        <v>1</v>
      </c>
      <c r="AP1457" s="58">
        <v>12</v>
      </c>
      <c r="AQ1457" s="58">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58">
        <f ca="1">COUNTIF(INDIRECT("H"&amp;(ROW()+12*(($AN1457-1)*3+$AO1457)-ROW())/12+5):INDIRECT("S"&amp;(ROW()+12*(($AN1457-1)*3+$AO1457)-ROW())/12+5),AQ1457)</f>
        <v>0</v>
      </c>
      <c r="AU1457" s="58">
        <f ca="1">IF(AND(AQ1457&gt;0,AR1457&gt;0),COUNTIF(AU$6:AU1456,"&gt;0")+1,0)</f>
        <v>0</v>
      </c>
    </row>
    <row r="1458" spans="40:47">
      <c r="AN1458" s="58">
        <v>41</v>
      </c>
      <c r="AO1458" s="58">
        <v>2</v>
      </c>
      <c r="AP1458" s="58">
        <v>1</v>
      </c>
      <c r="AQ1458" s="58">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58">
        <f ca="1">COUNTIF(INDIRECT("H"&amp;(ROW()+12*(($AN1458-1)*3+$AO1458)-ROW())/12+5):INDIRECT("S"&amp;(ROW()+12*(($AN1458-1)*3+$AO1458)-ROW())/12+5),AQ1458)</f>
        <v>0</v>
      </c>
      <c r="AU1458" s="58">
        <f ca="1">IF(AND(AQ1458&gt;0,AR1458&gt;0),COUNTIF(AU$6:AU1457,"&gt;0")+1,0)</f>
        <v>0</v>
      </c>
    </row>
    <row r="1459" spans="40:47">
      <c r="AN1459" s="58">
        <v>41</v>
      </c>
      <c r="AO1459" s="58">
        <v>2</v>
      </c>
      <c r="AP1459" s="58">
        <v>2</v>
      </c>
      <c r="AQ1459" s="58">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58">
        <f ca="1">COUNTIF(INDIRECT("H"&amp;(ROW()+12*(($AN1459-1)*3+$AO1459)-ROW())/12+5):INDIRECT("S"&amp;(ROW()+12*(($AN1459-1)*3+$AO1459)-ROW())/12+5),AQ1459)</f>
        <v>0</v>
      </c>
      <c r="AU1459" s="58">
        <f ca="1">IF(AND(AQ1459&gt;0,AR1459&gt;0),COUNTIF(AU$6:AU1458,"&gt;0")+1,0)</f>
        <v>0</v>
      </c>
    </row>
    <row r="1460" spans="40:47">
      <c r="AN1460" s="58">
        <v>41</v>
      </c>
      <c r="AO1460" s="58">
        <v>2</v>
      </c>
      <c r="AP1460" s="58">
        <v>3</v>
      </c>
      <c r="AQ1460" s="58">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58">
        <f ca="1">COUNTIF(INDIRECT("H"&amp;(ROW()+12*(($AN1460-1)*3+$AO1460)-ROW())/12+5):INDIRECT("S"&amp;(ROW()+12*(($AN1460-1)*3+$AO1460)-ROW())/12+5),AQ1460)</f>
        <v>0</v>
      </c>
      <c r="AU1460" s="58">
        <f ca="1">IF(AND(AQ1460&gt;0,AR1460&gt;0),COUNTIF(AU$6:AU1459,"&gt;0")+1,0)</f>
        <v>0</v>
      </c>
    </row>
    <row r="1461" spans="40:47">
      <c r="AN1461" s="58">
        <v>41</v>
      </c>
      <c r="AO1461" s="58">
        <v>2</v>
      </c>
      <c r="AP1461" s="58">
        <v>4</v>
      </c>
      <c r="AQ1461" s="58">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58">
        <f ca="1">COUNTIF(INDIRECT("H"&amp;(ROW()+12*(($AN1461-1)*3+$AO1461)-ROW())/12+5):INDIRECT("S"&amp;(ROW()+12*(($AN1461-1)*3+$AO1461)-ROW())/12+5),AQ1461)</f>
        <v>0</v>
      </c>
      <c r="AU1461" s="58">
        <f ca="1">IF(AND(AQ1461&gt;0,AR1461&gt;0),COUNTIF(AU$6:AU1460,"&gt;0")+1,0)</f>
        <v>0</v>
      </c>
    </row>
    <row r="1462" spans="40:47">
      <c r="AN1462" s="58">
        <v>41</v>
      </c>
      <c r="AO1462" s="58">
        <v>2</v>
      </c>
      <c r="AP1462" s="58">
        <v>5</v>
      </c>
      <c r="AQ1462" s="58">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58">
        <f ca="1">COUNTIF(INDIRECT("H"&amp;(ROW()+12*(($AN1462-1)*3+$AO1462)-ROW())/12+5):INDIRECT("S"&amp;(ROW()+12*(($AN1462-1)*3+$AO1462)-ROW())/12+5),AQ1462)</f>
        <v>0</v>
      </c>
      <c r="AU1462" s="58">
        <f ca="1">IF(AND(AQ1462&gt;0,AR1462&gt;0),COUNTIF(AU$6:AU1461,"&gt;0")+1,0)</f>
        <v>0</v>
      </c>
    </row>
    <row r="1463" spans="40:47">
      <c r="AN1463" s="58">
        <v>41</v>
      </c>
      <c r="AO1463" s="58">
        <v>2</v>
      </c>
      <c r="AP1463" s="58">
        <v>6</v>
      </c>
      <c r="AQ1463" s="58">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58">
        <f ca="1">COUNTIF(INDIRECT("H"&amp;(ROW()+12*(($AN1463-1)*3+$AO1463)-ROW())/12+5):INDIRECT("S"&amp;(ROW()+12*(($AN1463-1)*3+$AO1463)-ROW())/12+5),AQ1463)</f>
        <v>0</v>
      </c>
      <c r="AU1463" s="58">
        <f ca="1">IF(AND(AQ1463&gt;0,AR1463&gt;0),COUNTIF(AU$6:AU1462,"&gt;0")+1,0)</f>
        <v>0</v>
      </c>
    </row>
    <row r="1464" spans="40:47">
      <c r="AN1464" s="58">
        <v>41</v>
      </c>
      <c r="AO1464" s="58">
        <v>2</v>
      </c>
      <c r="AP1464" s="58">
        <v>7</v>
      </c>
      <c r="AQ1464" s="58">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58">
        <f ca="1">COUNTIF(INDIRECT("H"&amp;(ROW()+12*(($AN1464-1)*3+$AO1464)-ROW())/12+5):INDIRECT("S"&amp;(ROW()+12*(($AN1464-1)*3+$AO1464)-ROW())/12+5),AQ1464)</f>
        <v>0</v>
      </c>
      <c r="AU1464" s="58">
        <f ca="1">IF(AND(AQ1464&gt;0,AR1464&gt;0),COUNTIF(AU$6:AU1463,"&gt;0")+1,0)</f>
        <v>0</v>
      </c>
    </row>
    <row r="1465" spans="40:47">
      <c r="AN1465" s="58">
        <v>41</v>
      </c>
      <c r="AO1465" s="58">
        <v>2</v>
      </c>
      <c r="AP1465" s="58">
        <v>8</v>
      </c>
      <c r="AQ1465" s="58">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58">
        <f ca="1">COUNTIF(INDIRECT("H"&amp;(ROW()+12*(($AN1465-1)*3+$AO1465)-ROW())/12+5):INDIRECT("S"&amp;(ROW()+12*(($AN1465-1)*3+$AO1465)-ROW())/12+5),AQ1465)</f>
        <v>0</v>
      </c>
      <c r="AU1465" s="58">
        <f ca="1">IF(AND(AQ1465&gt;0,AR1465&gt;0),COUNTIF(AU$6:AU1464,"&gt;0")+1,0)</f>
        <v>0</v>
      </c>
    </row>
    <row r="1466" spans="40:47">
      <c r="AN1466" s="58">
        <v>41</v>
      </c>
      <c r="AO1466" s="58">
        <v>2</v>
      </c>
      <c r="AP1466" s="58">
        <v>9</v>
      </c>
      <c r="AQ1466" s="58">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58">
        <f ca="1">COUNTIF(INDIRECT("H"&amp;(ROW()+12*(($AN1466-1)*3+$AO1466)-ROW())/12+5):INDIRECT("S"&amp;(ROW()+12*(($AN1466-1)*3+$AO1466)-ROW())/12+5),AQ1466)</f>
        <v>0</v>
      </c>
      <c r="AU1466" s="58">
        <f ca="1">IF(AND(AQ1466&gt;0,AR1466&gt;0),COUNTIF(AU$6:AU1465,"&gt;0")+1,0)</f>
        <v>0</v>
      </c>
    </row>
    <row r="1467" spans="40:47">
      <c r="AN1467" s="58">
        <v>41</v>
      </c>
      <c r="AO1467" s="58">
        <v>2</v>
      </c>
      <c r="AP1467" s="58">
        <v>10</v>
      </c>
      <c r="AQ1467" s="58">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58">
        <f ca="1">COUNTIF(INDIRECT("H"&amp;(ROW()+12*(($AN1467-1)*3+$AO1467)-ROW())/12+5):INDIRECT("S"&amp;(ROW()+12*(($AN1467-1)*3+$AO1467)-ROW())/12+5),AQ1467)</f>
        <v>0</v>
      </c>
      <c r="AU1467" s="58">
        <f ca="1">IF(AND(AQ1467&gt;0,AR1467&gt;0),COUNTIF(AU$6:AU1466,"&gt;0")+1,0)</f>
        <v>0</v>
      </c>
    </row>
    <row r="1468" spans="40:47">
      <c r="AN1468" s="58">
        <v>41</v>
      </c>
      <c r="AO1468" s="58">
        <v>2</v>
      </c>
      <c r="AP1468" s="58">
        <v>11</v>
      </c>
      <c r="AQ1468" s="58">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58">
        <f ca="1">COUNTIF(INDIRECT("H"&amp;(ROW()+12*(($AN1468-1)*3+$AO1468)-ROW())/12+5):INDIRECT("S"&amp;(ROW()+12*(($AN1468-1)*3+$AO1468)-ROW())/12+5),AQ1468)</f>
        <v>0</v>
      </c>
      <c r="AU1468" s="58">
        <f ca="1">IF(AND(AQ1468&gt;0,AR1468&gt;0),COUNTIF(AU$6:AU1467,"&gt;0")+1,0)</f>
        <v>0</v>
      </c>
    </row>
    <row r="1469" spans="40:47">
      <c r="AN1469" s="58">
        <v>41</v>
      </c>
      <c r="AO1469" s="58">
        <v>2</v>
      </c>
      <c r="AP1469" s="58">
        <v>12</v>
      </c>
      <c r="AQ1469" s="58">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58">
        <f ca="1">COUNTIF(INDIRECT("H"&amp;(ROW()+12*(($AN1469-1)*3+$AO1469)-ROW())/12+5):INDIRECT("S"&amp;(ROW()+12*(($AN1469-1)*3+$AO1469)-ROW())/12+5),AQ1469)</f>
        <v>0</v>
      </c>
      <c r="AU1469" s="58">
        <f ca="1">IF(AND(AQ1469&gt;0,AR1469&gt;0),COUNTIF(AU$6:AU1468,"&gt;0")+1,0)</f>
        <v>0</v>
      </c>
    </row>
    <row r="1470" spans="40:47">
      <c r="AN1470" s="58">
        <v>41</v>
      </c>
      <c r="AO1470" s="58">
        <v>3</v>
      </c>
      <c r="AP1470" s="58">
        <v>1</v>
      </c>
      <c r="AQ1470" s="58">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58">
        <f ca="1">COUNTIF(INDIRECT("H"&amp;(ROW()+12*(($AN1470-1)*3+$AO1470)-ROW())/12+5):INDIRECT("S"&amp;(ROW()+12*(($AN1470-1)*3+$AO1470)-ROW())/12+5),AQ1470)</f>
        <v>0</v>
      </c>
      <c r="AU1470" s="58">
        <f ca="1">IF(AND(AQ1470&gt;0,AR1470&gt;0),COUNTIF(AU$6:AU1469,"&gt;0")+1,0)</f>
        <v>0</v>
      </c>
    </row>
    <row r="1471" spans="40:47">
      <c r="AN1471" s="58">
        <v>41</v>
      </c>
      <c r="AO1471" s="58">
        <v>3</v>
      </c>
      <c r="AP1471" s="58">
        <v>2</v>
      </c>
      <c r="AQ1471" s="58">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58">
        <f ca="1">COUNTIF(INDIRECT("H"&amp;(ROW()+12*(($AN1471-1)*3+$AO1471)-ROW())/12+5):INDIRECT("S"&amp;(ROW()+12*(($AN1471-1)*3+$AO1471)-ROW())/12+5),AQ1471)</f>
        <v>0</v>
      </c>
      <c r="AU1471" s="58">
        <f ca="1">IF(AND(AQ1471&gt;0,AR1471&gt;0),COUNTIF(AU$6:AU1470,"&gt;0")+1,0)</f>
        <v>0</v>
      </c>
    </row>
    <row r="1472" spans="40:47">
      <c r="AN1472" s="58">
        <v>41</v>
      </c>
      <c r="AO1472" s="58">
        <v>3</v>
      </c>
      <c r="AP1472" s="58">
        <v>3</v>
      </c>
      <c r="AQ1472" s="58">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58">
        <f ca="1">COUNTIF(INDIRECT("H"&amp;(ROW()+12*(($AN1472-1)*3+$AO1472)-ROW())/12+5):INDIRECT("S"&amp;(ROW()+12*(($AN1472-1)*3+$AO1472)-ROW())/12+5),AQ1472)</f>
        <v>0</v>
      </c>
      <c r="AU1472" s="58">
        <f ca="1">IF(AND(AQ1472&gt;0,AR1472&gt;0),COUNTIF(AU$6:AU1471,"&gt;0")+1,0)</f>
        <v>0</v>
      </c>
    </row>
    <row r="1473" spans="40:47">
      <c r="AN1473" s="58">
        <v>41</v>
      </c>
      <c r="AO1473" s="58">
        <v>3</v>
      </c>
      <c r="AP1473" s="58">
        <v>4</v>
      </c>
      <c r="AQ1473" s="58">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58">
        <f ca="1">COUNTIF(INDIRECT("H"&amp;(ROW()+12*(($AN1473-1)*3+$AO1473)-ROW())/12+5):INDIRECT("S"&amp;(ROW()+12*(($AN1473-1)*3+$AO1473)-ROW())/12+5),AQ1473)</f>
        <v>0</v>
      </c>
      <c r="AU1473" s="58">
        <f ca="1">IF(AND(AQ1473&gt;0,AR1473&gt;0),COUNTIF(AU$6:AU1472,"&gt;0")+1,0)</f>
        <v>0</v>
      </c>
    </row>
    <row r="1474" spans="40:47">
      <c r="AN1474" s="58">
        <v>41</v>
      </c>
      <c r="AO1474" s="58">
        <v>3</v>
      </c>
      <c r="AP1474" s="58">
        <v>5</v>
      </c>
      <c r="AQ1474" s="58">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58">
        <f ca="1">COUNTIF(INDIRECT("H"&amp;(ROW()+12*(($AN1474-1)*3+$AO1474)-ROW())/12+5):INDIRECT("S"&amp;(ROW()+12*(($AN1474-1)*3+$AO1474)-ROW())/12+5),AQ1474)</f>
        <v>0</v>
      </c>
      <c r="AU1474" s="58">
        <f ca="1">IF(AND(AQ1474&gt;0,AR1474&gt;0),COUNTIF(AU$6:AU1473,"&gt;0")+1,0)</f>
        <v>0</v>
      </c>
    </row>
    <row r="1475" spans="40:47">
      <c r="AN1475" s="58">
        <v>41</v>
      </c>
      <c r="AO1475" s="58">
        <v>3</v>
      </c>
      <c r="AP1475" s="58">
        <v>6</v>
      </c>
      <c r="AQ1475" s="58">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58">
        <f ca="1">COUNTIF(INDIRECT("H"&amp;(ROW()+12*(($AN1475-1)*3+$AO1475)-ROW())/12+5):INDIRECT("S"&amp;(ROW()+12*(($AN1475-1)*3+$AO1475)-ROW())/12+5),AQ1475)</f>
        <v>0</v>
      </c>
      <c r="AU1475" s="58">
        <f ca="1">IF(AND(AQ1475&gt;0,AR1475&gt;0),COUNTIF(AU$6:AU1474,"&gt;0")+1,0)</f>
        <v>0</v>
      </c>
    </row>
    <row r="1476" spans="40:47">
      <c r="AN1476" s="58">
        <v>41</v>
      </c>
      <c r="AO1476" s="58">
        <v>3</v>
      </c>
      <c r="AP1476" s="58">
        <v>7</v>
      </c>
      <c r="AQ1476" s="58">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58">
        <f ca="1">COUNTIF(INDIRECT("H"&amp;(ROW()+12*(($AN1476-1)*3+$AO1476)-ROW())/12+5):INDIRECT("S"&amp;(ROW()+12*(($AN1476-1)*3+$AO1476)-ROW())/12+5),AQ1476)</f>
        <v>0</v>
      </c>
      <c r="AU1476" s="58">
        <f ca="1">IF(AND(AQ1476&gt;0,AR1476&gt;0),COUNTIF(AU$6:AU1475,"&gt;0")+1,0)</f>
        <v>0</v>
      </c>
    </row>
    <row r="1477" spans="40:47">
      <c r="AN1477" s="58">
        <v>41</v>
      </c>
      <c r="AO1477" s="58">
        <v>3</v>
      </c>
      <c r="AP1477" s="58">
        <v>8</v>
      </c>
      <c r="AQ1477" s="58">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58">
        <f ca="1">COUNTIF(INDIRECT("H"&amp;(ROW()+12*(($AN1477-1)*3+$AO1477)-ROW())/12+5):INDIRECT("S"&amp;(ROW()+12*(($AN1477-1)*3+$AO1477)-ROW())/12+5),AQ1477)</f>
        <v>0</v>
      </c>
      <c r="AU1477" s="58">
        <f ca="1">IF(AND(AQ1477&gt;0,AR1477&gt;0),COUNTIF(AU$6:AU1476,"&gt;0")+1,0)</f>
        <v>0</v>
      </c>
    </row>
    <row r="1478" spans="40:47">
      <c r="AN1478" s="58">
        <v>41</v>
      </c>
      <c r="AO1478" s="58">
        <v>3</v>
      </c>
      <c r="AP1478" s="58">
        <v>9</v>
      </c>
      <c r="AQ1478" s="58">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58">
        <f ca="1">COUNTIF(INDIRECT("H"&amp;(ROW()+12*(($AN1478-1)*3+$AO1478)-ROW())/12+5):INDIRECT("S"&amp;(ROW()+12*(($AN1478-1)*3+$AO1478)-ROW())/12+5),AQ1478)</f>
        <v>0</v>
      </c>
      <c r="AU1478" s="58">
        <f ca="1">IF(AND(AQ1478&gt;0,AR1478&gt;0),COUNTIF(AU$6:AU1477,"&gt;0")+1,0)</f>
        <v>0</v>
      </c>
    </row>
    <row r="1479" spans="40:47">
      <c r="AN1479" s="58">
        <v>41</v>
      </c>
      <c r="AO1479" s="58">
        <v>3</v>
      </c>
      <c r="AP1479" s="58">
        <v>10</v>
      </c>
      <c r="AQ1479" s="58">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58">
        <f ca="1">COUNTIF(INDIRECT("H"&amp;(ROW()+12*(($AN1479-1)*3+$AO1479)-ROW())/12+5):INDIRECT("S"&amp;(ROW()+12*(($AN1479-1)*3+$AO1479)-ROW())/12+5),AQ1479)</f>
        <v>0</v>
      </c>
      <c r="AU1479" s="58">
        <f ca="1">IF(AND(AQ1479&gt;0,AR1479&gt;0),COUNTIF(AU$6:AU1478,"&gt;0")+1,0)</f>
        <v>0</v>
      </c>
    </row>
    <row r="1480" spans="40:47">
      <c r="AN1480" s="58">
        <v>41</v>
      </c>
      <c r="AO1480" s="58">
        <v>3</v>
      </c>
      <c r="AP1480" s="58">
        <v>11</v>
      </c>
      <c r="AQ1480" s="58">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58">
        <f ca="1">COUNTIF(INDIRECT("H"&amp;(ROW()+12*(($AN1480-1)*3+$AO1480)-ROW())/12+5):INDIRECT("S"&amp;(ROW()+12*(($AN1480-1)*3+$AO1480)-ROW())/12+5),AQ1480)</f>
        <v>0</v>
      </c>
      <c r="AU1480" s="58">
        <f ca="1">IF(AND(AQ1480&gt;0,AR1480&gt;0),COUNTIF(AU$6:AU1479,"&gt;0")+1,0)</f>
        <v>0</v>
      </c>
    </row>
    <row r="1481" spans="40:47">
      <c r="AN1481" s="243">
        <v>41</v>
      </c>
      <c r="AO1481" s="243">
        <v>3</v>
      </c>
      <c r="AP1481" s="243">
        <v>12</v>
      </c>
      <c r="AQ1481" s="58">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58">
        <f ca="1">COUNTIF(INDIRECT("H"&amp;(ROW()+12*(($AN1481-1)*3+$AO1481)-ROW())/12+5):INDIRECT("S"&amp;(ROW()+12*(($AN1481-1)*3+$AO1481)-ROW())/12+5),AQ1481)</f>
        <v>0</v>
      </c>
      <c r="AU1481" s="58">
        <f ca="1">IF(AND(AQ1481&gt;0,AR1481&gt;0),COUNTIF(AU$6:AU1480,"&gt;0")+1,0)</f>
        <v>0</v>
      </c>
    </row>
    <row r="1482" spans="40:47">
      <c r="AN1482" s="58">
        <v>42</v>
      </c>
      <c r="AO1482" s="58">
        <v>1</v>
      </c>
      <c r="AP1482" s="58">
        <v>1</v>
      </c>
      <c r="AQ1482" s="58">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58">
        <f ca="1">COUNTIF(INDIRECT("H"&amp;(ROW()+12*(($AN1482-1)*3+$AO1482)-ROW())/12+5):INDIRECT("S"&amp;(ROW()+12*(($AN1482-1)*3+$AO1482)-ROW())/12+5),AQ1482)</f>
        <v>0</v>
      </c>
      <c r="AU1482" s="58">
        <f ca="1">IF(AND(AQ1482&gt;0,AR1482&gt;0),COUNTIF(AU$6:AU1481,"&gt;0")+1,0)</f>
        <v>0</v>
      </c>
    </row>
    <row r="1483" spans="40:47">
      <c r="AN1483" s="58">
        <v>42</v>
      </c>
      <c r="AO1483" s="58">
        <v>1</v>
      </c>
      <c r="AP1483" s="58">
        <v>2</v>
      </c>
      <c r="AQ1483" s="58">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58">
        <f ca="1">COUNTIF(INDIRECT("H"&amp;(ROW()+12*(($AN1483-1)*3+$AO1483)-ROW())/12+5):INDIRECT("S"&amp;(ROW()+12*(($AN1483-1)*3+$AO1483)-ROW())/12+5),AQ1483)</f>
        <v>0</v>
      </c>
      <c r="AU1483" s="58">
        <f ca="1">IF(AND(AQ1483&gt;0,AR1483&gt;0),COUNTIF(AU$6:AU1482,"&gt;0")+1,0)</f>
        <v>0</v>
      </c>
    </row>
    <row r="1484" spans="40:47">
      <c r="AN1484" s="58">
        <v>42</v>
      </c>
      <c r="AO1484" s="58">
        <v>1</v>
      </c>
      <c r="AP1484" s="58">
        <v>3</v>
      </c>
      <c r="AQ1484" s="58">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58">
        <f ca="1">COUNTIF(INDIRECT("H"&amp;(ROW()+12*(($AN1484-1)*3+$AO1484)-ROW())/12+5):INDIRECT("S"&amp;(ROW()+12*(($AN1484-1)*3+$AO1484)-ROW())/12+5),AQ1484)</f>
        <v>0</v>
      </c>
      <c r="AU1484" s="58">
        <f ca="1">IF(AND(AQ1484&gt;0,AR1484&gt;0),COUNTIF(AU$6:AU1483,"&gt;0")+1,0)</f>
        <v>0</v>
      </c>
    </row>
    <row r="1485" spans="40:47">
      <c r="AN1485" s="58">
        <v>42</v>
      </c>
      <c r="AO1485" s="58">
        <v>1</v>
      </c>
      <c r="AP1485" s="58">
        <v>4</v>
      </c>
      <c r="AQ1485" s="58">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58">
        <f ca="1">COUNTIF(INDIRECT("H"&amp;(ROW()+12*(($AN1485-1)*3+$AO1485)-ROW())/12+5):INDIRECT("S"&amp;(ROW()+12*(($AN1485-1)*3+$AO1485)-ROW())/12+5),AQ1485)</f>
        <v>0</v>
      </c>
      <c r="AU1485" s="58">
        <f ca="1">IF(AND(AQ1485&gt;0,AR1485&gt;0),COUNTIF(AU$6:AU1484,"&gt;0")+1,0)</f>
        <v>0</v>
      </c>
    </row>
    <row r="1486" spans="40:47">
      <c r="AN1486" s="58">
        <v>42</v>
      </c>
      <c r="AO1486" s="58">
        <v>1</v>
      </c>
      <c r="AP1486" s="58">
        <v>5</v>
      </c>
      <c r="AQ1486" s="58">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58">
        <f ca="1">COUNTIF(INDIRECT("H"&amp;(ROW()+12*(($AN1486-1)*3+$AO1486)-ROW())/12+5):INDIRECT("S"&amp;(ROW()+12*(($AN1486-1)*3+$AO1486)-ROW())/12+5),AQ1486)</f>
        <v>0</v>
      </c>
      <c r="AU1486" s="58">
        <f ca="1">IF(AND(AQ1486&gt;0,AR1486&gt;0),COUNTIF(AU$6:AU1485,"&gt;0")+1,0)</f>
        <v>0</v>
      </c>
    </row>
    <row r="1487" spans="40:47">
      <c r="AN1487" s="58">
        <v>42</v>
      </c>
      <c r="AO1487" s="58">
        <v>1</v>
      </c>
      <c r="AP1487" s="58">
        <v>6</v>
      </c>
      <c r="AQ1487" s="58">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58">
        <f ca="1">COUNTIF(INDIRECT("H"&amp;(ROW()+12*(($AN1487-1)*3+$AO1487)-ROW())/12+5):INDIRECT("S"&amp;(ROW()+12*(($AN1487-1)*3+$AO1487)-ROW())/12+5),AQ1487)</f>
        <v>0</v>
      </c>
      <c r="AU1487" s="58">
        <f ca="1">IF(AND(AQ1487&gt;0,AR1487&gt;0),COUNTIF(AU$6:AU1486,"&gt;0")+1,0)</f>
        <v>0</v>
      </c>
    </row>
    <row r="1488" spans="40:47">
      <c r="AN1488" s="58">
        <v>42</v>
      </c>
      <c r="AO1488" s="58">
        <v>1</v>
      </c>
      <c r="AP1488" s="58">
        <v>7</v>
      </c>
      <c r="AQ1488" s="58">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58">
        <f ca="1">COUNTIF(INDIRECT("H"&amp;(ROW()+12*(($AN1488-1)*3+$AO1488)-ROW())/12+5):INDIRECT("S"&amp;(ROW()+12*(($AN1488-1)*3+$AO1488)-ROW())/12+5),AQ1488)</f>
        <v>0</v>
      </c>
      <c r="AU1488" s="58">
        <f ca="1">IF(AND(AQ1488&gt;0,AR1488&gt;0),COUNTIF(AU$6:AU1487,"&gt;0")+1,0)</f>
        <v>0</v>
      </c>
    </row>
    <row r="1489" spans="40:47">
      <c r="AN1489" s="58">
        <v>42</v>
      </c>
      <c r="AO1489" s="58">
        <v>1</v>
      </c>
      <c r="AP1489" s="58">
        <v>8</v>
      </c>
      <c r="AQ1489" s="58">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58">
        <f ca="1">COUNTIF(INDIRECT("H"&amp;(ROW()+12*(($AN1489-1)*3+$AO1489)-ROW())/12+5):INDIRECT("S"&amp;(ROW()+12*(($AN1489-1)*3+$AO1489)-ROW())/12+5),AQ1489)</f>
        <v>0</v>
      </c>
      <c r="AU1489" s="58">
        <f ca="1">IF(AND(AQ1489&gt;0,AR1489&gt;0),COUNTIF(AU$6:AU1488,"&gt;0")+1,0)</f>
        <v>0</v>
      </c>
    </row>
    <row r="1490" spans="40:47">
      <c r="AN1490" s="58">
        <v>42</v>
      </c>
      <c r="AO1490" s="58">
        <v>1</v>
      </c>
      <c r="AP1490" s="58">
        <v>9</v>
      </c>
      <c r="AQ1490" s="58">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58">
        <f ca="1">COUNTIF(INDIRECT("H"&amp;(ROW()+12*(($AN1490-1)*3+$AO1490)-ROW())/12+5):INDIRECT("S"&amp;(ROW()+12*(($AN1490-1)*3+$AO1490)-ROW())/12+5),AQ1490)</f>
        <v>0</v>
      </c>
      <c r="AU1490" s="58">
        <f ca="1">IF(AND(AQ1490&gt;0,AR1490&gt;0),COUNTIF(AU$6:AU1489,"&gt;0")+1,0)</f>
        <v>0</v>
      </c>
    </row>
    <row r="1491" spans="40:47">
      <c r="AN1491" s="58">
        <v>42</v>
      </c>
      <c r="AO1491" s="58">
        <v>1</v>
      </c>
      <c r="AP1491" s="58">
        <v>10</v>
      </c>
      <c r="AQ1491" s="58">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58">
        <f ca="1">COUNTIF(INDIRECT("H"&amp;(ROW()+12*(($AN1491-1)*3+$AO1491)-ROW())/12+5):INDIRECT("S"&amp;(ROW()+12*(($AN1491-1)*3+$AO1491)-ROW())/12+5),AQ1491)</f>
        <v>0</v>
      </c>
      <c r="AU1491" s="58">
        <f ca="1">IF(AND(AQ1491&gt;0,AR1491&gt;0),COUNTIF(AU$6:AU1490,"&gt;0")+1,0)</f>
        <v>0</v>
      </c>
    </row>
    <row r="1492" spans="40:47">
      <c r="AN1492" s="58">
        <v>42</v>
      </c>
      <c r="AO1492" s="58">
        <v>1</v>
      </c>
      <c r="AP1492" s="58">
        <v>11</v>
      </c>
      <c r="AQ1492" s="58">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58">
        <f ca="1">COUNTIF(INDIRECT("H"&amp;(ROW()+12*(($AN1492-1)*3+$AO1492)-ROW())/12+5):INDIRECT("S"&amp;(ROW()+12*(($AN1492-1)*3+$AO1492)-ROW())/12+5),AQ1492)</f>
        <v>0</v>
      </c>
      <c r="AU1492" s="58">
        <f ca="1">IF(AND(AQ1492&gt;0,AR1492&gt;0),COUNTIF(AU$6:AU1491,"&gt;0")+1,0)</f>
        <v>0</v>
      </c>
    </row>
    <row r="1493" spans="40:47">
      <c r="AN1493" s="58">
        <v>42</v>
      </c>
      <c r="AO1493" s="58">
        <v>1</v>
      </c>
      <c r="AP1493" s="58">
        <v>12</v>
      </c>
      <c r="AQ1493" s="58">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58">
        <f ca="1">COUNTIF(INDIRECT("H"&amp;(ROW()+12*(($AN1493-1)*3+$AO1493)-ROW())/12+5):INDIRECT("S"&amp;(ROW()+12*(($AN1493-1)*3+$AO1493)-ROW())/12+5),AQ1493)</f>
        <v>0</v>
      </c>
      <c r="AU1493" s="58">
        <f ca="1">IF(AND(AQ1493&gt;0,AR1493&gt;0),COUNTIF(AU$6:AU1492,"&gt;0")+1,0)</f>
        <v>0</v>
      </c>
    </row>
    <row r="1494" spans="40:47">
      <c r="AN1494" s="58">
        <v>42</v>
      </c>
      <c r="AO1494" s="58">
        <v>2</v>
      </c>
      <c r="AP1494" s="58">
        <v>1</v>
      </c>
      <c r="AQ1494" s="58">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58">
        <f ca="1">COUNTIF(INDIRECT("H"&amp;(ROW()+12*(($AN1494-1)*3+$AO1494)-ROW())/12+5):INDIRECT("S"&amp;(ROW()+12*(($AN1494-1)*3+$AO1494)-ROW())/12+5),AQ1494)</f>
        <v>0</v>
      </c>
      <c r="AU1494" s="58">
        <f ca="1">IF(AND(AQ1494&gt;0,AR1494&gt;0),COUNTIF(AU$6:AU1493,"&gt;0")+1,0)</f>
        <v>0</v>
      </c>
    </row>
    <row r="1495" spans="40:47">
      <c r="AN1495" s="58">
        <v>42</v>
      </c>
      <c r="AO1495" s="58">
        <v>2</v>
      </c>
      <c r="AP1495" s="58">
        <v>2</v>
      </c>
      <c r="AQ1495" s="58">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58">
        <f ca="1">COUNTIF(INDIRECT("H"&amp;(ROW()+12*(($AN1495-1)*3+$AO1495)-ROW())/12+5):INDIRECT("S"&amp;(ROW()+12*(($AN1495-1)*3+$AO1495)-ROW())/12+5),AQ1495)</f>
        <v>0</v>
      </c>
      <c r="AU1495" s="58">
        <f ca="1">IF(AND(AQ1495&gt;0,AR1495&gt;0),COUNTIF(AU$6:AU1494,"&gt;0")+1,0)</f>
        <v>0</v>
      </c>
    </row>
    <row r="1496" spans="40:47">
      <c r="AN1496" s="58">
        <v>42</v>
      </c>
      <c r="AO1496" s="58">
        <v>2</v>
      </c>
      <c r="AP1496" s="58">
        <v>3</v>
      </c>
      <c r="AQ1496" s="58">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58">
        <f ca="1">COUNTIF(INDIRECT("H"&amp;(ROW()+12*(($AN1496-1)*3+$AO1496)-ROW())/12+5):INDIRECT("S"&amp;(ROW()+12*(($AN1496-1)*3+$AO1496)-ROW())/12+5),AQ1496)</f>
        <v>0</v>
      </c>
      <c r="AU1496" s="58">
        <f ca="1">IF(AND(AQ1496&gt;0,AR1496&gt;0),COUNTIF(AU$6:AU1495,"&gt;0")+1,0)</f>
        <v>0</v>
      </c>
    </row>
    <row r="1497" spans="40:47">
      <c r="AN1497" s="58">
        <v>42</v>
      </c>
      <c r="AO1497" s="58">
        <v>2</v>
      </c>
      <c r="AP1497" s="58">
        <v>4</v>
      </c>
      <c r="AQ1497" s="58">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58">
        <f ca="1">COUNTIF(INDIRECT("H"&amp;(ROW()+12*(($AN1497-1)*3+$AO1497)-ROW())/12+5):INDIRECT("S"&amp;(ROW()+12*(($AN1497-1)*3+$AO1497)-ROW())/12+5),AQ1497)</f>
        <v>0</v>
      </c>
      <c r="AU1497" s="58">
        <f ca="1">IF(AND(AQ1497&gt;0,AR1497&gt;0),COUNTIF(AU$6:AU1496,"&gt;0")+1,0)</f>
        <v>0</v>
      </c>
    </row>
    <row r="1498" spans="40:47">
      <c r="AN1498" s="58">
        <v>42</v>
      </c>
      <c r="AO1498" s="58">
        <v>2</v>
      </c>
      <c r="AP1498" s="58">
        <v>5</v>
      </c>
      <c r="AQ1498" s="58">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58">
        <f ca="1">COUNTIF(INDIRECT("H"&amp;(ROW()+12*(($AN1498-1)*3+$AO1498)-ROW())/12+5):INDIRECT("S"&amp;(ROW()+12*(($AN1498-1)*3+$AO1498)-ROW())/12+5),AQ1498)</f>
        <v>0</v>
      </c>
      <c r="AU1498" s="58">
        <f ca="1">IF(AND(AQ1498&gt;0,AR1498&gt;0),COUNTIF(AU$6:AU1497,"&gt;0")+1,0)</f>
        <v>0</v>
      </c>
    </row>
    <row r="1499" spans="40:47">
      <c r="AN1499" s="58">
        <v>42</v>
      </c>
      <c r="AO1499" s="58">
        <v>2</v>
      </c>
      <c r="AP1499" s="58">
        <v>6</v>
      </c>
      <c r="AQ1499" s="58">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58">
        <f ca="1">COUNTIF(INDIRECT("H"&amp;(ROW()+12*(($AN1499-1)*3+$AO1499)-ROW())/12+5):INDIRECT("S"&amp;(ROW()+12*(($AN1499-1)*3+$AO1499)-ROW())/12+5),AQ1499)</f>
        <v>0</v>
      </c>
      <c r="AU1499" s="58">
        <f ca="1">IF(AND(AQ1499&gt;0,AR1499&gt;0),COUNTIF(AU$6:AU1498,"&gt;0")+1,0)</f>
        <v>0</v>
      </c>
    </row>
    <row r="1500" spans="40:47">
      <c r="AN1500" s="58">
        <v>42</v>
      </c>
      <c r="AO1500" s="58">
        <v>2</v>
      </c>
      <c r="AP1500" s="58">
        <v>7</v>
      </c>
      <c r="AQ1500" s="58">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58">
        <f ca="1">COUNTIF(INDIRECT("H"&amp;(ROW()+12*(($AN1500-1)*3+$AO1500)-ROW())/12+5):INDIRECT("S"&amp;(ROW()+12*(($AN1500-1)*3+$AO1500)-ROW())/12+5),AQ1500)</f>
        <v>0</v>
      </c>
      <c r="AU1500" s="58">
        <f ca="1">IF(AND(AQ1500&gt;0,AR1500&gt;0),COUNTIF(AU$6:AU1499,"&gt;0")+1,0)</f>
        <v>0</v>
      </c>
    </row>
    <row r="1501" spans="40:47">
      <c r="AN1501" s="58">
        <v>42</v>
      </c>
      <c r="AO1501" s="58">
        <v>2</v>
      </c>
      <c r="AP1501" s="58">
        <v>8</v>
      </c>
      <c r="AQ1501" s="58">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58">
        <f ca="1">COUNTIF(INDIRECT("H"&amp;(ROW()+12*(($AN1501-1)*3+$AO1501)-ROW())/12+5):INDIRECT("S"&amp;(ROW()+12*(($AN1501-1)*3+$AO1501)-ROW())/12+5),AQ1501)</f>
        <v>0</v>
      </c>
      <c r="AU1501" s="58">
        <f ca="1">IF(AND(AQ1501&gt;0,AR1501&gt;0),COUNTIF(AU$6:AU1500,"&gt;0")+1,0)</f>
        <v>0</v>
      </c>
    </row>
    <row r="1502" spans="40:47">
      <c r="AN1502" s="58">
        <v>42</v>
      </c>
      <c r="AO1502" s="58">
        <v>2</v>
      </c>
      <c r="AP1502" s="58">
        <v>9</v>
      </c>
      <c r="AQ1502" s="58">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58">
        <f ca="1">COUNTIF(INDIRECT("H"&amp;(ROW()+12*(($AN1502-1)*3+$AO1502)-ROW())/12+5):INDIRECT("S"&amp;(ROW()+12*(($AN1502-1)*3+$AO1502)-ROW())/12+5),AQ1502)</f>
        <v>0</v>
      </c>
      <c r="AU1502" s="58">
        <f ca="1">IF(AND(AQ1502&gt;0,AR1502&gt;0),COUNTIF(AU$6:AU1501,"&gt;0")+1,0)</f>
        <v>0</v>
      </c>
    </row>
    <row r="1503" spans="40:47">
      <c r="AN1503" s="58">
        <v>42</v>
      </c>
      <c r="AO1503" s="58">
        <v>2</v>
      </c>
      <c r="AP1503" s="58">
        <v>10</v>
      </c>
      <c r="AQ1503" s="58">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58">
        <f ca="1">COUNTIF(INDIRECT("H"&amp;(ROW()+12*(($AN1503-1)*3+$AO1503)-ROW())/12+5):INDIRECT("S"&amp;(ROW()+12*(($AN1503-1)*3+$AO1503)-ROW())/12+5),AQ1503)</f>
        <v>0</v>
      </c>
      <c r="AU1503" s="58">
        <f ca="1">IF(AND(AQ1503&gt;0,AR1503&gt;0),COUNTIF(AU$6:AU1502,"&gt;0")+1,0)</f>
        <v>0</v>
      </c>
    </row>
    <row r="1504" spans="40:47">
      <c r="AN1504" s="58">
        <v>42</v>
      </c>
      <c r="AO1504" s="58">
        <v>2</v>
      </c>
      <c r="AP1504" s="58">
        <v>11</v>
      </c>
      <c r="AQ1504" s="58">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58">
        <f ca="1">COUNTIF(INDIRECT("H"&amp;(ROW()+12*(($AN1504-1)*3+$AO1504)-ROW())/12+5):INDIRECT("S"&amp;(ROW()+12*(($AN1504-1)*3+$AO1504)-ROW())/12+5),AQ1504)</f>
        <v>0</v>
      </c>
      <c r="AU1504" s="58">
        <f ca="1">IF(AND(AQ1504&gt;0,AR1504&gt;0),COUNTIF(AU$6:AU1503,"&gt;0")+1,0)</f>
        <v>0</v>
      </c>
    </row>
    <row r="1505" spans="40:47">
      <c r="AN1505" s="58">
        <v>42</v>
      </c>
      <c r="AO1505" s="58">
        <v>2</v>
      </c>
      <c r="AP1505" s="58">
        <v>12</v>
      </c>
      <c r="AQ1505" s="58">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58">
        <f ca="1">COUNTIF(INDIRECT("H"&amp;(ROW()+12*(($AN1505-1)*3+$AO1505)-ROW())/12+5):INDIRECT("S"&amp;(ROW()+12*(($AN1505-1)*3+$AO1505)-ROW())/12+5),AQ1505)</f>
        <v>0</v>
      </c>
      <c r="AU1505" s="58">
        <f ca="1">IF(AND(AQ1505&gt;0,AR1505&gt;0),COUNTIF(AU$6:AU1504,"&gt;0")+1,0)</f>
        <v>0</v>
      </c>
    </row>
    <row r="1506" spans="40:47">
      <c r="AN1506" s="58">
        <v>42</v>
      </c>
      <c r="AO1506" s="58">
        <v>3</v>
      </c>
      <c r="AP1506" s="58">
        <v>1</v>
      </c>
      <c r="AQ1506" s="58">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58">
        <f ca="1">COUNTIF(INDIRECT("H"&amp;(ROW()+12*(($AN1506-1)*3+$AO1506)-ROW())/12+5):INDIRECT("S"&amp;(ROW()+12*(($AN1506-1)*3+$AO1506)-ROW())/12+5),AQ1506)</f>
        <v>0</v>
      </c>
      <c r="AU1506" s="58">
        <f ca="1">IF(AND(AQ1506&gt;0,AR1506&gt;0),COUNTIF(AU$6:AU1505,"&gt;0")+1,0)</f>
        <v>0</v>
      </c>
    </row>
    <row r="1507" spans="40:47">
      <c r="AN1507" s="58">
        <v>42</v>
      </c>
      <c r="AO1507" s="58">
        <v>3</v>
      </c>
      <c r="AP1507" s="58">
        <v>2</v>
      </c>
      <c r="AQ1507" s="58">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58">
        <f ca="1">COUNTIF(INDIRECT("H"&amp;(ROW()+12*(($AN1507-1)*3+$AO1507)-ROW())/12+5):INDIRECT("S"&amp;(ROW()+12*(($AN1507-1)*3+$AO1507)-ROW())/12+5),AQ1507)</f>
        <v>0</v>
      </c>
      <c r="AU1507" s="58">
        <f ca="1">IF(AND(AQ1507&gt;0,AR1507&gt;0),COUNTIF(AU$6:AU1506,"&gt;0")+1,0)</f>
        <v>0</v>
      </c>
    </row>
    <row r="1508" spans="40:47">
      <c r="AN1508" s="58">
        <v>42</v>
      </c>
      <c r="AO1508" s="58">
        <v>3</v>
      </c>
      <c r="AP1508" s="58">
        <v>3</v>
      </c>
      <c r="AQ1508" s="58">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58">
        <f ca="1">COUNTIF(INDIRECT("H"&amp;(ROW()+12*(($AN1508-1)*3+$AO1508)-ROW())/12+5):INDIRECT("S"&amp;(ROW()+12*(($AN1508-1)*3+$AO1508)-ROW())/12+5),AQ1508)</f>
        <v>0</v>
      </c>
      <c r="AU1508" s="58">
        <f ca="1">IF(AND(AQ1508&gt;0,AR1508&gt;0),COUNTIF(AU$6:AU1507,"&gt;0")+1,0)</f>
        <v>0</v>
      </c>
    </row>
    <row r="1509" spans="40:47">
      <c r="AN1509" s="58">
        <v>42</v>
      </c>
      <c r="AO1509" s="58">
        <v>3</v>
      </c>
      <c r="AP1509" s="58">
        <v>4</v>
      </c>
      <c r="AQ1509" s="58">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58">
        <f ca="1">COUNTIF(INDIRECT("H"&amp;(ROW()+12*(($AN1509-1)*3+$AO1509)-ROW())/12+5):INDIRECT("S"&amp;(ROW()+12*(($AN1509-1)*3+$AO1509)-ROW())/12+5),AQ1509)</f>
        <v>0</v>
      </c>
      <c r="AU1509" s="58">
        <f ca="1">IF(AND(AQ1509&gt;0,AR1509&gt;0),COUNTIF(AU$6:AU1508,"&gt;0")+1,0)</f>
        <v>0</v>
      </c>
    </row>
    <row r="1510" spans="40:47">
      <c r="AN1510" s="58">
        <v>42</v>
      </c>
      <c r="AO1510" s="58">
        <v>3</v>
      </c>
      <c r="AP1510" s="58">
        <v>5</v>
      </c>
      <c r="AQ1510" s="58">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58">
        <f ca="1">COUNTIF(INDIRECT("H"&amp;(ROW()+12*(($AN1510-1)*3+$AO1510)-ROW())/12+5):INDIRECT("S"&amp;(ROW()+12*(($AN1510-1)*3+$AO1510)-ROW())/12+5),AQ1510)</f>
        <v>0</v>
      </c>
      <c r="AU1510" s="58">
        <f ca="1">IF(AND(AQ1510&gt;0,AR1510&gt;0),COUNTIF(AU$6:AU1509,"&gt;0")+1,0)</f>
        <v>0</v>
      </c>
    </row>
    <row r="1511" spans="40:47">
      <c r="AN1511" s="58">
        <v>42</v>
      </c>
      <c r="AO1511" s="58">
        <v>3</v>
      </c>
      <c r="AP1511" s="58">
        <v>6</v>
      </c>
      <c r="AQ1511" s="58">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58">
        <f ca="1">COUNTIF(INDIRECT("H"&amp;(ROW()+12*(($AN1511-1)*3+$AO1511)-ROW())/12+5):INDIRECT("S"&amp;(ROW()+12*(($AN1511-1)*3+$AO1511)-ROW())/12+5),AQ1511)</f>
        <v>0</v>
      </c>
      <c r="AU1511" s="58">
        <f ca="1">IF(AND(AQ1511&gt;0,AR1511&gt;0),COUNTIF(AU$6:AU1510,"&gt;0")+1,0)</f>
        <v>0</v>
      </c>
    </row>
    <row r="1512" spans="40:47">
      <c r="AN1512" s="58">
        <v>42</v>
      </c>
      <c r="AO1512" s="58">
        <v>3</v>
      </c>
      <c r="AP1512" s="58">
        <v>7</v>
      </c>
      <c r="AQ1512" s="58">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58">
        <f ca="1">COUNTIF(INDIRECT("H"&amp;(ROW()+12*(($AN1512-1)*3+$AO1512)-ROW())/12+5):INDIRECT("S"&amp;(ROW()+12*(($AN1512-1)*3+$AO1512)-ROW())/12+5),AQ1512)</f>
        <v>0</v>
      </c>
      <c r="AU1512" s="58">
        <f ca="1">IF(AND(AQ1512&gt;0,AR1512&gt;0),COUNTIF(AU$6:AU1511,"&gt;0")+1,0)</f>
        <v>0</v>
      </c>
    </row>
    <row r="1513" spans="40:47">
      <c r="AN1513" s="58">
        <v>42</v>
      </c>
      <c r="AO1513" s="58">
        <v>3</v>
      </c>
      <c r="AP1513" s="58">
        <v>8</v>
      </c>
      <c r="AQ1513" s="58">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58">
        <f ca="1">COUNTIF(INDIRECT("H"&amp;(ROW()+12*(($AN1513-1)*3+$AO1513)-ROW())/12+5):INDIRECT("S"&amp;(ROW()+12*(($AN1513-1)*3+$AO1513)-ROW())/12+5),AQ1513)</f>
        <v>0</v>
      </c>
      <c r="AU1513" s="58">
        <f ca="1">IF(AND(AQ1513&gt;0,AR1513&gt;0),COUNTIF(AU$6:AU1512,"&gt;0")+1,0)</f>
        <v>0</v>
      </c>
    </row>
    <row r="1514" spans="40:47">
      <c r="AN1514" s="58">
        <v>42</v>
      </c>
      <c r="AO1514" s="58">
        <v>3</v>
      </c>
      <c r="AP1514" s="58">
        <v>9</v>
      </c>
      <c r="AQ1514" s="58">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58">
        <f ca="1">COUNTIF(INDIRECT("H"&amp;(ROW()+12*(($AN1514-1)*3+$AO1514)-ROW())/12+5):INDIRECT("S"&amp;(ROW()+12*(($AN1514-1)*3+$AO1514)-ROW())/12+5),AQ1514)</f>
        <v>0</v>
      </c>
      <c r="AU1514" s="58">
        <f ca="1">IF(AND(AQ1514&gt;0,AR1514&gt;0),COUNTIF(AU$6:AU1513,"&gt;0")+1,0)</f>
        <v>0</v>
      </c>
    </row>
    <row r="1515" spans="40:47">
      <c r="AN1515" s="58">
        <v>42</v>
      </c>
      <c r="AO1515" s="58">
        <v>3</v>
      </c>
      <c r="AP1515" s="58">
        <v>10</v>
      </c>
      <c r="AQ1515" s="58">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58">
        <f ca="1">COUNTIF(INDIRECT("H"&amp;(ROW()+12*(($AN1515-1)*3+$AO1515)-ROW())/12+5):INDIRECT("S"&amp;(ROW()+12*(($AN1515-1)*3+$AO1515)-ROW())/12+5),AQ1515)</f>
        <v>0</v>
      </c>
      <c r="AU1515" s="58">
        <f ca="1">IF(AND(AQ1515&gt;0,AR1515&gt;0),COUNTIF(AU$6:AU1514,"&gt;0")+1,0)</f>
        <v>0</v>
      </c>
    </row>
    <row r="1516" spans="40:47">
      <c r="AN1516" s="58">
        <v>42</v>
      </c>
      <c r="AO1516" s="58">
        <v>3</v>
      </c>
      <c r="AP1516" s="58">
        <v>11</v>
      </c>
      <c r="AQ1516" s="58">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58">
        <f ca="1">COUNTIF(INDIRECT("H"&amp;(ROW()+12*(($AN1516-1)*3+$AO1516)-ROW())/12+5):INDIRECT("S"&amp;(ROW()+12*(($AN1516-1)*3+$AO1516)-ROW())/12+5),AQ1516)</f>
        <v>0</v>
      </c>
      <c r="AU1516" s="58">
        <f ca="1">IF(AND(AQ1516&gt;0,AR1516&gt;0),COUNTIF(AU$6:AU1515,"&gt;0")+1,0)</f>
        <v>0</v>
      </c>
    </row>
    <row r="1517" spans="40:47">
      <c r="AN1517" s="243">
        <v>42</v>
      </c>
      <c r="AO1517" s="243">
        <v>3</v>
      </c>
      <c r="AP1517" s="243">
        <v>12</v>
      </c>
      <c r="AQ1517" s="58">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58">
        <f ca="1">COUNTIF(INDIRECT("H"&amp;(ROW()+12*(($AN1517-1)*3+$AO1517)-ROW())/12+5):INDIRECT("S"&amp;(ROW()+12*(($AN1517-1)*3+$AO1517)-ROW())/12+5),AQ1517)</f>
        <v>0</v>
      </c>
      <c r="AU1517" s="58">
        <f ca="1">IF(AND(AQ1517&gt;0,AR1517&gt;0),COUNTIF(AU$6:AU1516,"&gt;0")+1,0)</f>
        <v>0</v>
      </c>
    </row>
    <row r="1518" spans="40:47">
      <c r="AN1518" s="58">
        <v>43</v>
      </c>
      <c r="AO1518" s="58">
        <v>1</v>
      </c>
      <c r="AP1518" s="58">
        <v>1</v>
      </c>
      <c r="AQ1518" s="58">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58">
        <f ca="1">COUNTIF(INDIRECT("H"&amp;(ROW()+12*(($AN1518-1)*3+$AO1518)-ROW())/12+5):INDIRECT("S"&amp;(ROW()+12*(($AN1518-1)*3+$AO1518)-ROW())/12+5),AQ1518)</f>
        <v>0</v>
      </c>
      <c r="AU1518" s="58">
        <f ca="1">IF(AND(AQ1518&gt;0,AR1518&gt;0),COUNTIF(AU$6:AU1517,"&gt;0")+1,0)</f>
        <v>0</v>
      </c>
    </row>
    <row r="1519" spans="40:47">
      <c r="AN1519" s="58">
        <v>43</v>
      </c>
      <c r="AO1519" s="58">
        <v>1</v>
      </c>
      <c r="AP1519" s="58">
        <v>2</v>
      </c>
      <c r="AQ1519" s="58">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58">
        <f ca="1">COUNTIF(INDIRECT("H"&amp;(ROW()+12*(($AN1519-1)*3+$AO1519)-ROW())/12+5):INDIRECT("S"&amp;(ROW()+12*(($AN1519-1)*3+$AO1519)-ROW())/12+5),AQ1519)</f>
        <v>0</v>
      </c>
      <c r="AU1519" s="58">
        <f ca="1">IF(AND(AQ1519&gt;0,AR1519&gt;0),COUNTIF(AU$6:AU1518,"&gt;0")+1,0)</f>
        <v>0</v>
      </c>
    </row>
    <row r="1520" spans="40:47">
      <c r="AN1520" s="58">
        <v>43</v>
      </c>
      <c r="AO1520" s="58">
        <v>1</v>
      </c>
      <c r="AP1520" s="58">
        <v>3</v>
      </c>
      <c r="AQ1520" s="58">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58">
        <f ca="1">COUNTIF(INDIRECT("H"&amp;(ROW()+12*(($AN1520-1)*3+$AO1520)-ROW())/12+5):INDIRECT("S"&amp;(ROW()+12*(($AN1520-1)*3+$AO1520)-ROW())/12+5),AQ1520)</f>
        <v>0</v>
      </c>
      <c r="AU1520" s="58">
        <f ca="1">IF(AND(AQ1520&gt;0,AR1520&gt;0),COUNTIF(AU$6:AU1519,"&gt;0")+1,0)</f>
        <v>0</v>
      </c>
    </row>
    <row r="1521" spans="40:47">
      <c r="AN1521" s="58">
        <v>43</v>
      </c>
      <c r="AO1521" s="58">
        <v>1</v>
      </c>
      <c r="AP1521" s="58">
        <v>4</v>
      </c>
      <c r="AQ1521" s="58">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58">
        <f ca="1">COUNTIF(INDIRECT("H"&amp;(ROW()+12*(($AN1521-1)*3+$AO1521)-ROW())/12+5):INDIRECT("S"&amp;(ROW()+12*(($AN1521-1)*3+$AO1521)-ROW())/12+5),AQ1521)</f>
        <v>0</v>
      </c>
      <c r="AU1521" s="58">
        <f ca="1">IF(AND(AQ1521&gt;0,AR1521&gt;0),COUNTIF(AU$6:AU1520,"&gt;0")+1,0)</f>
        <v>0</v>
      </c>
    </row>
    <row r="1522" spans="40:47">
      <c r="AN1522" s="58">
        <v>43</v>
      </c>
      <c r="AO1522" s="58">
        <v>1</v>
      </c>
      <c r="AP1522" s="58">
        <v>5</v>
      </c>
      <c r="AQ1522" s="58">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58">
        <f ca="1">COUNTIF(INDIRECT("H"&amp;(ROW()+12*(($AN1522-1)*3+$AO1522)-ROW())/12+5):INDIRECT("S"&amp;(ROW()+12*(($AN1522-1)*3+$AO1522)-ROW())/12+5),AQ1522)</f>
        <v>0</v>
      </c>
      <c r="AU1522" s="58">
        <f ca="1">IF(AND(AQ1522&gt;0,AR1522&gt;0),COUNTIF(AU$6:AU1521,"&gt;0")+1,0)</f>
        <v>0</v>
      </c>
    </row>
    <row r="1523" spans="40:47">
      <c r="AN1523" s="58">
        <v>43</v>
      </c>
      <c r="AO1523" s="58">
        <v>1</v>
      </c>
      <c r="AP1523" s="58">
        <v>6</v>
      </c>
      <c r="AQ1523" s="58">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58">
        <f ca="1">COUNTIF(INDIRECT("H"&amp;(ROW()+12*(($AN1523-1)*3+$AO1523)-ROW())/12+5):INDIRECT("S"&amp;(ROW()+12*(($AN1523-1)*3+$AO1523)-ROW())/12+5),AQ1523)</f>
        <v>0</v>
      </c>
      <c r="AU1523" s="58">
        <f ca="1">IF(AND(AQ1523&gt;0,AR1523&gt;0),COUNTIF(AU$6:AU1522,"&gt;0")+1,0)</f>
        <v>0</v>
      </c>
    </row>
    <row r="1524" spans="40:47">
      <c r="AN1524" s="58">
        <v>43</v>
      </c>
      <c r="AO1524" s="58">
        <v>1</v>
      </c>
      <c r="AP1524" s="58">
        <v>7</v>
      </c>
      <c r="AQ1524" s="58">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58">
        <f ca="1">COUNTIF(INDIRECT("H"&amp;(ROW()+12*(($AN1524-1)*3+$AO1524)-ROW())/12+5):INDIRECT("S"&amp;(ROW()+12*(($AN1524-1)*3+$AO1524)-ROW())/12+5),AQ1524)</f>
        <v>0</v>
      </c>
      <c r="AU1524" s="58">
        <f ca="1">IF(AND(AQ1524&gt;0,AR1524&gt;0),COUNTIF(AU$6:AU1523,"&gt;0")+1,0)</f>
        <v>0</v>
      </c>
    </row>
    <row r="1525" spans="40:47">
      <c r="AN1525" s="58">
        <v>43</v>
      </c>
      <c r="AO1525" s="58">
        <v>1</v>
      </c>
      <c r="AP1525" s="58">
        <v>8</v>
      </c>
      <c r="AQ1525" s="58">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58">
        <f ca="1">COUNTIF(INDIRECT("H"&amp;(ROW()+12*(($AN1525-1)*3+$AO1525)-ROW())/12+5):INDIRECT("S"&amp;(ROW()+12*(($AN1525-1)*3+$AO1525)-ROW())/12+5),AQ1525)</f>
        <v>0</v>
      </c>
      <c r="AU1525" s="58">
        <f ca="1">IF(AND(AQ1525&gt;0,AR1525&gt;0),COUNTIF(AU$6:AU1524,"&gt;0")+1,0)</f>
        <v>0</v>
      </c>
    </row>
    <row r="1526" spans="40:47">
      <c r="AN1526" s="58">
        <v>43</v>
      </c>
      <c r="AO1526" s="58">
        <v>1</v>
      </c>
      <c r="AP1526" s="58">
        <v>9</v>
      </c>
      <c r="AQ1526" s="58">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58">
        <f ca="1">COUNTIF(INDIRECT("H"&amp;(ROW()+12*(($AN1526-1)*3+$AO1526)-ROW())/12+5):INDIRECT("S"&amp;(ROW()+12*(($AN1526-1)*3+$AO1526)-ROW())/12+5),AQ1526)</f>
        <v>0</v>
      </c>
      <c r="AU1526" s="58">
        <f ca="1">IF(AND(AQ1526&gt;0,AR1526&gt;0),COUNTIF(AU$6:AU1525,"&gt;0")+1,0)</f>
        <v>0</v>
      </c>
    </row>
    <row r="1527" spans="40:47">
      <c r="AN1527" s="58">
        <v>43</v>
      </c>
      <c r="AO1527" s="58">
        <v>1</v>
      </c>
      <c r="AP1527" s="58">
        <v>10</v>
      </c>
      <c r="AQ1527" s="58">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58">
        <f ca="1">COUNTIF(INDIRECT("H"&amp;(ROW()+12*(($AN1527-1)*3+$AO1527)-ROW())/12+5):INDIRECT("S"&amp;(ROW()+12*(($AN1527-1)*3+$AO1527)-ROW())/12+5),AQ1527)</f>
        <v>0</v>
      </c>
      <c r="AU1527" s="58">
        <f ca="1">IF(AND(AQ1527&gt;0,AR1527&gt;0),COUNTIF(AU$6:AU1526,"&gt;0")+1,0)</f>
        <v>0</v>
      </c>
    </row>
    <row r="1528" spans="40:47">
      <c r="AN1528" s="58">
        <v>43</v>
      </c>
      <c r="AO1528" s="58">
        <v>1</v>
      </c>
      <c r="AP1528" s="58">
        <v>11</v>
      </c>
      <c r="AQ1528" s="58">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58">
        <f ca="1">COUNTIF(INDIRECT("H"&amp;(ROW()+12*(($AN1528-1)*3+$AO1528)-ROW())/12+5):INDIRECT("S"&amp;(ROW()+12*(($AN1528-1)*3+$AO1528)-ROW())/12+5),AQ1528)</f>
        <v>0</v>
      </c>
      <c r="AU1528" s="58">
        <f ca="1">IF(AND(AQ1528&gt;0,AR1528&gt;0),COUNTIF(AU$6:AU1527,"&gt;0")+1,0)</f>
        <v>0</v>
      </c>
    </row>
    <row r="1529" spans="40:47">
      <c r="AN1529" s="58">
        <v>43</v>
      </c>
      <c r="AO1529" s="58">
        <v>1</v>
      </c>
      <c r="AP1529" s="58">
        <v>12</v>
      </c>
      <c r="AQ1529" s="58">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58">
        <f ca="1">COUNTIF(INDIRECT("H"&amp;(ROW()+12*(($AN1529-1)*3+$AO1529)-ROW())/12+5):INDIRECT("S"&amp;(ROW()+12*(($AN1529-1)*3+$AO1529)-ROW())/12+5),AQ1529)</f>
        <v>0</v>
      </c>
      <c r="AU1529" s="58">
        <f ca="1">IF(AND(AQ1529&gt;0,AR1529&gt;0),COUNTIF(AU$6:AU1528,"&gt;0")+1,0)</f>
        <v>0</v>
      </c>
    </row>
    <row r="1530" spans="40:47">
      <c r="AN1530" s="58">
        <v>43</v>
      </c>
      <c r="AO1530" s="58">
        <v>2</v>
      </c>
      <c r="AP1530" s="58">
        <v>1</v>
      </c>
      <c r="AQ1530" s="58">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58">
        <f ca="1">COUNTIF(INDIRECT("H"&amp;(ROW()+12*(($AN1530-1)*3+$AO1530)-ROW())/12+5):INDIRECT("S"&amp;(ROW()+12*(($AN1530-1)*3+$AO1530)-ROW())/12+5),AQ1530)</f>
        <v>0</v>
      </c>
      <c r="AU1530" s="58">
        <f ca="1">IF(AND(AQ1530&gt;0,AR1530&gt;0),COUNTIF(AU$6:AU1529,"&gt;0")+1,0)</f>
        <v>0</v>
      </c>
    </row>
    <row r="1531" spans="40:47">
      <c r="AN1531" s="58">
        <v>43</v>
      </c>
      <c r="AO1531" s="58">
        <v>2</v>
      </c>
      <c r="AP1531" s="58">
        <v>2</v>
      </c>
      <c r="AQ1531" s="58">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58">
        <f ca="1">COUNTIF(INDIRECT("H"&amp;(ROW()+12*(($AN1531-1)*3+$AO1531)-ROW())/12+5):INDIRECT("S"&amp;(ROW()+12*(($AN1531-1)*3+$AO1531)-ROW())/12+5),AQ1531)</f>
        <v>0</v>
      </c>
      <c r="AU1531" s="58">
        <f ca="1">IF(AND(AQ1531&gt;0,AR1531&gt;0),COUNTIF(AU$6:AU1530,"&gt;0")+1,0)</f>
        <v>0</v>
      </c>
    </row>
    <row r="1532" spans="40:47">
      <c r="AN1532" s="58">
        <v>43</v>
      </c>
      <c r="AO1532" s="58">
        <v>2</v>
      </c>
      <c r="AP1532" s="58">
        <v>3</v>
      </c>
      <c r="AQ1532" s="58">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58">
        <f ca="1">COUNTIF(INDIRECT("H"&amp;(ROW()+12*(($AN1532-1)*3+$AO1532)-ROW())/12+5):INDIRECT("S"&amp;(ROW()+12*(($AN1532-1)*3+$AO1532)-ROW())/12+5),AQ1532)</f>
        <v>0</v>
      </c>
      <c r="AU1532" s="58">
        <f ca="1">IF(AND(AQ1532&gt;0,AR1532&gt;0),COUNTIF(AU$6:AU1531,"&gt;0")+1,0)</f>
        <v>0</v>
      </c>
    </row>
    <row r="1533" spans="40:47">
      <c r="AN1533" s="58">
        <v>43</v>
      </c>
      <c r="AO1533" s="58">
        <v>2</v>
      </c>
      <c r="AP1533" s="58">
        <v>4</v>
      </c>
      <c r="AQ1533" s="58">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58">
        <f ca="1">COUNTIF(INDIRECT("H"&amp;(ROW()+12*(($AN1533-1)*3+$AO1533)-ROW())/12+5):INDIRECT("S"&amp;(ROW()+12*(($AN1533-1)*3+$AO1533)-ROW())/12+5),AQ1533)</f>
        <v>0</v>
      </c>
      <c r="AU1533" s="58">
        <f ca="1">IF(AND(AQ1533&gt;0,AR1533&gt;0),COUNTIF(AU$6:AU1532,"&gt;0")+1,0)</f>
        <v>0</v>
      </c>
    </row>
    <row r="1534" spans="40:47">
      <c r="AN1534" s="58">
        <v>43</v>
      </c>
      <c r="AO1534" s="58">
        <v>2</v>
      </c>
      <c r="AP1534" s="58">
        <v>5</v>
      </c>
      <c r="AQ1534" s="58">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58">
        <f ca="1">COUNTIF(INDIRECT("H"&amp;(ROW()+12*(($AN1534-1)*3+$AO1534)-ROW())/12+5):INDIRECT("S"&amp;(ROW()+12*(($AN1534-1)*3+$AO1534)-ROW())/12+5),AQ1534)</f>
        <v>0</v>
      </c>
      <c r="AU1534" s="58">
        <f ca="1">IF(AND(AQ1534&gt;0,AR1534&gt;0),COUNTIF(AU$6:AU1533,"&gt;0")+1,0)</f>
        <v>0</v>
      </c>
    </row>
    <row r="1535" spans="40:47">
      <c r="AN1535" s="58">
        <v>43</v>
      </c>
      <c r="AO1535" s="58">
        <v>2</v>
      </c>
      <c r="AP1535" s="58">
        <v>6</v>
      </c>
      <c r="AQ1535" s="58">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58">
        <f ca="1">COUNTIF(INDIRECT("H"&amp;(ROW()+12*(($AN1535-1)*3+$AO1535)-ROW())/12+5):INDIRECT("S"&amp;(ROW()+12*(($AN1535-1)*3+$AO1535)-ROW())/12+5),AQ1535)</f>
        <v>0</v>
      </c>
      <c r="AU1535" s="58">
        <f ca="1">IF(AND(AQ1535&gt;0,AR1535&gt;0),COUNTIF(AU$6:AU1534,"&gt;0")+1,0)</f>
        <v>0</v>
      </c>
    </row>
    <row r="1536" spans="40:47">
      <c r="AN1536" s="58">
        <v>43</v>
      </c>
      <c r="AO1536" s="58">
        <v>2</v>
      </c>
      <c r="AP1536" s="58">
        <v>7</v>
      </c>
      <c r="AQ1536" s="58">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58">
        <f ca="1">COUNTIF(INDIRECT("H"&amp;(ROW()+12*(($AN1536-1)*3+$AO1536)-ROW())/12+5):INDIRECT("S"&amp;(ROW()+12*(($AN1536-1)*3+$AO1536)-ROW())/12+5),AQ1536)</f>
        <v>0</v>
      </c>
      <c r="AU1536" s="58">
        <f ca="1">IF(AND(AQ1536&gt;0,AR1536&gt;0),COUNTIF(AU$6:AU1535,"&gt;0")+1,0)</f>
        <v>0</v>
      </c>
    </row>
    <row r="1537" spans="40:47">
      <c r="AN1537" s="58">
        <v>43</v>
      </c>
      <c r="AO1537" s="58">
        <v>2</v>
      </c>
      <c r="AP1537" s="58">
        <v>8</v>
      </c>
      <c r="AQ1537" s="58">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58">
        <f ca="1">COUNTIF(INDIRECT("H"&amp;(ROW()+12*(($AN1537-1)*3+$AO1537)-ROW())/12+5):INDIRECT("S"&amp;(ROW()+12*(($AN1537-1)*3+$AO1537)-ROW())/12+5),AQ1537)</f>
        <v>0</v>
      </c>
      <c r="AU1537" s="58">
        <f ca="1">IF(AND(AQ1537&gt;0,AR1537&gt;0),COUNTIF(AU$6:AU1536,"&gt;0")+1,0)</f>
        <v>0</v>
      </c>
    </row>
    <row r="1538" spans="40:47">
      <c r="AN1538" s="58">
        <v>43</v>
      </c>
      <c r="AO1538" s="58">
        <v>2</v>
      </c>
      <c r="AP1538" s="58">
        <v>9</v>
      </c>
      <c r="AQ1538" s="58">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58">
        <f ca="1">COUNTIF(INDIRECT("H"&amp;(ROW()+12*(($AN1538-1)*3+$AO1538)-ROW())/12+5):INDIRECT("S"&amp;(ROW()+12*(($AN1538-1)*3+$AO1538)-ROW())/12+5),AQ1538)</f>
        <v>0</v>
      </c>
      <c r="AU1538" s="58">
        <f ca="1">IF(AND(AQ1538&gt;0,AR1538&gt;0),COUNTIF(AU$6:AU1537,"&gt;0")+1,0)</f>
        <v>0</v>
      </c>
    </row>
    <row r="1539" spans="40:47">
      <c r="AN1539" s="58">
        <v>43</v>
      </c>
      <c r="AO1539" s="58">
        <v>2</v>
      </c>
      <c r="AP1539" s="58">
        <v>10</v>
      </c>
      <c r="AQ1539" s="58">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58">
        <f ca="1">COUNTIF(INDIRECT("H"&amp;(ROW()+12*(($AN1539-1)*3+$AO1539)-ROW())/12+5):INDIRECT("S"&amp;(ROW()+12*(($AN1539-1)*3+$AO1539)-ROW())/12+5),AQ1539)</f>
        <v>0</v>
      </c>
      <c r="AU1539" s="58">
        <f ca="1">IF(AND(AQ1539&gt;0,AR1539&gt;0),COUNTIF(AU$6:AU1538,"&gt;0")+1,0)</f>
        <v>0</v>
      </c>
    </row>
    <row r="1540" spans="40:47">
      <c r="AN1540" s="58">
        <v>43</v>
      </c>
      <c r="AO1540" s="58">
        <v>2</v>
      </c>
      <c r="AP1540" s="58">
        <v>11</v>
      </c>
      <c r="AQ1540" s="58">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58">
        <f ca="1">COUNTIF(INDIRECT("H"&amp;(ROW()+12*(($AN1540-1)*3+$AO1540)-ROW())/12+5):INDIRECT("S"&amp;(ROW()+12*(($AN1540-1)*3+$AO1540)-ROW())/12+5),AQ1540)</f>
        <v>0</v>
      </c>
      <c r="AU1540" s="58">
        <f ca="1">IF(AND(AQ1540&gt;0,AR1540&gt;0),COUNTIF(AU$6:AU1539,"&gt;0")+1,0)</f>
        <v>0</v>
      </c>
    </row>
    <row r="1541" spans="40:47">
      <c r="AN1541" s="58">
        <v>43</v>
      </c>
      <c r="AO1541" s="58">
        <v>2</v>
      </c>
      <c r="AP1541" s="58">
        <v>12</v>
      </c>
      <c r="AQ1541" s="58">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58">
        <f ca="1">COUNTIF(INDIRECT("H"&amp;(ROW()+12*(($AN1541-1)*3+$AO1541)-ROW())/12+5):INDIRECT("S"&amp;(ROW()+12*(($AN1541-1)*3+$AO1541)-ROW())/12+5),AQ1541)</f>
        <v>0</v>
      </c>
      <c r="AU1541" s="58">
        <f ca="1">IF(AND(AQ1541&gt;0,AR1541&gt;0),COUNTIF(AU$6:AU1540,"&gt;0")+1,0)</f>
        <v>0</v>
      </c>
    </row>
    <row r="1542" spans="40:47">
      <c r="AN1542" s="58">
        <v>43</v>
      </c>
      <c r="AO1542" s="58">
        <v>3</v>
      </c>
      <c r="AP1542" s="58">
        <v>1</v>
      </c>
      <c r="AQ1542" s="58">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58">
        <f ca="1">COUNTIF(INDIRECT("H"&amp;(ROW()+12*(($AN1542-1)*3+$AO1542)-ROW())/12+5):INDIRECT("S"&amp;(ROW()+12*(($AN1542-1)*3+$AO1542)-ROW())/12+5),AQ1542)</f>
        <v>0</v>
      </c>
      <c r="AU1542" s="58">
        <f ca="1">IF(AND(AQ1542&gt;0,AR1542&gt;0),COUNTIF(AU$6:AU1541,"&gt;0")+1,0)</f>
        <v>0</v>
      </c>
    </row>
    <row r="1543" spans="40:47">
      <c r="AN1543" s="58">
        <v>43</v>
      </c>
      <c r="AO1543" s="58">
        <v>3</v>
      </c>
      <c r="AP1543" s="58">
        <v>2</v>
      </c>
      <c r="AQ1543" s="58">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58">
        <f ca="1">COUNTIF(INDIRECT("H"&amp;(ROW()+12*(($AN1543-1)*3+$AO1543)-ROW())/12+5):INDIRECT("S"&amp;(ROW()+12*(($AN1543-1)*3+$AO1543)-ROW())/12+5),AQ1543)</f>
        <v>0</v>
      </c>
      <c r="AU1543" s="58">
        <f ca="1">IF(AND(AQ1543&gt;0,AR1543&gt;0),COUNTIF(AU$6:AU1542,"&gt;0")+1,0)</f>
        <v>0</v>
      </c>
    </row>
    <row r="1544" spans="40:47">
      <c r="AN1544" s="58">
        <v>43</v>
      </c>
      <c r="AO1544" s="58">
        <v>3</v>
      </c>
      <c r="AP1544" s="58">
        <v>3</v>
      </c>
      <c r="AQ1544" s="58">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58">
        <f ca="1">COUNTIF(INDIRECT("H"&amp;(ROW()+12*(($AN1544-1)*3+$AO1544)-ROW())/12+5):INDIRECT("S"&amp;(ROW()+12*(($AN1544-1)*3+$AO1544)-ROW())/12+5),AQ1544)</f>
        <v>0</v>
      </c>
      <c r="AU1544" s="58">
        <f ca="1">IF(AND(AQ1544&gt;0,AR1544&gt;0),COUNTIF(AU$6:AU1543,"&gt;0")+1,0)</f>
        <v>0</v>
      </c>
    </row>
    <row r="1545" spans="40:47">
      <c r="AN1545" s="58">
        <v>43</v>
      </c>
      <c r="AO1545" s="58">
        <v>3</v>
      </c>
      <c r="AP1545" s="58">
        <v>4</v>
      </c>
      <c r="AQ1545" s="58">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58">
        <f ca="1">COUNTIF(INDIRECT("H"&amp;(ROW()+12*(($AN1545-1)*3+$AO1545)-ROW())/12+5):INDIRECT("S"&amp;(ROW()+12*(($AN1545-1)*3+$AO1545)-ROW())/12+5),AQ1545)</f>
        <v>0</v>
      </c>
      <c r="AU1545" s="58">
        <f ca="1">IF(AND(AQ1545&gt;0,AR1545&gt;0),COUNTIF(AU$6:AU1544,"&gt;0")+1,0)</f>
        <v>0</v>
      </c>
    </row>
    <row r="1546" spans="40:47">
      <c r="AN1546" s="58">
        <v>43</v>
      </c>
      <c r="AO1546" s="58">
        <v>3</v>
      </c>
      <c r="AP1546" s="58">
        <v>5</v>
      </c>
      <c r="AQ1546" s="58">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58">
        <f ca="1">COUNTIF(INDIRECT("H"&amp;(ROW()+12*(($AN1546-1)*3+$AO1546)-ROW())/12+5):INDIRECT("S"&amp;(ROW()+12*(($AN1546-1)*3+$AO1546)-ROW())/12+5),AQ1546)</f>
        <v>0</v>
      </c>
      <c r="AU1546" s="58">
        <f ca="1">IF(AND(AQ1546&gt;0,AR1546&gt;0),COUNTIF(AU$6:AU1545,"&gt;0")+1,0)</f>
        <v>0</v>
      </c>
    </row>
    <row r="1547" spans="40:47">
      <c r="AN1547" s="58">
        <v>43</v>
      </c>
      <c r="AO1547" s="58">
        <v>3</v>
      </c>
      <c r="AP1547" s="58">
        <v>6</v>
      </c>
      <c r="AQ1547" s="58">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58">
        <f ca="1">COUNTIF(INDIRECT("H"&amp;(ROW()+12*(($AN1547-1)*3+$AO1547)-ROW())/12+5):INDIRECT("S"&amp;(ROW()+12*(($AN1547-1)*3+$AO1547)-ROW())/12+5),AQ1547)</f>
        <v>0</v>
      </c>
      <c r="AU1547" s="58">
        <f ca="1">IF(AND(AQ1547&gt;0,AR1547&gt;0),COUNTIF(AU$6:AU1546,"&gt;0")+1,0)</f>
        <v>0</v>
      </c>
    </row>
    <row r="1548" spans="40:47">
      <c r="AN1548" s="58">
        <v>43</v>
      </c>
      <c r="AO1548" s="58">
        <v>3</v>
      </c>
      <c r="AP1548" s="58">
        <v>7</v>
      </c>
      <c r="AQ1548" s="58">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58">
        <f ca="1">COUNTIF(INDIRECT("H"&amp;(ROW()+12*(($AN1548-1)*3+$AO1548)-ROW())/12+5):INDIRECT("S"&amp;(ROW()+12*(($AN1548-1)*3+$AO1548)-ROW())/12+5),AQ1548)</f>
        <v>0</v>
      </c>
      <c r="AU1548" s="58">
        <f ca="1">IF(AND(AQ1548&gt;0,AR1548&gt;0),COUNTIF(AU$6:AU1547,"&gt;0")+1,0)</f>
        <v>0</v>
      </c>
    </row>
    <row r="1549" spans="40:47">
      <c r="AN1549" s="58">
        <v>43</v>
      </c>
      <c r="AO1549" s="58">
        <v>3</v>
      </c>
      <c r="AP1549" s="58">
        <v>8</v>
      </c>
      <c r="AQ1549" s="58">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58">
        <f ca="1">COUNTIF(INDIRECT("H"&amp;(ROW()+12*(($AN1549-1)*3+$AO1549)-ROW())/12+5):INDIRECT("S"&amp;(ROW()+12*(($AN1549-1)*3+$AO1549)-ROW())/12+5),AQ1549)</f>
        <v>0</v>
      </c>
      <c r="AU1549" s="58">
        <f ca="1">IF(AND(AQ1549&gt;0,AR1549&gt;0),COUNTIF(AU$6:AU1548,"&gt;0")+1,0)</f>
        <v>0</v>
      </c>
    </row>
    <row r="1550" spans="40:47">
      <c r="AN1550" s="58">
        <v>43</v>
      </c>
      <c r="AO1550" s="58">
        <v>3</v>
      </c>
      <c r="AP1550" s="58">
        <v>9</v>
      </c>
      <c r="AQ1550" s="58">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58">
        <f ca="1">COUNTIF(INDIRECT("H"&amp;(ROW()+12*(($AN1550-1)*3+$AO1550)-ROW())/12+5):INDIRECT("S"&amp;(ROW()+12*(($AN1550-1)*3+$AO1550)-ROW())/12+5),AQ1550)</f>
        <v>0</v>
      </c>
      <c r="AU1550" s="58">
        <f ca="1">IF(AND(AQ1550&gt;0,AR1550&gt;0),COUNTIF(AU$6:AU1549,"&gt;0")+1,0)</f>
        <v>0</v>
      </c>
    </row>
    <row r="1551" spans="40:47">
      <c r="AN1551" s="58">
        <v>43</v>
      </c>
      <c r="AO1551" s="58">
        <v>3</v>
      </c>
      <c r="AP1551" s="58">
        <v>10</v>
      </c>
      <c r="AQ1551" s="58">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58">
        <f ca="1">COUNTIF(INDIRECT("H"&amp;(ROW()+12*(($AN1551-1)*3+$AO1551)-ROW())/12+5):INDIRECT("S"&amp;(ROW()+12*(($AN1551-1)*3+$AO1551)-ROW())/12+5),AQ1551)</f>
        <v>0</v>
      </c>
      <c r="AU1551" s="58">
        <f ca="1">IF(AND(AQ1551&gt;0,AR1551&gt;0),COUNTIF(AU$6:AU1550,"&gt;0")+1,0)</f>
        <v>0</v>
      </c>
    </row>
    <row r="1552" spans="40:47">
      <c r="AN1552" s="58">
        <v>43</v>
      </c>
      <c r="AO1552" s="58">
        <v>3</v>
      </c>
      <c r="AP1552" s="58">
        <v>11</v>
      </c>
      <c r="AQ1552" s="58">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58">
        <f ca="1">COUNTIF(INDIRECT("H"&amp;(ROW()+12*(($AN1552-1)*3+$AO1552)-ROW())/12+5):INDIRECT("S"&amp;(ROW()+12*(($AN1552-1)*3+$AO1552)-ROW())/12+5),AQ1552)</f>
        <v>0</v>
      </c>
      <c r="AU1552" s="58">
        <f ca="1">IF(AND(AQ1552&gt;0,AR1552&gt;0),COUNTIF(AU$6:AU1551,"&gt;0")+1,0)</f>
        <v>0</v>
      </c>
    </row>
    <row r="1553" spans="40:47">
      <c r="AN1553" s="243">
        <v>43</v>
      </c>
      <c r="AO1553" s="243">
        <v>3</v>
      </c>
      <c r="AP1553" s="243">
        <v>12</v>
      </c>
      <c r="AQ1553" s="58">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58">
        <f ca="1">COUNTIF(INDIRECT("H"&amp;(ROW()+12*(($AN1553-1)*3+$AO1553)-ROW())/12+5):INDIRECT("S"&amp;(ROW()+12*(($AN1553-1)*3+$AO1553)-ROW())/12+5),AQ1553)</f>
        <v>0</v>
      </c>
      <c r="AU1553" s="58">
        <f ca="1">IF(AND(AQ1553&gt;0,AR1553&gt;0),COUNTIF(AU$6:AU1552,"&gt;0")+1,0)</f>
        <v>0</v>
      </c>
    </row>
    <row r="1554" spans="40:47">
      <c r="AN1554" s="58">
        <v>44</v>
      </c>
      <c r="AO1554" s="58">
        <v>1</v>
      </c>
      <c r="AP1554" s="58">
        <v>1</v>
      </c>
      <c r="AQ1554" s="58">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58">
        <f ca="1">COUNTIF(INDIRECT("H"&amp;(ROW()+12*(($AN1554-1)*3+$AO1554)-ROW())/12+5):INDIRECT("S"&amp;(ROW()+12*(($AN1554-1)*3+$AO1554)-ROW())/12+5),AQ1554)</f>
        <v>0</v>
      </c>
      <c r="AU1554" s="58">
        <f ca="1">IF(AND(AQ1554&gt;0,AR1554&gt;0),COUNTIF(AU$6:AU1553,"&gt;0")+1,0)</f>
        <v>0</v>
      </c>
    </row>
    <row r="1555" spans="40:47">
      <c r="AN1555" s="58">
        <v>44</v>
      </c>
      <c r="AO1555" s="58">
        <v>1</v>
      </c>
      <c r="AP1555" s="58">
        <v>2</v>
      </c>
      <c r="AQ1555" s="58">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58">
        <f ca="1">COUNTIF(INDIRECT("H"&amp;(ROW()+12*(($AN1555-1)*3+$AO1555)-ROW())/12+5):INDIRECT("S"&amp;(ROW()+12*(($AN1555-1)*3+$AO1555)-ROW())/12+5),AQ1555)</f>
        <v>0</v>
      </c>
      <c r="AU1555" s="58">
        <f ca="1">IF(AND(AQ1555&gt;0,AR1555&gt;0),COUNTIF(AU$6:AU1554,"&gt;0")+1,0)</f>
        <v>0</v>
      </c>
    </row>
    <row r="1556" spans="40:47">
      <c r="AN1556" s="58">
        <v>44</v>
      </c>
      <c r="AO1556" s="58">
        <v>1</v>
      </c>
      <c r="AP1556" s="58">
        <v>3</v>
      </c>
      <c r="AQ1556" s="58">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58">
        <f ca="1">COUNTIF(INDIRECT("H"&amp;(ROW()+12*(($AN1556-1)*3+$AO1556)-ROW())/12+5):INDIRECT("S"&amp;(ROW()+12*(($AN1556-1)*3+$AO1556)-ROW())/12+5),AQ1556)</f>
        <v>0</v>
      </c>
      <c r="AU1556" s="58">
        <f ca="1">IF(AND(AQ1556&gt;0,AR1556&gt;0),COUNTIF(AU$6:AU1555,"&gt;0")+1,0)</f>
        <v>0</v>
      </c>
    </row>
    <row r="1557" spans="40:47">
      <c r="AN1557" s="58">
        <v>44</v>
      </c>
      <c r="AO1557" s="58">
        <v>1</v>
      </c>
      <c r="AP1557" s="58">
        <v>4</v>
      </c>
      <c r="AQ1557" s="58">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58">
        <f ca="1">COUNTIF(INDIRECT("H"&amp;(ROW()+12*(($AN1557-1)*3+$AO1557)-ROW())/12+5):INDIRECT("S"&amp;(ROW()+12*(($AN1557-1)*3+$AO1557)-ROW())/12+5),AQ1557)</f>
        <v>0</v>
      </c>
      <c r="AU1557" s="58">
        <f ca="1">IF(AND(AQ1557&gt;0,AR1557&gt;0),COUNTIF(AU$6:AU1556,"&gt;0")+1,0)</f>
        <v>0</v>
      </c>
    </row>
    <row r="1558" spans="40:47">
      <c r="AN1558" s="58">
        <v>44</v>
      </c>
      <c r="AO1558" s="58">
        <v>1</v>
      </c>
      <c r="AP1558" s="58">
        <v>5</v>
      </c>
      <c r="AQ1558" s="58">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58">
        <f ca="1">COUNTIF(INDIRECT("H"&amp;(ROW()+12*(($AN1558-1)*3+$AO1558)-ROW())/12+5):INDIRECT("S"&amp;(ROW()+12*(($AN1558-1)*3+$AO1558)-ROW())/12+5),AQ1558)</f>
        <v>0</v>
      </c>
      <c r="AU1558" s="58">
        <f ca="1">IF(AND(AQ1558&gt;0,AR1558&gt;0),COUNTIF(AU$6:AU1557,"&gt;0")+1,0)</f>
        <v>0</v>
      </c>
    </row>
    <row r="1559" spans="40:47">
      <c r="AN1559" s="58">
        <v>44</v>
      </c>
      <c r="AO1559" s="58">
        <v>1</v>
      </c>
      <c r="AP1559" s="58">
        <v>6</v>
      </c>
      <c r="AQ1559" s="58">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58">
        <f ca="1">COUNTIF(INDIRECT("H"&amp;(ROW()+12*(($AN1559-1)*3+$AO1559)-ROW())/12+5):INDIRECT("S"&amp;(ROW()+12*(($AN1559-1)*3+$AO1559)-ROW())/12+5),AQ1559)</f>
        <v>0</v>
      </c>
      <c r="AU1559" s="58">
        <f ca="1">IF(AND(AQ1559&gt;0,AR1559&gt;0),COUNTIF(AU$6:AU1558,"&gt;0")+1,0)</f>
        <v>0</v>
      </c>
    </row>
    <row r="1560" spans="40:47">
      <c r="AN1560" s="58">
        <v>44</v>
      </c>
      <c r="AO1560" s="58">
        <v>1</v>
      </c>
      <c r="AP1560" s="58">
        <v>7</v>
      </c>
      <c r="AQ1560" s="58">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58">
        <f ca="1">COUNTIF(INDIRECT("H"&amp;(ROW()+12*(($AN1560-1)*3+$AO1560)-ROW())/12+5):INDIRECT("S"&amp;(ROW()+12*(($AN1560-1)*3+$AO1560)-ROW())/12+5),AQ1560)</f>
        <v>0</v>
      </c>
      <c r="AU1560" s="58">
        <f ca="1">IF(AND(AQ1560&gt;0,AR1560&gt;0),COUNTIF(AU$6:AU1559,"&gt;0")+1,0)</f>
        <v>0</v>
      </c>
    </row>
    <row r="1561" spans="40:47">
      <c r="AN1561" s="58">
        <v>44</v>
      </c>
      <c r="AO1561" s="58">
        <v>1</v>
      </c>
      <c r="AP1561" s="58">
        <v>8</v>
      </c>
      <c r="AQ1561" s="58">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58">
        <f ca="1">COUNTIF(INDIRECT("H"&amp;(ROW()+12*(($AN1561-1)*3+$AO1561)-ROW())/12+5):INDIRECT("S"&amp;(ROW()+12*(($AN1561-1)*3+$AO1561)-ROW())/12+5),AQ1561)</f>
        <v>0</v>
      </c>
      <c r="AU1561" s="58">
        <f ca="1">IF(AND(AQ1561&gt;0,AR1561&gt;0),COUNTIF(AU$6:AU1560,"&gt;0")+1,0)</f>
        <v>0</v>
      </c>
    </row>
    <row r="1562" spans="40:47">
      <c r="AN1562" s="58">
        <v>44</v>
      </c>
      <c r="AO1562" s="58">
        <v>1</v>
      </c>
      <c r="AP1562" s="58">
        <v>9</v>
      </c>
      <c r="AQ1562" s="58">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58">
        <f ca="1">COUNTIF(INDIRECT("H"&amp;(ROW()+12*(($AN1562-1)*3+$AO1562)-ROW())/12+5):INDIRECT("S"&amp;(ROW()+12*(($AN1562-1)*3+$AO1562)-ROW())/12+5),AQ1562)</f>
        <v>0</v>
      </c>
      <c r="AU1562" s="58">
        <f ca="1">IF(AND(AQ1562&gt;0,AR1562&gt;0),COUNTIF(AU$6:AU1561,"&gt;0")+1,0)</f>
        <v>0</v>
      </c>
    </row>
    <row r="1563" spans="40:47">
      <c r="AN1563" s="58">
        <v>44</v>
      </c>
      <c r="AO1563" s="58">
        <v>1</v>
      </c>
      <c r="AP1563" s="58">
        <v>10</v>
      </c>
      <c r="AQ1563" s="58">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58">
        <f ca="1">COUNTIF(INDIRECT("H"&amp;(ROW()+12*(($AN1563-1)*3+$AO1563)-ROW())/12+5):INDIRECT("S"&amp;(ROW()+12*(($AN1563-1)*3+$AO1563)-ROW())/12+5),AQ1563)</f>
        <v>0</v>
      </c>
      <c r="AU1563" s="58">
        <f ca="1">IF(AND(AQ1563&gt;0,AR1563&gt;0),COUNTIF(AU$6:AU1562,"&gt;0")+1,0)</f>
        <v>0</v>
      </c>
    </row>
    <row r="1564" spans="40:47">
      <c r="AN1564" s="58">
        <v>44</v>
      </c>
      <c r="AO1564" s="58">
        <v>1</v>
      </c>
      <c r="AP1564" s="58">
        <v>11</v>
      </c>
      <c r="AQ1564" s="58">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58">
        <f ca="1">COUNTIF(INDIRECT("H"&amp;(ROW()+12*(($AN1564-1)*3+$AO1564)-ROW())/12+5):INDIRECT("S"&amp;(ROW()+12*(($AN1564-1)*3+$AO1564)-ROW())/12+5),AQ1564)</f>
        <v>0</v>
      </c>
      <c r="AU1564" s="58">
        <f ca="1">IF(AND(AQ1564&gt;0,AR1564&gt;0),COUNTIF(AU$6:AU1563,"&gt;0")+1,0)</f>
        <v>0</v>
      </c>
    </row>
    <row r="1565" spans="40:47">
      <c r="AN1565" s="58">
        <v>44</v>
      </c>
      <c r="AO1565" s="58">
        <v>1</v>
      </c>
      <c r="AP1565" s="58">
        <v>12</v>
      </c>
      <c r="AQ1565" s="58">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58">
        <f ca="1">COUNTIF(INDIRECT("H"&amp;(ROW()+12*(($AN1565-1)*3+$AO1565)-ROW())/12+5):INDIRECT("S"&amp;(ROW()+12*(($AN1565-1)*3+$AO1565)-ROW())/12+5),AQ1565)</f>
        <v>0</v>
      </c>
      <c r="AU1565" s="58">
        <f ca="1">IF(AND(AQ1565&gt;0,AR1565&gt;0),COUNTIF(AU$6:AU1564,"&gt;0")+1,0)</f>
        <v>0</v>
      </c>
    </row>
    <row r="1566" spans="40:47">
      <c r="AN1566" s="58">
        <v>44</v>
      </c>
      <c r="AO1566" s="58">
        <v>2</v>
      </c>
      <c r="AP1566" s="58">
        <v>1</v>
      </c>
      <c r="AQ1566" s="58">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58">
        <f ca="1">COUNTIF(INDIRECT("H"&amp;(ROW()+12*(($AN1566-1)*3+$AO1566)-ROW())/12+5):INDIRECT("S"&amp;(ROW()+12*(($AN1566-1)*3+$AO1566)-ROW())/12+5),AQ1566)</f>
        <v>0</v>
      </c>
      <c r="AU1566" s="58">
        <f ca="1">IF(AND(AQ1566&gt;0,AR1566&gt;0),COUNTIF(AU$6:AU1565,"&gt;0")+1,0)</f>
        <v>0</v>
      </c>
    </row>
    <row r="1567" spans="40:47">
      <c r="AN1567" s="58">
        <v>44</v>
      </c>
      <c r="AO1567" s="58">
        <v>2</v>
      </c>
      <c r="AP1567" s="58">
        <v>2</v>
      </c>
      <c r="AQ1567" s="58">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58">
        <f ca="1">COUNTIF(INDIRECT("H"&amp;(ROW()+12*(($AN1567-1)*3+$AO1567)-ROW())/12+5):INDIRECT("S"&amp;(ROW()+12*(($AN1567-1)*3+$AO1567)-ROW())/12+5),AQ1567)</f>
        <v>0</v>
      </c>
      <c r="AU1567" s="58">
        <f ca="1">IF(AND(AQ1567&gt;0,AR1567&gt;0),COUNTIF(AU$6:AU1566,"&gt;0")+1,0)</f>
        <v>0</v>
      </c>
    </row>
    <row r="1568" spans="40:47">
      <c r="AN1568" s="58">
        <v>44</v>
      </c>
      <c r="AO1568" s="58">
        <v>2</v>
      </c>
      <c r="AP1568" s="58">
        <v>3</v>
      </c>
      <c r="AQ1568" s="58">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58">
        <f ca="1">COUNTIF(INDIRECT("H"&amp;(ROW()+12*(($AN1568-1)*3+$AO1568)-ROW())/12+5):INDIRECT("S"&amp;(ROW()+12*(($AN1568-1)*3+$AO1568)-ROW())/12+5),AQ1568)</f>
        <v>0</v>
      </c>
      <c r="AU1568" s="58">
        <f ca="1">IF(AND(AQ1568&gt;0,AR1568&gt;0),COUNTIF(AU$6:AU1567,"&gt;0")+1,0)</f>
        <v>0</v>
      </c>
    </row>
    <row r="1569" spans="40:47">
      <c r="AN1569" s="58">
        <v>44</v>
      </c>
      <c r="AO1569" s="58">
        <v>2</v>
      </c>
      <c r="AP1569" s="58">
        <v>4</v>
      </c>
      <c r="AQ1569" s="58">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58">
        <f ca="1">COUNTIF(INDIRECT("H"&amp;(ROW()+12*(($AN1569-1)*3+$AO1569)-ROW())/12+5):INDIRECT("S"&amp;(ROW()+12*(($AN1569-1)*3+$AO1569)-ROW())/12+5),AQ1569)</f>
        <v>0</v>
      </c>
      <c r="AU1569" s="58">
        <f ca="1">IF(AND(AQ1569&gt;0,AR1569&gt;0),COUNTIF(AU$6:AU1568,"&gt;0")+1,0)</f>
        <v>0</v>
      </c>
    </row>
    <row r="1570" spans="40:47">
      <c r="AN1570" s="58">
        <v>44</v>
      </c>
      <c r="AO1570" s="58">
        <v>2</v>
      </c>
      <c r="AP1570" s="58">
        <v>5</v>
      </c>
      <c r="AQ1570" s="58">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58">
        <f ca="1">COUNTIF(INDIRECT("H"&amp;(ROW()+12*(($AN1570-1)*3+$AO1570)-ROW())/12+5):INDIRECT("S"&amp;(ROW()+12*(($AN1570-1)*3+$AO1570)-ROW())/12+5),AQ1570)</f>
        <v>0</v>
      </c>
      <c r="AU1570" s="58">
        <f ca="1">IF(AND(AQ1570&gt;0,AR1570&gt;0),COUNTIF(AU$6:AU1569,"&gt;0")+1,0)</f>
        <v>0</v>
      </c>
    </row>
    <row r="1571" spans="40:47">
      <c r="AN1571" s="58">
        <v>44</v>
      </c>
      <c r="AO1571" s="58">
        <v>2</v>
      </c>
      <c r="AP1571" s="58">
        <v>6</v>
      </c>
      <c r="AQ1571" s="58">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58">
        <f ca="1">COUNTIF(INDIRECT("H"&amp;(ROW()+12*(($AN1571-1)*3+$AO1571)-ROW())/12+5):INDIRECT("S"&amp;(ROW()+12*(($AN1571-1)*3+$AO1571)-ROW())/12+5),AQ1571)</f>
        <v>0</v>
      </c>
      <c r="AU1571" s="58">
        <f ca="1">IF(AND(AQ1571&gt;0,AR1571&gt;0),COUNTIF(AU$6:AU1570,"&gt;0")+1,0)</f>
        <v>0</v>
      </c>
    </row>
    <row r="1572" spans="40:47">
      <c r="AN1572" s="58">
        <v>44</v>
      </c>
      <c r="AO1572" s="58">
        <v>2</v>
      </c>
      <c r="AP1572" s="58">
        <v>7</v>
      </c>
      <c r="AQ1572" s="58">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58">
        <f ca="1">COUNTIF(INDIRECT("H"&amp;(ROW()+12*(($AN1572-1)*3+$AO1572)-ROW())/12+5):INDIRECT("S"&amp;(ROW()+12*(($AN1572-1)*3+$AO1572)-ROW())/12+5),AQ1572)</f>
        <v>0</v>
      </c>
      <c r="AU1572" s="58">
        <f ca="1">IF(AND(AQ1572&gt;0,AR1572&gt;0),COUNTIF(AU$6:AU1571,"&gt;0")+1,0)</f>
        <v>0</v>
      </c>
    </row>
    <row r="1573" spans="40:47">
      <c r="AN1573" s="58">
        <v>44</v>
      </c>
      <c r="AO1573" s="58">
        <v>2</v>
      </c>
      <c r="AP1573" s="58">
        <v>8</v>
      </c>
      <c r="AQ1573" s="58">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58">
        <f ca="1">COUNTIF(INDIRECT("H"&amp;(ROW()+12*(($AN1573-1)*3+$AO1573)-ROW())/12+5):INDIRECT("S"&amp;(ROW()+12*(($AN1573-1)*3+$AO1573)-ROW())/12+5),AQ1573)</f>
        <v>0</v>
      </c>
      <c r="AU1573" s="58">
        <f ca="1">IF(AND(AQ1573&gt;0,AR1573&gt;0),COUNTIF(AU$6:AU1572,"&gt;0")+1,0)</f>
        <v>0</v>
      </c>
    </row>
    <row r="1574" spans="40:47">
      <c r="AN1574" s="58">
        <v>44</v>
      </c>
      <c r="AO1574" s="58">
        <v>2</v>
      </c>
      <c r="AP1574" s="58">
        <v>9</v>
      </c>
      <c r="AQ1574" s="58">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58">
        <f ca="1">COUNTIF(INDIRECT("H"&amp;(ROW()+12*(($AN1574-1)*3+$AO1574)-ROW())/12+5):INDIRECT("S"&amp;(ROW()+12*(($AN1574-1)*3+$AO1574)-ROW())/12+5),AQ1574)</f>
        <v>0</v>
      </c>
      <c r="AU1574" s="58">
        <f ca="1">IF(AND(AQ1574&gt;0,AR1574&gt;0),COUNTIF(AU$6:AU1573,"&gt;0")+1,0)</f>
        <v>0</v>
      </c>
    </row>
    <row r="1575" spans="40:47">
      <c r="AN1575" s="58">
        <v>44</v>
      </c>
      <c r="AO1575" s="58">
        <v>2</v>
      </c>
      <c r="AP1575" s="58">
        <v>10</v>
      </c>
      <c r="AQ1575" s="58">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58">
        <f ca="1">COUNTIF(INDIRECT("H"&amp;(ROW()+12*(($AN1575-1)*3+$AO1575)-ROW())/12+5):INDIRECT("S"&amp;(ROW()+12*(($AN1575-1)*3+$AO1575)-ROW())/12+5),AQ1575)</f>
        <v>0</v>
      </c>
      <c r="AU1575" s="58">
        <f ca="1">IF(AND(AQ1575&gt;0,AR1575&gt;0),COUNTIF(AU$6:AU1574,"&gt;0")+1,0)</f>
        <v>0</v>
      </c>
    </row>
    <row r="1576" spans="40:47">
      <c r="AN1576" s="58">
        <v>44</v>
      </c>
      <c r="AO1576" s="58">
        <v>2</v>
      </c>
      <c r="AP1576" s="58">
        <v>11</v>
      </c>
      <c r="AQ1576" s="58">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58">
        <f ca="1">COUNTIF(INDIRECT("H"&amp;(ROW()+12*(($AN1576-1)*3+$AO1576)-ROW())/12+5):INDIRECT("S"&amp;(ROW()+12*(($AN1576-1)*3+$AO1576)-ROW())/12+5),AQ1576)</f>
        <v>0</v>
      </c>
      <c r="AU1576" s="58">
        <f ca="1">IF(AND(AQ1576&gt;0,AR1576&gt;0),COUNTIF(AU$6:AU1575,"&gt;0")+1,0)</f>
        <v>0</v>
      </c>
    </row>
    <row r="1577" spans="40:47">
      <c r="AN1577" s="58">
        <v>44</v>
      </c>
      <c r="AO1577" s="58">
        <v>2</v>
      </c>
      <c r="AP1577" s="58">
        <v>12</v>
      </c>
      <c r="AQ1577" s="58">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58">
        <f ca="1">COUNTIF(INDIRECT("H"&amp;(ROW()+12*(($AN1577-1)*3+$AO1577)-ROW())/12+5):INDIRECT("S"&amp;(ROW()+12*(($AN1577-1)*3+$AO1577)-ROW())/12+5),AQ1577)</f>
        <v>0</v>
      </c>
      <c r="AU1577" s="58">
        <f ca="1">IF(AND(AQ1577&gt;0,AR1577&gt;0),COUNTIF(AU$6:AU1576,"&gt;0")+1,0)</f>
        <v>0</v>
      </c>
    </row>
    <row r="1578" spans="40:47">
      <c r="AN1578" s="58">
        <v>44</v>
      </c>
      <c r="AO1578" s="58">
        <v>3</v>
      </c>
      <c r="AP1578" s="58">
        <v>1</v>
      </c>
      <c r="AQ1578" s="58">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58">
        <f ca="1">COUNTIF(INDIRECT("H"&amp;(ROW()+12*(($AN1578-1)*3+$AO1578)-ROW())/12+5):INDIRECT("S"&amp;(ROW()+12*(($AN1578-1)*3+$AO1578)-ROW())/12+5),AQ1578)</f>
        <v>0</v>
      </c>
      <c r="AU1578" s="58">
        <f ca="1">IF(AND(AQ1578&gt;0,AR1578&gt;0),COUNTIF(AU$6:AU1577,"&gt;0")+1,0)</f>
        <v>0</v>
      </c>
    </row>
    <row r="1579" spans="40:47">
      <c r="AN1579" s="58">
        <v>44</v>
      </c>
      <c r="AO1579" s="58">
        <v>3</v>
      </c>
      <c r="AP1579" s="58">
        <v>2</v>
      </c>
      <c r="AQ1579" s="58">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58">
        <f ca="1">COUNTIF(INDIRECT("H"&amp;(ROW()+12*(($AN1579-1)*3+$AO1579)-ROW())/12+5):INDIRECT("S"&amp;(ROW()+12*(($AN1579-1)*3+$AO1579)-ROW())/12+5),AQ1579)</f>
        <v>0</v>
      </c>
      <c r="AU1579" s="58">
        <f ca="1">IF(AND(AQ1579&gt;0,AR1579&gt;0),COUNTIF(AU$6:AU1578,"&gt;0")+1,0)</f>
        <v>0</v>
      </c>
    </row>
    <row r="1580" spans="40:47">
      <c r="AN1580" s="58">
        <v>44</v>
      </c>
      <c r="AO1580" s="58">
        <v>3</v>
      </c>
      <c r="AP1580" s="58">
        <v>3</v>
      </c>
      <c r="AQ1580" s="58">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58">
        <f ca="1">COUNTIF(INDIRECT("H"&amp;(ROW()+12*(($AN1580-1)*3+$AO1580)-ROW())/12+5):INDIRECT("S"&amp;(ROW()+12*(($AN1580-1)*3+$AO1580)-ROW())/12+5),AQ1580)</f>
        <v>0</v>
      </c>
      <c r="AU1580" s="58">
        <f ca="1">IF(AND(AQ1580&gt;0,AR1580&gt;0),COUNTIF(AU$6:AU1579,"&gt;0")+1,0)</f>
        <v>0</v>
      </c>
    </row>
    <row r="1581" spans="40:47">
      <c r="AN1581" s="58">
        <v>44</v>
      </c>
      <c r="AO1581" s="58">
        <v>3</v>
      </c>
      <c r="AP1581" s="58">
        <v>4</v>
      </c>
      <c r="AQ1581" s="58">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58">
        <f ca="1">COUNTIF(INDIRECT("H"&amp;(ROW()+12*(($AN1581-1)*3+$AO1581)-ROW())/12+5):INDIRECT("S"&amp;(ROW()+12*(($AN1581-1)*3+$AO1581)-ROW())/12+5),AQ1581)</f>
        <v>0</v>
      </c>
      <c r="AU1581" s="58">
        <f ca="1">IF(AND(AQ1581&gt;0,AR1581&gt;0),COUNTIF(AU$6:AU1580,"&gt;0")+1,0)</f>
        <v>0</v>
      </c>
    </row>
    <row r="1582" spans="40:47">
      <c r="AN1582" s="58">
        <v>44</v>
      </c>
      <c r="AO1582" s="58">
        <v>3</v>
      </c>
      <c r="AP1582" s="58">
        <v>5</v>
      </c>
      <c r="AQ1582" s="58">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58">
        <f ca="1">COUNTIF(INDIRECT("H"&amp;(ROW()+12*(($AN1582-1)*3+$AO1582)-ROW())/12+5):INDIRECT("S"&amp;(ROW()+12*(($AN1582-1)*3+$AO1582)-ROW())/12+5),AQ1582)</f>
        <v>0</v>
      </c>
      <c r="AU1582" s="58">
        <f ca="1">IF(AND(AQ1582&gt;0,AR1582&gt;0),COUNTIF(AU$6:AU1581,"&gt;0")+1,0)</f>
        <v>0</v>
      </c>
    </row>
    <row r="1583" spans="40:47">
      <c r="AN1583" s="58">
        <v>44</v>
      </c>
      <c r="AO1583" s="58">
        <v>3</v>
      </c>
      <c r="AP1583" s="58">
        <v>6</v>
      </c>
      <c r="AQ1583" s="58">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58">
        <f ca="1">COUNTIF(INDIRECT("H"&amp;(ROW()+12*(($AN1583-1)*3+$AO1583)-ROW())/12+5):INDIRECT("S"&amp;(ROW()+12*(($AN1583-1)*3+$AO1583)-ROW())/12+5),AQ1583)</f>
        <v>0</v>
      </c>
      <c r="AU1583" s="58">
        <f ca="1">IF(AND(AQ1583&gt;0,AR1583&gt;0),COUNTIF(AU$6:AU1582,"&gt;0")+1,0)</f>
        <v>0</v>
      </c>
    </row>
    <row r="1584" spans="40:47">
      <c r="AN1584" s="58">
        <v>44</v>
      </c>
      <c r="AO1584" s="58">
        <v>3</v>
      </c>
      <c r="AP1584" s="58">
        <v>7</v>
      </c>
      <c r="AQ1584" s="58">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58">
        <f ca="1">COUNTIF(INDIRECT("H"&amp;(ROW()+12*(($AN1584-1)*3+$AO1584)-ROW())/12+5):INDIRECT("S"&amp;(ROW()+12*(($AN1584-1)*3+$AO1584)-ROW())/12+5),AQ1584)</f>
        <v>0</v>
      </c>
      <c r="AU1584" s="58">
        <f ca="1">IF(AND(AQ1584&gt;0,AR1584&gt;0),COUNTIF(AU$6:AU1583,"&gt;0")+1,0)</f>
        <v>0</v>
      </c>
    </row>
    <row r="1585" spans="40:47">
      <c r="AN1585" s="58">
        <v>44</v>
      </c>
      <c r="AO1585" s="58">
        <v>3</v>
      </c>
      <c r="AP1585" s="58">
        <v>8</v>
      </c>
      <c r="AQ1585" s="58">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58">
        <f ca="1">COUNTIF(INDIRECT("H"&amp;(ROW()+12*(($AN1585-1)*3+$AO1585)-ROW())/12+5):INDIRECT("S"&amp;(ROW()+12*(($AN1585-1)*3+$AO1585)-ROW())/12+5),AQ1585)</f>
        <v>0</v>
      </c>
      <c r="AU1585" s="58">
        <f ca="1">IF(AND(AQ1585&gt;0,AR1585&gt;0),COUNTIF(AU$6:AU1584,"&gt;0")+1,0)</f>
        <v>0</v>
      </c>
    </row>
    <row r="1586" spans="40:47">
      <c r="AN1586" s="58">
        <v>44</v>
      </c>
      <c r="AO1586" s="58">
        <v>3</v>
      </c>
      <c r="AP1586" s="58">
        <v>9</v>
      </c>
      <c r="AQ1586" s="58">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58">
        <f ca="1">COUNTIF(INDIRECT("H"&amp;(ROW()+12*(($AN1586-1)*3+$AO1586)-ROW())/12+5):INDIRECT("S"&amp;(ROW()+12*(($AN1586-1)*3+$AO1586)-ROW())/12+5),AQ1586)</f>
        <v>0</v>
      </c>
      <c r="AU1586" s="58">
        <f ca="1">IF(AND(AQ1586&gt;0,AR1586&gt;0),COUNTIF(AU$6:AU1585,"&gt;0")+1,0)</f>
        <v>0</v>
      </c>
    </row>
    <row r="1587" spans="40:47">
      <c r="AN1587" s="58">
        <v>44</v>
      </c>
      <c r="AO1587" s="58">
        <v>3</v>
      </c>
      <c r="AP1587" s="58">
        <v>10</v>
      </c>
      <c r="AQ1587" s="58">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58">
        <f ca="1">COUNTIF(INDIRECT("H"&amp;(ROW()+12*(($AN1587-1)*3+$AO1587)-ROW())/12+5):INDIRECT("S"&amp;(ROW()+12*(($AN1587-1)*3+$AO1587)-ROW())/12+5),AQ1587)</f>
        <v>0</v>
      </c>
      <c r="AU1587" s="58">
        <f ca="1">IF(AND(AQ1587&gt;0,AR1587&gt;0),COUNTIF(AU$6:AU1586,"&gt;0")+1,0)</f>
        <v>0</v>
      </c>
    </row>
    <row r="1588" spans="40:47">
      <c r="AN1588" s="58">
        <v>44</v>
      </c>
      <c r="AO1588" s="58">
        <v>3</v>
      </c>
      <c r="AP1588" s="58">
        <v>11</v>
      </c>
      <c r="AQ1588" s="58">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58">
        <f ca="1">COUNTIF(INDIRECT("H"&amp;(ROW()+12*(($AN1588-1)*3+$AO1588)-ROW())/12+5):INDIRECT("S"&amp;(ROW()+12*(($AN1588-1)*3+$AO1588)-ROW())/12+5),AQ1588)</f>
        <v>0</v>
      </c>
      <c r="AU1588" s="58">
        <f ca="1">IF(AND(AQ1588&gt;0,AR1588&gt;0),COUNTIF(AU$6:AU1587,"&gt;0")+1,0)</f>
        <v>0</v>
      </c>
    </row>
    <row r="1589" spans="40:47">
      <c r="AN1589" s="243">
        <v>44</v>
      </c>
      <c r="AO1589" s="243">
        <v>3</v>
      </c>
      <c r="AP1589" s="243">
        <v>12</v>
      </c>
      <c r="AQ1589" s="58">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58">
        <f ca="1">COUNTIF(INDIRECT("H"&amp;(ROW()+12*(($AN1589-1)*3+$AO1589)-ROW())/12+5):INDIRECT("S"&amp;(ROW()+12*(($AN1589-1)*3+$AO1589)-ROW())/12+5),AQ1589)</f>
        <v>0</v>
      </c>
      <c r="AU1589" s="58">
        <f ca="1">IF(AND(AQ1589&gt;0,AR1589&gt;0),COUNTIF(AU$6:AU1588,"&gt;0")+1,0)</f>
        <v>0</v>
      </c>
    </row>
    <row r="1590" spans="40:47">
      <c r="AN1590" s="58">
        <v>45</v>
      </c>
      <c r="AO1590" s="58">
        <v>1</v>
      </c>
      <c r="AP1590" s="58">
        <v>1</v>
      </c>
      <c r="AQ1590" s="58">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58">
        <f ca="1">COUNTIF(INDIRECT("H"&amp;(ROW()+12*(($AN1590-1)*3+$AO1590)-ROW())/12+5):INDIRECT("S"&amp;(ROW()+12*(($AN1590-1)*3+$AO1590)-ROW())/12+5),AQ1590)</f>
        <v>0</v>
      </c>
      <c r="AU1590" s="58">
        <f ca="1">IF(AND(AQ1590&gt;0,AR1590&gt;0),COUNTIF(AU$6:AU1589,"&gt;0")+1,0)</f>
        <v>0</v>
      </c>
    </row>
    <row r="1591" spans="40:47">
      <c r="AN1591" s="58">
        <v>45</v>
      </c>
      <c r="AO1591" s="58">
        <v>1</v>
      </c>
      <c r="AP1591" s="58">
        <v>2</v>
      </c>
      <c r="AQ1591" s="58">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58">
        <f ca="1">COUNTIF(INDIRECT("H"&amp;(ROW()+12*(($AN1591-1)*3+$AO1591)-ROW())/12+5):INDIRECT("S"&amp;(ROW()+12*(($AN1591-1)*3+$AO1591)-ROW())/12+5),AQ1591)</f>
        <v>0</v>
      </c>
      <c r="AU1591" s="58">
        <f ca="1">IF(AND(AQ1591&gt;0,AR1591&gt;0),COUNTIF(AU$6:AU1590,"&gt;0")+1,0)</f>
        <v>0</v>
      </c>
    </row>
    <row r="1592" spans="40:47">
      <c r="AN1592" s="58">
        <v>45</v>
      </c>
      <c r="AO1592" s="58">
        <v>1</v>
      </c>
      <c r="AP1592" s="58">
        <v>3</v>
      </c>
      <c r="AQ1592" s="58">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58">
        <f ca="1">COUNTIF(INDIRECT("H"&amp;(ROW()+12*(($AN1592-1)*3+$AO1592)-ROW())/12+5):INDIRECT("S"&amp;(ROW()+12*(($AN1592-1)*3+$AO1592)-ROW())/12+5),AQ1592)</f>
        <v>0</v>
      </c>
      <c r="AU1592" s="58">
        <f ca="1">IF(AND(AQ1592&gt;0,AR1592&gt;0),COUNTIF(AU$6:AU1591,"&gt;0")+1,0)</f>
        <v>0</v>
      </c>
    </row>
    <row r="1593" spans="40:47">
      <c r="AN1593" s="58">
        <v>45</v>
      </c>
      <c r="AO1593" s="58">
        <v>1</v>
      </c>
      <c r="AP1593" s="58">
        <v>4</v>
      </c>
      <c r="AQ1593" s="58">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58">
        <f ca="1">COUNTIF(INDIRECT("H"&amp;(ROW()+12*(($AN1593-1)*3+$AO1593)-ROW())/12+5):INDIRECT("S"&amp;(ROW()+12*(($AN1593-1)*3+$AO1593)-ROW())/12+5),AQ1593)</f>
        <v>0</v>
      </c>
      <c r="AU1593" s="58">
        <f ca="1">IF(AND(AQ1593&gt;0,AR1593&gt;0),COUNTIF(AU$6:AU1592,"&gt;0")+1,0)</f>
        <v>0</v>
      </c>
    </row>
    <row r="1594" spans="40:47">
      <c r="AN1594" s="58">
        <v>45</v>
      </c>
      <c r="AO1594" s="58">
        <v>1</v>
      </c>
      <c r="AP1594" s="58">
        <v>5</v>
      </c>
      <c r="AQ1594" s="58">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58">
        <f ca="1">COUNTIF(INDIRECT("H"&amp;(ROW()+12*(($AN1594-1)*3+$AO1594)-ROW())/12+5):INDIRECT("S"&amp;(ROW()+12*(($AN1594-1)*3+$AO1594)-ROW())/12+5),AQ1594)</f>
        <v>0</v>
      </c>
      <c r="AU1594" s="58">
        <f ca="1">IF(AND(AQ1594&gt;0,AR1594&gt;0),COUNTIF(AU$6:AU1593,"&gt;0")+1,0)</f>
        <v>0</v>
      </c>
    </row>
    <row r="1595" spans="40:47">
      <c r="AN1595" s="58">
        <v>45</v>
      </c>
      <c r="AO1595" s="58">
        <v>1</v>
      </c>
      <c r="AP1595" s="58">
        <v>6</v>
      </c>
      <c r="AQ1595" s="58">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58">
        <f ca="1">COUNTIF(INDIRECT("H"&amp;(ROW()+12*(($AN1595-1)*3+$AO1595)-ROW())/12+5):INDIRECT("S"&amp;(ROW()+12*(($AN1595-1)*3+$AO1595)-ROW())/12+5),AQ1595)</f>
        <v>0</v>
      </c>
      <c r="AU1595" s="58">
        <f ca="1">IF(AND(AQ1595&gt;0,AR1595&gt;0),COUNTIF(AU$6:AU1594,"&gt;0")+1,0)</f>
        <v>0</v>
      </c>
    </row>
    <row r="1596" spans="40:47">
      <c r="AN1596" s="58">
        <v>45</v>
      </c>
      <c r="AO1596" s="58">
        <v>1</v>
      </c>
      <c r="AP1596" s="58">
        <v>7</v>
      </c>
      <c r="AQ1596" s="58">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58">
        <f ca="1">COUNTIF(INDIRECT("H"&amp;(ROW()+12*(($AN1596-1)*3+$AO1596)-ROW())/12+5):INDIRECT("S"&amp;(ROW()+12*(($AN1596-1)*3+$AO1596)-ROW())/12+5),AQ1596)</f>
        <v>0</v>
      </c>
      <c r="AU1596" s="58">
        <f ca="1">IF(AND(AQ1596&gt;0,AR1596&gt;0),COUNTIF(AU$6:AU1595,"&gt;0")+1,0)</f>
        <v>0</v>
      </c>
    </row>
    <row r="1597" spans="40:47">
      <c r="AN1597" s="58">
        <v>45</v>
      </c>
      <c r="AO1597" s="58">
        <v>1</v>
      </c>
      <c r="AP1597" s="58">
        <v>8</v>
      </c>
      <c r="AQ1597" s="58">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58">
        <f ca="1">COUNTIF(INDIRECT("H"&amp;(ROW()+12*(($AN1597-1)*3+$AO1597)-ROW())/12+5):INDIRECT("S"&amp;(ROW()+12*(($AN1597-1)*3+$AO1597)-ROW())/12+5),AQ1597)</f>
        <v>0</v>
      </c>
      <c r="AU1597" s="58">
        <f ca="1">IF(AND(AQ1597&gt;0,AR1597&gt;0),COUNTIF(AU$6:AU1596,"&gt;0")+1,0)</f>
        <v>0</v>
      </c>
    </row>
    <row r="1598" spans="40:47">
      <c r="AN1598" s="58">
        <v>45</v>
      </c>
      <c r="AO1598" s="58">
        <v>1</v>
      </c>
      <c r="AP1598" s="58">
        <v>9</v>
      </c>
      <c r="AQ1598" s="58">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58">
        <f ca="1">COUNTIF(INDIRECT("H"&amp;(ROW()+12*(($AN1598-1)*3+$AO1598)-ROW())/12+5):INDIRECT("S"&amp;(ROW()+12*(($AN1598-1)*3+$AO1598)-ROW())/12+5),AQ1598)</f>
        <v>0</v>
      </c>
      <c r="AU1598" s="58">
        <f ca="1">IF(AND(AQ1598&gt;0,AR1598&gt;0),COUNTIF(AU$6:AU1597,"&gt;0")+1,0)</f>
        <v>0</v>
      </c>
    </row>
    <row r="1599" spans="40:47">
      <c r="AN1599" s="58">
        <v>45</v>
      </c>
      <c r="AO1599" s="58">
        <v>1</v>
      </c>
      <c r="AP1599" s="58">
        <v>10</v>
      </c>
      <c r="AQ1599" s="58">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58">
        <f ca="1">COUNTIF(INDIRECT("H"&amp;(ROW()+12*(($AN1599-1)*3+$AO1599)-ROW())/12+5):INDIRECT("S"&amp;(ROW()+12*(($AN1599-1)*3+$AO1599)-ROW())/12+5),AQ1599)</f>
        <v>0</v>
      </c>
      <c r="AU1599" s="58">
        <f ca="1">IF(AND(AQ1599&gt;0,AR1599&gt;0),COUNTIF(AU$6:AU1598,"&gt;0")+1,0)</f>
        <v>0</v>
      </c>
    </row>
    <row r="1600" spans="40:47">
      <c r="AN1600" s="58">
        <v>45</v>
      </c>
      <c r="AO1600" s="58">
        <v>1</v>
      </c>
      <c r="AP1600" s="58">
        <v>11</v>
      </c>
      <c r="AQ1600" s="58">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58">
        <f ca="1">COUNTIF(INDIRECT("H"&amp;(ROW()+12*(($AN1600-1)*3+$AO1600)-ROW())/12+5):INDIRECT("S"&amp;(ROW()+12*(($AN1600-1)*3+$AO1600)-ROW())/12+5),AQ1600)</f>
        <v>0</v>
      </c>
      <c r="AU1600" s="58">
        <f ca="1">IF(AND(AQ1600&gt;0,AR1600&gt;0),COUNTIF(AU$6:AU1599,"&gt;0")+1,0)</f>
        <v>0</v>
      </c>
    </row>
    <row r="1601" spans="40:47">
      <c r="AN1601" s="58">
        <v>45</v>
      </c>
      <c r="AO1601" s="58">
        <v>1</v>
      </c>
      <c r="AP1601" s="58">
        <v>12</v>
      </c>
      <c r="AQ1601" s="58">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58">
        <f ca="1">COUNTIF(INDIRECT("H"&amp;(ROW()+12*(($AN1601-1)*3+$AO1601)-ROW())/12+5):INDIRECT("S"&amp;(ROW()+12*(($AN1601-1)*3+$AO1601)-ROW())/12+5),AQ1601)</f>
        <v>0</v>
      </c>
      <c r="AU1601" s="58">
        <f ca="1">IF(AND(AQ1601&gt;0,AR1601&gt;0),COUNTIF(AU$6:AU1600,"&gt;0")+1,0)</f>
        <v>0</v>
      </c>
    </row>
    <row r="1602" spans="40:47">
      <c r="AN1602" s="58">
        <v>45</v>
      </c>
      <c r="AO1602" s="58">
        <v>2</v>
      </c>
      <c r="AP1602" s="58">
        <v>1</v>
      </c>
      <c r="AQ1602" s="58">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58">
        <f ca="1">COUNTIF(INDIRECT("H"&amp;(ROW()+12*(($AN1602-1)*3+$AO1602)-ROW())/12+5):INDIRECT("S"&amp;(ROW()+12*(($AN1602-1)*3+$AO1602)-ROW())/12+5),AQ1602)</f>
        <v>0</v>
      </c>
      <c r="AU1602" s="58">
        <f ca="1">IF(AND(AQ1602&gt;0,AR1602&gt;0),COUNTIF(AU$6:AU1601,"&gt;0")+1,0)</f>
        <v>0</v>
      </c>
    </row>
    <row r="1603" spans="40:47">
      <c r="AN1603" s="58">
        <v>45</v>
      </c>
      <c r="AO1603" s="58">
        <v>2</v>
      </c>
      <c r="AP1603" s="58">
        <v>2</v>
      </c>
      <c r="AQ1603" s="58">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58">
        <f ca="1">COUNTIF(INDIRECT("H"&amp;(ROW()+12*(($AN1603-1)*3+$AO1603)-ROW())/12+5):INDIRECT("S"&amp;(ROW()+12*(($AN1603-1)*3+$AO1603)-ROW())/12+5),AQ1603)</f>
        <v>0</v>
      </c>
      <c r="AU1603" s="58">
        <f ca="1">IF(AND(AQ1603&gt;0,AR1603&gt;0),COUNTIF(AU$6:AU1602,"&gt;0")+1,0)</f>
        <v>0</v>
      </c>
    </row>
    <row r="1604" spans="40:47">
      <c r="AN1604" s="58">
        <v>45</v>
      </c>
      <c r="AO1604" s="58">
        <v>2</v>
      </c>
      <c r="AP1604" s="58">
        <v>3</v>
      </c>
      <c r="AQ1604" s="58">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58">
        <f ca="1">COUNTIF(INDIRECT("H"&amp;(ROW()+12*(($AN1604-1)*3+$AO1604)-ROW())/12+5):INDIRECT("S"&amp;(ROW()+12*(($AN1604-1)*3+$AO1604)-ROW())/12+5),AQ1604)</f>
        <v>0</v>
      </c>
      <c r="AU1604" s="58">
        <f ca="1">IF(AND(AQ1604&gt;0,AR1604&gt;0),COUNTIF(AU$6:AU1603,"&gt;0")+1,0)</f>
        <v>0</v>
      </c>
    </row>
    <row r="1605" spans="40:47">
      <c r="AN1605" s="58">
        <v>45</v>
      </c>
      <c r="AO1605" s="58">
        <v>2</v>
      </c>
      <c r="AP1605" s="58">
        <v>4</v>
      </c>
      <c r="AQ1605" s="58">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58">
        <f ca="1">COUNTIF(INDIRECT("H"&amp;(ROW()+12*(($AN1605-1)*3+$AO1605)-ROW())/12+5):INDIRECT("S"&amp;(ROW()+12*(($AN1605-1)*3+$AO1605)-ROW())/12+5),AQ1605)</f>
        <v>0</v>
      </c>
      <c r="AU1605" s="58">
        <f ca="1">IF(AND(AQ1605&gt;0,AR1605&gt;0),COUNTIF(AU$6:AU1604,"&gt;0")+1,0)</f>
        <v>0</v>
      </c>
    </row>
    <row r="1606" spans="40:47">
      <c r="AN1606" s="58">
        <v>45</v>
      </c>
      <c r="AO1606" s="58">
        <v>2</v>
      </c>
      <c r="AP1606" s="58">
        <v>5</v>
      </c>
      <c r="AQ1606" s="58">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58">
        <f ca="1">COUNTIF(INDIRECT("H"&amp;(ROW()+12*(($AN1606-1)*3+$AO1606)-ROW())/12+5):INDIRECT("S"&amp;(ROW()+12*(($AN1606-1)*3+$AO1606)-ROW())/12+5),AQ1606)</f>
        <v>0</v>
      </c>
      <c r="AU1606" s="58">
        <f ca="1">IF(AND(AQ1606&gt;0,AR1606&gt;0),COUNTIF(AU$6:AU1605,"&gt;0")+1,0)</f>
        <v>0</v>
      </c>
    </row>
    <row r="1607" spans="40:47">
      <c r="AN1607" s="58">
        <v>45</v>
      </c>
      <c r="AO1607" s="58">
        <v>2</v>
      </c>
      <c r="AP1607" s="58">
        <v>6</v>
      </c>
      <c r="AQ1607" s="58">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58">
        <f ca="1">COUNTIF(INDIRECT("H"&amp;(ROW()+12*(($AN1607-1)*3+$AO1607)-ROW())/12+5):INDIRECT("S"&amp;(ROW()+12*(($AN1607-1)*3+$AO1607)-ROW())/12+5),AQ1607)</f>
        <v>0</v>
      </c>
      <c r="AU1607" s="58">
        <f ca="1">IF(AND(AQ1607&gt;0,AR1607&gt;0),COUNTIF(AU$6:AU1606,"&gt;0")+1,0)</f>
        <v>0</v>
      </c>
    </row>
    <row r="1608" spans="40:47">
      <c r="AN1608" s="58">
        <v>45</v>
      </c>
      <c r="AO1608" s="58">
        <v>2</v>
      </c>
      <c r="AP1608" s="58">
        <v>7</v>
      </c>
      <c r="AQ1608" s="58">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58">
        <f ca="1">COUNTIF(INDIRECT("H"&amp;(ROW()+12*(($AN1608-1)*3+$AO1608)-ROW())/12+5):INDIRECT("S"&amp;(ROW()+12*(($AN1608-1)*3+$AO1608)-ROW())/12+5),AQ1608)</f>
        <v>0</v>
      </c>
      <c r="AU1608" s="58">
        <f ca="1">IF(AND(AQ1608&gt;0,AR1608&gt;0),COUNTIF(AU$6:AU1607,"&gt;0")+1,0)</f>
        <v>0</v>
      </c>
    </row>
    <row r="1609" spans="40:47">
      <c r="AN1609" s="58">
        <v>45</v>
      </c>
      <c r="AO1609" s="58">
        <v>2</v>
      </c>
      <c r="AP1609" s="58">
        <v>8</v>
      </c>
      <c r="AQ1609" s="58">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58">
        <f ca="1">COUNTIF(INDIRECT("H"&amp;(ROW()+12*(($AN1609-1)*3+$AO1609)-ROW())/12+5):INDIRECT("S"&amp;(ROW()+12*(($AN1609-1)*3+$AO1609)-ROW())/12+5),AQ1609)</f>
        <v>0</v>
      </c>
      <c r="AU1609" s="58">
        <f ca="1">IF(AND(AQ1609&gt;0,AR1609&gt;0),COUNTIF(AU$6:AU1608,"&gt;0")+1,0)</f>
        <v>0</v>
      </c>
    </row>
    <row r="1610" spans="40:47">
      <c r="AN1610" s="58">
        <v>45</v>
      </c>
      <c r="AO1610" s="58">
        <v>2</v>
      </c>
      <c r="AP1610" s="58">
        <v>9</v>
      </c>
      <c r="AQ1610" s="58">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58">
        <f ca="1">COUNTIF(INDIRECT("H"&amp;(ROW()+12*(($AN1610-1)*3+$AO1610)-ROW())/12+5):INDIRECT("S"&amp;(ROW()+12*(($AN1610-1)*3+$AO1610)-ROW())/12+5),AQ1610)</f>
        <v>0</v>
      </c>
      <c r="AU1610" s="58">
        <f ca="1">IF(AND(AQ1610&gt;0,AR1610&gt;0),COUNTIF(AU$6:AU1609,"&gt;0")+1,0)</f>
        <v>0</v>
      </c>
    </row>
    <row r="1611" spans="40:47">
      <c r="AN1611" s="58">
        <v>45</v>
      </c>
      <c r="AO1611" s="58">
        <v>2</v>
      </c>
      <c r="AP1611" s="58">
        <v>10</v>
      </c>
      <c r="AQ1611" s="58">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58">
        <f ca="1">COUNTIF(INDIRECT("H"&amp;(ROW()+12*(($AN1611-1)*3+$AO1611)-ROW())/12+5):INDIRECT("S"&amp;(ROW()+12*(($AN1611-1)*3+$AO1611)-ROW())/12+5),AQ1611)</f>
        <v>0</v>
      </c>
      <c r="AU1611" s="58">
        <f ca="1">IF(AND(AQ1611&gt;0,AR1611&gt;0),COUNTIF(AU$6:AU1610,"&gt;0")+1,0)</f>
        <v>0</v>
      </c>
    </row>
    <row r="1612" spans="40:47">
      <c r="AN1612" s="58">
        <v>45</v>
      </c>
      <c r="AO1612" s="58">
        <v>2</v>
      </c>
      <c r="AP1612" s="58">
        <v>11</v>
      </c>
      <c r="AQ1612" s="58">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58">
        <f ca="1">COUNTIF(INDIRECT("H"&amp;(ROW()+12*(($AN1612-1)*3+$AO1612)-ROW())/12+5):INDIRECT("S"&amp;(ROW()+12*(($AN1612-1)*3+$AO1612)-ROW())/12+5),AQ1612)</f>
        <v>0</v>
      </c>
      <c r="AU1612" s="58">
        <f ca="1">IF(AND(AQ1612&gt;0,AR1612&gt;0),COUNTIF(AU$6:AU1611,"&gt;0")+1,0)</f>
        <v>0</v>
      </c>
    </row>
    <row r="1613" spans="40:47">
      <c r="AN1613" s="58">
        <v>45</v>
      </c>
      <c r="AO1613" s="58">
        <v>2</v>
      </c>
      <c r="AP1613" s="58">
        <v>12</v>
      </c>
      <c r="AQ1613" s="58">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58">
        <f ca="1">COUNTIF(INDIRECT("H"&amp;(ROW()+12*(($AN1613-1)*3+$AO1613)-ROW())/12+5):INDIRECT("S"&amp;(ROW()+12*(($AN1613-1)*3+$AO1613)-ROW())/12+5),AQ1613)</f>
        <v>0</v>
      </c>
      <c r="AU1613" s="58">
        <f ca="1">IF(AND(AQ1613&gt;0,AR1613&gt;0),COUNTIF(AU$6:AU1612,"&gt;0")+1,0)</f>
        <v>0</v>
      </c>
    </row>
    <row r="1614" spans="40:47">
      <c r="AN1614" s="58">
        <v>45</v>
      </c>
      <c r="AO1614" s="58">
        <v>3</v>
      </c>
      <c r="AP1614" s="58">
        <v>1</v>
      </c>
      <c r="AQ1614" s="58">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58">
        <f ca="1">COUNTIF(INDIRECT("H"&amp;(ROW()+12*(($AN1614-1)*3+$AO1614)-ROW())/12+5):INDIRECT("S"&amp;(ROW()+12*(($AN1614-1)*3+$AO1614)-ROW())/12+5),AQ1614)</f>
        <v>0</v>
      </c>
      <c r="AU1614" s="58">
        <f ca="1">IF(AND(AQ1614&gt;0,AR1614&gt;0),COUNTIF(AU$6:AU1613,"&gt;0")+1,0)</f>
        <v>0</v>
      </c>
    </row>
    <row r="1615" spans="40:47">
      <c r="AN1615" s="58">
        <v>45</v>
      </c>
      <c r="AO1615" s="58">
        <v>3</v>
      </c>
      <c r="AP1615" s="58">
        <v>2</v>
      </c>
      <c r="AQ1615" s="58">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58">
        <f ca="1">COUNTIF(INDIRECT("H"&amp;(ROW()+12*(($AN1615-1)*3+$AO1615)-ROW())/12+5):INDIRECT("S"&amp;(ROW()+12*(($AN1615-1)*3+$AO1615)-ROW())/12+5),AQ1615)</f>
        <v>0</v>
      </c>
      <c r="AU1615" s="58">
        <f ca="1">IF(AND(AQ1615&gt;0,AR1615&gt;0),COUNTIF(AU$6:AU1614,"&gt;0")+1,0)</f>
        <v>0</v>
      </c>
    </row>
    <row r="1616" spans="40:47">
      <c r="AN1616" s="58">
        <v>45</v>
      </c>
      <c r="AO1616" s="58">
        <v>3</v>
      </c>
      <c r="AP1616" s="58">
        <v>3</v>
      </c>
      <c r="AQ1616" s="58">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58">
        <f ca="1">COUNTIF(INDIRECT("H"&amp;(ROW()+12*(($AN1616-1)*3+$AO1616)-ROW())/12+5):INDIRECT("S"&amp;(ROW()+12*(($AN1616-1)*3+$AO1616)-ROW())/12+5),AQ1616)</f>
        <v>0</v>
      </c>
      <c r="AU1616" s="58">
        <f ca="1">IF(AND(AQ1616&gt;0,AR1616&gt;0),COUNTIF(AU$6:AU1615,"&gt;0")+1,0)</f>
        <v>0</v>
      </c>
    </row>
    <row r="1617" spans="40:47">
      <c r="AN1617" s="58">
        <v>45</v>
      </c>
      <c r="AO1617" s="58">
        <v>3</v>
      </c>
      <c r="AP1617" s="58">
        <v>4</v>
      </c>
      <c r="AQ1617" s="58">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58">
        <f ca="1">COUNTIF(INDIRECT("H"&amp;(ROW()+12*(($AN1617-1)*3+$AO1617)-ROW())/12+5):INDIRECT("S"&amp;(ROW()+12*(($AN1617-1)*3+$AO1617)-ROW())/12+5),AQ1617)</f>
        <v>0</v>
      </c>
      <c r="AU1617" s="58">
        <f ca="1">IF(AND(AQ1617&gt;0,AR1617&gt;0),COUNTIF(AU$6:AU1616,"&gt;0")+1,0)</f>
        <v>0</v>
      </c>
    </row>
    <row r="1618" spans="40:47">
      <c r="AN1618" s="58">
        <v>45</v>
      </c>
      <c r="AO1618" s="58">
        <v>3</v>
      </c>
      <c r="AP1618" s="58">
        <v>5</v>
      </c>
      <c r="AQ1618" s="58">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58">
        <f ca="1">COUNTIF(INDIRECT("H"&amp;(ROW()+12*(($AN1618-1)*3+$AO1618)-ROW())/12+5):INDIRECT("S"&amp;(ROW()+12*(($AN1618-1)*3+$AO1618)-ROW())/12+5),AQ1618)</f>
        <v>0</v>
      </c>
      <c r="AU1618" s="58">
        <f ca="1">IF(AND(AQ1618&gt;0,AR1618&gt;0),COUNTIF(AU$6:AU1617,"&gt;0")+1,0)</f>
        <v>0</v>
      </c>
    </row>
    <row r="1619" spans="40:47">
      <c r="AN1619" s="58">
        <v>45</v>
      </c>
      <c r="AO1619" s="58">
        <v>3</v>
      </c>
      <c r="AP1619" s="58">
        <v>6</v>
      </c>
      <c r="AQ1619" s="58">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58">
        <f ca="1">COUNTIF(INDIRECT("H"&amp;(ROW()+12*(($AN1619-1)*3+$AO1619)-ROW())/12+5):INDIRECT("S"&amp;(ROW()+12*(($AN1619-1)*3+$AO1619)-ROW())/12+5),AQ1619)</f>
        <v>0</v>
      </c>
      <c r="AU1619" s="58">
        <f ca="1">IF(AND(AQ1619&gt;0,AR1619&gt;0),COUNTIF(AU$6:AU1618,"&gt;0")+1,0)</f>
        <v>0</v>
      </c>
    </row>
    <row r="1620" spans="40:47">
      <c r="AN1620" s="58">
        <v>45</v>
      </c>
      <c r="AO1620" s="58">
        <v>3</v>
      </c>
      <c r="AP1620" s="58">
        <v>7</v>
      </c>
      <c r="AQ1620" s="58">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58">
        <f ca="1">COUNTIF(INDIRECT("H"&amp;(ROW()+12*(($AN1620-1)*3+$AO1620)-ROW())/12+5):INDIRECT("S"&amp;(ROW()+12*(($AN1620-1)*3+$AO1620)-ROW())/12+5),AQ1620)</f>
        <v>0</v>
      </c>
      <c r="AU1620" s="58">
        <f ca="1">IF(AND(AQ1620&gt;0,AR1620&gt;0),COUNTIF(AU$6:AU1619,"&gt;0")+1,0)</f>
        <v>0</v>
      </c>
    </row>
    <row r="1621" spans="40:47">
      <c r="AN1621" s="58">
        <v>45</v>
      </c>
      <c r="AO1621" s="58">
        <v>3</v>
      </c>
      <c r="AP1621" s="58">
        <v>8</v>
      </c>
      <c r="AQ1621" s="58">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58">
        <f ca="1">COUNTIF(INDIRECT("H"&amp;(ROW()+12*(($AN1621-1)*3+$AO1621)-ROW())/12+5):INDIRECT("S"&amp;(ROW()+12*(($AN1621-1)*3+$AO1621)-ROW())/12+5),AQ1621)</f>
        <v>0</v>
      </c>
      <c r="AU1621" s="58">
        <f ca="1">IF(AND(AQ1621&gt;0,AR1621&gt;0),COUNTIF(AU$6:AU1620,"&gt;0")+1,0)</f>
        <v>0</v>
      </c>
    </row>
    <row r="1622" spans="40:47">
      <c r="AN1622" s="58">
        <v>45</v>
      </c>
      <c r="AO1622" s="58">
        <v>3</v>
      </c>
      <c r="AP1622" s="58">
        <v>9</v>
      </c>
      <c r="AQ1622" s="58">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58">
        <f ca="1">COUNTIF(INDIRECT("H"&amp;(ROW()+12*(($AN1622-1)*3+$AO1622)-ROW())/12+5):INDIRECT("S"&amp;(ROW()+12*(($AN1622-1)*3+$AO1622)-ROW())/12+5),AQ1622)</f>
        <v>0</v>
      </c>
      <c r="AU1622" s="58">
        <f ca="1">IF(AND(AQ1622&gt;0,AR1622&gt;0),COUNTIF(AU$6:AU1621,"&gt;0")+1,0)</f>
        <v>0</v>
      </c>
    </row>
    <row r="1623" spans="40:47">
      <c r="AN1623" s="58">
        <v>45</v>
      </c>
      <c r="AO1623" s="58">
        <v>3</v>
      </c>
      <c r="AP1623" s="58">
        <v>10</v>
      </c>
      <c r="AQ1623" s="58">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58">
        <f ca="1">COUNTIF(INDIRECT("H"&amp;(ROW()+12*(($AN1623-1)*3+$AO1623)-ROW())/12+5):INDIRECT("S"&amp;(ROW()+12*(($AN1623-1)*3+$AO1623)-ROW())/12+5),AQ1623)</f>
        <v>0</v>
      </c>
      <c r="AU1623" s="58">
        <f ca="1">IF(AND(AQ1623&gt;0,AR1623&gt;0),COUNTIF(AU$6:AU1622,"&gt;0")+1,0)</f>
        <v>0</v>
      </c>
    </row>
    <row r="1624" spans="40:47">
      <c r="AN1624" s="58">
        <v>45</v>
      </c>
      <c r="AO1624" s="58">
        <v>3</v>
      </c>
      <c r="AP1624" s="58">
        <v>11</v>
      </c>
      <c r="AQ1624" s="58">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58">
        <f ca="1">COUNTIF(INDIRECT("H"&amp;(ROW()+12*(($AN1624-1)*3+$AO1624)-ROW())/12+5):INDIRECT("S"&amp;(ROW()+12*(($AN1624-1)*3+$AO1624)-ROW())/12+5),AQ1624)</f>
        <v>0</v>
      </c>
      <c r="AU1624" s="58">
        <f ca="1">IF(AND(AQ1624&gt;0,AR1624&gt;0),COUNTIF(AU$6:AU1623,"&gt;0")+1,0)</f>
        <v>0</v>
      </c>
    </row>
    <row r="1625" spans="40:47" ht="14.25" thickBot="1">
      <c r="AN1625" s="245">
        <v>45</v>
      </c>
      <c r="AO1625" s="243">
        <v>3</v>
      </c>
      <c r="AP1625" s="245">
        <v>12</v>
      </c>
      <c r="AQ1625" s="58">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58">
        <f ca="1">COUNTIF(INDIRECT("H"&amp;(ROW()+12*(($AN1625-1)*3+$AO1625)-ROW())/12+5):INDIRECT("S"&amp;(ROW()+12*(($AN1625-1)*3+$AO1625)-ROW())/12+5),AQ1625)</f>
        <v>0</v>
      </c>
      <c r="AU1625" s="58">
        <f ca="1">IF(AND(AQ1625&gt;0,AR1625&gt;0),COUNTIF(AU$6:AU1624,"&gt;0")+1,0)</f>
        <v>0</v>
      </c>
    </row>
    <row r="1626" spans="40:47" ht="14.25" thickTop="1">
      <c r="AN1626" s="58">
        <v>46</v>
      </c>
      <c r="AO1626" s="58">
        <v>1</v>
      </c>
      <c r="AP1626" s="58">
        <v>1</v>
      </c>
      <c r="AQ1626" s="58">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58">
        <f ca="1">COUNTIF(INDIRECT("H"&amp;(ROW()+12*(($AN1626-1)*3+$AO1626)-ROW())/12+5):INDIRECT("S"&amp;(ROW()+12*(($AN1626-1)*3+$AO1626)-ROW())/12+5),AQ1626)</f>
        <v>0</v>
      </c>
      <c r="AU1626" s="58">
        <f ca="1">IF(AND(AQ1626&gt;0,AR1626&gt;0),COUNTIF(AU$6:AU1625,"&gt;0")+1,0)</f>
        <v>0</v>
      </c>
    </row>
    <row r="1627" spans="40:47">
      <c r="AN1627" s="58">
        <v>46</v>
      </c>
      <c r="AO1627" s="58">
        <v>1</v>
      </c>
      <c r="AP1627" s="58">
        <v>2</v>
      </c>
      <c r="AQ1627" s="58">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58">
        <f ca="1">COUNTIF(INDIRECT("H"&amp;(ROW()+12*(($AN1627-1)*3+$AO1627)-ROW())/12+5):INDIRECT("S"&amp;(ROW()+12*(($AN1627-1)*3+$AO1627)-ROW())/12+5),AQ1627)</f>
        <v>0</v>
      </c>
      <c r="AU1627" s="58">
        <f ca="1">IF(AND(AQ1627&gt;0,AR1627&gt;0),COUNTIF(AU$6:AU1626,"&gt;0")+1,0)</f>
        <v>0</v>
      </c>
    </row>
    <row r="1628" spans="40:47">
      <c r="AN1628" s="58">
        <v>46</v>
      </c>
      <c r="AO1628" s="58">
        <v>1</v>
      </c>
      <c r="AP1628" s="58">
        <v>3</v>
      </c>
      <c r="AQ1628" s="58">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58">
        <f ca="1">COUNTIF(INDIRECT("H"&amp;(ROW()+12*(($AN1628-1)*3+$AO1628)-ROW())/12+5):INDIRECT("S"&amp;(ROW()+12*(($AN1628-1)*3+$AO1628)-ROW())/12+5),AQ1628)</f>
        <v>0</v>
      </c>
      <c r="AU1628" s="58">
        <f ca="1">IF(AND(AQ1628&gt;0,AR1628&gt;0),COUNTIF(AU$6:AU1627,"&gt;0")+1,0)</f>
        <v>0</v>
      </c>
    </row>
    <row r="1629" spans="40:47">
      <c r="AN1629" s="58">
        <v>46</v>
      </c>
      <c r="AO1629" s="58">
        <v>1</v>
      </c>
      <c r="AP1629" s="58">
        <v>4</v>
      </c>
      <c r="AQ1629" s="58">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58">
        <f ca="1">COUNTIF(INDIRECT("H"&amp;(ROW()+12*(($AN1629-1)*3+$AO1629)-ROW())/12+5):INDIRECT("S"&amp;(ROW()+12*(($AN1629-1)*3+$AO1629)-ROW())/12+5),AQ1629)</f>
        <v>0</v>
      </c>
      <c r="AU1629" s="58">
        <f ca="1">IF(AND(AQ1629&gt;0,AR1629&gt;0),COUNTIF(AU$6:AU1628,"&gt;0")+1,0)</f>
        <v>0</v>
      </c>
    </row>
    <row r="1630" spans="40:47">
      <c r="AN1630" s="58">
        <v>46</v>
      </c>
      <c r="AO1630" s="58">
        <v>1</v>
      </c>
      <c r="AP1630" s="58">
        <v>5</v>
      </c>
      <c r="AQ1630" s="58">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58">
        <f ca="1">COUNTIF(INDIRECT("H"&amp;(ROW()+12*(($AN1630-1)*3+$AO1630)-ROW())/12+5):INDIRECT("S"&amp;(ROW()+12*(($AN1630-1)*3+$AO1630)-ROW())/12+5),AQ1630)</f>
        <v>0</v>
      </c>
      <c r="AU1630" s="58">
        <f ca="1">IF(AND(AQ1630&gt;0,AR1630&gt;0),COUNTIF(AU$6:AU1629,"&gt;0")+1,0)</f>
        <v>0</v>
      </c>
    </row>
    <row r="1631" spans="40:47">
      <c r="AN1631" s="58">
        <v>46</v>
      </c>
      <c r="AO1631" s="58">
        <v>1</v>
      </c>
      <c r="AP1631" s="58">
        <v>6</v>
      </c>
      <c r="AQ1631" s="58">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58">
        <f ca="1">COUNTIF(INDIRECT("H"&amp;(ROW()+12*(($AN1631-1)*3+$AO1631)-ROW())/12+5):INDIRECT("S"&amp;(ROW()+12*(($AN1631-1)*3+$AO1631)-ROW())/12+5),AQ1631)</f>
        <v>0</v>
      </c>
      <c r="AU1631" s="58">
        <f ca="1">IF(AND(AQ1631&gt;0,AR1631&gt;0),COUNTIF(AU$6:AU1630,"&gt;0")+1,0)</f>
        <v>0</v>
      </c>
    </row>
    <row r="1632" spans="40:47">
      <c r="AN1632" s="58">
        <v>46</v>
      </c>
      <c r="AO1632" s="58">
        <v>1</v>
      </c>
      <c r="AP1632" s="58">
        <v>7</v>
      </c>
      <c r="AQ1632" s="58">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58">
        <f ca="1">COUNTIF(INDIRECT("H"&amp;(ROW()+12*(($AN1632-1)*3+$AO1632)-ROW())/12+5):INDIRECT("S"&amp;(ROW()+12*(($AN1632-1)*3+$AO1632)-ROW())/12+5),AQ1632)</f>
        <v>0</v>
      </c>
      <c r="AU1632" s="58">
        <f ca="1">IF(AND(AQ1632&gt;0,AR1632&gt;0),COUNTIF(AU$6:AU1631,"&gt;0")+1,0)</f>
        <v>0</v>
      </c>
    </row>
    <row r="1633" spans="40:47">
      <c r="AN1633" s="58">
        <v>46</v>
      </c>
      <c r="AO1633" s="58">
        <v>1</v>
      </c>
      <c r="AP1633" s="58">
        <v>8</v>
      </c>
      <c r="AQ1633" s="58">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58">
        <f ca="1">COUNTIF(INDIRECT("H"&amp;(ROW()+12*(($AN1633-1)*3+$AO1633)-ROW())/12+5):INDIRECT("S"&amp;(ROW()+12*(($AN1633-1)*3+$AO1633)-ROW())/12+5),AQ1633)</f>
        <v>0</v>
      </c>
      <c r="AU1633" s="58">
        <f ca="1">IF(AND(AQ1633&gt;0,AR1633&gt;0),COUNTIF(AU$6:AU1632,"&gt;0")+1,0)</f>
        <v>0</v>
      </c>
    </row>
    <row r="1634" spans="40:47">
      <c r="AN1634" s="58">
        <v>46</v>
      </c>
      <c r="AO1634" s="58">
        <v>1</v>
      </c>
      <c r="AP1634" s="58">
        <v>9</v>
      </c>
      <c r="AQ1634" s="58">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58">
        <f ca="1">COUNTIF(INDIRECT("H"&amp;(ROW()+12*(($AN1634-1)*3+$AO1634)-ROW())/12+5):INDIRECT("S"&amp;(ROW()+12*(($AN1634-1)*3+$AO1634)-ROW())/12+5),AQ1634)</f>
        <v>0</v>
      </c>
      <c r="AU1634" s="58">
        <f ca="1">IF(AND(AQ1634&gt;0,AR1634&gt;0),COUNTIF(AU$6:AU1633,"&gt;0")+1,0)</f>
        <v>0</v>
      </c>
    </row>
    <row r="1635" spans="40:47">
      <c r="AN1635" s="58">
        <v>46</v>
      </c>
      <c r="AO1635" s="58">
        <v>1</v>
      </c>
      <c r="AP1635" s="58">
        <v>10</v>
      </c>
      <c r="AQ1635" s="58">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58">
        <f ca="1">COUNTIF(INDIRECT("H"&amp;(ROW()+12*(($AN1635-1)*3+$AO1635)-ROW())/12+5):INDIRECT("S"&amp;(ROW()+12*(($AN1635-1)*3+$AO1635)-ROW())/12+5),AQ1635)</f>
        <v>0</v>
      </c>
      <c r="AU1635" s="58">
        <f ca="1">IF(AND(AQ1635&gt;0,AR1635&gt;0),COUNTIF(AU$6:AU1634,"&gt;0")+1,0)</f>
        <v>0</v>
      </c>
    </row>
    <row r="1636" spans="40:47">
      <c r="AN1636" s="58">
        <v>46</v>
      </c>
      <c r="AO1636" s="58">
        <v>1</v>
      </c>
      <c r="AP1636" s="58">
        <v>11</v>
      </c>
      <c r="AQ1636" s="58">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58">
        <f ca="1">COUNTIF(INDIRECT("H"&amp;(ROW()+12*(($AN1636-1)*3+$AO1636)-ROW())/12+5):INDIRECT("S"&amp;(ROW()+12*(($AN1636-1)*3+$AO1636)-ROW())/12+5),AQ1636)</f>
        <v>0</v>
      </c>
      <c r="AU1636" s="58">
        <f ca="1">IF(AND(AQ1636&gt;0,AR1636&gt;0),COUNTIF(AU$6:AU1635,"&gt;0")+1,0)</f>
        <v>0</v>
      </c>
    </row>
    <row r="1637" spans="40:47">
      <c r="AN1637" s="58">
        <v>46</v>
      </c>
      <c r="AO1637" s="58">
        <v>1</v>
      </c>
      <c r="AP1637" s="58">
        <v>12</v>
      </c>
      <c r="AQ1637" s="58">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58">
        <f ca="1">COUNTIF(INDIRECT("H"&amp;(ROW()+12*(($AN1637-1)*3+$AO1637)-ROW())/12+5):INDIRECT("S"&amp;(ROW()+12*(($AN1637-1)*3+$AO1637)-ROW())/12+5),AQ1637)</f>
        <v>0</v>
      </c>
      <c r="AU1637" s="58">
        <f ca="1">IF(AND(AQ1637&gt;0,AR1637&gt;0),COUNTIF(AU$6:AU1636,"&gt;0")+1,0)</f>
        <v>0</v>
      </c>
    </row>
    <row r="1638" spans="40:47">
      <c r="AN1638" s="58">
        <v>46</v>
      </c>
      <c r="AO1638" s="58">
        <v>2</v>
      </c>
      <c r="AP1638" s="58">
        <v>1</v>
      </c>
      <c r="AQ1638" s="58">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58">
        <f ca="1">COUNTIF(INDIRECT("H"&amp;(ROW()+12*(($AN1638-1)*3+$AO1638)-ROW())/12+5):INDIRECT("S"&amp;(ROW()+12*(($AN1638-1)*3+$AO1638)-ROW())/12+5),AQ1638)</f>
        <v>0</v>
      </c>
      <c r="AU1638" s="58">
        <f ca="1">IF(AND(AQ1638&gt;0,AR1638&gt;0),COUNTIF(AU$6:AU1637,"&gt;0")+1,0)</f>
        <v>0</v>
      </c>
    </row>
    <row r="1639" spans="40:47">
      <c r="AN1639" s="58">
        <v>46</v>
      </c>
      <c r="AO1639" s="58">
        <v>2</v>
      </c>
      <c r="AP1639" s="58">
        <v>2</v>
      </c>
      <c r="AQ1639" s="58">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58">
        <f ca="1">COUNTIF(INDIRECT("H"&amp;(ROW()+12*(($AN1639-1)*3+$AO1639)-ROW())/12+5):INDIRECT("S"&amp;(ROW()+12*(($AN1639-1)*3+$AO1639)-ROW())/12+5),AQ1639)</f>
        <v>0</v>
      </c>
      <c r="AU1639" s="58">
        <f ca="1">IF(AND(AQ1639&gt;0,AR1639&gt;0),COUNTIF(AU$6:AU1638,"&gt;0")+1,0)</f>
        <v>0</v>
      </c>
    </row>
    <row r="1640" spans="40:47">
      <c r="AN1640" s="58">
        <v>46</v>
      </c>
      <c r="AO1640" s="58">
        <v>2</v>
      </c>
      <c r="AP1640" s="58">
        <v>3</v>
      </c>
      <c r="AQ1640" s="58">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58">
        <f ca="1">COUNTIF(INDIRECT("H"&amp;(ROW()+12*(($AN1640-1)*3+$AO1640)-ROW())/12+5):INDIRECT("S"&amp;(ROW()+12*(($AN1640-1)*3+$AO1640)-ROW())/12+5),AQ1640)</f>
        <v>0</v>
      </c>
      <c r="AU1640" s="58">
        <f ca="1">IF(AND(AQ1640&gt;0,AR1640&gt;0),COUNTIF(AU$6:AU1639,"&gt;0")+1,0)</f>
        <v>0</v>
      </c>
    </row>
    <row r="1641" spans="40:47">
      <c r="AN1641" s="58">
        <v>46</v>
      </c>
      <c r="AO1641" s="58">
        <v>2</v>
      </c>
      <c r="AP1641" s="58">
        <v>4</v>
      </c>
      <c r="AQ1641" s="58">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58">
        <f ca="1">COUNTIF(INDIRECT("H"&amp;(ROW()+12*(($AN1641-1)*3+$AO1641)-ROW())/12+5):INDIRECT("S"&amp;(ROW()+12*(($AN1641-1)*3+$AO1641)-ROW())/12+5),AQ1641)</f>
        <v>0</v>
      </c>
      <c r="AU1641" s="58">
        <f ca="1">IF(AND(AQ1641&gt;0,AR1641&gt;0),COUNTIF(AU$6:AU1640,"&gt;0")+1,0)</f>
        <v>0</v>
      </c>
    </row>
    <row r="1642" spans="40:47">
      <c r="AN1642" s="58">
        <v>46</v>
      </c>
      <c r="AO1642" s="58">
        <v>2</v>
      </c>
      <c r="AP1642" s="58">
        <v>5</v>
      </c>
      <c r="AQ1642" s="58">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58">
        <f ca="1">COUNTIF(INDIRECT("H"&amp;(ROW()+12*(($AN1642-1)*3+$AO1642)-ROW())/12+5):INDIRECT("S"&amp;(ROW()+12*(($AN1642-1)*3+$AO1642)-ROW())/12+5),AQ1642)</f>
        <v>0</v>
      </c>
      <c r="AU1642" s="58">
        <f ca="1">IF(AND(AQ1642&gt;0,AR1642&gt;0),COUNTIF(AU$6:AU1641,"&gt;0")+1,0)</f>
        <v>0</v>
      </c>
    </row>
    <row r="1643" spans="40:47">
      <c r="AN1643" s="58">
        <v>46</v>
      </c>
      <c r="AO1643" s="58">
        <v>2</v>
      </c>
      <c r="AP1643" s="58">
        <v>6</v>
      </c>
      <c r="AQ1643" s="58">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58">
        <f ca="1">COUNTIF(INDIRECT("H"&amp;(ROW()+12*(($AN1643-1)*3+$AO1643)-ROW())/12+5):INDIRECT("S"&amp;(ROW()+12*(($AN1643-1)*3+$AO1643)-ROW())/12+5),AQ1643)</f>
        <v>0</v>
      </c>
      <c r="AU1643" s="58">
        <f ca="1">IF(AND(AQ1643&gt;0,AR1643&gt;0),COUNTIF(AU$6:AU1642,"&gt;0")+1,0)</f>
        <v>0</v>
      </c>
    </row>
    <row r="1644" spans="40:47">
      <c r="AN1644" s="58">
        <v>46</v>
      </c>
      <c r="AO1644" s="58">
        <v>2</v>
      </c>
      <c r="AP1644" s="58">
        <v>7</v>
      </c>
      <c r="AQ1644" s="58">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58">
        <f ca="1">COUNTIF(INDIRECT("H"&amp;(ROW()+12*(($AN1644-1)*3+$AO1644)-ROW())/12+5):INDIRECT("S"&amp;(ROW()+12*(($AN1644-1)*3+$AO1644)-ROW())/12+5),AQ1644)</f>
        <v>0</v>
      </c>
      <c r="AU1644" s="58">
        <f ca="1">IF(AND(AQ1644&gt;0,AR1644&gt;0),COUNTIF(AU$6:AU1643,"&gt;0")+1,0)</f>
        <v>0</v>
      </c>
    </row>
    <row r="1645" spans="40:47">
      <c r="AN1645" s="58">
        <v>46</v>
      </c>
      <c r="AO1645" s="58">
        <v>2</v>
      </c>
      <c r="AP1645" s="58">
        <v>8</v>
      </c>
      <c r="AQ1645" s="58">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58">
        <f ca="1">COUNTIF(INDIRECT("H"&amp;(ROW()+12*(($AN1645-1)*3+$AO1645)-ROW())/12+5):INDIRECT("S"&amp;(ROW()+12*(($AN1645-1)*3+$AO1645)-ROW())/12+5),AQ1645)</f>
        <v>0</v>
      </c>
      <c r="AU1645" s="58">
        <f ca="1">IF(AND(AQ1645&gt;0,AR1645&gt;0),COUNTIF(AU$6:AU1644,"&gt;0")+1,0)</f>
        <v>0</v>
      </c>
    </row>
    <row r="1646" spans="40:47">
      <c r="AN1646" s="58">
        <v>46</v>
      </c>
      <c r="AO1646" s="58">
        <v>2</v>
      </c>
      <c r="AP1646" s="58">
        <v>9</v>
      </c>
      <c r="AQ1646" s="58">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58">
        <f ca="1">COUNTIF(INDIRECT("H"&amp;(ROW()+12*(($AN1646-1)*3+$AO1646)-ROW())/12+5):INDIRECT("S"&amp;(ROW()+12*(($AN1646-1)*3+$AO1646)-ROW())/12+5),AQ1646)</f>
        <v>0</v>
      </c>
      <c r="AU1646" s="58">
        <f ca="1">IF(AND(AQ1646&gt;0,AR1646&gt;0),COUNTIF(AU$6:AU1645,"&gt;0")+1,0)</f>
        <v>0</v>
      </c>
    </row>
    <row r="1647" spans="40:47">
      <c r="AN1647" s="58">
        <v>46</v>
      </c>
      <c r="AO1647" s="58">
        <v>2</v>
      </c>
      <c r="AP1647" s="58">
        <v>10</v>
      </c>
      <c r="AQ1647" s="58">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58">
        <f ca="1">COUNTIF(INDIRECT("H"&amp;(ROW()+12*(($AN1647-1)*3+$AO1647)-ROW())/12+5):INDIRECT("S"&amp;(ROW()+12*(($AN1647-1)*3+$AO1647)-ROW())/12+5),AQ1647)</f>
        <v>0</v>
      </c>
      <c r="AU1647" s="58">
        <f ca="1">IF(AND(AQ1647&gt;0,AR1647&gt;0),COUNTIF(AU$6:AU1646,"&gt;0")+1,0)</f>
        <v>0</v>
      </c>
    </row>
    <row r="1648" spans="40:47">
      <c r="AN1648" s="58">
        <v>46</v>
      </c>
      <c r="AO1648" s="58">
        <v>2</v>
      </c>
      <c r="AP1648" s="58">
        <v>11</v>
      </c>
      <c r="AQ1648" s="58">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58">
        <f ca="1">COUNTIF(INDIRECT("H"&amp;(ROW()+12*(($AN1648-1)*3+$AO1648)-ROW())/12+5):INDIRECT("S"&amp;(ROW()+12*(($AN1648-1)*3+$AO1648)-ROW())/12+5),AQ1648)</f>
        <v>0</v>
      </c>
      <c r="AU1648" s="58">
        <f ca="1">IF(AND(AQ1648&gt;0,AR1648&gt;0),COUNTIF(AU$6:AU1647,"&gt;0")+1,0)</f>
        <v>0</v>
      </c>
    </row>
    <row r="1649" spans="40:47">
      <c r="AN1649" s="58">
        <v>46</v>
      </c>
      <c r="AO1649" s="58">
        <v>2</v>
      </c>
      <c r="AP1649" s="58">
        <v>12</v>
      </c>
      <c r="AQ1649" s="58">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58">
        <f ca="1">COUNTIF(INDIRECT("H"&amp;(ROW()+12*(($AN1649-1)*3+$AO1649)-ROW())/12+5):INDIRECT("S"&amp;(ROW()+12*(($AN1649-1)*3+$AO1649)-ROW())/12+5),AQ1649)</f>
        <v>0</v>
      </c>
      <c r="AU1649" s="58">
        <f ca="1">IF(AND(AQ1649&gt;0,AR1649&gt;0),COUNTIF(AU$6:AU1648,"&gt;0")+1,0)</f>
        <v>0</v>
      </c>
    </row>
    <row r="1650" spans="40:47">
      <c r="AN1650" s="58">
        <v>46</v>
      </c>
      <c r="AO1650" s="58">
        <v>3</v>
      </c>
      <c r="AP1650" s="58">
        <v>1</v>
      </c>
      <c r="AQ1650" s="58">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58">
        <f ca="1">COUNTIF(INDIRECT("H"&amp;(ROW()+12*(($AN1650-1)*3+$AO1650)-ROW())/12+5):INDIRECT("S"&amp;(ROW()+12*(($AN1650-1)*3+$AO1650)-ROW())/12+5),AQ1650)</f>
        <v>0</v>
      </c>
      <c r="AU1650" s="58">
        <f ca="1">IF(AND(AQ1650&gt;0,AR1650&gt;0),COUNTIF(AU$6:AU1649,"&gt;0")+1,0)</f>
        <v>0</v>
      </c>
    </row>
    <row r="1651" spans="40:47">
      <c r="AN1651" s="58">
        <v>46</v>
      </c>
      <c r="AO1651" s="58">
        <v>3</v>
      </c>
      <c r="AP1651" s="58">
        <v>2</v>
      </c>
      <c r="AQ1651" s="58">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58">
        <f ca="1">COUNTIF(INDIRECT("H"&amp;(ROW()+12*(($AN1651-1)*3+$AO1651)-ROW())/12+5):INDIRECT("S"&amp;(ROW()+12*(($AN1651-1)*3+$AO1651)-ROW())/12+5),AQ1651)</f>
        <v>0</v>
      </c>
      <c r="AU1651" s="58">
        <f ca="1">IF(AND(AQ1651&gt;0,AR1651&gt;0),COUNTIF(AU$6:AU1650,"&gt;0")+1,0)</f>
        <v>0</v>
      </c>
    </row>
    <row r="1652" spans="40:47">
      <c r="AN1652" s="58">
        <v>46</v>
      </c>
      <c r="AO1652" s="58">
        <v>3</v>
      </c>
      <c r="AP1652" s="58">
        <v>3</v>
      </c>
      <c r="AQ1652" s="58">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58">
        <f ca="1">COUNTIF(INDIRECT("H"&amp;(ROW()+12*(($AN1652-1)*3+$AO1652)-ROW())/12+5):INDIRECT("S"&amp;(ROW()+12*(($AN1652-1)*3+$AO1652)-ROW())/12+5),AQ1652)</f>
        <v>0</v>
      </c>
      <c r="AU1652" s="58">
        <f ca="1">IF(AND(AQ1652&gt;0,AR1652&gt;0),COUNTIF(AU$6:AU1651,"&gt;0")+1,0)</f>
        <v>0</v>
      </c>
    </row>
    <row r="1653" spans="40:47">
      <c r="AN1653" s="58">
        <v>46</v>
      </c>
      <c r="AO1653" s="58">
        <v>3</v>
      </c>
      <c r="AP1653" s="58">
        <v>4</v>
      </c>
      <c r="AQ1653" s="58">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58">
        <f ca="1">COUNTIF(INDIRECT("H"&amp;(ROW()+12*(($AN1653-1)*3+$AO1653)-ROW())/12+5):INDIRECT("S"&amp;(ROW()+12*(($AN1653-1)*3+$AO1653)-ROW())/12+5),AQ1653)</f>
        <v>0</v>
      </c>
      <c r="AU1653" s="58">
        <f ca="1">IF(AND(AQ1653&gt;0,AR1653&gt;0),COUNTIF(AU$6:AU1652,"&gt;0")+1,0)</f>
        <v>0</v>
      </c>
    </row>
    <row r="1654" spans="40:47">
      <c r="AN1654" s="58">
        <v>46</v>
      </c>
      <c r="AO1654" s="58">
        <v>3</v>
      </c>
      <c r="AP1654" s="58">
        <v>5</v>
      </c>
      <c r="AQ1654" s="58">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58">
        <f ca="1">COUNTIF(INDIRECT("H"&amp;(ROW()+12*(($AN1654-1)*3+$AO1654)-ROW())/12+5):INDIRECT("S"&amp;(ROW()+12*(($AN1654-1)*3+$AO1654)-ROW())/12+5),AQ1654)</f>
        <v>0</v>
      </c>
      <c r="AU1654" s="58">
        <f ca="1">IF(AND(AQ1654&gt;0,AR1654&gt;0),COUNTIF(AU$6:AU1653,"&gt;0")+1,0)</f>
        <v>0</v>
      </c>
    </row>
    <row r="1655" spans="40:47">
      <c r="AN1655" s="58">
        <v>46</v>
      </c>
      <c r="AO1655" s="58">
        <v>3</v>
      </c>
      <c r="AP1655" s="58">
        <v>6</v>
      </c>
      <c r="AQ1655" s="58">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58">
        <f ca="1">COUNTIF(INDIRECT("H"&amp;(ROW()+12*(($AN1655-1)*3+$AO1655)-ROW())/12+5):INDIRECT("S"&amp;(ROW()+12*(($AN1655-1)*3+$AO1655)-ROW())/12+5),AQ1655)</f>
        <v>0</v>
      </c>
      <c r="AU1655" s="58">
        <f ca="1">IF(AND(AQ1655&gt;0,AR1655&gt;0),COUNTIF(AU$6:AU1654,"&gt;0")+1,0)</f>
        <v>0</v>
      </c>
    </row>
    <row r="1656" spans="40:47">
      <c r="AN1656" s="58">
        <v>46</v>
      </c>
      <c r="AO1656" s="58">
        <v>3</v>
      </c>
      <c r="AP1656" s="58">
        <v>7</v>
      </c>
      <c r="AQ1656" s="58">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58">
        <f ca="1">COUNTIF(INDIRECT("H"&amp;(ROW()+12*(($AN1656-1)*3+$AO1656)-ROW())/12+5):INDIRECT("S"&amp;(ROW()+12*(($AN1656-1)*3+$AO1656)-ROW())/12+5),AQ1656)</f>
        <v>0</v>
      </c>
      <c r="AU1656" s="58">
        <f ca="1">IF(AND(AQ1656&gt;0,AR1656&gt;0),COUNTIF(AU$6:AU1655,"&gt;0")+1,0)</f>
        <v>0</v>
      </c>
    </row>
    <row r="1657" spans="40:47">
      <c r="AN1657" s="58">
        <v>46</v>
      </c>
      <c r="AO1657" s="58">
        <v>3</v>
      </c>
      <c r="AP1657" s="58">
        <v>8</v>
      </c>
      <c r="AQ1657" s="58">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58">
        <f ca="1">COUNTIF(INDIRECT("H"&amp;(ROW()+12*(($AN1657-1)*3+$AO1657)-ROW())/12+5):INDIRECT("S"&amp;(ROW()+12*(($AN1657-1)*3+$AO1657)-ROW())/12+5),AQ1657)</f>
        <v>0</v>
      </c>
      <c r="AU1657" s="58">
        <f ca="1">IF(AND(AQ1657&gt;0,AR1657&gt;0),COUNTIF(AU$6:AU1656,"&gt;0")+1,0)</f>
        <v>0</v>
      </c>
    </row>
    <row r="1658" spans="40:47">
      <c r="AN1658" s="58">
        <v>46</v>
      </c>
      <c r="AO1658" s="58">
        <v>3</v>
      </c>
      <c r="AP1658" s="58">
        <v>9</v>
      </c>
      <c r="AQ1658" s="58">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58">
        <f ca="1">COUNTIF(INDIRECT("H"&amp;(ROW()+12*(($AN1658-1)*3+$AO1658)-ROW())/12+5):INDIRECT("S"&amp;(ROW()+12*(($AN1658-1)*3+$AO1658)-ROW())/12+5),AQ1658)</f>
        <v>0</v>
      </c>
      <c r="AU1658" s="58">
        <f ca="1">IF(AND(AQ1658&gt;0,AR1658&gt;0),COUNTIF(AU$6:AU1657,"&gt;0")+1,0)</f>
        <v>0</v>
      </c>
    </row>
    <row r="1659" spans="40:47">
      <c r="AN1659" s="58">
        <v>46</v>
      </c>
      <c r="AO1659" s="58">
        <v>3</v>
      </c>
      <c r="AP1659" s="58">
        <v>10</v>
      </c>
      <c r="AQ1659" s="58">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58">
        <f ca="1">COUNTIF(INDIRECT("H"&amp;(ROW()+12*(($AN1659-1)*3+$AO1659)-ROW())/12+5):INDIRECT("S"&amp;(ROW()+12*(($AN1659-1)*3+$AO1659)-ROW())/12+5),AQ1659)</f>
        <v>0</v>
      </c>
      <c r="AU1659" s="58">
        <f ca="1">IF(AND(AQ1659&gt;0,AR1659&gt;0),COUNTIF(AU$6:AU1658,"&gt;0")+1,0)</f>
        <v>0</v>
      </c>
    </row>
    <row r="1660" spans="40:47">
      <c r="AN1660" s="58">
        <v>46</v>
      </c>
      <c r="AO1660" s="58">
        <v>3</v>
      </c>
      <c r="AP1660" s="58">
        <v>11</v>
      </c>
      <c r="AQ1660" s="58">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58">
        <f ca="1">COUNTIF(INDIRECT("H"&amp;(ROW()+12*(($AN1660-1)*3+$AO1660)-ROW())/12+5):INDIRECT("S"&amp;(ROW()+12*(($AN1660-1)*3+$AO1660)-ROW())/12+5),AQ1660)</f>
        <v>0</v>
      </c>
      <c r="AU1660" s="58">
        <f ca="1">IF(AND(AQ1660&gt;0,AR1660&gt;0),COUNTIF(AU$6:AU1659,"&gt;0")+1,0)</f>
        <v>0</v>
      </c>
    </row>
    <row r="1661" spans="40:47">
      <c r="AN1661" s="243">
        <v>46</v>
      </c>
      <c r="AO1661" s="243">
        <v>3</v>
      </c>
      <c r="AP1661" s="243">
        <v>12</v>
      </c>
      <c r="AQ1661" s="58">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58">
        <f ca="1">COUNTIF(INDIRECT("H"&amp;(ROW()+12*(($AN1661-1)*3+$AO1661)-ROW())/12+5):INDIRECT("S"&amp;(ROW()+12*(($AN1661-1)*3+$AO1661)-ROW())/12+5),AQ1661)</f>
        <v>0</v>
      </c>
      <c r="AU1661" s="58">
        <f ca="1">IF(AND(AQ1661&gt;0,AR1661&gt;0),COUNTIF(AU$6:AU1660,"&gt;0")+1,0)</f>
        <v>0</v>
      </c>
    </row>
    <row r="1662" spans="40:47">
      <c r="AN1662" s="58">
        <v>47</v>
      </c>
      <c r="AO1662" s="58">
        <v>1</v>
      </c>
      <c r="AP1662" s="58">
        <v>1</v>
      </c>
      <c r="AQ1662" s="58">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58">
        <f ca="1">COUNTIF(INDIRECT("H"&amp;(ROW()+12*(($AN1662-1)*3+$AO1662)-ROW())/12+5):INDIRECT("S"&amp;(ROW()+12*(($AN1662-1)*3+$AO1662)-ROW())/12+5),AQ1662)</f>
        <v>0</v>
      </c>
      <c r="AU1662" s="58">
        <f ca="1">IF(AND(AQ1662&gt;0,AR1662&gt;0),COUNTIF(AU$6:AU1661,"&gt;0")+1,0)</f>
        <v>0</v>
      </c>
    </row>
    <row r="1663" spans="40:47">
      <c r="AN1663" s="58">
        <v>47</v>
      </c>
      <c r="AO1663" s="58">
        <v>1</v>
      </c>
      <c r="AP1663" s="58">
        <v>2</v>
      </c>
      <c r="AQ1663" s="58">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58">
        <f ca="1">COUNTIF(INDIRECT("H"&amp;(ROW()+12*(($AN1663-1)*3+$AO1663)-ROW())/12+5):INDIRECT("S"&amp;(ROW()+12*(($AN1663-1)*3+$AO1663)-ROW())/12+5),AQ1663)</f>
        <v>0</v>
      </c>
      <c r="AU1663" s="58">
        <f ca="1">IF(AND(AQ1663&gt;0,AR1663&gt;0),COUNTIF(AU$6:AU1662,"&gt;0")+1,0)</f>
        <v>0</v>
      </c>
    </row>
    <row r="1664" spans="40:47">
      <c r="AN1664" s="58">
        <v>47</v>
      </c>
      <c r="AO1664" s="58">
        <v>1</v>
      </c>
      <c r="AP1664" s="58">
        <v>3</v>
      </c>
      <c r="AQ1664" s="58">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58">
        <f ca="1">COUNTIF(INDIRECT("H"&amp;(ROW()+12*(($AN1664-1)*3+$AO1664)-ROW())/12+5):INDIRECT("S"&amp;(ROW()+12*(($AN1664-1)*3+$AO1664)-ROW())/12+5),AQ1664)</f>
        <v>0</v>
      </c>
      <c r="AU1664" s="58">
        <f ca="1">IF(AND(AQ1664&gt;0,AR1664&gt;0),COUNTIF(AU$6:AU1663,"&gt;0")+1,0)</f>
        <v>0</v>
      </c>
    </row>
    <row r="1665" spans="40:47">
      <c r="AN1665" s="58">
        <v>47</v>
      </c>
      <c r="AO1665" s="58">
        <v>1</v>
      </c>
      <c r="AP1665" s="58">
        <v>4</v>
      </c>
      <c r="AQ1665" s="58">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58">
        <f ca="1">COUNTIF(INDIRECT("H"&amp;(ROW()+12*(($AN1665-1)*3+$AO1665)-ROW())/12+5):INDIRECT("S"&amp;(ROW()+12*(($AN1665-1)*3+$AO1665)-ROW())/12+5),AQ1665)</f>
        <v>0</v>
      </c>
      <c r="AU1665" s="58">
        <f ca="1">IF(AND(AQ1665&gt;0,AR1665&gt;0),COUNTIF(AU$6:AU1664,"&gt;0")+1,0)</f>
        <v>0</v>
      </c>
    </row>
    <row r="1666" spans="40:47">
      <c r="AN1666" s="58">
        <v>47</v>
      </c>
      <c r="AO1666" s="58">
        <v>1</v>
      </c>
      <c r="AP1666" s="58">
        <v>5</v>
      </c>
      <c r="AQ1666" s="58">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58">
        <f ca="1">COUNTIF(INDIRECT("H"&amp;(ROW()+12*(($AN1666-1)*3+$AO1666)-ROW())/12+5):INDIRECT("S"&amp;(ROW()+12*(($AN1666-1)*3+$AO1666)-ROW())/12+5),AQ1666)</f>
        <v>0</v>
      </c>
      <c r="AU1666" s="58">
        <f ca="1">IF(AND(AQ1666&gt;0,AR1666&gt;0),COUNTIF(AU$6:AU1665,"&gt;0")+1,0)</f>
        <v>0</v>
      </c>
    </row>
    <row r="1667" spans="40:47">
      <c r="AN1667" s="58">
        <v>47</v>
      </c>
      <c r="AO1667" s="58">
        <v>1</v>
      </c>
      <c r="AP1667" s="58">
        <v>6</v>
      </c>
      <c r="AQ1667" s="58">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58">
        <f ca="1">COUNTIF(INDIRECT("H"&amp;(ROW()+12*(($AN1667-1)*3+$AO1667)-ROW())/12+5):INDIRECT("S"&amp;(ROW()+12*(($AN1667-1)*3+$AO1667)-ROW())/12+5),AQ1667)</f>
        <v>0</v>
      </c>
      <c r="AU1667" s="58">
        <f ca="1">IF(AND(AQ1667&gt;0,AR1667&gt;0),COUNTIF(AU$6:AU1666,"&gt;0")+1,0)</f>
        <v>0</v>
      </c>
    </row>
    <row r="1668" spans="40:47">
      <c r="AN1668" s="58">
        <v>47</v>
      </c>
      <c r="AO1668" s="58">
        <v>1</v>
      </c>
      <c r="AP1668" s="58">
        <v>7</v>
      </c>
      <c r="AQ1668" s="58">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58">
        <f ca="1">COUNTIF(INDIRECT("H"&amp;(ROW()+12*(($AN1668-1)*3+$AO1668)-ROW())/12+5):INDIRECT("S"&amp;(ROW()+12*(($AN1668-1)*3+$AO1668)-ROW())/12+5),AQ1668)</f>
        <v>0</v>
      </c>
      <c r="AU1668" s="58">
        <f ca="1">IF(AND(AQ1668&gt;0,AR1668&gt;0),COUNTIF(AU$6:AU1667,"&gt;0")+1,0)</f>
        <v>0</v>
      </c>
    </row>
    <row r="1669" spans="40:47">
      <c r="AN1669" s="58">
        <v>47</v>
      </c>
      <c r="AO1669" s="58">
        <v>1</v>
      </c>
      <c r="AP1669" s="58">
        <v>8</v>
      </c>
      <c r="AQ1669" s="58">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58">
        <f ca="1">COUNTIF(INDIRECT("H"&amp;(ROW()+12*(($AN1669-1)*3+$AO1669)-ROW())/12+5):INDIRECT("S"&amp;(ROW()+12*(($AN1669-1)*3+$AO1669)-ROW())/12+5),AQ1669)</f>
        <v>0</v>
      </c>
      <c r="AU1669" s="58">
        <f ca="1">IF(AND(AQ1669&gt;0,AR1669&gt;0),COUNTIF(AU$6:AU1668,"&gt;0")+1,0)</f>
        <v>0</v>
      </c>
    </row>
    <row r="1670" spans="40:47">
      <c r="AN1670" s="58">
        <v>47</v>
      </c>
      <c r="AO1670" s="58">
        <v>1</v>
      </c>
      <c r="AP1670" s="58">
        <v>9</v>
      </c>
      <c r="AQ1670" s="58">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58">
        <f ca="1">COUNTIF(INDIRECT("H"&amp;(ROW()+12*(($AN1670-1)*3+$AO1670)-ROW())/12+5):INDIRECT("S"&amp;(ROW()+12*(($AN1670-1)*3+$AO1670)-ROW())/12+5),AQ1670)</f>
        <v>0</v>
      </c>
      <c r="AU1670" s="58">
        <f ca="1">IF(AND(AQ1670&gt;0,AR1670&gt;0),COUNTIF(AU$6:AU1669,"&gt;0")+1,0)</f>
        <v>0</v>
      </c>
    </row>
    <row r="1671" spans="40:47">
      <c r="AN1671" s="58">
        <v>47</v>
      </c>
      <c r="AO1671" s="58">
        <v>1</v>
      </c>
      <c r="AP1671" s="58">
        <v>10</v>
      </c>
      <c r="AQ1671" s="58">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58">
        <f ca="1">COUNTIF(INDIRECT("H"&amp;(ROW()+12*(($AN1671-1)*3+$AO1671)-ROW())/12+5):INDIRECT("S"&amp;(ROW()+12*(($AN1671-1)*3+$AO1671)-ROW())/12+5),AQ1671)</f>
        <v>0</v>
      </c>
      <c r="AU1671" s="58">
        <f ca="1">IF(AND(AQ1671&gt;0,AR1671&gt;0),COUNTIF(AU$6:AU1670,"&gt;0")+1,0)</f>
        <v>0</v>
      </c>
    </row>
    <row r="1672" spans="40:47">
      <c r="AN1672" s="58">
        <v>47</v>
      </c>
      <c r="AO1672" s="58">
        <v>1</v>
      </c>
      <c r="AP1672" s="58">
        <v>11</v>
      </c>
      <c r="AQ1672" s="58">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58">
        <f ca="1">COUNTIF(INDIRECT("H"&amp;(ROW()+12*(($AN1672-1)*3+$AO1672)-ROW())/12+5):INDIRECT("S"&amp;(ROW()+12*(($AN1672-1)*3+$AO1672)-ROW())/12+5),AQ1672)</f>
        <v>0</v>
      </c>
      <c r="AU1672" s="58">
        <f ca="1">IF(AND(AQ1672&gt;0,AR1672&gt;0),COUNTIF(AU$6:AU1671,"&gt;0")+1,0)</f>
        <v>0</v>
      </c>
    </row>
    <row r="1673" spans="40:47">
      <c r="AN1673" s="58">
        <v>47</v>
      </c>
      <c r="AO1673" s="58">
        <v>1</v>
      </c>
      <c r="AP1673" s="58">
        <v>12</v>
      </c>
      <c r="AQ1673" s="58">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58">
        <f ca="1">COUNTIF(INDIRECT("H"&amp;(ROW()+12*(($AN1673-1)*3+$AO1673)-ROW())/12+5):INDIRECT("S"&amp;(ROW()+12*(($AN1673-1)*3+$AO1673)-ROW())/12+5),AQ1673)</f>
        <v>0</v>
      </c>
      <c r="AU1673" s="58">
        <f ca="1">IF(AND(AQ1673&gt;0,AR1673&gt;0),COUNTIF(AU$6:AU1672,"&gt;0")+1,0)</f>
        <v>0</v>
      </c>
    </row>
    <row r="1674" spans="40:47">
      <c r="AN1674" s="58">
        <v>47</v>
      </c>
      <c r="AO1674" s="58">
        <v>2</v>
      </c>
      <c r="AP1674" s="58">
        <v>1</v>
      </c>
      <c r="AQ1674" s="58">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58">
        <f ca="1">COUNTIF(INDIRECT("H"&amp;(ROW()+12*(($AN1674-1)*3+$AO1674)-ROW())/12+5):INDIRECT("S"&amp;(ROW()+12*(($AN1674-1)*3+$AO1674)-ROW())/12+5),AQ1674)</f>
        <v>0</v>
      </c>
      <c r="AU1674" s="58">
        <f ca="1">IF(AND(AQ1674&gt;0,AR1674&gt;0),COUNTIF(AU$6:AU1673,"&gt;0")+1,0)</f>
        <v>0</v>
      </c>
    </row>
    <row r="1675" spans="40:47">
      <c r="AN1675" s="58">
        <v>47</v>
      </c>
      <c r="AO1675" s="58">
        <v>2</v>
      </c>
      <c r="AP1675" s="58">
        <v>2</v>
      </c>
      <c r="AQ1675" s="58">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58">
        <f ca="1">COUNTIF(INDIRECT("H"&amp;(ROW()+12*(($AN1675-1)*3+$AO1675)-ROW())/12+5):INDIRECT("S"&amp;(ROW()+12*(($AN1675-1)*3+$AO1675)-ROW())/12+5),AQ1675)</f>
        <v>0</v>
      </c>
      <c r="AU1675" s="58">
        <f ca="1">IF(AND(AQ1675&gt;0,AR1675&gt;0),COUNTIF(AU$6:AU1674,"&gt;0")+1,0)</f>
        <v>0</v>
      </c>
    </row>
    <row r="1676" spans="40:47">
      <c r="AN1676" s="58">
        <v>47</v>
      </c>
      <c r="AO1676" s="58">
        <v>2</v>
      </c>
      <c r="AP1676" s="58">
        <v>3</v>
      </c>
      <c r="AQ1676" s="58">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58">
        <f ca="1">COUNTIF(INDIRECT("H"&amp;(ROW()+12*(($AN1676-1)*3+$AO1676)-ROW())/12+5):INDIRECT("S"&amp;(ROW()+12*(($AN1676-1)*3+$AO1676)-ROW())/12+5),AQ1676)</f>
        <v>0</v>
      </c>
      <c r="AU1676" s="58">
        <f ca="1">IF(AND(AQ1676&gt;0,AR1676&gt;0),COUNTIF(AU$6:AU1675,"&gt;0")+1,0)</f>
        <v>0</v>
      </c>
    </row>
    <row r="1677" spans="40:47">
      <c r="AN1677" s="58">
        <v>47</v>
      </c>
      <c r="AO1677" s="58">
        <v>2</v>
      </c>
      <c r="AP1677" s="58">
        <v>4</v>
      </c>
      <c r="AQ1677" s="58">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58">
        <f ca="1">COUNTIF(INDIRECT("H"&amp;(ROW()+12*(($AN1677-1)*3+$AO1677)-ROW())/12+5):INDIRECT("S"&amp;(ROW()+12*(($AN1677-1)*3+$AO1677)-ROW())/12+5),AQ1677)</f>
        <v>0</v>
      </c>
      <c r="AU1677" s="58">
        <f ca="1">IF(AND(AQ1677&gt;0,AR1677&gt;0),COUNTIF(AU$6:AU1676,"&gt;0")+1,0)</f>
        <v>0</v>
      </c>
    </row>
    <row r="1678" spans="40:47">
      <c r="AN1678" s="58">
        <v>47</v>
      </c>
      <c r="AO1678" s="58">
        <v>2</v>
      </c>
      <c r="AP1678" s="58">
        <v>5</v>
      </c>
      <c r="AQ1678" s="58">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58">
        <f ca="1">COUNTIF(INDIRECT("H"&amp;(ROW()+12*(($AN1678-1)*3+$AO1678)-ROW())/12+5):INDIRECT("S"&amp;(ROW()+12*(($AN1678-1)*3+$AO1678)-ROW())/12+5),AQ1678)</f>
        <v>0</v>
      </c>
      <c r="AU1678" s="58">
        <f ca="1">IF(AND(AQ1678&gt;0,AR1678&gt;0),COUNTIF(AU$6:AU1677,"&gt;0")+1,0)</f>
        <v>0</v>
      </c>
    </row>
    <row r="1679" spans="40:47">
      <c r="AN1679" s="58">
        <v>47</v>
      </c>
      <c r="AO1679" s="58">
        <v>2</v>
      </c>
      <c r="AP1679" s="58">
        <v>6</v>
      </c>
      <c r="AQ1679" s="58">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58">
        <f ca="1">COUNTIF(INDIRECT("H"&amp;(ROW()+12*(($AN1679-1)*3+$AO1679)-ROW())/12+5):INDIRECT("S"&amp;(ROW()+12*(($AN1679-1)*3+$AO1679)-ROW())/12+5),AQ1679)</f>
        <v>0</v>
      </c>
      <c r="AU1679" s="58">
        <f ca="1">IF(AND(AQ1679&gt;0,AR1679&gt;0),COUNTIF(AU$6:AU1678,"&gt;0")+1,0)</f>
        <v>0</v>
      </c>
    </row>
    <row r="1680" spans="40:47">
      <c r="AN1680" s="58">
        <v>47</v>
      </c>
      <c r="AO1680" s="58">
        <v>2</v>
      </c>
      <c r="AP1680" s="58">
        <v>7</v>
      </c>
      <c r="AQ1680" s="58">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58">
        <f ca="1">COUNTIF(INDIRECT("H"&amp;(ROW()+12*(($AN1680-1)*3+$AO1680)-ROW())/12+5):INDIRECT("S"&amp;(ROW()+12*(($AN1680-1)*3+$AO1680)-ROW())/12+5),AQ1680)</f>
        <v>0</v>
      </c>
      <c r="AU1680" s="58">
        <f ca="1">IF(AND(AQ1680&gt;0,AR1680&gt;0),COUNTIF(AU$6:AU1679,"&gt;0")+1,0)</f>
        <v>0</v>
      </c>
    </row>
    <row r="1681" spans="40:47">
      <c r="AN1681" s="58">
        <v>47</v>
      </c>
      <c r="AO1681" s="58">
        <v>2</v>
      </c>
      <c r="AP1681" s="58">
        <v>8</v>
      </c>
      <c r="AQ1681" s="58">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58">
        <f ca="1">COUNTIF(INDIRECT("H"&amp;(ROW()+12*(($AN1681-1)*3+$AO1681)-ROW())/12+5):INDIRECT("S"&amp;(ROW()+12*(($AN1681-1)*3+$AO1681)-ROW())/12+5),AQ1681)</f>
        <v>0</v>
      </c>
      <c r="AU1681" s="58">
        <f ca="1">IF(AND(AQ1681&gt;0,AR1681&gt;0),COUNTIF(AU$6:AU1680,"&gt;0")+1,0)</f>
        <v>0</v>
      </c>
    </row>
    <row r="1682" spans="40:47">
      <c r="AN1682" s="58">
        <v>47</v>
      </c>
      <c r="AO1682" s="58">
        <v>2</v>
      </c>
      <c r="AP1682" s="58">
        <v>9</v>
      </c>
      <c r="AQ1682" s="58">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58">
        <f ca="1">COUNTIF(INDIRECT("H"&amp;(ROW()+12*(($AN1682-1)*3+$AO1682)-ROW())/12+5):INDIRECT("S"&amp;(ROW()+12*(($AN1682-1)*3+$AO1682)-ROW())/12+5),AQ1682)</f>
        <v>0</v>
      </c>
      <c r="AU1682" s="58">
        <f ca="1">IF(AND(AQ1682&gt;0,AR1682&gt;0),COUNTIF(AU$6:AU1681,"&gt;0")+1,0)</f>
        <v>0</v>
      </c>
    </row>
    <row r="1683" spans="40:47">
      <c r="AN1683" s="58">
        <v>47</v>
      </c>
      <c r="AO1683" s="58">
        <v>2</v>
      </c>
      <c r="AP1683" s="58">
        <v>10</v>
      </c>
      <c r="AQ1683" s="58">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58">
        <f ca="1">COUNTIF(INDIRECT("H"&amp;(ROW()+12*(($AN1683-1)*3+$AO1683)-ROW())/12+5):INDIRECT("S"&amp;(ROW()+12*(($AN1683-1)*3+$AO1683)-ROW())/12+5),AQ1683)</f>
        <v>0</v>
      </c>
      <c r="AU1683" s="58">
        <f ca="1">IF(AND(AQ1683&gt;0,AR1683&gt;0),COUNTIF(AU$6:AU1682,"&gt;0")+1,0)</f>
        <v>0</v>
      </c>
    </row>
    <row r="1684" spans="40:47">
      <c r="AN1684" s="58">
        <v>47</v>
      </c>
      <c r="AO1684" s="58">
        <v>2</v>
      </c>
      <c r="AP1684" s="58">
        <v>11</v>
      </c>
      <c r="AQ1684" s="58">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58">
        <f ca="1">COUNTIF(INDIRECT("H"&amp;(ROW()+12*(($AN1684-1)*3+$AO1684)-ROW())/12+5):INDIRECT("S"&amp;(ROW()+12*(($AN1684-1)*3+$AO1684)-ROW())/12+5),AQ1684)</f>
        <v>0</v>
      </c>
      <c r="AU1684" s="58">
        <f ca="1">IF(AND(AQ1684&gt;0,AR1684&gt;0),COUNTIF(AU$6:AU1683,"&gt;0")+1,0)</f>
        <v>0</v>
      </c>
    </row>
    <row r="1685" spans="40:47">
      <c r="AN1685" s="58">
        <v>47</v>
      </c>
      <c r="AO1685" s="58">
        <v>2</v>
      </c>
      <c r="AP1685" s="58">
        <v>12</v>
      </c>
      <c r="AQ1685" s="58">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58">
        <f ca="1">COUNTIF(INDIRECT("H"&amp;(ROW()+12*(($AN1685-1)*3+$AO1685)-ROW())/12+5):INDIRECT("S"&amp;(ROW()+12*(($AN1685-1)*3+$AO1685)-ROW())/12+5),AQ1685)</f>
        <v>0</v>
      </c>
      <c r="AU1685" s="58">
        <f ca="1">IF(AND(AQ1685&gt;0,AR1685&gt;0),COUNTIF(AU$6:AU1684,"&gt;0")+1,0)</f>
        <v>0</v>
      </c>
    </row>
    <row r="1686" spans="40:47">
      <c r="AN1686" s="58">
        <v>47</v>
      </c>
      <c r="AO1686" s="58">
        <v>3</v>
      </c>
      <c r="AP1686" s="58">
        <v>1</v>
      </c>
      <c r="AQ1686" s="58">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58">
        <f ca="1">COUNTIF(INDIRECT("H"&amp;(ROW()+12*(($AN1686-1)*3+$AO1686)-ROW())/12+5):INDIRECT("S"&amp;(ROW()+12*(($AN1686-1)*3+$AO1686)-ROW())/12+5),AQ1686)</f>
        <v>0</v>
      </c>
      <c r="AU1686" s="58">
        <f ca="1">IF(AND(AQ1686&gt;0,AR1686&gt;0),COUNTIF(AU$6:AU1685,"&gt;0")+1,0)</f>
        <v>0</v>
      </c>
    </row>
    <row r="1687" spans="40:47">
      <c r="AN1687" s="58">
        <v>47</v>
      </c>
      <c r="AO1687" s="58">
        <v>3</v>
      </c>
      <c r="AP1687" s="58">
        <v>2</v>
      </c>
      <c r="AQ1687" s="58">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58">
        <f ca="1">COUNTIF(INDIRECT("H"&amp;(ROW()+12*(($AN1687-1)*3+$AO1687)-ROW())/12+5):INDIRECT("S"&amp;(ROW()+12*(($AN1687-1)*3+$AO1687)-ROW())/12+5),AQ1687)</f>
        <v>0</v>
      </c>
      <c r="AU1687" s="58">
        <f ca="1">IF(AND(AQ1687&gt;0,AR1687&gt;0),COUNTIF(AU$6:AU1686,"&gt;0")+1,0)</f>
        <v>0</v>
      </c>
    </row>
    <row r="1688" spans="40:47">
      <c r="AN1688" s="58">
        <v>47</v>
      </c>
      <c r="AO1688" s="58">
        <v>3</v>
      </c>
      <c r="AP1688" s="58">
        <v>3</v>
      </c>
      <c r="AQ1688" s="58">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58">
        <f ca="1">COUNTIF(INDIRECT("H"&amp;(ROW()+12*(($AN1688-1)*3+$AO1688)-ROW())/12+5):INDIRECT("S"&amp;(ROW()+12*(($AN1688-1)*3+$AO1688)-ROW())/12+5),AQ1688)</f>
        <v>0</v>
      </c>
      <c r="AU1688" s="58">
        <f ca="1">IF(AND(AQ1688&gt;0,AR1688&gt;0),COUNTIF(AU$6:AU1687,"&gt;0")+1,0)</f>
        <v>0</v>
      </c>
    </row>
    <row r="1689" spans="40:47">
      <c r="AN1689" s="58">
        <v>47</v>
      </c>
      <c r="AO1689" s="58">
        <v>3</v>
      </c>
      <c r="AP1689" s="58">
        <v>4</v>
      </c>
      <c r="AQ1689" s="58">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58">
        <f ca="1">COUNTIF(INDIRECT("H"&amp;(ROW()+12*(($AN1689-1)*3+$AO1689)-ROW())/12+5):INDIRECT("S"&amp;(ROW()+12*(($AN1689-1)*3+$AO1689)-ROW())/12+5),AQ1689)</f>
        <v>0</v>
      </c>
      <c r="AU1689" s="58">
        <f ca="1">IF(AND(AQ1689&gt;0,AR1689&gt;0),COUNTIF(AU$6:AU1688,"&gt;0")+1,0)</f>
        <v>0</v>
      </c>
    </row>
    <row r="1690" spans="40:47">
      <c r="AN1690" s="58">
        <v>47</v>
      </c>
      <c r="AO1690" s="58">
        <v>3</v>
      </c>
      <c r="AP1690" s="58">
        <v>5</v>
      </c>
      <c r="AQ1690" s="58">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58">
        <f ca="1">COUNTIF(INDIRECT("H"&amp;(ROW()+12*(($AN1690-1)*3+$AO1690)-ROW())/12+5):INDIRECT("S"&amp;(ROW()+12*(($AN1690-1)*3+$AO1690)-ROW())/12+5),AQ1690)</f>
        <v>0</v>
      </c>
      <c r="AU1690" s="58">
        <f ca="1">IF(AND(AQ1690&gt;0,AR1690&gt;0),COUNTIF(AU$6:AU1689,"&gt;0")+1,0)</f>
        <v>0</v>
      </c>
    </row>
    <row r="1691" spans="40:47">
      <c r="AN1691" s="58">
        <v>47</v>
      </c>
      <c r="AO1691" s="58">
        <v>3</v>
      </c>
      <c r="AP1691" s="58">
        <v>6</v>
      </c>
      <c r="AQ1691" s="58">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58">
        <f ca="1">COUNTIF(INDIRECT("H"&amp;(ROW()+12*(($AN1691-1)*3+$AO1691)-ROW())/12+5):INDIRECT("S"&amp;(ROW()+12*(($AN1691-1)*3+$AO1691)-ROW())/12+5),AQ1691)</f>
        <v>0</v>
      </c>
      <c r="AU1691" s="58">
        <f ca="1">IF(AND(AQ1691&gt;0,AR1691&gt;0),COUNTIF(AU$6:AU1690,"&gt;0")+1,0)</f>
        <v>0</v>
      </c>
    </row>
    <row r="1692" spans="40:47">
      <c r="AN1692" s="58">
        <v>47</v>
      </c>
      <c r="AO1692" s="58">
        <v>3</v>
      </c>
      <c r="AP1692" s="58">
        <v>7</v>
      </c>
      <c r="AQ1692" s="58">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58">
        <f ca="1">COUNTIF(INDIRECT("H"&amp;(ROW()+12*(($AN1692-1)*3+$AO1692)-ROW())/12+5):INDIRECT("S"&amp;(ROW()+12*(($AN1692-1)*3+$AO1692)-ROW())/12+5),AQ1692)</f>
        <v>0</v>
      </c>
      <c r="AU1692" s="58">
        <f ca="1">IF(AND(AQ1692&gt;0,AR1692&gt;0),COUNTIF(AU$6:AU1691,"&gt;0")+1,0)</f>
        <v>0</v>
      </c>
    </row>
    <row r="1693" spans="40:47">
      <c r="AN1693" s="58">
        <v>47</v>
      </c>
      <c r="AO1693" s="58">
        <v>3</v>
      </c>
      <c r="AP1693" s="58">
        <v>8</v>
      </c>
      <c r="AQ1693" s="58">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58">
        <f ca="1">COUNTIF(INDIRECT("H"&amp;(ROW()+12*(($AN1693-1)*3+$AO1693)-ROW())/12+5):INDIRECT("S"&amp;(ROW()+12*(($AN1693-1)*3+$AO1693)-ROW())/12+5),AQ1693)</f>
        <v>0</v>
      </c>
      <c r="AU1693" s="58">
        <f ca="1">IF(AND(AQ1693&gt;0,AR1693&gt;0),COUNTIF(AU$6:AU1692,"&gt;0")+1,0)</f>
        <v>0</v>
      </c>
    </row>
    <row r="1694" spans="40:47">
      <c r="AN1694" s="58">
        <v>47</v>
      </c>
      <c r="AO1694" s="58">
        <v>3</v>
      </c>
      <c r="AP1694" s="58">
        <v>9</v>
      </c>
      <c r="AQ1694" s="58">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58">
        <f ca="1">COUNTIF(INDIRECT("H"&amp;(ROW()+12*(($AN1694-1)*3+$AO1694)-ROW())/12+5):INDIRECT("S"&amp;(ROW()+12*(($AN1694-1)*3+$AO1694)-ROW())/12+5),AQ1694)</f>
        <v>0</v>
      </c>
      <c r="AU1694" s="58">
        <f ca="1">IF(AND(AQ1694&gt;0,AR1694&gt;0),COUNTIF(AU$6:AU1693,"&gt;0")+1,0)</f>
        <v>0</v>
      </c>
    </row>
    <row r="1695" spans="40:47">
      <c r="AN1695" s="58">
        <v>47</v>
      </c>
      <c r="AO1695" s="58">
        <v>3</v>
      </c>
      <c r="AP1695" s="58">
        <v>10</v>
      </c>
      <c r="AQ1695" s="58">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58">
        <f ca="1">COUNTIF(INDIRECT("H"&amp;(ROW()+12*(($AN1695-1)*3+$AO1695)-ROW())/12+5):INDIRECT("S"&amp;(ROW()+12*(($AN1695-1)*3+$AO1695)-ROW())/12+5),AQ1695)</f>
        <v>0</v>
      </c>
      <c r="AU1695" s="58">
        <f ca="1">IF(AND(AQ1695&gt;0,AR1695&gt;0),COUNTIF(AU$6:AU1694,"&gt;0")+1,0)</f>
        <v>0</v>
      </c>
    </row>
    <row r="1696" spans="40:47">
      <c r="AN1696" s="58">
        <v>47</v>
      </c>
      <c r="AO1696" s="58">
        <v>3</v>
      </c>
      <c r="AP1696" s="58">
        <v>11</v>
      </c>
      <c r="AQ1696" s="58">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58">
        <f ca="1">COUNTIF(INDIRECT("H"&amp;(ROW()+12*(($AN1696-1)*3+$AO1696)-ROW())/12+5):INDIRECT("S"&amp;(ROW()+12*(($AN1696-1)*3+$AO1696)-ROW())/12+5),AQ1696)</f>
        <v>0</v>
      </c>
      <c r="AU1696" s="58">
        <f ca="1">IF(AND(AQ1696&gt;0,AR1696&gt;0),COUNTIF(AU$6:AU1695,"&gt;0")+1,0)</f>
        <v>0</v>
      </c>
    </row>
    <row r="1697" spans="40:47">
      <c r="AN1697" s="243">
        <v>47</v>
      </c>
      <c r="AO1697" s="243">
        <v>3</v>
      </c>
      <c r="AP1697" s="243">
        <v>12</v>
      </c>
      <c r="AQ1697" s="58">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58">
        <f ca="1">COUNTIF(INDIRECT("H"&amp;(ROW()+12*(($AN1697-1)*3+$AO1697)-ROW())/12+5):INDIRECT("S"&amp;(ROW()+12*(($AN1697-1)*3+$AO1697)-ROW())/12+5),AQ1697)</f>
        <v>0</v>
      </c>
      <c r="AU1697" s="58">
        <f ca="1">IF(AND(AQ1697&gt;0,AR1697&gt;0),COUNTIF(AU$6:AU1696,"&gt;0")+1,0)</f>
        <v>0</v>
      </c>
    </row>
    <row r="1698" spans="40:47">
      <c r="AN1698" s="58">
        <v>48</v>
      </c>
      <c r="AO1698" s="58">
        <v>1</v>
      </c>
      <c r="AP1698" s="58">
        <v>1</v>
      </c>
      <c r="AQ1698" s="58">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58">
        <f ca="1">COUNTIF(INDIRECT("H"&amp;(ROW()+12*(($AN1698-1)*3+$AO1698)-ROW())/12+5):INDIRECT("S"&amp;(ROW()+12*(($AN1698-1)*3+$AO1698)-ROW())/12+5),AQ1698)</f>
        <v>0</v>
      </c>
      <c r="AU1698" s="58">
        <f ca="1">IF(AND(AQ1698&gt;0,AR1698&gt;0),COUNTIF(AU$6:AU1697,"&gt;0")+1,0)</f>
        <v>0</v>
      </c>
    </row>
    <row r="1699" spans="40:47">
      <c r="AN1699" s="58">
        <v>48</v>
      </c>
      <c r="AO1699" s="58">
        <v>1</v>
      </c>
      <c r="AP1699" s="58">
        <v>2</v>
      </c>
      <c r="AQ1699" s="58">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58">
        <f ca="1">COUNTIF(INDIRECT("H"&amp;(ROW()+12*(($AN1699-1)*3+$AO1699)-ROW())/12+5):INDIRECT("S"&amp;(ROW()+12*(($AN1699-1)*3+$AO1699)-ROW())/12+5),AQ1699)</f>
        <v>0</v>
      </c>
      <c r="AU1699" s="58">
        <f ca="1">IF(AND(AQ1699&gt;0,AR1699&gt;0),COUNTIF(AU$6:AU1698,"&gt;0")+1,0)</f>
        <v>0</v>
      </c>
    </row>
    <row r="1700" spans="40:47">
      <c r="AN1700" s="58">
        <v>48</v>
      </c>
      <c r="AO1700" s="58">
        <v>1</v>
      </c>
      <c r="AP1700" s="58">
        <v>3</v>
      </c>
      <c r="AQ1700" s="58">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58">
        <f ca="1">COUNTIF(INDIRECT("H"&amp;(ROW()+12*(($AN1700-1)*3+$AO1700)-ROW())/12+5):INDIRECT("S"&amp;(ROW()+12*(($AN1700-1)*3+$AO1700)-ROW())/12+5),AQ1700)</f>
        <v>0</v>
      </c>
      <c r="AU1700" s="58">
        <f ca="1">IF(AND(AQ1700&gt;0,AR1700&gt;0),COUNTIF(AU$6:AU1699,"&gt;0")+1,0)</f>
        <v>0</v>
      </c>
    </row>
    <row r="1701" spans="40:47">
      <c r="AN1701" s="58">
        <v>48</v>
      </c>
      <c r="AO1701" s="58">
        <v>1</v>
      </c>
      <c r="AP1701" s="58">
        <v>4</v>
      </c>
      <c r="AQ1701" s="58">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58">
        <f ca="1">COUNTIF(INDIRECT("H"&amp;(ROW()+12*(($AN1701-1)*3+$AO1701)-ROW())/12+5):INDIRECT("S"&amp;(ROW()+12*(($AN1701-1)*3+$AO1701)-ROW())/12+5),AQ1701)</f>
        <v>0</v>
      </c>
      <c r="AU1701" s="58">
        <f ca="1">IF(AND(AQ1701&gt;0,AR1701&gt;0),COUNTIF(AU$6:AU1700,"&gt;0")+1,0)</f>
        <v>0</v>
      </c>
    </row>
    <row r="1702" spans="40:47">
      <c r="AN1702" s="58">
        <v>48</v>
      </c>
      <c r="AO1702" s="58">
        <v>1</v>
      </c>
      <c r="AP1702" s="58">
        <v>5</v>
      </c>
      <c r="AQ1702" s="58">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58">
        <f ca="1">COUNTIF(INDIRECT("H"&amp;(ROW()+12*(($AN1702-1)*3+$AO1702)-ROW())/12+5):INDIRECT("S"&amp;(ROW()+12*(($AN1702-1)*3+$AO1702)-ROW())/12+5),AQ1702)</f>
        <v>0</v>
      </c>
      <c r="AU1702" s="58">
        <f ca="1">IF(AND(AQ1702&gt;0,AR1702&gt;0),COUNTIF(AU$6:AU1701,"&gt;0")+1,0)</f>
        <v>0</v>
      </c>
    </row>
    <row r="1703" spans="40:47">
      <c r="AN1703" s="58">
        <v>48</v>
      </c>
      <c r="AO1703" s="58">
        <v>1</v>
      </c>
      <c r="AP1703" s="58">
        <v>6</v>
      </c>
      <c r="AQ1703" s="58">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58">
        <f ca="1">COUNTIF(INDIRECT("H"&amp;(ROW()+12*(($AN1703-1)*3+$AO1703)-ROW())/12+5):INDIRECT("S"&amp;(ROW()+12*(($AN1703-1)*3+$AO1703)-ROW())/12+5),AQ1703)</f>
        <v>0</v>
      </c>
      <c r="AU1703" s="58">
        <f ca="1">IF(AND(AQ1703&gt;0,AR1703&gt;0),COUNTIF(AU$6:AU1702,"&gt;0")+1,0)</f>
        <v>0</v>
      </c>
    </row>
    <row r="1704" spans="40:47">
      <c r="AN1704" s="58">
        <v>48</v>
      </c>
      <c r="AO1704" s="58">
        <v>1</v>
      </c>
      <c r="AP1704" s="58">
        <v>7</v>
      </c>
      <c r="AQ1704" s="58">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58">
        <f ca="1">COUNTIF(INDIRECT("H"&amp;(ROW()+12*(($AN1704-1)*3+$AO1704)-ROW())/12+5):INDIRECT("S"&amp;(ROW()+12*(($AN1704-1)*3+$AO1704)-ROW())/12+5),AQ1704)</f>
        <v>0</v>
      </c>
      <c r="AU1704" s="58">
        <f ca="1">IF(AND(AQ1704&gt;0,AR1704&gt;0),COUNTIF(AU$6:AU1703,"&gt;0")+1,0)</f>
        <v>0</v>
      </c>
    </row>
    <row r="1705" spans="40:47">
      <c r="AN1705" s="58">
        <v>48</v>
      </c>
      <c r="AO1705" s="58">
        <v>1</v>
      </c>
      <c r="AP1705" s="58">
        <v>8</v>
      </c>
      <c r="AQ1705" s="58">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58">
        <f ca="1">COUNTIF(INDIRECT("H"&amp;(ROW()+12*(($AN1705-1)*3+$AO1705)-ROW())/12+5):INDIRECT("S"&amp;(ROW()+12*(($AN1705-1)*3+$AO1705)-ROW())/12+5),AQ1705)</f>
        <v>0</v>
      </c>
      <c r="AU1705" s="58">
        <f ca="1">IF(AND(AQ1705&gt;0,AR1705&gt;0),COUNTIF(AU$6:AU1704,"&gt;0")+1,0)</f>
        <v>0</v>
      </c>
    </row>
    <row r="1706" spans="40:47">
      <c r="AN1706" s="58">
        <v>48</v>
      </c>
      <c r="AO1706" s="58">
        <v>1</v>
      </c>
      <c r="AP1706" s="58">
        <v>9</v>
      </c>
      <c r="AQ1706" s="58">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58">
        <f ca="1">COUNTIF(INDIRECT("H"&amp;(ROW()+12*(($AN1706-1)*3+$AO1706)-ROW())/12+5):INDIRECT("S"&amp;(ROW()+12*(($AN1706-1)*3+$AO1706)-ROW())/12+5),AQ1706)</f>
        <v>0</v>
      </c>
      <c r="AU1706" s="58">
        <f ca="1">IF(AND(AQ1706&gt;0,AR1706&gt;0),COUNTIF(AU$6:AU1705,"&gt;0")+1,0)</f>
        <v>0</v>
      </c>
    </row>
    <row r="1707" spans="40:47">
      <c r="AN1707" s="58">
        <v>48</v>
      </c>
      <c r="AO1707" s="58">
        <v>1</v>
      </c>
      <c r="AP1707" s="58">
        <v>10</v>
      </c>
      <c r="AQ1707" s="58">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58">
        <f ca="1">COUNTIF(INDIRECT("H"&amp;(ROW()+12*(($AN1707-1)*3+$AO1707)-ROW())/12+5):INDIRECT("S"&amp;(ROW()+12*(($AN1707-1)*3+$AO1707)-ROW())/12+5),AQ1707)</f>
        <v>0</v>
      </c>
      <c r="AU1707" s="58">
        <f ca="1">IF(AND(AQ1707&gt;0,AR1707&gt;0),COUNTIF(AU$6:AU1706,"&gt;0")+1,0)</f>
        <v>0</v>
      </c>
    </row>
    <row r="1708" spans="40:47">
      <c r="AN1708" s="58">
        <v>48</v>
      </c>
      <c r="AO1708" s="58">
        <v>1</v>
      </c>
      <c r="AP1708" s="58">
        <v>11</v>
      </c>
      <c r="AQ1708" s="58">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58">
        <f ca="1">COUNTIF(INDIRECT("H"&amp;(ROW()+12*(($AN1708-1)*3+$AO1708)-ROW())/12+5):INDIRECT("S"&amp;(ROW()+12*(($AN1708-1)*3+$AO1708)-ROW())/12+5),AQ1708)</f>
        <v>0</v>
      </c>
      <c r="AU1708" s="58">
        <f ca="1">IF(AND(AQ1708&gt;0,AR1708&gt;0),COUNTIF(AU$6:AU1707,"&gt;0")+1,0)</f>
        <v>0</v>
      </c>
    </row>
    <row r="1709" spans="40:47">
      <c r="AN1709" s="58">
        <v>48</v>
      </c>
      <c r="AO1709" s="58">
        <v>1</v>
      </c>
      <c r="AP1709" s="58">
        <v>12</v>
      </c>
      <c r="AQ1709" s="58">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58">
        <f ca="1">COUNTIF(INDIRECT("H"&amp;(ROW()+12*(($AN1709-1)*3+$AO1709)-ROW())/12+5):INDIRECT("S"&amp;(ROW()+12*(($AN1709-1)*3+$AO1709)-ROW())/12+5),AQ1709)</f>
        <v>0</v>
      </c>
      <c r="AU1709" s="58">
        <f ca="1">IF(AND(AQ1709&gt;0,AR1709&gt;0),COUNTIF(AU$6:AU1708,"&gt;0")+1,0)</f>
        <v>0</v>
      </c>
    </row>
    <row r="1710" spans="40:47">
      <c r="AN1710" s="58">
        <v>48</v>
      </c>
      <c r="AO1710" s="58">
        <v>2</v>
      </c>
      <c r="AP1710" s="58">
        <v>1</v>
      </c>
      <c r="AQ1710" s="58">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58">
        <f ca="1">COUNTIF(INDIRECT("H"&amp;(ROW()+12*(($AN1710-1)*3+$AO1710)-ROW())/12+5):INDIRECT("S"&amp;(ROW()+12*(($AN1710-1)*3+$AO1710)-ROW())/12+5),AQ1710)</f>
        <v>0</v>
      </c>
      <c r="AU1710" s="58">
        <f ca="1">IF(AND(AQ1710&gt;0,AR1710&gt;0),COUNTIF(AU$6:AU1709,"&gt;0")+1,0)</f>
        <v>0</v>
      </c>
    </row>
    <row r="1711" spans="40:47">
      <c r="AN1711" s="58">
        <v>48</v>
      </c>
      <c r="AO1711" s="58">
        <v>2</v>
      </c>
      <c r="AP1711" s="58">
        <v>2</v>
      </c>
      <c r="AQ1711" s="58">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58">
        <f ca="1">COUNTIF(INDIRECT("H"&amp;(ROW()+12*(($AN1711-1)*3+$AO1711)-ROW())/12+5):INDIRECT("S"&amp;(ROW()+12*(($AN1711-1)*3+$AO1711)-ROW())/12+5),AQ1711)</f>
        <v>0</v>
      </c>
      <c r="AU1711" s="58">
        <f ca="1">IF(AND(AQ1711&gt;0,AR1711&gt;0),COUNTIF(AU$6:AU1710,"&gt;0")+1,0)</f>
        <v>0</v>
      </c>
    </row>
    <row r="1712" spans="40:47">
      <c r="AN1712" s="58">
        <v>48</v>
      </c>
      <c r="AO1712" s="58">
        <v>2</v>
      </c>
      <c r="AP1712" s="58">
        <v>3</v>
      </c>
      <c r="AQ1712" s="58">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58">
        <f ca="1">COUNTIF(INDIRECT("H"&amp;(ROW()+12*(($AN1712-1)*3+$AO1712)-ROW())/12+5):INDIRECT("S"&amp;(ROW()+12*(($AN1712-1)*3+$AO1712)-ROW())/12+5),AQ1712)</f>
        <v>0</v>
      </c>
      <c r="AU1712" s="58">
        <f ca="1">IF(AND(AQ1712&gt;0,AR1712&gt;0),COUNTIF(AU$6:AU1711,"&gt;0")+1,0)</f>
        <v>0</v>
      </c>
    </row>
    <row r="1713" spans="40:47">
      <c r="AN1713" s="58">
        <v>48</v>
      </c>
      <c r="AO1713" s="58">
        <v>2</v>
      </c>
      <c r="AP1713" s="58">
        <v>4</v>
      </c>
      <c r="AQ1713" s="58">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58">
        <f ca="1">COUNTIF(INDIRECT("H"&amp;(ROW()+12*(($AN1713-1)*3+$AO1713)-ROW())/12+5):INDIRECT("S"&amp;(ROW()+12*(($AN1713-1)*3+$AO1713)-ROW())/12+5),AQ1713)</f>
        <v>0</v>
      </c>
      <c r="AU1713" s="58">
        <f ca="1">IF(AND(AQ1713&gt;0,AR1713&gt;0),COUNTIF(AU$6:AU1712,"&gt;0")+1,0)</f>
        <v>0</v>
      </c>
    </row>
    <row r="1714" spans="40:47">
      <c r="AN1714" s="58">
        <v>48</v>
      </c>
      <c r="AO1714" s="58">
        <v>2</v>
      </c>
      <c r="AP1714" s="58">
        <v>5</v>
      </c>
      <c r="AQ1714" s="58">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58">
        <f ca="1">COUNTIF(INDIRECT("H"&amp;(ROW()+12*(($AN1714-1)*3+$AO1714)-ROW())/12+5):INDIRECT("S"&amp;(ROW()+12*(($AN1714-1)*3+$AO1714)-ROW())/12+5),AQ1714)</f>
        <v>0</v>
      </c>
      <c r="AU1714" s="58">
        <f ca="1">IF(AND(AQ1714&gt;0,AR1714&gt;0),COUNTIF(AU$6:AU1713,"&gt;0")+1,0)</f>
        <v>0</v>
      </c>
    </row>
    <row r="1715" spans="40:47">
      <c r="AN1715" s="58">
        <v>48</v>
      </c>
      <c r="AO1715" s="58">
        <v>2</v>
      </c>
      <c r="AP1715" s="58">
        <v>6</v>
      </c>
      <c r="AQ1715" s="58">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58">
        <f ca="1">COUNTIF(INDIRECT("H"&amp;(ROW()+12*(($AN1715-1)*3+$AO1715)-ROW())/12+5):INDIRECT("S"&amp;(ROW()+12*(($AN1715-1)*3+$AO1715)-ROW())/12+5),AQ1715)</f>
        <v>0</v>
      </c>
      <c r="AU1715" s="58">
        <f ca="1">IF(AND(AQ1715&gt;0,AR1715&gt;0),COUNTIF(AU$6:AU1714,"&gt;0")+1,0)</f>
        <v>0</v>
      </c>
    </row>
    <row r="1716" spans="40:47">
      <c r="AN1716" s="58">
        <v>48</v>
      </c>
      <c r="AO1716" s="58">
        <v>2</v>
      </c>
      <c r="AP1716" s="58">
        <v>7</v>
      </c>
      <c r="AQ1716" s="58">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58">
        <f ca="1">COUNTIF(INDIRECT("H"&amp;(ROW()+12*(($AN1716-1)*3+$AO1716)-ROW())/12+5):INDIRECT("S"&amp;(ROW()+12*(($AN1716-1)*3+$AO1716)-ROW())/12+5),AQ1716)</f>
        <v>0</v>
      </c>
      <c r="AU1716" s="58">
        <f ca="1">IF(AND(AQ1716&gt;0,AR1716&gt;0),COUNTIF(AU$6:AU1715,"&gt;0")+1,0)</f>
        <v>0</v>
      </c>
    </row>
    <row r="1717" spans="40:47">
      <c r="AN1717" s="58">
        <v>48</v>
      </c>
      <c r="AO1717" s="58">
        <v>2</v>
      </c>
      <c r="AP1717" s="58">
        <v>8</v>
      </c>
      <c r="AQ1717" s="58">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58">
        <f ca="1">COUNTIF(INDIRECT("H"&amp;(ROW()+12*(($AN1717-1)*3+$AO1717)-ROW())/12+5):INDIRECT("S"&amp;(ROW()+12*(($AN1717-1)*3+$AO1717)-ROW())/12+5),AQ1717)</f>
        <v>0</v>
      </c>
      <c r="AU1717" s="58">
        <f ca="1">IF(AND(AQ1717&gt;0,AR1717&gt;0),COUNTIF(AU$6:AU1716,"&gt;0")+1,0)</f>
        <v>0</v>
      </c>
    </row>
    <row r="1718" spans="40:47">
      <c r="AN1718" s="58">
        <v>48</v>
      </c>
      <c r="AO1718" s="58">
        <v>2</v>
      </c>
      <c r="AP1718" s="58">
        <v>9</v>
      </c>
      <c r="AQ1718" s="58">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58">
        <f ca="1">COUNTIF(INDIRECT("H"&amp;(ROW()+12*(($AN1718-1)*3+$AO1718)-ROW())/12+5):INDIRECT("S"&amp;(ROW()+12*(($AN1718-1)*3+$AO1718)-ROW())/12+5),AQ1718)</f>
        <v>0</v>
      </c>
      <c r="AU1718" s="58">
        <f ca="1">IF(AND(AQ1718&gt;0,AR1718&gt;0),COUNTIF(AU$6:AU1717,"&gt;0")+1,0)</f>
        <v>0</v>
      </c>
    </row>
    <row r="1719" spans="40:47">
      <c r="AN1719" s="58">
        <v>48</v>
      </c>
      <c r="AO1719" s="58">
        <v>2</v>
      </c>
      <c r="AP1719" s="58">
        <v>10</v>
      </c>
      <c r="AQ1719" s="58">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58">
        <f ca="1">COUNTIF(INDIRECT("H"&amp;(ROW()+12*(($AN1719-1)*3+$AO1719)-ROW())/12+5):INDIRECT("S"&amp;(ROW()+12*(($AN1719-1)*3+$AO1719)-ROW())/12+5),AQ1719)</f>
        <v>0</v>
      </c>
      <c r="AU1719" s="58">
        <f ca="1">IF(AND(AQ1719&gt;0,AR1719&gt;0),COUNTIF(AU$6:AU1718,"&gt;0")+1,0)</f>
        <v>0</v>
      </c>
    </row>
    <row r="1720" spans="40:47">
      <c r="AN1720" s="58">
        <v>48</v>
      </c>
      <c r="AO1720" s="58">
        <v>2</v>
      </c>
      <c r="AP1720" s="58">
        <v>11</v>
      </c>
      <c r="AQ1720" s="58">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58">
        <f ca="1">COUNTIF(INDIRECT("H"&amp;(ROW()+12*(($AN1720-1)*3+$AO1720)-ROW())/12+5):INDIRECT("S"&amp;(ROW()+12*(($AN1720-1)*3+$AO1720)-ROW())/12+5),AQ1720)</f>
        <v>0</v>
      </c>
      <c r="AU1720" s="58">
        <f ca="1">IF(AND(AQ1720&gt;0,AR1720&gt;0),COUNTIF(AU$6:AU1719,"&gt;0")+1,0)</f>
        <v>0</v>
      </c>
    </row>
    <row r="1721" spans="40:47">
      <c r="AN1721" s="58">
        <v>48</v>
      </c>
      <c r="AO1721" s="58">
        <v>2</v>
      </c>
      <c r="AP1721" s="58">
        <v>12</v>
      </c>
      <c r="AQ1721" s="58">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58">
        <f ca="1">COUNTIF(INDIRECT("H"&amp;(ROW()+12*(($AN1721-1)*3+$AO1721)-ROW())/12+5):INDIRECT("S"&amp;(ROW()+12*(($AN1721-1)*3+$AO1721)-ROW())/12+5),AQ1721)</f>
        <v>0</v>
      </c>
      <c r="AU1721" s="58">
        <f ca="1">IF(AND(AQ1721&gt;0,AR1721&gt;0),COUNTIF(AU$6:AU1720,"&gt;0")+1,0)</f>
        <v>0</v>
      </c>
    </row>
    <row r="1722" spans="40:47">
      <c r="AN1722" s="58">
        <v>48</v>
      </c>
      <c r="AO1722" s="58">
        <v>3</v>
      </c>
      <c r="AP1722" s="58">
        <v>1</v>
      </c>
      <c r="AQ1722" s="58">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58">
        <f ca="1">COUNTIF(INDIRECT("H"&amp;(ROW()+12*(($AN1722-1)*3+$AO1722)-ROW())/12+5):INDIRECT("S"&amp;(ROW()+12*(($AN1722-1)*3+$AO1722)-ROW())/12+5),AQ1722)</f>
        <v>0</v>
      </c>
      <c r="AU1722" s="58">
        <f ca="1">IF(AND(AQ1722&gt;0,AR1722&gt;0),COUNTIF(AU$6:AU1721,"&gt;0")+1,0)</f>
        <v>0</v>
      </c>
    </row>
    <row r="1723" spans="40:47">
      <c r="AN1723" s="58">
        <v>48</v>
      </c>
      <c r="AO1723" s="58">
        <v>3</v>
      </c>
      <c r="AP1723" s="58">
        <v>2</v>
      </c>
      <c r="AQ1723" s="58">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58">
        <f ca="1">COUNTIF(INDIRECT("H"&amp;(ROW()+12*(($AN1723-1)*3+$AO1723)-ROW())/12+5):INDIRECT("S"&amp;(ROW()+12*(($AN1723-1)*3+$AO1723)-ROW())/12+5),AQ1723)</f>
        <v>0</v>
      </c>
      <c r="AU1723" s="58">
        <f ca="1">IF(AND(AQ1723&gt;0,AR1723&gt;0),COUNTIF(AU$6:AU1722,"&gt;0")+1,0)</f>
        <v>0</v>
      </c>
    </row>
    <row r="1724" spans="40:47">
      <c r="AN1724" s="58">
        <v>48</v>
      </c>
      <c r="AO1724" s="58">
        <v>3</v>
      </c>
      <c r="AP1724" s="58">
        <v>3</v>
      </c>
      <c r="AQ1724" s="58">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58">
        <f ca="1">COUNTIF(INDIRECT("H"&amp;(ROW()+12*(($AN1724-1)*3+$AO1724)-ROW())/12+5):INDIRECT("S"&amp;(ROW()+12*(($AN1724-1)*3+$AO1724)-ROW())/12+5),AQ1724)</f>
        <v>0</v>
      </c>
      <c r="AU1724" s="58">
        <f ca="1">IF(AND(AQ1724&gt;0,AR1724&gt;0),COUNTIF(AU$6:AU1723,"&gt;0")+1,0)</f>
        <v>0</v>
      </c>
    </row>
    <row r="1725" spans="40:47">
      <c r="AN1725" s="58">
        <v>48</v>
      </c>
      <c r="AO1725" s="58">
        <v>3</v>
      </c>
      <c r="AP1725" s="58">
        <v>4</v>
      </c>
      <c r="AQ1725" s="58">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58">
        <f ca="1">COUNTIF(INDIRECT("H"&amp;(ROW()+12*(($AN1725-1)*3+$AO1725)-ROW())/12+5):INDIRECT("S"&amp;(ROW()+12*(($AN1725-1)*3+$AO1725)-ROW())/12+5),AQ1725)</f>
        <v>0</v>
      </c>
      <c r="AU1725" s="58">
        <f ca="1">IF(AND(AQ1725&gt;0,AR1725&gt;0),COUNTIF(AU$6:AU1724,"&gt;0")+1,0)</f>
        <v>0</v>
      </c>
    </row>
    <row r="1726" spans="40:47">
      <c r="AN1726" s="58">
        <v>48</v>
      </c>
      <c r="AO1726" s="58">
        <v>3</v>
      </c>
      <c r="AP1726" s="58">
        <v>5</v>
      </c>
      <c r="AQ1726" s="58">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58">
        <f ca="1">COUNTIF(INDIRECT("H"&amp;(ROW()+12*(($AN1726-1)*3+$AO1726)-ROW())/12+5):INDIRECT("S"&amp;(ROW()+12*(($AN1726-1)*3+$AO1726)-ROW())/12+5),AQ1726)</f>
        <v>0</v>
      </c>
      <c r="AU1726" s="58">
        <f ca="1">IF(AND(AQ1726&gt;0,AR1726&gt;0),COUNTIF(AU$6:AU1725,"&gt;0")+1,0)</f>
        <v>0</v>
      </c>
    </row>
    <row r="1727" spans="40:47">
      <c r="AN1727" s="58">
        <v>48</v>
      </c>
      <c r="AO1727" s="58">
        <v>3</v>
      </c>
      <c r="AP1727" s="58">
        <v>6</v>
      </c>
      <c r="AQ1727" s="58">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58">
        <f ca="1">COUNTIF(INDIRECT("H"&amp;(ROW()+12*(($AN1727-1)*3+$AO1727)-ROW())/12+5):INDIRECT("S"&amp;(ROW()+12*(($AN1727-1)*3+$AO1727)-ROW())/12+5),AQ1727)</f>
        <v>0</v>
      </c>
      <c r="AU1727" s="58">
        <f ca="1">IF(AND(AQ1727&gt;0,AR1727&gt;0),COUNTIF(AU$6:AU1726,"&gt;0")+1,0)</f>
        <v>0</v>
      </c>
    </row>
    <row r="1728" spans="40:47">
      <c r="AN1728" s="58">
        <v>48</v>
      </c>
      <c r="AO1728" s="58">
        <v>3</v>
      </c>
      <c r="AP1728" s="58">
        <v>7</v>
      </c>
      <c r="AQ1728" s="58">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58">
        <f ca="1">COUNTIF(INDIRECT("H"&amp;(ROW()+12*(($AN1728-1)*3+$AO1728)-ROW())/12+5):INDIRECT("S"&amp;(ROW()+12*(($AN1728-1)*3+$AO1728)-ROW())/12+5),AQ1728)</f>
        <v>0</v>
      </c>
      <c r="AU1728" s="58">
        <f ca="1">IF(AND(AQ1728&gt;0,AR1728&gt;0),COUNTIF(AU$6:AU1727,"&gt;0")+1,0)</f>
        <v>0</v>
      </c>
    </row>
    <row r="1729" spans="40:47">
      <c r="AN1729" s="58">
        <v>48</v>
      </c>
      <c r="AO1729" s="58">
        <v>3</v>
      </c>
      <c r="AP1729" s="58">
        <v>8</v>
      </c>
      <c r="AQ1729" s="58">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58">
        <f ca="1">COUNTIF(INDIRECT("H"&amp;(ROW()+12*(($AN1729-1)*3+$AO1729)-ROW())/12+5):INDIRECT("S"&amp;(ROW()+12*(($AN1729-1)*3+$AO1729)-ROW())/12+5),AQ1729)</f>
        <v>0</v>
      </c>
      <c r="AU1729" s="58">
        <f ca="1">IF(AND(AQ1729&gt;0,AR1729&gt;0),COUNTIF(AU$6:AU1728,"&gt;0")+1,0)</f>
        <v>0</v>
      </c>
    </row>
    <row r="1730" spans="40:47">
      <c r="AN1730" s="58">
        <v>48</v>
      </c>
      <c r="AO1730" s="58">
        <v>3</v>
      </c>
      <c r="AP1730" s="58">
        <v>9</v>
      </c>
      <c r="AQ1730" s="58">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58">
        <f ca="1">COUNTIF(INDIRECT("H"&amp;(ROW()+12*(($AN1730-1)*3+$AO1730)-ROW())/12+5):INDIRECT("S"&amp;(ROW()+12*(($AN1730-1)*3+$AO1730)-ROW())/12+5),AQ1730)</f>
        <v>0</v>
      </c>
      <c r="AU1730" s="58">
        <f ca="1">IF(AND(AQ1730&gt;0,AR1730&gt;0),COUNTIF(AU$6:AU1729,"&gt;0")+1,0)</f>
        <v>0</v>
      </c>
    </row>
    <row r="1731" spans="40:47">
      <c r="AN1731" s="58">
        <v>48</v>
      </c>
      <c r="AO1731" s="58">
        <v>3</v>
      </c>
      <c r="AP1731" s="58">
        <v>10</v>
      </c>
      <c r="AQ1731" s="58">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58">
        <f ca="1">COUNTIF(INDIRECT("H"&amp;(ROW()+12*(($AN1731-1)*3+$AO1731)-ROW())/12+5):INDIRECT("S"&amp;(ROW()+12*(($AN1731-1)*3+$AO1731)-ROW())/12+5),AQ1731)</f>
        <v>0</v>
      </c>
      <c r="AU1731" s="58">
        <f ca="1">IF(AND(AQ1731&gt;0,AR1731&gt;0),COUNTIF(AU$6:AU1730,"&gt;0")+1,0)</f>
        <v>0</v>
      </c>
    </row>
    <row r="1732" spans="40:47">
      <c r="AN1732" s="58">
        <v>48</v>
      </c>
      <c r="AO1732" s="58">
        <v>3</v>
      </c>
      <c r="AP1732" s="58">
        <v>11</v>
      </c>
      <c r="AQ1732" s="58">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58">
        <f ca="1">COUNTIF(INDIRECT("H"&amp;(ROW()+12*(($AN1732-1)*3+$AO1732)-ROW())/12+5):INDIRECT("S"&amp;(ROW()+12*(($AN1732-1)*3+$AO1732)-ROW())/12+5),AQ1732)</f>
        <v>0</v>
      </c>
      <c r="AU1732" s="58">
        <f ca="1">IF(AND(AQ1732&gt;0,AR1732&gt;0),COUNTIF(AU$6:AU1731,"&gt;0")+1,0)</f>
        <v>0</v>
      </c>
    </row>
    <row r="1733" spans="40:47">
      <c r="AN1733" s="243">
        <v>48</v>
      </c>
      <c r="AO1733" s="243">
        <v>3</v>
      </c>
      <c r="AP1733" s="243">
        <v>12</v>
      </c>
      <c r="AQ1733" s="58">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58">
        <f ca="1">COUNTIF(INDIRECT("H"&amp;(ROW()+12*(($AN1733-1)*3+$AO1733)-ROW())/12+5):INDIRECT("S"&amp;(ROW()+12*(($AN1733-1)*3+$AO1733)-ROW())/12+5),AQ1733)</f>
        <v>0</v>
      </c>
      <c r="AU1733" s="58">
        <f ca="1">IF(AND(AQ1733&gt;0,AR1733&gt;0),COUNTIF(AU$6:AU1732,"&gt;0")+1,0)</f>
        <v>0</v>
      </c>
    </row>
    <row r="1734" spans="40:47">
      <c r="AN1734" s="58">
        <v>49</v>
      </c>
      <c r="AO1734" s="58">
        <v>1</v>
      </c>
      <c r="AP1734" s="58">
        <v>1</v>
      </c>
      <c r="AQ1734" s="58">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58">
        <f ca="1">COUNTIF(INDIRECT("H"&amp;(ROW()+12*(($AN1734-1)*3+$AO1734)-ROW())/12+5):INDIRECT("S"&amp;(ROW()+12*(($AN1734-1)*3+$AO1734)-ROW())/12+5),AQ1734)</f>
        <v>0</v>
      </c>
      <c r="AU1734" s="58">
        <f ca="1">IF(AND(AQ1734&gt;0,AR1734&gt;0),COUNTIF(AU$6:AU1733,"&gt;0")+1,0)</f>
        <v>0</v>
      </c>
    </row>
    <row r="1735" spans="40:47">
      <c r="AN1735" s="58">
        <v>49</v>
      </c>
      <c r="AO1735" s="58">
        <v>1</v>
      </c>
      <c r="AP1735" s="58">
        <v>2</v>
      </c>
      <c r="AQ1735" s="58">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58">
        <f ca="1">COUNTIF(INDIRECT("H"&amp;(ROW()+12*(($AN1735-1)*3+$AO1735)-ROW())/12+5):INDIRECT("S"&amp;(ROW()+12*(($AN1735-1)*3+$AO1735)-ROW())/12+5),AQ1735)</f>
        <v>0</v>
      </c>
      <c r="AU1735" s="58">
        <f ca="1">IF(AND(AQ1735&gt;0,AR1735&gt;0),COUNTIF(AU$6:AU1734,"&gt;0")+1,0)</f>
        <v>0</v>
      </c>
    </row>
    <row r="1736" spans="40:47">
      <c r="AN1736" s="58">
        <v>49</v>
      </c>
      <c r="AO1736" s="58">
        <v>1</v>
      </c>
      <c r="AP1736" s="58">
        <v>3</v>
      </c>
      <c r="AQ1736" s="58">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58">
        <f ca="1">COUNTIF(INDIRECT("H"&amp;(ROW()+12*(($AN1736-1)*3+$AO1736)-ROW())/12+5):INDIRECT("S"&amp;(ROW()+12*(($AN1736-1)*3+$AO1736)-ROW())/12+5),AQ1736)</f>
        <v>0</v>
      </c>
      <c r="AU1736" s="58">
        <f ca="1">IF(AND(AQ1736&gt;0,AR1736&gt;0),COUNTIF(AU$6:AU1735,"&gt;0")+1,0)</f>
        <v>0</v>
      </c>
    </row>
    <row r="1737" spans="40:47">
      <c r="AN1737" s="58">
        <v>49</v>
      </c>
      <c r="AO1737" s="58">
        <v>1</v>
      </c>
      <c r="AP1737" s="58">
        <v>4</v>
      </c>
      <c r="AQ1737" s="58">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58">
        <f ca="1">COUNTIF(INDIRECT("H"&amp;(ROW()+12*(($AN1737-1)*3+$AO1737)-ROW())/12+5):INDIRECT("S"&amp;(ROW()+12*(($AN1737-1)*3+$AO1737)-ROW())/12+5),AQ1737)</f>
        <v>0</v>
      </c>
      <c r="AU1737" s="58">
        <f ca="1">IF(AND(AQ1737&gt;0,AR1737&gt;0),COUNTIF(AU$6:AU1736,"&gt;0")+1,0)</f>
        <v>0</v>
      </c>
    </row>
    <row r="1738" spans="40:47">
      <c r="AN1738" s="58">
        <v>49</v>
      </c>
      <c r="AO1738" s="58">
        <v>1</v>
      </c>
      <c r="AP1738" s="58">
        <v>5</v>
      </c>
      <c r="AQ1738" s="58">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58">
        <f ca="1">COUNTIF(INDIRECT("H"&amp;(ROW()+12*(($AN1738-1)*3+$AO1738)-ROW())/12+5):INDIRECT("S"&amp;(ROW()+12*(($AN1738-1)*3+$AO1738)-ROW())/12+5),AQ1738)</f>
        <v>0</v>
      </c>
      <c r="AU1738" s="58">
        <f ca="1">IF(AND(AQ1738&gt;0,AR1738&gt;0),COUNTIF(AU$6:AU1737,"&gt;0")+1,0)</f>
        <v>0</v>
      </c>
    </row>
    <row r="1739" spans="40:47">
      <c r="AN1739" s="58">
        <v>49</v>
      </c>
      <c r="AO1739" s="58">
        <v>1</v>
      </c>
      <c r="AP1739" s="58">
        <v>6</v>
      </c>
      <c r="AQ1739" s="58">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58">
        <f ca="1">COUNTIF(INDIRECT("H"&amp;(ROW()+12*(($AN1739-1)*3+$AO1739)-ROW())/12+5):INDIRECT("S"&amp;(ROW()+12*(($AN1739-1)*3+$AO1739)-ROW())/12+5),AQ1739)</f>
        <v>0</v>
      </c>
      <c r="AU1739" s="58">
        <f ca="1">IF(AND(AQ1739&gt;0,AR1739&gt;0),COUNTIF(AU$6:AU1738,"&gt;0")+1,0)</f>
        <v>0</v>
      </c>
    </row>
    <row r="1740" spans="40:47">
      <c r="AN1740" s="58">
        <v>49</v>
      </c>
      <c r="AO1740" s="58">
        <v>1</v>
      </c>
      <c r="AP1740" s="58">
        <v>7</v>
      </c>
      <c r="AQ1740" s="58">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58">
        <f ca="1">COUNTIF(INDIRECT("H"&amp;(ROW()+12*(($AN1740-1)*3+$AO1740)-ROW())/12+5):INDIRECT("S"&amp;(ROW()+12*(($AN1740-1)*3+$AO1740)-ROW())/12+5),AQ1740)</f>
        <v>0</v>
      </c>
      <c r="AU1740" s="58">
        <f ca="1">IF(AND(AQ1740&gt;0,AR1740&gt;0),COUNTIF(AU$6:AU1739,"&gt;0")+1,0)</f>
        <v>0</v>
      </c>
    </row>
    <row r="1741" spans="40:47">
      <c r="AN1741" s="58">
        <v>49</v>
      </c>
      <c r="AO1741" s="58">
        <v>1</v>
      </c>
      <c r="AP1741" s="58">
        <v>8</v>
      </c>
      <c r="AQ1741" s="58">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58">
        <f ca="1">COUNTIF(INDIRECT("H"&amp;(ROW()+12*(($AN1741-1)*3+$AO1741)-ROW())/12+5):INDIRECT("S"&amp;(ROW()+12*(($AN1741-1)*3+$AO1741)-ROW())/12+5),AQ1741)</f>
        <v>0</v>
      </c>
      <c r="AU1741" s="58">
        <f ca="1">IF(AND(AQ1741&gt;0,AR1741&gt;0),COUNTIF(AU$6:AU1740,"&gt;0")+1,0)</f>
        <v>0</v>
      </c>
    </row>
    <row r="1742" spans="40:47">
      <c r="AN1742" s="58">
        <v>49</v>
      </c>
      <c r="AO1742" s="58">
        <v>1</v>
      </c>
      <c r="AP1742" s="58">
        <v>9</v>
      </c>
      <c r="AQ1742" s="58">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58">
        <f ca="1">COUNTIF(INDIRECT("H"&amp;(ROW()+12*(($AN1742-1)*3+$AO1742)-ROW())/12+5):INDIRECT("S"&amp;(ROW()+12*(($AN1742-1)*3+$AO1742)-ROW())/12+5),AQ1742)</f>
        <v>0</v>
      </c>
      <c r="AU1742" s="58">
        <f ca="1">IF(AND(AQ1742&gt;0,AR1742&gt;0),COUNTIF(AU$6:AU1741,"&gt;0")+1,0)</f>
        <v>0</v>
      </c>
    </row>
    <row r="1743" spans="40:47">
      <c r="AN1743" s="58">
        <v>49</v>
      </c>
      <c r="AO1743" s="58">
        <v>1</v>
      </c>
      <c r="AP1743" s="58">
        <v>10</v>
      </c>
      <c r="AQ1743" s="58">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58">
        <f ca="1">COUNTIF(INDIRECT("H"&amp;(ROW()+12*(($AN1743-1)*3+$AO1743)-ROW())/12+5):INDIRECT("S"&amp;(ROW()+12*(($AN1743-1)*3+$AO1743)-ROW())/12+5),AQ1743)</f>
        <v>0</v>
      </c>
      <c r="AU1743" s="58">
        <f ca="1">IF(AND(AQ1743&gt;0,AR1743&gt;0),COUNTIF(AU$6:AU1742,"&gt;0")+1,0)</f>
        <v>0</v>
      </c>
    </row>
    <row r="1744" spans="40:47">
      <c r="AN1744" s="58">
        <v>49</v>
      </c>
      <c r="AO1744" s="58">
        <v>1</v>
      </c>
      <c r="AP1744" s="58">
        <v>11</v>
      </c>
      <c r="AQ1744" s="58">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58">
        <f ca="1">COUNTIF(INDIRECT("H"&amp;(ROW()+12*(($AN1744-1)*3+$AO1744)-ROW())/12+5):INDIRECT("S"&amp;(ROW()+12*(($AN1744-1)*3+$AO1744)-ROW())/12+5),AQ1744)</f>
        <v>0</v>
      </c>
      <c r="AU1744" s="58">
        <f ca="1">IF(AND(AQ1744&gt;0,AR1744&gt;0),COUNTIF(AU$6:AU1743,"&gt;0")+1,0)</f>
        <v>0</v>
      </c>
    </row>
    <row r="1745" spans="40:47">
      <c r="AN1745" s="58">
        <v>49</v>
      </c>
      <c r="AO1745" s="58">
        <v>1</v>
      </c>
      <c r="AP1745" s="58">
        <v>12</v>
      </c>
      <c r="AQ1745" s="58">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58">
        <f ca="1">COUNTIF(INDIRECT("H"&amp;(ROW()+12*(($AN1745-1)*3+$AO1745)-ROW())/12+5):INDIRECT("S"&amp;(ROW()+12*(($AN1745-1)*3+$AO1745)-ROW())/12+5),AQ1745)</f>
        <v>0</v>
      </c>
      <c r="AU1745" s="58">
        <f ca="1">IF(AND(AQ1745&gt;0,AR1745&gt;0),COUNTIF(AU$6:AU1744,"&gt;0")+1,0)</f>
        <v>0</v>
      </c>
    </row>
    <row r="1746" spans="40:47">
      <c r="AN1746" s="58">
        <v>49</v>
      </c>
      <c r="AO1746" s="58">
        <v>2</v>
      </c>
      <c r="AP1746" s="58">
        <v>1</v>
      </c>
      <c r="AQ1746" s="58">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58">
        <f ca="1">COUNTIF(INDIRECT("H"&amp;(ROW()+12*(($AN1746-1)*3+$AO1746)-ROW())/12+5):INDIRECT("S"&amp;(ROW()+12*(($AN1746-1)*3+$AO1746)-ROW())/12+5),AQ1746)</f>
        <v>0</v>
      </c>
      <c r="AU1746" s="58">
        <f ca="1">IF(AND(AQ1746&gt;0,AR1746&gt;0),COUNTIF(AU$6:AU1745,"&gt;0")+1,0)</f>
        <v>0</v>
      </c>
    </row>
    <row r="1747" spans="40:47">
      <c r="AN1747" s="58">
        <v>49</v>
      </c>
      <c r="AO1747" s="58">
        <v>2</v>
      </c>
      <c r="AP1747" s="58">
        <v>2</v>
      </c>
      <c r="AQ1747" s="58">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58">
        <f ca="1">COUNTIF(INDIRECT("H"&amp;(ROW()+12*(($AN1747-1)*3+$AO1747)-ROW())/12+5):INDIRECT("S"&amp;(ROW()+12*(($AN1747-1)*3+$AO1747)-ROW())/12+5),AQ1747)</f>
        <v>0</v>
      </c>
      <c r="AU1747" s="58">
        <f ca="1">IF(AND(AQ1747&gt;0,AR1747&gt;0),COUNTIF(AU$6:AU1746,"&gt;0")+1,0)</f>
        <v>0</v>
      </c>
    </row>
    <row r="1748" spans="40:47">
      <c r="AN1748" s="58">
        <v>49</v>
      </c>
      <c r="AO1748" s="58">
        <v>2</v>
      </c>
      <c r="AP1748" s="58">
        <v>3</v>
      </c>
      <c r="AQ1748" s="58">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58">
        <f ca="1">COUNTIF(INDIRECT("H"&amp;(ROW()+12*(($AN1748-1)*3+$AO1748)-ROW())/12+5):INDIRECT("S"&amp;(ROW()+12*(($AN1748-1)*3+$AO1748)-ROW())/12+5),AQ1748)</f>
        <v>0</v>
      </c>
      <c r="AU1748" s="58">
        <f ca="1">IF(AND(AQ1748&gt;0,AR1748&gt;0),COUNTIF(AU$6:AU1747,"&gt;0")+1,0)</f>
        <v>0</v>
      </c>
    </row>
    <row r="1749" spans="40:47">
      <c r="AN1749" s="58">
        <v>49</v>
      </c>
      <c r="AO1749" s="58">
        <v>2</v>
      </c>
      <c r="AP1749" s="58">
        <v>4</v>
      </c>
      <c r="AQ1749" s="58">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58">
        <f ca="1">COUNTIF(INDIRECT("H"&amp;(ROW()+12*(($AN1749-1)*3+$AO1749)-ROW())/12+5):INDIRECT("S"&amp;(ROW()+12*(($AN1749-1)*3+$AO1749)-ROW())/12+5),AQ1749)</f>
        <v>0</v>
      </c>
      <c r="AU1749" s="58">
        <f ca="1">IF(AND(AQ1749&gt;0,AR1749&gt;0),COUNTIF(AU$6:AU1748,"&gt;0")+1,0)</f>
        <v>0</v>
      </c>
    </row>
    <row r="1750" spans="40:47">
      <c r="AN1750" s="58">
        <v>49</v>
      </c>
      <c r="AO1750" s="58">
        <v>2</v>
      </c>
      <c r="AP1750" s="58">
        <v>5</v>
      </c>
      <c r="AQ1750" s="58">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58">
        <f ca="1">COUNTIF(INDIRECT("H"&amp;(ROW()+12*(($AN1750-1)*3+$AO1750)-ROW())/12+5):INDIRECT("S"&amp;(ROW()+12*(($AN1750-1)*3+$AO1750)-ROW())/12+5),AQ1750)</f>
        <v>0</v>
      </c>
      <c r="AU1750" s="58">
        <f ca="1">IF(AND(AQ1750&gt;0,AR1750&gt;0),COUNTIF(AU$6:AU1749,"&gt;0")+1,0)</f>
        <v>0</v>
      </c>
    </row>
    <row r="1751" spans="40:47">
      <c r="AN1751" s="58">
        <v>49</v>
      </c>
      <c r="AO1751" s="58">
        <v>2</v>
      </c>
      <c r="AP1751" s="58">
        <v>6</v>
      </c>
      <c r="AQ1751" s="58">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58">
        <f ca="1">COUNTIF(INDIRECT("H"&amp;(ROW()+12*(($AN1751-1)*3+$AO1751)-ROW())/12+5):INDIRECT("S"&amp;(ROW()+12*(($AN1751-1)*3+$AO1751)-ROW())/12+5),AQ1751)</f>
        <v>0</v>
      </c>
      <c r="AU1751" s="58">
        <f ca="1">IF(AND(AQ1751&gt;0,AR1751&gt;0),COUNTIF(AU$6:AU1750,"&gt;0")+1,0)</f>
        <v>0</v>
      </c>
    </row>
    <row r="1752" spans="40:47">
      <c r="AN1752" s="58">
        <v>49</v>
      </c>
      <c r="AO1752" s="58">
        <v>2</v>
      </c>
      <c r="AP1752" s="58">
        <v>7</v>
      </c>
      <c r="AQ1752" s="58">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58">
        <f ca="1">COUNTIF(INDIRECT("H"&amp;(ROW()+12*(($AN1752-1)*3+$AO1752)-ROW())/12+5):INDIRECT("S"&amp;(ROW()+12*(($AN1752-1)*3+$AO1752)-ROW())/12+5),AQ1752)</f>
        <v>0</v>
      </c>
      <c r="AU1752" s="58">
        <f ca="1">IF(AND(AQ1752&gt;0,AR1752&gt;0),COUNTIF(AU$6:AU1751,"&gt;0")+1,0)</f>
        <v>0</v>
      </c>
    </row>
    <row r="1753" spans="40:47">
      <c r="AN1753" s="58">
        <v>49</v>
      </c>
      <c r="AO1753" s="58">
        <v>2</v>
      </c>
      <c r="AP1753" s="58">
        <v>8</v>
      </c>
      <c r="AQ1753" s="58">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58">
        <f ca="1">COUNTIF(INDIRECT("H"&amp;(ROW()+12*(($AN1753-1)*3+$AO1753)-ROW())/12+5):INDIRECT("S"&amp;(ROW()+12*(($AN1753-1)*3+$AO1753)-ROW())/12+5),AQ1753)</f>
        <v>0</v>
      </c>
      <c r="AU1753" s="58">
        <f ca="1">IF(AND(AQ1753&gt;0,AR1753&gt;0),COUNTIF(AU$6:AU1752,"&gt;0")+1,0)</f>
        <v>0</v>
      </c>
    </row>
    <row r="1754" spans="40:47">
      <c r="AN1754" s="58">
        <v>49</v>
      </c>
      <c r="AO1754" s="58">
        <v>2</v>
      </c>
      <c r="AP1754" s="58">
        <v>9</v>
      </c>
      <c r="AQ1754" s="58">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58">
        <f ca="1">COUNTIF(INDIRECT("H"&amp;(ROW()+12*(($AN1754-1)*3+$AO1754)-ROW())/12+5):INDIRECT("S"&amp;(ROW()+12*(($AN1754-1)*3+$AO1754)-ROW())/12+5),AQ1754)</f>
        <v>0</v>
      </c>
      <c r="AU1754" s="58">
        <f ca="1">IF(AND(AQ1754&gt;0,AR1754&gt;0),COUNTIF(AU$6:AU1753,"&gt;0")+1,0)</f>
        <v>0</v>
      </c>
    </row>
    <row r="1755" spans="40:47">
      <c r="AN1755" s="58">
        <v>49</v>
      </c>
      <c r="AO1755" s="58">
        <v>2</v>
      </c>
      <c r="AP1755" s="58">
        <v>10</v>
      </c>
      <c r="AQ1755" s="58">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58">
        <f ca="1">COUNTIF(INDIRECT("H"&amp;(ROW()+12*(($AN1755-1)*3+$AO1755)-ROW())/12+5):INDIRECT("S"&amp;(ROW()+12*(($AN1755-1)*3+$AO1755)-ROW())/12+5),AQ1755)</f>
        <v>0</v>
      </c>
      <c r="AU1755" s="58">
        <f ca="1">IF(AND(AQ1755&gt;0,AR1755&gt;0),COUNTIF(AU$6:AU1754,"&gt;0")+1,0)</f>
        <v>0</v>
      </c>
    </row>
    <row r="1756" spans="40:47">
      <c r="AN1756" s="58">
        <v>49</v>
      </c>
      <c r="AO1756" s="58">
        <v>2</v>
      </c>
      <c r="AP1756" s="58">
        <v>11</v>
      </c>
      <c r="AQ1756" s="58">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58">
        <f ca="1">COUNTIF(INDIRECT("H"&amp;(ROW()+12*(($AN1756-1)*3+$AO1756)-ROW())/12+5):INDIRECT("S"&amp;(ROW()+12*(($AN1756-1)*3+$AO1756)-ROW())/12+5),AQ1756)</f>
        <v>0</v>
      </c>
      <c r="AU1756" s="58">
        <f ca="1">IF(AND(AQ1756&gt;0,AR1756&gt;0),COUNTIF(AU$6:AU1755,"&gt;0")+1,0)</f>
        <v>0</v>
      </c>
    </row>
    <row r="1757" spans="40:47">
      <c r="AN1757" s="58">
        <v>49</v>
      </c>
      <c r="AO1757" s="58">
        <v>2</v>
      </c>
      <c r="AP1757" s="58">
        <v>12</v>
      </c>
      <c r="AQ1757" s="58">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58">
        <f ca="1">COUNTIF(INDIRECT("H"&amp;(ROW()+12*(($AN1757-1)*3+$AO1757)-ROW())/12+5):INDIRECT("S"&amp;(ROW()+12*(($AN1757-1)*3+$AO1757)-ROW())/12+5),AQ1757)</f>
        <v>0</v>
      </c>
      <c r="AU1757" s="58">
        <f ca="1">IF(AND(AQ1757&gt;0,AR1757&gt;0),COUNTIF(AU$6:AU1756,"&gt;0")+1,0)</f>
        <v>0</v>
      </c>
    </row>
    <row r="1758" spans="40:47">
      <c r="AN1758" s="58">
        <v>49</v>
      </c>
      <c r="AO1758" s="58">
        <v>3</v>
      </c>
      <c r="AP1758" s="58">
        <v>1</v>
      </c>
      <c r="AQ1758" s="58">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58">
        <f ca="1">COUNTIF(INDIRECT("H"&amp;(ROW()+12*(($AN1758-1)*3+$AO1758)-ROW())/12+5):INDIRECT("S"&amp;(ROW()+12*(($AN1758-1)*3+$AO1758)-ROW())/12+5),AQ1758)</f>
        <v>0</v>
      </c>
      <c r="AU1758" s="58">
        <f ca="1">IF(AND(AQ1758&gt;0,AR1758&gt;0),COUNTIF(AU$6:AU1757,"&gt;0")+1,0)</f>
        <v>0</v>
      </c>
    </row>
    <row r="1759" spans="40:47">
      <c r="AN1759" s="58">
        <v>49</v>
      </c>
      <c r="AO1759" s="58">
        <v>3</v>
      </c>
      <c r="AP1759" s="58">
        <v>2</v>
      </c>
      <c r="AQ1759" s="58">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58">
        <f ca="1">COUNTIF(INDIRECT("H"&amp;(ROW()+12*(($AN1759-1)*3+$AO1759)-ROW())/12+5):INDIRECT("S"&amp;(ROW()+12*(($AN1759-1)*3+$AO1759)-ROW())/12+5),AQ1759)</f>
        <v>0</v>
      </c>
      <c r="AU1759" s="58">
        <f ca="1">IF(AND(AQ1759&gt;0,AR1759&gt;0),COUNTIF(AU$6:AU1758,"&gt;0")+1,0)</f>
        <v>0</v>
      </c>
    </row>
    <row r="1760" spans="40:47">
      <c r="AN1760" s="58">
        <v>49</v>
      </c>
      <c r="AO1760" s="58">
        <v>3</v>
      </c>
      <c r="AP1760" s="58">
        <v>3</v>
      </c>
      <c r="AQ1760" s="58">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58">
        <f ca="1">COUNTIF(INDIRECT("H"&amp;(ROW()+12*(($AN1760-1)*3+$AO1760)-ROW())/12+5):INDIRECT("S"&amp;(ROW()+12*(($AN1760-1)*3+$AO1760)-ROW())/12+5),AQ1760)</f>
        <v>0</v>
      </c>
      <c r="AU1760" s="58">
        <f ca="1">IF(AND(AQ1760&gt;0,AR1760&gt;0),COUNTIF(AU$6:AU1759,"&gt;0")+1,0)</f>
        <v>0</v>
      </c>
    </row>
    <row r="1761" spans="40:47">
      <c r="AN1761" s="58">
        <v>49</v>
      </c>
      <c r="AO1761" s="58">
        <v>3</v>
      </c>
      <c r="AP1761" s="58">
        <v>4</v>
      </c>
      <c r="AQ1761" s="58">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58">
        <f ca="1">COUNTIF(INDIRECT("H"&amp;(ROW()+12*(($AN1761-1)*3+$AO1761)-ROW())/12+5):INDIRECT("S"&amp;(ROW()+12*(($AN1761-1)*3+$AO1761)-ROW())/12+5),AQ1761)</f>
        <v>0</v>
      </c>
      <c r="AU1761" s="58">
        <f ca="1">IF(AND(AQ1761&gt;0,AR1761&gt;0),COUNTIF(AU$6:AU1760,"&gt;0")+1,0)</f>
        <v>0</v>
      </c>
    </row>
    <row r="1762" spans="40:47">
      <c r="AN1762" s="58">
        <v>49</v>
      </c>
      <c r="AO1762" s="58">
        <v>3</v>
      </c>
      <c r="AP1762" s="58">
        <v>5</v>
      </c>
      <c r="AQ1762" s="58">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58">
        <f ca="1">COUNTIF(INDIRECT("H"&amp;(ROW()+12*(($AN1762-1)*3+$AO1762)-ROW())/12+5):INDIRECT("S"&amp;(ROW()+12*(($AN1762-1)*3+$AO1762)-ROW())/12+5),AQ1762)</f>
        <v>0</v>
      </c>
      <c r="AU1762" s="58">
        <f ca="1">IF(AND(AQ1762&gt;0,AR1762&gt;0),COUNTIF(AU$6:AU1761,"&gt;0")+1,0)</f>
        <v>0</v>
      </c>
    </row>
    <row r="1763" spans="40:47">
      <c r="AN1763" s="58">
        <v>49</v>
      </c>
      <c r="AO1763" s="58">
        <v>3</v>
      </c>
      <c r="AP1763" s="58">
        <v>6</v>
      </c>
      <c r="AQ1763" s="58">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58">
        <f ca="1">COUNTIF(INDIRECT("H"&amp;(ROW()+12*(($AN1763-1)*3+$AO1763)-ROW())/12+5):INDIRECT("S"&amp;(ROW()+12*(($AN1763-1)*3+$AO1763)-ROW())/12+5),AQ1763)</f>
        <v>0</v>
      </c>
      <c r="AU1763" s="58">
        <f ca="1">IF(AND(AQ1763&gt;0,AR1763&gt;0),COUNTIF(AU$6:AU1762,"&gt;0")+1,0)</f>
        <v>0</v>
      </c>
    </row>
    <row r="1764" spans="40:47">
      <c r="AN1764" s="58">
        <v>49</v>
      </c>
      <c r="AO1764" s="58">
        <v>3</v>
      </c>
      <c r="AP1764" s="58">
        <v>7</v>
      </c>
      <c r="AQ1764" s="58">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58">
        <f ca="1">COUNTIF(INDIRECT("H"&amp;(ROW()+12*(($AN1764-1)*3+$AO1764)-ROW())/12+5):INDIRECT("S"&amp;(ROW()+12*(($AN1764-1)*3+$AO1764)-ROW())/12+5),AQ1764)</f>
        <v>0</v>
      </c>
      <c r="AU1764" s="58">
        <f ca="1">IF(AND(AQ1764&gt;0,AR1764&gt;0),COUNTIF(AU$6:AU1763,"&gt;0")+1,0)</f>
        <v>0</v>
      </c>
    </row>
    <row r="1765" spans="40:47">
      <c r="AN1765" s="58">
        <v>49</v>
      </c>
      <c r="AO1765" s="58">
        <v>3</v>
      </c>
      <c r="AP1765" s="58">
        <v>8</v>
      </c>
      <c r="AQ1765" s="58">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58">
        <f ca="1">COUNTIF(INDIRECT("H"&amp;(ROW()+12*(($AN1765-1)*3+$AO1765)-ROW())/12+5):INDIRECT("S"&amp;(ROW()+12*(($AN1765-1)*3+$AO1765)-ROW())/12+5),AQ1765)</f>
        <v>0</v>
      </c>
      <c r="AU1765" s="58">
        <f ca="1">IF(AND(AQ1765&gt;0,AR1765&gt;0),COUNTIF(AU$6:AU1764,"&gt;0")+1,0)</f>
        <v>0</v>
      </c>
    </row>
    <row r="1766" spans="40:47">
      <c r="AN1766" s="58">
        <v>49</v>
      </c>
      <c r="AO1766" s="58">
        <v>3</v>
      </c>
      <c r="AP1766" s="58">
        <v>9</v>
      </c>
      <c r="AQ1766" s="58">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58">
        <f ca="1">COUNTIF(INDIRECT("H"&amp;(ROW()+12*(($AN1766-1)*3+$AO1766)-ROW())/12+5):INDIRECT("S"&amp;(ROW()+12*(($AN1766-1)*3+$AO1766)-ROW())/12+5),AQ1766)</f>
        <v>0</v>
      </c>
      <c r="AU1766" s="58">
        <f ca="1">IF(AND(AQ1766&gt;0,AR1766&gt;0),COUNTIF(AU$6:AU1765,"&gt;0")+1,0)</f>
        <v>0</v>
      </c>
    </row>
    <row r="1767" spans="40:47">
      <c r="AN1767" s="58">
        <v>49</v>
      </c>
      <c r="AO1767" s="58">
        <v>3</v>
      </c>
      <c r="AP1767" s="58">
        <v>10</v>
      </c>
      <c r="AQ1767" s="58">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58">
        <f ca="1">COUNTIF(INDIRECT("H"&amp;(ROW()+12*(($AN1767-1)*3+$AO1767)-ROW())/12+5):INDIRECT("S"&amp;(ROW()+12*(($AN1767-1)*3+$AO1767)-ROW())/12+5),AQ1767)</f>
        <v>0</v>
      </c>
      <c r="AU1767" s="58">
        <f ca="1">IF(AND(AQ1767&gt;0,AR1767&gt;0),COUNTIF(AU$6:AU1766,"&gt;0")+1,0)</f>
        <v>0</v>
      </c>
    </row>
    <row r="1768" spans="40:47">
      <c r="AN1768" s="58">
        <v>49</v>
      </c>
      <c r="AO1768" s="58">
        <v>3</v>
      </c>
      <c r="AP1768" s="58">
        <v>11</v>
      </c>
      <c r="AQ1768" s="58">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58">
        <f ca="1">COUNTIF(INDIRECT("H"&amp;(ROW()+12*(($AN1768-1)*3+$AO1768)-ROW())/12+5):INDIRECT("S"&amp;(ROW()+12*(($AN1768-1)*3+$AO1768)-ROW())/12+5),AQ1768)</f>
        <v>0</v>
      </c>
      <c r="AU1768" s="58">
        <f ca="1">IF(AND(AQ1768&gt;0,AR1768&gt;0),COUNTIF(AU$6:AU1767,"&gt;0")+1,0)</f>
        <v>0</v>
      </c>
    </row>
    <row r="1769" spans="40:47">
      <c r="AN1769" s="243">
        <v>49</v>
      </c>
      <c r="AO1769" s="243">
        <v>3</v>
      </c>
      <c r="AP1769" s="243">
        <v>12</v>
      </c>
      <c r="AQ1769" s="58">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58">
        <f ca="1">COUNTIF(INDIRECT("H"&amp;(ROW()+12*(($AN1769-1)*3+$AO1769)-ROW())/12+5):INDIRECT("S"&amp;(ROW()+12*(($AN1769-1)*3+$AO1769)-ROW())/12+5),AQ1769)</f>
        <v>0</v>
      </c>
      <c r="AU1769" s="58">
        <f ca="1">IF(AND(AQ1769&gt;0,AR1769&gt;0),COUNTIF(AU$6:AU1768,"&gt;0")+1,0)</f>
        <v>0</v>
      </c>
    </row>
    <row r="1770" spans="40:47">
      <c r="AN1770" s="58">
        <v>50</v>
      </c>
      <c r="AO1770" s="58">
        <v>1</v>
      </c>
      <c r="AP1770" s="58">
        <v>1</v>
      </c>
      <c r="AQ1770" s="58">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58">
        <f ca="1">COUNTIF(INDIRECT("H"&amp;(ROW()+12*(($AN1770-1)*3+$AO1770)-ROW())/12+5):INDIRECT("S"&amp;(ROW()+12*(($AN1770-1)*3+$AO1770)-ROW())/12+5),AQ1770)</f>
        <v>0</v>
      </c>
      <c r="AU1770" s="58">
        <f ca="1">IF(AND(AQ1770&gt;0,AR1770&gt;0),COUNTIF(AU$6:AU1769,"&gt;0")+1,0)</f>
        <v>0</v>
      </c>
    </row>
    <row r="1771" spans="40:47">
      <c r="AN1771" s="58">
        <v>50</v>
      </c>
      <c r="AO1771" s="58">
        <v>1</v>
      </c>
      <c r="AP1771" s="58">
        <v>2</v>
      </c>
      <c r="AQ1771" s="58">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58">
        <f ca="1">COUNTIF(INDIRECT("H"&amp;(ROW()+12*(($AN1771-1)*3+$AO1771)-ROW())/12+5):INDIRECT("S"&amp;(ROW()+12*(($AN1771-1)*3+$AO1771)-ROW())/12+5),AQ1771)</f>
        <v>0</v>
      </c>
      <c r="AU1771" s="58">
        <f ca="1">IF(AND(AQ1771&gt;0,AR1771&gt;0),COUNTIF(AU$6:AU1770,"&gt;0")+1,0)</f>
        <v>0</v>
      </c>
    </row>
    <row r="1772" spans="40:47">
      <c r="AN1772" s="58">
        <v>50</v>
      </c>
      <c r="AO1772" s="58">
        <v>1</v>
      </c>
      <c r="AP1772" s="58">
        <v>3</v>
      </c>
      <c r="AQ1772" s="58">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58">
        <f ca="1">COUNTIF(INDIRECT("H"&amp;(ROW()+12*(($AN1772-1)*3+$AO1772)-ROW())/12+5):INDIRECT("S"&amp;(ROW()+12*(($AN1772-1)*3+$AO1772)-ROW())/12+5),AQ1772)</f>
        <v>0</v>
      </c>
      <c r="AU1772" s="58">
        <f ca="1">IF(AND(AQ1772&gt;0,AR1772&gt;0),COUNTIF(AU$6:AU1771,"&gt;0")+1,0)</f>
        <v>0</v>
      </c>
    </row>
    <row r="1773" spans="40:47">
      <c r="AN1773" s="58">
        <v>50</v>
      </c>
      <c r="AO1773" s="58">
        <v>1</v>
      </c>
      <c r="AP1773" s="58">
        <v>4</v>
      </c>
      <c r="AQ1773" s="58">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58">
        <f ca="1">COUNTIF(INDIRECT("H"&amp;(ROW()+12*(($AN1773-1)*3+$AO1773)-ROW())/12+5):INDIRECT("S"&amp;(ROW()+12*(($AN1773-1)*3+$AO1773)-ROW())/12+5),AQ1773)</f>
        <v>0</v>
      </c>
      <c r="AU1773" s="58">
        <f ca="1">IF(AND(AQ1773&gt;0,AR1773&gt;0),COUNTIF(AU$6:AU1772,"&gt;0")+1,0)</f>
        <v>0</v>
      </c>
    </row>
    <row r="1774" spans="40:47">
      <c r="AN1774" s="58">
        <v>50</v>
      </c>
      <c r="AO1774" s="58">
        <v>1</v>
      </c>
      <c r="AP1774" s="58">
        <v>5</v>
      </c>
      <c r="AQ1774" s="58">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58">
        <f ca="1">COUNTIF(INDIRECT("H"&amp;(ROW()+12*(($AN1774-1)*3+$AO1774)-ROW())/12+5):INDIRECT("S"&amp;(ROW()+12*(($AN1774-1)*3+$AO1774)-ROW())/12+5),AQ1774)</f>
        <v>0</v>
      </c>
      <c r="AU1774" s="58">
        <f ca="1">IF(AND(AQ1774&gt;0,AR1774&gt;0),COUNTIF(AU$6:AU1773,"&gt;0")+1,0)</f>
        <v>0</v>
      </c>
    </row>
    <row r="1775" spans="40:47">
      <c r="AN1775" s="58">
        <v>50</v>
      </c>
      <c r="AO1775" s="58">
        <v>1</v>
      </c>
      <c r="AP1775" s="58">
        <v>6</v>
      </c>
      <c r="AQ1775" s="58">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58">
        <f ca="1">COUNTIF(INDIRECT("H"&amp;(ROW()+12*(($AN1775-1)*3+$AO1775)-ROW())/12+5):INDIRECT("S"&amp;(ROW()+12*(($AN1775-1)*3+$AO1775)-ROW())/12+5),AQ1775)</f>
        <v>0</v>
      </c>
      <c r="AU1775" s="58">
        <f ca="1">IF(AND(AQ1775&gt;0,AR1775&gt;0),COUNTIF(AU$6:AU1774,"&gt;0")+1,0)</f>
        <v>0</v>
      </c>
    </row>
    <row r="1776" spans="40:47">
      <c r="AN1776" s="58">
        <v>50</v>
      </c>
      <c r="AO1776" s="58">
        <v>1</v>
      </c>
      <c r="AP1776" s="58">
        <v>7</v>
      </c>
      <c r="AQ1776" s="58">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58">
        <f ca="1">COUNTIF(INDIRECT("H"&amp;(ROW()+12*(($AN1776-1)*3+$AO1776)-ROW())/12+5):INDIRECT("S"&amp;(ROW()+12*(($AN1776-1)*3+$AO1776)-ROW())/12+5),AQ1776)</f>
        <v>0</v>
      </c>
      <c r="AU1776" s="58">
        <f ca="1">IF(AND(AQ1776&gt;0,AR1776&gt;0),COUNTIF(AU$6:AU1775,"&gt;0")+1,0)</f>
        <v>0</v>
      </c>
    </row>
    <row r="1777" spans="40:47">
      <c r="AN1777" s="58">
        <v>50</v>
      </c>
      <c r="AO1777" s="58">
        <v>1</v>
      </c>
      <c r="AP1777" s="58">
        <v>8</v>
      </c>
      <c r="AQ1777" s="58">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58">
        <f ca="1">COUNTIF(INDIRECT("H"&amp;(ROW()+12*(($AN1777-1)*3+$AO1777)-ROW())/12+5):INDIRECT("S"&amp;(ROW()+12*(($AN1777-1)*3+$AO1777)-ROW())/12+5),AQ1777)</f>
        <v>0</v>
      </c>
      <c r="AU1777" s="58">
        <f ca="1">IF(AND(AQ1777&gt;0,AR1777&gt;0),COUNTIF(AU$6:AU1776,"&gt;0")+1,0)</f>
        <v>0</v>
      </c>
    </row>
    <row r="1778" spans="40:47">
      <c r="AN1778" s="58">
        <v>50</v>
      </c>
      <c r="AO1778" s="58">
        <v>1</v>
      </c>
      <c r="AP1778" s="58">
        <v>9</v>
      </c>
      <c r="AQ1778" s="58">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58">
        <f ca="1">COUNTIF(INDIRECT("H"&amp;(ROW()+12*(($AN1778-1)*3+$AO1778)-ROW())/12+5):INDIRECT("S"&amp;(ROW()+12*(($AN1778-1)*3+$AO1778)-ROW())/12+5),AQ1778)</f>
        <v>0</v>
      </c>
      <c r="AU1778" s="58">
        <f ca="1">IF(AND(AQ1778&gt;0,AR1778&gt;0),COUNTIF(AU$6:AU1777,"&gt;0")+1,0)</f>
        <v>0</v>
      </c>
    </row>
    <row r="1779" spans="40:47">
      <c r="AN1779" s="58">
        <v>50</v>
      </c>
      <c r="AO1779" s="58">
        <v>1</v>
      </c>
      <c r="AP1779" s="58">
        <v>10</v>
      </c>
      <c r="AQ1779" s="58">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58">
        <f ca="1">COUNTIF(INDIRECT("H"&amp;(ROW()+12*(($AN1779-1)*3+$AO1779)-ROW())/12+5):INDIRECT("S"&amp;(ROW()+12*(($AN1779-1)*3+$AO1779)-ROW())/12+5),AQ1779)</f>
        <v>0</v>
      </c>
      <c r="AU1779" s="58">
        <f ca="1">IF(AND(AQ1779&gt;0,AR1779&gt;0),COUNTIF(AU$6:AU1778,"&gt;0")+1,0)</f>
        <v>0</v>
      </c>
    </row>
    <row r="1780" spans="40:47">
      <c r="AN1780" s="58">
        <v>50</v>
      </c>
      <c r="AO1780" s="58">
        <v>1</v>
      </c>
      <c r="AP1780" s="58">
        <v>11</v>
      </c>
      <c r="AQ1780" s="58">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58">
        <f ca="1">COUNTIF(INDIRECT("H"&amp;(ROW()+12*(($AN1780-1)*3+$AO1780)-ROW())/12+5):INDIRECT("S"&amp;(ROW()+12*(($AN1780-1)*3+$AO1780)-ROW())/12+5),AQ1780)</f>
        <v>0</v>
      </c>
      <c r="AU1780" s="58">
        <f ca="1">IF(AND(AQ1780&gt;0,AR1780&gt;0),COUNTIF(AU$6:AU1779,"&gt;0")+1,0)</f>
        <v>0</v>
      </c>
    </row>
    <row r="1781" spans="40:47">
      <c r="AN1781" s="58">
        <v>50</v>
      </c>
      <c r="AO1781" s="58">
        <v>1</v>
      </c>
      <c r="AP1781" s="58">
        <v>12</v>
      </c>
      <c r="AQ1781" s="58">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58">
        <f ca="1">COUNTIF(INDIRECT("H"&amp;(ROW()+12*(($AN1781-1)*3+$AO1781)-ROW())/12+5):INDIRECT("S"&amp;(ROW()+12*(($AN1781-1)*3+$AO1781)-ROW())/12+5),AQ1781)</f>
        <v>0</v>
      </c>
      <c r="AU1781" s="58">
        <f ca="1">IF(AND(AQ1781&gt;0,AR1781&gt;0),COUNTIF(AU$6:AU1780,"&gt;0")+1,0)</f>
        <v>0</v>
      </c>
    </row>
    <row r="1782" spans="40:47">
      <c r="AN1782" s="58">
        <v>50</v>
      </c>
      <c r="AO1782" s="58">
        <v>2</v>
      </c>
      <c r="AP1782" s="58">
        <v>1</v>
      </c>
      <c r="AQ1782" s="58">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58">
        <f ca="1">COUNTIF(INDIRECT("H"&amp;(ROW()+12*(($AN1782-1)*3+$AO1782)-ROW())/12+5):INDIRECT("S"&amp;(ROW()+12*(($AN1782-1)*3+$AO1782)-ROW())/12+5),AQ1782)</f>
        <v>0</v>
      </c>
      <c r="AU1782" s="58">
        <f ca="1">IF(AND(AQ1782&gt;0,AR1782&gt;0),COUNTIF(AU$6:AU1781,"&gt;0")+1,0)</f>
        <v>0</v>
      </c>
    </row>
    <row r="1783" spans="40:47">
      <c r="AN1783" s="58">
        <v>50</v>
      </c>
      <c r="AO1783" s="58">
        <v>2</v>
      </c>
      <c r="AP1783" s="58">
        <v>2</v>
      </c>
      <c r="AQ1783" s="58">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58">
        <f ca="1">COUNTIF(INDIRECT("H"&amp;(ROW()+12*(($AN1783-1)*3+$AO1783)-ROW())/12+5):INDIRECT("S"&amp;(ROW()+12*(($AN1783-1)*3+$AO1783)-ROW())/12+5),AQ1783)</f>
        <v>0</v>
      </c>
      <c r="AU1783" s="58">
        <f ca="1">IF(AND(AQ1783&gt;0,AR1783&gt;0),COUNTIF(AU$6:AU1782,"&gt;0")+1,0)</f>
        <v>0</v>
      </c>
    </row>
    <row r="1784" spans="40:47">
      <c r="AN1784" s="58">
        <v>50</v>
      </c>
      <c r="AO1784" s="58">
        <v>2</v>
      </c>
      <c r="AP1784" s="58">
        <v>3</v>
      </c>
      <c r="AQ1784" s="58">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58">
        <f ca="1">COUNTIF(INDIRECT("H"&amp;(ROW()+12*(($AN1784-1)*3+$AO1784)-ROW())/12+5):INDIRECT("S"&amp;(ROW()+12*(($AN1784-1)*3+$AO1784)-ROW())/12+5),AQ1784)</f>
        <v>0</v>
      </c>
      <c r="AU1784" s="58">
        <f ca="1">IF(AND(AQ1784&gt;0,AR1784&gt;0),COUNTIF(AU$6:AU1783,"&gt;0")+1,0)</f>
        <v>0</v>
      </c>
    </row>
    <row r="1785" spans="40:47">
      <c r="AN1785" s="58">
        <v>50</v>
      </c>
      <c r="AO1785" s="58">
        <v>2</v>
      </c>
      <c r="AP1785" s="58">
        <v>4</v>
      </c>
      <c r="AQ1785" s="58">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58">
        <f ca="1">COUNTIF(INDIRECT("H"&amp;(ROW()+12*(($AN1785-1)*3+$AO1785)-ROW())/12+5):INDIRECT("S"&amp;(ROW()+12*(($AN1785-1)*3+$AO1785)-ROW())/12+5),AQ1785)</f>
        <v>0</v>
      </c>
      <c r="AU1785" s="58">
        <f ca="1">IF(AND(AQ1785&gt;0,AR1785&gt;0),COUNTIF(AU$6:AU1784,"&gt;0")+1,0)</f>
        <v>0</v>
      </c>
    </row>
    <row r="1786" spans="40:47">
      <c r="AN1786" s="58">
        <v>50</v>
      </c>
      <c r="AO1786" s="58">
        <v>2</v>
      </c>
      <c r="AP1786" s="58">
        <v>5</v>
      </c>
      <c r="AQ1786" s="58">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58">
        <f ca="1">COUNTIF(INDIRECT("H"&amp;(ROW()+12*(($AN1786-1)*3+$AO1786)-ROW())/12+5):INDIRECT("S"&amp;(ROW()+12*(($AN1786-1)*3+$AO1786)-ROW())/12+5),AQ1786)</f>
        <v>0</v>
      </c>
      <c r="AU1786" s="58">
        <f ca="1">IF(AND(AQ1786&gt;0,AR1786&gt;0),COUNTIF(AU$6:AU1785,"&gt;0")+1,0)</f>
        <v>0</v>
      </c>
    </row>
    <row r="1787" spans="40:47">
      <c r="AN1787" s="58">
        <v>50</v>
      </c>
      <c r="AO1787" s="58">
        <v>2</v>
      </c>
      <c r="AP1787" s="58">
        <v>6</v>
      </c>
      <c r="AQ1787" s="58">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58">
        <f ca="1">COUNTIF(INDIRECT("H"&amp;(ROW()+12*(($AN1787-1)*3+$AO1787)-ROW())/12+5):INDIRECT("S"&amp;(ROW()+12*(($AN1787-1)*3+$AO1787)-ROW())/12+5),AQ1787)</f>
        <v>0</v>
      </c>
      <c r="AU1787" s="58">
        <f ca="1">IF(AND(AQ1787&gt;0,AR1787&gt;0),COUNTIF(AU$6:AU1786,"&gt;0")+1,0)</f>
        <v>0</v>
      </c>
    </row>
    <row r="1788" spans="40:47">
      <c r="AN1788" s="58">
        <v>50</v>
      </c>
      <c r="AO1788" s="58">
        <v>2</v>
      </c>
      <c r="AP1788" s="58">
        <v>7</v>
      </c>
      <c r="AQ1788" s="58">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58">
        <f ca="1">COUNTIF(INDIRECT("H"&amp;(ROW()+12*(($AN1788-1)*3+$AO1788)-ROW())/12+5):INDIRECT("S"&amp;(ROW()+12*(($AN1788-1)*3+$AO1788)-ROW())/12+5),AQ1788)</f>
        <v>0</v>
      </c>
      <c r="AU1788" s="58">
        <f ca="1">IF(AND(AQ1788&gt;0,AR1788&gt;0),COUNTIF(AU$6:AU1787,"&gt;0")+1,0)</f>
        <v>0</v>
      </c>
    </row>
    <row r="1789" spans="40:47">
      <c r="AN1789" s="58">
        <v>50</v>
      </c>
      <c r="AO1789" s="58">
        <v>2</v>
      </c>
      <c r="AP1789" s="58">
        <v>8</v>
      </c>
      <c r="AQ1789" s="58">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58">
        <f ca="1">COUNTIF(INDIRECT("H"&amp;(ROW()+12*(($AN1789-1)*3+$AO1789)-ROW())/12+5):INDIRECT("S"&amp;(ROW()+12*(($AN1789-1)*3+$AO1789)-ROW())/12+5),AQ1789)</f>
        <v>0</v>
      </c>
      <c r="AU1789" s="58">
        <f ca="1">IF(AND(AQ1789&gt;0,AR1789&gt;0),COUNTIF(AU$6:AU1788,"&gt;0")+1,0)</f>
        <v>0</v>
      </c>
    </row>
    <row r="1790" spans="40:47">
      <c r="AN1790" s="58">
        <v>50</v>
      </c>
      <c r="AO1790" s="58">
        <v>2</v>
      </c>
      <c r="AP1790" s="58">
        <v>9</v>
      </c>
      <c r="AQ1790" s="58">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58">
        <f ca="1">COUNTIF(INDIRECT("H"&amp;(ROW()+12*(($AN1790-1)*3+$AO1790)-ROW())/12+5):INDIRECT("S"&amp;(ROW()+12*(($AN1790-1)*3+$AO1790)-ROW())/12+5),AQ1790)</f>
        <v>0</v>
      </c>
      <c r="AU1790" s="58">
        <f ca="1">IF(AND(AQ1790&gt;0,AR1790&gt;0),COUNTIF(AU$6:AU1789,"&gt;0")+1,0)</f>
        <v>0</v>
      </c>
    </row>
    <row r="1791" spans="40:47">
      <c r="AN1791" s="58">
        <v>50</v>
      </c>
      <c r="AO1791" s="58">
        <v>2</v>
      </c>
      <c r="AP1791" s="58">
        <v>10</v>
      </c>
      <c r="AQ1791" s="58">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58">
        <f ca="1">COUNTIF(INDIRECT("H"&amp;(ROW()+12*(($AN1791-1)*3+$AO1791)-ROW())/12+5):INDIRECT("S"&amp;(ROW()+12*(($AN1791-1)*3+$AO1791)-ROW())/12+5),AQ1791)</f>
        <v>0</v>
      </c>
      <c r="AU1791" s="58">
        <f ca="1">IF(AND(AQ1791&gt;0,AR1791&gt;0),COUNTIF(AU$6:AU1790,"&gt;0")+1,0)</f>
        <v>0</v>
      </c>
    </row>
    <row r="1792" spans="40:47">
      <c r="AN1792" s="58">
        <v>50</v>
      </c>
      <c r="AO1792" s="58">
        <v>2</v>
      </c>
      <c r="AP1792" s="58">
        <v>11</v>
      </c>
      <c r="AQ1792" s="58">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58">
        <f ca="1">COUNTIF(INDIRECT("H"&amp;(ROW()+12*(($AN1792-1)*3+$AO1792)-ROW())/12+5):INDIRECT("S"&amp;(ROW()+12*(($AN1792-1)*3+$AO1792)-ROW())/12+5),AQ1792)</f>
        <v>0</v>
      </c>
      <c r="AU1792" s="58">
        <f ca="1">IF(AND(AQ1792&gt;0,AR1792&gt;0),COUNTIF(AU$6:AU1791,"&gt;0")+1,0)</f>
        <v>0</v>
      </c>
    </row>
    <row r="1793" spans="40:47">
      <c r="AN1793" s="58">
        <v>50</v>
      </c>
      <c r="AO1793" s="58">
        <v>2</v>
      </c>
      <c r="AP1793" s="58">
        <v>12</v>
      </c>
      <c r="AQ1793" s="58">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58">
        <f ca="1">COUNTIF(INDIRECT("H"&amp;(ROW()+12*(($AN1793-1)*3+$AO1793)-ROW())/12+5):INDIRECT("S"&amp;(ROW()+12*(($AN1793-1)*3+$AO1793)-ROW())/12+5),AQ1793)</f>
        <v>0</v>
      </c>
      <c r="AU1793" s="58">
        <f ca="1">IF(AND(AQ1793&gt;0,AR1793&gt;0),COUNTIF(AU$6:AU1792,"&gt;0")+1,0)</f>
        <v>0</v>
      </c>
    </row>
    <row r="1794" spans="40:47">
      <c r="AN1794" s="58">
        <v>50</v>
      </c>
      <c r="AO1794" s="58">
        <v>3</v>
      </c>
      <c r="AP1794" s="58">
        <v>1</v>
      </c>
      <c r="AQ1794" s="58">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58">
        <f ca="1">COUNTIF(INDIRECT("H"&amp;(ROW()+12*(($AN1794-1)*3+$AO1794)-ROW())/12+5):INDIRECT("S"&amp;(ROW()+12*(($AN1794-1)*3+$AO1794)-ROW())/12+5),AQ1794)</f>
        <v>0</v>
      </c>
      <c r="AU1794" s="58">
        <f ca="1">IF(AND(AQ1794&gt;0,AR1794&gt;0),COUNTIF(AU$6:AU1793,"&gt;0")+1,0)</f>
        <v>0</v>
      </c>
    </row>
    <row r="1795" spans="40:47">
      <c r="AN1795" s="58">
        <v>50</v>
      </c>
      <c r="AO1795" s="58">
        <v>3</v>
      </c>
      <c r="AP1795" s="58">
        <v>2</v>
      </c>
      <c r="AQ1795" s="58">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58">
        <f ca="1">COUNTIF(INDIRECT("H"&amp;(ROW()+12*(($AN1795-1)*3+$AO1795)-ROW())/12+5):INDIRECT("S"&amp;(ROW()+12*(($AN1795-1)*3+$AO1795)-ROW())/12+5),AQ1795)</f>
        <v>0</v>
      </c>
      <c r="AU1795" s="58">
        <f ca="1">IF(AND(AQ1795&gt;0,AR1795&gt;0),COUNTIF(AU$6:AU1794,"&gt;0")+1,0)</f>
        <v>0</v>
      </c>
    </row>
    <row r="1796" spans="40:47">
      <c r="AN1796" s="58">
        <v>50</v>
      </c>
      <c r="AO1796" s="58">
        <v>3</v>
      </c>
      <c r="AP1796" s="58">
        <v>3</v>
      </c>
      <c r="AQ1796" s="58">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58">
        <f ca="1">COUNTIF(INDIRECT("H"&amp;(ROW()+12*(($AN1796-1)*3+$AO1796)-ROW())/12+5):INDIRECT("S"&amp;(ROW()+12*(($AN1796-1)*3+$AO1796)-ROW())/12+5),AQ1796)</f>
        <v>0</v>
      </c>
      <c r="AU1796" s="58">
        <f ca="1">IF(AND(AQ1796&gt;0,AR1796&gt;0),COUNTIF(AU$6:AU1795,"&gt;0")+1,0)</f>
        <v>0</v>
      </c>
    </row>
    <row r="1797" spans="40:47">
      <c r="AN1797" s="58">
        <v>50</v>
      </c>
      <c r="AO1797" s="58">
        <v>3</v>
      </c>
      <c r="AP1797" s="58">
        <v>4</v>
      </c>
      <c r="AQ1797" s="58">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58">
        <f ca="1">COUNTIF(INDIRECT("H"&amp;(ROW()+12*(($AN1797-1)*3+$AO1797)-ROW())/12+5):INDIRECT("S"&amp;(ROW()+12*(($AN1797-1)*3+$AO1797)-ROW())/12+5),AQ1797)</f>
        <v>0</v>
      </c>
      <c r="AU1797" s="58">
        <f ca="1">IF(AND(AQ1797&gt;0,AR1797&gt;0),COUNTIF(AU$6:AU1796,"&gt;0")+1,0)</f>
        <v>0</v>
      </c>
    </row>
    <row r="1798" spans="40:47">
      <c r="AN1798" s="58">
        <v>50</v>
      </c>
      <c r="AO1798" s="58">
        <v>3</v>
      </c>
      <c r="AP1798" s="58">
        <v>5</v>
      </c>
      <c r="AQ1798" s="58">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58">
        <f ca="1">COUNTIF(INDIRECT("H"&amp;(ROW()+12*(($AN1798-1)*3+$AO1798)-ROW())/12+5):INDIRECT("S"&amp;(ROW()+12*(($AN1798-1)*3+$AO1798)-ROW())/12+5),AQ1798)</f>
        <v>0</v>
      </c>
      <c r="AU1798" s="58">
        <f ca="1">IF(AND(AQ1798&gt;0,AR1798&gt;0),COUNTIF(AU$6:AU1797,"&gt;0")+1,0)</f>
        <v>0</v>
      </c>
    </row>
    <row r="1799" spans="40:47">
      <c r="AN1799" s="58">
        <v>50</v>
      </c>
      <c r="AO1799" s="58">
        <v>3</v>
      </c>
      <c r="AP1799" s="58">
        <v>6</v>
      </c>
      <c r="AQ1799" s="58">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58">
        <f ca="1">COUNTIF(INDIRECT("H"&amp;(ROW()+12*(($AN1799-1)*3+$AO1799)-ROW())/12+5):INDIRECT("S"&amp;(ROW()+12*(($AN1799-1)*3+$AO1799)-ROW())/12+5),AQ1799)</f>
        <v>0</v>
      </c>
      <c r="AU1799" s="58">
        <f ca="1">IF(AND(AQ1799&gt;0,AR1799&gt;0),COUNTIF(AU$6:AU1798,"&gt;0")+1,0)</f>
        <v>0</v>
      </c>
    </row>
    <row r="1800" spans="40:47">
      <c r="AN1800" s="58">
        <v>50</v>
      </c>
      <c r="AO1800" s="58">
        <v>3</v>
      </c>
      <c r="AP1800" s="58">
        <v>7</v>
      </c>
      <c r="AQ1800" s="58">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58">
        <f ca="1">COUNTIF(INDIRECT("H"&amp;(ROW()+12*(($AN1800-1)*3+$AO1800)-ROW())/12+5):INDIRECT("S"&amp;(ROW()+12*(($AN1800-1)*3+$AO1800)-ROW())/12+5),AQ1800)</f>
        <v>0</v>
      </c>
      <c r="AU1800" s="58">
        <f ca="1">IF(AND(AQ1800&gt;0,AR1800&gt;0),COUNTIF(AU$6:AU1799,"&gt;0")+1,0)</f>
        <v>0</v>
      </c>
    </row>
    <row r="1801" spans="40:47">
      <c r="AN1801" s="58">
        <v>50</v>
      </c>
      <c r="AO1801" s="58">
        <v>3</v>
      </c>
      <c r="AP1801" s="58">
        <v>8</v>
      </c>
      <c r="AQ1801" s="58">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58">
        <f ca="1">COUNTIF(INDIRECT("H"&amp;(ROW()+12*(($AN1801-1)*3+$AO1801)-ROW())/12+5):INDIRECT("S"&amp;(ROW()+12*(($AN1801-1)*3+$AO1801)-ROW())/12+5),AQ1801)</f>
        <v>0</v>
      </c>
      <c r="AU1801" s="58">
        <f ca="1">IF(AND(AQ1801&gt;0,AR1801&gt;0),COUNTIF(AU$6:AU1800,"&gt;0")+1,0)</f>
        <v>0</v>
      </c>
    </row>
    <row r="1802" spans="40:47">
      <c r="AN1802" s="58">
        <v>50</v>
      </c>
      <c r="AO1802" s="58">
        <v>3</v>
      </c>
      <c r="AP1802" s="58">
        <v>9</v>
      </c>
      <c r="AQ1802" s="58">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58">
        <f ca="1">COUNTIF(INDIRECT("H"&amp;(ROW()+12*(($AN1802-1)*3+$AO1802)-ROW())/12+5):INDIRECT("S"&amp;(ROW()+12*(($AN1802-1)*3+$AO1802)-ROW())/12+5),AQ1802)</f>
        <v>0</v>
      </c>
      <c r="AU1802" s="58">
        <f ca="1">IF(AND(AQ1802&gt;0,AR1802&gt;0),COUNTIF(AU$6:AU1801,"&gt;0")+1,0)</f>
        <v>0</v>
      </c>
    </row>
    <row r="1803" spans="40:47">
      <c r="AN1803" s="58">
        <v>50</v>
      </c>
      <c r="AO1803" s="58">
        <v>3</v>
      </c>
      <c r="AP1803" s="58">
        <v>10</v>
      </c>
      <c r="AQ1803" s="58">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58">
        <f ca="1">COUNTIF(INDIRECT("H"&amp;(ROW()+12*(($AN1803-1)*3+$AO1803)-ROW())/12+5):INDIRECT("S"&amp;(ROW()+12*(($AN1803-1)*3+$AO1803)-ROW())/12+5),AQ1803)</f>
        <v>0</v>
      </c>
      <c r="AU1803" s="58">
        <f ca="1">IF(AND(AQ1803&gt;0,AR1803&gt;0),COUNTIF(AU$6:AU1802,"&gt;0")+1,0)</f>
        <v>0</v>
      </c>
    </row>
    <row r="1804" spans="40:47">
      <c r="AN1804" s="58">
        <v>50</v>
      </c>
      <c r="AO1804" s="58">
        <v>3</v>
      </c>
      <c r="AP1804" s="58">
        <v>11</v>
      </c>
      <c r="AQ1804" s="58">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58">
        <f ca="1">COUNTIF(INDIRECT("H"&amp;(ROW()+12*(($AN1804-1)*3+$AO1804)-ROW())/12+5):INDIRECT("S"&amp;(ROW()+12*(($AN1804-1)*3+$AO1804)-ROW())/12+5),AQ1804)</f>
        <v>0</v>
      </c>
      <c r="AU1804" s="58">
        <f ca="1">IF(AND(AQ1804&gt;0,AR1804&gt;0),COUNTIF(AU$6:AU1803,"&gt;0")+1,0)</f>
        <v>0</v>
      </c>
    </row>
    <row r="1805" spans="40:47">
      <c r="AN1805" s="243">
        <v>50</v>
      </c>
      <c r="AO1805" s="243">
        <v>3</v>
      </c>
      <c r="AP1805" s="243">
        <v>12</v>
      </c>
      <c r="AQ1805" s="58">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58">
        <f ca="1">COUNTIF(INDIRECT("H"&amp;(ROW()+12*(($AN1805-1)*3+$AO1805)-ROW())/12+5):INDIRECT("S"&amp;(ROW()+12*(($AN1805-1)*3+$AO1805)-ROW())/12+5),AQ1805)</f>
        <v>0</v>
      </c>
      <c r="AU1805" s="58">
        <f ca="1">IF(AND(AQ1805&gt;0,AR1805&gt;0),COUNTIF(AU$6:AU1804,"&gt;0")+1,0)</f>
        <v>0</v>
      </c>
    </row>
    <row r="1806" spans="40:47">
      <c r="AN1806" s="58">
        <v>51</v>
      </c>
      <c r="AO1806" s="58">
        <v>1</v>
      </c>
      <c r="AP1806" s="58">
        <v>1</v>
      </c>
      <c r="AQ1806" s="58">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58">
        <f ca="1">COUNTIF(INDIRECT("H"&amp;(ROW()+12*(($AN1806-1)*3+$AO1806)-ROW())/12+5):INDIRECT("S"&amp;(ROW()+12*(($AN1806-1)*3+$AO1806)-ROW())/12+5),AQ1806)</f>
        <v>0</v>
      </c>
      <c r="AU1806" s="58">
        <f ca="1">IF(AND(AQ1806&gt;0,AR1806&gt;0),COUNTIF(AU$6:AU1805,"&gt;0")+1,0)</f>
        <v>0</v>
      </c>
    </row>
    <row r="1807" spans="40:47">
      <c r="AN1807" s="58">
        <v>51</v>
      </c>
      <c r="AO1807" s="58">
        <v>1</v>
      </c>
      <c r="AP1807" s="58">
        <v>2</v>
      </c>
      <c r="AQ1807" s="58">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58">
        <f ca="1">COUNTIF(INDIRECT("H"&amp;(ROW()+12*(($AN1807-1)*3+$AO1807)-ROW())/12+5):INDIRECT("S"&amp;(ROW()+12*(($AN1807-1)*3+$AO1807)-ROW())/12+5),AQ1807)</f>
        <v>0</v>
      </c>
      <c r="AU1807" s="58">
        <f ca="1">IF(AND(AQ1807&gt;0,AR1807&gt;0),COUNTIF(AU$6:AU1806,"&gt;0")+1,0)</f>
        <v>0</v>
      </c>
    </row>
    <row r="1808" spans="40:47">
      <c r="AN1808" s="58">
        <v>51</v>
      </c>
      <c r="AO1808" s="58">
        <v>1</v>
      </c>
      <c r="AP1808" s="58">
        <v>3</v>
      </c>
      <c r="AQ1808" s="58">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58">
        <f ca="1">COUNTIF(INDIRECT("H"&amp;(ROW()+12*(($AN1808-1)*3+$AO1808)-ROW())/12+5):INDIRECT("S"&amp;(ROW()+12*(($AN1808-1)*3+$AO1808)-ROW())/12+5),AQ1808)</f>
        <v>0</v>
      </c>
      <c r="AU1808" s="58">
        <f ca="1">IF(AND(AQ1808&gt;0,AR1808&gt;0),COUNTIF(AU$6:AU1807,"&gt;0")+1,0)</f>
        <v>0</v>
      </c>
    </row>
    <row r="1809" spans="40:47">
      <c r="AN1809" s="58">
        <v>51</v>
      </c>
      <c r="AO1809" s="58">
        <v>1</v>
      </c>
      <c r="AP1809" s="58">
        <v>4</v>
      </c>
      <c r="AQ1809" s="58">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58">
        <f ca="1">COUNTIF(INDIRECT("H"&amp;(ROW()+12*(($AN1809-1)*3+$AO1809)-ROW())/12+5):INDIRECT("S"&amp;(ROW()+12*(($AN1809-1)*3+$AO1809)-ROW())/12+5),AQ1809)</f>
        <v>0</v>
      </c>
      <c r="AU1809" s="58">
        <f ca="1">IF(AND(AQ1809&gt;0,AR1809&gt;0),COUNTIF(AU$6:AU1808,"&gt;0")+1,0)</f>
        <v>0</v>
      </c>
    </row>
    <row r="1810" spans="40:47">
      <c r="AN1810" s="58">
        <v>51</v>
      </c>
      <c r="AO1810" s="58">
        <v>1</v>
      </c>
      <c r="AP1810" s="58">
        <v>5</v>
      </c>
      <c r="AQ1810" s="58">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58">
        <f ca="1">COUNTIF(INDIRECT("H"&amp;(ROW()+12*(($AN1810-1)*3+$AO1810)-ROW())/12+5):INDIRECT("S"&amp;(ROW()+12*(($AN1810-1)*3+$AO1810)-ROW())/12+5),AQ1810)</f>
        <v>0</v>
      </c>
      <c r="AU1810" s="58">
        <f ca="1">IF(AND(AQ1810&gt;0,AR1810&gt;0),COUNTIF(AU$6:AU1809,"&gt;0")+1,0)</f>
        <v>0</v>
      </c>
    </row>
    <row r="1811" spans="40:47">
      <c r="AN1811" s="58">
        <v>51</v>
      </c>
      <c r="AO1811" s="58">
        <v>1</v>
      </c>
      <c r="AP1811" s="58">
        <v>6</v>
      </c>
      <c r="AQ1811" s="58">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58">
        <f ca="1">COUNTIF(INDIRECT("H"&amp;(ROW()+12*(($AN1811-1)*3+$AO1811)-ROW())/12+5):INDIRECT("S"&amp;(ROW()+12*(($AN1811-1)*3+$AO1811)-ROW())/12+5),AQ1811)</f>
        <v>0</v>
      </c>
      <c r="AU1811" s="58">
        <f ca="1">IF(AND(AQ1811&gt;0,AR1811&gt;0),COUNTIF(AU$6:AU1810,"&gt;0")+1,0)</f>
        <v>0</v>
      </c>
    </row>
    <row r="1812" spans="40:47">
      <c r="AN1812" s="58">
        <v>51</v>
      </c>
      <c r="AO1812" s="58">
        <v>1</v>
      </c>
      <c r="AP1812" s="58">
        <v>7</v>
      </c>
      <c r="AQ1812" s="58">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58">
        <f ca="1">COUNTIF(INDIRECT("H"&amp;(ROW()+12*(($AN1812-1)*3+$AO1812)-ROW())/12+5):INDIRECT("S"&amp;(ROW()+12*(($AN1812-1)*3+$AO1812)-ROW())/12+5),AQ1812)</f>
        <v>0</v>
      </c>
      <c r="AU1812" s="58">
        <f ca="1">IF(AND(AQ1812&gt;0,AR1812&gt;0),COUNTIF(AU$6:AU1811,"&gt;0")+1,0)</f>
        <v>0</v>
      </c>
    </row>
    <row r="1813" spans="40:47">
      <c r="AN1813" s="58">
        <v>51</v>
      </c>
      <c r="AO1813" s="58">
        <v>1</v>
      </c>
      <c r="AP1813" s="58">
        <v>8</v>
      </c>
      <c r="AQ1813" s="58">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58">
        <f ca="1">COUNTIF(INDIRECT("H"&amp;(ROW()+12*(($AN1813-1)*3+$AO1813)-ROW())/12+5):INDIRECT("S"&amp;(ROW()+12*(($AN1813-1)*3+$AO1813)-ROW())/12+5),AQ1813)</f>
        <v>0</v>
      </c>
      <c r="AU1813" s="58">
        <f ca="1">IF(AND(AQ1813&gt;0,AR1813&gt;0),COUNTIF(AU$6:AU1812,"&gt;0")+1,0)</f>
        <v>0</v>
      </c>
    </row>
    <row r="1814" spans="40:47">
      <c r="AN1814" s="58">
        <v>51</v>
      </c>
      <c r="AO1814" s="58">
        <v>1</v>
      </c>
      <c r="AP1814" s="58">
        <v>9</v>
      </c>
      <c r="AQ1814" s="58">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58">
        <f ca="1">COUNTIF(INDIRECT("H"&amp;(ROW()+12*(($AN1814-1)*3+$AO1814)-ROW())/12+5):INDIRECT("S"&amp;(ROW()+12*(($AN1814-1)*3+$AO1814)-ROW())/12+5),AQ1814)</f>
        <v>0</v>
      </c>
      <c r="AU1814" s="58">
        <f ca="1">IF(AND(AQ1814&gt;0,AR1814&gt;0),COUNTIF(AU$6:AU1813,"&gt;0")+1,0)</f>
        <v>0</v>
      </c>
    </row>
    <row r="1815" spans="40:47">
      <c r="AN1815" s="58">
        <v>51</v>
      </c>
      <c r="AO1815" s="58">
        <v>1</v>
      </c>
      <c r="AP1815" s="58">
        <v>10</v>
      </c>
      <c r="AQ1815" s="58">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58">
        <f ca="1">COUNTIF(INDIRECT("H"&amp;(ROW()+12*(($AN1815-1)*3+$AO1815)-ROW())/12+5):INDIRECT("S"&amp;(ROW()+12*(($AN1815-1)*3+$AO1815)-ROW())/12+5),AQ1815)</f>
        <v>0</v>
      </c>
      <c r="AU1815" s="58">
        <f ca="1">IF(AND(AQ1815&gt;0,AR1815&gt;0),COUNTIF(AU$6:AU1814,"&gt;0")+1,0)</f>
        <v>0</v>
      </c>
    </row>
    <row r="1816" spans="40:47">
      <c r="AN1816" s="58">
        <v>51</v>
      </c>
      <c r="AO1816" s="58">
        <v>1</v>
      </c>
      <c r="AP1816" s="58">
        <v>11</v>
      </c>
      <c r="AQ1816" s="58">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58">
        <f ca="1">COUNTIF(INDIRECT("H"&amp;(ROW()+12*(($AN1816-1)*3+$AO1816)-ROW())/12+5):INDIRECT("S"&amp;(ROW()+12*(($AN1816-1)*3+$AO1816)-ROW())/12+5),AQ1816)</f>
        <v>0</v>
      </c>
      <c r="AU1816" s="58">
        <f ca="1">IF(AND(AQ1816&gt;0,AR1816&gt;0),COUNTIF(AU$6:AU1815,"&gt;0")+1,0)</f>
        <v>0</v>
      </c>
    </row>
    <row r="1817" spans="40:47">
      <c r="AN1817" s="58">
        <v>51</v>
      </c>
      <c r="AO1817" s="58">
        <v>1</v>
      </c>
      <c r="AP1817" s="58">
        <v>12</v>
      </c>
      <c r="AQ1817" s="58">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58">
        <f ca="1">COUNTIF(INDIRECT("H"&amp;(ROW()+12*(($AN1817-1)*3+$AO1817)-ROW())/12+5):INDIRECT("S"&amp;(ROW()+12*(($AN1817-1)*3+$AO1817)-ROW())/12+5),AQ1817)</f>
        <v>0</v>
      </c>
      <c r="AU1817" s="58">
        <f ca="1">IF(AND(AQ1817&gt;0,AR1817&gt;0),COUNTIF(AU$6:AU1816,"&gt;0")+1,0)</f>
        <v>0</v>
      </c>
    </row>
    <row r="1818" spans="40:47">
      <c r="AN1818" s="58">
        <v>51</v>
      </c>
      <c r="AO1818" s="58">
        <v>2</v>
      </c>
      <c r="AP1818" s="58">
        <v>1</v>
      </c>
      <c r="AQ1818" s="58">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58">
        <f ca="1">COUNTIF(INDIRECT("H"&amp;(ROW()+12*(($AN1818-1)*3+$AO1818)-ROW())/12+5):INDIRECT("S"&amp;(ROW()+12*(($AN1818-1)*3+$AO1818)-ROW())/12+5),AQ1818)</f>
        <v>0</v>
      </c>
      <c r="AU1818" s="58">
        <f ca="1">IF(AND(AQ1818&gt;0,AR1818&gt;0),COUNTIF(AU$6:AU1817,"&gt;0")+1,0)</f>
        <v>0</v>
      </c>
    </row>
    <row r="1819" spans="40:47">
      <c r="AN1819" s="58">
        <v>51</v>
      </c>
      <c r="AO1819" s="58">
        <v>2</v>
      </c>
      <c r="AP1819" s="58">
        <v>2</v>
      </c>
      <c r="AQ1819" s="58">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58">
        <f ca="1">COUNTIF(INDIRECT("H"&amp;(ROW()+12*(($AN1819-1)*3+$AO1819)-ROW())/12+5):INDIRECT("S"&amp;(ROW()+12*(($AN1819-1)*3+$AO1819)-ROW())/12+5),AQ1819)</f>
        <v>0</v>
      </c>
      <c r="AU1819" s="58">
        <f ca="1">IF(AND(AQ1819&gt;0,AR1819&gt;0),COUNTIF(AU$6:AU1818,"&gt;0")+1,0)</f>
        <v>0</v>
      </c>
    </row>
    <row r="1820" spans="40:47">
      <c r="AN1820" s="58">
        <v>51</v>
      </c>
      <c r="AO1820" s="58">
        <v>2</v>
      </c>
      <c r="AP1820" s="58">
        <v>3</v>
      </c>
      <c r="AQ1820" s="58">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58">
        <f ca="1">COUNTIF(INDIRECT("H"&amp;(ROW()+12*(($AN1820-1)*3+$AO1820)-ROW())/12+5):INDIRECT("S"&amp;(ROW()+12*(($AN1820-1)*3+$AO1820)-ROW())/12+5),AQ1820)</f>
        <v>0</v>
      </c>
      <c r="AU1820" s="58">
        <f ca="1">IF(AND(AQ1820&gt;0,AR1820&gt;0),COUNTIF(AU$6:AU1819,"&gt;0")+1,0)</f>
        <v>0</v>
      </c>
    </row>
    <row r="1821" spans="40:47">
      <c r="AN1821" s="58">
        <v>51</v>
      </c>
      <c r="AO1821" s="58">
        <v>2</v>
      </c>
      <c r="AP1821" s="58">
        <v>4</v>
      </c>
      <c r="AQ1821" s="58">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58">
        <f ca="1">COUNTIF(INDIRECT("H"&amp;(ROW()+12*(($AN1821-1)*3+$AO1821)-ROW())/12+5):INDIRECT("S"&amp;(ROW()+12*(($AN1821-1)*3+$AO1821)-ROW())/12+5),AQ1821)</f>
        <v>0</v>
      </c>
      <c r="AU1821" s="58">
        <f ca="1">IF(AND(AQ1821&gt;0,AR1821&gt;0),COUNTIF(AU$6:AU1820,"&gt;0")+1,0)</f>
        <v>0</v>
      </c>
    </row>
    <row r="1822" spans="40:47">
      <c r="AN1822" s="58">
        <v>51</v>
      </c>
      <c r="AO1822" s="58">
        <v>2</v>
      </c>
      <c r="AP1822" s="58">
        <v>5</v>
      </c>
      <c r="AQ1822" s="58">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58">
        <f ca="1">COUNTIF(INDIRECT("H"&amp;(ROW()+12*(($AN1822-1)*3+$AO1822)-ROW())/12+5):INDIRECT("S"&amp;(ROW()+12*(($AN1822-1)*3+$AO1822)-ROW())/12+5),AQ1822)</f>
        <v>0</v>
      </c>
      <c r="AU1822" s="58">
        <f ca="1">IF(AND(AQ1822&gt;0,AR1822&gt;0),COUNTIF(AU$6:AU1821,"&gt;0")+1,0)</f>
        <v>0</v>
      </c>
    </row>
    <row r="1823" spans="40:47">
      <c r="AN1823" s="58">
        <v>51</v>
      </c>
      <c r="AO1823" s="58">
        <v>2</v>
      </c>
      <c r="AP1823" s="58">
        <v>6</v>
      </c>
      <c r="AQ1823" s="58">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58">
        <f ca="1">COUNTIF(INDIRECT("H"&amp;(ROW()+12*(($AN1823-1)*3+$AO1823)-ROW())/12+5):INDIRECT("S"&amp;(ROW()+12*(($AN1823-1)*3+$AO1823)-ROW())/12+5),AQ1823)</f>
        <v>0</v>
      </c>
      <c r="AU1823" s="58">
        <f ca="1">IF(AND(AQ1823&gt;0,AR1823&gt;0),COUNTIF(AU$6:AU1822,"&gt;0")+1,0)</f>
        <v>0</v>
      </c>
    </row>
    <row r="1824" spans="40:47">
      <c r="AN1824" s="58">
        <v>51</v>
      </c>
      <c r="AO1824" s="58">
        <v>2</v>
      </c>
      <c r="AP1824" s="58">
        <v>7</v>
      </c>
      <c r="AQ1824" s="58">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58">
        <f ca="1">COUNTIF(INDIRECT("H"&amp;(ROW()+12*(($AN1824-1)*3+$AO1824)-ROW())/12+5):INDIRECT("S"&amp;(ROW()+12*(($AN1824-1)*3+$AO1824)-ROW())/12+5),AQ1824)</f>
        <v>0</v>
      </c>
      <c r="AU1824" s="58">
        <f ca="1">IF(AND(AQ1824&gt;0,AR1824&gt;0),COUNTIF(AU$6:AU1823,"&gt;0")+1,0)</f>
        <v>0</v>
      </c>
    </row>
    <row r="1825" spans="40:47">
      <c r="AN1825" s="58">
        <v>51</v>
      </c>
      <c r="AO1825" s="58">
        <v>2</v>
      </c>
      <c r="AP1825" s="58">
        <v>8</v>
      </c>
      <c r="AQ1825" s="58">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58">
        <f ca="1">COUNTIF(INDIRECT("H"&amp;(ROW()+12*(($AN1825-1)*3+$AO1825)-ROW())/12+5):INDIRECT("S"&amp;(ROW()+12*(($AN1825-1)*3+$AO1825)-ROW())/12+5),AQ1825)</f>
        <v>0</v>
      </c>
      <c r="AU1825" s="58">
        <f ca="1">IF(AND(AQ1825&gt;0,AR1825&gt;0),COUNTIF(AU$6:AU1824,"&gt;0")+1,0)</f>
        <v>0</v>
      </c>
    </row>
    <row r="1826" spans="40:47">
      <c r="AN1826" s="58">
        <v>51</v>
      </c>
      <c r="AO1826" s="58">
        <v>2</v>
      </c>
      <c r="AP1826" s="58">
        <v>9</v>
      </c>
      <c r="AQ1826" s="58">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58">
        <f ca="1">COUNTIF(INDIRECT("H"&amp;(ROW()+12*(($AN1826-1)*3+$AO1826)-ROW())/12+5):INDIRECT("S"&amp;(ROW()+12*(($AN1826-1)*3+$AO1826)-ROW())/12+5),AQ1826)</f>
        <v>0</v>
      </c>
      <c r="AU1826" s="58">
        <f ca="1">IF(AND(AQ1826&gt;0,AR1826&gt;0),COUNTIF(AU$6:AU1825,"&gt;0")+1,0)</f>
        <v>0</v>
      </c>
    </row>
    <row r="1827" spans="40:47">
      <c r="AN1827" s="58">
        <v>51</v>
      </c>
      <c r="AO1827" s="58">
        <v>2</v>
      </c>
      <c r="AP1827" s="58">
        <v>10</v>
      </c>
      <c r="AQ1827" s="58">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58">
        <f ca="1">COUNTIF(INDIRECT("H"&amp;(ROW()+12*(($AN1827-1)*3+$AO1827)-ROW())/12+5):INDIRECT("S"&amp;(ROW()+12*(($AN1827-1)*3+$AO1827)-ROW())/12+5),AQ1827)</f>
        <v>0</v>
      </c>
      <c r="AU1827" s="58">
        <f ca="1">IF(AND(AQ1827&gt;0,AR1827&gt;0),COUNTIF(AU$6:AU1826,"&gt;0")+1,0)</f>
        <v>0</v>
      </c>
    </row>
    <row r="1828" spans="40:47">
      <c r="AN1828" s="58">
        <v>51</v>
      </c>
      <c r="AO1828" s="58">
        <v>2</v>
      </c>
      <c r="AP1828" s="58">
        <v>11</v>
      </c>
      <c r="AQ1828" s="58">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58">
        <f ca="1">COUNTIF(INDIRECT("H"&amp;(ROW()+12*(($AN1828-1)*3+$AO1828)-ROW())/12+5):INDIRECT("S"&amp;(ROW()+12*(($AN1828-1)*3+$AO1828)-ROW())/12+5),AQ1828)</f>
        <v>0</v>
      </c>
      <c r="AU1828" s="58">
        <f ca="1">IF(AND(AQ1828&gt;0,AR1828&gt;0),COUNTIF(AU$6:AU1827,"&gt;0")+1,0)</f>
        <v>0</v>
      </c>
    </row>
    <row r="1829" spans="40:47">
      <c r="AN1829" s="58">
        <v>51</v>
      </c>
      <c r="AO1829" s="58">
        <v>2</v>
      </c>
      <c r="AP1829" s="58">
        <v>12</v>
      </c>
      <c r="AQ1829" s="58">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58">
        <f ca="1">COUNTIF(INDIRECT("H"&amp;(ROW()+12*(($AN1829-1)*3+$AO1829)-ROW())/12+5):INDIRECT("S"&amp;(ROW()+12*(($AN1829-1)*3+$AO1829)-ROW())/12+5),AQ1829)</f>
        <v>0</v>
      </c>
      <c r="AU1829" s="58">
        <f ca="1">IF(AND(AQ1829&gt;0,AR1829&gt;0),COUNTIF(AU$6:AU1828,"&gt;0")+1,0)</f>
        <v>0</v>
      </c>
    </row>
    <row r="1830" spans="40:47">
      <c r="AN1830" s="58">
        <v>51</v>
      </c>
      <c r="AO1830" s="58">
        <v>3</v>
      </c>
      <c r="AP1830" s="58">
        <v>1</v>
      </c>
      <c r="AQ1830" s="58">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58">
        <f ca="1">COUNTIF(INDIRECT("H"&amp;(ROW()+12*(($AN1830-1)*3+$AO1830)-ROW())/12+5):INDIRECT("S"&amp;(ROW()+12*(($AN1830-1)*3+$AO1830)-ROW())/12+5),AQ1830)</f>
        <v>0</v>
      </c>
      <c r="AU1830" s="58">
        <f ca="1">IF(AND(AQ1830&gt;0,AR1830&gt;0),COUNTIF(AU$6:AU1829,"&gt;0")+1,0)</f>
        <v>0</v>
      </c>
    </row>
    <row r="1831" spans="40:47">
      <c r="AN1831" s="58">
        <v>51</v>
      </c>
      <c r="AO1831" s="58">
        <v>3</v>
      </c>
      <c r="AP1831" s="58">
        <v>2</v>
      </c>
      <c r="AQ1831" s="58">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58">
        <f ca="1">COUNTIF(INDIRECT("H"&amp;(ROW()+12*(($AN1831-1)*3+$AO1831)-ROW())/12+5):INDIRECT("S"&amp;(ROW()+12*(($AN1831-1)*3+$AO1831)-ROW())/12+5),AQ1831)</f>
        <v>0</v>
      </c>
      <c r="AU1831" s="58">
        <f ca="1">IF(AND(AQ1831&gt;0,AR1831&gt;0),COUNTIF(AU$6:AU1830,"&gt;0")+1,0)</f>
        <v>0</v>
      </c>
    </row>
    <row r="1832" spans="40:47">
      <c r="AN1832" s="58">
        <v>51</v>
      </c>
      <c r="AO1832" s="58">
        <v>3</v>
      </c>
      <c r="AP1832" s="58">
        <v>3</v>
      </c>
      <c r="AQ1832" s="58">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58">
        <f ca="1">COUNTIF(INDIRECT("H"&amp;(ROW()+12*(($AN1832-1)*3+$AO1832)-ROW())/12+5):INDIRECT("S"&amp;(ROW()+12*(($AN1832-1)*3+$AO1832)-ROW())/12+5),AQ1832)</f>
        <v>0</v>
      </c>
      <c r="AU1832" s="58">
        <f ca="1">IF(AND(AQ1832&gt;0,AR1832&gt;0),COUNTIF(AU$6:AU1831,"&gt;0")+1,0)</f>
        <v>0</v>
      </c>
    </row>
    <row r="1833" spans="40:47">
      <c r="AN1833" s="58">
        <v>51</v>
      </c>
      <c r="AO1833" s="58">
        <v>3</v>
      </c>
      <c r="AP1833" s="58">
        <v>4</v>
      </c>
      <c r="AQ1833" s="58">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58">
        <f ca="1">COUNTIF(INDIRECT("H"&amp;(ROW()+12*(($AN1833-1)*3+$AO1833)-ROW())/12+5):INDIRECT("S"&amp;(ROW()+12*(($AN1833-1)*3+$AO1833)-ROW())/12+5),AQ1833)</f>
        <v>0</v>
      </c>
      <c r="AU1833" s="58">
        <f ca="1">IF(AND(AQ1833&gt;0,AR1833&gt;0),COUNTIF(AU$6:AU1832,"&gt;0")+1,0)</f>
        <v>0</v>
      </c>
    </row>
    <row r="1834" spans="40:47">
      <c r="AN1834" s="58">
        <v>51</v>
      </c>
      <c r="AO1834" s="58">
        <v>3</v>
      </c>
      <c r="AP1834" s="58">
        <v>5</v>
      </c>
      <c r="AQ1834" s="58">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58">
        <f ca="1">COUNTIF(INDIRECT("H"&amp;(ROW()+12*(($AN1834-1)*3+$AO1834)-ROW())/12+5):INDIRECT("S"&amp;(ROW()+12*(($AN1834-1)*3+$AO1834)-ROW())/12+5),AQ1834)</f>
        <v>0</v>
      </c>
      <c r="AU1834" s="58">
        <f ca="1">IF(AND(AQ1834&gt;0,AR1834&gt;0),COUNTIF(AU$6:AU1833,"&gt;0")+1,0)</f>
        <v>0</v>
      </c>
    </row>
    <row r="1835" spans="40:47">
      <c r="AN1835" s="58">
        <v>51</v>
      </c>
      <c r="AO1835" s="58">
        <v>3</v>
      </c>
      <c r="AP1835" s="58">
        <v>6</v>
      </c>
      <c r="AQ1835" s="58">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58">
        <f ca="1">COUNTIF(INDIRECT("H"&amp;(ROW()+12*(($AN1835-1)*3+$AO1835)-ROW())/12+5):INDIRECT("S"&amp;(ROW()+12*(($AN1835-1)*3+$AO1835)-ROW())/12+5),AQ1835)</f>
        <v>0</v>
      </c>
      <c r="AU1835" s="58">
        <f ca="1">IF(AND(AQ1835&gt;0,AR1835&gt;0),COUNTIF(AU$6:AU1834,"&gt;0")+1,0)</f>
        <v>0</v>
      </c>
    </row>
    <row r="1836" spans="40:47">
      <c r="AN1836" s="58">
        <v>51</v>
      </c>
      <c r="AO1836" s="58">
        <v>3</v>
      </c>
      <c r="AP1836" s="58">
        <v>7</v>
      </c>
      <c r="AQ1836" s="58">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58">
        <f ca="1">COUNTIF(INDIRECT("H"&amp;(ROW()+12*(($AN1836-1)*3+$AO1836)-ROW())/12+5):INDIRECT("S"&amp;(ROW()+12*(($AN1836-1)*3+$AO1836)-ROW())/12+5),AQ1836)</f>
        <v>0</v>
      </c>
      <c r="AU1836" s="58">
        <f ca="1">IF(AND(AQ1836&gt;0,AR1836&gt;0),COUNTIF(AU$6:AU1835,"&gt;0")+1,0)</f>
        <v>0</v>
      </c>
    </row>
    <row r="1837" spans="40:47">
      <c r="AN1837" s="58">
        <v>51</v>
      </c>
      <c r="AO1837" s="58">
        <v>3</v>
      </c>
      <c r="AP1837" s="58">
        <v>8</v>
      </c>
      <c r="AQ1837" s="58">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58">
        <f ca="1">COUNTIF(INDIRECT("H"&amp;(ROW()+12*(($AN1837-1)*3+$AO1837)-ROW())/12+5):INDIRECT("S"&amp;(ROW()+12*(($AN1837-1)*3+$AO1837)-ROW())/12+5),AQ1837)</f>
        <v>0</v>
      </c>
      <c r="AU1837" s="58">
        <f ca="1">IF(AND(AQ1837&gt;0,AR1837&gt;0),COUNTIF(AU$6:AU1836,"&gt;0")+1,0)</f>
        <v>0</v>
      </c>
    </row>
    <row r="1838" spans="40:47">
      <c r="AN1838" s="58">
        <v>51</v>
      </c>
      <c r="AO1838" s="58">
        <v>3</v>
      </c>
      <c r="AP1838" s="58">
        <v>9</v>
      </c>
      <c r="AQ1838" s="58">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58">
        <f ca="1">COUNTIF(INDIRECT("H"&amp;(ROW()+12*(($AN1838-1)*3+$AO1838)-ROW())/12+5):INDIRECT("S"&amp;(ROW()+12*(($AN1838-1)*3+$AO1838)-ROW())/12+5),AQ1838)</f>
        <v>0</v>
      </c>
      <c r="AU1838" s="58">
        <f ca="1">IF(AND(AQ1838&gt;0,AR1838&gt;0),COUNTIF(AU$6:AU1837,"&gt;0")+1,0)</f>
        <v>0</v>
      </c>
    </row>
    <row r="1839" spans="40:47">
      <c r="AN1839" s="58">
        <v>51</v>
      </c>
      <c r="AO1839" s="58">
        <v>3</v>
      </c>
      <c r="AP1839" s="58">
        <v>10</v>
      </c>
      <c r="AQ1839" s="58">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58">
        <f ca="1">COUNTIF(INDIRECT("H"&amp;(ROW()+12*(($AN1839-1)*3+$AO1839)-ROW())/12+5):INDIRECT("S"&amp;(ROW()+12*(($AN1839-1)*3+$AO1839)-ROW())/12+5),AQ1839)</f>
        <v>0</v>
      </c>
      <c r="AU1839" s="58">
        <f ca="1">IF(AND(AQ1839&gt;0,AR1839&gt;0),COUNTIF(AU$6:AU1838,"&gt;0")+1,0)</f>
        <v>0</v>
      </c>
    </row>
    <row r="1840" spans="40:47">
      <c r="AN1840" s="58">
        <v>51</v>
      </c>
      <c r="AO1840" s="58">
        <v>3</v>
      </c>
      <c r="AP1840" s="58">
        <v>11</v>
      </c>
      <c r="AQ1840" s="58">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58">
        <f ca="1">COUNTIF(INDIRECT("H"&amp;(ROW()+12*(($AN1840-1)*3+$AO1840)-ROW())/12+5):INDIRECT("S"&amp;(ROW()+12*(($AN1840-1)*3+$AO1840)-ROW())/12+5),AQ1840)</f>
        <v>0</v>
      </c>
      <c r="AU1840" s="58">
        <f ca="1">IF(AND(AQ1840&gt;0,AR1840&gt;0),COUNTIF(AU$6:AU1839,"&gt;0")+1,0)</f>
        <v>0</v>
      </c>
    </row>
    <row r="1841" spans="40:47">
      <c r="AN1841" s="243">
        <v>51</v>
      </c>
      <c r="AO1841" s="243">
        <v>3</v>
      </c>
      <c r="AP1841" s="243">
        <v>12</v>
      </c>
      <c r="AQ1841" s="58">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58">
        <f ca="1">COUNTIF(INDIRECT("H"&amp;(ROW()+12*(($AN1841-1)*3+$AO1841)-ROW())/12+5):INDIRECT("S"&amp;(ROW()+12*(($AN1841-1)*3+$AO1841)-ROW())/12+5),AQ1841)</f>
        <v>0</v>
      </c>
      <c r="AU1841" s="58">
        <f ca="1">IF(AND(AQ1841&gt;0,AR1841&gt;0),COUNTIF(AU$6:AU1840,"&gt;0")+1,0)</f>
        <v>0</v>
      </c>
    </row>
    <row r="1842" spans="40:47">
      <c r="AN1842" s="58">
        <v>52</v>
      </c>
      <c r="AO1842" s="58">
        <v>1</v>
      </c>
      <c r="AP1842" s="58">
        <v>1</v>
      </c>
      <c r="AQ1842" s="58">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58">
        <f ca="1">COUNTIF(INDIRECT("H"&amp;(ROW()+12*(($AN1842-1)*3+$AO1842)-ROW())/12+5):INDIRECT("S"&amp;(ROW()+12*(($AN1842-1)*3+$AO1842)-ROW())/12+5),AQ1842)</f>
        <v>0</v>
      </c>
      <c r="AU1842" s="58">
        <f ca="1">IF(AND(AQ1842&gt;0,AR1842&gt;0),COUNTIF(AU$6:AU1841,"&gt;0")+1,0)</f>
        <v>0</v>
      </c>
    </row>
    <row r="1843" spans="40:47">
      <c r="AN1843" s="58">
        <v>52</v>
      </c>
      <c r="AO1843" s="58">
        <v>1</v>
      </c>
      <c r="AP1843" s="58">
        <v>2</v>
      </c>
      <c r="AQ1843" s="58">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58">
        <f ca="1">COUNTIF(INDIRECT("H"&amp;(ROW()+12*(($AN1843-1)*3+$AO1843)-ROW())/12+5):INDIRECT("S"&amp;(ROW()+12*(($AN1843-1)*3+$AO1843)-ROW())/12+5),AQ1843)</f>
        <v>0</v>
      </c>
      <c r="AU1843" s="58">
        <f ca="1">IF(AND(AQ1843&gt;0,AR1843&gt;0),COUNTIF(AU$6:AU1842,"&gt;0")+1,0)</f>
        <v>0</v>
      </c>
    </row>
    <row r="1844" spans="40:47">
      <c r="AN1844" s="58">
        <v>52</v>
      </c>
      <c r="AO1844" s="58">
        <v>1</v>
      </c>
      <c r="AP1844" s="58">
        <v>3</v>
      </c>
      <c r="AQ1844" s="58">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58">
        <f ca="1">COUNTIF(INDIRECT("H"&amp;(ROW()+12*(($AN1844-1)*3+$AO1844)-ROW())/12+5):INDIRECT("S"&amp;(ROW()+12*(($AN1844-1)*3+$AO1844)-ROW())/12+5),AQ1844)</f>
        <v>0</v>
      </c>
      <c r="AU1844" s="58">
        <f ca="1">IF(AND(AQ1844&gt;0,AR1844&gt;0),COUNTIF(AU$6:AU1843,"&gt;0")+1,0)</f>
        <v>0</v>
      </c>
    </row>
    <row r="1845" spans="40:47">
      <c r="AN1845" s="58">
        <v>52</v>
      </c>
      <c r="AO1845" s="58">
        <v>1</v>
      </c>
      <c r="AP1845" s="58">
        <v>4</v>
      </c>
      <c r="AQ1845" s="58">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58">
        <f ca="1">COUNTIF(INDIRECT("H"&amp;(ROW()+12*(($AN1845-1)*3+$AO1845)-ROW())/12+5):INDIRECT("S"&amp;(ROW()+12*(($AN1845-1)*3+$AO1845)-ROW())/12+5),AQ1845)</f>
        <v>0</v>
      </c>
      <c r="AU1845" s="58">
        <f ca="1">IF(AND(AQ1845&gt;0,AR1845&gt;0),COUNTIF(AU$6:AU1844,"&gt;0")+1,0)</f>
        <v>0</v>
      </c>
    </row>
    <row r="1846" spans="40:47">
      <c r="AN1846" s="58">
        <v>52</v>
      </c>
      <c r="AO1846" s="58">
        <v>1</v>
      </c>
      <c r="AP1846" s="58">
        <v>5</v>
      </c>
      <c r="AQ1846" s="58">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58">
        <f ca="1">COUNTIF(INDIRECT("H"&amp;(ROW()+12*(($AN1846-1)*3+$AO1846)-ROW())/12+5):INDIRECT("S"&amp;(ROW()+12*(($AN1846-1)*3+$AO1846)-ROW())/12+5),AQ1846)</f>
        <v>0</v>
      </c>
      <c r="AU1846" s="58">
        <f ca="1">IF(AND(AQ1846&gt;0,AR1846&gt;0),COUNTIF(AU$6:AU1845,"&gt;0")+1,0)</f>
        <v>0</v>
      </c>
    </row>
    <row r="1847" spans="40:47">
      <c r="AN1847" s="58">
        <v>52</v>
      </c>
      <c r="AO1847" s="58">
        <v>1</v>
      </c>
      <c r="AP1847" s="58">
        <v>6</v>
      </c>
      <c r="AQ1847" s="58">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58">
        <f ca="1">COUNTIF(INDIRECT("H"&amp;(ROW()+12*(($AN1847-1)*3+$AO1847)-ROW())/12+5):INDIRECT("S"&amp;(ROW()+12*(($AN1847-1)*3+$AO1847)-ROW())/12+5),AQ1847)</f>
        <v>0</v>
      </c>
      <c r="AU1847" s="58">
        <f ca="1">IF(AND(AQ1847&gt;0,AR1847&gt;0),COUNTIF(AU$6:AU1846,"&gt;0")+1,0)</f>
        <v>0</v>
      </c>
    </row>
    <row r="1848" spans="40:47">
      <c r="AN1848" s="58">
        <v>52</v>
      </c>
      <c r="AO1848" s="58">
        <v>1</v>
      </c>
      <c r="AP1848" s="58">
        <v>7</v>
      </c>
      <c r="AQ1848" s="58">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58">
        <f ca="1">COUNTIF(INDIRECT("H"&amp;(ROW()+12*(($AN1848-1)*3+$AO1848)-ROW())/12+5):INDIRECT("S"&amp;(ROW()+12*(($AN1848-1)*3+$AO1848)-ROW())/12+5),AQ1848)</f>
        <v>0</v>
      </c>
      <c r="AU1848" s="58">
        <f ca="1">IF(AND(AQ1848&gt;0,AR1848&gt;0),COUNTIF(AU$6:AU1847,"&gt;0")+1,0)</f>
        <v>0</v>
      </c>
    </row>
    <row r="1849" spans="40:47">
      <c r="AN1849" s="58">
        <v>52</v>
      </c>
      <c r="AO1849" s="58">
        <v>1</v>
      </c>
      <c r="AP1849" s="58">
        <v>8</v>
      </c>
      <c r="AQ1849" s="58">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58">
        <f ca="1">COUNTIF(INDIRECT("H"&amp;(ROW()+12*(($AN1849-1)*3+$AO1849)-ROW())/12+5):INDIRECT("S"&amp;(ROW()+12*(($AN1849-1)*3+$AO1849)-ROW())/12+5),AQ1849)</f>
        <v>0</v>
      </c>
      <c r="AU1849" s="58">
        <f ca="1">IF(AND(AQ1849&gt;0,AR1849&gt;0),COUNTIF(AU$6:AU1848,"&gt;0")+1,0)</f>
        <v>0</v>
      </c>
    </row>
    <row r="1850" spans="40:47">
      <c r="AN1850" s="58">
        <v>52</v>
      </c>
      <c r="AO1850" s="58">
        <v>1</v>
      </c>
      <c r="AP1850" s="58">
        <v>9</v>
      </c>
      <c r="AQ1850" s="58">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58">
        <f ca="1">COUNTIF(INDIRECT("H"&amp;(ROW()+12*(($AN1850-1)*3+$AO1850)-ROW())/12+5):INDIRECT("S"&amp;(ROW()+12*(($AN1850-1)*3+$AO1850)-ROW())/12+5),AQ1850)</f>
        <v>0</v>
      </c>
      <c r="AU1850" s="58">
        <f ca="1">IF(AND(AQ1850&gt;0,AR1850&gt;0),COUNTIF(AU$6:AU1849,"&gt;0")+1,0)</f>
        <v>0</v>
      </c>
    </row>
    <row r="1851" spans="40:47">
      <c r="AN1851" s="58">
        <v>52</v>
      </c>
      <c r="AO1851" s="58">
        <v>1</v>
      </c>
      <c r="AP1851" s="58">
        <v>10</v>
      </c>
      <c r="AQ1851" s="58">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58">
        <f ca="1">COUNTIF(INDIRECT("H"&amp;(ROW()+12*(($AN1851-1)*3+$AO1851)-ROW())/12+5):INDIRECT("S"&amp;(ROW()+12*(($AN1851-1)*3+$AO1851)-ROW())/12+5),AQ1851)</f>
        <v>0</v>
      </c>
      <c r="AU1851" s="58">
        <f ca="1">IF(AND(AQ1851&gt;0,AR1851&gt;0),COUNTIF(AU$6:AU1850,"&gt;0")+1,0)</f>
        <v>0</v>
      </c>
    </row>
    <row r="1852" spans="40:47">
      <c r="AN1852" s="58">
        <v>52</v>
      </c>
      <c r="AO1852" s="58">
        <v>1</v>
      </c>
      <c r="AP1852" s="58">
        <v>11</v>
      </c>
      <c r="AQ1852" s="58">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58">
        <f ca="1">COUNTIF(INDIRECT("H"&amp;(ROW()+12*(($AN1852-1)*3+$AO1852)-ROW())/12+5):INDIRECT("S"&amp;(ROW()+12*(($AN1852-1)*3+$AO1852)-ROW())/12+5),AQ1852)</f>
        <v>0</v>
      </c>
      <c r="AU1852" s="58">
        <f ca="1">IF(AND(AQ1852&gt;0,AR1852&gt;0),COUNTIF(AU$6:AU1851,"&gt;0")+1,0)</f>
        <v>0</v>
      </c>
    </row>
    <row r="1853" spans="40:47">
      <c r="AN1853" s="58">
        <v>52</v>
      </c>
      <c r="AO1853" s="58">
        <v>1</v>
      </c>
      <c r="AP1853" s="58">
        <v>12</v>
      </c>
      <c r="AQ1853" s="58">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58">
        <f ca="1">COUNTIF(INDIRECT("H"&amp;(ROW()+12*(($AN1853-1)*3+$AO1853)-ROW())/12+5):INDIRECT("S"&amp;(ROW()+12*(($AN1853-1)*3+$AO1853)-ROW())/12+5),AQ1853)</f>
        <v>0</v>
      </c>
      <c r="AU1853" s="58">
        <f ca="1">IF(AND(AQ1853&gt;0,AR1853&gt;0),COUNTIF(AU$6:AU1852,"&gt;0")+1,0)</f>
        <v>0</v>
      </c>
    </row>
    <row r="1854" spans="40:47">
      <c r="AN1854" s="58">
        <v>52</v>
      </c>
      <c r="AO1854" s="58">
        <v>2</v>
      </c>
      <c r="AP1854" s="58">
        <v>1</v>
      </c>
      <c r="AQ1854" s="58">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58">
        <f ca="1">COUNTIF(INDIRECT("H"&amp;(ROW()+12*(($AN1854-1)*3+$AO1854)-ROW())/12+5):INDIRECT("S"&amp;(ROW()+12*(($AN1854-1)*3+$AO1854)-ROW())/12+5),AQ1854)</f>
        <v>0</v>
      </c>
      <c r="AU1854" s="58">
        <f ca="1">IF(AND(AQ1854&gt;0,AR1854&gt;0),COUNTIF(AU$6:AU1853,"&gt;0")+1,0)</f>
        <v>0</v>
      </c>
    </row>
    <row r="1855" spans="40:47">
      <c r="AN1855" s="58">
        <v>52</v>
      </c>
      <c r="AO1855" s="58">
        <v>2</v>
      </c>
      <c r="AP1855" s="58">
        <v>2</v>
      </c>
      <c r="AQ1855" s="58">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58">
        <f ca="1">COUNTIF(INDIRECT("H"&amp;(ROW()+12*(($AN1855-1)*3+$AO1855)-ROW())/12+5):INDIRECT("S"&amp;(ROW()+12*(($AN1855-1)*3+$AO1855)-ROW())/12+5),AQ1855)</f>
        <v>0</v>
      </c>
      <c r="AU1855" s="58">
        <f ca="1">IF(AND(AQ1855&gt;0,AR1855&gt;0),COUNTIF(AU$6:AU1854,"&gt;0")+1,0)</f>
        <v>0</v>
      </c>
    </row>
    <row r="1856" spans="40:47">
      <c r="AN1856" s="58">
        <v>52</v>
      </c>
      <c r="AO1856" s="58">
        <v>2</v>
      </c>
      <c r="AP1856" s="58">
        <v>3</v>
      </c>
      <c r="AQ1856" s="58">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58">
        <f ca="1">COUNTIF(INDIRECT("H"&amp;(ROW()+12*(($AN1856-1)*3+$AO1856)-ROW())/12+5):INDIRECT("S"&amp;(ROW()+12*(($AN1856-1)*3+$AO1856)-ROW())/12+5),AQ1856)</f>
        <v>0</v>
      </c>
      <c r="AU1856" s="58">
        <f ca="1">IF(AND(AQ1856&gt;0,AR1856&gt;0),COUNTIF(AU$6:AU1855,"&gt;0")+1,0)</f>
        <v>0</v>
      </c>
    </row>
    <row r="1857" spans="40:47">
      <c r="AN1857" s="58">
        <v>52</v>
      </c>
      <c r="AO1857" s="58">
        <v>2</v>
      </c>
      <c r="AP1857" s="58">
        <v>4</v>
      </c>
      <c r="AQ1857" s="58">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58">
        <f ca="1">COUNTIF(INDIRECT("H"&amp;(ROW()+12*(($AN1857-1)*3+$AO1857)-ROW())/12+5):INDIRECT("S"&amp;(ROW()+12*(($AN1857-1)*3+$AO1857)-ROW())/12+5),AQ1857)</f>
        <v>0</v>
      </c>
      <c r="AU1857" s="58">
        <f ca="1">IF(AND(AQ1857&gt;0,AR1857&gt;0),COUNTIF(AU$6:AU1856,"&gt;0")+1,0)</f>
        <v>0</v>
      </c>
    </row>
    <row r="1858" spans="40:47">
      <c r="AN1858" s="58">
        <v>52</v>
      </c>
      <c r="AO1858" s="58">
        <v>2</v>
      </c>
      <c r="AP1858" s="58">
        <v>5</v>
      </c>
      <c r="AQ1858" s="58">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58">
        <f ca="1">COUNTIF(INDIRECT("H"&amp;(ROW()+12*(($AN1858-1)*3+$AO1858)-ROW())/12+5):INDIRECT("S"&amp;(ROW()+12*(($AN1858-1)*3+$AO1858)-ROW())/12+5),AQ1858)</f>
        <v>0</v>
      </c>
      <c r="AU1858" s="58">
        <f ca="1">IF(AND(AQ1858&gt;0,AR1858&gt;0),COUNTIF(AU$6:AU1857,"&gt;0")+1,0)</f>
        <v>0</v>
      </c>
    </row>
    <row r="1859" spans="40:47">
      <c r="AN1859" s="58">
        <v>52</v>
      </c>
      <c r="AO1859" s="58">
        <v>2</v>
      </c>
      <c r="AP1859" s="58">
        <v>6</v>
      </c>
      <c r="AQ1859" s="58">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58">
        <f ca="1">COUNTIF(INDIRECT("H"&amp;(ROW()+12*(($AN1859-1)*3+$AO1859)-ROW())/12+5):INDIRECT("S"&amp;(ROW()+12*(($AN1859-1)*3+$AO1859)-ROW())/12+5),AQ1859)</f>
        <v>0</v>
      </c>
      <c r="AU1859" s="58">
        <f ca="1">IF(AND(AQ1859&gt;0,AR1859&gt;0),COUNTIF(AU$6:AU1858,"&gt;0")+1,0)</f>
        <v>0</v>
      </c>
    </row>
    <row r="1860" spans="40:47">
      <c r="AN1860" s="58">
        <v>52</v>
      </c>
      <c r="AO1860" s="58">
        <v>2</v>
      </c>
      <c r="AP1860" s="58">
        <v>7</v>
      </c>
      <c r="AQ1860" s="58">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58">
        <f ca="1">COUNTIF(INDIRECT("H"&amp;(ROW()+12*(($AN1860-1)*3+$AO1860)-ROW())/12+5):INDIRECT("S"&amp;(ROW()+12*(($AN1860-1)*3+$AO1860)-ROW())/12+5),AQ1860)</f>
        <v>0</v>
      </c>
      <c r="AU1860" s="58">
        <f ca="1">IF(AND(AQ1860&gt;0,AR1860&gt;0),COUNTIF(AU$6:AU1859,"&gt;0")+1,0)</f>
        <v>0</v>
      </c>
    </row>
    <row r="1861" spans="40:47">
      <c r="AN1861" s="58">
        <v>52</v>
      </c>
      <c r="AO1861" s="58">
        <v>2</v>
      </c>
      <c r="AP1861" s="58">
        <v>8</v>
      </c>
      <c r="AQ1861" s="58">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58">
        <f ca="1">COUNTIF(INDIRECT("H"&amp;(ROW()+12*(($AN1861-1)*3+$AO1861)-ROW())/12+5):INDIRECT("S"&amp;(ROW()+12*(($AN1861-1)*3+$AO1861)-ROW())/12+5),AQ1861)</f>
        <v>0</v>
      </c>
      <c r="AU1861" s="58">
        <f ca="1">IF(AND(AQ1861&gt;0,AR1861&gt;0),COUNTIF(AU$6:AU1860,"&gt;0")+1,0)</f>
        <v>0</v>
      </c>
    </row>
    <row r="1862" spans="40:47">
      <c r="AN1862" s="58">
        <v>52</v>
      </c>
      <c r="AO1862" s="58">
        <v>2</v>
      </c>
      <c r="AP1862" s="58">
        <v>9</v>
      </c>
      <c r="AQ1862" s="58">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58">
        <f ca="1">COUNTIF(INDIRECT("H"&amp;(ROW()+12*(($AN1862-1)*3+$AO1862)-ROW())/12+5):INDIRECT("S"&amp;(ROW()+12*(($AN1862-1)*3+$AO1862)-ROW())/12+5),AQ1862)</f>
        <v>0</v>
      </c>
      <c r="AU1862" s="58">
        <f ca="1">IF(AND(AQ1862&gt;0,AR1862&gt;0),COUNTIF(AU$6:AU1861,"&gt;0")+1,0)</f>
        <v>0</v>
      </c>
    </row>
    <row r="1863" spans="40:47">
      <c r="AN1863" s="58">
        <v>52</v>
      </c>
      <c r="AO1863" s="58">
        <v>2</v>
      </c>
      <c r="AP1863" s="58">
        <v>10</v>
      </c>
      <c r="AQ1863" s="58">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58">
        <f ca="1">COUNTIF(INDIRECT("H"&amp;(ROW()+12*(($AN1863-1)*3+$AO1863)-ROW())/12+5):INDIRECT("S"&amp;(ROW()+12*(($AN1863-1)*3+$AO1863)-ROW())/12+5),AQ1863)</f>
        <v>0</v>
      </c>
      <c r="AU1863" s="58">
        <f ca="1">IF(AND(AQ1863&gt;0,AR1863&gt;0),COUNTIF(AU$6:AU1862,"&gt;0")+1,0)</f>
        <v>0</v>
      </c>
    </row>
    <row r="1864" spans="40:47">
      <c r="AN1864" s="58">
        <v>52</v>
      </c>
      <c r="AO1864" s="58">
        <v>2</v>
      </c>
      <c r="AP1864" s="58">
        <v>11</v>
      </c>
      <c r="AQ1864" s="58">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58">
        <f ca="1">COUNTIF(INDIRECT("H"&amp;(ROW()+12*(($AN1864-1)*3+$AO1864)-ROW())/12+5):INDIRECT("S"&amp;(ROW()+12*(($AN1864-1)*3+$AO1864)-ROW())/12+5),AQ1864)</f>
        <v>0</v>
      </c>
      <c r="AU1864" s="58">
        <f ca="1">IF(AND(AQ1864&gt;0,AR1864&gt;0),COUNTIF(AU$6:AU1863,"&gt;0")+1,0)</f>
        <v>0</v>
      </c>
    </row>
    <row r="1865" spans="40:47">
      <c r="AN1865" s="58">
        <v>52</v>
      </c>
      <c r="AO1865" s="58">
        <v>2</v>
      </c>
      <c r="AP1865" s="58">
        <v>12</v>
      </c>
      <c r="AQ1865" s="58">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58">
        <f ca="1">COUNTIF(INDIRECT("H"&amp;(ROW()+12*(($AN1865-1)*3+$AO1865)-ROW())/12+5):INDIRECT("S"&amp;(ROW()+12*(($AN1865-1)*3+$AO1865)-ROW())/12+5),AQ1865)</f>
        <v>0</v>
      </c>
      <c r="AU1865" s="58">
        <f ca="1">IF(AND(AQ1865&gt;0,AR1865&gt;0),COUNTIF(AU$6:AU1864,"&gt;0")+1,0)</f>
        <v>0</v>
      </c>
    </row>
    <row r="1866" spans="40:47">
      <c r="AN1866" s="58">
        <v>52</v>
      </c>
      <c r="AO1866" s="58">
        <v>3</v>
      </c>
      <c r="AP1866" s="58">
        <v>1</v>
      </c>
      <c r="AQ1866" s="58">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58">
        <f ca="1">COUNTIF(INDIRECT("H"&amp;(ROW()+12*(($AN1866-1)*3+$AO1866)-ROW())/12+5):INDIRECT("S"&amp;(ROW()+12*(($AN1866-1)*3+$AO1866)-ROW())/12+5),AQ1866)</f>
        <v>0</v>
      </c>
      <c r="AU1866" s="58">
        <f ca="1">IF(AND(AQ1866&gt;0,AR1866&gt;0),COUNTIF(AU$6:AU1865,"&gt;0")+1,0)</f>
        <v>0</v>
      </c>
    </row>
    <row r="1867" spans="40:47">
      <c r="AN1867" s="58">
        <v>52</v>
      </c>
      <c r="AO1867" s="58">
        <v>3</v>
      </c>
      <c r="AP1867" s="58">
        <v>2</v>
      </c>
      <c r="AQ1867" s="58">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58">
        <f ca="1">COUNTIF(INDIRECT("H"&amp;(ROW()+12*(($AN1867-1)*3+$AO1867)-ROW())/12+5):INDIRECT("S"&amp;(ROW()+12*(($AN1867-1)*3+$AO1867)-ROW())/12+5),AQ1867)</f>
        <v>0</v>
      </c>
      <c r="AU1867" s="58">
        <f ca="1">IF(AND(AQ1867&gt;0,AR1867&gt;0),COUNTIF(AU$6:AU1866,"&gt;0")+1,0)</f>
        <v>0</v>
      </c>
    </row>
    <row r="1868" spans="40:47">
      <c r="AN1868" s="58">
        <v>52</v>
      </c>
      <c r="AO1868" s="58">
        <v>3</v>
      </c>
      <c r="AP1868" s="58">
        <v>3</v>
      </c>
      <c r="AQ1868" s="58">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58">
        <f ca="1">COUNTIF(INDIRECT("H"&amp;(ROW()+12*(($AN1868-1)*3+$AO1868)-ROW())/12+5):INDIRECT("S"&amp;(ROW()+12*(($AN1868-1)*3+$AO1868)-ROW())/12+5),AQ1868)</f>
        <v>0</v>
      </c>
      <c r="AU1868" s="58">
        <f ca="1">IF(AND(AQ1868&gt;0,AR1868&gt;0),COUNTIF(AU$6:AU1867,"&gt;0")+1,0)</f>
        <v>0</v>
      </c>
    </row>
    <row r="1869" spans="40:47">
      <c r="AN1869" s="58">
        <v>52</v>
      </c>
      <c r="AO1869" s="58">
        <v>3</v>
      </c>
      <c r="AP1869" s="58">
        <v>4</v>
      </c>
      <c r="AQ1869" s="58">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58">
        <f ca="1">COUNTIF(INDIRECT("H"&amp;(ROW()+12*(($AN1869-1)*3+$AO1869)-ROW())/12+5):INDIRECT("S"&amp;(ROW()+12*(($AN1869-1)*3+$AO1869)-ROW())/12+5),AQ1869)</f>
        <v>0</v>
      </c>
      <c r="AU1869" s="58">
        <f ca="1">IF(AND(AQ1869&gt;0,AR1869&gt;0),COUNTIF(AU$6:AU1868,"&gt;0")+1,0)</f>
        <v>0</v>
      </c>
    </row>
    <row r="1870" spans="40:47">
      <c r="AN1870" s="58">
        <v>52</v>
      </c>
      <c r="AO1870" s="58">
        <v>3</v>
      </c>
      <c r="AP1870" s="58">
        <v>5</v>
      </c>
      <c r="AQ1870" s="58">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58">
        <f ca="1">COUNTIF(INDIRECT("H"&amp;(ROW()+12*(($AN1870-1)*3+$AO1870)-ROW())/12+5):INDIRECT("S"&amp;(ROW()+12*(($AN1870-1)*3+$AO1870)-ROW())/12+5),AQ1870)</f>
        <v>0</v>
      </c>
      <c r="AU1870" s="58">
        <f ca="1">IF(AND(AQ1870&gt;0,AR1870&gt;0),COUNTIF(AU$6:AU1869,"&gt;0")+1,0)</f>
        <v>0</v>
      </c>
    </row>
    <row r="1871" spans="40:47">
      <c r="AN1871" s="58">
        <v>52</v>
      </c>
      <c r="AO1871" s="58">
        <v>3</v>
      </c>
      <c r="AP1871" s="58">
        <v>6</v>
      </c>
      <c r="AQ1871" s="58">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58">
        <f ca="1">COUNTIF(INDIRECT("H"&amp;(ROW()+12*(($AN1871-1)*3+$AO1871)-ROW())/12+5):INDIRECT("S"&amp;(ROW()+12*(($AN1871-1)*3+$AO1871)-ROW())/12+5),AQ1871)</f>
        <v>0</v>
      </c>
      <c r="AU1871" s="58">
        <f ca="1">IF(AND(AQ1871&gt;0,AR1871&gt;0),COUNTIF(AU$6:AU1870,"&gt;0")+1,0)</f>
        <v>0</v>
      </c>
    </row>
    <row r="1872" spans="40:47">
      <c r="AN1872" s="58">
        <v>52</v>
      </c>
      <c r="AO1872" s="58">
        <v>3</v>
      </c>
      <c r="AP1872" s="58">
        <v>7</v>
      </c>
      <c r="AQ1872" s="58">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58">
        <f ca="1">COUNTIF(INDIRECT("H"&amp;(ROW()+12*(($AN1872-1)*3+$AO1872)-ROW())/12+5):INDIRECT("S"&amp;(ROW()+12*(($AN1872-1)*3+$AO1872)-ROW())/12+5),AQ1872)</f>
        <v>0</v>
      </c>
      <c r="AU1872" s="58">
        <f ca="1">IF(AND(AQ1872&gt;0,AR1872&gt;0),COUNTIF(AU$6:AU1871,"&gt;0")+1,0)</f>
        <v>0</v>
      </c>
    </row>
    <row r="1873" spans="40:47">
      <c r="AN1873" s="58">
        <v>52</v>
      </c>
      <c r="AO1873" s="58">
        <v>3</v>
      </c>
      <c r="AP1873" s="58">
        <v>8</v>
      </c>
      <c r="AQ1873" s="58">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58">
        <f ca="1">COUNTIF(INDIRECT("H"&amp;(ROW()+12*(($AN1873-1)*3+$AO1873)-ROW())/12+5):INDIRECT("S"&amp;(ROW()+12*(($AN1873-1)*3+$AO1873)-ROW())/12+5),AQ1873)</f>
        <v>0</v>
      </c>
      <c r="AU1873" s="58">
        <f ca="1">IF(AND(AQ1873&gt;0,AR1873&gt;0),COUNTIF(AU$6:AU1872,"&gt;0")+1,0)</f>
        <v>0</v>
      </c>
    </row>
    <row r="1874" spans="40:47">
      <c r="AN1874" s="58">
        <v>52</v>
      </c>
      <c r="AO1874" s="58">
        <v>3</v>
      </c>
      <c r="AP1874" s="58">
        <v>9</v>
      </c>
      <c r="AQ1874" s="58">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58">
        <f ca="1">COUNTIF(INDIRECT("H"&amp;(ROW()+12*(($AN1874-1)*3+$AO1874)-ROW())/12+5):INDIRECT("S"&amp;(ROW()+12*(($AN1874-1)*3+$AO1874)-ROW())/12+5),AQ1874)</f>
        <v>0</v>
      </c>
      <c r="AU1874" s="58">
        <f ca="1">IF(AND(AQ1874&gt;0,AR1874&gt;0),COUNTIF(AU$6:AU1873,"&gt;0")+1,0)</f>
        <v>0</v>
      </c>
    </row>
    <row r="1875" spans="40:47">
      <c r="AN1875" s="58">
        <v>52</v>
      </c>
      <c r="AO1875" s="58">
        <v>3</v>
      </c>
      <c r="AP1875" s="58">
        <v>10</v>
      </c>
      <c r="AQ1875" s="58">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58">
        <f ca="1">COUNTIF(INDIRECT("H"&amp;(ROW()+12*(($AN1875-1)*3+$AO1875)-ROW())/12+5):INDIRECT("S"&amp;(ROW()+12*(($AN1875-1)*3+$AO1875)-ROW())/12+5),AQ1875)</f>
        <v>0</v>
      </c>
      <c r="AU1875" s="58">
        <f ca="1">IF(AND(AQ1875&gt;0,AR1875&gt;0),COUNTIF(AU$6:AU1874,"&gt;0")+1,0)</f>
        <v>0</v>
      </c>
    </row>
    <row r="1876" spans="40:47">
      <c r="AN1876" s="58">
        <v>52</v>
      </c>
      <c r="AO1876" s="58">
        <v>3</v>
      </c>
      <c r="AP1876" s="58">
        <v>11</v>
      </c>
      <c r="AQ1876" s="58">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58">
        <f ca="1">COUNTIF(INDIRECT("H"&amp;(ROW()+12*(($AN1876-1)*3+$AO1876)-ROW())/12+5):INDIRECT("S"&amp;(ROW()+12*(($AN1876-1)*3+$AO1876)-ROW())/12+5),AQ1876)</f>
        <v>0</v>
      </c>
      <c r="AU1876" s="58">
        <f ca="1">IF(AND(AQ1876&gt;0,AR1876&gt;0),COUNTIF(AU$6:AU1875,"&gt;0")+1,0)</f>
        <v>0</v>
      </c>
    </row>
    <row r="1877" spans="40:47">
      <c r="AN1877" s="243">
        <v>52</v>
      </c>
      <c r="AO1877" s="243">
        <v>3</v>
      </c>
      <c r="AP1877" s="243">
        <v>12</v>
      </c>
      <c r="AQ1877" s="58">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58">
        <f ca="1">COUNTIF(INDIRECT("H"&amp;(ROW()+12*(($AN1877-1)*3+$AO1877)-ROW())/12+5):INDIRECT("S"&amp;(ROW()+12*(($AN1877-1)*3+$AO1877)-ROW())/12+5),AQ1877)</f>
        <v>0</v>
      </c>
      <c r="AU1877" s="58">
        <f ca="1">IF(AND(AQ1877&gt;0,AR1877&gt;0),COUNTIF(AU$6:AU1876,"&gt;0")+1,0)</f>
        <v>0</v>
      </c>
    </row>
    <row r="1878" spans="40:47">
      <c r="AN1878" s="58">
        <v>53</v>
      </c>
      <c r="AO1878" s="58">
        <v>1</v>
      </c>
      <c r="AP1878" s="58">
        <v>1</v>
      </c>
      <c r="AQ1878" s="58">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58">
        <f ca="1">COUNTIF(INDIRECT("H"&amp;(ROW()+12*(($AN1878-1)*3+$AO1878)-ROW())/12+5):INDIRECT("S"&amp;(ROW()+12*(($AN1878-1)*3+$AO1878)-ROW())/12+5),AQ1878)</f>
        <v>0</v>
      </c>
      <c r="AU1878" s="58">
        <f ca="1">IF(AND(AQ1878&gt;0,AR1878&gt;0),COUNTIF(AU$6:AU1877,"&gt;0")+1,0)</f>
        <v>0</v>
      </c>
    </row>
    <row r="1879" spans="40:47">
      <c r="AN1879" s="58">
        <v>53</v>
      </c>
      <c r="AO1879" s="58">
        <v>1</v>
      </c>
      <c r="AP1879" s="58">
        <v>2</v>
      </c>
      <c r="AQ1879" s="58">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58">
        <f ca="1">COUNTIF(INDIRECT("H"&amp;(ROW()+12*(($AN1879-1)*3+$AO1879)-ROW())/12+5):INDIRECT("S"&amp;(ROW()+12*(($AN1879-1)*3+$AO1879)-ROW())/12+5),AQ1879)</f>
        <v>0</v>
      </c>
      <c r="AU1879" s="58">
        <f ca="1">IF(AND(AQ1879&gt;0,AR1879&gt;0),COUNTIF(AU$6:AU1878,"&gt;0")+1,0)</f>
        <v>0</v>
      </c>
    </row>
    <row r="1880" spans="40:47">
      <c r="AN1880" s="58">
        <v>53</v>
      </c>
      <c r="AO1880" s="58">
        <v>1</v>
      </c>
      <c r="AP1880" s="58">
        <v>3</v>
      </c>
      <c r="AQ1880" s="58">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58">
        <f ca="1">COUNTIF(INDIRECT("H"&amp;(ROW()+12*(($AN1880-1)*3+$AO1880)-ROW())/12+5):INDIRECT("S"&amp;(ROW()+12*(($AN1880-1)*3+$AO1880)-ROW())/12+5),AQ1880)</f>
        <v>0</v>
      </c>
      <c r="AU1880" s="58">
        <f ca="1">IF(AND(AQ1880&gt;0,AR1880&gt;0),COUNTIF(AU$6:AU1879,"&gt;0")+1,0)</f>
        <v>0</v>
      </c>
    </row>
    <row r="1881" spans="40:47">
      <c r="AN1881" s="58">
        <v>53</v>
      </c>
      <c r="AO1881" s="58">
        <v>1</v>
      </c>
      <c r="AP1881" s="58">
        <v>4</v>
      </c>
      <c r="AQ1881" s="58">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58">
        <f ca="1">COUNTIF(INDIRECT("H"&amp;(ROW()+12*(($AN1881-1)*3+$AO1881)-ROW())/12+5):INDIRECT("S"&amp;(ROW()+12*(($AN1881-1)*3+$AO1881)-ROW())/12+5),AQ1881)</f>
        <v>0</v>
      </c>
      <c r="AU1881" s="58">
        <f ca="1">IF(AND(AQ1881&gt;0,AR1881&gt;0),COUNTIF(AU$6:AU1880,"&gt;0")+1,0)</f>
        <v>0</v>
      </c>
    </row>
    <row r="1882" spans="40:47">
      <c r="AN1882" s="58">
        <v>53</v>
      </c>
      <c r="AO1882" s="58">
        <v>1</v>
      </c>
      <c r="AP1882" s="58">
        <v>5</v>
      </c>
      <c r="AQ1882" s="58">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58">
        <f ca="1">COUNTIF(INDIRECT("H"&amp;(ROW()+12*(($AN1882-1)*3+$AO1882)-ROW())/12+5):INDIRECT("S"&amp;(ROW()+12*(($AN1882-1)*3+$AO1882)-ROW())/12+5),AQ1882)</f>
        <v>0</v>
      </c>
      <c r="AU1882" s="58">
        <f ca="1">IF(AND(AQ1882&gt;0,AR1882&gt;0),COUNTIF(AU$6:AU1881,"&gt;0")+1,0)</f>
        <v>0</v>
      </c>
    </row>
    <row r="1883" spans="40:47">
      <c r="AN1883" s="58">
        <v>53</v>
      </c>
      <c r="AO1883" s="58">
        <v>1</v>
      </c>
      <c r="AP1883" s="58">
        <v>6</v>
      </c>
      <c r="AQ1883" s="58">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58">
        <f ca="1">COUNTIF(INDIRECT("H"&amp;(ROW()+12*(($AN1883-1)*3+$AO1883)-ROW())/12+5):INDIRECT("S"&amp;(ROW()+12*(($AN1883-1)*3+$AO1883)-ROW())/12+5),AQ1883)</f>
        <v>0</v>
      </c>
      <c r="AU1883" s="58">
        <f ca="1">IF(AND(AQ1883&gt;0,AR1883&gt;0),COUNTIF(AU$6:AU1882,"&gt;0")+1,0)</f>
        <v>0</v>
      </c>
    </row>
    <row r="1884" spans="40:47">
      <c r="AN1884" s="58">
        <v>53</v>
      </c>
      <c r="AO1884" s="58">
        <v>1</v>
      </c>
      <c r="AP1884" s="58">
        <v>7</v>
      </c>
      <c r="AQ1884" s="58">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58">
        <f ca="1">COUNTIF(INDIRECT("H"&amp;(ROW()+12*(($AN1884-1)*3+$AO1884)-ROW())/12+5):INDIRECT("S"&amp;(ROW()+12*(($AN1884-1)*3+$AO1884)-ROW())/12+5),AQ1884)</f>
        <v>0</v>
      </c>
      <c r="AU1884" s="58">
        <f ca="1">IF(AND(AQ1884&gt;0,AR1884&gt;0),COUNTIF(AU$6:AU1883,"&gt;0")+1,0)</f>
        <v>0</v>
      </c>
    </row>
    <row r="1885" spans="40:47">
      <c r="AN1885" s="58">
        <v>53</v>
      </c>
      <c r="AO1885" s="58">
        <v>1</v>
      </c>
      <c r="AP1885" s="58">
        <v>8</v>
      </c>
      <c r="AQ1885" s="58">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58">
        <f ca="1">COUNTIF(INDIRECT("H"&amp;(ROW()+12*(($AN1885-1)*3+$AO1885)-ROW())/12+5):INDIRECT("S"&amp;(ROW()+12*(($AN1885-1)*3+$AO1885)-ROW())/12+5),AQ1885)</f>
        <v>0</v>
      </c>
      <c r="AU1885" s="58">
        <f ca="1">IF(AND(AQ1885&gt;0,AR1885&gt;0),COUNTIF(AU$6:AU1884,"&gt;0")+1,0)</f>
        <v>0</v>
      </c>
    </row>
    <row r="1886" spans="40:47">
      <c r="AN1886" s="58">
        <v>53</v>
      </c>
      <c r="AO1886" s="58">
        <v>1</v>
      </c>
      <c r="AP1886" s="58">
        <v>9</v>
      </c>
      <c r="AQ1886" s="58">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58">
        <f ca="1">COUNTIF(INDIRECT("H"&amp;(ROW()+12*(($AN1886-1)*3+$AO1886)-ROW())/12+5):INDIRECT("S"&amp;(ROW()+12*(($AN1886-1)*3+$AO1886)-ROW())/12+5),AQ1886)</f>
        <v>0</v>
      </c>
      <c r="AU1886" s="58">
        <f ca="1">IF(AND(AQ1886&gt;0,AR1886&gt;0),COUNTIF(AU$6:AU1885,"&gt;0")+1,0)</f>
        <v>0</v>
      </c>
    </row>
    <row r="1887" spans="40:47">
      <c r="AN1887" s="58">
        <v>53</v>
      </c>
      <c r="AO1887" s="58">
        <v>1</v>
      </c>
      <c r="AP1887" s="58">
        <v>10</v>
      </c>
      <c r="AQ1887" s="58">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58">
        <f ca="1">COUNTIF(INDIRECT("H"&amp;(ROW()+12*(($AN1887-1)*3+$AO1887)-ROW())/12+5):INDIRECT("S"&amp;(ROW()+12*(($AN1887-1)*3+$AO1887)-ROW())/12+5),AQ1887)</f>
        <v>0</v>
      </c>
      <c r="AU1887" s="58">
        <f ca="1">IF(AND(AQ1887&gt;0,AR1887&gt;0),COUNTIF(AU$6:AU1886,"&gt;0")+1,0)</f>
        <v>0</v>
      </c>
    </row>
    <row r="1888" spans="40:47">
      <c r="AN1888" s="58">
        <v>53</v>
      </c>
      <c r="AO1888" s="58">
        <v>1</v>
      </c>
      <c r="AP1888" s="58">
        <v>11</v>
      </c>
      <c r="AQ1888" s="58">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58">
        <f ca="1">COUNTIF(INDIRECT("H"&amp;(ROW()+12*(($AN1888-1)*3+$AO1888)-ROW())/12+5):INDIRECT("S"&amp;(ROW()+12*(($AN1888-1)*3+$AO1888)-ROW())/12+5),AQ1888)</f>
        <v>0</v>
      </c>
      <c r="AU1888" s="58">
        <f ca="1">IF(AND(AQ1888&gt;0,AR1888&gt;0),COUNTIF(AU$6:AU1887,"&gt;0")+1,0)</f>
        <v>0</v>
      </c>
    </row>
    <row r="1889" spans="40:47">
      <c r="AN1889" s="58">
        <v>53</v>
      </c>
      <c r="AO1889" s="58">
        <v>1</v>
      </c>
      <c r="AP1889" s="58">
        <v>12</v>
      </c>
      <c r="AQ1889" s="58">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58">
        <f ca="1">COUNTIF(INDIRECT("H"&amp;(ROW()+12*(($AN1889-1)*3+$AO1889)-ROW())/12+5):INDIRECT("S"&amp;(ROW()+12*(($AN1889-1)*3+$AO1889)-ROW())/12+5),AQ1889)</f>
        <v>0</v>
      </c>
      <c r="AU1889" s="58">
        <f ca="1">IF(AND(AQ1889&gt;0,AR1889&gt;0),COUNTIF(AU$6:AU1888,"&gt;0")+1,0)</f>
        <v>0</v>
      </c>
    </row>
    <row r="1890" spans="40:47">
      <c r="AN1890" s="58">
        <v>53</v>
      </c>
      <c r="AO1890" s="58">
        <v>2</v>
      </c>
      <c r="AP1890" s="58">
        <v>1</v>
      </c>
      <c r="AQ1890" s="58">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58">
        <f ca="1">COUNTIF(INDIRECT("H"&amp;(ROW()+12*(($AN1890-1)*3+$AO1890)-ROW())/12+5):INDIRECT("S"&amp;(ROW()+12*(($AN1890-1)*3+$AO1890)-ROW())/12+5),AQ1890)</f>
        <v>0</v>
      </c>
      <c r="AU1890" s="58">
        <f ca="1">IF(AND(AQ1890&gt;0,AR1890&gt;0),COUNTIF(AU$6:AU1889,"&gt;0")+1,0)</f>
        <v>0</v>
      </c>
    </row>
    <row r="1891" spans="40:47">
      <c r="AN1891" s="58">
        <v>53</v>
      </c>
      <c r="AO1891" s="58">
        <v>2</v>
      </c>
      <c r="AP1891" s="58">
        <v>2</v>
      </c>
      <c r="AQ1891" s="58">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58">
        <f ca="1">COUNTIF(INDIRECT("H"&amp;(ROW()+12*(($AN1891-1)*3+$AO1891)-ROW())/12+5):INDIRECT("S"&amp;(ROW()+12*(($AN1891-1)*3+$AO1891)-ROW())/12+5),AQ1891)</f>
        <v>0</v>
      </c>
      <c r="AU1891" s="58">
        <f ca="1">IF(AND(AQ1891&gt;0,AR1891&gt;0),COUNTIF(AU$6:AU1890,"&gt;0")+1,0)</f>
        <v>0</v>
      </c>
    </row>
    <row r="1892" spans="40:47">
      <c r="AN1892" s="58">
        <v>53</v>
      </c>
      <c r="AO1892" s="58">
        <v>2</v>
      </c>
      <c r="AP1892" s="58">
        <v>3</v>
      </c>
      <c r="AQ1892" s="58">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58">
        <f ca="1">COUNTIF(INDIRECT("H"&amp;(ROW()+12*(($AN1892-1)*3+$AO1892)-ROW())/12+5):INDIRECT("S"&amp;(ROW()+12*(($AN1892-1)*3+$AO1892)-ROW())/12+5),AQ1892)</f>
        <v>0</v>
      </c>
      <c r="AU1892" s="58">
        <f ca="1">IF(AND(AQ1892&gt;0,AR1892&gt;0),COUNTIF(AU$6:AU1891,"&gt;0")+1,0)</f>
        <v>0</v>
      </c>
    </row>
    <row r="1893" spans="40:47">
      <c r="AN1893" s="58">
        <v>53</v>
      </c>
      <c r="AO1893" s="58">
        <v>2</v>
      </c>
      <c r="AP1893" s="58">
        <v>4</v>
      </c>
      <c r="AQ1893" s="58">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58">
        <f ca="1">COUNTIF(INDIRECT("H"&amp;(ROW()+12*(($AN1893-1)*3+$AO1893)-ROW())/12+5):INDIRECT("S"&amp;(ROW()+12*(($AN1893-1)*3+$AO1893)-ROW())/12+5),AQ1893)</f>
        <v>0</v>
      </c>
      <c r="AU1893" s="58">
        <f ca="1">IF(AND(AQ1893&gt;0,AR1893&gt;0),COUNTIF(AU$6:AU1892,"&gt;0")+1,0)</f>
        <v>0</v>
      </c>
    </row>
    <row r="1894" spans="40:47">
      <c r="AN1894" s="58">
        <v>53</v>
      </c>
      <c r="AO1894" s="58">
        <v>2</v>
      </c>
      <c r="AP1894" s="58">
        <v>5</v>
      </c>
      <c r="AQ1894" s="58">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58">
        <f ca="1">COUNTIF(INDIRECT("H"&amp;(ROW()+12*(($AN1894-1)*3+$AO1894)-ROW())/12+5):INDIRECT("S"&amp;(ROW()+12*(($AN1894-1)*3+$AO1894)-ROW())/12+5),AQ1894)</f>
        <v>0</v>
      </c>
      <c r="AU1894" s="58">
        <f ca="1">IF(AND(AQ1894&gt;0,AR1894&gt;0),COUNTIF(AU$6:AU1893,"&gt;0")+1,0)</f>
        <v>0</v>
      </c>
    </row>
    <row r="1895" spans="40:47">
      <c r="AN1895" s="58">
        <v>53</v>
      </c>
      <c r="AO1895" s="58">
        <v>2</v>
      </c>
      <c r="AP1895" s="58">
        <v>6</v>
      </c>
      <c r="AQ1895" s="58">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58">
        <f ca="1">COUNTIF(INDIRECT("H"&amp;(ROW()+12*(($AN1895-1)*3+$AO1895)-ROW())/12+5):INDIRECT("S"&amp;(ROW()+12*(($AN1895-1)*3+$AO1895)-ROW())/12+5),AQ1895)</f>
        <v>0</v>
      </c>
      <c r="AU1895" s="58">
        <f ca="1">IF(AND(AQ1895&gt;0,AR1895&gt;0),COUNTIF(AU$6:AU1894,"&gt;0")+1,0)</f>
        <v>0</v>
      </c>
    </row>
    <row r="1896" spans="40:47">
      <c r="AN1896" s="58">
        <v>53</v>
      </c>
      <c r="AO1896" s="58">
        <v>2</v>
      </c>
      <c r="AP1896" s="58">
        <v>7</v>
      </c>
      <c r="AQ1896" s="58">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58">
        <f ca="1">COUNTIF(INDIRECT("H"&amp;(ROW()+12*(($AN1896-1)*3+$AO1896)-ROW())/12+5):INDIRECT("S"&amp;(ROW()+12*(($AN1896-1)*3+$AO1896)-ROW())/12+5),AQ1896)</f>
        <v>0</v>
      </c>
      <c r="AU1896" s="58">
        <f ca="1">IF(AND(AQ1896&gt;0,AR1896&gt;0),COUNTIF(AU$6:AU1895,"&gt;0")+1,0)</f>
        <v>0</v>
      </c>
    </row>
    <row r="1897" spans="40:47">
      <c r="AN1897" s="58">
        <v>53</v>
      </c>
      <c r="AO1897" s="58">
        <v>2</v>
      </c>
      <c r="AP1897" s="58">
        <v>8</v>
      </c>
      <c r="AQ1897" s="58">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58">
        <f ca="1">COUNTIF(INDIRECT("H"&amp;(ROW()+12*(($AN1897-1)*3+$AO1897)-ROW())/12+5):INDIRECT("S"&amp;(ROW()+12*(($AN1897-1)*3+$AO1897)-ROW())/12+5),AQ1897)</f>
        <v>0</v>
      </c>
      <c r="AU1897" s="58">
        <f ca="1">IF(AND(AQ1897&gt;0,AR1897&gt;0),COUNTIF(AU$6:AU1896,"&gt;0")+1,0)</f>
        <v>0</v>
      </c>
    </row>
    <row r="1898" spans="40:47">
      <c r="AN1898" s="58">
        <v>53</v>
      </c>
      <c r="AO1898" s="58">
        <v>2</v>
      </c>
      <c r="AP1898" s="58">
        <v>9</v>
      </c>
      <c r="AQ1898" s="58">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58">
        <f ca="1">COUNTIF(INDIRECT("H"&amp;(ROW()+12*(($AN1898-1)*3+$AO1898)-ROW())/12+5):INDIRECT("S"&amp;(ROW()+12*(($AN1898-1)*3+$AO1898)-ROW())/12+5),AQ1898)</f>
        <v>0</v>
      </c>
      <c r="AU1898" s="58">
        <f ca="1">IF(AND(AQ1898&gt;0,AR1898&gt;0),COUNTIF(AU$6:AU1897,"&gt;0")+1,0)</f>
        <v>0</v>
      </c>
    </row>
    <row r="1899" spans="40:47">
      <c r="AN1899" s="58">
        <v>53</v>
      </c>
      <c r="AO1899" s="58">
        <v>2</v>
      </c>
      <c r="AP1899" s="58">
        <v>10</v>
      </c>
      <c r="AQ1899" s="58">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58">
        <f ca="1">COUNTIF(INDIRECT("H"&amp;(ROW()+12*(($AN1899-1)*3+$AO1899)-ROW())/12+5):INDIRECT("S"&amp;(ROW()+12*(($AN1899-1)*3+$AO1899)-ROW())/12+5),AQ1899)</f>
        <v>0</v>
      </c>
      <c r="AU1899" s="58">
        <f ca="1">IF(AND(AQ1899&gt;0,AR1899&gt;0),COUNTIF(AU$6:AU1898,"&gt;0")+1,0)</f>
        <v>0</v>
      </c>
    </row>
    <row r="1900" spans="40:47">
      <c r="AN1900" s="58">
        <v>53</v>
      </c>
      <c r="AO1900" s="58">
        <v>2</v>
      </c>
      <c r="AP1900" s="58">
        <v>11</v>
      </c>
      <c r="AQ1900" s="58">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58">
        <f ca="1">COUNTIF(INDIRECT("H"&amp;(ROW()+12*(($AN1900-1)*3+$AO1900)-ROW())/12+5):INDIRECT("S"&amp;(ROW()+12*(($AN1900-1)*3+$AO1900)-ROW())/12+5),AQ1900)</f>
        <v>0</v>
      </c>
      <c r="AU1900" s="58">
        <f ca="1">IF(AND(AQ1900&gt;0,AR1900&gt;0),COUNTIF(AU$6:AU1899,"&gt;0")+1,0)</f>
        <v>0</v>
      </c>
    </row>
    <row r="1901" spans="40:47">
      <c r="AN1901" s="58">
        <v>53</v>
      </c>
      <c r="AO1901" s="58">
        <v>2</v>
      </c>
      <c r="AP1901" s="58">
        <v>12</v>
      </c>
      <c r="AQ1901" s="58">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58">
        <f ca="1">COUNTIF(INDIRECT("H"&amp;(ROW()+12*(($AN1901-1)*3+$AO1901)-ROW())/12+5):INDIRECT("S"&amp;(ROW()+12*(($AN1901-1)*3+$AO1901)-ROW())/12+5),AQ1901)</f>
        <v>0</v>
      </c>
      <c r="AU1901" s="58">
        <f ca="1">IF(AND(AQ1901&gt;0,AR1901&gt;0),COUNTIF(AU$6:AU1900,"&gt;0")+1,0)</f>
        <v>0</v>
      </c>
    </row>
    <row r="1902" spans="40:47">
      <c r="AN1902" s="58">
        <v>53</v>
      </c>
      <c r="AO1902" s="58">
        <v>3</v>
      </c>
      <c r="AP1902" s="58">
        <v>1</v>
      </c>
      <c r="AQ1902" s="58">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58">
        <f ca="1">COUNTIF(INDIRECT("H"&amp;(ROW()+12*(($AN1902-1)*3+$AO1902)-ROW())/12+5):INDIRECT("S"&amp;(ROW()+12*(($AN1902-1)*3+$AO1902)-ROW())/12+5),AQ1902)</f>
        <v>0</v>
      </c>
      <c r="AU1902" s="58">
        <f ca="1">IF(AND(AQ1902&gt;0,AR1902&gt;0),COUNTIF(AU$6:AU1901,"&gt;0")+1,0)</f>
        <v>0</v>
      </c>
    </row>
    <row r="1903" spans="40:47">
      <c r="AN1903" s="58">
        <v>53</v>
      </c>
      <c r="AO1903" s="58">
        <v>3</v>
      </c>
      <c r="AP1903" s="58">
        <v>2</v>
      </c>
      <c r="AQ1903" s="58">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58">
        <f ca="1">COUNTIF(INDIRECT("H"&amp;(ROW()+12*(($AN1903-1)*3+$AO1903)-ROW())/12+5):INDIRECT("S"&amp;(ROW()+12*(($AN1903-1)*3+$AO1903)-ROW())/12+5),AQ1903)</f>
        <v>0</v>
      </c>
      <c r="AU1903" s="58">
        <f ca="1">IF(AND(AQ1903&gt;0,AR1903&gt;0),COUNTIF(AU$6:AU1902,"&gt;0")+1,0)</f>
        <v>0</v>
      </c>
    </row>
    <row r="1904" spans="40:47">
      <c r="AN1904" s="58">
        <v>53</v>
      </c>
      <c r="AO1904" s="58">
        <v>3</v>
      </c>
      <c r="AP1904" s="58">
        <v>3</v>
      </c>
      <c r="AQ1904" s="58">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58">
        <f ca="1">COUNTIF(INDIRECT("H"&amp;(ROW()+12*(($AN1904-1)*3+$AO1904)-ROW())/12+5):INDIRECT("S"&amp;(ROW()+12*(($AN1904-1)*3+$AO1904)-ROW())/12+5),AQ1904)</f>
        <v>0</v>
      </c>
      <c r="AU1904" s="58">
        <f ca="1">IF(AND(AQ1904&gt;0,AR1904&gt;0),COUNTIF(AU$6:AU1903,"&gt;0")+1,0)</f>
        <v>0</v>
      </c>
    </row>
    <row r="1905" spans="40:47">
      <c r="AN1905" s="58">
        <v>53</v>
      </c>
      <c r="AO1905" s="58">
        <v>3</v>
      </c>
      <c r="AP1905" s="58">
        <v>4</v>
      </c>
      <c r="AQ1905" s="58">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58">
        <f ca="1">COUNTIF(INDIRECT("H"&amp;(ROW()+12*(($AN1905-1)*3+$AO1905)-ROW())/12+5):INDIRECT("S"&amp;(ROW()+12*(($AN1905-1)*3+$AO1905)-ROW())/12+5),AQ1905)</f>
        <v>0</v>
      </c>
      <c r="AU1905" s="58">
        <f ca="1">IF(AND(AQ1905&gt;0,AR1905&gt;0),COUNTIF(AU$6:AU1904,"&gt;0")+1,0)</f>
        <v>0</v>
      </c>
    </row>
    <row r="1906" spans="40:47">
      <c r="AN1906" s="58">
        <v>53</v>
      </c>
      <c r="AO1906" s="58">
        <v>3</v>
      </c>
      <c r="AP1906" s="58">
        <v>5</v>
      </c>
      <c r="AQ1906" s="58">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58">
        <f ca="1">COUNTIF(INDIRECT("H"&amp;(ROW()+12*(($AN1906-1)*3+$AO1906)-ROW())/12+5):INDIRECT("S"&amp;(ROW()+12*(($AN1906-1)*3+$AO1906)-ROW())/12+5),AQ1906)</f>
        <v>0</v>
      </c>
      <c r="AU1906" s="58">
        <f ca="1">IF(AND(AQ1906&gt;0,AR1906&gt;0),COUNTIF(AU$6:AU1905,"&gt;0")+1,0)</f>
        <v>0</v>
      </c>
    </row>
    <row r="1907" spans="40:47">
      <c r="AN1907" s="58">
        <v>53</v>
      </c>
      <c r="AO1907" s="58">
        <v>3</v>
      </c>
      <c r="AP1907" s="58">
        <v>6</v>
      </c>
      <c r="AQ1907" s="58">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58">
        <f ca="1">COUNTIF(INDIRECT("H"&amp;(ROW()+12*(($AN1907-1)*3+$AO1907)-ROW())/12+5):INDIRECT("S"&amp;(ROW()+12*(($AN1907-1)*3+$AO1907)-ROW())/12+5),AQ1907)</f>
        <v>0</v>
      </c>
      <c r="AU1907" s="58">
        <f ca="1">IF(AND(AQ1907&gt;0,AR1907&gt;0),COUNTIF(AU$6:AU1906,"&gt;0")+1,0)</f>
        <v>0</v>
      </c>
    </row>
    <row r="1908" spans="40:47">
      <c r="AN1908" s="58">
        <v>53</v>
      </c>
      <c r="AO1908" s="58">
        <v>3</v>
      </c>
      <c r="AP1908" s="58">
        <v>7</v>
      </c>
      <c r="AQ1908" s="58">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58">
        <f ca="1">COUNTIF(INDIRECT("H"&amp;(ROW()+12*(($AN1908-1)*3+$AO1908)-ROW())/12+5):INDIRECT("S"&amp;(ROW()+12*(($AN1908-1)*3+$AO1908)-ROW())/12+5),AQ1908)</f>
        <v>0</v>
      </c>
      <c r="AU1908" s="58">
        <f ca="1">IF(AND(AQ1908&gt;0,AR1908&gt;0),COUNTIF(AU$6:AU1907,"&gt;0")+1,0)</f>
        <v>0</v>
      </c>
    </row>
    <row r="1909" spans="40:47">
      <c r="AN1909" s="58">
        <v>53</v>
      </c>
      <c r="AO1909" s="58">
        <v>3</v>
      </c>
      <c r="AP1909" s="58">
        <v>8</v>
      </c>
      <c r="AQ1909" s="58">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58">
        <f ca="1">COUNTIF(INDIRECT("H"&amp;(ROW()+12*(($AN1909-1)*3+$AO1909)-ROW())/12+5):INDIRECT("S"&amp;(ROW()+12*(($AN1909-1)*3+$AO1909)-ROW())/12+5),AQ1909)</f>
        <v>0</v>
      </c>
      <c r="AU1909" s="58">
        <f ca="1">IF(AND(AQ1909&gt;0,AR1909&gt;0),COUNTIF(AU$6:AU1908,"&gt;0")+1,0)</f>
        <v>0</v>
      </c>
    </row>
    <row r="1910" spans="40:47">
      <c r="AN1910" s="58">
        <v>53</v>
      </c>
      <c r="AO1910" s="58">
        <v>3</v>
      </c>
      <c r="AP1910" s="58">
        <v>9</v>
      </c>
      <c r="AQ1910" s="58">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58">
        <f ca="1">COUNTIF(INDIRECT("H"&amp;(ROW()+12*(($AN1910-1)*3+$AO1910)-ROW())/12+5):INDIRECT("S"&amp;(ROW()+12*(($AN1910-1)*3+$AO1910)-ROW())/12+5),AQ1910)</f>
        <v>0</v>
      </c>
      <c r="AU1910" s="58">
        <f ca="1">IF(AND(AQ1910&gt;0,AR1910&gt;0),COUNTIF(AU$6:AU1909,"&gt;0")+1,0)</f>
        <v>0</v>
      </c>
    </row>
    <row r="1911" spans="40:47">
      <c r="AN1911" s="58">
        <v>53</v>
      </c>
      <c r="AO1911" s="58">
        <v>3</v>
      </c>
      <c r="AP1911" s="58">
        <v>10</v>
      </c>
      <c r="AQ1911" s="58">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58">
        <f ca="1">COUNTIF(INDIRECT("H"&amp;(ROW()+12*(($AN1911-1)*3+$AO1911)-ROW())/12+5):INDIRECT("S"&amp;(ROW()+12*(($AN1911-1)*3+$AO1911)-ROW())/12+5),AQ1911)</f>
        <v>0</v>
      </c>
      <c r="AU1911" s="58">
        <f ca="1">IF(AND(AQ1911&gt;0,AR1911&gt;0),COUNTIF(AU$6:AU1910,"&gt;0")+1,0)</f>
        <v>0</v>
      </c>
    </row>
    <row r="1912" spans="40:47">
      <c r="AN1912" s="58">
        <v>53</v>
      </c>
      <c r="AO1912" s="58">
        <v>3</v>
      </c>
      <c r="AP1912" s="58">
        <v>11</v>
      </c>
      <c r="AQ1912" s="58">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58">
        <f ca="1">COUNTIF(INDIRECT("H"&amp;(ROW()+12*(($AN1912-1)*3+$AO1912)-ROW())/12+5):INDIRECT("S"&amp;(ROW()+12*(($AN1912-1)*3+$AO1912)-ROW())/12+5),AQ1912)</f>
        <v>0</v>
      </c>
      <c r="AU1912" s="58">
        <f ca="1">IF(AND(AQ1912&gt;0,AR1912&gt;0),COUNTIF(AU$6:AU1911,"&gt;0")+1,0)</f>
        <v>0</v>
      </c>
    </row>
    <row r="1913" spans="40:47">
      <c r="AN1913" s="243">
        <v>53</v>
      </c>
      <c r="AO1913" s="243">
        <v>3</v>
      </c>
      <c r="AP1913" s="243">
        <v>12</v>
      </c>
      <c r="AQ1913" s="58">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58">
        <f ca="1">COUNTIF(INDIRECT("H"&amp;(ROW()+12*(($AN1913-1)*3+$AO1913)-ROW())/12+5):INDIRECT("S"&amp;(ROW()+12*(($AN1913-1)*3+$AO1913)-ROW())/12+5),AQ1913)</f>
        <v>0</v>
      </c>
      <c r="AU1913" s="58">
        <f ca="1">IF(AND(AQ1913&gt;0,AR1913&gt;0),COUNTIF(AU$6:AU1912,"&gt;0")+1,0)</f>
        <v>0</v>
      </c>
    </row>
    <row r="1914" spans="40:47">
      <c r="AN1914" s="58">
        <v>54</v>
      </c>
      <c r="AO1914" s="58">
        <v>1</v>
      </c>
      <c r="AP1914" s="58">
        <v>1</v>
      </c>
      <c r="AQ1914" s="58">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58">
        <f ca="1">COUNTIF(INDIRECT("H"&amp;(ROW()+12*(($AN1914-1)*3+$AO1914)-ROW())/12+5):INDIRECT("S"&amp;(ROW()+12*(($AN1914-1)*3+$AO1914)-ROW())/12+5),AQ1914)</f>
        <v>0</v>
      </c>
      <c r="AU1914" s="58">
        <f ca="1">IF(AND(AQ1914&gt;0,AR1914&gt;0),COUNTIF(AU$6:AU1913,"&gt;0")+1,0)</f>
        <v>0</v>
      </c>
    </row>
    <row r="1915" spans="40:47">
      <c r="AN1915" s="58">
        <v>54</v>
      </c>
      <c r="AO1915" s="58">
        <v>1</v>
      </c>
      <c r="AP1915" s="58">
        <v>2</v>
      </c>
      <c r="AQ1915" s="58">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58">
        <f ca="1">COUNTIF(INDIRECT("H"&amp;(ROW()+12*(($AN1915-1)*3+$AO1915)-ROW())/12+5):INDIRECT("S"&amp;(ROW()+12*(($AN1915-1)*3+$AO1915)-ROW())/12+5),AQ1915)</f>
        <v>0</v>
      </c>
      <c r="AU1915" s="58">
        <f ca="1">IF(AND(AQ1915&gt;0,AR1915&gt;0),COUNTIF(AU$6:AU1914,"&gt;0")+1,0)</f>
        <v>0</v>
      </c>
    </row>
    <row r="1916" spans="40:47">
      <c r="AN1916" s="58">
        <v>54</v>
      </c>
      <c r="AO1916" s="58">
        <v>1</v>
      </c>
      <c r="AP1916" s="58">
        <v>3</v>
      </c>
      <c r="AQ1916" s="58">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58">
        <f ca="1">COUNTIF(INDIRECT("H"&amp;(ROW()+12*(($AN1916-1)*3+$AO1916)-ROW())/12+5):INDIRECT("S"&amp;(ROW()+12*(($AN1916-1)*3+$AO1916)-ROW())/12+5),AQ1916)</f>
        <v>0</v>
      </c>
      <c r="AU1916" s="58">
        <f ca="1">IF(AND(AQ1916&gt;0,AR1916&gt;0),COUNTIF(AU$6:AU1915,"&gt;0")+1,0)</f>
        <v>0</v>
      </c>
    </row>
    <row r="1917" spans="40:47">
      <c r="AN1917" s="58">
        <v>54</v>
      </c>
      <c r="AO1917" s="58">
        <v>1</v>
      </c>
      <c r="AP1917" s="58">
        <v>4</v>
      </c>
      <c r="AQ1917" s="58">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58">
        <f ca="1">COUNTIF(INDIRECT("H"&amp;(ROW()+12*(($AN1917-1)*3+$AO1917)-ROW())/12+5):INDIRECT("S"&amp;(ROW()+12*(($AN1917-1)*3+$AO1917)-ROW())/12+5),AQ1917)</f>
        <v>0</v>
      </c>
      <c r="AU1917" s="58">
        <f ca="1">IF(AND(AQ1917&gt;0,AR1917&gt;0),COUNTIF(AU$6:AU1916,"&gt;0")+1,0)</f>
        <v>0</v>
      </c>
    </row>
    <row r="1918" spans="40:47">
      <c r="AN1918" s="58">
        <v>54</v>
      </c>
      <c r="AO1918" s="58">
        <v>1</v>
      </c>
      <c r="AP1918" s="58">
        <v>5</v>
      </c>
      <c r="AQ1918" s="58">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58">
        <f ca="1">COUNTIF(INDIRECT("H"&amp;(ROW()+12*(($AN1918-1)*3+$AO1918)-ROW())/12+5):INDIRECT("S"&amp;(ROW()+12*(($AN1918-1)*3+$AO1918)-ROW())/12+5),AQ1918)</f>
        <v>0</v>
      </c>
      <c r="AU1918" s="58">
        <f ca="1">IF(AND(AQ1918&gt;0,AR1918&gt;0),COUNTIF(AU$6:AU1917,"&gt;0")+1,0)</f>
        <v>0</v>
      </c>
    </row>
    <row r="1919" spans="40:47">
      <c r="AN1919" s="58">
        <v>54</v>
      </c>
      <c r="AO1919" s="58">
        <v>1</v>
      </c>
      <c r="AP1919" s="58">
        <v>6</v>
      </c>
      <c r="AQ1919" s="58">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58">
        <f ca="1">COUNTIF(INDIRECT("H"&amp;(ROW()+12*(($AN1919-1)*3+$AO1919)-ROW())/12+5):INDIRECT("S"&amp;(ROW()+12*(($AN1919-1)*3+$AO1919)-ROW())/12+5),AQ1919)</f>
        <v>0</v>
      </c>
      <c r="AU1919" s="58">
        <f ca="1">IF(AND(AQ1919&gt;0,AR1919&gt;0),COUNTIF(AU$6:AU1918,"&gt;0")+1,0)</f>
        <v>0</v>
      </c>
    </row>
    <row r="1920" spans="40:47">
      <c r="AN1920" s="58">
        <v>54</v>
      </c>
      <c r="AO1920" s="58">
        <v>1</v>
      </c>
      <c r="AP1920" s="58">
        <v>7</v>
      </c>
      <c r="AQ1920" s="58">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58">
        <f ca="1">COUNTIF(INDIRECT("H"&amp;(ROW()+12*(($AN1920-1)*3+$AO1920)-ROW())/12+5):INDIRECT("S"&amp;(ROW()+12*(($AN1920-1)*3+$AO1920)-ROW())/12+5),AQ1920)</f>
        <v>0</v>
      </c>
      <c r="AU1920" s="58">
        <f ca="1">IF(AND(AQ1920&gt;0,AR1920&gt;0),COUNTIF(AU$6:AU1919,"&gt;0")+1,0)</f>
        <v>0</v>
      </c>
    </row>
    <row r="1921" spans="40:47">
      <c r="AN1921" s="58">
        <v>54</v>
      </c>
      <c r="AO1921" s="58">
        <v>1</v>
      </c>
      <c r="AP1921" s="58">
        <v>8</v>
      </c>
      <c r="AQ1921" s="58">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58">
        <f ca="1">COUNTIF(INDIRECT("H"&amp;(ROW()+12*(($AN1921-1)*3+$AO1921)-ROW())/12+5):INDIRECT("S"&amp;(ROW()+12*(($AN1921-1)*3+$AO1921)-ROW())/12+5),AQ1921)</f>
        <v>0</v>
      </c>
      <c r="AU1921" s="58">
        <f ca="1">IF(AND(AQ1921&gt;0,AR1921&gt;0),COUNTIF(AU$6:AU1920,"&gt;0")+1,0)</f>
        <v>0</v>
      </c>
    </row>
    <row r="1922" spans="40:47">
      <c r="AN1922" s="58">
        <v>54</v>
      </c>
      <c r="AO1922" s="58">
        <v>1</v>
      </c>
      <c r="AP1922" s="58">
        <v>9</v>
      </c>
      <c r="AQ1922" s="58">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58">
        <f ca="1">COUNTIF(INDIRECT("H"&amp;(ROW()+12*(($AN1922-1)*3+$AO1922)-ROW())/12+5):INDIRECT("S"&amp;(ROW()+12*(($AN1922-1)*3+$AO1922)-ROW())/12+5),AQ1922)</f>
        <v>0</v>
      </c>
      <c r="AU1922" s="58">
        <f ca="1">IF(AND(AQ1922&gt;0,AR1922&gt;0),COUNTIF(AU$6:AU1921,"&gt;0")+1,0)</f>
        <v>0</v>
      </c>
    </row>
    <row r="1923" spans="40:47">
      <c r="AN1923" s="58">
        <v>54</v>
      </c>
      <c r="AO1923" s="58">
        <v>1</v>
      </c>
      <c r="AP1923" s="58">
        <v>10</v>
      </c>
      <c r="AQ1923" s="58">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58">
        <f ca="1">COUNTIF(INDIRECT("H"&amp;(ROW()+12*(($AN1923-1)*3+$AO1923)-ROW())/12+5):INDIRECT("S"&amp;(ROW()+12*(($AN1923-1)*3+$AO1923)-ROW())/12+5),AQ1923)</f>
        <v>0</v>
      </c>
      <c r="AU1923" s="58">
        <f ca="1">IF(AND(AQ1923&gt;0,AR1923&gt;0),COUNTIF(AU$6:AU1922,"&gt;0")+1,0)</f>
        <v>0</v>
      </c>
    </row>
    <row r="1924" spans="40:47">
      <c r="AN1924" s="58">
        <v>54</v>
      </c>
      <c r="AO1924" s="58">
        <v>1</v>
      </c>
      <c r="AP1924" s="58">
        <v>11</v>
      </c>
      <c r="AQ1924" s="58">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58">
        <f ca="1">COUNTIF(INDIRECT("H"&amp;(ROW()+12*(($AN1924-1)*3+$AO1924)-ROW())/12+5):INDIRECT("S"&amp;(ROW()+12*(($AN1924-1)*3+$AO1924)-ROW())/12+5),AQ1924)</f>
        <v>0</v>
      </c>
      <c r="AU1924" s="58">
        <f ca="1">IF(AND(AQ1924&gt;0,AR1924&gt;0),COUNTIF(AU$6:AU1923,"&gt;0")+1,0)</f>
        <v>0</v>
      </c>
    </row>
    <row r="1925" spans="40:47">
      <c r="AN1925" s="58">
        <v>54</v>
      </c>
      <c r="AO1925" s="58">
        <v>1</v>
      </c>
      <c r="AP1925" s="58">
        <v>12</v>
      </c>
      <c r="AQ1925" s="58">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58">
        <f ca="1">COUNTIF(INDIRECT("H"&amp;(ROW()+12*(($AN1925-1)*3+$AO1925)-ROW())/12+5):INDIRECT("S"&amp;(ROW()+12*(($AN1925-1)*3+$AO1925)-ROW())/12+5),AQ1925)</f>
        <v>0</v>
      </c>
      <c r="AU1925" s="58">
        <f ca="1">IF(AND(AQ1925&gt;0,AR1925&gt;0),COUNTIF(AU$6:AU1924,"&gt;0")+1,0)</f>
        <v>0</v>
      </c>
    </row>
    <row r="1926" spans="40:47">
      <c r="AN1926" s="58">
        <v>54</v>
      </c>
      <c r="AO1926" s="58">
        <v>2</v>
      </c>
      <c r="AP1926" s="58">
        <v>1</v>
      </c>
      <c r="AQ1926" s="58">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58">
        <f ca="1">COUNTIF(INDIRECT("H"&amp;(ROW()+12*(($AN1926-1)*3+$AO1926)-ROW())/12+5):INDIRECT("S"&amp;(ROW()+12*(($AN1926-1)*3+$AO1926)-ROW())/12+5),AQ1926)</f>
        <v>0</v>
      </c>
      <c r="AU1926" s="58">
        <f ca="1">IF(AND(AQ1926&gt;0,AR1926&gt;0),COUNTIF(AU$6:AU1925,"&gt;0")+1,0)</f>
        <v>0</v>
      </c>
    </row>
    <row r="1927" spans="40:47">
      <c r="AN1927" s="58">
        <v>54</v>
      </c>
      <c r="AO1927" s="58">
        <v>2</v>
      </c>
      <c r="AP1927" s="58">
        <v>2</v>
      </c>
      <c r="AQ1927" s="58">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58">
        <f ca="1">COUNTIF(INDIRECT("H"&amp;(ROW()+12*(($AN1927-1)*3+$AO1927)-ROW())/12+5):INDIRECT("S"&amp;(ROW()+12*(($AN1927-1)*3+$AO1927)-ROW())/12+5),AQ1927)</f>
        <v>0</v>
      </c>
      <c r="AU1927" s="58">
        <f ca="1">IF(AND(AQ1927&gt;0,AR1927&gt;0),COUNTIF(AU$6:AU1926,"&gt;0")+1,0)</f>
        <v>0</v>
      </c>
    </row>
    <row r="1928" spans="40:47">
      <c r="AN1928" s="58">
        <v>54</v>
      </c>
      <c r="AO1928" s="58">
        <v>2</v>
      </c>
      <c r="AP1928" s="58">
        <v>3</v>
      </c>
      <c r="AQ1928" s="58">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58">
        <f ca="1">COUNTIF(INDIRECT("H"&amp;(ROW()+12*(($AN1928-1)*3+$AO1928)-ROW())/12+5):INDIRECT("S"&amp;(ROW()+12*(($AN1928-1)*3+$AO1928)-ROW())/12+5),AQ1928)</f>
        <v>0</v>
      </c>
      <c r="AU1928" s="58">
        <f ca="1">IF(AND(AQ1928&gt;0,AR1928&gt;0),COUNTIF(AU$6:AU1927,"&gt;0")+1,0)</f>
        <v>0</v>
      </c>
    </row>
    <row r="1929" spans="40:47">
      <c r="AN1929" s="58">
        <v>54</v>
      </c>
      <c r="AO1929" s="58">
        <v>2</v>
      </c>
      <c r="AP1929" s="58">
        <v>4</v>
      </c>
      <c r="AQ1929" s="58">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58">
        <f ca="1">COUNTIF(INDIRECT("H"&amp;(ROW()+12*(($AN1929-1)*3+$AO1929)-ROW())/12+5):INDIRECT("S"&amp;(ROW()+12*(($AN1929-1)*3+$AO1929)-ROW())/12+5),AQ1929)</f>
        <v>0</v>
      </c>
      <c r="AU1929" s="58">
        <f ca="1">IF(AND(AQ1929&gt;0,AR1929&gt;0),COUNTIF(AU$6:AU1928,"&gt;0")+1,0)</f>
        <v>0</v>
      </c>
    </row>
    <row r="1930" spans="40:47">
      <c r="AN1930" s="58">
        <v>54</v>
      </c>
      <c r="AO1930" s="58">
        <v>2</v>
      </c>
      <c r="AP1930" s="58">
        <v>5</v>
      </c>
      <c r="AQ1930" s="58">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58">
        <f ca="1">COUNTIF(INDIRECT("H"&amp;(ROW()+12*(($AN1930-1)*3+$AO1930)-ROW())/12+5):INDIRECT("S"&amp;(ROW()+12*(($AN1930-1)*3+$AO1930)-ROW())/12+5),AQ1930)</f>
        <v>0</v>
      </c>
      <c r="AU1930" s="58">
        <f ca="1">IF(AND(AQ1930&gt;0,AR1930&gt;0),COUNTIF(AU$6:AU1929,"&gt;0")+1,0)</f>
        <v>0</v>
      </c>
    </row>
    <row r="1931" spans="40:47">
      <c r="AN1931" s="58">
        <v>54</v>
      </c>
      <c r="AO1931" s="58">
        <v>2</v>
      </c>
      <c r="AP1931" s="58">
        <v>6</v>
      </c>
      <c r="AQ1931" s="58">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58">
        <f ca="1">COUNTIF(INDIRECT("H"&amp;(ROW()+12*(($AN1931-1)*3+$AO1931)-ROW())/12+5):INDIRECT("S"&amp;(ROW()+12*(($AN1931-1)*3+$AO1931)-ROW())/12+5),AQ1931)</f>
        <v>0</v>
      </c>
      <c r="AU1931" s="58">
        <f ca="1">IF(AND(AQ1931&gt;0,AR1931&gt;0),COUNTIF(AU$6:AU1930,"&gt;0")+1,0)</f>
        <v>0</v>
      </c>
    </row>
    <row r="1932" spans="40:47">
      <c r="AN1932" s="58">
        <v>54</v>
      </c>
      <c r="AO1932" s="58">
        <v>2</v>
      </c>
      <c r="AP1932" s="58">
        <v>7</v>
      </c>
      <c r="AQ1932" s="58">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58">
        <f ca="1">COUNTIF(INDIRECT("H"&amp;(ROW()+12*(($AN1932-1)*3+$AO1932)-ROW())/12+5):INDIRECT("S"&amp;(ROW()+12*(($AN1932-1)*3+$AO1932)-ROW())/12+5),AQ1932)</f>
        <v>0</v>
      </c>
      <c r="AU1932" s="58">
        <f ca="1">IF(AND(AQ1932&gt;0,AR1932&gt;0),COUNTIF(AU$6:AU1931,"&gt;0")+1,0)</f>
        <v>0</v>
      </c>
    </row>
    <row r="1933" spans="40:47">
      <c r="AN1933" s="58">
        <v>54</v>
      </c>
      <c r="AO1933" s="58">
        <v>2</v>
      </c>
      <c r="AP1933" s="58">
        <v>8</v>
      </c>
      <c r="AQ1933" s="58">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58">
        <f ca="1">COUNTIF(INDIRECT("H"&amp;(ROW()+12*(($AN1933-1)*3+$AO1933)-ROW())/12+5):INDIRECT("S"&amp;(ROW()+12*(($AN1933-1)*3+$AO1933)-ROW())/12+5),AQ1933)</f>
        <v>0</v>
      </c>
      <c r="AU1933" s="58">
        <f ca="1">IF(AND(AQ1933&gt;0,AR1933&gt;0),COUNTIF(AU$6:AU1932,"&gt;0")+1,0)</f>
        <v>0</v>
      </c>
    </row>
    <row r="1934" spans="40:47">
      <c r="AN1934" s="58">
        <v>54</v>
      </c>
      <c r="AO1934" s="58">
        <v>2</v>
      </c>
      <c r="AP1934" s="58">
        <v>9</v>
      </c>
      <c r="AQ1934" s="58">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58">
        <f ca="1">COUNTIF(INDIRECT("H"&amp;(ROW()+12*(($AN1934-1)*3+$AO1934)-ROW())/12+5):INDIRECT("S"&amp;(ROW()+12*(($AN1934-1)*3+$AO1934)-ROW())/12+5),AQ1934)</f>
        <v>0</v>
      </c>
      <c r="AU1934" s="58">
        <f ca="1">IF(AND(AQ1934&gt;0,AR1934&gt;0),COUNTIF(AU$6:AU1933,"&gt;0")+1,0)</f>
        <v>0</v>
      </c>
    </row>
    <row r="1935" spans="40:47">
      <c r="AN1935" s="58">
        <v>54</v>
      </c>
      <c r="AO1935" s="58">
        <v>2</v>
      </c>
      <c r="AP1935" s="58">
        <v>10</v>
      </c>
      <c r="AQ1935" s="58">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58">
        <f ca="1">COUNTIF(INDIRECT("H"&amp;(ROW()+12*(($AN1935-1)*3+$AO1935)-ROW())/12+5):INDIRECT("S"&amp;(ROW()+12*(($AN1935-1)*3+$AO1935)-ROW())/12+5),AQ1935)</f>
        <v>0</v>
      </c>
      <c r="AU1935" s="58">
        <f ca="1">IF(AND(AQ1935&gt;0,AR1935&gt;0),COUNTIF(AU$6:AU1934,"&gt;0")+1,0)</f>
        <v>0</v>
      </c>
    </row>
    <row r="1936" spans="40:47">
      <c r="AN1936" s="58">
        <v>54</v>
      </c>
      <c r="AO1936" s="58">
        <v>2</v>
      </c>
      <c r="AP1936" s="58">
        <v>11</v>
      </c>
      <c r="AQ1936" s="58">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58">
        <f ca="1">COUNTIF(INDIRECT("H"&amp;(ROW()+12*(($AN1936-1)*3+$AO1936)-ROW())/12+5):INDIRECT("S"&amp;(ROW()+12*(($AN1936-1)*3+$AO1936)-ROW())/12+5),AQ1936)</f>
        <v>0</v>
      </c>
      <c r="AU1936" s="58">
        <f ca="1">IF(AND(AQ1936&gt;0,AR1936&gt;0),COUNTIF(AU$6:AU1935,"&gt;0")+1,0)</f>
        <v>0</v>
      </c>
    </row>
    <row r="1937" spans="40:47">
      <c r="AN1937" s="58">
        <v>54</v>
      </c>
      <c r="AO1937" s="58">
        <v>2</v>
      </c>
      <c r="AP1937" s="58">
        <v>12</v>
      </c>
      <c r="AQ1937" s="58">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58">
        <f ca="1">COUNTIF(INDIRECT("H"&amp;(ROW()+12*(($AN1937-1)*3+$AO1937)-ROW())/12+5):INDIRECT("S"&amp;(ROW()+12*(($AN1937-1)*3+$AO1937)-ROW())/12+5),AQ1937)</f>
        <v>0</v>
      </c>
      <c r="AU1937" s="58">
        <f ca="1">IF(AND(AQ1937&gt;0,AR1937&gt;0),COUNTIF(AU$6:AU1936,"&gt;0")+1,0)</f>
        <v>0</v>
      </c>
    </row>
    <row r="1938" spans="40:47">
      <c r="AN1938" s="58">
        <v>54</v>
      </c>
      <c r="AO1938" s="58">
        <v>3</v>
      </c>
      <c r="AP1938" s="58">
        <v>1</v>
      </c>
      <c r="AQ1938" s="58">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58">
        <f ca="1">COUNTIF(INDIRECT("H"&amp;(ROW()+12*(($AN1938-1)*3+$AO1938)-ROW())/12+5):INDIRECT("S"&amp;(ROW()+12*(($AN1938-1)*3+$AO1938)-ROW())/12+5),AQ1938)</f>
        <v>0</v>
      </c>
      <c r="AU1938" s="58">
        <f ca="1">IF(AND(AQ1938&gt;0,AR1938&gt;0),COUNTIF(AU$6:AU1937,"&gt;0")+1,0)</f>
        <v>0</v>
      </c>
    </row>
    <row r="1939" spans="40:47">
      <c r="AN1939" s="58">
        <v>54</v>
      </c>
      <c r="AO1939" s="58">
        <v>3</v>
      </c>
      <c r="AP1939" s="58">
        <v>2</v>
      </c>
      <c r="AQ1939" s="58">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58">
        <f ca="1">COUNTIF(INDIRECT("H"&amp;(ROW()+12*(($AN1939-1)*3+$AO1939)-ROW())/12+5):INDIRECT("S"&amp;(ROW()+12*(($AN1939-1)*3+$AO1939)-ROW())/12+5),AQ1939)</f>
        <v>0</v>
      </c>
      <c r="AU1939" s="58">
        <f ca="1">IF(AND(AQ1939&gt;0,AR1939&gt;0),COUNTIF(AU$6:AU1938,"&gt;0")+1,0)</f>
        <v>0</v>
      </c>
    </row>
    <row r="1940" spans="40:47">
      <c r="AN1940" s="58">
        <v>54</v>
      </c>
      <c r="AO1940" s="58">
        <v>3</v>
      </c>
      <c r="AP1940" s="58">
        <v>3</v>
      </c>
      <c r="AQ1940" s="58">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58">
        <f ca="1">COUNTIF(INDIRECT("H"&amp;(ROW()+12*(($AN1940-1)*3+$AO1940)-ROW())/12+5):INDIRECT("S"&amp;(ROW()+12*(($AN1940-1)*3+$AO1940)-ROW())/12+5),AQ1940)</f>
        <v>0</v>
      </c>
      <c r="AU1940" s="58">
        <f ca="1">IF(AND(AQ1940&gt;0,AR1940&gt;0),COUNTIF(AU$6:AU1939,"&gt;0")+1,0)</f>
        <v>0</v>
      </c>
    </row>
    <row r="1941" spans="40:47">
      <c r="AN1941" s="58">
        <v>54</v>
      </c>
      <c r="AO1941" s="58">
        <v>3</v>
      </c>
      <c r="AP1941" s="58">
        <v>4</v>
      </c>
      <c r="AQ1941" s="58">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58">
        <f ca="1">COUNTIF(INDIRECT("H"&amp;(ROW()+12*(($AN1941-1)*3+$AO1941)-ROW())/12+5):INDIRECT("S"&amp;(ROW()+12*(($AN1941-1)*3+$AO1941)-ROW())/12+5),AQ1941)</f>
        <v>0</v>
      </c>
      <c r="AU1941" s="58">
        <f ca="1">IF(AND(AQ1941&gt;0,AR1941&gt;0),COUNTIF(AU$6:AU1940,"&gt;0")+1,0)</f>
        <v>0</v>
      </c>
    </row>
    <row r="1942" spans="40:47">
      <c r="AN1942" s="58">
        <v>54</v>
      </c>
      <c r="AO1942" s="58">
        <v>3</v>
      </c>
      <c r="AP1942" s="58">
        <v>5</v>
      </c>
      <c r="AQ1942" s="58">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58">
        <f ca="1">COUNTIF(INDIRECT("H"&amp;(ROW()+12*(($AN1942-1)*3+$AO1942)-ROW())/12+5):INDIRECT("S"&amp;(ROW()+12*(($AN1942-1)*3+$AO1942)-ROW())/12+5),AQ1942)</f>
        <v>0</v>
      </c>
      <c r="AU1942" s="58">
        <f ca="1">IF(AND(AQ1942&gt;0,AR1942&gt;0),COUNTIF(AU$6:AU1941,"&gt;0")+1,0)</f>
        <v>0</v>
      </c>
    </row>
    <row r="1943" spans="40:47">
      <c r="AN1943" s="58">
        <v>54</v>
      </c>
      <c r="AO1943" s="58">
        <v>3</v>
      </c>
      <c r="AP1943" s="58">
        <v>6</v>
      </c>
      <c r="AQ1943" s="58">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58">
        <f ca="1">COUNTIF(INDIRECT("H"&amp;(ROW()+12*(($AN1943-1)*3+$AO1943)-ROW())/12+5):INDIRECT("S"&amp;(ROW()+12*(($AN1943-1)*3+$AO1943)-ROW())/12+5),AQ1943)</f>
        <v>0</v>
      </c>
      <c r="AU1943" s="58">
        <f ca="1">IF(AND(AQ1943&gt;0,AR1943&gt;0),COUNTIF(AU$6:AU1942,"&gt;0")+1,0)</f>
        <v>0</v>
      </c>
    </row>
    <row r="1944" spans="40:47">
      <c r="AN1944" s="58">
        <v>54</v>
      </c>
      <c r="AO1944" s="58">
        <v>3</v>
      </c>
      <c r="AP1944" s="58">
        <v>7</v>
      </c>
      <c r="AQ1944" s="58">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58">
        <f ca="1">COUNTIF(INDIRECT("H"&amp;(ROW()+12*(($AN1944-1)*3+$AO1944)-ROW())/12+5):INDIRECT("S"&amp;(ROW()+12*(($AN1944-1)*3+$AO1944)-ROW())/12+5),AQ1944)</f>
        <v>0</v>
      </c>
      <c r="AU1944" s="58">
        <f ca="1">IF(AND(AQ1944&gt;0,AR1944&gt;0),COUNTIF(AU$6:AU1943,"&gt;0")+1,0)</f>
        <v>0</v>
      </c>
    </row>
    <row r="1945" spans="40:47">
      <c r="AN1945" s="58">
        <v>54</v>
      </c>
      <c r="AO1945" s="58">
        <v>3</v>
      </c>
      <c r="AP1945" s="58">
        <v>8</v>
      </c>
      <c r="AQ1945" s="58">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58">
        <f ca="1">COUNTIF(INDIRECT("H"&amp;(ROW()+12*(($AN1945-1)*3+$AO1945)-ROW())/12+5):INDIRECT("S"&amp;(ROW()+12*(($AN1945-1)*3+$AO1945)-ROW())/12+5),AQ1945)</f>
        <v>0</v>
      </c>
      <c r="AU1945" s="58">
        <f ca="1">IF(AND(AQ1945&gt;0,AR1945&gt;0),COUNTIF(AU$6:AU1944,"&gt;0")+1,0)</f>
        <v>0</v>
      </c>
    </row>
    <row r="1946" spans="40:47">
      <c r="AN1946" s="58">
        <v>54</v>
      </c>
      <c r="AO1946" s="58">
        <v>3</v>
      </c>
      <c r="AP1946" s="58">
        <v>9</v>
      </c>
      <c r="AQ1946" s="58">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58">
        <f ca="1">COUNTIF(INDIRECT("H"&amp;(ROW()+12*(($AN1946-1)*3+$AO1946)-ROW())/12+5):INDIRECT("S"&amp;(ROW()+12*(($AN1946-1)*3+$AO1946)-ROW())/12+5),AQ1946)</f>
        <v>0</v>
      </c>
      <c r="AU1946" s="58">
        <f ca="1">IF(AND(AQ1946&gt;0,AR1946&gt;0),COUNTIF(AU$6:AU1945,"&gt;0")+1,0)</f>
        <v>0</v>
      </c>
    </row>
    <row r="1947" spans="40:47">
      <c r="AN1947" s="58">
        <v>54</v>
      </c>
      <c r="AO1947" s="58">
        <v>3</v>
      </c>
      <c r="AP1947" s="58">
        <v>10</v>
      </c>
      <c r="AQ1947" s="58">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58">
        <f ca="1">COUNTIF(INDIRECT("H"&amp;(ROW()+12*(($AN1947-1)*3+$AO1947)-ROW())/12+5):INDIRECT("S"&amp;(ROW()+12*(($AN1947-1)*3+$AO1947)-ROW())/12+5),AQ1947)</f>
        <v>0</v>
      </c>
      <c r="AU1947" s="58">
        <f ca="1">IF(AND(AQ1947&gt;0,AR1947&gt;0),COUNTIF(AU$6:AU1946,"&gt;0")+1,0)</f>
        <v>0</v>
      </c>
    </row>
    <row r="1948" spans="40:47">
      <c r="AN1948" s="58">
        <v>54</v>
      </c>
      <c r="AO1948" s="58">
        <v>3</v>
      </c>
      <c r="AP1948" s="58">
        <v>11</v>
      </c>
      <c r="AQ1948" s="58">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58">
        <f ca="1">COUNTIF(INDIRECT("H"&amp;(ROW()+12*(($AN1948-1)*3+$AO1948)-ROW())/12+5):INDIRECT("S"&amp;(ROW()+12*(($AN1948-1)*3+$AO1948)-ROW())/12+5),AQ1948)</f>
        <v>0</v>
      </c>
      <c r="AU1948" s="58">
        <f ca="1">IF(AND(AQ1948&gt;0,AR1948&gt;0),COUNTIF(AU$6:AU1947,"&gt;0")+1,0)</f>
        <v>0</v>
      </c>
    </row>
    <row r="1949" spans="40:47">
      <c r="AN1949" s="243">
        <v>54</v>
      </c>
      <c r="AO1949" s="243">
        <v>3</v>
      </c>
      <c r="AP1949" s="243">
        <v>12</v>
      </c>
      <c r="AQ1949" s="58">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58">
        <f ca="1">COUNTIF(INDIRECT("H"&amp;(ROW()+12*(($AN1949-1)*3+$AO1949)-ROW())/12+5):INDIRECT("S"&amp;(ROW()+12*(($AN1949-1)*3+$AO1949)-ROW())/12+5),AQ1949)</f>
        <v>0</v>
      </c>
      <c r="AU1949" s="58">
        <f ca="1">IF(AND(AQ1949&gt;0,AR1949&gt;0),COUNTIF(AU$6:AU1948,"&gt;0")+1,0)</f>
        <v>0</v>
      </c>
    </row>
    <row r="1950" spans="40:47">
      <c r="AN1950" s="58">
        <v>55</v>
      </c>
      <c r="AO1950" s="58">
        <v>1</v>
      </c>
      <c r="AP1950" s="58">
        <v>1</v>
      </c>
      <c r="AQ1950" s="58">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58">
        <f ca="1">COUNTIF(INDIRECT("H"&amp;(ROW()+12*(($AN1950-1)*3+$AO1950)-ROW())/12+5):INDIRECT("S"&amp;(ROW()+12*(($AN1950-1)*3+$AO1950)-ROW())/12+5),AQ1950)</f>
        <v>0</v>
      </c>
      <c r="AU1950" s="58">
        <f ca="1">IF(AND(AQ1950&gt;0,AR1950&gt;0),COUNTIF(AU$6:AU1949,"&gt;0")+1,0)</f>
        <v>0</v>
      </c>
    </row>
    <row r="1951" spans="40:47">
      <c r="AN1951" s="58">
        <v>55</v>
      </c>
      <c r="AO1951" s="58">
        <v>1</v>
      </c>
      <c r="AP1951" s="58">
        <v>2</v>
      </c>
      <c r="AQ1951" s="58">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58">
        <f ca="1">COUNTIF(INDIRECT("H"&amp;(ROW()+12*(($AN1951-1)*3+$AO1951)-ROW())/12+5):INDIRECT("S"&amp;(ROW()+12*(($AN1951-1)*3+$AO1951)-ROW())/12+5),AQ1951)</f>
        <v>0</v>
      </c>
      <c r="AU1951" s="58">
        <f ca="1">IF(AND(AQ1951&gt;0,AR1951&gt;0),COUNTIF(AU$6:AU1950,"&gt;0")+1,0)</f>
        <v>0</v>
      </c>
    </row>
    <row r="1952" spans="40:47">
      <c r="AN1952" s="58">
        <v>55</v>
      </c>
      <c r="AO1952" s="58">
        <v>1</v>
      </c>
      <c r="AP1952" s="58">
        <v>3</v>
      </c>
      <c r="AQ1952" s="58">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58">
        <f ca="1">COUNTIF(INDIRECT("H"&amp;(ROW()+12*(($AN1952-1)*3+$AO1952)-ROW())/12+5):INDIRECT("S"&amp;(ROW()+12*(($AN1952-1)*3+$AO1952)-ROW())/12+5),AQ1952)</f>
        <v>0</v>
      </c>
      <c r="AU1952" s="58">
        <f ca="1">IF(AND(AQ1952&gt;0,AR1952&gt;0),COUNTIF(AU$6:AU1951,"&gt;0")+1,0)</f>
        <v>0</v>
      </c>
    </row>
    <row r="1953" spans="40:47">
      <c r="AN1953" s="58">
        <v>55</v>
      </c>
      <c r="AO1953" s="58">
        <v>1</v>
      </c>
      <c r="AP1953" s="58">
        <v>4</v>
      </c>
      <c r="AQ1953" s="58">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58">
        <f ca="1">COUNTIF(INDIRECT("H"&amp;(ROW()+12*(($AN1953-1)*3+$AO1953)-ROW())/12+5):INDIRECT("S"&amp;(ROW()+12*(($AN1953-1)*3+$AO1953)-ROW())/12+5),AQ1953)</f>
        <v>0</v>
      </c>
      <c r="AU1953" s="58">
        <f ca="1">IF(AND(AQ1953&gt;0,AR1953&gt;0),COUNTIF(AU$6:AU1952,"&gt;0")+1,0)</f>
        <v>0</v>
      </c>
    </row>
    <row r="1954" spans="40:47">
      <c r="AN1954" s="58">
        <v>55</v>
      </c>
      <c r="AO1954" s="58">
        <v>1</v>
      </c>
      <c r="AP1954" s="58">
        <v>5</v>
      </c>
      <c r="AQ1954" s="58">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58">
        <f ca="1">COUNTIF(INDIRECT("H"&amp;(ROW()+12*(($AN1954-1)*3+$AO1954)-ROW())/12+5):INDIRECT("S"&amp;(ROW()+12*(($AN1954-1)*3+$AO1954)-ROW())/12+5),AQ1954)</f>
        <v>0</v>
      </c>
      <c r="AU1954" s="58">
        <f ca="1">IF(AND(AQ1954&gt;0,AR1954&gt;0),COUNTIF(AU$6:AU1953,"&gt;0")+1,0)</f>
        <v>0</v>
      </c>
    </row>
    <row r="1955" spans="40:47">
      <c r="AN1955" s="58">
        <v>55</v>
      </c>
      <c r="AO1955" s="58">
        <v>1</v>
      </c>
      <c r="AP1955" s="58">
        <v>6</v>
      </c>
      <c r="AQ1955" s="58">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58">
        <f ca="1">COUNTIF(INDIRECT("H"&amp;(ROW()+12*(($AN1955-1)*3+$AO1955)-ROW())/12+5):INDIRECT("S"&amp;(ROW()+12*(($AN1955-1)*3+$AO1955)-ROW())/12+5),AQ1955)</f>
        <v>0</v>
      </c>
      <c r="AU1955" s="58">
        <f ca="1">IF(AND(AQ1955&gt;0,AR1955&gt;0),COUNTIF(AU$6:AU1954,"&gt;0")+1,0)</f>
        <v>0</v>
      </c>
    </row>
    <row r="1956" spans="40:47">
      <c r="AN1956" s="58">
        <v>55</v>
      </c>
      <c r="AO1956" s="58">
        <v>1</v>
      </c>
      <c r="AP1956" s="58">
        <v>7</v>
      </c>
      <c r="AQ1956" s="58">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58">
        <f ca="1">COUNTIF(INDIRECT("H"&amp;(ROW()+12*(($AN1956-1)*3+$AO1956)-ROW())/12+5):INDIRECT("S"&amp;(ROW()+12*(($AN1956-1)*3+$AO1956)-ROW())/12+5),AQ1956)</f>
        <v>0</v>
      </c>
      <c r="AU1956" s="58">
        <f ca="1">IF(AND(AQ1956&gt;0,AR1956&gt;0),COUNTIF(AU$6:AU1955,"&gt;0")+1,0)</f>
        <v>0</v>
      </c>
    </row>
    <row r="1957" spans="40:47">
      <c r="AN1957" s="58">
        <v>55</v>
      </c>
      <c r="AO1957" s="58">
        <v>1</v>
      </c>
      <c r="AP1957" s="58">
        <v>8</v>
      </c>
      <c r="AQ1957" s="58">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58">
        <f ca="1">COUNTIF(INDIRECT("H"&amp;(ROW()+12*(($AN1957-1)*3+$AO1957)-ROW())/12+5):INDIRECT("S"&amp;(ROW()+12*(($AN1957-1)*3+$AO1957)-ROW())/12+5),AQ1957)</f>
        <v>0</v>
      </c>
      <c r="AU1957" s="58">
        <f ca="1">IF(AND(AQ1957&gt;0,AR1957&gt;0),COUNTIF(AU$6:AU1956,"&gt;0")+1,0)</f>
        <v>0</v>
      </c>
    </row>
    <row r="1958" spans="40:47">
      <c r="AN1958" s="58">
        <v>55</v>
      </c>
      <c r="AO1958" s="58">
        <v>1</v>
      </c>
      <c r="AP1958" s="58">
        <v>9</v>
      </c>
      <c r="AQ1958" s="58">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58">
        <f ca="1">COUNTIF(INDIRECT("H"&amp;(ROW()+12*(($AN1958-1)*3+$AO1958)-ROW())/12+5):INDIRECT("S"&amp;(ROW()+12*(($AN1958-1)*3+$AO1958)-ROW())/12+5),AQ1958)</f>
        <v>0</v>
      </c>
      <c r="AU1958" s="58">
        <f ca="1">IF(AND(AQ1958&gt;0,AR1958&gt;0),COUNTIF(AU$6:AU1957,"&gt;0")+1,0)</f>
        <v>0</v>
      </c>
    </row>
    <row r="1959" spans="40:47">
      <c r="AN1959" s="58">
        <v>55</v>
      </c>
      <c r="AO1959" s="58">
        <v>1</v>
      </c>
      <c r="AP1959" s="58">
        <v>10</v>
      </c>
      <c r="AQ1959" s="58">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58">
        <f ca="1">COUNTIF(INDIRECT("H"&amp;(ROW()+12*(($AN1959-1)*3+$AO1959)-ROW())/12+5):INDIRECT("S"&amp;(ROW()+12*(($AN1959-1)*3+$AO1959)-ROW())/12+5),AQ1959)</f>
        <v>0</v>
      </c>
      <c r="AU1959" s="58">
        <f ca="1">IF(AND(AQ1959&gt;0,AR1959&gt;0),COUNTIF(AU$6:AU1958,"&gt;0")+1,0)</f>
        <v>0</v>
      </c>
    </row>
    <row r="1960" spans="40:47">
      <c r="AN1960" s="58">
        <v>55</v>
      </c>
      <c r="AO1960" s="58">
        <v>1</v>
      </c>
      <c r="AP1960" s="58">
        <v>11</v>
      </c>
      <c r="AQ1960" s="58">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58">
        <f ca="1">COUNTIF(INDIRECT("H"&amp;(ROW()+12*(($AN1960-1)*3+$AO1960)-ROW())/12+5):INDIRECT("S"&amp;(ROW()+12*(($AN1960-1)*3+$AO1960)-ROW())/12+5),AQ1960)</f>
        <v>0</v>
      </c>
      <c r="AU1960" s="58">
        <f ca="1">IF(AND(AQ1960&gt;0,AR1960&gt;0),COUNTIF(AU$6:AU1959,"&gt;0")+1,0)</f>
        <v>0</v>
      </c>
    </row>
    <row r="1961" spans="40:47">
      <c r="AN1961" s="58">
        <v>55</v>
      </c>
      <c r="AO1961" s="58">
        <v>1</v>
      </c>
      <c r="AP1961" s="58">
        <v>12</v>
      </c>
      <c r="AQ1961" s="58">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58">
        <f ca="1">COUNTIF(INDIRECT("H"&amp;(ROW()+12*(($AN1961-1)*3+$AO1961)-ROW())/12+5):INDIRECT("S"&amp;(ROW()+12*(($AN1961-1)*3+$AO1961)-ROW())/12+5),AQ1961)</f>
        <v>0</v>
      </c>
      <c r="AU1961" s="58">
        <f ca="1">IF(AND(AQ1961&gt;0,AR1961&gt;0),COUNTIF(AU$6:AU1960,"&gt;0")+1,0)</f>
        <v>0</v>
      </c>
    </row>
    <row r="1962" spans="40:47">
      <c r="AN1962" s="58">
        <v>55</v>
      </c>
      <c r="AO1962" s="58">
        <v>2</v>
      </c>
      <c r="AP1962" s="58">
        <v>1</v>
      </c>
      <c r="AQ1962" s="58">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58">
        <f ca="1">COUNTIF(INDIRECT("H"&amp;(ROW()+12*(($AN1962-1)*3+$AO1962)-ROW())/12+5):INDIRECT("S"&amp;(ROW()+12*(($AN1962-1)*3+$AO1962)-ROW())/12+5),AQ1962)</f>
        <v>0</v>
      </c>
      <c r="AU1962" s="58">
        <f ca="1">IF(AND(AQ1962&gt;0,AR1962&gt;0),COUNTIF(AU$6:AU1961,"&gt;0")+1,0)</f>
        <v>0</v>
      </c>
    </row>
    <row r="1963" spans="40:47">
      <c r="AN1963" s="58">
        <v>55</v>
      </c>
      <c r="AO1963" s="58">
        <v>2</v>
      </c>
      <c r="AP1963" s="58">
        <v>2</v>
      </c>
      <c r="AQ1963" s="58">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58">
        <f ca="1">COUNTIF(INDIRECT("H"&amp;(ROW()+12*(($AN1963-1)*3+$AO1963)-ROW())/12+5):INDIRECT("S"&amp;(ROW()+12*(($AN1963-1)*3+$AO1963)-ROW())/12+5),AQ1963)</f>
        <v>0</v>
      </c>
      <c r="AU1963" s="58">
        <f ca="1">IF(AND(AQ1963&gt;0,AR1963&gt;0),COUNTIF(AU$6:AU1962,"&gt;0")+1,0)</f>
        <v>0</v>
      </c>
    </row>
    <row r="1964" spans="40:47">
      <c r="AN1964" s="58">
        <v>55</v>
      </c>
      <c r="AO1964" s="58">
        <v>2</v>
      </c>
      <c r="AP1964" s="58">
        <v>3</v>
      </c>
      <c r="AQ1964" s="58">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58">
        <f ca="1">COUNTIF(INDIRECT("H"&amp;(ROW()+12*(($AN1964-1)*3+$AO1964)-ROW())/12+5):INDIRECT("S"&amp;(ROW()+12*(($AN1964-1)*3+$AO1964)-ROW())/12+5),AQ1964)</f>
        <v>0</v>
      </c>
      <c r="AU1964" s="58">
        <f ca="1">IF(AND(AQ1964&gt;0,AR1964&gt;0),COUNTIF(AU$6:AU1963,"&gt;0")+1,0)</f>
        <v>0</v>
      </c>
    </row>
    <row r="1965" spans="40:47">
      <c r="AN1965" s="58">
        <v>55</v>
      </c>
      <c r="AO1965" s="58">
        <v>2</v>
      </c>
      <c r="AP1965" s="58">
        <v>4</v>
      </c>
      <c r="AQ1965" s="58">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58">
        <f ca="1">COUNTIF(INDIRECT("H"&amp;(ROW()+12*(($AN1965-1)*3+$AO1965)-ROW())/12+5):INDIRECT("S"&amp;(ROW()+12*(($AN1965-1)*3+$AO1965)-ROW())/12+5),AQ1965)</f>
        <v>0</v>
      </c>
      <c r="AU1965" s="58">
        <f ca="1">IF(AND(AQ1965&gt;0,AR1965&gt;0),COUNTIF(AU$6:AU1964,"&gt;0")+1,0)</f>
        <v>0</v>
      </c>
    </row>
    <row r="1966" spans="40:47">
      <c r="AN1966" s="58">
        <v>55</v>
      </c>
      <c r="AO1966" s="58">
        <v>2</v>
      </c>
      <c r="AP1966" s="58">
        <v>5</v>
      </c>
      <c r="AQ1966" s="58">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58">
        <f ca="1">COUNTIF(INDIRECT("H"&amp;(ROW()+12*(($AN1966-1)*3+$AO1966)-ROW())/12+5):INDIRECT("S"&amp;(ROW()+12*(($AN1966-1)*3+$AO1966)-ROW())/12+5),AQ1966)</f>
        <v>0</v>
      </c>
      <c r="AU1966" s="58">
        <f ca="1">IF(AND(AQ1966&gt;0,AR1966&gt;0),COUNTIF(AU$6:AU1965,"&gt;0")+1,0)</f>
        <v>0</v>
      </c>
    </row>
    <row r="1967" spans="40:47">
      <c r="AN1967" s="58">
        <v>55</v>
      </c>
      <c r="AO1967" s="58">
        <v>2</v>
      </c>
      <c r="AP1967" s="58">
        <v>6</v>
      </c>
      <c r="AQ1967" s="58">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58">
        <f ca="1">COUNTIF(INDIRECT("H"&amp;(ROW()+12*(($AN1967-1)*3+$AO1967)-ROW())/12+5):INDIRECT("S"&amp;(ROW()+12*(($AN1967-1)*3+$AO1967)-ROW())/12+5),AQ1967)</f>
        <v>0</v>
      </c>
      <c r="AU1967" s="58">
        <f ca="1">IF(AND(AQ1967&gt;0,AR1967&gt;0),COUNTIF(AU$6:AU1966,"&gt;0")+1,0)</f>
        <v>0</v>
      </c>
    </row>
    <row r="1968" spans="40:47">
      <c r="AN1968" s="58">
        <v>55</v>
      </c>
      <c r="AO1968" s="58">
        <v>2</v>
      </c>
      <c r="AP1968" s="58">
        <v>7</v>
      </c>
      <c r="AQ1968" s="58">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58">
        <f ca="1">COUNTIF(INDIRECT("H"&amp;(ROW()+12*(($AN1968-1)*3+$AO1968)-ROW())/12+5):INDIRECT("S"&amp;(ROW()+12*(($AN1968-1)*3+$AO1968)-ROW())/12+5),AQ1968)</f>
        <v>0</v>
      </c>
      <c r="AU1968" s="58">
        <f ca="1">IF(AND(AQ1968&gt;0,AR1968&gt;0),COUNTIF(AU$6:AU1967,"&gt;0")+1,0)</f>
        <v>0</v>
      </c>
    </row>
    <row r="1969" spans="40:47">
      <c r="AN1969" s="58">
        <v>55</v>
      </c>
      <c r="AO1969" s="58">
        <v>2</v>
      </c>
      <c r="AP1969" s="58">
        <v>8</v>
      </c>
      <c r="AQ1969" s="58">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58">
        <f ca="1">COUNTIF(INDIRECT("H"&amp;(ROW()+12*(($AN1969-1)*3+$AO1969)-ROW())/12+5):INDIRECT("S"&amp;(ROW()+12*(($AN1969-1)*3+$AO1969)-ROW())/12+5),AQ1969)</f>
        <v>0</v>
      </c>
      <c r="AU1969" s="58">
        <f ca="1">IF(AND(AQ1969&gt;0,AR1969&gt;0),COUNTIF(AU$6:AU1968,"&gt;0")+1,0)</f>
        <v>0</v>
      </c>
    </row>
    <row r="1970" spans="40:47">
      <c r="AN1970" s="58">
        <v>55</v>
      </c>
      <c r="AO1970" s="58">
        <v>2</v>
      </c>
      <c r="AP1970" s="58">
        <v>9</v>
      </c>
      <c r="AQ1970" s="58">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58">
        <f ca="1">COUNTIF(INDIRECT("H"&amp;(ROW()+12*(($AN1970-1)*3+$AO1970)-ROW())/12+5):INDIRECT("S"&amp;(ROW()+12*(($AN1970-1)*3+$AO1970)-ROW())/12+5),AQ1970)</f>
        <v>0</v>
      </c>
      <c r="AU1970" s="58">
        <f ca="1">IF(AND(AQ1970&gt;0,AR1970&gt;0),COUNTIF(AU$6:AU1969,"&gt;0")+1,0)</f>
        <v>0</v>
      </c>
    </row>
    <row r="1971" spans="40:47">
      <c r="AN1971" s="58">
        <v>55</v>
      </c>
      <c r="AO1971" s="58">
        <v>2</v>
      </c>
      <c r="AP1971" s="58">
        <v>10</v>
      </c>
      <c r="AQ1971" s="58">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58">
        <f ca="1">COUNTIF(INDIRECT("H"&amp;(ROW()+12*(($AN1971-1)*3+$AO1971)-ROW())/12+5):INDIRECT("S"&amp;(ROW()+12*(($AN1971-1)*3+$AO1971)-ROW())/12+5),AQ1971)</f>
        <v>0</v>
      </c>
      <c r="AU1971" s="58">
        <f ca="1">IF(AND(AQ1971&gt;0,AR1971&gt;0),COUNTIF(AU$6:AU1970,"&gt;0")+1,0)</f>
        <v>0</v>
      </c>
    </row>
    <row r="1972" spans="40:47">
      <c r="AN1972" s="58">
        <v>55</v>
      </c>
      <c r="AO1972" s="58">
        <v>2</v>
      </c>
      <c r="AP1972" s="58">
        <v>11</v>
      </c>
      <c r="AQ1972" s="58">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58">
        <f ca="1">COUNTIF(INDIRECT("H"&amp;(ROW()+12*(($AN1972-1)*3+$AO1972)-ROW())/12+5):INDIRECT("S"&amp;(ROW()+12*(($AN1972-1)*3+$AO1972)-ROW())/12+5),AQ1972)</f>
        <v>0</v>
      </c>
      <c r="AU1972" s="58">
        <f ca="1">IF(AND(AQ1972&gt;0,AR1972&gt;0),COUNTIF(AU$6:AU1971,"&gt;0")+1,0)</f>
        <v>0</v>
      </c>
    </row>
    <row r="1973" spans="40:47">
      <c r="AN1973" s="58">
        <v>55</v>
      </c>
      <c r="AO1973" s="58">
        <v>2</v>
      </c>
      <c r="AP1973" s="58">
        <v>12</v>
      </c>
      <c r="AQ1973" s="58">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58">
        <f ca="1">COUNTIF(INDIRECT("H"&amp;(ROW()+12*(($AN1973-1)*3+$AO1973)-ROW())/12+5):INDIRECT("S"&amp;(ROW()+12*(($AN1973-1)*3+$AO1973)-ROW())/12+5),AQ1973)</f>
        <v>0</v>
      </c>
      <c r="AU1973" s="58">
        <f ca="1">IF(AND(AQ1973&gt;0,AR1973&gt;0),COUNTIF(AU$6:AU1972,"&gt;0")+1,0)</f>
        <v>0</v>
      </c>
    </row>
    <row r="1974" spans="40:47">
      <c r="AN1974" s="58">
        <v>55</v>
      </c>
      <c r="AO1974" s="58">
        <v>3</v>
      </c>
      <c r="AP1974" s="58">
        <v>1</v>
      </c>
      <c r="AQ1974" s="58">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58">
        <f ca="1">COUNTIF(INDIRECT("H"&amp;(ROW()+12*(($AN1974-1)*3+$AO1974)-ROW())/12+5):INDIRECT("S"&amp;(ROW()+12*(($AN1974-1)*3+$AO1974)-ROW())/12+5),AQ1974)</f>
        <v>0</v>
      </c>
      <c r="AU1974" s="58">
        <f ca="1">IF(AND(AQ1974&gt;0,AR1974&gt;0),COUNTIF(AU$6:AU1973,"&gt;0")+1,0)</f>
        <v>0</v>
      </c>
    </row>
    <row r="1975" spans="40:47">
      <c r="AN1975" s="58">
        <v>55</v>
      </c>
      <c r="AO1975" s="58">
        <v>3</v>
      </c>
      <c r="AP1975" s="58">
        <v>2</v>
      </c>
      <c r="AQ1975" s="58">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58">
        <f ca="1">COUNTIF(INDIRECT("H"&amp;(ROW()+12*(($AN1975-1)*3+$AO1975)-ROW())/12+5):INDIRECT("S"&amp;(ROW()+12*(($AN1975-1)*3+$AO1975)-ROW())/12+5),AQ1975)</f>
        <v>0</v>
      </c>
      <c r="AU1975" s="58">
        <f ca="1">IF(AND(AQ1975&gt;0,AR1975&gt;0),COUNTIF(AU$6:AU1974,"&gt;0")+1,0)</f>
        <v>0</v>
      </c>
    </row>
    <row r="1976" spans="40:47">
      <c r="AN1976" s="58">
        <v>55</v>
      </c>
      <c r="AO1976" s="58">
        <v>3</v>
      </c>
      <c r="AP1976" s="58">
        <v>3</v>
      </c>
      <c r="AQ1976" s="58">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58">
        <f ca="1">COUNTIF(INDIRECT("H"&amp;(ROW()+12*(($AN1976-1)*3+$AO1976)-ROW())/12+5):INDIRECT("S"&amp;(ROW()+12*(($AN1976-1)*3+$AO1976)-ROW())/12+5),AQ1976)</f>
        <v>0</v>
      </c>
      <c r="AU1976" s="58">
        <f ca="1">IF(AND(AQ1976&gt;0,AR1976&gt;0),COUNTIF(AU$6:AU1975,"&gt;0")+1,0)</f>
        <v>0</v>
      </c>
    </row>
    <row r="1977" spans="40:47">
      <c r="AN1977" s="58">
        <v>55</v>
      </c>
      <c r="AO1977" s="58">
        <v>3</v>
      </c>
      <c r="AP1977" s="58">
        <v>4</v>
      </c>
      <c r="AQ1977" s="58">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58">
        <f ca="1">COUNTIF(INDIRECT("H"&amp;(ROW()+12*(($AN1977-1)*3+$AO1977)-ROW())/12+5):INDIRECT("S"&amp;(ROW()+12*(($AN1977-1)*3+$AO1977)-ROW())/12+5),AQ1977)</f>
        <v>0</v>
      </c>
      <c r="AU1977" s="58">
        <f ca="1">IF(AND(AQ1977&gt;0,AR1977&gt;0),COUNTIF(AU$6:AU1976,"&gt;0")+1,0)</f>
        <v>0</v>
      </c>
    </row>
    <row r="1978" spans="40:47">
      <c r="AN1978" s="58">
        <v>55</v>
      </c>
      <c r="AO1978" s="58">
        <v>3</v>
      </c>
      <c r="AP1978" s="58">
        <v>5</v>
      </c>
      <c r="AQ1978" s="58">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58">
        <f ca="1">COUNTIF(INDIRECT("H"&amp;(ROW()+12*(($AN1978-1)*3+$AO1978)-ROW())/12+5):INDIRECT("S"&amp;(ROW()+12*(($AN1978-1)*3+$AO1978)-ROW())/12+5),AQ1978)</f>
        <v>0</v>
      </c>
      <c r="AU1978" s="58">
        <f ca="1">IF(AND(AQ1978&gt;0,AR1978&gt;0),COUNTIF(AU$6:AU1977,"&gt;0")+1,0)</f>
        <v>0</v>
      </c>
    </row>
    <row r="1979" spans="40:47">
      <c r="AN1979" s="58">
        <v>55</v>
      </c>
      <c r="AO1979" s="58">
        <v>3</v>
      </c>
      <c r="AP1979" s="58">
        <v>6</v>
      </c>
      <c r="AQ1979" s="58">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58">
        <f ca="1">COUNTIF(INDIRECT("H"&amp;(ROW()+12*(($AN1979-1)*3+$AO1979)-ROW())/12+5):INDIRECT("S"&amp;(ROW()+12*(($AN1979-1)*3+$AO1979)-ROW())/12+5),AQ1979)</f>
        <v>0</v>
      </c>
      <c r="AU1979" s="58">
        <f ca="1">IF(AND(AQ1979&gt;0,AR1979&gt;0),COUNTIF(AU$6:AU1978,"&gt;0")+1,0)</f>
        <v>0</v>
      </c>
    </row>
    <row r="1980" spans="40:47">
      <c r="AN1980" s="58">
        <v>55</v>
      </c>
      <c r="AO1980" s="58">
        <v>3</v>
      </c>
      <c r="AP1980" s="58">
        <v>7</v>
      </c>
      <c r="AQ1980" s="58">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58">
        <f ca="1">COUNTIF(INDIRECT("H"&amp;(ROW()+12*(($AN1980-1)*3+$AO1980)-ROW())/12+5):INDIRECT("S"&amp;(ROW()+12*(($AN1980-1)*3+$AO1980)-ROW())/12+5),AQ1980)</f>
        <v>0</v>
      </c>
      <c r="AU1980" s="58">
        <f ca="1">IF(AND(AQ1980&gt;0,AR1980&gt;0),COUNTIF(AU$6:AU1979,"&gt;0")+1,0)</f>
        <v>0</v>
      </c>
    </row>
    <row r="1981" spans="40:47">
      <c r="AN1981" s="58">
        <v>55</v>
      </c>
      <c r="AO1981" s="58">
        <v>3</v>
      </c>
      <c r="AP1981" s="58">
        <v>8</v>
      </c>
      <c r="AQ1981" s="58">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58">
        <f ca="1">COUNTIF(INDIRECT("H"&amp;(ROW()+12*(($AN1981-1)*3+$AO1981)-ROW())/12+5):INDIRECT("S"&amp;(ROW()+12*(($AN1981-1)*3+$AO1981)-ROW())/12+5),AQ1981)</f>
        <v>0</v>
      </c>
      <c r="AU1981" s="58">
        <f ca="1">IF(AND(AQ1981&gt;0,AR1981&gt;0),COUNTIF(AU$6:AU1980,"&gt;0")+1,0)</f>
        <v>0</v>
      </c>
    </row>
    <row r="1982" spans="40:47">
      <c r="AN1982" s="58">
        <v>55</v>
      </c>
      <c r="AO1982" s="58">
        <v>3</v>
      </c>
      <c r="AP1982" s="58">
        <v>9</v>
      </c>
      <c r="AQ1982" s="58">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58">
        <f ca="1">COUNTIF(INDIRECT("H"&amp;(ROW()+12*(($AN1982-1)*3+$AO1982)-ROW())/12+5):INDIRECT("S"&amp;(ROW()+12*(($AN1982-1)*3+$AO1982)-ROW())/12+5),AQ1982)</f>
        <v>0</v>
      </c>
      <c r="AU1982" s="58">
        <f ca="1">IF(AND(AQ1982&gt;0,AR1982&gt;0),COUNTIF(AU$6:AU1981,"&gt;0")+1,0)</f>
        <v>0</v>
      </c>
    </row>
    <row r="1983" spans="40:47">
      <c r="AN1983" s="58">
        <v>55</v>
      </c>
      <c r="AO1983" s="58">
        <v>3</v>
      </c>
      <c r="AP1983" s="58">
        <v>10</v>
      </c>
      <c r="AQ1983" s="58">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58">
        <f ca="1">COUNTIF(INDIRECT("H"&amp;(ROW()+12*(($AN1983-1)*3+$AO1983)-ROW())/12+5):INDIRECT("S"&amp;(ROW()+12*(($AN1983-1)*3+$AO1983)-ROW())/12+5),AQ1983)</f>
        <v>0</v>
      </c>
      <c r="AU1983" s="58">
        <f ca="1">IF(AND(AQ1983&gt;0,AR1983&gt;0),COUNTIF(AU$6:AU1982,"&gt;0")+1,0)</f>
        <v>0</v>
      </c>
    </row>
    <row r="1984" spans="40:47">
      <c r="AN1984" s="58">
        <v>55</v>
      </c>
      <c r="AO1984" s="58">
        <v>3</v>
      </c>
      <c r="AP1984" s="58">
        <v>11</v>
      </c>
      <c r="AQ1984" s="58">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58">
        <f ca="1">COUNTIF(INDIRECT("H"&amp;(ROW()+12*(($AN1984-1)*3+$AO1984)-ROW())/12+5):INDIRECT("S"&amp;(ROW()+12*(($AN1984-1)*3+$AO1984)-ROW())/12+5),AQ1984)</f>
        <v>0</v>
      </c>
      <c r="AU1984" s="58">
        <f ca="1">IF(AND(AQ1984&gt;0,AR1984&gt;0),COUNTIF(AU$6:AU1983,"&gt;0")+1,0)</f>
        <v>0</v>
      </c>
    </row>
    <row r="1985" spans="40:47">
      <c r="AN1985" s="243">
        <v>55</v>
      </c>
      <c r="AO1985" s="243">
        <v>3</v>
      </c>
      <c r="AP1985" s="243">
        <v>12</v>
      </c>
      <c r="AQ1985" s="58">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58">
        <f ca="1">COUNTIF(INDIRECT("H"&amp;(ROW()+12*(($AN1985-1)*3+$AO1985)-ROW())/12+5):INDIRECT("S"&amp;(ROW()+12*(($AN1985-1)*3+$AO1985)-ROW())/12+5),AQ1985)</f>
        <v>0</v>
      </c>
      <c r="AU1985" s="58">
        <f ca="1">IF(AND(AQ1985&gt;0,AR1985&gt;0),COUNTIF(AU$6:AU1984,"&gt;0")+1,0)</f>
        <v>0</v>
      </c>
    </row>
    <row r="1986" spans="40:47">
      <c r="AN1986" s="58">
        <v>56</v>
      </c>
      <c r="AO1986" s="58">
        <v>1</v>
      </c>
      <c r="AP1986" s="58">
        <v>1</v>
      </c>
      <c r="AQ1986" s="58">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58">
        <f ca="1">COUNTIF(INDIRECT("H"&amp;(ROW()+12*(($AN1986-1)*3+$AO1986)-ROW())/12+5):INDIRECT("S"&amp;(ROW()+12*(($AN1986-1)*3+$AO1986)-ROW())/12+5),AQ1986)</f>
        <v>0</v>
      </c>
      <c r="AU1986" s="58">
        <f ca="1">IF(AND(AQ1986&gt;0,AR1986&gt;0),COUNTIF(AU$6:AU1985,"&gt;0")+1,0)</f>
        <v>0</v>
      </c>
    </row>
    <row r="1987" spans="40:47">
      <c r="AN1987" s="58">
        <v>56</v>
      </c>
      <c r="AO1987" s="58">
        <v>1</v>
      </c>
      <c r="AP1987" s="58">
        <v>2</v>
      </c>
      <c r="AQ1987" s="58">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58">
        <f ca="1">COUNTIF(INDIRECT("H"&amp;(ROW()+12*(($AN1987-1)*3+$AO1987)-ROW())/12+5):INDIRECT("S"&amp;(ROW()+12*(($AN1987-1)*3+$AO1987)-ROW())/12+5),AQ1987)</f>
        <v>0</v>
      </c>
      <c r="AU1987" s="58">
        <f ca="1">IF(AND(AQ1987&gt;0,AR1987&gt;0),COUNTIF(AU$6:AU1986,"&gt;0")+1,0)</f>
        <v>0</v>
      </c>
    </row>
    <row r="1988" spans="40:47">
      <c r="AN1988" s="58">
        <v>56</v>
      </c>
      <c r="AO1988" s="58">
        <v>1</v>
      </c>
      <c r="AP1988" s="58">
        <v>3</v>
      </c>
      <c r="AQ1988" s="58">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58">
        <f ca="1">COUNTIF(INDIRECT("H"&amp;(ROW()+12*(($AN1988-1)*3+$AO1988)-ROW())/12+5):INDIRECT("S"&amp;(ROW()+12*(($AN1988-1)*3+$AO1988)-ROW())/12+5),AQ1988)</f>
        <v>0</v>
      </c>
      <c r="AU1988" s="58">
        <f ca="1">IF(AND(AQ1988&gt;0,AR1988&gt;0),COUNTIF(AU$6:AU1987,"&gt;0")+1,0)</f>
        <v>0</v>
      </c>
    </row>
    <row r="1989" spans="40:47">
      <c r="AN1989" s="58">
        <v>56</v>
      </c>
      <c r="AO1989" s="58">
        <v>1</v>
      </c>
      <c r="AP1989" s="58">
        <v>4</v>
      </c>
      <c r="AQ1989" s="58">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58">
        <f ca="1">COUNTIF(INDIRECT("H"&amp;(ROW()+12*(($AN1989-1)*3+$AO1989)-ROW())/12+5):INDIRECT("S"&amp;(ROW()+12*(($AN1989-1)*3+$AO1989)-ROW())/12+5),AQ1989)</f>
        <v>0</v>
      </c>
      <c r="AU1989" s="58">
        <f ca="1">IF(AND(AQ1989&gt;0,AR1989&gt;0),COUNTIF(AU$6:AU1988,"&gt;0")+1,0)</f>
        <v>0</v>
      </c>
    </row>
    <row r="1990" spans="40:47">
      <c r="AN1990" s="58">
        <v>56</v>
      </c>
      <c r="AO1990" s="58">
        <v>1</v>
      </c>
      <c r="AP1990" s="58">
        <v>5</v>
      </c>
      <c r="AQ1990" s="58">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58">
        <f ca="1">COUNTIF(INDIRECT("H"&amp;(ROW()+12*(($AN1990-1)*3+$AO1990)-ROW())/12+5):INDIRECT("S"&amp;(ROW()+12*(($AN1990-1)*3+$AO1990)-ROW())/12+5),AQ1990)</f>
        <v>0</v>
      </c>
      <c r="AU1990" s="58">
        <f ca="1">IF(AND(AQ1990&gt;0,AR1990&gt;0),COUNTIF(AU$6:AU1989,"&gt;0")+1,0)</f>
        <v>0</v>
      </c>
    </row>
    <row r="1991" spans="40:47">
      <c r="AN1991" s="58">
        <v>56</v>
      </c>
      <c r="AO1991" s="58">
        <v>1</v>
      </c>
      <c r="AP1991" s="58">
        <v>6</v>
      </c>
      <c r="AQ1991" s="58">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58">
        <f ca="1">COUNTIF(INDIRECT("H"&amp;(ROW()+12*(($AN1991-1)*3+$AO1991)-ROW())/12+5):INDIRECT("S"&amp;(ROW()+12*(($AN1991-1)*3+$AO1991)-ROW())/12+5),AQ1991)</f>
        <v>0</v>
      </c>
      <c r="AU1991" s="58">
        <f ca="1">IF(AND(AQ1991&gt;0,AR1991&gt;0),COUNTIF(AU$6:AU1990,"&gt;0")+1,0)</f>
        <v>0</v>
      </c>
    </row>
    <row r="1992" spans="40:47">
      <c r="AN1992" s="58">
        <v>56</v>
      </c>
      <c r="AO1992" s="58">
        <v>1</v>
      </c>
      <c r="AP1992" s="58">
        <v>7</v>
      </c>
      <c r="AQ1992" s="58">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58">
        <f ca="1">COUNTIF(INDIRECT("H"&amp;(ROW()+12*(($AN1992-1)*3+$AO1992)-ROW())/12+5):INDIRECT("S"&amp;(ROW()+12*(($AN1992-1)*3+$AO1992)-ROW())/12+5),AQ1992)</f>
        <v>0</v>
      </c>
      <c r="AU1992" s="58">
        <f ca="1">IF(AND(AQ1992&gt;0,AR1992&gt;0),COUNTIF(AU$6:AU1991,"&gt;0")+1,0)</f>
        <v>0</v>
      </c>
    </row>
    <row r="1993" spans="40:47">
      <c r="AN1993" s="58">
        <v>56</v>
      </c>
      <c r="AO1993" s="58">
        <v>1</v>
      </c>
      <c r="AP1993" s="58">
        <v>8</v>
      </c>
      <c r="AQ1993" s="58">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58">
        <f ca="1">COUNTIF(INDIRECT("H"&amp;(ROW()+12*(($AN1993-1)*3+$AO1993)-ROW())/12+5):INDIRECT("S"&amp;(ROW()+12*(($AN1993-1)*3+$AO1993)-ROW())/12+5),AQ1993)</f>
        <v>0</v>
      </c>
      <c r="AU1993" s="58">
        <f ca="1">IF(AND(AQ1993&gt;0,AR1993&gt;0),COUNTIF(AU$6:AU1992,"&gt;0")+1,0)</f>
        <v>0</v>
      </c>
    </row>
    <row r="1994" spans="40:47">
      <c r="AN1994" s="58">
        <v>56</v>
      </c>
      <c r="AO1994" s="58">
        <v>1</v>
      </c>
      <c r="AP1994" s="58">
        <v>9</v>
      </c>
      <c r="AQ1994" s="58">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58">
        <f ca="1">COUNTIF(INDIRECT("H"&amp;(ROW()+12*(($AN1994-1)*3+$AO1994)-ROW())/12+5):INDIRECT("S"&amp;(ROW()+12*(($AN1994-1)*3+$AO1994)-ROW())/12+5),AQ1994)</f>
        <v>0</v>
      </c>
      <c r="AU1994" s="58">
        <f ca="1">IF(AND(AQ1994&gt;0,AR1994&gt;0),COUNTIF(AU$6:AU1993,"&gt;0")+1,0)</f>
        <v>0</v>
      </c>
    </row>
    <row r="1995" spans="40:47">
      <c r="AN1995" s="58">
        <v>56</v>
      </c>
      <c r="AO1995" s="58">
        <v>1</v>
      </c>
      <c r="AP1995" s="58">
        <v>10</v>
      </c>
      <c r="AQ1995" s="58">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58">
        <f ca="1">COUNTIF(INDIRECT("H"&amp;(ROW()+12*(($AN1995-1)*3+$AO1995)-ROW())/12+5):INDIRECT("S"&amp;(ROW()+12*(($AN1995-1)*3+$AO1995)-ROW())/12+5),AQ1995)</f>
        <v>0</v>
      </c>
      <c r="AU1995" s="58">
        <f ca="1">IF(AND(AQ1995&gt;0,AR1995&gt;0),COUNTIF(AU$6:AU1994,"&gt;0")+1,0)</f>
        <v>0</v>
      </c>
    </row>
    <row r="1996" spans="40:47">
      <c r="AN1996" s="58">
        <v>56</v>
      </c>
      <c r="AO1996" s="58">
        <v>1</v>
      </c>
      <c r="AP1996" s="58">
        <v>11</v>
      </c>
      <c r="AQ1996" s="58">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58">
        <f ca="1">COUNTIF(INDIRECT("H"&amp;(ROW()+12*(($AN1996-1)*3+$AO1996)-ROW())/12+5):INDIRECT("S"&amp;(ROW()+12*(($AN1996-1)*3+$AO1996)-ROW())/12+5),AQ1996)</f>
        <v>0</v>
      </c>
      <c r="AU1996" s="58">
        <f ca="1">IF(AND(AQ1996&gt;0,AR1996&gt;0),COUNTIF(AU$6:AU1995,"&gt;0")+1,0)</f>
        <v>0</v>
      </c>
    </row>
    <row r="1997" spans="40:47">
      <c r="AN1997" s="58">
        <v>56</v>
      </c>
      <c r="AO1997" s="58">
        <v>1</v>
      </c>
      <c r="AP1997" s="58">
        <v>12</v>
      </c>
      <c r="AQ1997" s="58">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58">
        <f ca="1">COUNTIF(INDIRECT("H"&amp;(ROW()+12*(($AN1997-1)*3+$AO1997)-ROW())/12+5):INDIRECT("S"&amp;(ROW()+12*(($AN1997-1)*3+$AO1997)-ROW())/12+5),AQ1997)</f>
        <v>0</v>
      </c>
      <c r="AU1997" s="58">
        <f ca="1">IF(AND(AQ1997&gt;0,AR1997&gt;0),COUNTIF(AU$6:AU1996,"&gt;0")+1,0)</f>
        <v>0</v>
      </c>
    </row>
    <row r="1998" spans="40:47">
      <c r="AN1998" s="58">
        <v>56</v>
      </c>
      <c r="AO1998" s="58">
        <v>2</v>
      </c>
      <c r="AP1998" s="58">
        <v>1</v>
      </c>
      <c r="AQ1998" s="58">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58">
        <f ca="1">COUNTIF(INDIRECT("H"&amp;(ROW()+12*(($AN1998-1)*3+$AO1998)-ROW())/12+5):INDIRECT("S"&amp;(ROW()+12*(($AN1998-1)*3+$AO1998)-ROW())/12+5),AQ1998)</f>
        <v>0</v>
      </c>
      <c r="AU1998" s="58">
        <f ca="1">IF(AND(AQ1998&gt;0,AR1998&gt;0),COUNTIF(AU$6:AU1997,"&gt;0")+1,0)</f>
        <v>0</v>
      </c>
    </row>
    <row r="1999" spans="40:47">
      <c r="AN1999" s="58">
        <v>56</v>
      </c>
      <c r="AO1999" s="58">
        <v>2</v>
      </c>
      <c r="AP1999" s="58">
        <v>2</v>
      </c>
      <c r="AQ1999" s="58">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58">
        <f ca="1">COUNTIF(INDIRECT("H"&amp;(ROW()+12*(($AN1999-1)*3+$AO1999)-ROW())/12+5):INDIRECT("S"&amp;(ROW()+12*(($AN1999-1)*3+$AO1999)-ROW())/12+5),AQ1999)</f>
        <v>0</v>
      </c>
      <c r="AU1999" s="58">
        <f ca="1">IF(AND(AQ1999&gt;0,AR1999&gt;0),COUNTIF(AU$6:AU1998,"&gt;0")+1,0)</f>
        <v>0</v>
      </c>
    </row>
    <row r="2000" spans="40:47">
      <c r="AN2000" s="58">
        <v>56</v>
      </c>
      <c r="AO2000" s="58">
        <v>2</v>
      </c>
      <c r="AP2000" s="58">
        <v>3</v>
      </c>
      <c r="AQ2000" s="58">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58">
        <f ca="1">COUNTIF(INDIRECT("H"&amp;(ROW()+12*(($AN2000-1)*3+$AO2000)-ROW())/12+5):INDIRECT("S"&amp;(ROW()+12*(($AN2000-1)*3+$AO2000)-ROW())/12+5),AQ2000)</f>
        <v>0</v>
      </c>
      <c r="AU2000" s="58">
        <f ca="1">IF(AND(AQ2000&gt;0,AR2000&gt;0),COUNTIF(AU$6:AU1999,"&gt;0")+1,0)</f>
        <v>0</v>
      </c>
    </row>
    <row r="2001" spans="40:47">
      <c r="AN2001" s="58">
        <v>56</v>
      </c>
      <c r="AO2001" s="58">
        <v>2</v>
      </c>
      <c r="AP2001" s="58">
        <v>4</v>
      </c>
      <c r="AQ2001" s="58">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58">
        <f ca="1">COUNTIF(INDIRECT("H"&amp;(ROW()+12*(($AN2001-1)*3+$AO2001)-ROW())/12+5):INDIRECT("S"&amp;(ROW()+12*(($AN2001-1)*3+$AO2001)-ROW())/12+5),AQ2001)</f>
        <v>0</v>
      </c>
      <c r="AU2001" s="58">
        <f ca="1">IF(AND(AQ2001&gt;0,AR2001&gt;0),COUNTIF(AU$6:AU2000,"&gt;0")+1,0)</f>
        <v>0</v>
      </c>
    </row>
    <row r="2002" spans="40:47">
      <c r="AN2002" s="58">
        <v>56</v>
      </c>
      <c r="AO2002" s="58">
        <v>2</v>
      </c>
      <c r="AP2002" s="58">
        <v>5</v>
      </c>
      <c r="AQ2002" s="58">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58">
        <f ca="1">COUNTIF(INDIRECT("H"&amp;(ROW()+12*(($AN2002-1)*3+$AO2002)-ROW())/12+5):INDIRECT("S"&amp;(ROW()+12*(($AN2002-1)*3+$AO2002)-ROW())/12+5),AQ2002)</f>
        <v>0</v>
      </c>
      <c r="AU2002" s="58">
        <f ca="1">IF(AND(AQ2002&gt;0,AR2002&gt;0),COUNTIF(AU$6:AU2001,"&gt;0")+1,0)</f>
        <v>0</v>
      </c>
    </row>
    <row r="2003" spans="40:47">
      <c r="AN2003" s="58">
        <v>56</v>
      </c>
      <c r="AO2003" s="58">
        <v>2</v>
      </c>
      <c r="AP2003" s="58">
        <v>6</v>
      </c>
      <c r="AQ2003" s="58">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58">
        <f ca="1">COUNTIF(INDIRECT("H"&amp;(ROW()+12*(($AN2003-1)*3+$AO2003)-ROW())/12+5):INDIRECT("S"&amp;(ROW()+12*(($AN2003-1)*3+$AO2003)-ROW())/12+5),AQ2003)</f>
        <v>0</v>
      </c>
      <c r="AU2003" s="58">
        <f ca="1">IF(AND(AQ2003&gt;0,AR2003&gt;0),COUNTIF(AU$6:AU2002,"&gt;0")+1,0)</f>
        <v>0</v>
      </c>
    </row>
    <row r="2004" spans="40:47">
      <c r="AN2004" s="58">
        <v>56</v>
      </c>
      <c r="AO2004" s="58">
        <v>2</v>
      </c>
      <c r="AP2004" s="58">
        <v>7</v>
      </c>
      <c r="AQ2004" s="58">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58">
        <f ca="1">COUNTIF(INDIRECT("H"&amp;(ROW()+12*(($AN2004-1)*3+$AO2004)-ROW())/12+5):INDIRECT("S"&amp;(ROW()+12*(($AN2004-1)*3+$AO2004)-ROW())/12+5),AQ2004)</f>
        <v>0</v>
      </c>
      <c r="AU2004" s="58">
        <f ca="1">IF(AND(AQ2004&gt;0,AR2004&gt;0),COUNTIF(AU$6:AU2003,"&gt;0")+1,0)</f>
        <v>0</v>
      </c>
    </row>
    <row r="2005" spans="40:47">
      <c r="AN2005" s="58">
        <v>56</v>
      </c>
      <c r="AO2005" s="58">
        <v>2</v>
      </c>
      <c r="AP2005" s="58">
        <v>8</v>
      </c>
      <c r="AQ2005" s="58">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58">
        <f ca="1">COUNTIF(INDIRECT("H"&amp;(ROW()+12*(($AN2005-1)*3+$AO2005)-ROW())/12+5):INDIRECT("S"&amp;(ROW()+12*(($AN2005-1)*3+$AO2005)-ROW())/12+5),AQ2005)</f>
        <v>0</v>
      </c>
      <c r="AU2005" s="58">
        <f ca="1">IF(AND(AQ2005&gt;0,AR2005&gt;0),COUNTIF(AU$6:AU2004,"&gt;0")+1,0)</f>
        <v>0</v>
      </c>
    </row>
    <row r="2006" spans="40:47">
      <c r="AN2006" s="58">
        <v>56</v>
      </c>
      <c r="AO2006" s="58">
        <v>2</v>
      </c>
      <c r="AP2006" s="58">
        <v>9</v>
      </c>
      <c r="AQ2006" s="58">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58">
        <f ca="1">COUNTIF(INDIRECT("H"&amp;(ROW()+12*(($AN2006-1)*3+$AO2006)-ROW())/12+5):INDIRECT("S"&amp;(ROW()+12*(($AN2006-1)*3+$AO2006)-ROW())/12+5),AQ2006)</f>
        <v>0</v>
      </c>
      <c r="AU2006" s="58">
        <f ca="1">IF(AND(AQ2006&gt;0,AR2006&gt;0),COUNTIF(AU$6:AU2005,"&gt;0")+1,0)</f>
        <v>0</v>
      </c>
    </row>
    <row r="2007" spans="40:47">
      <c r="AN2007" s="58">
        <v>56</v>
      </c>
      <c r="AO2007" s="58">
        <v>2</v>
      </c>
      <c r="AP2007" s="58">
        <v>10</v>
      </c>
      <c r="AQ2007" s="58">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58">
        <f ca="1">COUNTIF(INDIRECT("H"&amp;(ROW()+12*(($AN2007-1)*3+$AO2007)-ROW())/12+5):INDIRECT("S"&amp;(ROW()+12*(($AN2007-1)*3+$AO2007)-ROW())/12+5),AQ2007)</f>
        <v>0</v>
      </c>
      <c r="AU2007" s="58">
        <f ca="1">IF(AND(AQ2007&gt;0,AR2007&gt;0),COUNTIF(AU$6:AU2006,"&gt;0")+1,0)</f>
        <v>0</v>
      </c>
    </row>
    <row r="2008" spans="40:47">
      <c r="AN2008" s="58">
        <v>56</v>
      </c>
      <c r="AO2008" s="58">
        <v>2</v>
      </c>
      <c r="AP2008" s="58">
        <v>11</v>
      </c>
      <c r="AQ2008" s="58">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58">
        <f ca="1">COUNTIF(INDIRECT("H"&amp;(ROW()+12*(($AN2008-1)*3+$AO2008)-ROW())/12+5):INDIRECT("S"&amp;(ROW()+12*(($AN2008-1)*3+$AO2008)-ROW())/12+5),AQ2008)</f>
        <v>0</v>
      </c>
      <c r="AU2008" s="58">
        <f ca="1">IF(AND(AQ2008&gt;0,AR2008&gt;0),COUNTIF(AU$6:AU2007,"&gt;0")+1,0)</f>
        <v>0</v>
      </c>
    </row>
    <row r="2009" spans="40:47">
      <c r="AN2009" s="58">
        <v>56</v>
      </c>
      <c r="AO2009" s="58">
        <v>2</v>
      </c>
      <c r="AP2009" s="58">
        <v>12</v>
      </c>
      <c r="AQ2009" s="58">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58">
        <f ca="1">COUNTIF(INDIRECT("H"&amp;(ROW()+12*(($AN2009-1)*3+$AO2009)-ROW())/12+5):INDIRECT("S"&amp;(ROW()+12*(($AN2009-1)*3+$AO2009)-ROW())/12+5),AQ2009)</f>
        <v>0</v>
      </c>
      <c r="AU2009" s="58">
        <f ca="1">IF(AND(AQ2009&gt;0,AR2009&gt;0),COUNTIF(AU$6:AU2008,"&gt;0")+1,0)</f>
        <v>0</v>
      </c>
    </row>
    <row r="2010" spans="40:47">
      <c r="AN2010" s="58">
        <v>56</v>
      </c>
      <c r="AO2010" s="58">
        <v>3</v>
      </c>
      <c r="AP2010" s="58">
        <v>1</v>
      </c>
      <c r="AQ2010" s="58">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58">
        <f ca="1">COUNTIF(INDIRECT("H"&amp;(ROW()+12*(($AN2010-1)*3+$AO2010)-ROW())/12+5):INDIRECT("S"&amp;(ROW()+12*(($AN2010-1)*3+$AO2010)-ROW())/12+5),AQ2010)</f>
        <v>0</v>
      </c>
      <c r="AU2010" s="58">
        <f ca="1">IF(AND(AQ2010&gt;0,AR2010&gt;0),COUNTIF(AU$6:AU2009,"&gt;0")+1,0)</f>
        <v>0</v>
      </c>
    </row>
    <row r="2011" spans="40:47">
      <c r="AN2011" s="58">
        <v>56</v>
      </c>
      <c r="AO2011" s="58">
        <v>3</v>
      </c>
      <c r="AP2011" s="58">
        <v>2</v>
      </c>
      <c r="AQ2011" s="58">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58">
        <f ca="1">COUNTIF(INDIRECT("H"&amp;(ROW()+12*(($AN2011-1)*3+$AO2011)-ROW())/12+5):INDIRECT("S"&amp;(ROW()+12*(($AN2011-1)*3+$AO2011)-ROW())/12+5),AQ2011)</f>
        <v>0</v>
      </c>
      <c r="AU2011" s="58">
        <f ca="1">IF(AND(AQ2011&gt;0,AR2011&gt;0),COUNTIF(AU$6:AU2010,"&gt;0")+1,0)</f>
        <v>0</v>
      </c>
    </row>
    <row r="2012" spans="40:47">
      <c r="AN2012" s="58">
        <v>56</v>
      </c>
      <c r="AO2012" s="58">
        <v>3</v>
      </c>
      <c r="AP2012" s="58">
        <v>3</v>
      </c>
      <c r="AQ2012" s="58">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58">
        <f ca="1">COUNTIF(INDIRECT("H"&amp;(ROW()+12*(($AN2012-1)*3+$AO2012)-ROW())/12+5):INDIRECT("S"&amp;(ROW()+12*(($AN2012-1)*3+$AO2012)-ROW())/12+5),AQ2012)</f>
        <v>0</v>
      </c>
      <c r="AU2012" s="58">
        <f ca="1">IF(AND(AQ2012&gt;0,AR2012&gt;0),COUNTIF(AU$6:AU2011,"&gt;0")+1,0)</f>
        <v>0</v>
      </c>
    </row>
    <row r="2013" spans="40:47">
      <c r="AN2013" s="58">
        <v>56</v>
      </c>
      <c r="AO2013" s="58">
        <v>3</v>
      </c>
      <c r="AP2013" s="58">
        <v>4</v>
      </c>
      <c r="AQ2013" s="58">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58">
        <f ca="1">COUNTIF(INDIRECT("H"&amp;(ROW()+12*(($AN2013-1)*3+$AO2013)-ROW())/12+5):INDIRECT("S"&amp;(ROW()+12*(($AN2013-1)*3+$AO2013)-ROW())/12+5),AQ2013)</f>
        <v>0</v>
      </c>
      <c r="AU2013" s="58">
        <f ca="1">IF(AND(AQ2013&gt;0,AR2013&gt;0),COUNTIF(AU$6:AU2012,"&gt;0")+1,0)</f>
        <v>0</v>
      </c>
    </row>
    <row r="2014" spans="40:47">
      <c r="AN2014" s="58">
        <v>56</v>
      </c>
      <c r="AO2014" s="58">
        <v>3</v>
      </c>
      <c r="AP2014" s="58">
        <v>5</v>
      </c>
      <c r="AQ2014" s="58">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58">
        <f ca="1">COUNTIF(INDIRECT("H"&amp;(ROW()+12*(($AN2014-1)*3+$AO2014)-ROW())/12+5):INDIRECT("S"&amp;(ROW()+12*(($AN2014-1)*3+$AO2014)-ROW())/12+5),AQ2014)</f>
        <v>0</v>
      </c>
      <c r="AU2014" s="58">
        <f ca="1">IF(AND(AQ2014&gt;0,AR2014&gt;0),COUNTIF(AU$6:AU2013,"&gt;0")+1,0)</f>
        <v>0</v>
      </c>
    </row>
    <row r="2015" spans="40:47">
      <c r="AN2015" s="58">
        <v>56</v>
      </c>
      <c r="AO2015" s="58">
        <v>3</v>
      </c>
      <c r="AP2015" s="58">
        <v>6</v>
      </c>
      <c r="AQ2015" s="58">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58">
        <f ca="1">COUNTIF(INDIRECT("H"&amp;(ROW()+12*(($AN2015-1)*3+$AO2015)-ROW())/12+5):INDIRECT("S"&amp;(ROW()+12*(($AN2015-1)*3+$AO2015)-ROW())/12+5),AQ2015)</f>
        <v>0</v>
      </c>
      <c r="AU2015" s="58">
        <f ca="1">IF(AND(AQ2015&gt;0,AR2015&gt;0),COUNTIF(AU$6:AU2014,"&gt;0")+1,0)</f>
        <v>0</v>
      </c>
    </row>
    <row r="2016" spans="40:47">
      <c r="AN2016" s="58">
        <v>56</v>
      </c>
      <c r="AO2016" s="58">
        <v>3</v>
      </c>
      <c r="AP2016" s="58">
        <v>7</v>
      </c>
      <c r="AQ2016" s="58">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58">
        <f ca="1">COUNTIF(INDIRECT("H"&amp;(ROW()+12*(($AN2016-1)*3+$AO2016)-ROW())/12+5):INDIRECT("S"&amp;(ROW()+12*(($AN2016-1)*3+$AO2016)-ROW())/12+5),AQ2016)</f>
        <v>0</v>
      </c>
      <c r="AU2016" s="58">
        <f ca="1">IF(AND(AQ2016&gt;0,AR2016&gt;0),COUNTIF(AU$6:AU2015,"&gt;0")+1,0)</f>
        <v>0</v>
      </c>
    </row>
    <row r="2017" spans="40:47">
      <c r="AN2017" s="58">
        <v>56</v>
      </c>
      <c r="AO2017" s="58">
        <v>3</v>
      </c>
      <c r="AP2017" s="58">
        <v>8</v>
      </c>
      <c r="AQ2017" s="58">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58">
        <f ca="1">COUNTIF(INDIRECT("H"&amp;(ROW()+12*(($AN2017-1)*3+$AO2017)-ROW())/12+5):INDIRECT("S"&amp;(ROW()+12*(($AN2017-1)*3+$AO2017)-ROW())/12+5),AQ2017)</f>
        <v>0</v>
      </c>
      <c r="AU2017" s="58">
        <f ca="1">IF(AND(AQ2017&gt;0,AR2017&gt;0),COUNTIF(AU$6:AU2016,"&gt;0")+1,0)</f>
        <v>0</v>
      </c>
    </row>
    <row r="2018" spans="40:47">
      <c r="AN2018" s="58">
        <v>56</v>
      </c>
      <c r="AO2018" s="58">
        <v>3</v>
      </c>
      <c r="AP2018" s="58">
        <v>9</v>
      </c>
      <c r="AQ2018" s="58">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58">
        <f ca="1">COUNTIF(INDIRECT("H"&amp;(ROW()+12*(($AN2018-1)*3+$AO2018)-ROW())/12+5):INDIRECT("S"&amp;(ROW()+12*(($AN2018-1)*3+$AO2018)-ROW())/12+5),AQ2018)</f>
        <v>0</v>
      </c>
      <c r="AU2018" s="58">
        <f ca="1">IF(AND(AQ2018&gt;0,AR2018&gt;0),COUNTIF(AU$6:AU2017,"&gt;0")+1,0)</f>
        <v>0</v>
      </c>
    </row>
    <row r="2019" spans="40:47">
      <c r="AN2019" s="58">
        <v>56</v>
      </c>
      <c r="AO2019" s="58">
        <v>3</v>
      </c>
      <c r="AP2019" s="58">
        <v>10</v>
      </c>
      <c r="AQ2019" s="58">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58">
        <f ca="1">COUNTIF(INDIRECT("H"&amp;(ROW()+12*(($AN2019-1)*3+$AO2019)-ROW())/12+5):INDIRECT("S"&amp;(ROW()+12*(($AN2019-1)*3+$AO2019)-ROW())/12+5),AQ2019)</f>
        <v>0</v>
      </c>
      <c r="AU2019" s="58">
        <f ca="1">IF(AND(AQ2019&gt;0,AR2019&gt;0),COUNTIF(AU$6:AU2018,"&gt;0")+1,0)</f>
        <v>0</v>
      </c>
    </row>
    <row r="2020" spans="40:47">
      <c r="AN2020" s="58">
        <v>56</v>
      </c>
      <c r="AO2020" s="58">
        <v>3</v>
      </c>
      <c r="AP2020" s="58">
        <v>11</v>
      </c>
      <c r="AQ2020" s="58">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58">
        <f ca="1">COUNTIF(INDIRECT("H"&amp;(ROW()+12*(($AN2020-1)*3+$AO2020)-ROW())/12+5):INDIRECT("S"&amp;(ROW()+12*(($AN2020-1)*3+$AO2020)-ROW())/12+5),AQ2020)</f>
        <v>0</v>
      </c>
      <c r="AU2020" s="58">
        <f ca="1">IF(AND(AQ2020&gt;0,AR2020&gt;0),COUNTIF(AU$6:AU2019,"&gt;0")+1,0)</f>
        <v>0</v>
      </c>
    </row>
    <row r="2021" spans="40:47">
      <c r="AN2021" s="243">
        <v>56</v>
      </c>
      <c r="AO2021" s="243">
        <v>3</v>
      </c>
      <c r="AP2021" s="243">
        <v>12</v>
      </c>
      <c r="AQ2021" s="58">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58">
        <f ca="1">COUNTIF(INDIRECT("H"&amp;(ROW()+12*(($AN2021-1)*3+$AO2021)-ROW())/12+5):INDIRECT("S"&amp;(ROW()+12*(($AN2021-1)*3+$AO2021)-ROW())/12+5),AQ2021)</f>
        <v>0</v>
      </c>
      <c r="AU2021" s="58">
        <f ca="1">IF(AND(AQ2021&gt;0,AR2021&gt;0),COUNTIF(AU$6:AU2020,"&gt;0")+1,0)</f>
        <v>0</v>
      </c>
    </row>
    <row r="2022" spans="40:47">
      <c r="AN2022" s="58">
        <v>57</v>
      </c>
      <c r="AO2022" s="58">
        <v>1</v>
      </c>
      <c r="AP2022" s="58">
        <v>1</v>
      </c>
      <c r="AQ2022" s="58">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58">
        <f ca="1">COUNTIF(INDIRECT("H"&amp;(ROW()+12*(($AN2022-1)*3+$AO2022)-ROW())/12+5):INDIRECT("S"&amp;(ROW()+12*(($AN2022-1)*3+$AO2022)-ROW())/12+5),AQ2022)</f>
        <v>0</v>
      </c>
      <c r="AU2022" s="58">
        <f ca="1">IF(AND(AQ2022&gt;0,AR2022&gt;0),COUNTIF(AU$6:AU2021,"&gt;0")+1,0)</f>
        <v>0</v>
      </c>
    </row>
    <row r="2023" spans="40:47">
      <c r="AN2023" s="58">
        <v>57</v>
      </c>
      <c r="AO2023" s="58">
        <v>1</v>
      </c>
      <c r="AP2023" s="58">
        <v>2</v>
      </c>
      <c r="AQ2023" s="58">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58">
        <f ca="1">COUNTIF(INDIRECT("H"&amp;(ROW()+12*(($AN2023-1)*3+$AO2023)-ROW())/12+5):INDIRECT("S"&amp;(ROW()+12*(($AN2023-1)*3+$AO2023)-ROW())/12+5),AQ2023)</f>
        <v>0</v>
      </c>
      <c r="AU2023" s="58">
        <f ca="1">IF(AND(AQ2023&gt;0,AR2023&gt;0),COUNTIF(AU$6:AU2022,"&gt;0")+1,0)</f>
        <v>0</v>
      </c>
    </row>
    <row r="2024" spans="40:47">
      <c r="AN2024" s="58">
        <v>57</v>
      </c>
      <c r="AO2024" s="58">
        <v>1</v>
      </c>
      <c r="AP2024" s="58">
        <v>3</v>
      </c>
      <c r="AQ2024" s="58">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58">
        <f ca="1">COUNTIF(INDIRECT("H"&amp;(ROW()+12*(($AN2024-1)*3+$AO2024)-ROW())/12+5):INDIRECT("S"&amp;(ROW()+12*(($AN2024-1)*3+$AO2024)-ROW())/12+5),AQ2024)</f>
        <v>0</v>
      </c>
      <c r="AU2024" s="58">
        <f ca="1">IF(AND(AQ2024&gt;0,AR2024&gt;0),COUNTIF(AU$6:AU2023,"&gt;0")+1,0)</f>
        <v>0</v>
      </c>
    </row>
    <row r="2025" spans="40:47">
      <c r="AN2025" s="58">
        <v>57</v>
      </c>
      <c r="AO2025" s="58">
        <v>1</v>
      </c>
      <c r="AP2025" s="58">
        <v>4</v>
      </c>
      <c r="AQ2025" s="58">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58">
        <f ca="1">COUNTIF(INDIRECT("H"&amp;(ROW()+12*(($AN2025-1)*3+$AO2025)-ROW())/12+5):INDIRECT("S"&amp;(ROW()+12*(($AN2025-1)*3+$AO2025)-ROW())/12+5),AQ2025)</f>
        <v>0</v>
      </c>
      <c r="AU2025" s="58">
        <f ca="1">IF(AND(AQ2025&gt;0,AR2025&gt;0),COUNTIF(AU$6:AU2024,"&gt;0")+1,0)</f>
        <v>0</v>
      </c>
    </row>
    <row r="2026" spans="40:47">
      <c r="AN2026" s="58">
        <v>57</v>
      </c>
      <c r="AO2026" s="58">
        <v>1</v>
      </c>
      <c r="AP2026" s="58">
        <v>5</v>
      </c>
      <c r="AQ2026" s="58">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58">
        <f ca="1">COUNTIF(INDIRECT("H"&amp;(ROW()+12*(($AN2026-1)*3+$AO2026)-ROW())/12+5):INDIRECT("S"&amp;(ROW()+12*(($AN2026-1)*3+$AO2026)-ROW())/12+5),AQ2026)</f>
        <v>0</v>
      </c>
      <c r="AU2026" s="58">
        <f ca="1">IF(AND(AQ2026&gt;0,AR2026&gt;0),COUNTIF(AU$6:AU2025,"&gt;0")+1,0)</f>
        <v>0</v>
      </c>
    </row>
    <row r="2027" spans="40:47">
      <c r="AN2027" s="58">
        <v>57</v>
      </c>
      <c r="AO2027" s="58">
        <v>1</v>
      </c>
      <c r="AP2027" s="58">
        <v>6</v>
      </c>
      <c r="AQ2027" s="58">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58">
        <f ca="1">COUNTIF(INDIRECT("H"&amp;(ROW()+12*(($AN2027-1)*3+$AO2027)-ROW())/12+5):INDIRECT("S"&amp;(ROW()+12*(($AN2027-1)*3+$AO2027)-ROW())/12+5),AQ2027)</f>
        <v>0</v>
      </c>
      <c r="AU2027" s="58">
        <f ca="1">IF(AND(AQ2027&gt;0,AR2027&gt;0),COUNTIF(AU$6:AU2026,"&gt;0")+1,0)</f>
        <v>0</v>
      </c>
    </row>
    <row r="2028" spans="40:47">
      <c r="AN2028" s="58">
        <v>57</v>
      </c>
      <c r="AO2028" s="58">
        <v>1</v>
      </c>
      <c r="AP2028" s="58">
        <v>7</v>
      </c>
      <c r="AQ2028" s="58">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58">
        <f ca="1">COUNTIF(INDIRECT("H"&amp;(ROW()+12*(($AN2028-1)*3+$AO2028)-ROW())/12+5):INDIRECT("S"&amp;(ROW()+12*(($AN2028-1)*3+$AO2028)-ROW())/12+5),AQ2028)</f>
        <v>0</v>
      </c>
      <c r="AU2028" s="58">
        <f ca="1">IF(AND(AQ2028&gt;0,AR2028&gt;0),COUNTIF(AU$6:AU2027,"&gt;0")+1,0)</f>
        <v>0</v>
      </c>
    </row>
    <row r="2029" spans="40:47">
      <c r="AN2029" s="58">
        <v>57</v>
      </c>
      <c r="AO2029" s="58">
        <v>1</v>
      </c>
      <c r="AP2029" s="58">
        <v>8</v>
      </c>
      <c r="AQ2029" s="58">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58">
        <f ca="1">COUNTIF(INDIRECT("H"&amp;(ROW()+12*(($AN2029-1)*3+$AO2029)-ROW())/12+5):INDIRECT("S"&amp;(ROW()+12*(($AN2029-1)*3+$AO2029)-ROW())/12+5),AQ2029)</f>
        <v>0</v>
      </c>
      <c r="AU2029" s="58">
        <f ca="1">IF(AND(AQ2029&gt;0,AR2029&gt;0),COUNTIF(AU$6:AU2028,"&gt;0")+1,0)</f>
        <v>0</v>
      </c>
    </row>
    <row r="2030" spans="40:47">
      <c r="AN2030" s="58">
        <v>57</v>
      </c>
      <c r="AO2030" s="58">
        <v>1</v>
      </c>
      <c r="AP2030" s="58">
        <v>9</v>
      </c>
      <c r="AQ2030" s="58">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58">
        <f ca="1">COUNTIF(INDIRECT("H"&amp;(ROW()+12*(($AN2030-1)*3+$AO2030)-ROW())/12+5):INDIRECT("S"&amp;(ROW()+12*(($AN2030-1)*3+$AO2030)-ROW())/12+5),AQ2030)</f>
        <v>0</v>
      </c>
      <c r="AU2030" s="58">
        <f ca="1">IF(AND(AQ2030&gt;0,AR2030&gt;0),COUNTIF(AU$6:AU2029,"&gt;0")+1,0)</f>
        <v>0</v>
      </c>
    </row>
    <row r="2031" spans="40:47">
      <c r="AN2031" s="58">
        <v>57</v>
      </c>
      <c r="AO2031" s="58">
        <v>1</v>
      </c>
      <c r="AP2031" s="58">
        <v>10</v>
      </c>
      <c r="AQ2031" s="58">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58">
        <f ca="1">COUNTIF(INDIRECT("H"&amp;(ROW()+12*(($AN2031-1)*3+$AO2031)-ROW())/12+5):INDIRECT("S"&amp;(ROW()+12*(($AN2031-1)*3+$AO2031)-ROW())/12+5),AQ2031)</f>
        <v>0</v>
      </c>
      <c r="AU2031" s="58">
        <f ca="1">IF(AND(AQ2031&gt;0,AR2031&gt;0),COUNTIF(AU$6:AU2030,"&gt;0")+1,0)</f>
        <v>0</v>
      </c>
    </row>
    <row r="2032" spans="40:47">
      <c r="AN2032" s="58">
        <v>57</v>
      </c>
      <c r="AO2032" s="58">
        <v>1</v>
      </c>
      <c r="AP2032" s="58">
        <v>11</v>
      </c>
      <c r="AQ2032" s="58">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58">
        <f ca="1">COUNTIF(INDIRECT("H"&amp;(ROW()+12*(($AN2032-1)*3+$AO2032)-ROW())/12+5):INDIRECT("S"&amp;(ROW()+12*(($AN2032-1)*3+$AO2032)-ROW())/12+5),AQ2032)</f>
        <v>0</v>
      </c>
      <c r="AU2032" s="58">
        <f ca="1">IF(AND(AQ2032&gt;0,AR2032&gt;0),COUNTIF(AU$6:AU2031,"&gt;0")+1,0)</f>
        <v>0</v>
      </c>
    </row>
    <row r="2033" spans="40:47">
      <c r="AN2033" s="58">
        <v>57</v>
      </c>
      <c r="AO2033" s="58">
        <v>1</v>
      </c>
      <c r="AP2033" s="58">
        <v>12</v>
      </c>
      <c r="AQ2033" s="58">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58">
        <f ca="1">COUNTIF(INDIRECT("H"&amp;(ROW()+12*(($AN2033-1)*3+$AO2033)-ROW())/12+5):INDIRECT("S"&amp;(ROW()+12*(($AN2033-1)*3+$AO2033)-ROW())/12+5),AQ2033)</f>
        <v>0</v>
      </c>
      <c r="AU2033" s="58">
        <f ca="1">IF(AND(AQ2033&gt;0,AR2033&gt;0),COUNTIF(AU$6:AU2032,"&gt;0")+1,0)</f>
        <v>0</v>
      </c>
    </row>
    <row r="2034" spans="40:47">
      <c r="AN2034" s="58">
        <v>57</v>
      </c>
      <c r="AO2034" s="58">
        <v>2</v>
      </c>
      <c r="AP2034" s="58">
        <v>1</v>
      </c>
      <c r="AQ2034" s="58">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58">
        <f ca="1">COUNTIF(INDIRECT("H"&amp;(ROW()+12*(($AN2034-1)*3+$AO2034)-ROW())/12+5):INDIRECT("S"&amp;(ROW()+12*(($AN2034-1)*3+$AO2034)-ROW())/12+5),AQ2034)</f>
        <v>0</v>
      </c>
      <c r="AU2034" s="58">
        <f ca="1">IF(AND(AQ2034&gt;0,AR2034&gt;0),COUNTIF(AU$6:AU2033,"&gt;0")+1,0)</f>
        <v>0</v>
      </c>
    </row>
    <row r="2035" spans="40:47">
      <c r="AN2035" s="58">
        <v>57</v>
      </c>
      <c r="AO2035" s="58">
        <v>2</v>
      </c>
      <c r="AP2035" s="58">
        <v>2</v>
      </c>
      <c r="AQ2035" s="58">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58">
        <f ca="1">COUNTIF(INDIRECT("H"&amp;(ROW()+12*(($AN2035-1)*3+$AO2035)-ROW())/12+5):INDIRECT("S"&amp;(ROW()+12*(($AN2035-1)*3+$AO2035)-ROW())/12+5),AQ2035)</f>
        <v>0</v>
      </c>
      <c r="AU2035" s="58">
        <f ca="1">IF(AND(AQ2035&gt;0,AR2035&gt;0),COUNTIF(AU$6:AU2034,"&gt;0")+1,0)</f>
        <v>0</v>
      </c>
    </row>
    <row r="2036" spans="40:47">
      <c r="AN2036" s="58">
        <v>57</v>
      </c>
      <c r="AO2036" s="58">
        <v>2</v>
      </c>
      <c r="AP2036" s="58">
        <v>3</v>
      </c>
      <c r="AQ2036" s="58">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58">
        <f ca="1">COUNTIF(INDIRECT("H"&amp;(ROW()+12*(($AN2036-1)*3+$AO2036)-ROW())/12+5):INDIRECT("S"&amp;(ROW()+12*(($AN2036-1)*3+$AO2036)-ROW())/12+5),AQ2036)</f>
        <v>0</v>
      </c>
      <c r="AU2036" s="58">
        <f ca="1">IF(AND(AQ2036&gt;0,AR2036&gt;0),COUNTIF(AU$6:AU2035,"&gt;0")+1,0)</f>
        <v>0</v>
      </c>
    </row>
    <row r="2037" spans="40:47">
      <c r="AN2037" s="58">
        <v>57</v>
      </c>
      <c r="AO2037" s="58">
        <v>2</v>
      </c>
      <c r="AP2037" s="58">
        <v>4</v>
      </c>
      <c r="AQ2037" s="58">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58">
        <f ca="1">COUNTIF(INDIRECT("H"&amp;(ROW()+12*(($AN2037-1)*3+$AO2037)-ROW())/12+5):INDIRECT("S"&amp;(ROW()+12*(($AN2037-1)*3+$AO2037)-ROW())/12+5),AQ2037)</f>
        <v>0</v>
      </c>
      <c r="AU2037" s="58">
        <f ca="1">IF(AND(AQ2037&gt;0,AR2037&gt;0),COUNTIF(AU$6:AU2036,"&gt;0")+1,0)</f>
        <v>0</v>
      </c>
    </row>
    <row r="2038" spans="40:47">
      <c r="AN2038" s="58">
        <v>57</v>
      </c>
      <c r="AO2038" s="58">
        <v>2</v>
      </c>
      <c r="AP2038" s="58">
        <v>5</v>
      </c>
      <c r="AQ2038" s="58">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58">
        <f ca="1">COUNTIF(INDIRECT("H"&amp;(ROW()+12*(($AN2038-1)*3+$AO2038)-ROW())/12+5):INDIRECT("S"&amp;(ROW()+12*(($AN2038-1)*3+$AO2038)-ROW())/12+5),AQ2038)</f>
        <v>0</v>
      </c>
      <c r="AU2038" s="58">
        <f ca="1">IF(AND(AQ2038&gt;0,AR2038&gt;0),COUNTIF(AU$6:AU2037,"&gt;0")+1,0)</f>
        <v>0</v>
      </c>
    </row>
    <row r="2039" spans="40:47">
      <c r="AN2039" s="58">
        <v>57</v>
      </c>
      <c r="AO2039" s="58">
        <v>2</v>
      </c>
      <c r="AP2039" s="58">
        <v>6</v>
      </c>
      <c r="AQ2039" s="58">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58">
        <f ca="1">COUNTIF(INDIRECT("H"&amp;(ROW()+12*(($AN2039-1)*3+$AO2039)-ROW())/12+5):INDIRECT("S"&amp;(ROW()+12*(($AN2039-1)*3+$AO2039)-ROW())/12+5),AQ2039)</f>
        <v>0</v>
      </c>
      <c r="AU2039" s="58">
        <f ca="1">IF(AND(AQ2039&gt;0,AR2039&gt;0),COUNTIF(AU$6:AU2038,"&gt;0")+1,0)</f>
        <v>0</v>
      </c>
    </row>
    <row r="2040" spans="40:47">
      <c r="AN2040" s="58">
        <v>57</v>
      </c>
      <c r="AO2040" s="58">
        <v>2</v>
      </c>
      <c r="AP2040" s="58">
        <v>7</v>
      </c>
      <c r="AQ2040" s="58">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58">
        <f ca="1">COUNTIF(INDIRECT("H"&amp;(ROW()+12*(($AN2040-1)*3+$AO2040)-ROW())/12+5):INDIRECT("S"&amp;(ROW()+12*(($AN2040-1)*3+$AO2040)-ROW())/12+5),AQ2040)</f>
        <v>0</v>
      </c>
      <c r="AU2040" s="58">
        <f ca="1">IF(AND(AQ2040&gt;0,AR2040&gt;0),COUNTIF(AU$6:AU2039,"&gt;0")+1,0)</f>
        <v>0</v>
      </c>
    </row>
    <row r="2041" spans="40:47">
      <c r="AN2041" s="58">
        <v>57</v>
      </c>
      <c r="AO2041" s="58">
        <v>2</v>
      </c>
      <c r="AP2041" s="58">
        <v>8</v>
      </c>
      <c r="AQ2041" s="58">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58">
        <f ca="1">COUNTIF(INDIRECT("H"&amp;(ROW()+12*(($AN2041-1)*3+$AO2041)-ROW())/12+5):INDIRECT("S"&amp;(ROW()+12*(($AN2041-1)*3+$AO2041)-ROW())/12+5),AQ2041)</f>
        <v>0</v>
      </c>
      <c r="AU2041" s="58">
        <f ca="1">IF(AND(AQ2041&gt;0,AR2041&gt;0),COUNTIF(AU$6:AU2040,"&gt;0")+1,0)</f>
        <v>0</v>
      </c>
    </row>
    <row r="2042" spans="40:47">
      <c r="AN2042" s="58">
        <v>57</v>
      </c>
      <c r="AO2042" s="58">
        <v>2</v>
      </c>
      <c r="AP2042" s="58">
        <v>9</v>
      </c>
      <c r="AQ2042" s="58">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58">
        <f ca="1">COUNTIF(INDIRECT("H"&amp;(ROW()+12*(($AN2042-1)*3+$AO2042)-ROW())/12+5):INDIRECT("S"&amp;(ROW()+12*(($AN2042-1)*3+$AO2042)-ROW())/12+5),AQ2042)</f>
        <v>0</v>
      </c>
      <c r="AU2042" s="58">
        <f ca="1">IF(AND(AQ2042&gt;0,AR2042&gt;0),COUNTIF(AU$6:AU2041,"&gt;0")+1,0)</f>
        <v>0</v>
      </c>
    </row>
    <row r="2043" spans="40:47">
      <c r="AN2043" s="58">
        <v>57</v>
      </c>
      <c r="AO2043" s="58">
        <v>2</v>
      </c>
      <c r="AP2043" s="58">
        <v>10</v>
      </c>
      <c r="AQ2043" s="58">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58">
        <f ca="1">COUNTIF(INDIRECT("H"&amp;(ROW()+12*(($AN2043-1)*3+$AO2043)-ROW())/12+5):INDIRECT("S"&amp;(ROW()+12*(($AN2043-1)*3+$AO2043)-ROW())/12+5),AQ2043)</f>
        <v>0</v>
      </c>
      <c r="AU2043" s="58">
        <f ca="1">IF(AND(AQ2043&gt;0,AR2043&gt;0),COUNTIF(AU$6:AU2042,"&gt;0")+1,0)</f>
        <v>0</v>
      </c>
    </row>
    <row r="2044" spans="40:47">
      <c r="AN2044" s="58">
        <v>57</v>
      </c>
      <c r="AO2044" s="58">
        <v>2</v>
      </c>
      <c r="AP2044" s="58">
        <v>11</v>
      </c>
      <c r="AQ2044" s="58">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58">
        <f ca="1">COUNTIF(INDIRECT("H"&amp;(ROW()+12*(($AN2044-1)*3+$AO2044)-ROW())/12+5):INDIRECT("S"&amp;(ROW()+12*(($AN2044-1)*3+$AO2044)-ROW())/12+5),AQ2044)</f>
        <v>0</v>
      </c>
      <c r="AU2044" s="58">
        <f ca="1">IF(AND(AQ2044&gt;0,AR2044&gt;0),COUNTIF(AU$6:AU2043,"&gt;0")+1,0)</f>
        <v>0</v>
      </c>
    </row>
    <row r="2045" spans="40:47">
      <c r="AN2045" s="58">
        <v>57</v>
      </c>
      <c r="AO2045" s="58">
        <v>2</v>
      </c>
      <c r="AP2045" s="58">
        <v>12</v>
      </c>
      <c r="AQ2045" s="58">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58">
        <f ca="1">COUNTIF(INDIRECT("H"&amp;(ROW()+12*(($AN2045-1)*3+$AO2045)-ROW())/12+5):INDIRECT("S"&amp;(ROW()+12*(($AN2045-1)*3+$AO2045)-ROW())/12+5),AQ2045)</f>
        <v>0</v>
      </c>
      <c r="AU2045" s="58">
        <f ca="1">IF(AND(AQ2045&gt;0,AR2045&gt;0),COUNTIF(AU$6:AU2044,"&gt;0")+1,0)</f>
        <v>0</v>
      </c>
    </row>
    <row r="2046" spans="40:47">
      <c r="AN2046" s="58">
        <v>57</v>
      </c>
      <c r="AO2046" s="58">
        <v>3</v>
      </c>
      <c r="AP2046" s="58">
        <v>1</v>
      </c>
      <c r="AQ2046" s="58">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58">
        <f ca="1">COUNTIF(INDIRECT("H"&amp;(ROW()+12*(($AN2046-1)*3+$AO2046)-ROW())/12+5):INDIRECT("S"&amp;(ROW()+12*(($AN2046-1)*3+$AO2046)-ROW())/12+5),AQ2046)</f>
        <v>0</v>
      </c>
      <c r="AU2046" s="58">
        <f ca="1">IF(AND(AQ2046&gt;0,AR2046&gt;0),COUNTIF(AU$6:AU2045,"&gt;0")+1,0)</f>
        <v>0</v>
      </c>
    </row>
    <row r="2047" spans="40:47">
      <c r="AN2047" s="58">
        <v>57</v>
      </c>
      <c r="AO2047" s="58">
        <v>3</v>
      </c>
      <c r="AP2047" s="58">
        <v>2</v>
      </c>
      <c r="AQ2047" s="58">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58">
        <f ca="1">COUNTIF(INDIRECT("H"&amp;(ROW()+12*(($AN2047-1)*3+$AO2047)-ROW())/12+5):INDIRECT("S"&amp;(ROW()+12*(($AN2047-1)*3+$AO2047)-ROW())/12+5),AQ2047)</f>
        <v>0</v>
      </c>
      <c r="AU2047" s="58">
        <f ca="1">IF(AND(AQ2047&gt;0,AR2047&gt;0),COUNTIF(AU$6:AU2046,"&gt;0")+1,0)</f>
        <v>0</v>
      </c>
    </row>
    <row r="2048" spans="40:47">
      <c r="AN2048" s="58">
        <v>57</v>
      </c>
      <c r="AO2048" s="58">
        <v>3</v>
      </c>
      <c r="AP2048" s="58">
        <v>3</v>
      </c>
      <c r="AQ2048" s="58">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58">
        <f ca="1">COUNTIF(INDIRECT("H"&amp;(ROW()+12*(($AN2048-1)*3+$AO2048)-ROW())/12+5):INDIRECT("S"&amp;(ROW()+12*(($AN2048-1)*3+$AO2048)-ROW())/12+5),AQ2048)</f>
        <v>0</v>
      </c>
      <c r="AU2048" s="58">
        <f ca="1">IF(AND(AQ2048&gt;0,AR2048&gt;0),COUNTIF(AU$6:AU2047,"&gt;0")+1,0)</f>
        <v>0</v>
      </c>
    </row>
    <row r="2049" spans="40:47">
      <c r="AN2049" s="58">
        <v>57</v>
      </c>
      <c r="AO2049" s="58">
        <v>3</v>
      </c>
      <c r="AP2049" s="58">
        <v>4</v>
      </c>
      <c r="AQ2049" s="58">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58">
        <f ca="1">COUNTIF(INDIRECT("H"&amp;(ROW()+12*(($AN2049-1)*3+$AO2049)-ROW())/12+5):INDIRECT("S"&amp;(ROW()+12*(($AN2049-1)*3+$AO2049)-ROW())/12+5),AQ2049)</f>
        <v>0</v>
      </c>
      <c r="AU2049" s="58">
        <f ca="1">IF(AND(AQ2049&gt;0,AR2049&gt;0),COUNTIF(AU$6:AU2048,"&gt;0")+1,0)</f>
        <v>0</v>
      </c>
    </row>
    <row r="2050" spans="40:47">
      <c r="AN2050" s="58">
        <v>57</v>
      </c>
      <c r="AO2050" s="58">
        <v>3</v>
      </c>
      <c r="AP2050" s="58">
        <v>5</v>
      </c>
      <c r="AQ2050" s="58">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58">
        <f ca="1">COUNTIF(INDIRECT("H"&amp;(ROW()+12*(($AN2050-1)*3+$AO2050)-ROW())/12+5):INDIRECT("S"&amp;(ROW()+12*(($AN2050-1)*3+$AO2050)-ROW())/12+5),AQ2050)</f>
        <v>0</v>
      </c>
      <c r="AU2050" s="58">
        <f ca="1">IF(AND(AQ2050&gt;0,AR2050&gt;0),COUNTIF(AU$6:AU2049,"&gt;0")+1,0)</f>
        <v>0</v>
      </c>
    </row>
    <row r="2051" spans="40:47">
      <c r="AN2051" s="58">
        <v>57</v>
      </c>
      <c r="AO2051" s="58">
        <v>3</v>
      </c>
      <c r="AP2051" s="58">
        <v>6</v>
      </c>
      <c r="AQ2051" s="58">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58">
        <f ca="1">COUNTIF(INDIRECT("H"&amp;(ROW()+12*(($AN2051-1)*3+$AO2051)-ROW())/12+5):INDIRECT("S"&amp;(ROW()+12*(($AN2051-1)*3+$AO2051)-ROW())/12+5),AQ2051)</f>
        <v>0</v>
      </c>
      <c r="AU2051" s="58">
        <f ca="1">IF(AND(AQ2051&gt;0,AR2051&gt;0),COUNTIF(AU$6:AU2050,"&gt;0")+1,0)</f>
        <v>0</v>
      </c>
    </row>
    <row r="2052" spans="40:47">
      <c r="AN2052" s="58">
        <v>57</v>
      </c>
      <c r="AO2052" s="58">
        <v>3</v>
      </c>
      <c r="AP2052" s="58">
        <v>7</v>
      </c>
      <c r="AQ2052" s="58">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58">
        <f ca="1">COUNTIF(INDIRECT("H"&amp;(ROW()+12*(($AN2052-1)*3+$AO2052)-ROW())/12+5):INDIRECT("S"&amp;(ROW()+12*(($AN2052-1)*3+$AO2052)-ROW())/12+5),AQ2052)</f>
        <v>0</v>
      </c>
      <c r="AU2052" s="58">
        <f ca="1">IF(AND(AQ2052&gt;0,AR2052&gt;0),COUNTIF(AU$6:AU2051,"&gt;0")+1,0)</f>
        <v>0</v>
      </c>
    </row>
    <row r="2053" spans="40:47">
      <c r="AN2053" s="58">
        <v>57</v>
      </c>
      <c r="AO2053" s="58">
        <v>3</v>
      </c>
      <c r="AP2053" s="58">
        <v>8</v>
      </c>
      <c r="AQ2053" s="58">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58">
        <f ca="1">COUNTIF(INDIRECT("H"&amp;(ROW()+12*(($AN2053-1)*3+$AO2053)-ROW())/12+5):INDIRECT("S"&amp;(ROW()+12*(($AN2053-1)*3+$AO2053)-ROW())/12+5),AQ2053)</f>
        <v>0</v>
      </c>
      <c r="AU2053" s="58">
        <f ca="1">IF(AND(AQ2053&gt;0,AR2053&gt;0),COUNTIF(AU$6:AU2052,"&gt;0")+1,0)</f>
        <v>0</v>
      </c>
    </row>
    <row r="2054" spans="40:47">
      <c r="AN2054" s="58">
        <v>57</v>
      </c>
      <c r="AO2054" s="58">
        <v>3</v>
      </c>
      <c r="AP2054" s="58">
        <v>9</v>
      </c>
      <c r="AQ2054" s="58">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58">
        <f ca="1">COUNTIF(INDIRECT("H"&amp;(ROW()+12*(($AN2054-1)*3+$AO2054)-ROW())/12+5):INDIRECT("S"&amp;(ROW()+12*(($AN2054-1)*3+$AO2054)-ROW())/12+5),AQ2054)</f>
        <v>0</v>
      </c>
      <c r="AU2054" s="58">
        <f ca="1">IF(AND(AQ2054&gt;0,AR2054&gt;0),COUNTIF(AU$6:AU2053,"&gt;0")+1,0)</f>
        <v>0</v>
      </c>
    </row>
    <row r="2055" spans="40:47">
      <c r="AN2055" s="58">
        <v>57</v>
      </c>
      <c r="AO2055" s="58">
        <v>3</v>
      </c>
      <c r="AP2055" s="58">
        <v>10</v>
      </c>
      <c r="AQ2055" s="58">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58">
        <f ca="1">COUNTIF(INDIRECT("H"&amp;(ROW()+12*(($AN2055-1)*3+$AO2055)-ROW())/12+5):INDIRECT("S"&amp;(ROW()+12*(($AN2055-1)*3+$AO2055)-ROW())/12+5),AQ2055)</f>
        <v>0</v>
      </c>
      <c r="AU2055" s="58">
        <f ca="1">IF(AND(AQ2055&gt;0,AR2055&gt;0),COUNTIF(AU$6:AU2054,"&gt;0")+1,0)</f>
        <v>0</v>
      </c>
    </row>
    <row r="2056" spans="40:47">
      <c r="AN2056" s="58">
        <v>57</v>
      </c>
      <c r="AO2056" s="58">
        <v>3</v>
      </c>
      <c r="AP2056" s="58">
        <v>11</v>
      </c>
      <c r="AQ2056" s="58">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58">
        <f ca="1">COUNTIF(INDIRECT("H"&amp;(ROW()+12*(($AN2056-1)*3+$AO2056)-ROW())/12+5):INDIRECT("S"&amp;(ROW()+12*(($AN2056-1)*3+$AO2056)-ROW())/12+5),AQ2056)</f>
        <v>0</v>
      </c>
      <c r="AU2056" s="58">
        <f ca="1">IF(AND(AQ2056&gt;0,AR2056&gt;0),COUNTIF(AU$6:AU2055,"&gt;0")+1,0)</f>
        <v>0</v>
      </c>
    </row>
    <row r="2057" spans="40:47">
      <c r="AN2057" s="243">
        <v>57</v>
      </c>
      <c r="AO2057" s="243">
        <v>3</v>
      </c>
      <c r="AP2057" s="243">
        <v>12</v>
      </c>
      <c r="AQ2057" s="58">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58">
        <f ca="1">COUNTIF(INDIRECT("H"&amp;(ROW()+12*(($AN2057-1)*3+$AO2057)-ROW())/12+5):INDIRECT("S"&amp;(ROW()+12*(($AN2057-1)*3+$AO2057)-ROW())/12+5),AQ2057)</f>
        <v>0</v>
      </c>
      <c r="AU2057" s="58">
        <f ca="1">IF(AND(AQ2057&gt;0,AR2057&gt;0),COUNTIF(AU$6:AU2056,"&gt;0")+1,0)</f>
        <v>0</v>
      </c>
    </row>
    <row r="2058" spans="40:47">
      <c r="AN2058" s="58">
        <v>58</v>
      </c>
      <c r="AO2058" s="58">
        <v>1</v>
      </c>
      <c r="AP2058" s="58">
        <v>1</v>
      </c>
      <c r="AQ2058" s="58">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58">
        <f ca="1">COUNTIF(INDIRECT("H"&amp;(ROW()+12*(($AN2058-1)*3+$AO2058)-ROW())/12+5):INDIRECT("S"&amp;(ROW()+12*(($AN2058-1)*3+$AO2058)-ROW())/12+5),AQ2058)</f>
        <v>0</v>
      </c>
      <c r="AU2058" s="58">
        <f ca="1">IF(AND(AQ2058&gt;0,AR2058&gt;0),COUNTIF(AU$6:AU2057,"&gt;0")+1,0)</f>
        <v>0</v>
      </c>
    </row>
    <row r="2059" spans="40:47">
      <c r="AN2059" s="58">
        <v>58</v>
      </c>
      <c r="AO2059" s="58">
        <v>1</v>
      </c>
      <c r="AP2059" s="58">
        <v>2</v>
      </c>
      <c r="AQ2059" s="58">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58">
        <f ca="1">COUNTIF(INDIRECT("H"&amp;(ROW()+12*(($AN2059-1)*3+$AO2059)-ROW())/12+5):INDIRECT("S"&amp;(ROW()+12*(($AN2059-1)*3+$AO2059)-ROW())/12+5),AQ2059)</f>
        <v>0</v>
      </c>
      <c r="AU2059" s="58">
        <f ca="1">IF(AND(AQ2059&gt;0,AR2059&gt;0),COUNTIF(AU$6:AU2058,"&gt;0")+1,0)</f>
        <v>0</v>
      </c>
    </row>
    <row r="2060" spans="40:47">
      <c r="AN2060" s="58">
        <v>58</v>
      </c>
      <c r="AO2060" s="58">
        <v>1</v>
      </c>
      <c r="AP2060" s="58">
        <v>3</v>
      </c>
      <c r="AQ2060" s="58">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58">
        <f ca="1">COUNTIF(INDIRECT("H"&amp;(ROW()+12*(($AN2060-1)*3+$AO2060)-ROW())/12+5):INDIRECT("S"&amp;(ROW()+12*(($AN2060-1)*3+$AO2060)-ROW())/12+5),AQ2060)</f>
        <v>0</v>
      </c>
      <c r="AU2060" s="58">
        <f ca="1">IF(AND(AQ2060&gt;0,AR2060&gt;0),COUNTIF(AU$6:AU2059,"&gt;0")+1,0)</f>
        <v>0</v>
      </c>
    </row>
    <row r="2061" spans="40:47">
      <c r="AN2061" s="58">
        <v>58</v>
      </c>
      <c r="AO2061" s="58">
        <v>1</v>
      </c>
      <c r="AP2061" s="58">
        <v>4</v>
      </c>
      <c r="AQ2061" s="58">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58">
        <f ca="1">COUNTIF(INDIRECT("H"&amp;(ROW()+12*(($AN2061-1)*3+$AO2061)-ROW())/12+5):INDIRECT("S"&amp;(ROW()+12*(($AN2061-1)*3+$AO2061)-ROW())/12+5),AQ2061)</f>
        <v>0</v>
      </c>
      <c r="AU2061" s="58">
        <f ca="1">IF(AND(AQ2061&gt;0,AR2061&gt;0),COUNTIF(AU$6:AU2060,"&gt;0")+1,0)</f>
        <v>0</v>
      </c>
    </row>
    <row r="2062" spans="40:47">
      <c r="AN2062" s="58">
        <v>58</v>
      </c>
      <c r="AO2062" s="58">
        <v>1</v>
      </c>
      <c r="AP2062" s="58">
        <v>5</v>
      </c>
      <c r="AQ2062" s="58">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58">
        <f ca="1">COUNTIF(INDIRECT("H"&amp;(ROW()+12*(($AN2062-1)*3+$AO2062)-ROW())/12+5):INDIRECT("S"&amp;(ROW()+12*(($AN2062-1)*3+$AO2062)-ROW())/12+5),AQ2062)</f>
        <v>0</v>
      </c>
      <c r="AU2062" s="58">
        <f ca="1">IF(AND(AQ2062&gt;0,AR2062&gt;0),COUNTIF(AU$6:AU2061,"&gt;0")+1,0)</f>
        <v>0</v>
      </c>
    </row>
    <row r="2063" spans="40:47">
      <c r="AN2063" s="58">
        <v>58</v>
      </c>
      <c r="AO2063" s="58">
        <v>1</v>
      </c>
      <c r="AP2063" s="58">
        <v>6</v>
      </c>
      <c r="AQ2063" s="58">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58">
        <f ca="1">COUNTIF(INDIRECT("H"&amp;(ROW()+12*(($AN2063-1)*3+$AO2063)-ROW())/12+5):INDIRECT("S"&amp;(ROW()+12*(($AN2063-1)*3+$AO2063)-ROW())/12+5),AQ2063)</f>
        <v>0</v>
      </c>
      <c r="AU2063" s="58">
        <f ca="1">IF(AND(AQ2063&gt;0,AR2063&gt;0),COUNTIF(AU$6:AU2062,"&gt;0")+1,0)</f>
        <v>0</v>
      </c>
    </row>
    <row r="2064" spans="40:47">
      <c r="AN2064" s="58">
        <v>58</v>
      </c>
      <c r="AO2064" s="58">
        <v>1</v>
      </c>
      <c r="AP2064" s="58">
        <v>7</v>
      </c>
      <c r="AQ2064" s="58">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58">
        <f ca="1">COUNTIF(INDIRECT("H"&amp;(ROW()+12*(($AN2064-1)*3+$AO2064)-ROW())/12+5):INDIRECT("S"&amp;(ROW()+12*(($AN2064-1)*3+$AO2064)-ROW())/12+5),AQ2064)</f>
        <v>0</v>
      </c>
      <c r="AU2064" s="58">
        <f ca="1">IF(AND(AQ2064&gt;0,AR2064&gt;0),COUNTIF(AU$6:AU2063,"&gt;0")+1,0)</f>
        <v>0</v>
      </c>
    </row>
    <row r="2065" spans="40:47">
      <c r="AN2065" s="58">
        <v>58</v>
      </c>
      <c r="AO2065" s="58">
        <v>1</v>
      </c>
      <c r="AP2065" s="58">
        <v>8</v>
      </c>
      <c r="AQ2065" s="58">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58">
        <f ca="1">COUNTIF(INDIRECT("H"&amp;(ROW()+12*(($AN2065-1)*3+$AO2065)-ROW())/12+5):INDIRECT("S"&amp;(ROW()+12*(($AN2065-1)*3+$AO2065)-ROW())/12+5),AQ2065)</f>
        <v>0</v>
      </c>
      <c r="AU2065" s="58">
        <f ca="1">IF(AND(AQ2065&gt;0,AR2065&gt;0),COUNTIF(AU$6:AU2064,"&gt;0")+1,0)</f>
        <v>0</v>
      </c>
    </row>
    <row r="2066" spans="40:47">
      <c r="AN2066" s="58">
        <v>58</v>
      </c>
      <c r="AO2066" s="58">
        <v>1</v>
      </c>
      <c r="AP2066" s="58">
        <v>9</v>
      </c>
      <c r="AQ2066" s="58">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58">
        <f ca="1">COUNTIF(INDIRECT("H"&amp;(ROW()+12*(($AN2066-1)*3+$AO2066)-ROW())/12+5):INDIRECT("S"&amp;(ROW()+12*(($AN2066-1)*3+$AO2066)-ROW())/12+5),AQ2066)</f>
        <v>0</v>
      </c>
      <c r="AU2066" s="58">
        <f ca="1">IF(AND(AQ2066&gt;0,AR2066&gt;0),COUNTIF(AU$6:AU2065,"&gt;0")+1,0)</f>
        <v>0</v>
      </c>
    </row>
    <row r="2067" spans="40:47">
      <c r="AN2067" s="58">
        <v>58</v>
      </c>
      <c r="AO2067" s="58">
        <v>1</v>
      </c>
      <c r="AP2067" s="58">
        <v>10</v>
      </c>
      <c r="AQ2067" s="58">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58">
        <f ca="1">COUNTIF(INDIRECT("H"&amp;(ROW()+12*(($AN2067-1)*3+$AO2067)-ROW())/12+5):INDIRECT("S"&amp;(ROW()+12*(($AN2067-1)*3+$AO2067)-ROW())/12+5),AQ2067)</f>
        <v>0</v>
      </c>
      <c r="AU2067" s="58">
        <f ca="1">IF(AND(AQ2067&gt;0,AR2067&gt;0),COUNTIF(AU$6:AU2066,"&gt;0")+1,0)</f>
        <v>0</v>
      </c>
    </row>
    <row r="2068" spans="40:47">
      <c r="AN2068" s="58">
        <v>58</v>
      </c>
      <c r="AO2068" s="58">
        <v>1</v>
      </c>
      <c r="AP2068" s="58">
        <v>11</v>
      </c>
      <c r="AQ2068" s="58">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58">
        <f ca="1">COUNTIF(INDIRECT("H"&amp;(ROW()+12*(($AN2068-1)*3+$AO2068)-ROW())/12+5):INDIRECT("S"&amp;(ROW()+12*(($AN2068-1)*3+$AO2068)-ROW())/12+5),AQ2068)</f>
        <v>0</v>
      </c>
      <c r="AU2068" s="58">
        <f ca="1">IF(AND(AQ2068&gt;0,AR2068&gt;0),COUNTIF(AU$6:AU2067,"&gt;0")+1,0)</f>
        <v>0</v>
      </c>
    </row>
    <row r="2069" spans="40:47">
      <c r="AN2069" s="58">
        <v>58</v>
      </c>
      <c r="AO2069" s="58">
        <v>1</v>
      </c>
      <c r="AP2069" s="58">
        <v>12</v>
      </c>
      <c r="AQ2069" s="58">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58">
        <f ca="1">COUNTIF(INDIRECT("H"&amp;(ROW()+12*(($AN2069-1)*3+$AO2069)-ROW())/12+5):INDIRECT("S"&amp;(ROW()+12*(($AN2069-1)*3+$AO2069)-ROW())/12+5),AQ2069)</f>
        <v>0</v>
      </c>
      <c r="AU2069" s="58">
        <f ca="1">IF(AND(AQ2069&gt;0,AR2069&gt;0),COUNTIF(AU$6:AU2068,"&gt;0")+1,0)</f>
        <v>0</v>
      </c>
    </row>
    <row r="2070" spans="40:47">
      <c r="AN2070" s="58">
        <v>58</v>
      </c>
      <c r="AO2070" s="58">
        <v>2</v>
      </c>
      <c r="AP2070" s="58">
        <v>1</v>
      </c>
      <c r="AQ2070" s="58">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58">
        <f ca="1">COUNTIF(INDIRECT("H"&amp;(ROW()+12*(($AN2070-1)*3+$AO2070)-ROW())/12+5):INDIRECT("S"&amp;(ROW()+12*(($AN2070-1)*3+$AO2070)-ROW())/12+5),AQ2070)</f>
        <v>0</v>
      </c>
      <c r="AU2070" s="58">
        <f ca="1">IF(AND(AQ2070&gt;0,AR2070&gt;0),COUNTIF(AU$6:AU2069,"&gt;0")+1,0)</f>
        <v>0</v>
      </c>
    </row>
    <row r="2071" spans="40:47">
      <c r="AN2071" s="58">
        <v>58</v>
      </c>
      <c r="AO2071" s="58">
        <v>2</v>
      </c>
      <c r="AP2071" s="58">
        <v>2</v>
      </c>
      <c r="AQ2071" s="58">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58">
        <f ca="1">COUNTIF(INDIRECT("H"&amp;(ROW()+12*(($AN2071-1)*3+$AO2071)-ROW())/12+5):INDIRECT("S"&amp;(ROW()+12*(($AN2071-1)*3+$AO2071)-ROW())/12+5),AQ2071)</f>
        <v>0</v>
      </c>
      <c r="AU2071" s="58">
        <f ca="1">IF(AND(AQ2071&gt;0,AR2071&gt;0),COUNTIF(AU$6:AU2070,"&gt;0")+1,0)</f>
        <v>0</v>
      </c>
    </row>
    <row r="2072" spans="40:47">
      <c r="AN2072" s="58">
        <v>58</v>
      </c>
      <c r="AO2072" s="58">
        <v>2</v>
      </c>
      <c r="AP2072" s="58">
        <v>3</v>
      </c>
      <c r="AQ2072" s="58">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58">
        <f ca="1">COUNTIF(INDIRECT("H"&amp;(ROW()+12*(($AN2072-1)*3+$AO2072)-ROW())/12+5):INDIRECT("S"&amp;(ROW()+12*(($AN2072-1)*3+$AO2072)-ROW())/12+5),AQ2072)</f>
        <v>0</v>
      </c>
      <c r="AU2072" s="58">
        <f ca="1">IF(AND(AQ2072&gt;0,AR2072&gt;0),COUNTIF(AU$6:AU2071,"&gt;0")+1,0)</f>
        <v>0</v>
      </c>
    </row>
    <row r="2073" spans="40:47">
      <c r="AN2073" s="58">
        <v>58</v>
      </c>
      <c r="AO2073" s="58">
        <v>2</v>
      </c>
      <c r="AP2073" s="58">
        <v>4</v>
      </c>
      <c r="AQ2073" s="58">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58">
        <f ca="1">COUNTIF(INDIRECT("H"&amp;(ROW()+12*(($AN2073-1)*3+$AO2073)-ROW())/12+5):INDIRECT("S"&amp;(ROW()+12*(($AN2073-1)*3+$AO2073)-ROW())/12+5),AQ2073)</f>
        <v>0</v>
      </c>
      <c r="AU2073" s="58">
        <f ca="1">IF(AND(AQ2073&gt;0,AR2073&gt;0),COUNTIF(AU$6:AU2072,"&gt;0")+1,0)</f>
        <v>0</v>
      </c>
    </row>
    <row r="2074" spans="40:47">
      <c r="AN2074" s="58">
        <v>58</v>
      </c>
      <c r="AO2074" s="58">
        <v>2</v>
      </c>
      <c r="AP2074" s="58">
        <v>5</v>
      </c>
      <c r="AQ2074" s="58">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58">
        <f ca="1">COUNTIF(INDIRECT("H"&amp;(ROW()+12*(($AN2074-1)*3+$AO2074)-ROW())/12+5):INDIRECT("S"&amp;(ROW()+12*(($AN2074-1)*3+$AO2074)-ROW())/12+5),AQ2074)</f>
        <v>0</v>
      </c>
      <c r="AU2074" s="58">
        <f ca="1">IF(AND(AQ2074&gt;0,AR2074&gt;0),COUNTIF(AU$6:AU2073,"&gt;0")+1,0)</f>
        <v>0</v>
      </c>
    </row>
    <row r="2075" spans="40:47">
      <c r="AN2075" s="58">
        <v>58</v>
      </c>
      <c r="AO2075" s="58">
        <v>2</v>
      </c>
      <c r="AP2075" s="58">
        <v>6</v>
      </c>
      <c r="AQ2075" s="58">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58">
        <f ca="1">COUNTIF(INDIRECT("H"&amp;(ROW()+12*(($AN2075-1)*3+$AO2075)-ROW())/12+5):INDIRECT("S"&amp;(ROW()+12*(($AN2075-1)*3+$AO2075)-ROW())/12+5),AQ2075)</f>
        <v>0</v>
      </c>
      <c r="AU2075" s="58">
        <f ca="1">IF(AND(AQ2075&gt;0,AR2075&gt;0),COUNTIF(AU$6:AU2074,"&gt;0")+1,0)</f>
        <v>0</v>
      </c>
    </row>
    <row r="2076" spans="40:47">
      <c r="AN2076" s="58">
        <v>58</v>
      </c>
      <c r="AO2076" s="58">
        <v>2</v>
      </c>
      <c r="AP2076" s="58">
        <v>7</v>
      </c>
      <c r="AQ2076" s="58">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58">
        <f ca="1">COUNTIF(INDIRECT("H"&amp;(ROW()+12*(($AN2076-1)*3+$AO2076)-ROW())/12+5):INDIRECT("S"&amp;(ROW()+12*(($AN2076-1)*3+$AO2076)-ROW())/12+5),AQ2076)</f>
        <v>0</v>
      </c>
      <c r="AU2076" s="58">
        <f ca="1">IF(AND(AQ2076&gt;0,AR2076&gt;0),COUNTIF(AU$6:AU2075,"&gt;0")+1,0)</f>
        <v>0</v>
      </c>
    </row>
    <row r="2077" spans="40:47">
      <c r="AN2077" s="58">
        <v>58</v>
      </c>
      <c r="AO2077" s="58">
        <v>2</v>
      </c>
      <c r="AP2077" s="58">
        <v>8</v>
      </c>
      <c r="AQ2077" s="58">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58">
        <f ca="1">COUNTIF(INDIRECT("H"&amp;(ROW()+12*(($AN2077-1)*3+$AO2077)-ROW())/12+5):INDIRECT("S"&amp;(ROW()+12*(($AN2077-1)*3+$AO2077)-ROW())/12+5),AQ2077)</f>
        <v>0</v>
      </c>
      <c r="AU2077" s="58">
        <f ca="1">IF(AND(AQ2077&gt;0,AR2077&gt;0),COUNTIF(AU$6:AU2076,"&gt;0")+1,0)</f>
        <v>0</v>
      </c>
    </row>
    <row r="2078" spans="40:47">
      <c r="AN2078" s="58">
        <v>58</v>
      </c>
      <c r="AO2078" s="58">
        <v>2</v>
      </c>
      <c r="AP2078" s="58">
        <v>9</v>
      </c>
      <c r="AQ2078" s="58">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58">
        <f ca="1">COUNTIF(INDIRECT("H"&amp;(ROW()+12*(($AN2078-1)*3+$AO2078)-ROW())/12+5):INDIRECT("S"&amp;(ROW()+12*(($AN2078-1)*3+$AO2078)-ROW())/12+5),AQ2078)</f>
        <v>0</v>
      </c>
      <c r="AU2078" s="58">
        <f ca="1">IF(AND(AQ2078&gt;0,AR2078&gt;0),COUNTIF(AU$6:AU2077,"&gt;0")+1,0)</f>
        <v>0</v>
      </c>
    </row>
    <row r="2079" spans="40:47">
      <c r="AN2079" s="58">
        <v>58</v>
      </c>
      <c r="AO2079" s="58">
        <v>2</v>
      </c>
      <c r="AP2079" s="58">
        <v>10</v>
      </c>
      <c r="AQ2079" s="58">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58">
        <f ca="1">COUNTIF(INDIRECT("H"&amp;(ROW()+12*(($AN2079-1)*3+$AO2079)-ROW())/12+5):INDIRECT("S"&amp;(ROW()+12*(($AN2079-1)*3+$AO2079)-ROW())/12+5),AQ2079)</f>
        <v>0</v>
      </c>
      <c r="AU2079" s="58">
        <f ca="1">IF(AND(AQ2079&gt;0,AR2079&gt;0),COUNTIF(AU$6:AU2078,"&gt;0")+1,0)</f>
        <v>0</v>
      </c>
    </row>
    <row r="2080" spans="40:47">
      <c r="AN2080" s="58">
        <v>58</v>
      </c>
      <c r="AO2080" s="58">
        <v>2</v>
      </c>
      <c r="AP2080" s="58">
        <v>11</v>
      </c>
      <c r="AQ2080" s="58">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58">
        <f ca="1">COUNTIF(INDIRECT("H"&amp;(ROW()+12*(($AN2080-1)*3+$AO2080)-ROW())/12+5):INDIRECT("S"&amp;(ROW()+12*(($AN2080-1)*3+$AO2080)-ROW())/12+5),AQ2080)</f>
        <v>0</v>
      </c>
      <c r="AU2080" s="58">
        <f ca="1">IF(AND(AQ2080&gt;0,AR2080&gt;0),COUNTIF(AU$6:AU2079,"&gt;0")+1,0)</f>
        <v>0</v>
      </c>
    </row>
    <row r="2081" spans="40:47">
      <c r="AN2081" s="58">
        <v>58</v>
      </c>
      <c r="AO2081" s="58">
        <v>2</v>
      </c>
      <c r="AP2081" s="58">
        <v>12</v>
      </c>
      <c r="AQ2081" s="58">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58">
        <f ca="1">COUNTIF(INDIRECT("H"&amp;(ROW()+12*(($AN2081-1)*3+$AO2081)-ROW())/12+5):INDIRECT("S"&amp;(ROW()+12*(($AN2081-1)*3+$AO2081)-ROW())/12+5),AQ2081)</f>
        <v>0</v>
      </c>
      <c r="AU2081" s="58">
        <f ca="1">IF(AND(AQ2081&gt;0,AR2081&gt;0),COUNTIF(AU$6:AU2080,"&gt;0")+1,0)</f>
        <v>0</v>
      </c>
    </row>
    <row r="2082" spans="40:47">
      <c r="AN2082" s="58">
        <v>58</v>
      </c>
      <c r="AO2082" s="58">
        <v>3</v>
      </c>
      <c r="AP2082" s="58">
        <v>1</v>
      </c>
      <c r="AQ2082" s="58">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58">
        <f ca="1">COUNTIF(INDIRECT("H"&amp;(ROW()+12*(($AN2082-1)*3+$AO2082)-ROW())/12+5):INDIRECT("S"&amp;(ROW()+12*(($AN2082-1)*3+$AO2082)-ROW())/12+5),AQ2082)</f>
        <v>0</v>
      </c>
      <c r="AU2082" s="58">
        <f ca="1">IF(AND(AQ2082&gt;0,AR2082&gt;0),COUNTIF(AU$6:AU2081,"&gt;0")+1,0)</f>
        <v>0</v>
      </c>
    </row>
    <row r="2083" spans="40:47">
      <c r="AN2083" s="58">
        <v>58</v>
      </c>
      <c r="AO2083" s="58">
        <v>3</v>
      </c>
      <c r="AP2083" s="58">
        <v>2</v>
      </c>
      <c r="AQ2083" s="58">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58">
        <f ca="1">COUNTIF(INDIRECT("H"&amp;(ROW()+12*(($AN2083-1)*3+$AO2083)-ROW())/12+5):INDIRECT("S"&amp;(ROW()+12*(($AN2083-1)*3+$AO2083)-ROW())/12+5),AQ2083)</f>
        <v>0</v>
      </c>
      <c r="AU2083" s="58">
        <f ca="1">IF(AND(AQ2083&gt;0,AR2083&gt;0),COUNTIF(AU$6:AU2082,"&gt;0")+1,0)</f>
        <v>0</v>
      </c>
    </row>
    <row r="2084" spans="40:47">
      <c r="AN2084" s="58">
        <v>58</v>
      </c>
      <c r="AO2084" s="58">
        <v>3</v>
      </c>
      <c r="AP2084" s="58">
        <v>3</v>
      </c>
      <c r="AQ2084" s="58">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58">
        <f ca="1">COUNTIF(INDIRECT("H"&amp;(ROW()+12*(($AN2084-1)*3+$AO2084)-ROW())/12+5):INDIRECT("S"&amp;(ROW()+12*(($AN2084-1)*3+$AO2084)-ROW())/12+5),AQ2084)</f>
        <v>0</v>
      </c>
      <c r="AU2084" s="58">
        <f ca="1">IF(AND(AQ2084&gt;0,AR2084&gt;0),COUNTIF(AU$6:AU2083,"&gt;0")+1,0)</f>
        <v>0</v>
      </c>
    </row>
    <row r="2085" spans="40:47">
      <c r="AN2085" s="58">
        <v>58</v>
      </c>
      <c r="AO2085" s="58">
        <v>3</v>
      </c>
      <c r="AP2085" s="58">
        <v>4</v>
      </c>
      <c r="AQ2085" s="58">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58">
        <f ca="1">COUNTIF(INDIRECT("H"&amp;(ROW()+12*(($AN2085-1)*3+$AO2085)-ROW())/12+5):INDIRECT("S"&amp;(ROW()+12*(($AN2085-1)*3+$AO2085)-ROW())/12+5),AQ2085)</f>
        <v>0</v>
      </c>
      <c r="AU2085" s="58">
        <f ca="1">IF(AND(AQ2085&gt;0,AR2085&gt;0),COUNTIF(AU$6:AU2084,"&gt;0")+1,0)</f>
        <v>0</v>
      </c>
    </row>
    <row r="2086" spans="40:47">
      <c r="AN2086" s="58">
        <v>58</v>
      </c>
      <c r="AO2086" s="58">
        <v>3</v>
      </c>
      <c r="AP2086" s="58">
        <v>5</v>
      </c>
      <c r="AQ2086" s="58">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58">
        <f ca="1">COUNTIF(INDIRECT("H"&amp;(ROW()+12*(($AN2086-1)*3+$AO2086)-ROW())/12+5):INDIRECT("S"&amp;(ROW()+12*(($AN2086-1)*3+$AO2086)-ROW())/12+5),AQ2086)</f>
        <v>0</v>
      </c>
      <c r="AU2086" s="58">
        <f ca="1">IF(AND(AQ2086&gt;0,AR2086&gt;0),COUNTIF(AU$6:AU2085,"&gt;0")+1,0)</f>
        <v>0</v>
      </c>
    </row>
    <row r="2087" spans="40:47">
      <c r="AN2087" s="58">
        <v>58</v>
      </c>
      <c r="AO2087" s="58">
        <v>3</v>
      </c>
      <c r="AP2087" s="58">
        <v>6</v>
      </c>
      <c r="AQ2087" s="58">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58">
        <f ca="1">COUNTIF(INDIRECT("H"&amp;(ROW()+12*(($AN2087-1)*3+$AO2087)-ROW())/12+5):INDIRECT("S"&amp;(ROW()+12*(($AN2087-1)*3+$AO2087)-ROW())/12+5),AQ2087)</f>
        <v>0</v>
      </c>
      <c r="AU2087" s="58">
        <f ca="1">IF(AND(AQ2087&gt;0,AR2087&gt;0),COUNTIF(AU$6:AU2086,"&gt;0")+1,0)</f>
        <v>0</v>
      </c>
    </row>
    <row r="2088" spans="40:47">
      <c r="AN2088" s="58">
        <v>58</v>
      </c>
      <c r="AO2088" s="58">
        <v>3</v>
      </c>
      <c r="AP2088" s="58">
        <v>7</v>
      </c>
      <c r="AQ2088" s="58">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58">
        <f ca="1">COUNTIF(INDIRECT("H"&amp;(ROW()+12*(($AN2088-1)*3+$AO2088)-ROW())/12+5):INDIRECT("S"&amp;(ROW()+12*(($AN2088-1)*3+$AO2088)-ROW())/12+5),AQ2088)</f>
        <v>0</v>
      </c>
      <c r="AU2088" s="58">
        <f ca="1">IF(AND(AQ2088&gt;0,AR2088&gt;0),COUNTIF(AU$6:AU2087,"&gt;0")+1,0)</f>
        <v>0</v>
      </c>
    </row>
    <row r="2089" spans="40:47">
      <c r="AN2089" s="58">
        <v>58</v>
      </c>
      <c r="AO2089" s="58">
        <v>3</v>
      </c>
      <c r="AP2089" s="58">
        <v>8</v>
      </c>
      <c r="AQ2089" s="58">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58">
        <f ca="1">COUNTIF(INDIRECT("H"&amp;(ROW()+12*(($AN2089-1)*3+$AO2089)-ROW())/12+5):INDIRECT("S"&amp;(ROW()+12*(($AN2089-1)*3+$AO2089)-ROW())/12+5),AQ2089)</f>
        <v>0</v>
      </c>
      <c r="AU2089" s="58">
        <f ca="1">IF(AND(AQ2089&gt;0,AR2089&gt;0),COUNTIF(AU$6:AU2088,"&gt;0")+1,0)</f>
        <v>0</v>
      </c>
    </row>
    <row r="2090" spans="40:47">
      <c r="AN2090" s="58">
        <v>58</v>
      </c>
      <c r="AO2090" s="58">
        <v>3</v>
      </c>
      <c r="AP2090" s="58">
        <v>9</v>
      </c>
      <c r="AQ2090" s="58">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58">
        <f ca="1">COUNTIF(INDIRECT("H"&amp;(ROW()+12*(($AN2090-1)*3+$AO2090)-ROW())/12+5):INDIRECT("S"&amp;(ROW()+12*(($AN2090-1)*3+$AO2090)-ROW())/12+5),AQ2090)</f>
        <v>0</v>
      </c>
      <c r="AU2090" s="58">
        <f ca="1">IF(AND(AQ2090&gt;0,AR2090&gt;0),COUNTIF(AU$6:AU2089,"&gt;0")+1,0)</f>
        <v>0</v>
      </c>
    </row>
    <row r="2091" spans="40:47">
      <c r="AN2091" s="58">
        <v>58</v>
      </c>
      <c r="AO2091" s="58">
        <v>3</v>
      </c>
      <c r="AP2091" s="58">
        <v>10</v>
      </c>
      <c r="AQ2091" s="58">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58">
        <f ca="1">COUNTIF(INDIRECT("H"&amp;(ROW()+12*(($AN2091-1)*3+$AO2091)-ROW())/12+5):INDIRECT("S"&amp;(ROW()+12*(($AN2091-1)*3+$AO2091)-ROW())/12+5),AQ2091)</f>
        <v>0</v>
      </c>
      <c r="AU2091" s="58">
        <f ca="1">IF(AND(AQ2091&gt;0,AR2091&gt;0),COUNTIF(AU$6:AU2090,"&gt;0")+1,0)</f>
        <v>0</v>
      </c>
    </row>
    <row r="2092" spans="40:47">
      <c r="AN2092" s="58">
        <v>58</v>
      </c>
      <c r="AO2092" s="58">
        <v>3</v>
      </c>
      <c r="AP2092" s="58">
        <v>11</v>
      </c>
      <c r="AQ2092" s="58">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58">
        <f ca="1">COUNTIF(INDIRECT("H"&amp;(ROW()+12*(($AN2092-1)*3+$AO2092)-ROW())/12+5):INDIRECT("S"&amp;(ROW()+12*(($AN2092-1)*3+$AO2092)-ROW())/12+5),AQ2092)</f>
        <v>0</v>
      </c>
      <c r="AU2092" s="58">
        <f ca="1">IF(AND(AQ2092&gt;0,AR2092&gt;0),COUNTIF(AU$6:AU2091,"&gt;0")+1,0)</f>
        <v>0</v>
      </c>
    </row>
    <row r="2093" spans="40:47">
      <c r="AN2093" s="243">
        <v>58</v>
      </c>
      <c r="AO2093" s="243">
        <v>3</v>
      </c>
      <c r="AP2093" s="243">
        <v>12</v>
      </c>
      <c r="AQ2093" s="58">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58">
        <f ca="1">COUNTIF(INDIRECT("H"&amp;(ROW()+12*(($AN2093-1)*3+$AO2093)-ROW())/12+5):INDIRECT("S"&amp;(ROW()+12*(($AN2093-1)*3+$AO2093)-ROW())/12+5),AQ2093)</f>
        <v>0</v>
      </c>
      <c r="AU2093" s="58">
        <f ca="1">IF(AND(AQ2093&gt;0,AR2093&gt;0),COUNTIF(AU$6:AU2092,"&gt;0")+1,0)</f>
        <v>0</v>
      </c>
    </row>
    <row r="2094" spans="40:47">
      <c r="AN2094" s="58">
        <v>59</v>
      </c>
      <c r="AO2094" s="58">
        <v>1</v>
      </c>
      <c r="AP2094" s="58">
        <v>1</v>
      </c>
      <c r="AQ2094" s="58">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58">
        <f ca="1">COUNTIF(INDIRECT("H"&amp;(ROW()+12*(($AN2094-1)*3+$AO2094)-ROW())/12+5):INDIRECT("S"&amp;(ROW()+12*(($AN2094-1)*3+$AO2094)-ROW())/12+5),AQ2094)</f>
        <v>0</v>
      </c>
      <c r="AU2094" s="58">
        <f ca="1">IF(AND(AQ2094&gt;0,AR2094&gt;0),COUNTIF(AU$6:AU2093,"&gt;0")+1,0)</f>
        <v>0</v>
      </c>
    </row>
    <row r="2095" spans="40:47">
      <c r="AN2095" s="58">
        <v>59</v>
      </c>
      <c r="AO2095" s="58">
        <v>1</v>
      </c>
      <c r="AP2095" s="58">
        <v>2</v>
      </c>
      <c r="AQ2095" s="58">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58">
        <f ca="1">COUNTIF(INDIRECT("H"&amp;(ROW()+12*(($AN2095-1)*3+$AO2095)-ROW())/12+5):INDIRECT("S"&amp;(ROW()+12*(($AN2095-1)*3+$AO2095)-ROW())/12+5),AQ2095)</f>
        <v>0</v>
      </c>
      <c r="AU2095" s="58">
        <f ca="1">IF(AND(AQ2095&gt;0,AR2095&gt;0),COUNTIF(AU$6:AU2094,"&gt;0")+1,0)</f>
        <v>0</v>
      </c>
    </row>
    <row r="2096" spans="40:47">
      <c r="AN2096" s="58">
        <v>59</v>
      </c>
      <c r="AO2096" s="58">
        <v>1</v>
      </c>
      <c r="AP2096" s="58">
        <v>3</v>
      </c>
      <c r="AQ2096" s="58">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58">
        <f ca="1">COUNTIF(INDIRECT("H"&amp;(ROW()+12*(($AN2096-1)*3+$AO2096)-ROW())/12+5):INDIRECT("S"&amp;(ROW()+12*(($AN2096-1)*3+$AO2096)-ROW())/12+5),AQ2096)</f>
        <v>0</v>
      </c>
      <c r="AU2096" s="58">
        <f ca="1">IF(AND(AQ2096&gt;0,AR2096&gt;0),COUNTIF(AU$6:AU2095,"&gt;0")+1,0)</f>
        <v>0</v>
      </c>
    </row>
    <row r="2097" spans="40:47">
      <c r="AN2097" s="58">
        <v>59</v>
      </c>
      <c r="AO2097" s="58">
        <v>1</v>
      </c>
      <c r="AP2097" s="58">
        <v>4</v>
      </c>
      <c r="AQ2097" s="58">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58">
        <f ca="1">COUNTIF(INDIRECT("H"&amp;(ROW()+12*(($AN2097-1)*3+$AO2097)-ROW())/12+5):INDIRECT("S"&amp;(ROW()+12*(($AN2097-1)*3+$AO2097)-ROW())/12+5),AQ2097)</f>
        <v>0</v>
      </c>
      <c r="AU2097" s="58">
        <f ca="1">IF(AND(AQ2097&gt;0,AR2097&gt;0),COUNTIF(AU$6:AU2096,"&gt;0")+1,0)</f>
        <v>0</v>
      </c>
    </row>
    <row r="2098" spans="40:47">
      <c r="AN2098" s="58">
        <v>59</v>
      </c>
      <c r="AO2098" s="58">
        <v>1</v>
      </c>
      <c r="AP2098" s="58">
        <v>5</v>
      </c>
      <c r="AQ2098" s="58">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58">
        <f ca="1">COUNTIF(INDIRECT("H"&amp;(ROW()+12*(($AN2098-1)*3+$AO2098)-ROW())/12+5):INDIRECT("S"&amp;(ROW()+12*(($AN2098-1)*3+$AO2098)-ROW())/12+5),AQ2098)</f>
        <v>0</v>
      </c>
      <c r="AU2098" s="58">
        <f ca="1">IF(AND(AQ2098&gt;0,AR2098&gt;0),COUNTIF(AU$6:AU2097,"&gt;0")+1,0)</f>
        <v>0</v>
      </c>
    </row>
    <row r="2099" spans="40:47">
      <c r="AN2099" s="58">
        <v>59</v>
      </c>
      <c r="AO2099" s="58">
        <v>1</v>
      </c>
      <c r="AP2099" s="58">
        <v>6</v>
      </c>
      <c r="AQ2099" s="58">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58">
        <f ca="1">COUNTIF(INDIRECT("H"&amp;(ROW()+12*(($AN2099-1)*3+$AO2099)-ROW())/12+5):INDIRECT("S"&amp;(ROW()+12*(($AN2099-1)*3+$AO2099)-ROW())/12+5),AQ2099)</f>
        <v>0</v>
      </c>
      <c r="AU2099" s="58">
        <f ca="1">IF(AND(AQ2099&gt;0,AR2099&gt;0),COUNTIF(AU$6:AU2098,"&gt;0")+1,0)</f>
        <v>0</v>
      </c>
    </row>
    <row r="2100" spans="40:47">
      <c r="AN2100" s="58">
        <v>59</v>
      </c>
      <c r="AO2100" s="58">
        <v>1</v>
      </c>
      <c r="AP2100" s="58">
        <v>7</v>
      </c>
      <c r="AQ2100" s="58">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58">
        <f ca="1">COUNTIF(INDIRECT("H"&amp;(ROW()+12*(($AN2100-1)*3+$AO2100)-ROW())/12+5):INDIRECT("S"&amp;(ROW()+12*(($AN2100-1)*3+$AO2100)-ROW())/12+5),AQ2100)</f>
        <v>0</v>
      </c>
      <c r="AU2100" s="58">
        <f ca="1">IF(AND(AQ2100&gt;0,AR2100&gt;0),COUNTIF(AU$6:AU2099,"&gt;0")+1,0)</f>
        <v>0</v>
      </c>
    </row>
    <row r="2101" spans="40:47">
      <c r="AN2101" s="58">
        <v>59</v>
      </c>
      <c r="AO2101" s="58">
        <v>1</v>
      </c>
      <c r="AP2101" s="58">
        <v>8</v>
      </c>
      <c r="AQ2101" s="58">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58">
        <f ca="1">COUNTIF(INDIRECT("H"&amp;(ROW()+12*(($AN2101-1)*3+$AO2101)-ROW())/12+5):INDIRECT("S"&amp;(ROW()+12*(($AN2101-1)*3+$AO2101)-ROW())/12+5),AQ2101)</f>
        <v>0</v>
      </c>
      <c r="AU2101" s="58">
        <f ca="1">IF(AND(AQ2101&gt;0,AR2101&gt;0),COUNTIF(AU$6:AU2100,"&gt;0")+1,0)</f>
        <v>0</v>
      </c>
    </row>
    <row r="2102" spans="40:47">
      <c r="AN2102" s="58">
        <v>59</v>
      </c>
      <c r="AO2102" s="58">
        <v>1</v>
      </c>
      <c r="AP2102" s="58">
        <v>9</v>
      </c>
      <c r="AQ2102" s="58">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58">
        <f ca="1">COUNTIF(INDIRECT("H"&amp;(ROW()+12*(($AN2102-1)*3+$AO2102)-ROW())/12+5):INDIRECT("S"&amp;(ROW()+12*(($AN2102-1)*3+$AO2102)-ROW())/12+5),AQ2102)</f>
        <v>0</v>
      </c>
      <c r="AU2102" s="58">
        <f ca="1">IF(AND(AQ2102&gt;0,AR2102&gt;0),COUNTIF(AU$6:AU2101,"&gt;0")+1,0)</f>
        <v>0</v>
      </c>
    </row>
    <row r="2103" spans="40:47">
      <c r="AN2103" s="58">
        <v>59</v>
      </c>
      <c r="AO2103" s="58">
        <v>1</v>
      </c>
      <c r="AP2103" s="58">
        <v>10</v>
      </c>
      <c r="AQ2103" s="58">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58">
        <f ca="1">COUNTIF(INDIRECT("H"&amp;(ROW()+12*(($AN2103-1)*3+$AO2103)-ROW())/12+5):INDIRECT("S"&amp;(ROW()+12*(($AN2103-1)*3+$AO2103)-ROW())/12+5),AQ2103)</f>
        <v>0</v>
      </c>
      <c r="AU2103" s="58">
        <f ca="1">IF(AND(AQ2103&gt;0,AR2103&gt;0),COUNTIF(AU$6:AU2102,"&gt;0")+1,0)</f>
        <v>0</v>
      </c>
    </row>
    <row r="2104" spans="40:47">
      <c r="AN2104" s="58">
        <v>59</v>
      </c>
      <c r="AO2104" s="58">
        <v>1</v>
      </c>
      <c r="AP2104" s="58">
        <v>11</v>
      </c>
      <c r="AQ2104" s="58">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58">
        <f ca="1">COUNTIF(INDIRECT("H"&amp;(ROW()+12*(($AN2104-1)*3+$AO2104)-ROW())/12+5):INDIRECT("S"&amp;(ROW()+12*(($AN2104-1)*3+$AO2104)-ROW())/12+5),AQ2104)</f>
        <v>0</v>
      </c>
      <c r="AU2104" s="58">
        <f ca="1">IF(AND(AQ2104&gt;0,AR2104&gt;0),COUNTIF(AU$6:AU2103,"&gt;0")+1,0)</f>
        <v>0</v>
      </c>
    </row>
    <row r="2105" spans="40:47">
      <c r="AN2105" s="58">
        <v>59</v>
      </c>
      <c r="AO2105" s="58">
        <v>1</v>
      </c>
      <c r="AP2105" s="58">
        <v>12</v>
      </c>
      <c r="AQ2105" s="58">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58">
        <f ca="1">COUNTIF(INDIRECT("H"&amp;(ROW()+12*(($AN2105-1)*3+$AO2105)-ROW())/12+5):INDIRECT("S"&amp;(ROW()+12*(($AN2105-1)*3+$AO2105)-ROW())/12+5),AQ2105)</f>
        <v>0</v>
      </c>
      <c r="AU2105" s="58">
        <f ca="1">IF(AND(AQ2105&gt;0,AR2105&gt;0),COUNTIF(AU$6:AU2104,"&gt;0")+1,0)</f>
        <v>0</v>
      </c>
    </row>
    <row r="2106" spans="40:47">
      <c r="AN2106" s="58">
        <v>59</v>
      </c>
      <c r="AO2106" s="58">
        <v>2</v>
      </c>
      <c r="AP2106" s="58">
        <v>1</v>
      </c>
      <c r="AQ2106" s="58">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58">
        <f ca="1">COUNTIF(INDIRECT("H"&amp;(ROW()+12*(($AN2106-1)*3+$AO2106)-ROW())/12+5):INDIRECT("S"&amp;(ROW()+12*(($AN2106-1)*3+$AO2106)-ROW())/12+5),AQ2106)</f>
        <v>0</v>
      </c>
      <c r="AU2106" s="58">
        <f ca="1">IF(AND(AQ2106&gt;0,AR2106&gt;0),COUNTIF(AU$6:AU2105,"&gt;0")+1,0)</f>
        <v>0</v>
      </c>
    </row>
    <row r="2107" spans="40:47">
      <c r="AN2107" s="58">
        <v>59</v>
      </c>
      <c r="AO2107" s="58">
        <v>2</v>
      </c>
      <c r="AP2107" s="58">
        <v>2</v>
      </c>
      <c r="AQ2107" s="58">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58">
        <f ca="1">COUNTIF(INDIRECT("H"&amp;(ROW()+12*(($AN2107-1)*3+$AO2107)-ROW())/12+5):INDIRECT("S"&amp;(ROW()+12*(($AN2107-1)*3+$AO2107)-ROW())/12+5),AQ2107)</f>
        <v>0</v>
      </c>
      <c r="AU2107" s="58">
        <f ca="1">IF(AND(AQ2107&gt;0,AR2107&gt;0),COUNTIF(AU$6:AU2106,"&gt;0")+1,0)</f>
        <v>0</v>
      </c>
    </row>
    <row r="2108" spans="40:47">
      <c r="AN2108" s="58">
        <v>59</v>
      </c>
      <c r="AO2108" s="58">
        <v>2</v>
      </c>
      <c r="AP2108" s="58">
        <v>3</v>
      </c>
      <c r="AQ2108" s="58">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58">
        <f ca="1">COUNTIF(INDIRECT("H"&amp;(ROW()+12*(($AN2108-1)*3+$AO2108)-ROW())/12+5):INDIRECT("S"&amp;(ROW()+12*(($AN2108-1)*3+$AO2108)-ROW())/12+5),AQ2108)</f>
        <v>0</v>
      </c>
      <c r="AU2108" s="58">
        <f ca="1">IF(AND(AQ2108&gt;0,AR2108&gt;0),COUNTIF(AU$6:AU2107,"&gt;0")+1,0)</f>
        <v>0</v>
      </c>
    </row>
    <row r="2109" spans="40:47">
      <c r="AN2109" s="58">
        <v>59</v>
      </c>
      <c r="AO2109" s="58">
        <v>2</v>
      </c>
      <c r="AP2109" s="58">
        <v>4</v>
      </c>
      <c r="AQ2109" s="58">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58">
        <f ca="1">COUNTIF(INDIRECT("H"&amp;(ROW()+12*(($AN2109-1)*3+$AO2109)-ROW())/12+5):INDIRECT("S"&amp;(ROW()+12*(($AN2109-1)*3+$AO2109)-ROW())/12+5),AQ2109)</f>
        <v>0</v>
      </c>
      <c r="AU2109" s="58">
        <f ca="1">IF(AND(AQ2109&gt;0,AR2109&gt;0),COUNTIF(AU$6:AU2108,"&gt;0")+1,0)</f>
        <v>0</v>
      </c>
    </row>
    <row r="2110" spans="40:47">
      <c r="AN2110" s="58">
        <v>59</v>
      </c>
      <c r="AO2110" s="58">
        <v>2</v>
      </c>
      <c r="AP2110" s="58">
        <v>5</v>
      </c>
      <c r="AQ2110" s="58">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58">
        <f ca="1">COUNTIF(INDIRECT("H"&amp;(ROW()+12*(($AN2110-1)*3+$AO2110)-ROW())/12+5):INDIRECT("S"&amp;(ROW()+12*(($AN2110-1)*3+$AO2110)-ROW())/12+5),AQ2110)</f>
        <v>0</v>
      </c>
      <c r="AU2110" s="58">
        <f ca="1">IF(AND(AQ2110&gt;0,AR2110&gt;0),COUNTIF(AU$6:AU2109,"&gt;0")+1,0)</f>
        <v>0</v>
      </c>
    </row>
    <row r="2111" spans="40:47">
      <c r="AN2111" s="58">
        <v>59</v>
      </c>
      <c r="AO2111" s="58">
        <v>2</v>
      </c>
      <c r="AP2111" s="58">
        <v>6</v>
      </c>
      <c r="AQ2111" s="58">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58">
        <f ca="1">COUNTIF(INDIRECT("H"&amp;(ROW()+12*(($AN2111-1)*3+$AO2111)-ROW())/12+5):INDIRECT("S"&amp;(ROW()+12*(($AN2111-1)*3+$AO2111)-ROW())/12+5),AQ2111)</f>
        <v>0</v>
      </c>
      <c r="AU2111" s="58">
        <f ca="1">IF(AND(AQ2111&gt;0,AR2111&gt;0),COUNTIF(AU$6:AU2110,"&gt;0")+1,0)</f>
        <v>0</v>
      </c>
    </row>
    <row r="2112" spans="40:47">
      <c r="AN2112" s="58">
        <v>59</v>
      </c>
      <c r="AO2112" s="58">
        <v>2</v>
      </c>
      <c r="AP2112" s="58">
        <v>7</v>
      </c>
      <c r="AQ2112" s="58">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58">
        <f ca="1">COUNTIF(INDIRECT("H"&amp;(ROW()+12*(($AN2112-1)*3+$AO2112)-ROW())/12+5):INDIRECT("S"&amp;(ROW()+12*(($AN2112-1)*3+$AO2112)-ROW())/12+5),AQ2112)</f>
        <v>0</v>
      </c>
      <c r="AU2112" s="58">
        <f ca="1">IF(AND(AQ2112&gt;0,AR2112&gt;0),COUNTIF(AU$6:AU2111,"&gt;0")+1,0)</f>
        <v>0</v>
      </c>
    </row>
    <row r="2113" spans="40:47">
      <c r="AN2113" s="58">
        <v>59</v>
      </c>
      <c r="AO2113" s="58">
        <v>2</v>
      </c>
      <c r="AP2113" s="58">
        <v>8</v>
      </c>
      <c r="AQ2113" s="58">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58">
        <f ca="1">COUNTIF(INDIRECT("H"&amp;(ROW()+12*(($AN2113-1)*3+$AO2113)-ROW())/12+5):INDIRECT("S"&amp;(ROW()+12*(($AN2113-1)*3+$AO2113)-ROW())/12+5),AQ2113)</f>
        <v>0</v>
      </c>
      <c r="AU2113" s="58">
        <f ca="1">IF(AND(AQ2113&gt;0,AR2113&gt;0),COUNTIF(AU$6:AU2112,"&gt;0")+1,0)</f>
        <v>0</v>
      </c>
    </row>
    <row r="2114" spans="40:47">
      <c r="AN2114" s="58">
        <v>59</v>
      </c>
      <c r="AO2114" s="58">
        <v>2</v>
      </c>
      <c r="AP2114" s="58">
        <v>9</v>
      </c>
      <c r="AQ2114" s="58">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58">
        <f ca="1">COUNTIF(INDIRECT("H"&amp;(ROW()+12*(($AN2114-1)*3+$AO2114)-ROW())/12+5):INDIRECT("S"&amp;(ROW()+12*(($AN2114-1)*3+$AO2114)-ROW())/12+5),AQ2114)</f>
        <v>0</v>
      </c>
      <c r="AU2114" s="58">
        <f ca="1">IF(AND(AQ2114&gt;0,AR2114&gt;0),COUNTIF(AU$6:AU2113,"&gt;0")+1,0)</f>
        <v>0</v>
      </c>
    </row>
    <row r="2115" spans="40:47">
      <c r="AN2115" s="58">
        <v>59</v>
      </c>
      <c r="AO2115" s="58">
        <v>2</v>
      </c>
      <c r="AP2115" s="58">
        <v>10</v>
      </c>
      <c r="AQ2115" s="58">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58">
        <f ca="1">COUNTIF(INDIRECT("H"&amp;(ROW()+12*(($AN2115-1)*3+$AO2115)-ROW())/12+5):INDIRECT("S"&amp;(ROW()+12*(($AN2115-1)*3+$AO2115)-ROW())/12+5),AQ2115)</f>
        <v>0</v>
      </c>
      <c r="AU2115" s="58">
        <f ca="1">IF(AND(AQ2115&gt;0,AR2115&gt;0),COUNTIF(AU$6:AU2114,"&gt;0")+1,0)</f>
        <v>0</v>
      </c>
    </row>
    <row r="2116" spans="40:47">
      <c r="AN2116" s="58">
        <v>59</v>
      </c>
      <c r="AO2116" s="58">
        <v>2</v>
      </c>
      <c r="AP2116" s="58">
        <v>11</v>
      </c>
      <c r="AQ2116" s="58">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58">
        <f ca="1">COUNTIF(INDIRECT("H"&amp;(ROW()+12*(($AN2116-1)*3+$AO2116)-ROW())/12+5):INDIRECT("S"&amp;(ROW()+12*(($AN2116-1)*3+$AO2116)-ROW())/12+5),AQ2116)</f>
        <v>0</v>
      </c>
      <c r="AU2116" s="58">
        <f ca="1">IF(AND(AQ2116&gt;0,AR2116&gt;0),COUNTIF(AU$6:AU2115,"&gt;0")+1,0)</f>
        <v>0</v>
      </c>
    </row>
    <row r="2117" spans="40:47">
      <c r="AN2117" s="58">
        <v>59</v>
      </c>
      <c r="AO2117" s="58">
        <v>2</v>
      </c>
      <c r="AP2117" s="58">
        <v>12</v>
      </c>
      <c r="AQ2117" s="58">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58">
        <f ca="1">COUNTIF(INDIRECT("H"&amp;(ROW()+12*(($AN2117-1)*3+$AO2117)-ROW())/12+5):INDIRECT("S"&amp;(ROW()+12*(($AN2117-1)*3+$AO2117)-ROW())/12+5),AQ2117)</f>
        <v>0</v>
      </c>
      <c r="AU2117" s="58">
        <f ca="1">IF(AND(AQ2117&gt;0,AR2117&gt;0),COUNTIF(AU$6:AU2116,"&gt;0")+1,0)</f>
        <v>0</v>
      </c>
    </row>
    <row r="2118" spans="40:47">
      <c r="AN2118" s="58">
        <v>59</v>
      </c>
      <c r="AO2118" s="58">
        <v>3</v>
      </c>
      <c r="AP2118" s="58">
        <v>1</v>
      </c>
      <c r="AQ2118" s="58">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58">
        <f ca="1">COUNTIF(INDIRECT("H"&amp;(ROW()+12*(($AN2118-1)*3+$AO2118)-ROW())/12+5):INDIRECT("S"&amp;(ROW()+12*(($AN2118-1)*3+$AO2118)-ROW())/12+5),AQ2118)</f>
        <v>0</v>
      </c>
      <c r="AU2118" s="58">
        <f ca="1">IF(AND(AQ2118&gt;0,AR2118&gt;0),COUNTIF(AU$6:AU2117,"&gt;0")+1,0)</f>
        <v>0</v>
      </c>
    </row>
    <row r="2119" spans="40:47">
      <c r="AN2119" s="58">
        <v>59</v>
      </c>
      <c r="AO2119" s="58">
        <v>3</v>
      </c>
      <c r="AP2119" s="58">
        <v>2</v>
      </c>
      <c r="AQ2119" s="58">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58">
        <f ca="1">COUNTIF(INDIRECT("H"&amp;(ROW()+12*(($AN2119-1)*3+$AO2119)-ROW())/12+5):INDIRECT("S"&amp;(ROW()+12*(($AN2119-1)*3+$AO2119)-ROW())/12+5),AQ2119)</f>
        <v>0</v>
      </c>
      <c r="AU2119" s="58">
        <f ca="1">IF(AND(AQ2119&gt;0,AR2119&gt;0),COUNTIF(AU$6:AU2118,"&gt;0")+1,0)</f>
        <v>0</v>
      </c>
    </row>
    <row r="2120" spans="40:47">
      <c r="AN2120" s="58">
        <v>59</v>
      </c>
      <c r="AO2120" s="58">
        <v>3</v>
      </c>
      <c r="AP2120" s="58">
        <v>3</v>
      </c>
      <c r="AQ2120" s="58">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58">
        <f ca="1">COUNTIF(INDIRECT("H"&amp;(ROW()+12*(($AN2120-1)*3+$AO2120)-ROW())/12+5):INDIRECT("S"&amp;(ROW()+12*(($AN2120-1)*3+$AO2120)-ROW())/12+5),AQ2120)</f>
        <v>0</v>
      </c>
      <c r="AU2120" s="58">
        <f ca="1">IF(AND(AQ2120&gt;0,AR2120&gt;0),COUNTIF(AU$6:AU2119,"&gt;0")+1,0)</f>
        <v>0</v>
      </c>
    </row>
    <row r="2121" spans="40:47">
      <c r="AN2121" s="58">
        <v>59</v>
      </c>
      <c r="AO2121" s="58">
        <v>3</v>
      </c>
      <c r="AP2121" s="58">
        <v>4</v>
      </c>
      <c r="AQ2121" s="58">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58">
        <f ca="1">COUNTIF(INDIRECT("H"&amp;(ROW()+12*(($AN2121-1)*3+$AO2121)-ROW())/12+5):INDIRECT("S"&amp;(ROW()+12*(($AN2121-1)*3+$AO2121)-ROW())/12+5),AQ2121)</f>
        <v>0</v>
      </c>
      <c r="AU2121" s="58">
        <f ca="1">IF(AND(AQ2121&gt;0,AR2121&gt;0),COUNTIF(AU$6:AU2120,"&gt;0")+1,0)</f>
        <v>0</v>
      </c>
    </row>
    <row r="2122" spans="40:47">
      <c r="AN2122" s="58">
        <v>59</v>
      </c>
      <c r="AO2122" s="58">
        <v>3</v>
      </c>
      <c r="AP2122" s="58">
        <v>5</v>
      </c>
      <c r="AQ2122" s="58">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58">
        <f ca="1">COUNTIF(INDIRECT("H"&amp;(ROW()+12*(($AN2122-1)*3+$AO2122)-ROW())/12+5):INDIRECT("S"&amp;(ROW()+12*(($AN2122-1)*3+$AO2122)-ROW())/12+5),AQ2122)</f>
        <v>0</v>
      </c>
      <c r="AU2122" s="58">
        <f ca="1">IF(AND(AQ2122&gt;0,AR2122&gt;0),COUNTIF(AU$6:AU2121,"&gt;0")+1,0)</f>
        <v>0</v>
      </c>
    </row>
    <row r="2123" spans="40:47">
      <c r="AN2123" s="58">
        <v>59</v>
      </c>
      <c r="AO2123" s="58">
        <v>3</v>
      </c>
      <c r="AP2123" s="58">
        <v>6</v>
      </c>
      <c r="AQ2123" s="58">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58">
        <f ca="1">COUNTIF(INDIRECT("H"&amp;(ROW()+12*(($AN2123-1)*3+$AO2123)-ROW())/12+5):INDIRECT("S"&amp;(ROW()+12*(($AN2123-1)*3+$AO2123)-ROW())/12+5),AQ2123)</f>
        <v>0</v>
      </c>
      <c r="AU2123" s="58">
        <f ca="1">IF(AND(AQ2123&gt;0,AR2123&gt;0),COUNTIF(AU$6:AU2122,"&gt;0")+1,0)</f>
        <v>0</v>
      </c>
    </row>
    <row r="2124" spans="40:47">
      <c r="AN2124" s="58">
        <v>59</v>
      </c>
      <c r="AO2124" s="58">
        <v>3</v>
      </c>
      <c r="AP2124" s="58">
        <v>7</v>
      </c>
      <c r="AQ2124" s="58">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58">
        <f ca="1">COUNTIF(INDIRECT("H"&amp;(ROW()+12*(($AN2124-1)*3+$AO2124)-ROW())/12+5):INDIRECT("S"&amp;(ROW()+12*(($AN2124-1)*3+$AO2124)-ROW())/12+5),AQ2124)</f>
        <v>0</v>
      </c>
      <c r="AU2124" s="58">
        <f ca="1">IF(AND(AQ2124&gt;0,AR2124&gt;0),COUNTIF(AU$6:AU2123,"&gt;0")+1,0)</f>
        <v>0</v>
      </c>
    </row>
    <row r="2125" spans="40:47">
      <c r="AN2125" s="58">
        <v>59</v>
      </c>
      <c r="AO2125" s="58">
        <v>3</v>
      </c>
      <c r="AP2125" s="58">
        <v>8</v>
      </c>
      <c r="AQ2125" s="58">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58">
        <f ca="1">COUNTIF(INDIRECT("H"&amp;(ROW()+12*(($AN2125-1)*3+$AO2125)-ROW())/12+5):INDIRECT("S"&amp;(ROW()+12*(($AN2125-1)*3+$AO2125)-ROW())/12+5),AQ2125)</f>
        <v>0</v>
      </c>
      <c r="AU2125" s="58">
        <f ca="1">IF(AND(AQ2125&gt;0,AR2125&gt;0),COUNTIF(AU$6:AU2124,"&gt;0")+1,0)</f>
        <v>0</v>
      </c>
    </row>
    <row r="2126" spans="40:47">
      <c r="AN2126" s="58">
        <v>59</v>
      </c>
      <c r="AO2126" s="58">
        <v>3</v>
      </c>
      <c r="AP2126" s="58">
        <v>9</v>
      </c>
      <c r="AQ2126" s="58">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58">
        <f ca="1">COUNTIF(INDIRECT("H"&amp;(ROW()+12*(($AN2126-1)*3+$AO2126)-ROW())/12+5):INDIRECT("S"&amp;(ROW()+12*(($AN2126-1)*3+$AO2126)-ROW())/12+5),AQ2126)</f>
        <v>0</v>
      </c>
      <c r="AU2126" s="58">
        <f ca="1">IF(AND(AQ2126&gt;0,AR2126&gt;0),COUNTIF(AU$6:AU2125,"&gt;0")+1,0)</f>
        <v>0</v>
      </c>
    </row>
    <row r="2127" spans="40:47">
      <c r="AN2127" s="58">
        <v>59</v>
      </c>
      <c r="AO2127" s="58">
        <v>3</v>
      </c>
      <c r="AP2127" s="58">
        <v>10</v>
      </c>
      <c r="AQ2127" s="58">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58">
        <f ca="1">COUNTIF(INDIRECT("H"&amp;(ROW()+12*(($AN2127-1)*3+$AO2127)-ROW())/12+5):INDIRECT("S"&amp;(ROW()+12*(($AN2127-1)*3+$AO2127)-ROW())/12+5),AQ2127)</f>
        <v>0</v>
      </c>
      <c r="AU2127" s="58">
        <f ca="1">IF(AND(AQ2127&gt;0,AR2127&gt;0),COUNTIF(AU$6:AU2126,"&gt;0")+1,0)</f>
        <v>0</v>
      </c>
    </row>
    <row r="2128" spans="40:47">
      <c r="AN2128" s="58">
        <v>59</v>
      </c>
      <c r="AO2128" s="58">
        <v>3</v>
      </c>
      <c r="AP2128" s="58">
        <v>11</v>
      </c>
      <c r="AQ2128" s="58">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58">
        <f ca="1">COUNTIF(INDIRECT("H"&amp;(ROW()+12*(($AN2128-1)*3+$AO2128)-ROW())/12+5):INDIRECT("S"&amp;(ROW()+12*(($AN2128-1)*3+$AO2128)-ROW())/12+5),AQ2128)</f>
        <v>0</v>
      </c>
      <c r="AU2128" s="58">
        <f ca="1">IF(AND(AQ2128&gt;0,AR2128&gt;0),COUNTIF(AU$6:AU2127,"&gt;0")+1,0)</f>
        <v>0</v>
      </c>
    </row>
    <row r="2129" spans="40:47">
      <c r="AN2129" s="243">
        <v>59</v>
      </c>
      <c r="AO2129" s="243">
        <v>3</v>
      </c>
      <c r="AP2129" s="243">
        <v>12</v>
      </c>
      <c r="AQ2129" s="58">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58">
        <f ca="1">COUNTIF(INDIRECT("H"&amp;(ROW()+12*(($AN2129-1)*3+$AO2129)-ROW())/12+5):INDIRECT("S"&amp;(ROW()+12*(($AN2129-1)*3+$AO2129)-ROW())/12+5),AQ2129)</f>
        <v>0</v>
      </c>
      <c r="AU2129" s="58">
        <f ca="1">IF(AND(AQ2129&gt;0,AR2129&gt;0),COUNTIF(AU$6:AU2128,"&gt;0")+1,0)</f>
        <v>0</v>
      </c>
    </row>
    <row r="2130" spans="40:47">
      <c r="AN2130" s="58">
        <v>60</v>
      </c>
      <c r="AO2130" s="58">
        <v>1</v>
      </c>
      <c r="AP2130" s="58">
        <v>1</v>
      </c>
      <c r="AQ2130" s="58">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58">
        <f ca="1">COUNTIF(INDIRECT("H"&amp;(ROW()+12*(($AN2130-1)*3+$AO2130)-ROW())/12+5):INDIRECT("S"&amp;(ROW()+12*(($AN2130-1)*3+$AO2130)-ROW())/12+5),AQ2130)</f>
        <v>0</v>
      </c>
      <c r="AU2130" s="58">
        <f ca="1">IF(AND(AQ2130&gt;0,AR2130&gt;0),COUNTIF(AU$6:AU2129,"&gt;0")+1,0)</f>
        <v>0</v>
      </c>
    </row>
    <row r="2131" spans="40:47">
      <c r="AN2131" s="58">
        <v>60</v>
      </c>
      <c r="AO2131" s="58">
        <v>1</v>
      </c>
      <c r="AP2131" s="58">
        <v>2</v>
      </c>
      <c r="AQ2131" s="58">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58">
        <f ca="1">COUNTIF(INDIRECT("H"&amp;(ROW()+12*(($AN2131-1)*3+$AO2131)-ROW())/12+5):INDIRECT("S"&amp;(ROW()+12*(($AN2131-1)*3+$AO2131)-ROW())/12+5),AQ2131)</f>
        <v>0</v>
      </c>
      <c r="AU2131" s="58">
        <f ca="1">IF(AND(AQ2131&gt;0,AR2131&gt;0),COUNTIF(AU$6:AU2130,"&gt;0")+1,0)</f>
        <v>0</v>
      </c>
    </row>
    <row r="2132" spans="40:47">
      <c r="AN2132" s="58">
        <v>60</v>
      </c>
      <c r="AO2132" s="58">
        <v>1</v>
      </c>
      <c r="AP2132" s="58">
        <v>3</v>
      </c>
      <c r="AQ2132" s="58">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58">
        <f ca="1">COUNTIF(INDIRECT("H"&amp;(ROW()+12*(($AN2132-1)*3+$AO2132)-ROW())/12+5):INDIRECT("S"&amp;(ROW()+12*(($AN2132-1)*3+$AO2132)-ROW())/12+5),AQ2132)</f>
        <v>0</v>
      </c>
      <c r="AU2132" s="58">
        <f ca="1">IF(AND(AQ2132&gt;0,AR2132&gt;0),COUNTIF(AU$6:AU2131,"&gt;0")+1,0)</f>
        <v>0</v>
      </c>
    </row>
    <row r="2133" spans="40:47">
      <c r="AN2133" s="58">
        <v>60</v>
      </c>
      <c r="AO2133" s="58">
        <v>1</v>
      </c>
      <c r="AP2133" s="58">
        <v>4</v>
      </c>
      <c r="AQ2133" s="58">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58">
        <f ca="1">COUNTIF(INDIRECT("H"&amp;(ROW()+12*(($AN2133-1)*3+$AO2133)-ROW())/12+5):INDIRECT("S"&amp;(ROW()+12*(($AN2133-1)*3+$AO2133)-ROW())/12+5),AQ2133)</f>
        <v>0</v>
      </c>
      <c r="AU2133" s="58">
        <f ca="1">IF(AND(AQ2133&gt;0,AR2133&gt;0),COUNTIF(AU$6:AU2132,"&gt;0")+1,0)</f>
        <v>0</v>
      </c>
    </row>
    <row r="2134" spans="40:47">
      <c r="AN2134" s="58">
        <v>60</v>
      </c>
      <c r="AO2134" s="58">
        <v>1</v>
      </c>
      <c r="AP2134" s="58">
        <v>5</v>
      </c>
      <c r="AQ2134" s="58">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58">
        <f ca="1">COUNTIF(INDIRECT("H"&amp;(ROW()+12*(($AN2134-1)*3+$AO2134)-ROW())/12+5):INDIRECT("S"&amp;(ROW()+12*(($AN2134-1)*3+$AO2134)-ROW())/12+5),AQ2134)</f>
        <v>0</v>
      </c>
      <c r="AU2134" s="58">
        <f ca="1">IF(AND(AQ2134&gt;0,AR2134&gt;0),COUNTIF(AU$6:AU2133,"&gt;0")+1,0)</f>
        <v>0</v>
      </c>
    </row>
    <row r="2135" spans="40:47">
      <c r="AN2135" s="58">
        <v>60</v>
      </c>
      <c r="AO2135" s="58">
        <v>1</v>
      </c>
      <c r="AP2135" s="58">
        <v>6</v>
      </c>
      <c r="AQ2135" s="58">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58">
        <f ca="1">COUNTIF(INDIRECT("H"&amp;(ROW()+12*(($AN2135-1)*3+$AO2135)-ROW())/12+5):INDIRECT("S"&amp;(ROW()+12*(($AN2135-1)*3+$AO2135)-ROW())/12+5),AQ2135)</f>
        <v>0</v>
      </c>
      <c r="AU2135" s="58">
        <f ca="1">IF(AND(AQ2135&gt;0,AR2135&gt;0),COUNTIF(AU$6:AU2134,"&gt;0")+1,0)</f>
        <v>0</v>
      </c>
    </row>
    <row r="2136" spans="40:47">
      <c r="AN2136" s="58">
        <v>60</v>
      </c>
      <c r="AO2136" s="58">
        <v>1</v>
      </c>
      <c r="AP2136" s="58">
        <v>7</v>
      </c>
      <c r="AQ2136" s="58">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58">
        <f ca="1">COUNTIF(INDIRECT("H"&amp;(ROW()+12*(($AN2136-1)*3+$AO2136)-ROW())/12+5):INDIRECT("S"&amp;(ROW()+12*(($AN2136-1)*3+$AO2136)-ROW())/12+5),AQ2136)</f>
        <v>0</v>
      </c>
      <c r="AU2136" s="58">
        <f ca="1">IF(AND(AQ2136&gt;0,AR2136&gt;0),COUNTIF(AU$6:AU2135,"&gt;0")+1,0)</f>
        <v>0</v>
      </c>
    </row>
    <row r="2137" spans="40:47">
      <c r="AN2137" s="58">
        <v>60</v>
      </c>
      <c r="AO2137" s="58">
        <v>1</v>
      </c>
      <c r="AP2137" s="58">
        <v>8</v>
      </c>
      <c r="AQ2137" s="58">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58">
        <f ca="1">COUNTIF(INDIRECT("H"&amp;(ROW()+12*(($AN2137-1)*3+$AO2137)-ROW())/12+5):INDIRECT("S"&amp;(ROW()+12*(($AN2137-1)*3+$AO2137)-ROW())/12+5),AQ2137)</f>
        <v>0</v>
      </c>
      <c r="AU2137" s="58">
        <f ca="1">IF(AND(AQ2137&gt;0,AR2137&gt;0),COUNTIF(AU$6:AU2136,"&gt;0")+1,0)</f>
        <v>0</v>
      </c>
    </row>
    <row r="2138" spans="40:47">
      <c r="AN2138" s="58">
        <v>60</v>
      </c>
      <c r="AO2138" s="58">
        <v>1</v>
      </c>
      <c r="AP2138" s="58">
        <v>9</v>
      </c>
      <c r="AQ2138" s="58">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58">
        <f ca="1">COUNTIF(INDIRECT("H"&amp;(ROW()+12*(($AN2138-1)*3+$AO2138)-ROW())/12+5):INDIRECT("S"&amp;(ROW()+12*(($AN2138-1)*3+$AO2138)-ROW())/12+5),AQ2138)</f>
        <v>0</v>
      </c>
      <c r="AU2138" s="58">
        <f ca="1">IF(AND(AQ2138&gt;0,AR2138&gt;0),COUNTIF(AU$6:AU2137,"&gt;0")+1,0)</f>
        <v>0</v>
      </c>
    </row>
    <row r="2139" spans="40:47">
      <c r="AN2139" s="58">
        <v>60</v>
      </c>
      <c r="AO2139" s="58">
        <v>1</v>
      </c>
      <c r="AP2139" s="58">
        <v>10</v>
      </c>
      <c r="AQ2139" s="58">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58">
        <f ca="1">COUNTIF(INDIRECT("H"&amp;(ROW()+12*(($AN2139-1)*3+$AO2139)-ROW())/12+5):INDIRECT("S"&amp;(ROW()+12*(($AN2139-1)*3+$AO2139)-ROW())/12+5),AQ2139)</f>
        <v>0</v>
      </c>
      <c r="AU2139" s="58">
        <f ca="1">IF(AND(AQ2139&gt;0,AR2139&gt;0),COUNTIF(AU$6:AU2138,"&gt;0")+1,0)</f>
        <v>0</v>
      </c>
    </row>
    <row r="2140" spans="40:47">
      <c r="AN2140" s="58">
        <v>60</v>
      </c>
      <c r="AO2140" s="58">
        <v>1</v>
      </c>
      <c r="AP2140" s="58">
        <v>11</v>
      </c>
      <c r="AQ2140" s="58">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58">
        <f ca="1">COUNTIF(INDIRECT("H"&amp;(ROW()+12*(($AN2140-1)*3+$AO2140)-ROW())/12+5):INDIRECT("S"&amp;(ROW()+12*(($AN2140-1)*3+$AO2140)-ROW())/12+5),AQ2140)</f>
        <v>0</v>
      </c>
      <c r="AU2140" s="58">
        <f ca="1">IF(AND(AQ2140&gt;0,AR2140&gt;0),COUNTIF(AU$6:AU2139,"&gt;0")+1,0)</f>
        <v>0</v>
      </c>
    </row>
    <row r="2141" spans="40:47">
      <c r="AN2141" s="58">
        <v>60</v>
      </c>
      <c r="AO2141" s="58">
        <v>1</v>
      </c>
      <c r="AP2141" s="58">
        <v>12</v>
      </c>
      <c r="AQ2141" s="58">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58">
        <f ca="1">COUNTIF(INDIRECT("H"&amp;(ROW()+12*(($AN2141-1)*3+$AO2141)-ROW())/12+5):INDIRECT("S"&amp;(ROW()+12*(($AN2141-1)*3+$AO2141)-ROW())/12+5),AQ2141)</f>
        <v>0</v>
      </c>
      <c r="AU2141" s="58">
        <f ca="1">IF(AND(AQ2141&gt;0,AR2141&gt;0),COUNTIF(AU$6:AU2140,"&gt;0")+1,0)</f>
        <v>0</v>
      </c>
    </row>
    <row r="2142" spans="40:47">
      <c r="AN2142" s="58">
        <v>60</v>
      </c>
      <c r="AO2142" s="58">
        <v>2</v>
      </c>
      <c r="AP2142" s="58">
        <v>1</v>
      </c>
      <c r="AQ2142" s="58">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58">
        <f ca="1">COUNTIF(INDIRECT("H"&amp;(ROW()+12*(($AN2142-1)*3+$AO2142)-ROW())/12+5):INDIRECT("S"&amp;(ROW()+12*(($AN2142-1)*3+$AO2142)-ROW())/12+5),AQ2142)</f>
        <v>0</v>
      </c>
      <c r="AU2142" s="58">
        <f ca="1">IF(AND(AQ2142&gt;0,AR2142&gt;0),COUNTIF(AU$6:AU2141,"&gt;0")+1,0)</f>
        <v>0</v>
      </c>
    </row>
    <row r="2143" spans="40:47">
      <c r="AN2143" s="58">
        <v>60</v>
      </c>
      <c r="AO2143" s="58">
        <v>2</v>
      </c>
      <c r="AP2143" s="58">
        <v>2</v>
      </c>
      <c r="AQ2143" s="58">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58">
        <f ca="1">COUNTIF(INDIRECT("H"&amp;(ROW()+12*(($AN2143-1)*3+$AO2143)-ROW())/12+5):INDIRECT("S"&amp;(ROW()+12*(($AN2143-1)*3+$AO2143)-ROW())/12+5),AQ2143)</f>
        <v>0</v>
      </c>
      <c r="AU2143" s="58">
        <f ca="1">IF(AND(AQ2143&gt;0,AR2143&gt;0),COUNTIF(AU$6:AU2142,"&gt;0")+1,0)</f>
        <v>0</v>
      </c>
    </row>
    <row r="2144" spans="40:47">
      <c r="AN2144" s="58">
        <v>60</v>
      </c>
      <c r="AO2144" s="58">
        <v>2</v>
      </c>
      <c r="AP2144" s="58">
        <v>3</v>
      </c>
      <c r="AQ2144" s="58">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58">
        <f ca="1">COUNTIF(INDIRECT("H"&amp;(ROW()+12*(($AN2144-1)*3+$AO2144)-ROW())/12+5):INDIRECT("S"&amp;(ROW()+12*(($AN2144-1)*3+$AO2144)-ROW())/12+5),AQ2144)</f>
        <v>0</v>
      </c>
      <c r="AU2144" s="58">
        <f ca="1">IF(AND(AQ2144&gt;0,AR2144&gt;0),COUNTIF(AU$6:AU2143,"&gt;0")+1,0)</f>
        <v>0</v>
      </c>
    </row>
    <row r="2145" spans="40:47">
      <c r="AN2145" s="58">
        <v>60</v>
      </c>
      <c r="AO2145" s="58">
        <v>2</v>
      </c>
      <c r="AP2145" s="58">
        <v>4</v>
      </c>
      <c r="AQ2145" s="58">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58">
        <f ca="1">COUNTIF(INDIRECT("H"&amp;(ROW()+12*(($AN2145-1)*3+$AO2145)-ROW())/12+5):INDIRECT("S"&amp;(ROW()+12*(($AN2145-1)*3+$AO2145)-ROW())/12+5),AQ2145)</f>
        <v>0</v>
      </c>
      <c r="AU2145" s="58">
        <f ca="1">IF(AND(AQ2145&gt;0,AR2145&gt;0),COUNTIF(AU$6:AU2144,"&gt;0")+1,0)</f>
        <v>0</v>
      </c>
    </row>
    <row r="2146" spans="40:47">
      <c r="AN2146" s="58">
        <v>60</v>
      </c>
      <c r="AO2146" s="58">
        <v>2</v>
      </c>
      <c r="AP2146" s="58">
        <v>5</v>
      </c>
      <c r="AQ2146" s="58">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58">
        <f ca="1">COUNTIF(INDIRECT("H"&amp;(ROW()+12*(($AN2146-1)*3+$AO2146)-ROW())/12+5):INDIRECT("S"&amp;(ROW()+12*(($AN2146-1)*3+$AO2146)-ROW())/12+5),AQ2146)</f>
        <v>0</v>
      </c>
      <c r="AU2146" s="58">
        <f ca="1">IF(AND(AQ2146&gt;0,AR2146&gt;0),COUNTIF(AU$6:AU2145,"&gt;0")+1,0)</f>
        <v>0</v>
      </c>
    </row>
    <row r="2147" spans="40:47">
      <c r="AN2147" s="58">
        <v>60</v>
      </c>
      <c r="AO2147" s="58">
        <v>2</v>
      </c>
      <c r="AP2147" s="58">
        <v>6</v>
      </c>
      <c r="AQ2147" s="58">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58">
        <f ca="1">COUNTIF(INDIRECT("H"&amp;(ROW()+12*(($AN2147-1)*3+$AO2147)-ROW())/12+5):INDIRECT("S"&amp;(ROW()+12*(($AN2147-1)*3+$AO2147)-ROW())/12+5),AQ2147)</f>
        <v>0</v>
      </c>
      <c r="AU2147" s="58">
        <f ca="1">IF(AND(AQ2147&gt;0,AR2147&gt;0),COUNTIF(AU$6:AU2146,"&gt;0")+1,0)</f>
        <v>0</v>
      </c>
    </row>
    <row r="2148" spans="40:47">
      <c r="AN2148" s="58">
        <v>60</v>
      </c>
      <c r="AO2148" s="58">
        <v>2</v>
      </c>
      <c r="AP2148" s="58">
        <v>7</v>
      </c>
      <c r="AQ2148" s="58">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58">
        <f ca="1">COUNTIF(INDIRECT("H"&amp;(ROW()+12*(($AN2148-1)*3+$AO2148)-ROW())/12+5):INDIRECT("S"&amp;(ROW()+12*(($AN2148-1)*3+$AO2148)-ROW())/12+5),AQ2148)</f>
        <v>0</v>
      </c>
      <c r="AU2148" s="58">
        <f ca="1">IF(AND(AQ2148&gt;0,AR2148&gt;0),COUNTIF(AU$6:AU2147,"&gt;0")+1,0)</f>
        <v>0</v>
      </c>
    </row>
    <row r="2149" spans="40:47">
      <c r="AN2149" s="58">
        <v>60</v>
      </c>
      <c r="AO2149" s="58">
        <v>2</v>
      </c>
      <c r="AP2149" s="58">
        <v>8</v>
      </c>
      <c r="AQ2149" s="58">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58">
        <f ca="1">COUNTIF(INDIRECT("H"&amp;(ROW()+12*(($AN2149-1)*3+$AO2149)-ROW())/12+5):INDIRECT("S"&amp;(ROW()+12*(($AN2149-1)*3+$AO2149)-ROW())/12+5),AQ2149)</f>
        <v>0</v>
      </c>
      <c r="AU2149" s="58">
        <f ca="1">IF(AND(AQ2149&gt;0,AR2149&gt;0),COUNTIF(AU$6:AU2148,"&gt;0")+1,0)</f>
        <v>0</v>
      </c>
    </row>
    <row r="2150" spans="40:47">
      <c r="AN2150" s="58">
        <v>60</v>
      </c>
      <c r="AO2150" s="58">
        <v>2</v>
      </c>
      <c r="AP2150" s="58">
        <v>9</v>
      </c>
      <c r="AQ2150" s="58">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58">
        <f ca="1">COUNTIF(INDIRECT("H"&amp;(ROW()+12*(($AN2150-1)*3+$AO2150)-ROW())/12+5):INDIRECT("S"&amp;(ROW()+12*(($AN2150-1)*3+$AO2150)-ROW())/12+5),AQ2150)</f>
        <v>0</v>
      </c>
      <c r="AU2150" s="58">
        <f ca="1">IF(AND(AQ2150&gt;0,AR2150&gt;0),COUNTIF(AU$6:AU2149,"&gt;0")+1,0)</f>
        <v>0</v>
      </c>
    </row>
    <row r="2151" spans="40:47">
      <c r="AN2151" s="58">
        <v>60</v>
      </c>
      <c r="AO2151" s="58">
        <v>2</v>
      </c>
      <c r="AP2151" s="58">
        <v>10</v>
      </c>
      <c r="AQ2151" s="58">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58">
        <f ca="1">COUNTIF(INDIRECT("H"&amp;(ROW()+12*(($AN2151-1)*3+$AO2151)-ROW())/12+5):INDIRECT("S"&amp;(ROW()+12*(($AN2151-1)*3+$AO2151)-ROW())/12+5),AQ2151)</f>
        <v>0</v>
      </c>
      <c r="AU2151" s="58">
        <f ca="1">IF(AND(AQ2151&gt;0,AR2151&gt;0),COUNTIF(AU$6:AU2150,"&gt;0")+1,0)</f>
        <v>0</v>
      </c>
    </row>
    <row r="2152" spans="40:47">
      <c r="AN2152" s="58">
        <v>60</v>
      </c>
      <c r="AO2152" s="58">
        <v>2</v>
      </c>
      <c r="AP2152" s="58">
        <v>11</v>
      </c>
      <c r="AQ2152" s="58">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58">
        <f ca="1">COUNTIF(INDIRECT("H"&amp;(ROW()+12*(($AN2152-1)*3+$AO2152)-ROW())/12+5):INDIRECT("S"&amp;(ROW()+12*(($AN2152-1)*3+$AO2152)-ROW())/12+5),AQ2152)</f>
        <v>0</v>
      </c>
      <c r="AU2152" s="58">
        <f ca="1">IF(AND(AQ2152&gt;0,AR2152&gt;0),COUNTIF(AU$6:AU2151,"&gt;0")+1,0)</f>
        <v>0</v>
      </c>
    </row>
    <row r="2153" spans="40:47">
      <c r="AN2153" s="58">
        <v>60</v>
      </c>
      <c r="AO2153" s="58">
        <v>2</v>
      </c>
      <c r="AP2153" s="58">
        <v>12</v>
      </c>
      <c r="AQ2153" s="58">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58">
        <f ca="1">COUNTIF(INDIRECT("H"&amp;(ROW()+12*(($AN2153-1)*3+$AO2153)-ROW())/12+5):INDIRECT("S"&amp;(ROW()+12*(($AN2153-1)*3+$AO2153)-ROW())/12+5),AQ2153)</f>
        <v>0</v>
      </c>
      <c r="AU2153" s="58">
        <f ca="1">IF(AND(AQ2153&gt;0,AR2153&gt;0),COUNTIF(AU$6:AU2152,"&gt;0")+1,0)</f>
        <v>0</v>
      </c>
    </row>
    <row r="2154" spans="40:47">
      <c r="AN2154" s="58">
        <v>60</v>
      </c>
      <c r="AO2154" s="58">
        <v>3</v>
      </c>
      <c r="AP2154" s="58">
        <v>1</v>
      </c>
      <c r="AQ2154" s="58">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58">
        <f ca="1">COUNTIF(INDIRECT("H"&amp;(ROW()+12*(($AN2154-1)*3+$AO2154)-ROW())/12+5):INDIRECT("S"&amp;(ROW()+12*(($AN2154-1)*3+$AO2154)-ROW())/12+5),AQ2154)</f>
        <v>0</v>
      </c>
      <c r="AU2154" s="58">
        <f ca="1">IF(AND(AQ2154&gt;0,AR2154&gt;0),COUNTIF(AU$6:AU2153,"&gt;0")+1,0)</f>
        <v>0</v>
      </c>
    </row>
    <row r="2155" spans="40:47">
      <c r="AN2155" s="58">
        <v>60</v>
      </c>
      <c r="AO2155" s="58">
        <v>3</v>
      </c>
      <c r="AP2155" s="58">
        <v>2</v>
      </c>
      <c r="AQ2155" s="58">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58">
        <f ca="1">COUNTIF(INDIRECT("H"&amp;(ROW()+12*(($AN2155-1)*3+$AO2155)-ROW())/12+5):INDIRECT("S"&amp;(ROW()+12*(($AN2155-1)*3+$AO2155)-ROW())/12+5),AQ2155)</f>
        <v>0</v>
      </c>
      <c r="AU2155" s="58">
        <f ca="1">IF(AND(AQ2155&gt;0,AR2155&gt;0),COUNTIF(AU$6:AU2154,"&gt;0")+1,0)</f>
        <v>0</v>
      </c>
    </row>
    <row r="2156" spans="40:47">
      <c r="AN2156" s="58">
        <v>60</v>
      </c>
      <c r="AO2156" s="58">
        <v>3</v>
      </c>
      <c r="AP2156" s="58">
        <v>3</v>
      </c>
      <c r="AQ2156" s="58">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58">
        <f ca="1">COUNTIF(INDIRECT("H"&amp;(ROW()+12*(($AN2156-1)*3+$AO2156)-ROW())/12+5):INDIRECT("S"&amp;(ROW()+12*(($AN2156-1)*3+$AO2156)-ROW())/12+5),AQ2156)</f>
        <v>0</v>
      </c>
      <c r="AU2156" s="58">
        <f ca="1">IF(AND(AQ2156&gt;0,AR2156&gt;0),COUNTIF(AU$6:AU2155,"&gt;0")+1,0)</f>
        <v>0</v>
      </c>
    </row>
    <row r="2157" spans="40:47">
      <c r="AN2157" s="58">
        <v>60</v>
      </c>
      <c r="AO2157" s="58">
        <v>3</v>
      </c>
      <c r="AP2157" s="58">
        <v>4</v>
      </c>
      <c r="AQ2157" s="58">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58">
        <f ca="1">COUNTIF(INDIRECT("H"&amp;(ROW()+12*(($AN2157-1)*3+$AO2157)-ROW())/12+5):INDIRECT("S"&amp;(ROW()+12*(($AN2157-1)*3+$AO2157)-ROW())/12+5),AQ2157)</f>
        <v>0</v>
      </c>
      <c r="AU2157" s="58">
        <f ca="1">IF(AND(AQ2157&gt;0,AR2157&gt;0),COUNTIF(AU$6:AU2156,"&gt;0")+1,0)</f>
        <v>0</v>
      </c>
    </row>
    <row r="2158" spans="40:47">
      <c r="AN2158" s="58">
        <v>60</v>
      </c>
      <c r="AO2158" s="58">
        <v>3</v>
      </c>
      <c r="AP2158" s="58">
        <v>5</v>
      </c>
      <c r="AQ2158" s="58">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58">
        <f ca="1">COUNTIF(INDIRECT("H"&amp;(ROW()+12*(($AN2158-1)*3+$AO2158)-ROW())/12+5):INDIRECT("S"&amp;(ROW()+12*(($AN2158-1)*3+$AO2158)-ROW())/12+5),AQ2158)</f>
        <v>0</v>
      </c>
      <c r="AU2158" s="58">
        <f ca="1">IF(AND(AQ2158&gt;0,AR2158&gt;0),COUNTIF(AU$6:AU2157,"&gt;0")+1,0)</f>
        <v>0</v>
      </c>
    </row>
    <row r="2159" spans="40:47">
      <c r="AN2159" s="58">
        <v>60</v>
      </c>
      <c r="AO2159" s="58">
        <v>3</v>
      </c>
      <c r="AP2159" s="58">
        <v>6</v>
      </c>
      <c r="AQ2159" s="58">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58">
        <f ca="1">COUNTIF(INDIRECT("H"&amp;(ROW()+12*(($AN2159-1)*3+$AO2159)-ROW())/12+5):INDIRECT("S"&amp;(ROW()+12*(($AN2159-1)*3+$AO2159)-ROW())/12+5),AQ2159)</f>
        <v>0</v>
      </c>
      <c r="AU2159" s="58">
        <f ca="1">IF(AND(AQ2159&gt;0,AR2159&gt;0),COUNTIF(AU$6:AU2158,"&gt;0")+1,0)</f>
        <v>0</v>
      </c>
    </row>
    <row r="2160" spans="40:47">
      <c r="AN2160" s="58">
        <v>60</v>
      </c>
      <c r="AO2160" s="58">
        <v>3</v>
      </c>
      <c r="AP2160" s="58">
        <v>7</v>
      </c>
      <c r="AQ2160" s="58">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58">
        <f ca="1">COUNTIF(INDIRECT("H"&amp;(ROW()+12*(($AN2160-1)*3+$AO2160)-ROW())/12+5):INDIRECT("S"&amp;(ROW()+12*(($AN2160-1)*3+$AO2160)-ROW())/12+5),AQ2160)</f>
        <v>0</v>
      </c>
      <c r="AU2160" s="58">
        <f ca="1">IF(AND(AQ2160&gt;0,AR2160&gt;0),COUNTIF(AU$6:AU2159,"&gt;0")+1,0)</f>
        <v>0</v>
      </c>
    </row>
    <row r="2161" spans="40:47">
      <c r="AN2161" s="58">
        <v>60</v>
      </c>
      <c r="AO2161" s="58">
        <v>3</v>
      </c>
      <c r="AP2161" s="58">
        <v>8</v>
      </c>
      <c r="AQ2161" s="58">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58">
        <f ca="1">COUNTIF(INDIRECT("H"&amp;(ROW()+12*(($AN2161-1)*3+$AO2161)-ROW())/12+5):INDIRECT("S"&amp;(ROW()+12*(($AN2161-1)*3+$AO2161)-ROW())/12+5),AQ2161)</f>
        <v>0</v>
      </c>
      <c r="AU2161" s="58">
        <f ca="1">IF(AND(AQ2161&gt;0,AR2161&gt;0),COUNTIF(AU$6:AU2160,"&gt;0")+1,0)</f>
        <v>0</v>
      </c>
    </row>
    <row r="2162" spans="40:47">
      <c r="AN2162" s="58">
        <v>60</v>
      </c>
      <c r="AO2162" s="58">
        <v>3</v>
      </c>
      <c r="AP2162" s="58">
        <v>9</v>
      </c>
      <c r="AQ2162" s="58">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58">
        <f ca="1">COUNTIF(INDIRECT("H"&amp;(ROW()+12*(($AN2162-1)*3+$AO2162)-ROW())/12+5):INDIRECT("S"&amp;(ROW()+12*(($AN2162-1)*3+$AO2162)-ROW())/12+5),AQ2162)</f>
        <v>0</v>
      </c>
      <c r="AU2162" s="58">
        <f ca="1">IF(AND(AQ2162&gt;0,AR2162&gt;0),COUNTIF(AU$6:AU2161,"&gt;0")+1,0)</f>
        <v>0</v>
      </c>
    </row>
    <row r="2163" spans="40:47">
      <c r="AN2163" s="58">
        <v>60</v>
      </c>
      <c r="AO2163" s="58">
        <v>3</v>
      </c>
      <c r="AP2163" s="58">
        <v>10</v>
      </c>
      <c r="AQ2163" s="58">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58">
        <f ca="1">COUNTIF(INDIRECT("H"&amp;(ROW()+12*(($AN2163-1)*3+$AO2163)-ROW())/12+5):INDIRECT("S"&amp;(ROW()+12*(($AN2163-1)*3+$AO2163)-ROW())/12+5),AQ2163)</f>
        <v>0</v>
      </c>
      <c r="AU2163" s="58">
        <f ca="1">IF(AND(AQ2163&gt;0,AR2163&gt;0),COUNTIF(AU$6:AU2162,"&gt;0")+1,0)</f>
        <v>0</v>
      </c>
    </row>
    <row r="2164" spans="40:47">
      <c r="AN2164" s="58">
        <v>60</v>
      </c>
      <c r="AO2164" s="58">
        <v>3</v>
      </c>
      <c r="AP2164" s="58">
        <v>11</v>
      </c>
      <c r="AQ2164" s="58">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58">
        <f ca="1">COUNTIF(INDIRECT("H"&amp;(ROW()+12*(($AN2164-1)*3+$AO2164)-ROW())/12+5):INDIRECT("S"&amp;(ROW()+12*(($AN2164-1)*3+$AO2164)-ROW())/12+5),AQ2164)</f>
        <v>0</v>
      </c>
      <c r="AU2164" s="58">
        <f ca="1">IF(AND(AQ2164&gt;0,AR2164&gt;0),COUNTIF(AU$6:AU2163,"&gt;0")+1,0)</f>
        <v>0</v>
      </c>
    </row>
    <row r="2165" spans="40:47">
      <c r="AN2165" s="243">
        <v>60</v>
      </c>
      <c r="AO2165" s="243">
        <v>3</v>
      </c>
      <c r="AP2165" s="243">
        <v>12</v>
      </c>
      <c r="AQ2165" s="58">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58">
        <f ca="1">COUNTIF(INDIRECT("H"&amp;(ROW()+12*(($AN2165-1)*3+$AO2165)-ROW())/12+5):INDIRECT("S"&amp;(ROW()+12*(($AN2165-1)*3+$AO2165)-ROW())/12+5),AQ2165)</f>
        <v>0</v>
      </c>
      <c r="AU2165" s="58">
        <f ca="1">IF(AND(AQ2165&gt;0,AR2165&gt;0),COUNTIF(AU$6:AU2164,"&gt;0")+1,0)</f>
        <v>0</v>
      </c>
    </row>
    <row r="2166" spans="40:47">
      <c r="AN2166" s="58">
        <v>61</v>
      </c>
      <c r="AO2166" s="58">
        <v>1</v>
      </c>
      <c r="AP2166" s="58">
        <v>1</v>
      </c>
      <c r="AQ2166" s="58">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58">
        <f ca="1">COUNTIF(INDIRECT("H"&amp;(ROW()+12*(($AN2166-1)*3+$AO2166)-ROW())/12+5):INDIRECT("S"&amp;(ROW()+12*(($AN2166-1)*3+$AO2166)-ROW())/12+5),AQ2166)</f>
        <v>0</v>
      </c>
      <c r="AU2166" s="58">
        <f ca="1">IF(AND(AQ2166&gt;0,AR2166&gt;0),COUNTIF(AU$6:AU2165,"&gt;0")+1,0)</f>
        <v>0</v>
      </c>
    </row>
    <row r="2167" spans="40:47">
      <c r="AN2167" s="58">
        <v>61</v>
      </c>
      <c r="AO2167" s="58">
        <v>1</v>
      </c>
      <c r="AP2167" s="58">
        <v>2</v>
      </c>
      <c r="AQ2167" s="58">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58">
        <f ca="1">COUNTIF(INDIRECT("H"&amp;(ROW()+12*(($AN2167-1)*3+$AO2167)-ROW())/12+5):INDIRECT("S"&amp;(ROW()+12*(($AN2167-1)*3+$AO2167)-ROW())/12+5),AQ2167)</f>
        <v>0</v>
      </c>
      <c r="AU2167" s="58">
        <f ca="1">IF(AND(AQ2167&gt;0,AR2167&gt;0),COUNTIF(AU$6:AU2166,"&gt;0")+1,0)</f>
        <v>0</v>
      </c>
    </row>
    <row r="2168" spans="40:47">
      <c r="AN2168" s="58">
        <v>61</v>
      </c>
      <c r="AO2168" s="58">
        <v>1</v>
      </c>
      <c r="AP2168" s="58">
        <v>3</v>
      </c>
      <c r="AQ2168" s="58">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58">
        <f ca="1">COUNTIF(INDIRECT("H"&amp;(ROW()+12*(($AN2168-1)*3+$AO2168)-ROW())/12+5):INDIRECT("S"&amp;(ROW()+12*(($AN2168-1)*3+$AO2168)-ROW())/12+5),AQ2168)</f>
        <v>0</v>
      </c>
      <c r="AU2168" s="58">
        <f ca="1">IF(AND(AQ2168&gt;0,AR2168&gt;0),COUNTIF(AU$6:AU2167,"&gt;0")+1,0)</f>
        <v>0</v>
      </c>
    </row>
    <row r="2169" spans="40:47">
      <c r="AN2169" s="58">
        <v>61</v>
      </c>
      <c r="AO2169" s="58">
        <v>1</v>
      </c>
      <c r="AP2169" s="58">
        <v>4</v>
      </c>
      <c r="AQ2169" s="58">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58">
        <f ca="1">COUNTIF(INDIRECT("H"&amp;(ROW()+12*(($AN2169-1)*3+$AO2169)-ROW())/12+5):INDIRECT("S"&amp;(ROW()+12*(($AN2169-1)*3+$AO2169)-ROW())/12+5),AQ2169)</f>
        <v>0</v>
      </c>
      <c r="AU2169" s="58">
        <f ca="1">IF(AND(AQ2169&gt;0,AR2169&gt;0),COUNTIF(AU$6:AU2168,"&gt;0")+1,0)</f>
        <v>0</v>
      </c>
    </row>
    <row r="2170" spans="40:47">
      <c r="AN2170" s="58">
        <v>61</v>
      </c>
      <c r="AO2170" s="58">
        <v>1</v>
      </c>
      <c r="AP2170" s="58">
        <v>5</v>
      </c>
      <c r="AQ2170" s="58">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58">
        <f ca="1">COUNTIF(INDIRECT("H"&amp;(ROW()+12*(($AN2170-1)*3+$AO2170)-ROW())/12+5):INDIRECT("S"&amp;(ROW()+12*(($AN2170-1)*3+$AO2170)-ROW())/12+5),AQ2170)</f>
        <v>0</v>
      </c>
      <c r="AU2170" s="58">
        <f ca="1">IF(AND(AQ2170&gt;0,AR2170&gt;0),COUNTIF(AU$6:AU2169,"&gt;0")+1,0)</f>
        <v>0</v>
      </c>
    </row>
    <row r="2171" spans="40:47">
      <c r="AN2171" s="58">
        <v>61</v>
      </c>
      <c r="AO2171" s="58">
        <v>1</v>
      </c>
      <c r="AP2171" s="58">
        <v>6</v>
      </c>
      <c r="AQ2171" s="58">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58">
        <f ca="1">COUNTIF(INDIRECT("H"&amp;(ROW()+12*(($AN2171-1)*3+$AO2171)-ROW())/12+5):INDIRECT("S"&amp;(ROW()+12*(($AN2171-1)*3+$AO2171)-ROW())/12+5),AQ2171)</f>
        <v>0</v>
      </c>
      <c r="AU2171" s="58">
        <f ca="1">IF(AND(AQ2171&gt;0,AR2171&gt;0),COUNTIF(AU$6:AU2170,"&gt;0")+1,0)</f>
        <v>0</v>
      </c>
    </row>
    <row r="2172" spans="40:47">
      <c r="AN2172" s="58">
        <v>61</v>
      </c>
      <c r="AO2172" s="58">
        <v>1</v>
      </c>
      <c r="AP2172" s="58">
        <v>7</v>
      </c>
      <c r="AQ2172" s="58">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58">
        <f ca="1">COUNTIF(INDIRECT("H"&amp;(ROW()+12*(($AN2172-1)*3+$AO2172)-ROW())/12+5):INDIRECT("S"&amp;(ROW()+12*(($AN2172-1)*3+$AO2172)-ROW())/12+5),AQ2172)</f>
        <v>0</v>
      </c>
      <c r="AU2172" s="58">
        <f ca="1">IF(AND(AQ2172&gt;0,AR2172&gt;0),COUNTIF(AU$6:AU2171,"&gt;0")+1,0)</f>
        <v>0</v>
      </c>
    </row>
    <row r="2173" spans="40:47">
      <c r="AN2173" s="58">
        <v>61</v>
      </c>
      <c r="AO2173" s="58">
        <v>1</v>
      </c>
      <c r="AP2173" s="58">
        <v>8</v>
      </c>
      <c r="AQ2173" s="58">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58">
        <f ca="1">COUNTIF(INDIRECT("H"&amp;(ROW()+12*(($AN2173-1)*3+$AO2173)-ROW())/12+5):INDIRECT("S"&amp;(ROW()+12*(($AN2173-1)*3+$AO2173)-ROW())/12+5),AQ2173)</f>
        <v>0</v>
      </c>
      <c r="AU2173" s="58">
        <f ca="1">IF(AND(AQ2173&gt;0,AR2173&gt;0),COUNTIF(AU$6:AU2172,"&gt;0")+1,0)</f>
        <v>0</v>
      </c>
    </row>
    <row r="2174" spans="40:47">
      <c r="AN2174" s="58">
        <v>61</v>
      </c>
      <c r="AO2174" s="58">
        <v>1</v>
      </c>
      <c r="AP2174" s="58">
        <v>9</v>
      </c>
      <c r="AQ2174" s="58">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58">
        <f ca="1">COUNTIF(INDIRECT("H"&amp;(ROW()+12*(($AN2174-1)*3+$AO2174)-ROW())/12+5):INDIRECT("S"&amp;(ROW()+12*(($AN2174-1)*3+$AO2174)-ROW())/12+5),AQ2174)</f>
        <v>0</v>
      </c>
      <c r="AU2174" s="58">
        <f ca="1">IF(AND(AQ2174&gt;0,AR2174&gt;0),COUNTIF(AU$6:AU2173,"&gt;0")+1,0)</f>
        <v>0</v>
      </c>
    </row>
    <row r="2175" spans="40:47">
      <c r="AN2175" s="58">
        <v>61</v>
      </c>
      <c r="AO2175" s="58">
        <v>1</v>
      </c>
      <c r="AP2175" s="58">
        <v>10</v>
      </c>
      <c r="AQ2175" s="58">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58">
        <f ca="1">COUNTIF(INDIRECT("H"&amp;(ROW()+12*(($AN2175-1)*3+$AO2175)-ROW())/12+5):INDIRECT("S"&amp;(ROW()+12*(($AN2175-1)*3+$AO2175)-ROW())/12+5),AQ2175)</f>
        <v>0</v>
      </c>
      <c r="AU2175" s="58">
        <f ca="1">IF(AND(AQ2175&gt;0,AR2175&gt;0),COUNTIF(AU$6:AU2174,"&gt;0")+1,0)</f>
        <v>0</v>
      </c>
    </row>
    <row r="2176" spans="40:47">
      <c r="AN2176" s="58">
        <v>61</v>
      </c>
      <c r="AO2176" s="58">
        <v>1</v>
      </c>
      <c r="AP2176" s="58">
        <v>11</v>
      </c>
      <c r="AQ2176" s="58">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58">
        <f ca="1">COUNTIF(INDIRECT("H"&amp;(ROW()+12*(($AN2176-1)*3+$AO2176)-ROW())/12+5):INDIRECT("S"&amp;(ROW()+12*(($AN2176-1)*3+$AO2176)-ROW())/12+5),AQ2176)</f>
        <v>0</v>
      </c>
      <c r="AU2176" s="58">
        <f ca="1">IF(AND(AQ2176&gt;0,AR2176&gt;0),COUNTIF(AU$6:AU2175,"&gt;0")+1,0)</f>
        <v>0</v>
      </c>
    </row>
    <row r="2177" spans="40:47">
      <c r="AN2177" s="58">
        <v>61</v>
      </c>
      <c r="AO2177" s="58">
        <v>1</v>
      </c>
      <c r="AP2177" s="58">
        <v>12</v>
      </c>
      <c r="AQ2177" s="58">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58">
        <f ca="1">COUNTIF(INDIRECT("H"&amp;(ROW()+12*(($AN2177-1)*3+$AO2177)-ROW())/12+5):INDIRECT("S"&amp;(ROW()+12*(($AN2177-1)*3+$AO2177)-ROW())/12+5),AQ2177)</f>
        <v>0</v>
      </c>
      <c r="AU2177" s="58">
        <f ca="1">IF(AND(AQ2177&gt;0,AR2177&gt;0),COUNTIF(AU$6:AU2176,"&gt;0")+1,0)</f>
        <v>0</v>
      </c>
    </row>
    <row r="2178" spans="40:47">
      <c r="AN2178" s="58">
        <v>61</v>
      </c>
      <c r="AO2178" s="58">
        <v>2</v>
      </c>
      <c r="AP2178" s="58">
        <v>1</v>
      </c>
      <c r="AQ2178" s="58">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58">
        <f ca="1">COUNTIF(INDIRECT("H"&amp;(ROW()+12*(($AN2178-1)*3+$AO2178)-ROW())/12+5):INDIRECT("S"&amp;(ROW()+12*(($AN2178-1)*3+$AO2178)-ROW())/12+5),AQ2178)</f>
        <v>0</v>
      </c>
      <c r="AU2178" s="58">
        <f ca="1">IF(AND(AQ2178&gt;0,AR2178&gt;0),COUNTIF(AU$6:AU2177,"&gt;0")+1,0)</f>
        <v>0</v>
      </c>
    </row>
    <row r="2179" spans="40:47">
      <c r="AN2179" s="58">
        <v>61</v>
      </c>
      <c r="AO2179" s="58">
        <v>2</v>
      </c>
      <c r="AP2179" s="58">
        <v>2</v>
      </c>
      <c r="AQ2179" s="58">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58">
        <f ca="1">COUNTIF(INDIRECT("H"&amp;(ROW()+12*(($AN2179-1)*3+$AO2179)-ROW())/12+5):INDIRECT("S"&amp;(ROW()+12*(($AN2179-1)*3+$AO2179)-ROW())/12+5),AQ2179)</f>
        <v>0</v>
      </c>
      <c r="AU2179" s="58">
        <f ca="1">IF(AND(AQ2179&gt;0,AR2179&gt;0),COUNTIF(AU$6:AU2178,"&gt;0")+1,0)</f>
        <v>0</v>
      </c>
    </row>
    <row r="2180" spans="40:47">
      <c r="AN2180" s="58">
        <v>61</v>
      </c>
      <c r="AO2180" s="58">
        <v>2</v>
      </c>
      <c r="AP2180" s="58">
        <v>3</v>
      </c>
      <c r="AQ2180" s="58">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58">
        <f ca="1">COUNTIF(INDIRECT("H"&amp;(ROW()+12*(($AN2180-1)*3+$AO2180)-ROW())/12+5):INDIRECT("S"&amp;(ROW()+12*(($AN2180-1)*3+$AO2180)-ROW())/12+5),AQ2180)</f>
        <v>0</v>
      </c>
      <c r="AU2180" s="58">
        <f ca="1">IF(AND(AQ2180&gt;0,AR2180&gt;0),COUNTIF(AU$6:AU2179,"&gt;0")+1,0)</f>
        <v>0</v>
      </c>
    </row>
    <row r="2181" spans="40:47">
      <c r="AN2181" s="58">
        <v>61</v>
      </c>
      <c r="AO2181" s="58">
        <v>2</v>
      </c>
      <c r="AP2181" s="58">
        <v>4</v>
      </c>
      <c r="AQ2181" s="58">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58">
        <f ca="1">COUNTIF(INDIRECT("H"&amp;(ROW()+12*(($AN2181-1)*3+$AO2181)-ROW())/12+5):INDIRECT("S"&amp;(ROW()+12*(($AN2181-1)*3+$AO2181)-ROW())/12+5),AQ2181)</f>
        <v>0</v>
      </c>
      <c r="AU2181" s="58">
        <f ca="1">IF(AND(AQ2181&gt;0,AR2181&gt;0),COUNTIF(AU$6:AU2180,"&gt;0")+1,0)</f>
        <v>0</v>
      </c>
    </row>
    <row r="2182" spans="40:47">
      <c r="AN2182" s="58">
        <v>61</v>
      </c>
      <c r="AO2182" s="58">
        <v>2</v>
      </c>
      <c r="AP2182" s="58">
        <v>5</v>
      </c>
      <c r="AQ2182" s="58">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58">
        <f ca="1">COUNTIF(INDIRECT("H"&amp;(ROW()+12*(($AN2182-1)*3+$AO2182)-ROW())/12+5):INDIRECT("S"&amp;(ROW()+12*(($AN2182-1)*3+$AO2182)-ROW())/12+5),AQ2182)</f>
        <v>0</v>
      </c>
      <c r="AU2182" s="58">
        <f ca="1">IF(AND(AQ2182&gt;0,AR2182&gt;0),COUNTIF(AU$6:AU2181,"&gt;0")+1,0)</f>
        <v>0</v>
      </c>
    </row>
    <row r="2183" spans="40:47">
      <c r="AN2183" s="58">
        <v>61</v>
      </c>
      <c r="AO2183" s="58">
        <v>2</v>
      </c>
      <c r="AP2183" s="58">
        <v>6</v>
      </c>
      <c r="AQ2183" s="58">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58">
        <f ca="1">COUNTIF(INDIRECT("H"&amp;(ROW()+12*(($AN2183-1)*3+$AO2183)-ROW())/12+5):INDIRECT("S"&amp;(ROW()+12*(($AN2183-1)*3+$AO2183)-ROW())/12+5),AQ2183)</f>
        <v>0</v>
      </c>
      <c r="AU2183" s="58">
        <f ca="1">IF(AND(AQ2183&gt;0,AR2183&gt;0),COUNTIF(AU$6:AU2182,"&gt;0")+1,0)</f>
        <v>0</v>
      </c>
    </row>
    <row r="2184" spans="40:47">
      <c r="AN2184" s="58">
        <v>61</v>
      </c>
      <c r="AO2184" s="58">
        <v>2</v>
      </c>
      <c r="AP2184" s="58">
        <v>7</v>
      </c>
      <c r="AQ2184" s="58">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58">
        <f ca="1">COUNTIF(INDIRECT("H"&amp;(ROW()+12*(($AN2184-1)*3+$AO2184)-ROW())/12+5):INDIRECT("S"&amp;(ROW()+12*(($AN2184-1)*3+$AO2184)-ROW())/12+5),AQ2184)</f>
        <v>0</v>
      </c>
      <c r="AU2184" s="58">
        <f ca="1">IF(AND(AQ2184&gt;0,AR2184&gt;0),COUNTIF(AU$6:AU2183,"&gt;0")+1,0)</f>
        <v>0</v>
      </c>
    </row>
    <row r="2185" spans="40:47">
      <c r="AN2185" s="58">
        <v>61</v>
      </c>
      <c r="AO2185" s="58">
        <v>2</v>
      </c>
      <c r="AP2185" s="58">
        <v>8</v>
      </c>
      <c r="AQ2185" s="58">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58">
        <f ca="1">COUNTIF(INDIRECT("H"&amp;(ROW()+12*(($AN2185-1)*3+$AO2185)-ROW())/12+5):INDIRECT("S"&amp;(ROW()+12*(($AN2185-1)*3+$AO2185)-ROW())/12+5),AQ2185)</f>
        <v>0</v>
      </c>
      <c r="AU2185" s="58">
        <f ca="1">IF(AND(AQ2185&gt;0,AR2185&gt;0),COUNTIF(AU$6:AU2184,"&gt;0")+1,0)</f>
        <v>0</v>
      </c>
    </row>
    <row r="2186" spans="40:47">
      <c r="AN2186" s="58">
        <v>61</v>
      </c>
      <c r="AO2186" s="58">
        <v>2</v>
      </c>
      <c r="AP2186" s="58">
        <v>9</v>
      </c>
      <c r="AQ2186" s="58">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58">
        <f ca="1">COUNTIF(INDIRECT("H"&amp;(ROW()+12*(($AN2186-1)*3+$AO2186)-ROW())/12+5):INDIRECT("S"&amp;(ROW()+12*(($AN2186-1)*3+$AO2186)-ROW())/12+5),AQ2186)</f>
        <v>0</v>
      </c>
      <c r="AU2186" s="58">
        <f ca="1">IF(AND(AQ2186&gt;0,AR2186&gt;0),COUNTIF(AU$6:AU2185,"&gt;0")+1,0)</f>
        <v>0</v>
      </c>
    </row>
    <row r="2187" spans="40:47">
      <c r="AN2187" s="58">
        <v>61</v>
      </c>
      <c r="AO2187" s="58">
        <v>2</v>
      </c>
      <c r="AP2187" s="58">
        <v>10</v>
      </c>
      <c r="AQ2187" s="58">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58">
        <f ca="1">COUNTIF(INDIRECT("H"&amp;(ROW()+12*(($AN2187-1)*3+$AO2187)-ROW())/12+5):INDIRECT("S"&amp;(ROW()+12*(($AN2187-1)*3+$AO2187)-ROW())/12+5),AQ2187)</f>
        <v>0</v>
      </c>
      <c r="AU2187" s="58">
        <f ca="1">IF(AND(AQ2187&gt;0,AR2187&gt;0),COUNTIF(AU$6:AU2186,"&gt;0")+1,0)</f>
        <v>0</v>
      </c>
    </row>
    <row r="2188" spans="40:47">
      <c r="AN2188" s="58">
        <v>61</v>
      </c>
      <c r="AO2188" s="58">
        <v>2</v>
      </c>
      <c r="AP2188" s="58">
        <v>11</v>
      </c>
      <c r="AQ2188" s="58">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58">
        <f ca="1">COUNTIF(INDIRECT("H"&amp;(ROW()+12*(($AN2188-1)*3+$AO2188)-ROW())/12+5):INDIRECT("S"&amp;(ROW()+12*(($AN2188-1)*3+$AO2188)-ROW())/12+5),AQ2188)</f>
        <v>0</v>
      </c>
      <c r="AU2188" s="58">
        <f ca="1">IF(AND(AQ2188&gt;0,AR2188&gt;0),COUNTIF(AU$6:AU2187,"&gt;0")+1,0)</f>
        <v>0</v>
      </c>
    </row>
    <row r="2189" spans="40:47">
      <c r="AN2189" s="58">
        <v>61</v>
      </c>
      <c r="AO2189" s="58">
        <v>2</v>
      </c>
      <c r="AP2189" s="58">
        <v>12</v>
      </c>
      <c r="AQ2189" s="58">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58">
        <f ca="1">COUNTIF(INDIRECT("H"&amp;(ROW()+12*(($AN2189-1)*3+$AO2189)-ROW())/12+5):INDIRECT("S"&amp;(ROW()+12*(($AN2189-1)*3+$AO2189)-ROW())/12+5),AQ2189)</f>
        <v>0</v>
      </c>
      <c r="AU2189" s="58">
        <f ca="1">IF(AND(AQ2189&gt;0,AR2189&gt;0),COUNTIF(AU$6:AU2188,"&gt;0")+1,0)</f>
        <v>0</v>
      </c>
    </row>
    <row r="2190" spans="40:47">
      <c r="AN2190" s="58">
        <v>61</v>
      </c>
      <c r="AO2190" s="58">
        <v>3</v>
      </c>
      <c r="AP2190" s="58">
        <v>1</v>
      </c>
      <c r="AQ2190" s="58">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58">
        <f ca="1">COUNTIF(INDIRECT("H"&amp;(ROW()+12*(($AN2190-1)*3+$AO2190)-ROW())/12+5):INDIRECT("S"&amp;(ROW()+12*(($AN2190-1)*3+$AO2190)-ROW())/12+5),AQ2190)</f>
        <v>0</v>
      </c>
      <c r="AU2190" s="58">
        <f ca="1">IF(AND(AQ2190&gt;0,AR2190&gt;0),COUNTIF(AU$6:AU2189,"&gt;0")+1,0)</f>
        <v>0</v>
      </c>
    </row>
    <row r="2191" spans="40:47">
      <c r="AN2191" s="58">
        <v>61</v>
      </c>
      <c r="AO2191" s="58">
        <v>3</v>
      </c>
      <c r="AP2191" s="58">
        <v>2</v>
      </c>
      <c r="AQ2191" s="58">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58">
        <f ca="1">COUNTIF(INDIRECT("H"&amp;(ROW()+12*(($AN2191-1)*3+$AO2191)-ROW())/12+5):INDIRECT("S"&amp;(ROW()+12*(($AN2191-1)*3+$AO2191)-ROW())/12+5),AQ2191)</f>
        <v>0</v>
      </c>
      <c r="AU2191" s="58">
        <f ca="1">IF(AND(AQ2191&gt;0,AR2191&gt;0),COUNTIF(AU$6:AU2190,"&gt;0")+1,0)</f>
        <v>0</v>
      </c>
    </row>
    <row r="2192" spans="40:47">
      <c r="AN2192" s="58">
        <v>61</v>
      </c>
      <c r="AO2192" s="58">
        <v>3</v>
      </c>
      <c r="AP2192" s="58">
        <v>3</v>
      </c>
      <c r="AQ2192" s="58">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58">
        <f ca="1">COUNTIF(INDIRECT("H"&amp;(ROW()+12*(($AN2192-1)*3+$AO2192)-ROW())/12+5):INDIRECT("S"&amp;(ROW()+12*(($AN2192-1)*3+$AO2192)-ROW())/12+5),AQ2192)</f>
        <v>0</v>
      </c>
      <c r="AU2192" s="58">
        <f ca="1">IF(AND(AQ2192&gt;0,AR2192&gt;0),COUNTIF(AU$6:AU2191,"&gt;0")+1,0)</f>
        <v>0</v>
      </c>
    </row>
    <row r="2193" spans="40:47">
      <c r="AN2193" s="58">
        <v>61</v>
      </c>
      <c r="AO2193" s="58">
        <v>3</v>
      </c>
      <c r="AP2193" s="58">
        <v>4</v>
      </c>
      <c r="AQ2193" s="58">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58">
        <f ca="1">COUNTIF(INDIRECT("H"&amp;(ROW()+12*(($AN2193-1)*3+$AO2193)-ROW())/12+5):INDIRECT("S"&amp;(ROW()+12*(($AN2193-1)*3+$AO2193)-ROW())/12+5),AQ2193)</f>
        <v>0</v>
      </c>
      <c r="AU2193" s="58">
        <f ca="1">IF(AND(AQ2193&gt;0,AR2193&gt;0),COUNTIF(AU$6:AU2192,"&gt;0")+1,0)</f>
        <v>0</v>
      </c>
    </row>
    <row r="2194" spans="40:47">
      <c r="AN2194" s="58">
        <v>61</v>
      </c>
      <c r="AO2194" s="58">
        <v>3</v>
      </c>
      <c r="AP2194" s="58">
        <v>5</v>
      </c>
      <c r="AQ2194" s="58">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58">
        <f ca="1">COUNTIF(INDIRECT("H"&amp;(ROW()+12*(($AN2194-1)*3+$AO2194)-ROW())/12+5):INDIRECT("S"&amp;(ROW()+12*(($AN2194-1)*3+$AO2194)-ROW())/12+5),AQ2194)</f>
        <v>0</v>
      </c>
      <c r="AU2194" s="58">
        <f ca="1">IF(AND(AQ2194&gt;0,AR2194&gt;0),COUNTIF(AU$6:AU2193,"&gt;0")+1,0)</f>
        <v>0</v>
      </c>
    </row>
    <row r="2195" spans="40:47">
      <c r="AN2195" s="58">
        <v>61</v>
      </c>
      <c r="AO2195" s="58">
        <v>3</v>
      </c>
      <c r="AP2195" s="58">
        <v>6</v>
      </c>
      <c r="AQ2195" s="58">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58">
        <f ca="1">COUNTIF(INDIRECT("H"&amp;(ROW()+12*(($AN2195-1)*3+$AO2195)-ROW())/12+5):INDIRECT("S"&amp;(ROW()+12*(($AN2195-1)*3+$AO2195)-ROW())/12+5),AQ2195)</f>
        <v>0</v>
      </c>
      <c r="AU2195" s="58">
        <f ca="1">IF(AND(AQ2195&gt;0,AR2195&gt;0),COUNTIF(AU$6:AU2194,"&gt;0")+1,0)</f>
        <v>0</v>
      </c>
    </row>
    <row r="2196" spans="40:47">
      <c r="AN2196" s="58">
        <v>61</v>
      </c>
      <c r="AO2196" s="58">
        <v>3</v>
      </c>
      <c r="AP2196" s="58">
        <v>7</v>
      </c>
      <c r="AQ2196" s="58">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58">
        <f ca="1">COUNTIF(INDIRECT("H"&amp;(ROW()+12*(($AN2196-1)*3+$AO2196)-ROW())/12+5):INDIRECT("S"&amp;(ROW()+12*(($AN2196-1)*3+$AO2196)-ROW())/12+5),AQ2196)</f>
        <v>0</v>
      </c>
      <c r="AU2196" s="58">
        <f ca="1">IF(AND(AQ2196&gt;0,AR2196&gt;0),COUNTIF(AU$6:AU2195,"&gt;0")+1,0)</f>
        <v>0</v>
      </c>
    </row>
    <row r="2197" spans="40:47">
      <c r="AN2197" s="58">
        <v>61</v>
      </c>
      <c r="AO2197" s="58">
        <v>3</v>
      </c>
      <c r="AP2197" s="58">
        <v>8</v>
      </c>
      <c r="AQ2197" s="58">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58">
        <f ca="1">COUNTIF(INDIRECT("H"&amp;(ROW()+12*(($AN2197-1)*3+$AO2197)-ROW())/12+5):INDIRECT("S"&amp;(ROW()+12*(($AN2197-1)*3+$AO2197)-ROW())/12+5),AQ2197)</f>
        <v>0</v>
      </c>
      <c r="AU2197" s="58">
        <f ca="1">IF(AND(AQ2197&gt;0,AR2197&gt;0),COUNTIF(AU$6:AU2196,"&gt;0")+1,0)</f>
        <v>0</v>
      </c>
    </row>
    <row r="2198" spans="40:47">
      <c r="AN2198" s="58">
        <v>61</v>
      </c>
      <c r="AO2198" s="58">
        <v>3</v>
      </c>
      <c r="AP2198" s="58">
        <v>9</v>
      </c>
      <c r="AQ2198" s="58">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58">
        <f ca="1">COUNTIF(INDIRECT("H"&amp;(ROW()+12*(($AN2198-1)*3+$AO2198)-ROW())/12+5):INDIRECT("S"&amp;(ROW()+12*(($AN2198-1)*3+$AO2198)-ROW())/12+5),AQ2198)</f>
        <v>0</v>
      </c>
      <c r="AU2198" s="58">
        <f ca="1">IF(AND(AQ2198&gt;0,AR2198&gt;0),COUNTIF(AU$6:AU2197,"&gt;0")+1,0)</f>
        <v>0</v>
      </c>
    </row>
    <row r="2199" spans="40:47">
      <c r="AN2199" s="58">
        <v>61</v>
      </c>
      <c r="AO2199" s="58">
        <v>3</v>
      </c>
      <c r="AP2199" s="58">
        <v>10</v>
      </c>
      <c r="AQ2199" s="58">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58">
        <f ca="1">COUNTIF(INDIRECT("H"&amp;(ROW()+12*(($AN2199-1)*3+$AO2199)-ROW())/12+5):INDIRECT("S"&amp;(ROW()+12*(($AN2199-1)*3+$AO2199)-ROW())/12+5),AQ2199)</f>
        <v>0</v>
      </c>
      <c r="AU2199" s="58">
        <f ca="1">IF(AND(AQ2199&gt;0,AR2199&gt;0),COUNTIF(AU$6:AU2198,"&gt;0")+1,0)</f>
        <v>0</v>
      </c>
    </row>
    <row r="2200" spans="40:47">
      <c r="AN2200" s="58">
        <v>61</v>
      </c>
      <c r="AO2200" s="58">
        <v>3</v>
      </c>
      <c r="AP2200" s="58">
        <v>11</v>
      </c>
      <c r="AQ2200" s="58">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58">
        <f ca="1">COUNTIF(INDIRECT("H"&amp;(ROW()+12*(($AN2200-1)*3+$AO2200)-ROW())/12+5):INDIRECT("S"&amp;(ROW()+12*(($AN2200-1)*3+$AO2200)-ROW())/12+5),AQ2200)</f>
        <v>0</v>
      </c>
      <c r="AU2200" s="58">
        <f ca="1">IF(AND(AQ2200&gt;0,AR2200&gt;0),COUNTIF(AU$6:AU2199,"&gt;0")+1,0)</f>
        <v>0</v>
      </c>
    </row>
    <row r="2201" spans="40:47">
      <c r="AN2201" s="243">
        <v>61</v>
      </c>
      <c r="AO2201" s="243">
        <v>3</v>
      </c>
      <c r="AP2201" s="243">
        <v>12</v>
      </c>
      <c r="AQ2201" s="58">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58">
        <f ca="1">COUNTIF(INDIRECT("H"&amp;(ROW()+12*(($AN2201-1)*3+$AO2201)-ROW())/12+5):INDIRECT("S"&amp;(ROW()+12*(($AN2201-1)*3+$AO2201)-ROW())/12+5),AQ2201)</f>
        <v>0</v>
      </c>
      <c r="AU2201" s="58">
        <f ca="1">IF(AND(AQ2201&gt;0,AR2201&gt;0),COUNTIF(AU$6:AU2200,"&gt;0")+1,0)</f>
        <v>0</v>
      </c>
    </row>
    <row r="2202" spans="40:47">
      <c r="AN2202" s="58">
        <v>62</v>
      </c>
      <c r="AO2202" s="58">
        <v>1</v>
      </c>
      <c r="AP2202" s="58">
        <v>1</v>
      </c>
      <c r="AQ2202" s="58">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58">
        <f ca="1">COUNTIF(INDIRECT("H"&amp;(ROW()+12*(($AN2202-1)*3+$AO2202)-ROW())/12+5):INDIRECT("S"&amp;(ROW()+12*(($AN2202-1)*3+$AO2202)-ROW())/12+5),AQ2202)</f>
        <v>0</v>
      </c>
      <c r="AU2202" s="58">
        <f ca="1">IF(AND(AQ2202&gt;0,AR2202&gt;0),COUNTIF(AU$6:AU2201,"&gt;0")+1,0)</f>
        <v>0</v>
      </c>
    </row>
    <row r="2203" spans="40:47">
      <c r="AN2203" s="58">
        <v>62</v>
      </c>
      <c r="AO2203" s="58">
        <v>1</v>
      </c>
      <c r="AP2203" s="58">
        <v>2</v>
      </c>
      <c r="AQ2203" s="58">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58">
        <f ca="1">COUNTIF(INDIRECT("H"&amp;(ROW()+12*(($AN2203-1)*3+$AO2203)-ROW())/12+5):INDIRECT("S"&amp;(ROW()+12*(($AN2203-1)*3+$AO2203)-ROW())/12+5),AQ2203)</f>
        <v>0</v>
      </c>
      <c r="AU2203" s="58">
        <f ca="1">IF(AND(AQ2203&gt;0,AR2203&gt;0),COUNTIF(AU$6:AU2202,"&gt;0")+1,0)</f>
        <v>0</v>
      </c>
    </row>
    <row r="2204" spans="40:47">
      <c r="AN2204" s="58">
        <v>62</v>
      </c>
      <c r="AO2204" s="58">
        <v>1</v>
      </c>
      <c r="AP2204" s="58">
        <v>3</v>
      </c>
      <c r="AQ2204" s="58">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58">
        <f ca="1">COUNTIF(INDIRECT("H"&amp;(ROW()+12*(($AN2204-1)*3+$AO2204)-ROW())/12+5):INDIRECT("S"&amp;(ROW()+12*(($AN2204-1)*3+$AO2204)-ROW())/12+5),AQ2204)</f>
        <v>0</v>
      </c>
      <c r="AU2204" s="58">
        <f ca="1">IF(AND(AQ2204&gt;0,AR2204&gt;0),COUNTIF(AU$6:AU2203,"&gt;0")+1,0)</f>
        <v>0</v>
      </c>
    </row>
    <row r="2205" spans="40:47">
      <c r="AN2205" s="58">
        <v>62</v>
      </c>
      <c r="AO2205" s="58">
        <v>1</v>
      </c>
      <c r="AP2205" s="58">
        <v>4</v>
      </c>
      <c r="AQ2205" s="58">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58">
        <f ca="1">COUNTIF(INDIRECT("H"&amp;(ROW()+12*(($AN2205-1)*3+$AO2205)-ROW())/12+5):INDIRECT("S"&amp;(ROW()+12*(($AN2205-1)*3+$AO2205)-ROW())/12+5),AQ2205)</f>
        <v>0</v>
      </c>
      <c r="AU2205" s="58">
        <f ca="1">IF(AND(AQ2205&gt;0,AR2205&gt;0),COUNTIF(AU$6:AU2204,"&gt;0")+1,0)</f>
        <v>0</v>
      </c>
    </row>
    <row r="2206" spans="40:47">
      <c r="AN2206" s="58">
        <v>62</v>
      </c>
      <c r="AO2206" s="58">
        <v>1</v>
      </c>
      <c r="AP2206" s="58">
        <v>5</v>
      </c>
      <c r="AQ2206" s="58">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58">
        <f ca="1">COUNTIF(INDIRECT("H"&amp;(ROW()+12*(($AN2206-1)*3+$AO2206)-ROW())/12+5):INDIRECT("S"&amp;(ROW()+12*(($AN2206-1)*3+$AO2206)-ROW())/12+5),AQ2206)</f>
        <v>0</v>
      </c>
      <c r="AU2206" s="58">
        <f ca="1">IF(AND(AQ2206&gt;0,AR2206&gt;0),COUNTIF(AU$6:AU2205,"&gt;0")+1,0)</f>
        <v>0</v>
      </c>
    </row>
    <row r="2207" spans="40:47">
      <c r="AN2207" s="58">
        <v>62</v>
      </c>
      <c r="AO2207" s="58">
        <v>1</v>
      </c>
      <c r="AP2207" s="58">
        <v>6</v>
      </c>
      <c r="AQ2207" s="58">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58">
        <f ca="1">COUNTIF(INDIRECT("H"&amp;(ROW()+12*(($AN2207-1)*3+$AO2207)-ROW())/12+5):INDIRECT("S"&amp;(ROW()+12*(($AN2207-1)*3+$AO2207)-ROW())/12+5),AQ2207)</f>
        <v>0</v>
      </c>
      <c r="AU2207" s="58">
        <f ca="1">IF(AND(AQ2207&gt;0,AR2207&gt;0),COUNTIF(AU$6:AU2206,"&gt;0")+1,0)</f>
        <v>0</v>
      </c>
    </row>
    <row r="2208" spans="40:47">
      <c r="AN2208" s="58">
        <v>62</v>
      </c>
      <c r="AO2208" s="58">
        <v>1</v>
      </c>
      <c r="AP2208" s="58">
        <v>7</v>
      </c>
      <c r="AQ2208" s="58">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58">
        <f ca="1">COUNTIF(INDIRECT("H"&amp;(ROW()+12*(($AN2208-1)*3+$AO2208)-ROW())/12+5):INDIRECT("S"&amp;(ROW()+12*(($AN2208-1)*3+$AO2208)-ROW())/12+5),AQ2208)</f>
        <v>0</v>
      </c>
      <c r="AU2208" s="58">
        <f ca="1">IF(AND(AQ2208&gt;0,AR2208&gt;0),COUNTIF(AU$6:AU2207,"&gt;0")+1,0)</f>
        <v>0</v>
      </c>
    </row>
    <row r="2209" spans="40:47">
      <c r="AN2209" s="58">
        <v>62</v>
      </c>
      <c r="AO2209" s="58">
        <v>1</v>
      </c>
      <c r="AP2209" s="58">
        <v>8</v>
      </c>
      <c r="AQ2209" s="58">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58">
        <f ca="1">COUNTIF(INDIRECT("H"&amp;(ROW()+12*(($AN2209-1)*3+$AO2209)-ROW())/12+5):INDIRECT("S"&amp;(ROW()+12*(($AN2209-1)*3+$AO2209)-ROW())/12+5),AQ2209)</f>
        <v>0</v>
      </c>
      <c r="AU2209" s="58">
        <f ca="1">IF(AND(AQ2209&gt;0,AR2209&gt;0),COUNTIF(AU$6:AU2208,"&gt;0")+1,0)</f>
        <v>0</v>
      </c>
    </row>
    <row r="2210" spans="40:47">
      <c r="AN2210" s="58">
        <v>62</v>
      </c>
      <c r="AO2210" s="58">
        <v>1</v>
      </c>
      <c r="AP2210" s="58">
        <v>9</v>
      </c>
      <c r="AQ2210" s="58">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58">
        <f ca="1">COUNTIF(INDIRECT("H"&amp;(ROW()+12*(($AN2210-1)*3+$AO2210)-ROW())/12+5):INDIRECT("S"&amp;(ROW()+12*(($AN2210-1)*3+$AO2210)-ROW())/12+5),AQ2210)</f>
        <v>0</v>
      </c>
      <c r="AU2210" s="58">
        <f ca="1">IF(AND(AQ2210&gt;0,AR2210&gt;0),COUNTIF(AU$6:AU2209,"&gt;0")+1,0)</f>
        <v>0</v>
      </c>
    </row>
    <row r="2211" spans="40:47">
      <c r="AN2211" s="58">
        <v>62</v>
      </c>
      <c r="AO2211" s="58">
        <v>1</v>
      </c>
      <c r="AP2211" s="58">
        <v>10</v>
      </c>
      <c r="AQ2211" s="58">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58">
        <f ca="1">COUNTIF(INDIRECT("H"&amp;(ROW()+12*(($AN2211-1)*3+$AO2211)-ROW())/12+5):INDIRECT("S"&amp;(ROW()+12*(($AN2211-1)*3+$AO2211)-ROW())/12+5),AQ2211)</f>
        <v>0</v>
      </c>
      <c r="AU2211" s="58">
        <f ca="1">IF(AND(AQ2211&gt;0,AR2211&gt;0),COUNTIF(AU$6:AU2210,"&gt;0")+1,0)</f>
        <v>0</v>
      </c>
    </row>
    <row r="2212" spans="40:47">
      <c r="AN2212" s="58">
        <v>62</v>
      </c>
      <c r="AO2212" s="58">
        <v>1</v>
      </c>
      <c r="AP2212" s="58">
        <v>11</v>
      </c>
      <c r="AQ2212" s="58">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58">
        <f ca="1">COUNTIF(INDIRECT("H"&amp;(ROW()+12*(($AN2212-1)*3+$AO2212)-ROW())/12+5):INDIRECT("S"&amp;(ROW()+12*(($AN2212-1)*3+$AO2212)-ROW())/12+5),AQ2212)</f>
        <v>0</v>
      </c>
      <c r="AU2212" s="58">
        <f ca="1">IF(AND(AQ2212&gt;0,AR2212&gt;0),COUNTIF(AU$6:AU2211,"&gt;0")+1,0)</f>
        <v>0</v>
      </c>
    </row>
    <row r="2213" spans="40:47">
      <c r="AN2213" s="58">
        <v>62</v>
      </c>
      <c r="AO2213" s="58">
        <v>1</v>
      </c>
      <c r="AP2213" s="58">
        <v>12</v>
      </c>
      <c r="AQ2213" s="58">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58">
        <f ca="1">COUNTIF(INDIRECT("H"&amp;(ROW()+12*(($AN2213-1)*3+$AO2213)-ROW())/12+5):INDIRECT("S"&amp;(ROW()+12*(($AN2213-1)*3+$AO2213)-ROW())/12+5),AQ2213)</f>
        <v>0</v>
      </c>
      <c r="AU2213" s="58">
        <f ca="1">IF(AND(AQ2213&gt;0,AR2213&gt;0),COUNTIF(AU$6:AU2212,"&gt;0")+1,0)</f>
        <v>0</v>
      </c>
    </row>
    <row r="2214" spans="40:47">
      <c r="AN2214" s="58">
        <v>62</v>
      </c>
      <c r="AO2214" s="58">
        <v>2</v>
      </c>
      <c r="AP2214" s="58">
        <v>1</v>
      </c>
      <c r="AQ2214" s="58">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58">
        <f ca="1">COUNTIF(INDIRECT("H"&amp;(ROW()+12*(($AN2214-1)*3+$AO2214)-ROW())/12+5):INDIRECT("S"&amp;(ROW()+12*(($AN2214-1)*3+$AO2214)-ROW())/12+5),AQ2214)</f>
        <v>0</v>
      </c>
      <c r="AU2214" s="58">
        <f ca="1">IF(AND(AQ2214&gt;0,AR2214&gt;0),COUNTIF(AU$6:AU2213,"&gt;0")+1,0)</f>
        <v>0</v>
      </c>
    </row>
    <row r="2215" spans="40:47">
      <c r="AN2215" s="58">
        <v>62</v>
      </c>
      <c r="AO2215" s="58">
        <v>2</v>
      </c>
      <c r="AP2215" s="58">
        <v>2</v>
      </c>
      <c r="AQ2215" s="58">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58">
        <f ca="1">COUNTIF(INDIRECT("H"&amp;(ROW()+12*(($AN2215-1)*3+$AO2215)-ROW())/12+5):INDIRECT("S"&amp;(ROW()+12*(($AN2215-1)*3+$AO2215)-ROW())/12+5),AQ2215)</f>
        <v>0</v>
      </c>
      <c r="AU2215" s="58">
        <f ca="1">IF(AND(AQ2215&gt;0,AR2215&gt;0),COUNTIF(AU$6:AU2214,"&gt;0")+1,0)</f>
        <v>0</v>
      </c>
    </row>
    <row r="2216" spans="40:47">
      <c r="AN2216" s="58">
        <v>62</v>
      </c>
      <c r="AO2216" s="58">
        <v>2</v>
      </c>
      <c r="AP2216" s="58">
        <v>3</v>
      </c>
      <c r="AQ2216" s="58">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58">
        <f ca="1">COUNTIF(INDIRECT("H"&amp;(ROW()+12*(($AN2216-1)*3+$AO2216)-ROW())/12+5):INDIRECT("S"&amp;(ROW()+12*(($AN2216-1)*3+$AO2216)-ROW())/12+5),AQ2216)</f>
        <v>0</v>
      </c>
      <c r="AU2216" s="58">
        <f ca="1">IF(AND(AQ2216&gt;0,AR2216&gt;0),COUNTIF(AU$6:AU2215,"&gt;0")+1,0)</f>
        <v>0</v>
      </c>
    </row>
    <row r="2217" spans="40:47">
      <c r="AN2217" s="58">
        <v>62</v>
      </c>
      <c r="AO2217" s="58">
        <v>2</v>
      </c>
      <c r="AP2217" s="58">
        <v>4</v>
      </c>
      <c r="AQ2217" s="58">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58">
        <f ca="1">COUNTIF(INDIRECT("H"&amp;(ROW()+12*(($AN2217-1)*3+$AO2217)-ROW())/12+5):INDIRECT("S"&amp;(ROW()+12*(($AN2217-1)*3+$AO2217)-ROW())/12+5),AQ2217)</f>
        <v>0</v>
      </c>
      <c r="AU2217" s="58">
        <f ca="1">IF(AND(AQ2217&gt;0,AR2217&gt;0),COUNTIF(AU$6:AU2216,"&gt;0")+1,0)</f>
        <v>0</v>
      </c>
    </row>
    <row r="2218" spans="40:47">
      <c r="AN2218" s="58">
        <v>62</v>
      </c>
      <c r="AO2218" s="58">
        <v>2</v>
      </c>
      <c r="AP2218" s="58">
        <v>5</v>
      </c>
      <c r="AQ2218" s="58">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58">
        <f ca="1">COUNTIF(INDIRECT("H"&amp;(ROW()+12*(($AN2218-1)*3+$AO2218)-ROW())/12+5):INDIRECT("S"&amp;(ROW()+12*(($AN2218-1)*3+$AO2218)-ROW())/12+5),AQ2218)</f>
        <v>0</v>
      </c>
      <c r="AU2218" s="58">
        <f ca="1">IF(AND(AQ2218&gt;0,AR2218&gt;0),COUNTIF(AU$6:AU2217,"&gt;0")+1,0)</f>
        <v>0</v>
      </c>
    </row>
    <row r="2219" spans="40:47">
      <c r="AN2219" s="58">
        <v>62</v>
      </c>
      <c r="AO2219" s="58">
        <v>2</v>
      </c>
      <c r="AP2219" s="58">
        <v>6</v>
      </c>
      <c r="AQ2219" s="58">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58">
        <f ca="1">COUNTIF(INDIRECT("H"&amp;(ROW()+12*(($AN2219-1)*3+$AO2219)-ROW())/12+5):INDIRECT("S"&amp;(ROW()+12*(($AN2219-1)*3+$AO2219)-ROW())/12+5),AQ2219)</f>
        <v>0</v>
      </c>
      <c r="AU2219" s="58">
        <f ca="1">IF(AND(AQ2219&gt;0,AR2219&gt;0),COUNTIF(AU$6:AU2218,"&gt;0")+1,0)</f>
        <v>0</v>
      </c>
    </row>
    <row r="2220" spans="40:47">
      <c r="AN2220" s="58">
        <v>62</v>
      </c>
      <c r="AO2220" s="58">
        <v>2</v>
      </c>
      <c r="AP2220" s="58">
        <v>7</v>
      </c>
      <c r="AQ2220" s="58">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58">
        <f ca="1">COUNTIF(INDIRECT("H"&amp;(ROW()+12*(($AN2220-1)*3+$AO2220)-ROW())/12+5):INDIRECT("S"&amp;(ROW()+12*(($AN2220-1)*3+$AO2220)-ROW())/12+5),AQ2220)</f>
        <v>0</v>
      </c>
      <c r="AU2220" s="58">
        <f ca="1">IF(AND(AQ2220&gt;0,AR2220&gt;0),COUNTIF(AU$6:AU2219,"&gt;0")+1,0)</f>
        <v>0</v>
      </c>
    </row>
    <row r="2221" spans="40:47">
      <c r="AN2221" s="58">
        <v>62</v>
      </c>
      <c r="AO2221" s="58">
        <v>2</v>
      </c>
      <c r="AP2221" s="58">
        <v>8</v>
      </c>
      <c r="AQ2221" s="58">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58">
        <f ca="1">COUNTIF(INDIRECT("H"&amp;(ROW()+12*(($AN2221-1)*3+$AO2221)-ROW())/12+5):INDIRECT("S"&amp;(ROW()+12*(($AN2221-1)*3+$AO2221)-ROW())/12+5),AQ2221)</f>
        <v>0</v>
      </c>
      <c r="AU2221" s="58">
        <f ca="1">IF(AND(AQ2221&gt;0,AR2221&gt;0),COUNTIF(AU$6:AU2220,"&gt;0")+1,0)</f>
        <v>0</v>
      </c>
    </row>
    <row r="2222" spans="40:47">
      <c r="AN2222" s="58">
        <v>62</v>
      </c>
      <c r="AO2222" s="58">
        <v>2</v>
      </c>
      <c r="AP2222" s="58">
        <v>9</v>
      </c>
      <c r="AQ2222" s="58">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58">
        <f ca="1">COUNTIF(INDIRECT("H"&amp;(ROW()+12*(($AN2222-1)*3+$AO2222)-ROW())/12+5):INDIRECT("S"&amp;(ROW()+12*(($AN2222-1)*3+$AO2222)-ROW())/12+5),AQ2222)</f>
        <v>0</v>
      </c>
      <c r="AU2222" s="58">
        <f ca="1">IF(AND(AQ2222&gt;0,AR2222&gt;0),COUNTIF(AU$6:AU2221,"&gt;0")+1,0)</f>
        <v>0</v>
      </c>
    </row>
    <row r="2223" spans="40:47">
      <c r="AN2223" s="58">
        <v>62</v>
      </c>
      <c r="AO2223" s="58">
        <v>2</v>
      </c>
      <c r="AP2223" s="58">
        <v>10</v>
      </c>
      <c r="AQ2223" s="58">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58">
        <f ca="1">COUNTIF(INDIRECT("H"&amp;(ROW()+12*(($AN2223-1)*3+$AO2223)-ROW())/12+5):INDIRECT("S"&amp;(ROW()+12*(($AN2223-1)*3+$AO2223)-ROW())/12+5),AQ2223)</f>
        <v>0</v>
      </c>
      <c r="AU2223" s="58">
        <f ca="1">IF(AND(AQ2223&gt;0,AR2223&gt;0),COUNTIF(AU$6:AU2222,"&gt;0")+1,0)</f>
        <v>0</v>
      </c>
    </row>
    <row r="2224" spans="40:47">
      <c r="AN2224" s="58">
        <v>62</v>
      </c>
      <c r="AO2224" s="58">
        <v>2</v>
      </c>
      <c r="AP2224" s="58">
        <v>11</v>
      </c>
      <c r="AQ2224" s="58">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58">
        <f ca="1">COUNTIF(INDIRECT("H"&amp;(ROW()+12*(($AN2224-1)*3+$AO2224)-ROW())/12+5):INDIRECT("S"&amp;(ROW()+12*(($AN2224-1)*3+$AO2224)-ROW())/12+5),AQ2224)</f>
        <v>0</v>
      </c>
      <c r="AU2224" s="58">
        <f ca="1">IF(AND(AQ2224&gt;0,AR2224&gt;0),COUNTIF(AU$6:AU2223,"&gt;0")+1,0)</f>
        <v>0</v>
      </c>
    </row>
    <row r="2225" spans="40:47">
      <c r="AN2225" s="58">
        <v>62</v>
      </c>
      <c r="AO2225" s="58">
        <v>2</v>
      </c>
      <c r="AP2225" s="58">
        <v>12</v>
      </c>
      <c r="AQ2225" s="58">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58">
        <f ca="1">COUNTIF(INDIRECT("H"&amp;(ROW()+12*(($AN2225-1)*3+$AO2225)-ROW())/12+5):INDIRECT("S"&amp;(ROW()+12*(($AN2225-1)*3+$AO2225)-ROW())/12+5),AQ2225)</f>
        <v>0</v>
      </c>
      <c r="AU2225" s="58">
        <f ca="1">IF(AND(AQ2225&gt;0,AR2225&gt;0),COUNTIF(AU$6:AU2224,"&gt;0")+1,0)</f>
        <v>0</v>
      </c>
    </row>
    <row r="2226" spans="40:47">
      <c r="AN2226" s="58">
        <v>62</v>
      </c>
      <c r="AO2226" s="58">
        <v>3</v>
      </c>
      <c r="AP2226" s="58">
        <v>1</v>
      </c>
      <c r="AQ2226" s="58">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58">
        <f ca="1">COUNTIF(INDIRECT("H"&amp;(ROW()+12*(($AN2226-1)*3+$AO2226)-ROW())/12+5):INDIRECT("S"&amp;(ROW()+12*(($AN2226-1)*3+$AO2226)-ROW())/12+5),AQ2226)</f>
        <v>0</v>
      </c>
      <c r="AU2226" s="58">
        <f ca="1">IF(AND(AQ2226&gt;0,AR2226&gt;0),COUNTIF(AU$6:AU2225,"&gt;0")+1,0)</f>
        <v>0</v>
      </c>
    </row>
    <row r="2227" spans="40:47">
      <c r="AN2227" s="58">
        <v>62</v>
      </c>
      <c r="AO2227" s="58">
        <v>3</v>
      </c>
      <c r="AP2227" s="58">
        <v>2</v>
      </c>
      <c r="AQ2227" s="58">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58">
        <f ca="1">COUNTIF(INDIRECT("H"&amp;(ROW()+12*(($AN2227-1)*3+$AO2227)-ROW())/12+5):INDIRECT("S"&amp;(ROW()+12*(($AN2227-1)*3+$AO2227)-ROW())/12+5),AQ2227)</f>
        <v>0</v>
      </c>
      <c r="AU2227" s="58">
        <f ca="1">IF(AND(AQ2227&gt;0,AR2227&gt;0),COUNTIF(AU$6:AU2226,"&gt;0")+1,0)</f>
        <v>0</v>
      </c>
    </row>
    <row r="2228" spans="40:47">
      <c r="AN2228" s="58">
        <v>62</v>
      </c>
      <c r="AO2228" s="58">
        <v>3</v>
      </c>
      <c r="AP2228" s="58">
        <v>3</v>
      </c>
      <c r="AQ2228" s="58">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58">
        <f ca="1">COUNTIF(INDIRECT("H"&amp;(ROW()+12*(($AN2228-1)*3+$AO2228)-ROW())/12+5):INDIRECT("S"&amp;(ROW()+12*(($AN2228-1)*3+$AO2228)-ROW())/12+5),AQ2228)</f>
        <v>0</v>
      </c>
      <c r="AU2228" s="58">
        <f ca="1">IF(AND(AQ2228&gt;0,AR2228&gt;0),COUNTIF(AU$6:AU2227,"&gt;0")+1,0)</f>
        <v>0</v>
      </c>
    </row>
    <row r="2229" spans="40:47">
      <c r="AN2229" s="58">
        <v>62</v>
      </c>
      <c r="AO2229" s="58">
        <v>3</v>
      </c>
      <c r="AP2229" s="58">
        <v>4</v>
      </c>
      <c r="AQ2229" s="58">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58">
        <f ca="1">COUNTIF(INDIRECT("H"&amp;(ROW()+12*(($AN2229-1)*3+$AO2229)-ROW())/12+5):INDIRECT("S"&amp;(ROW()+12*(($AN2229-1)*3+$AO2229)-ROW())/12+5),AQ2229)</f>
        <v>0</v>
      </c>
      <c r="AU2229" s="58">
        <f ca="1">IF(AND(AQ2229&gt;0,AR2229&gt;0),COUNTIF(AU$6:AU2228,"&gt;0")+1,0)</f>
        <v>0</v>
      </c>
    </row>
    <row r="2230" spans="40:47">
      <c r="AN2230" s="58">
        <v>62</v>
      </c>
      <c r="AO2230" s="58">
        <v>3</v>
      </c>
      <c r="AP2230" s="58">
        <v>5</v>
      </c>
      <c r="AQ2230" s="58">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58">
        <f ca="1">COUNTIF(INDIRECT("H"&amp;(ROW()+12*(($AN2230-1)*3+$AO2230)-ROW())/12+5):INDIRECT("S"&amp;(ROW()+12*(($AN2230-1)*3+$AO2230)-ROW())/12+5),AQ2230)</f>
        <v>0</v>
      </c>
      <c r="AU2230" s="58">
        <f ca="1">IF(AND(AQ2230&gt;0,AR2230&gt;0),COUNTIF(AU$6:AU2229,"&gt;0")+1,0)</f>
        <v>0</v>
      </c>
    </row>
    <row r="2231" spans="40:47">
      <c r="AN2231" s="58">
        <v>62</v>
      </c>
      <c r="AO2231" s="58">
        <v>3</v>
      </c>
      <c r="AP2231" s="58">
        <v>6</v>
      </c>
      <c r="AQ2231" s="58">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58">
        <f ca="1">COUNTIF(INDIRECT("H"&amp;(ROW()+12*(($AN2231-1)*3+$AO2231)-ROW())/12+5):INDIRECT("S"&amp;(ROW()+12*(($AN2231-1)*3+$AO2231)-ROW())/12+5),AQ2231)</f>
        <v>0</v>
      </c>
      <c r="AU2231" s="58">
        <f ca="1">IF(AND(AQ2231&gt;0,AR2231&gt;0),COUNTIF(AU$6:AU2230,"&gt;0")+1,0)</f>
        <v>0</v>
      </c>
    </row>
    <row r="2232" spans="40:47">
      <c r="AN2232" s="58">
        <v>62</v>
      </c>
      <c r="AO2232" s="58">
        <v>3</v>
      </c>
      <c r="AP2232" s="58">
        <v>7</v>
      </c>
      <c r="AQ2232" s="58">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58">
        <f ca="1">COUNTIF(INDIRECT("H"&amp;(ROW()+12*(($AN2232-1)*3+$AO2232)-ROW())/12+5):INDIRECT("S"&amp;(ROW()+12*(($AN2232-1)*3+$AO2232)-ROW())/12+5),AQ2232)</f>
        <v>0</v>
      </c>
      <c r="AU2232" s="58">
        <f ca="1">IF(AND(AQ2232&gt;0,AR2232&gt;0),COUNTIF(AU$6:AU2231,"&gt;0")+1,0)</f>
        <v>0</v>
      </c>
    </row>
    <row r="2233" spans="40:47">
      <c r="AN2233" s="58">
        <v>62</v>
      </c>
      <c r="AO2233" s="58">
        <v>3</v>
      </c>
      <c r="AP2233" s="58">
        <v>8</v>
      </c>
      <c r="AQ2233" s="58">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58">
        <f ca="1">COUNTIF(INDIRECT("H"&amp;(ROW()+12*(($AN2233-1)*3+$AO2233)-ROW())/12+5):INDIRECT("S"&amp;(ROW()+12*(($AN2233-1)*3+$AO2233)-ROW())/12+5),AQ2233)</f>
        <v>0</v>
      </c>
      <c r="AU2233" s="58">
        <f ca="1">IF(AND(AQ2233&gt;0,AR2233&gt;0),COUNTIF(AU$6:AU2232,"&gt;0")+1,0)</f>
        <v>0</v>
      </c>
    </row>
    <row r="2234" spans="40:47">
      <c r="AN2234" s="58">
        <v>62</v>
      </c>
      <c r="AO2234" s="58">
        <v>3</v>
      </c>
      <c r="AP2234" s="58">
        <v>9</v>
      </c>
      <c r="AQ2234" s="58">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58">
        <f ca="1">COUNTIF(INDIRECT("H"&amp;(ROW()+12*(($AN2234-1)*3+$AO2234)-ROW())/12+5):INDIRECT("S"&amp;(ROW()+12*(($AN2234-1)*3+$AO2234)-ROW())/12+5),AQ2234)</f>
        <v>0</v>
      </c>
      <c r="AU2234" s="58">
        <f ca="1">IF(AND(AQ2234&gt;0,AR2234&gt;0),COUNTIF(AU$6:AU2233,"&gt;0")+1,0)</f>
        <v>0</v>
      </c>
    </row>
    <row r="2235" spans="40:47">
      <c r="AN2235" s="58">
        <v>62</v>
      </c>
      <c r="AO2235" s="58">
        <v>3</v>
      </c>
      <c r="AP2235" s="58">
        <v>10</v>
      </c>
      <c r="AQ2235" s="58">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58">
        <f ca="1">COUNTIF(INDIRECT("H"&amp;(ROW()+12*(($AN2235-1)*3+$AO2235)-ROW())/12+5):INDIRECT("S"&amp;(ROW()+12*(($AN2235-1)*3+$AO2235)-ROW())/12+5),AQ2235)</f>
        <v>0</v>
      </c>
      <c r="AU2235" s="58">
        <f ca="1">IF(AND(AQ2235&gt;0,AR2235&gt;0),COUNTIF(AU$6:AU2234,"&gt;0")+1,0)</f>
        <v>0</v>
      </c>
    </row>
    <row r="2236" spans="40:47">
      <c r="AN2236" s="58">
        <v>62</v>
      </c>
      <c r="AO2236" s="58">
        <v>3</v>
      </c>
      <c r="AP2236" s="58">
        <v>11</v>
      </c>
      <c r="AQ2236" s="58">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58">
        <f ca="1">COUNTIF(INDIRECT("H"&amp;(ROW()+12*(($AN2236-1)*3+$AO2236)-ROW())/12+5):INDIRECT("S"&amp;(ROW()+12*(($AN2236-1)*3+$AO2236)-ROW())/12+5),AQ2236)</f>
        <v>0</v>
      </c>
      <c r="AU2236" s="58">
        <f ca="1">IF(AND(AQ2236&gt;0,AR2236&gt;0),COUNTIF(AU$6:AU2235,"&gt;0")+1,0)</f>
        <v>0</v>
      </c>
    </row>
    <row r="2237" spans="40:47">
      <c r="AN2237" s="243">
        <v>62</v>
      </c>
      <c r="AO2237" s="243">
        <v>3</v>
      </c>
      <c r="AP2237" s="243">
        <v>12</v>
      </c>
      <c r="AQ2237" s="58">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58">
        <f ca="1">COUNTIF(INDIRECT("H"&amp;(ROW()+12*(($AN2237-1)*3+$AO2237)-ROW())/12+5):INDIRECT("S"&amp;(ROW()+12*(($AN2237-1)*3+$AO2237)-ROW())/12+5),AQ2237)</f>
        <v>0</v>
      </c>
      <c r="AU2237" s="58">
        <f ca="1">IF(AND(AQ2237&gt;0,AR2237&gt;0),COUNTIF(AU$6:AU2236,"&gt;0")+1,0)</f>
        <v>0</v>
      </c>
    </row>
    <row r="2238" spans="40:47">
      <c r="AN2238" s="58">
        <v>63</v>
      </c>
      <c r="AO2238" s="58">
        <v>1</v>
      </c>
      <c r="AP2238" s="58">
        <v>1</v>
      </c>
      <c r="AQ2238" s="58">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58">
        <f ca="1">COUNTIF(INDIRECT("H"&amp;(ROW()+12*(($AN2238-1)*3+$AO2238)-ROW())/12+5):INDIRECT("S"&amp;(ROW()+12*(($AN2238-1)*3+$AO2238)-ROW())/12+5),AQ2238)</f>
        <v>0</v>
      </c>
      <c r="AU2238" s="58">
        <f ca="1">IF(AND(AQ2238&gt;0,AR2238&gt;0),COUNTIF(AU$6:AU2237,"&gt;0")+1,0)</f>
        <v>0</v>
      </c>
    </row>
    <row r="2239" spans="40:47">
      <c r="AN2239" s="58">
        <v>63</v>
      </c>
      <c r="AO2239" s="58">
        <v>1</v>
      </c>
      <c r="AP2239" s="58">
        <v>2</v>
      </c>
      <c r="AQ2239" s="58">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58">
        <f ca="1">COUNTIF(INDIRECT("H"&amp;(ROW()+12*(($AN2239-1)*3+$AO2239)-ROW())/12+5):INDIRECT("S"&amp;(ROW()+12*(($AN2239-1)*3+$AO2239)-ROW())/12+5),AQ2239)</f>
        <v>0</v>
      </c>
      <c r="AU2239" s="58">
        <f ca="1">IF(AND(AQ2239&gt;0,AR2239&gt;0),COUNTIF(AU$6:AU2238,"&gt;0")+1,0)</f>
        <v>0</v>
      </c>
    </row>
    <row r="2240" spans="40:47">
      <c r="AN2240" s="58">
        <v>63</v>
      </c>
      <c r="AO2240" s="58">
        <v>1</v>
      </c>
      <c r="AP2240" s="58">
        <v>3</v>
      </c>
      <c r="AQ2240" s="58">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58">
        <f ca="1">COUNTIF(INDIRECT("H"&amp;(ROW()+12*(($AN2240-1)*3+$AO2240)-ROW())/12+5):INDIRECT("S"&amp;(ROW()+12*(($AN2240-1)*3+$AO2240)-ROW())/12+5),AQ2240)</f>
        <v>0</v>
      </c>
      <c r="AU2240" s="58">
        <f ca="1">IF(AND(AQ2240&gt;0,AR2240&gt;0),COUNTIF(AU$6:AU2239,"&gt;0")+1,0)</f>
        <v>0</v>
      </c>
    </row>
    <row r="2241" spans="40:47">
      <c r="AN2241" s="58">
        <v>63</v>
      </c>
      <c r="AO2241" s="58">
        <v>1</v>
      </c>
      <c r="AP2241" s="58">
        <v>4</v>
      </c>
      <c r="AQ2241" s="58">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58">
        <f ca="1">COUNTIF(INDIRECT("H"&amp;(ROW()+12*(($AN2241-1)*3+$AO2241)-ROW())/12+5):INDIRECT("S"&amp;(ROW()+12*(($AN2241-1)*3+$AO2241)-ROW())/12+5),AQ2241)</f>
        <v>0</v>
      </c>
      <c r="AU2241" s="58">
        <f ca="1">IF(AND(AQ2241&gt;0,AR2241&gt;0),COUNTIF(AU$6:AU2240,"&gt;0")+1,0)</f>
        <v>0</v>
      </c>
    </row>
    <row r="2242" spans="40:47">
      <c r="AN2242" s="58">
        <v>63</v>
      </c>
      <c r="AO2242" s="58">
        <v>1</v>
      </c>
      <c r="AP2242" s="58">
        <v>5</v>
      </c>
      <c r="AQ2242" s="58">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58">
        <f ca="1">COUNTIF(INDIRECT("H"&amp;(ROW()+12*(($AN2242-1)*3+$AO2242)-ROW())/12+5):INDIRECT("S"&amp;(ROW()+12*(($AN2242-1)*3+$AO2242)-ROW())/12+5),AQ2242)</f>
        <v>0</v>
      </c>
      <c r="AU2242" s="58">
        <f ca="1">IF(AND(AQ2242&gt;0,AR2242&gt;0),COUNTIF(AU$6:AU2241,"&gt;0")+1,0)</f>
        <v>0</v>
      </c>
    </row>
    <row r="2243" spans="40:47">
      <c r="AN2243" s="58">
        <v>63</v>
      </c>
      <c r="AO2243" s="58">
        <v>1</v>
      </c>
      <c r="AP2243" s="58">
        <v>6</v>
      </c>
      <c r="AQ2243" s="58">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58">
        <f ca="1">COUNTIF(INDIRECT("H"&amp;(ROW()+12*(($AN2243-1)*3+$AO2243)-ROW())/12+5):INDIRECT("S"&amp;(ROW()+12*(($AN2243-1)*3+$AO2243)-ROW())/12+5),AQ2243)</f>
        <v>0</v>
      </c>
      <c r="AU2243" s="58">
        <f ca="1">IF(AND(AQ2243&gt;0,AR2243&gt;0),COUNTIF(AU$6:AU2242,"&gt;0")+1,0)</f>
        <v>0</v>
      </c>
    </row>
    <row r="2244" spans="40:47">
      <c r="AN2244" s="58">
        <v>63</v>
      </c>
      <c r="AO2244" s="58">
        <v>1</v>
      </c>
      <c r="AP2244" s="58">
        <v>7</v>
      </c>
      <c r="AQ2244" s="58">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58">
        <f ca="1">COUNTIF(INDIRECT("H"&amp;(ROW()+12*(($AN2244-1)*3+$AO2244)-ROW())/12+5):INDIRECT("S"&amp;(ROW()+12*(($AN2244-1)*3+$AO2244)-ROW())/12+5),AQ2244)</f>
        <v>0</v>
      </c>
      <c r="AU2244" s="58">
        <f ca="1">IF(AND(AQ2244&gt;0,AR2244&gt;0),COUNTIF(AU$6:AU2243,"&gt;0")+1,0)</f>
        <v>0</v>
      </c>
    </row>
    <row r="2245" spans="40:47">
      <c r="AN2245" s="58">
        <v>63</v>
      </c>
      <c r="AO2245" s="58">
        <v>1</v>
      </c>
      <c r="AP2245" s="58">
        <v>8</v>
      </c>
      <c r="AQ2245" s="58">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58">
        <f ca="1">COUNTIF(INDIRECT("H"&amp;(ROW()+12*(($AN2245-1)*3+$AO2245)-ROW())/12+5):INDIRECT("S"&amp;(ROW()+12*(($AN2245-1)*3+$AO2245)-ROW())/12+5),AQ2245)</f>
        <v>0</v>
      </c>
      <c r="AU2245" s="58">
        <f ca="1">IF(AND(AQ2245&gt;0,AR2245&gt;0),COUNTIF(AU$6:AU2244,"&gt;0")+1,0)</f>
        <v>0</v>
      </c>
    </row>
    <row r="2246" spans="40:47">
      <c r="AN2246" s="58">
        <v>63</v>
      </c>
      <c r="AO2246" s="58">
        <v>1</v>
      </c>
      <c r="AP2246" s="58">
        <v>9</v>
      </c>
      <c r="AQ2246" s="58">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58">
        <f ca="1">COUNTIF(INDIRECT("H"&amp;(ROW()+12*(($AN2246-1)*3+$AO2246)-ROW())/12+5):INDIRECT("S"&amp;(ROW()+12*(($AN2246-1)*3+$AO2246)-ROW())/12+5),AQ2246)</f>
        <v>0</v>
      </c>
      <c r="AU2246" s="58">
        <f ca="1">IF(AND(AQ2246&gt;0,AR2246&gt;0),COUNTIF(AU$6:AU2245,"&gt;0")+1,0)</f>
        <v>0</v>
      </c>
    </row>
    <row r="2247" spans="40:47">
      <c r="AN2247" s="58">
        <v>63</v>
      </c>
      <c r="AO2247" s="58">
        <v>1</v>
      </c>
      <c r="AP2247" s="58">
        <v>10</v>
      </c>
      <c r="AQ2247" s="58">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58">
        <f ca="1">COUNTIF(INDIRECT("H"&amp;(ROW()+12*(($AN2247-1)*3+$AO2247)-ROW())/12+5):INDIRECT("S"&amp;(ROW()+12*(($AN2247-1)*3+$AO2247)-ROW())/12+5),AQ2247)</f>
        <v>0</v>
      </c>
      <c r="AU2247" s="58">
        <f ca="1">IF(AND(AQ2247&gt;0,AR2247&gt;0),COUNTIF(AU$6:AU2246,"&gt;0")+1,0)</f>
        <v>0</v>
      </c>
    </row>
    <row r="2248" spans="40:47">
      <c r="AN2248" s="58">
        <v>63</v>
      </c>
      <c r="AO2248" s="58">
        <v>1</v>
      </c>
      <c r="AP2248" s="58">
        <v>11</v>
      </c>
      <c r="AQ2248" s="58">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58">
        <f ca="1">COUNTIF(INDIRECT("H"&amp;(ROW()+12*(($AN2248-1)*3+$AO2248)-ROW())/12+5):INDIRECT("S"&amp;(ROW()+12*(($AN2248-1)*3+$AO2248)-ROW())/12+5),AQ2248)</f>
        <v>0</v>
      </c>
      <c r="AU2248" s="58">
        <f ca="1">IF(AND(AQ2248&gt;0,AR2248&gt;0),COUNTIF(AU$6:AU2247,"&gt;0")+1,0)</f>
        <v>0</v>
      </c>
    </row>
    <row r="2249" spans="40:47">
      <c r="AN2249" s="58">
        <v>63</v>
      </c>
      <c r="AO2249" s="58">
        <v>1</v>
      </c>
      <c r="AP2249" s="58">
        <v>12</v>
      </c>
      <c r="AQ2249" s="58">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58">
        <f ca="1">COUNTIF(INDIRECT("H"&amp;(ROW()+12*(($AN2249-1)*3+$AO2249)-ROW())/12+5):INDIRECT("S"&amp;(ROW()+12*(($AN2249-1)*3+$AO2249)-ROW())/12+5),AQ2249)</f>
        <v>0</v>
      </c>
      <c r="AU2249" s="58">
        <f ca="1">IF(AND(AQ2249&gt;0,AR2249&gt;0),COUNTIF(AU$6:AU2248,"&gt;0")+1,0)</f>
        <v>0</v>
      </c>
    </row>
    <row r="2250" spans="40:47">
      <c r="AN2250" s="58">
        <v>63</v>
      </c>
      <c r="AO2250" s="58">
        <v>2</v>
      </c>
      <c r="AP2250" s="58">
        <v>1</v>
      </c>
      <c r="AQ2250" s="58">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58">
        <f ca="1">COUNTIF(INDIRECT("H"&amp;(ROW()+12*(($AN2250-1)*3+$AO2250)-ROW())/12+5):INDIRECT("S"&amp;(ROW()+12*(($AN2250-1)*3+$AO2250)-ROW())/12+5),AQ2250)</f>
        <v>0</v>
      </c>
      <c r="AU2250" s="58">
        <f ca="1">IF(AND(AQ2250&gt;0,AR2250&gt;0),COUNTIF(AU$6:AU2249,"&gt;0")+1,0)</f>
        <v>0</v>
      </c>
    </row>
    <row r="2251" spans="40:47">
      <c r="AN2251" s="58">
        <v>63</v>
      </c>
      <c r="AO2251" s="58">
        <v>2</v>
      </c>
      <c r="AP2251" s="58">
        <v>2</v>
      </c>
      <c r="AQ2251" s="58">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58">
        <f ca="1">COUNTIF(INDIRECT("H"&amp;(ROW()+12*(($AN2251-1)*3+$AO2251)-ROW())/12+5):INDIRECT("S"&amp;(ROW()+12*(($AN2251-1)*3+$AO2251)-ROW())/12+5),AQ2251)</f>
        <v>0</v>
      </c>
      <c r="AU2251" s="58">
        <f ca="1">IF(AND(AQ2251&gt;0,AR2251&gt;0),COUNTIF(AU$6:AU2250,"&gt;0")+1,0)</f>
        <v>0</v>
      </c>
    </row>
    <row r="2252" spans="40:47">
      <c r="AN2252" s="58">
        <v>63</v>
      </c>
      <c r="AO2252" s="58">
        <v>2</v>
      </c>
      <c r="AP2252" s="58">
        <v>3</v>
      </c>
      <c r="AQ2252" s="58">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58">
        <f ca="1">COUNTIF(INDIRECT("H"&amp;(ROW()+12*(($AN2252-1)*3+$AO2252)-ROW())/12+5):INDIRECT("S"&amp;(ROW()+12*(($AN2252-1)*3+$AO2252)-ROW())/12+5),AQ2252)</f>
        <v>0</v>
      </c>
      <c r="AU2252" s="58">
        <f ca="1">IF(AND(AQ2252&gt;0,AR2252&gt;0),COUNTIF(AU$6:AU2251,"&gt;0")+1,0)</f>
        <v>0</v>
      </c>
    </row>
    <row r="2253" spans="40:47">
      <c r="AN2253" s="58">
        <v>63</v>
      </c>
      <c r="AO2253" s="58">
        <v>2</v>
      </c>
      <c r="AP2253" s="58">
        <v>4</v>
      </c>
      <c r="AQ2253" s="58">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58">
        <f ca="1">COUNTIF(INDIRECT("H"&amp;(ROW()+12*(($AN2253-1)*3+$AO2253)-ROW())/12+5):INDIRECT("S"&amp;(ROW()+12*(($AN2253-1)*3+$AO2253)-ROW())/12+5),AQ2253)</f>
        <v>0</v>
      </c>
      <c r="AU2253" s="58">
        <f ca="1">IF(AND(AQ2253&gt;0,AR2253&gt;0),COUNTIF(AU$6:AU2252,"&gt;0")+1,0)</f>
        <v>0</v>
      </c>
    </row>
    <row r="2254" spans="40:47">
      <c r="AN2254" s="58">
        <v>63</v>
      </c>
      <c r="AO2254" s="58">
        <v>2</v>
      </c>
      <c r="AP2254" s="58">
        <v>5</v>
      </c>
      <c r="AQ2254" s="58">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58">
        <f ca="1">COUNTIF(INDIRECT("H"&amp;(ROW()+12*(($AN2254-1)*3+$AO2254)-ROW())/12+5):INDIRECT("S"&amp;(ROW()+12*(($AN2254-1)*3+$AO2254)-ROW())/12+5),AQ2254)</f>
        <v>0</v>
      </c>
      <c r="AU2254" s="58">
        <f ca="1">IF(AND(AQ2254&gt;0,AR2254&gt;0),COUNTIF(AU$6:AU2253,"&gt;0")+1,0)</f>
        <v>0</v>
      </c>
    </row>
    <row r="2255" spans="40:47">
      <c r="AN2255" s="58">
        <v>63</v>
      </c>
      <c r="AO2255" s="58">
        <v>2</v>
      </c>
      <c r="AP2255" s="58">
        <v>6</v>
      </c>
      <c r="AQ2255" s="58">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58">
        <f ca="1">COUNTIF(INDIRECT("H"&amp;(ROW()+12*(($AN2255-1)*3+$AO2255)-ROW())/12+5):INDIRECT("S"&amp;(ROW()+12*(($AN2255-1)*3+$AO2255)-ROW())/12+5),AQ2255)</f>
        <v>0</v>
      </c>
      <c r="AU2255" s="58">
        <f ca="1">IF(AND(AQ2255&gt;0,AR2255&gt;0),COUNTIF(AU$6:AU2254,"&gt;0")+1,0)</f>
        <v>0</v>
      </c>
    </row>
    <row r="2256" spans="40:47">
      <c r="AN2256" s="58">
        <v>63</v>
      </c>
      <c r="AO2256" s="58">
        <v>2</v>
      </c>
      <c r="AP2256" s="58">
        <v>7</v>
      </c>
      <c r="AQ2256" s="58">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58">
        <f ca="1">COUNTIF(INDIRECT("H"&amp;(ROW()+12*(($AN2256-1)*3+$AO2256)-ROW())/12+5):INDIRECT("S"&amp;(ROW()+12*(($AN2256-1)*3+$AO2256)-ROW())/12+5),AQ2256)</f>
        <v>0</v>
      </c>
      <c r="AU2256" s="58">
        <f ca="1">IF(AND(AQ2256&gt;0,AR2256&gt;0),COUNTIF(AU$6:AU2255,"&gt;0")+1,0)</f>
        <v>0</v>
      </c>
    </row>
    <row r="2257" spans="40:47">
      <c r="AN2257" s="58">
        <v>63</v>
      </c>
      <c r="AO2257" s="58">
        <v>2</v>
      </c>
      <c r="AP2257" s="58">
        <v>8</v>
      </c>
      <c r="AQ2257" s="58">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58">
        <f ca="1">COUNTIF(INDIRECT("H"&amp;(ROW()+12*(($AN2257-1)*3+$AO2257)-ROW())/12+5):INDIRECT("S"&amp;(ROW()+12*(($AN2257-1)*3+$AO2257)-ROW())/12+5),AQ2257)</f>
        <v>0</v>
      </c>
      <c r="AU2257" s="58">
        <f ca="1">IF(AND(AQ2257&gt;0,AR2257&gt;0),COUNTIF(AU$6:AU2256,"&gt;0")+1,0)</f>
        <v>0</v>
      </c>
    </row>
    <row r="2258" spans="40:47">
      <c r="AN2258" s="58">
        <v>63</v>
      </c>
      <c r="AO2258" s="58">
        <v>2</v>
      </c>
      <c r="AP2258" s="58">
        <v>9</v>
      </c>
      <c r="AQ2258" s="58">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58">
        <f ca="1">COUNTIF(INDIRECT("H"&amp;(ROW()+12*(($AN2258-1)*3+$AO2258)-ROW())/12+5):INDIRECT("S"&amp;(ROW()+12*(($AN2258-1)*3+$AO2258)-ROW())/12+5),AQ2258)</f>
        <v>0</v>
      </c>
      <c r="AU2258" s="58">
        <f ca="1">IF(AND(AQ2258&gt;0,AR2258&gt;0),COUNTIF(AU$6:AU2257,"&gt;0")+1,0)</f>
        <v>0</v>
      </c>
    </row>
    <row r="2259" spans="40:47">
      <c r="AN2259" s="58">
        <v>63</v>
      </c>
      <c r="AO2259" s="58">
        <v>2</v>
      </c>
      <c r="AP2259" s="58">
        <v>10</v>
      </c>
      <c r="AQ2259" s="58">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58">
        <f ca="1">COUNTIF(INDIRECT("H"&amp;(ROW()+12*(($AN2259-1)*3+$AO2259)-ROW())/12+5):INDIRECT("S"&amp;(ROW()+12*(($AN2259-1)*3+$AO2259)-ROW())/12+5),AQ2259)</f>
        <v>0</v>
      </c>
      <c r="AU2259" s="58">
        <f ca="1">IF(AND(AQ2259&gt;0,AR2259&gt;0),COUNTIF(AU$6:AU2258,"&gt;0")+1,0)</f>
        <v>0</v>
      </c>
    </row>
    <row r="2260" spans="40:47">
      <c r="AN2260" s="58">
        <v>63</v>
      </c>
      <c r="AO2260" s="58">
        <v>2</v>
      </c>
      <c r="AP2260" s="58">
        <v>11</v>
      </c>
      <c r="AQ2260" s="58">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58">
        <f ca="1">COUNTIF(INDIRECT("H"&amp;(ROW()+12*(($AN2260-1)*3+$AO2260)-ROW())/12+5):INDIRECT("S"&amp;(ROW()+12*(($AN2260-1)*3+$AO2260)-ROW())/12+5),AQ2260)</f>
        <v>0</v>
      </c>
      <c r="AU2260" s="58">
        <f ca="1">IF(AND(AQ2260&gt;0,AR2260&gt;0),COUNTIF(AU$6:AU2259,"&gt;0")+1,0)</f>
        <v>0</v>
      </c>
    </row>
    <row r="2261" spans="40:47">
      <c r="AN2261" s="58">
        <v>63</v>
      </c>
      <c r="AO2261" s="58">
        <v>2</v>
      </c>
      <c r="AP2261" s="58">
        <v>12</v>
      </c>
      <c r="AQ2261" s="58">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58">
        <f ca="1">COUNTIF(INDIRECT("H"&amp;(ROW()+12*(($AN2261-1)*3+$AO2261)-ROW())/12+5):INDIRECT("S"&amp;(ROW()+12*(($AN2261-1)*3+$AO2261)-ROW())/12+5),AQ2261)</f>
        <v>0</v>
      </c>
      <c r="AU2261" s="58">
        <f ca="1">IF(AND(AQ2261&gt;0,AR2261&gt;0),COUNTIF(AU$6:AU2260,"&gt;0")+1,0)</f>
        <v>0</v>
      </c>
    </row>
    <row r="2262" spans="40:47">
      <c r="AN2262" s="58">
        <v>63</v>
      </c>
      <c r="AO2262" s="58">
        <v>3</v>
      </c>
      <c r="AP2262" s="58">
        <v>1</v>
      </c>
      <c r="AQ2262" s="58">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58">
        <f ca="1">COUNTIF(INDIRECT("H"&amp;(ROW()+12*(($AN2262-1)*3+$AO2262)-ROW())/12+5):INDIRECT("S"&amp;(ROW()+12*(($AN2262-1)*3+$AO2262)-ROW())/12+5),AQ2262)</f>
        <v>0</v>
      </c>
      <c r="AU2262" s="58">
        <f ca="1">IF(AND(AQ2262&gt;0,AR2262&gt;0),COUNTIF(AU$6:AU2261,"&gt;0")+1,0)</f>
        <v>0</v>
      </c>
    </row>
    <row r="2263" spans="40:47">
      <c r="AN2263" s="58">
        <v>63</v>
      </c>
      <c r="AO2263" s="58">
        <v>3</v>
      </c>
      <c r="AP2263" s="58">
        <v>2</v>
      </c>
      <c r="AQ2263" s="58">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58">
        <f ca="1">COUNTIF(INDIRECT("H"&amp;(ROW()+12*(($AN2263-1)*3+$AO2263)-ROW())/12+5):INDIRECT("S"&amp;(ROW()+12*(($AN2263-1)*3+$AO2263)-ROW())/12+5),AQ2263)</f>
        <v>0</v>
      </c>
      <c r="AU2263" s="58">
        <f ca="1">IF(AND(AQ2263&gt;0,AR2263&gt;0),COUNTIF(AU$6:AU2262,"&gt;0")+1,0)</f>
        <v>0</v>
      </c>
    </row>
    <row r="2264" spans="40:47">
      <c r="AN2264" s="58">
        <v>63</v>
      </c>
      <c r="AO2264" s="58">
        <v>3</v>
      </c>
      <c r="AP2264" s="58">
        <v>3</v>
      </c>
      <c r="AQ2264" s="58">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58">
        <f ca="1">COUNTIF(INDIRECT("H"&amp;(ROW()+12*(($AN2264-1)*3+$AO2264)-ROW())/12+5):INDIRECT("S"&amp;(ROW()+12*(($AN2264-1)*3+$AO2264)-ROW())/12+5),AQ2264)</f>
        <v>0</v>
      </c>
      <c r="AU2264" s="58">
        <f ca="1">IF(AND(AQ2264&gt;0,AR2264&gt;0),COUNTIF(AU$6:AU2263,"&gt;0")+1,0)</f>
        <v>0</v>
      </c>
    </row>
    <row r="2265" spans="40:47">
      <c r="AN2265" s="58">
        <v>63</v>
      </c>
      <c r="AO2265" s="58">
        <v>3</v>
      </c>
      <c r="AP2265" s="58">
        <v>4</v>
      </c>
      <c r="AQ2265" s="58">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58">
        <f ca="1">COUNTIF(INDIRECT("H"&amp;(ROW()+12*(($AN2265-1)*3+$AO2265)-ROW())/12+5):INDIRECT("S"&amp;(ROW()+12*(($AN2265-1)*3+$AO2265)-ROW())/12+5),AQ2265)</f>
        <v>0</v>
      </c>
      <c r="AU2265" s="58">
        <f ca="1">IF(AND(AQ2265&gt;0,AR2265&gt;0),COUNTIF(AU$6:AU2264,"&gt;0")+1,0)</f>
        <v>0</v>
      </c>
    </row>
    <row r="2266" spans="40:47">
      <c r="AN2266" s="58">
        <v>63</v>
      </c>
      <c r="AO2266" s="58">
        <v>3</v>
      </c>
      <c r="AP2266" s="58">
        <v>5</v>
      </c>
      <c r="AQ2266" s="58">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58">
        <f ca="1">COUNTIF(INDIRECT("H"&amp;(ROW()+12*(($AN2266-1)*3+$AO2266)-ROW())/12+5):INDIRECT("S"&amp;(ROW()+12*(($AN2266-1)*3+$AO2266)-ROW())/12+5),AQ2266)</f>
        <v>0</v>
      </c>
      <c r="AU2266" s="58">
        <f ca="1">IF(AND(AQ2266&gt;0,AR2266&gt;0),COUNTIF(AU$6:AU2265,"&gt;0")+1,0)</f>
        <v>0</v>
      </c>
    </row>
    <row r="2267" spans="40:47">
      <c r="AN2267" s="58">
        <v>63</v>
      </c>
      <c r="AO2267" s="58">
        <v>3</v>
      </c>
      <c r="AP2267" s="58">
        <v>6</v>
      </c>
      <c r="AQ2267" s="58">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58">
        <f ca="1">COUNTIF(INDIRECT("H"&amp;(ROW()+12*(($AN2267-1)*3+$AO2267)-ROW())/12+5):INDIRECT("S"&amp;(ROW()+12*(($AN2267-1)*3+$AO2267)-ROW())/12+5),AQ2267)</f>
        <v>0</v>
      </c>
      <c r="AU2267" s="58">
        <f ca="1">IF(AND(AQ2267&gt;0,AR2267&gt;0),COUNTIF(AU$6:AU2266,"&gt;0")+1,0)</f>
        <v>0</v>
      </c>
    </row>
    <row r="2268" spans="40:47">
      <c r="AN2268" s="58">
        <v>63</v>
      </c>
      <c r="AO2268" s="58">
        <v>3</v>
      </c>
      <c r="AP2268" s="58">
        <v>7</v>
      </c>
      <c r="AQ2268" s="58">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58">
        <f ca="1">COUNTIF(INDIRECT("H"&amp;(ROW()+12*(($AN2268-1)*3+$AO2268)-ROW())/12+5):INDIRECT("S"&amp;(ROW()+12*(($AN2268-1)*3+$AO2268)-ROW())/12+5),AQ2268)</f>
        <v>0</v>
      </c>
      <c r="AU2268" s="58">
        <f ca="1">IF(AND(AQ2268&gt;0,AR2268&gt;0),COUNTIF(AU$6:AU2267,"&gt;0")+1,0)</f>
        <v>0</v>
      </c>
    </row>
    <row r="2269" spans="40:47">
      <c r="AN2269" s="58">
        <v>63</v>
      </c>
      <c r="AO2269" s="58">
        <v>3</v>
      </c>
      <c r="AP2269" s="58">
        <v>8</v>
      </c>
      <c r="AQ2269" s="58">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58">
        <f ca="1">COUNTIF(INDIRECT("H"&amp;(ROW()+12*(($AN2269-1)*3+$AO2269)-ROW())/12+5):INDIRECT("S"&amp;(ROW()+12*(($AN2269-1)*3+$AO2269)-ROW())/12+5),AQ2269)</f>
        <v>0</v>
      </c>
      <c r="AU2269" s="58">
        <f ca="1">IF(AND(AQ2269&gt;0,AR2269&gt;0),COUNTIF(AU$6:AU2268,"&gt;0")+1,0)</f>
        <v>0</v>
      </c>
    </row>
    <row r="2270" spans="40:47">
      <c r="AN2270" s="58">
        <v>63</v>
      </c>
      <c r="AO2270" s="58">
        <v>3</v>
      </c>
      <c r="AP2270" s="58">
        <v>9</v>
      </c>
      <c r="AQ2270" s="58">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58">
        <f ca="1">COUNTIF(INDIRECT("H"&amp;(ROW()+12*(($AN2270-1)*3+$AO2270)-ROW())/12+5):INDIRECT("S"&amp;(ROW()+12*(($AN2270-1)*3+$AO2270)-ROW())/12+5),AQ2270)</f>
        <v>0</v>
      </c>
      <c r="AU2270" s="58">
        <f ca="1">IF(AND(AQ2270&gt;0,AR2270&gt;0),COUNTIF(AU$6:AU2269,"&gt;0")+1,0)</f>
        <v>0</v>
      </c>
    </row>
    <row r="2271" spans="40:47">
      <c r="AN2271" s="58">
        <v>63</v>
      </c>
      <c r="AO2271" s="58">
        <v>3</v>
      </c>
      <c r="AP2271" s="58">
        <v>10</v>
      </c>
      <c r="AQ2271" s="58">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58">
        <f ca="1">COUNTIF(INDIRECT("H"&amp;(ROW()+12*(($AN2271-1)*3+$AO2271)-ROW())/12+5):INDIRECT("S"&amp;(ROW()+12*(($AN2271-1)*3+$AO2271)-ROW())/12+5),AQ2271)</f>
        <v>0</v>
      </c>
      <c r="AU2271" s="58">
        <f ca="1">IF(AND(AQ2271&gt;0,AR2271&gt;0),COUNTIF(AU$6:AU2270,"&gt;0")+1,0)</f>
        <v>0</v>
      </c>
    </row>
    <row r="2272" spans="40:47">
      <c r="AN2272" s="58">
        <v>63</v>
      </c>
      <c r="AO2272" s="58">
        <v>3</v>
      </c>
      <c r="AP2272" s="58">
        <v>11</v>
      </c>
      <c r="AQ2272" s="58">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58">
        <f ca="1">COUNTIF(INDIRECT("H"&amp;(ROW()+12*(($AN2272-1)*3+$AO2272)-ROW())/12+5):INDIRECT("S"&amp;(ROW()+12*(($AN2272-1)*3+$AO2272)-ROW())/12+5),AQ2272)</f>
        <v>0</v>
      </c>
      <c r="AU2272" s="58">
        <f ca="1">IF(AND(AQ2272&gt;0,AR2272&gt;0),COUNTIF(AU$6:AU2271,"&gt;0")+1,0)</f>
        <v>0</v>
      </c>
    </row>
    <row r="2273" spans="40:47">
      <c r="AN2273" s="243">
        <v>63</v>
      </c>
      <c r="AO2273" s="243">
        <v>3</v>
      </c>
      <c r="AP2273" s="243">
        <v>12</v>
      </c>
      <c r="AQ2273" s="58">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58">
        <f ca="1">COUNTIF(INDIRECT("H"&amp;(ROW()+12*(($AN2273-1)*3+$AO2273)-ROW())/12+5):INDIRECT("S"&amp;(ROW()+12*(($AN2273-1)*3+$AO2273)-ROW())/12+5),AQ2273)</f>
        <v>0</v>
      </c>
      <c r="AU2273" s="58">
        <f ca="1">IF(AND(AQ2273&gt;0,AR2273&gt;0),COUNTIF(AU$6:AU2272,"&gt;0")+1,0)</f>
        <v>0</v>
      </c>
    </row>
    <row r="2274" spans="40:47">
      <c r="AN2274" s="58">
        <v>64</v>
      </c>
      <c r="AO2274" s="58">
        <v>1</v>
      </c>
      <c r="AP2274" s="58">
        <v>1</v>
      </c>
      <c r="AQ2274" s="58">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58">
        <f ca="1">COUNTIF(INDIRECT("H"&amp;(ROW()+12*(($AN2274-1)*3+$AO2274)-ROW())/12+5):INDIRECT("S"&amp;(ROW()+12*(($AN2274-1)*3+$AO2274)-ROW())/12+5),AQ2274)</f>
        <v>0</v>
      </c>
      <c r="AU2274" s="58">
        <f ca="1">IF(AND(AQ2274&gt;0,AR2274&gt;0),COUNTIF(AU$6:AU2273,"&gt;0")+1,0)</f>
        <v>0</v>
      </c>
    </row>
    <row r="2275" spans="40:47">
      <c r="AN2275" s="58">
        <v>64</v>
      </c>
      <c r="AO2275" s="58">
        <v>1</v>
      </c>
      <c r="AP2275" s="58">
        <v>2</v>
      </c>
      <c r="AQ2275" s="58">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58">
        <f ca="1">COUNTIF(INDIRECT("H"&amp;(ROW()+12*(($AN2275-1)*3+$AO2275)-ROW())/12+5):INDIRECT("S"&amp;(ROW()+12*(($AN2275-1)*3+$AO2275)-ROW())/12+5),AQ2275)</f>
        <v>0</v>
      </c>
      <c r="AU2275" s="58">
        <f ca="1">IF(AND(AQ2275&gt;0,AR2275&gt;0),COUNTIF(AU$6:AU2274,"&gt;0")+1,0)</f>
        <v>0</v>
      </c>
    </row>
    <row r="2276" spans="40:47">
      <c r="AN2276" s="58">
        <v>64</v>
      </c>
      <c r="AO2276" s="58">
        <v>1</v>
      </c>
      <c r="AP2276" s="58">
        <v>3</v>
      </c>
      <c r="AQ2276" s="58">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58">
        <f ca="1">COUNTIF(INDIRECT("H"&amp;(ROW()+12*(($AN2276-1)*3+$AO2276)-ROW())/12+5):INDIRECT("S"&amp;(ROW()+12*(($AN2276-1)*3+$AO2276)-ROW())/12+5),AQ2276)</f>
        <v>0</v>
      </c>
      <c r="AU2276" s="58">
        <f ca="1">IF(AND(AQ2276&gt;0,AR2276&gt;0),COUNTIF(AU$6:AU2275,"&gt;0")+1,0)</f>
        <v>0</v>
      </c>
    </row>
    <row r="2277" spans="40:47">
      <c r="AN2277" s="58">
        <v>64</v>
      </c>
      <c r="AO2277" s="58">
        <v>1</v>
      </c>
      <c r="AP2277" s="58">
        <v>4</v>
      </c>
      <c r="AQ2277" s="58">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58">
        <f ca="1">COUNTIF(INDIRECT("H"&amp;(ROW()+12*(($AN2277-1)*3+$AO2277)-ROW())/12+5):INDIRECT("S"&amp;(ROW()+12*(($AN2277-1)*3+$AO2277)-ROW())/12+5),AQ2277)</f>
        <v>0</v>
      </c>
      <c r="AU2277" s="58">
        <f ca="1">IF(AND(AQ2277&gt;0,AR2277&gt;0),COUNTIF(AU$6:AU2276,"&gt;0")+1,0)</f>
        <v>0</v>
      </c>
    </row>
    <row r="2278" spans="40:47">
      <c r="AN2278" s="58">
        <v>64</v>
      </c>
      <c r="AO2278" s="58">
        <v>1</v>
      </c>
      <c r="AP2278" s="58">
        <v>5</v>
      </c>
      <c r="AQ2278" s="58">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58">
        <f ca="1">COUNTIF(INDIRECT("H"&amp;(ROW()+12*(($AN2278-1)*3+$AO2278)-ROW())/12+5):INDIRECT("S"&amp;(ROW()+12*(($AN2278-1)*3+$AO2278)-ROW())/12+5),AQ2278)</f>
        <v>0</v>
      </c>
      <c r="AU2278" s="58">
        <f ca="1">IF(AND(AQ2278&gt;0,AR2278&gt;0),COUNTIF(AU$6:AU2277,"&gt;0")+1,0)</f>
        <v>0</v>
      </c>
    </row>
    <row r="2279" spans="40:47">
      <c r="AN2279" s="58">
        <v>64</v>
      </c>
      <c r="AO2279" s="58">
        <v>1</v>
      </c>
      <c r="AP2279" s="58">
        <v>6</v>
      </c>
      <c r="AQ2279" s="58">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58">
        <f ca="1">COUNTIF(INDIRECT("H"&amp;(ROW()+12*(($AN2279-1)*3+$AO2279)-ROW())/12+5):INDIRECT("S"&amp;(ROW()+12*(($AN2279-1)*3+$AO2279)-ROW())/12+5),AQ2279)</f>
        <v>0</v>
      </c>
      <c r="AU2279" s="58">
        <f ca="1">IF(AND(AQ2279&gt;0,AR2279&gt;0),COUNTIF(AU$6:AU2278,"&gt;0")+1,0)</f>
        <v>0</v>
      </c>
    </row>
    <row r="2280" spans="40:47">
      <c r="AN2280" s="58">
        <v>64</v>
      </c>
      <c r="AO2280" s="58">
        <v>1</v>
      </c>
      <c r="AP2280" s="58">
        <v>7</v>
      </c>
      <c r="AQ2280" s="58">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58">
        <f ca="1">COUNTIF(INDIRECT("H"&amp;(ROW()+12*(($AN2280-1)*3+$AO2280)-ROW())/12+5):INDIRECT("S"&amp;(ROW()+12*(($AN2280-1)*3+$AO2280)-ROW())/12+5),AQ2280)</f>
        <v>0</v>
      </c>
      <c r="AU2280" s="58">
        <f ca="1">IF(AND(AQ2280&gt;0,AR2280&gt;0),COUNTIF(AU$6:AU2279,"&gt;0")+1,0)</f>
        <v>0</v>
      </c>
    </row>
    <row r="2281" spans="40:47">
      <c r="AN2281" s="58">
        <v>64</v>
      </c>
      <c r="AO2281" s="58">
        <v>1</v>
      </c>
      <c r="AP2281" s="58">
        <v>8</v>
      </c>
      <c r="AQ2281" s="58">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58">
        <f ca="1">COUNTIF(INDIRECT("H"&amp;(ROW()+12*(($AN2281-1)*3+$AO2281)-ROW())/12+5):INDIRECT("S"&amp;(ROW()+12*(($AN2281-1)*3+$AO2281)-ROW())/12+5),AQ2281)</f>
        <v>0</v>
      </c>
      <c r="AU2281" s="58">
        <f ca="1">IF(AND(AQ2281&gt;0,AR2281&gt;0),COUNTIF(AU$6:AU2280,"&gt;0")+1,0)</f>
        <v>0</v>
      </c>
    </row>
    <row r="2282" spans="40:47">
      <c r="AN2282" s="58">
        <v>64</v>
      </c>
      <c r="AO2282" s="58">
        <v>1</v>
      </c>
      <c r="AP2282" s="58">
        <v>9</v>
      </c>
      <c r="AQ2282" s="58">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58">
        <f ca="1">COUNTIF(INDIRECT("H"&amp;(ROW()+12*(($AN2282-1)*3+$AO2282)-ROW())/12+5):INDIRECT("S"&amp;(ROW()+12*(($AN2282-1)*3+$AO2282)-ROW())/12+5),AQ2282)</f>
        <v>0</v>
      </c>
      <c r="AU2282" s="58">
        <f ca="1">IF(AND(AQ2282&gt;0,AR2282&gt;0),COUNTIF(AU$6:AU2281,"&gt;0")+1,0)</f>
        <v>0</v>
      </c>
    </row>
    <row r="2283" spans="40:47">
      <c r="AN2283" s="58">
        <v>64</v>
      </c>
      <c r="AO2283" s="58">
        <v>1</v>
      </c>
      <c r="AP2283" s="58">
        <v>10</v>
      </c>
      <c r="AQ2283" s="58">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58">
        <f ca="1">COUNTIF(INDIRECT("H"&amp;(ROW()+12*(($AN2283-1)*3+$AO2283)-ROW())/12+5):INDIRECT("S"&amp;(ROW()+12*(($AN2283-1)*3+$AO2283)-ROW())/12+5),AQ2283)</f>
        <v>0</v>
      </c>
      <c r="AU2283" s="58">
        <f ca="1">IF(AND(AQ2283&gt;0,AR2283&gt;0),COUNTIF(AU$6:AU2282,"&gt;0")+1,0)</f>
        <v>0</v>
      </c>
    </row>
    <row r="2284" spans="40:47">
      <c r="AN2284" s="58">
        <v>64</v>
      </c>
      <c r="AO2284" s="58">
        <v>1</v>
      </c>
      <c r="AP2284" s="58">
        <v>11</v>
      </c>
      <c r="AQ2284" s="58">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58">
        <f ca="1">COUNTIF(INDIRECT("H"&amp;(ROW()+12*(($AN2284-1)*3+$AO2284)-ROW())/12+5):INDIRECT("S"&amp;(ROW()+12*(($AN2284-1)*3+$AO2284)-ROW())/12+5),AQ2284)</f>
        <v>0</v>
      </c>
      <c r="AU2284" s="58">
        <f ca="1">IF(AND(AQ2284&gt;0,AR2284&gt;0),COUNTIF(AU$6:AU2283,"&gt;0")+1,0)</f>
        <v>0</v>
      </c>
    </row>
    <row r="2285" spans="40:47">
      <c r="AN2285" s="58">
        <v>64</v>
      </c>
      <c r="AO2285" s="58">
        <v>1</v>
      </c>
      <c r="AP2285" s="58">
        <v>12</v>
      </c>
      <c r="AQ2285" s="58">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58">
        <f ca="1">COUNTIF(INDIRECT("H"&amp;(ROW()+12*(($AN2285-1)*3+$AO2285)-ROW())/12+5):INDIRECT("S"&amp;(ROW()+12*(($AN2285-1)*3+$AO2285)-ROW())/12+5),AQ2285)</f>
        <v>0</v>
      </c>
      <c r="AU2285" s="58">
        <f ca="1">IF(AND(AQ2285&gt;0,AR2285&gt;0),COUNTIF(AU$6:AU2284,"&gt;0")+1,0)</f>
        <v>0</v>
      </c>
    </row>
    <row r="2286" spans="40:47">
      <c r="AN2286" s="58">
        <v>64</v>
      </c>
      <c r="AO2286" s="58">
        <v>2</v>
      </c>
      <c r="AP2286" s="58">
        <v>1</v>
      </c>
      <c r="AQ2286" s="58">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58">
        <f ca="1">COUNTIF(INDIRECT("H"&amp;(ROW()+12*(($AN2286-1)*3+$AO2286)-ROW())/12+5):INDIRECT("S"&amp;(ROW()+12*(($AN2286-1)*3+$AO2286)-ROW())/12+5),AQ2286)</f>
        <v>0</v>
      </c>
      <c r="AU2286" s="58">
        <f ca="1">IF(AND(AQ2286&gt;0,AR2286&gt;0),COUNTIF(AU$6:AU2285,"&gt;0")+1,0)</f>
        <v>0</v>
      </c>
    </row>
    <row r="2287" spans="40:47">
      <c r="AN2287" s="58">
        <v>64</v>
      </c>
      <c r="AO2287" s="58">
        <v>2</v>
      </c>
      <c r="AP2287" s="58">
        <v>2</v>
      </c>
      <c r="AQ2287" s="58">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58">
        <f ca="1">COUNTIF(INDIRECT("H"&amp;(ROW()+12*(($AN2287-1)*3+$AO2287)-ROW())/12+5):INDIRECT("S"&amp;(ROW()+12*(($AN2287-1)*3+$AO2287)-ROW())/12+5),AQ2287)</f>
        <v>0</v>
      </c>
      <c r="AU2287" s="58">
        <f ca="1">IF(AND(AQ2287&gt;0,AR2287&gt;0),COUNTIF(AU$6:AU2286,"&gt;0")+1,0)</f>
        <v>0</v>
      </c>
    </row>
    <row r="2288" spans="40:47">
      <c r="AN2288" s="58">
        <v>64</v>
      </c>
      <c r="AO2288" s="58">
        <v>2</v>
      </c>
      <c r="AP2288" s="58">
        <v>3</v>
      </c>
      <c r="AQ2288" s="58">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58">
        <f ca="1">COUNTIF(INDIRECT("H"&amp;(ROW()+12*(($AN2288-1)*3+$AO2288)-ROW())/12+5):INDIRECT("S"&amp;(ROW()+12*(($AN2288-1)*3+$AO2288)-ROW())/12+5),AQ2288)</f>
        <v>0</v>
      </c>
      <c r="AU2288" s="58">
        <f ca="1">IF(AND(AQ2288&gt;0,AR2288&gt;0),COUNTIF(AU$6:AU2287,"&gt;0")+1,0)</f>
        <v>0</v>
      </c>
    </row>
    <row r="2289" spans="40:47">
      <c r="AN2289" s="58">
        <v>64</v>
      </c>
      <c r="AO2289" s="58">
        <v>2</v>
      </c>
      <c r="AP2289" s="58">
        <v>4</v>
      </c>
      <c r="AQ2289" s="58">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58">
        <f ca="1">COUNTIF(INDIRECT("H"&amp;(ROW()+12*(($AN2289-1)*3+$AO2289)-ROW())/12+5):INDIRECT("S"&amp;(ROW()+12*(($AN2289-1)*3+$AO2289)-ROW())/12+5),AQ2289)</f>
        <v>0</v>
      </c>
      <c r="AU2289" s="58">
        <f ca="1">IF(AND(AQ2289&gt;0,AR2289&gt;0),COUNTIF(AU$6:AU2288,"&gt;0")+1,0)</f>
        <v>0</v>
      </c>
    </row>
    <row r="2290" spans="40:47">
      <c r="AN2290" s="58">
        <v>64</v>
      </c>
      <c r="AO2290" s="58">
        <v>2</v>
      </c>
      <c r="AP2290" s="58">
        <v>5</v>
      </c>
      <c r="AQ2290" s="58">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58">
        <f ca="1">COUNTIF(INDIRECT("H"&amp;(ROW()+12*(($AN2290-1)*3+$AO2290)-ROW())/12+5):INDIRECT("S"&amp;(ROW()+12*(($AN2290-1)*3+$AO2290)-ROW())/12+5),AQ2290)</f>
        <v>0</v>
      </c>
      <c r="AU2290" s="58">
        <f ca="1">IF(AND(AQ2290&gt;0,AR2290&gt;0),COUNTIF(AU$6:AU2289,"&gt;0")+1,0)</f>
        <v>0</v>
      </c>
    </row>
    <row r="2291" spans="40:47">
      <c r="AN2291" s="58">
        <v>64</v>
      </c>
      <c r="AO2291" s="58">
        <v>2</v>
      </c>
      <c r="AP2291" s="58">
        <v>6</v>
      </c>
      <c r="AQ2291" s="58">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58">
        <f ca="1">COUNTIF(INDIRECT("H"&amp;(ROW()+12*(($AN2291-1)*3+$AO2291)-ROW())/12+5):INDIRECT("S"&amp;(ROW()+12*(($AN2291-1)*3+$AO2291)-ROW())/12+5),AQ2291)</f>
        <v>0</v>
      </c>
      <c r="AU2291" s="58">
        <f ca="1">IF(AND(AQ2291&gt;0,AR2291&gt;0),COUNTIF(AU$6:AU2290,"&gt;0")+1,0)</f>
        <v>0</v>
      </c>
    </row>
    <row r="2292" spans="40:47">
      <c r="AN2292" s="58">
        <v>64</v>
      </c>
      <c r="AO2292" s="58">
        <v>2</v>
      </c>
      <c r="AP2292" s="58">
        <v>7</v>
      </c>
      <c r="AQ2292" s="58">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58">
        <f ca="1">COUNTIF(INDIRECT("H"&amp;(ROW()+12*(($AN2292-1)*3+$AO2292)-ROW())/12+5):INDIRECT("S"&amp;(ROW()+12*(($AN2292-1)*3+$AO2292)-ROW())/12+5),AQ2292)</f>
        <v>0</v>
      </c>
      <c r="AU2292" s="58">
        <f ca="1">IF(AND(AQ2292&gt;0,AR2292&gt;0),COUNTIF(AU$6:AU2291,"&gt;0")+1,0)</f>
        <v>0</v>
      </c>
    </row>
    <row r="2293" spans="40:47">
      <c r="AN2293" s="58">
        <v>64</v>
      </c>
      <c r="AO2293" s="58">
        <v>2</v>
      </c>
      <c r="AP2293" s="58">
        <v>8</v>
      </c>
      <c r="AQ2293" s="58">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58">
        <f ca="1">COUNTIF(INDIRECT("H"&amp;(ROW()+12*(($AN2293-1)*3+$AO2293)-ROW())/12+5):INDIRECT("S"&amp;(ROW()+12*(($AN2293-1)*3+$AO2293)-ROW())/12+5),AQ2293)</f>
        <v>0</v>
      </c>
      <c r="AU2293" s="58">
        <f ca="1">IF(AND(AQ2293&gt;0,AR2293&gt;0),COUNTIF(AU$6:AU2292,"&gt;0")+1,0)</f>
        <v>0</v>
      </c>
    </row>
    <row r="2294" spans="40:47">
      <c r="AN2294" s="58">
        <v>64</v>
      </c>
      <c r="AO2294" s="58">
        <v>2</v>
      </c>
      <c r="AP2294" s="58">
        <v>9</v>
      </c>
      <c r="AQ2294" s="58">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58">
        <f ca="1">COUNTIF(INDIRECT("H"&amp;(ROW()+12*(($AN2294-1)*3+$AO2294)-ROW())/12+5):INDIRECT("S"&amp;(ROW()+12*(($AN2294-1)*3+$AO2294)-ROW())/12+5),AQ2294)</f>
        <v>0</v>
      </c>
      <c r="AU2294" s="58">
        <f ca="1">IF(AND(AQ2294&gt;0,AR2294&gt;0),COUNTIF(AU$6:AU2293,"&gt;0")+1,0)</f>
        <v>0</v>
      </c>
    </row>
    <row r="2295" spans="40:47">
      <c r="AN2295" s="58">
        <v>64</v>
      </c>
      <c r="AO2295" s="58">
        <v>2</v>
      </c>
      <c r="AP2295" s="58">
        <v>10</v>
      </c>
      <c r="AQ2295" s="58">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58">
        <f ca="1">COUNTIF(INDIRECT("H"&amp;(ROW()+12*(($AN2295-1)*3+$AO2295)-ROW())/12+5):INDIRECT("S"&amp;(ROW()+12*(($AN2295-1)*3+$AO2295)-ROW())/12+5),AQ2295)</f>
        <v>0</v>
      </c>
      <c r="AU2295" s="58">
        <f ca="1">IF(AND(AQ2295&gt;0,AR2295&gt;0),COUNTIF(AU$6:AU2294,"&gt;0")+1,0)</f>
        <v>0</v>
      </c>
    </row>
    <row r="2296" spans="40:47">
      <c r="AN2296" s="58">
        <v>64</v>
      </c>
      <c r="AO2296" s="58">
        <v>2</v>
      </c>
      <c r="AP2296" s="58">
        <v>11</v>
      </c>
      <c r="AQ2296" s="58">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58">
        <f ca="1">COUNTIF(INDIRECT("H"&amp;(ROW()+12*(($AN2296-1)*3+$AO2296)-ROW())/12+5):INDIRECT("S"&amp;(ROW()+12*(($AN2296-1)*3+$AO2296)-ROW())/12+5),AQ2296)</f>
        <v>0</v>
      </c>
      <c r="AU2296" s="58">
        <f ca="1">IF(AND(AQ2296&gt;0,AR2296&gt;0),COUNTIF(AU$6:AU2295,"&gt;0")+1,0)</f>
        <v>0</v>
      </c>
    </row>
    <row r="2297" spans="40:47">
      <c r="AN2297" s="58">
        <v>64</v>
      </c>
      <c r="AO2297" s="58">
        <v>2</v>
      </c>
      <c r="AP2297" s="58">
        <v>12</v>
      </c>
      <c r="AQ2297" s="58">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58">
        <f ca="1">COUNTIF(INDIRECT("H"&amp;(ROW()+12*(($AN2297-1)*3+$AO2297)-ROW())/12+5):INDIRECT("S"&amp;(ROW()+12*(($AN2297-1)*3+$AO2297)-ROW())/12+5),AQ2297)</f>
        <v>0</v>
      </c>
      <c r="AU2297" s="58">
        <f ca="1">IF(AND(AQ2297&gt;0,AR2297&gt;0),COUNTIF(AU$6:AU2296,"&gt;0")+1,0)</f>
        <v>0</v>
      </c>
    </row>
    <row r="2298" spans="40:47">
      <c r="AN2298" s="58">
        <v>64</v>
      </c>
      <c r="AO2298" s="58">
        <v>3</v>
      </c>
      <c r="AP2298" s="58">
        <v>1</v>
      </c>
      <c r="AQ2298" s="58">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58">
        <f ca="1">COUNTIF(INDIRECT("H"&amp;(ROW()+12*(($AN2298-1)*3+$AO2298)-ROW())/12+5):INDIRECT("S"&amp;(ROW()+12*(($AN2298-1)*3+$AO2298)-ROW())/12+5),AQ2298)</f>
        <v>0</v>
      </c>
      <c r="AU2298" s="58">
        <f ca="1">IF(AND(AQ2298&gt;0,AR2298&gt;0),COUNTIF(AU$6:AU2297,"&gt;0")+1,0)</f>
        <v>0</v>
      </c>
    </row>
    <row r="2299" spans="40:47">
      <c r="AN2299" s="58">
        <v>64</v>
      </c>
      <c r="AO2299" s="58">
        <v>3</v>
      </c>
      <c r="AP2299" s="58">
        <v>2</v>
      </c>
      <c r="AQ2299" s="58">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58">
        <f ca="1">COUNTIF(INDIRECT("H"&amp;(ROW()+12*(($AN2299-1)*3+$AO2299)-ROW())/12+5):INDIRECT("S"&amp;(ROW()+12*(($AN2299-1)*3+$AO2299)-ROW())/12+5),AQ2299)</f>
        <v>0</v>
      </c>
      <c r="AU2299" s="58">
        <f ca="1">IF(AND(AQ2299&gt;0,AR2299&gt;0),COUNTIF(AU$6:AU2298,"&gt;0")+1,0)</f>
        <v>0</v>
      </c>
    </row>
    <row r="2300" spans="40:47">
      <c r="AN2300" s="58">
        <v>64</v>
      </c>
      <c r="AO2300" s="58">
        <v>3</v>
      </c>
      <c r="AP2300" s="58">
        <v>3</v>
      </c>
      <c r="AQ2300" s="58">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58">
        <f ca="1">COUNTIF(INDIRECT("H"&amp;(ROW()+12*(($AN2300-1)*3+$AO2300)-ROW())/12+5):INDIRECT("S"&amp;(ROW()+12*(($AN2300-1)*3+$AO2300)-ROW())/12+5),AQ2300)</f>
        <v>0</v>
      </c>
      <c r="AU2300" s="58">
        <f ca="1">IF(AND(AQ2300&gt;0,AR2300&gt;0),COUNTIF(AU$6:AU2299,"&gt;0")+1,0)</f>
        <v>0</v>
      </c>
    </row>
    <row r="2301" spans="40:47">
      <c r="AN2301" s="58">
        <v>64</v>
      </c>
      <c r="AO2301" s="58">
        <v>3</v>
      </c>
      <c r="AP2301" s="58">
        <v>4</v>
      </c>
      <c r="AQ2301" s="58">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58">
        <f ca="1">COUNTIF(INDIRECT("H"&amp;(ROW()+12*(($AN2301-1)*3+$AO2301)-ROW())/12+5):INDIRECT("S"&amp;(ROW()+12*(($AN2301-1)*3+$AO2301)-ROW())/12+5),AQ2301)</f>
        <v>0</v>
      </c>
      <c r="AU2301" s="58">
        <f ca="1">IF(AND(AQ2301&gt;0,AR2301&gt;0),COUNTIF(AU$6:AU2300,"&gt;0")+1,0)</f>
        <v>0</v>
      </c>
    </row>
    <row r="2302" spans="40:47">
      <c r="AN2302" s="58">
        <v>64</v>
      </c>
      <c r="AO2302" s="58">
        <v>3</v>
      </c>
      <c r="AP2302" s="58">
        <v>5</v>
      </c>
      <c r="AQ2302" s="58">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58">
        <f ca="1">COUNTIF(INDIRECT("H"&amp;(ROW()+12*(($AN2302-1)*3+$AO2302)-ROW())/12+5):INDIRECT("S"&amp;(ROW()+12*(($AN2302-1)*3+$AO2302)-ROW())/12+5),AQ2302)</f>
        <v>0</v>
      </c>
      <c r="AU2302" s="58">
        <f ca="1">IF(AND(AQ2302&gt;0,AR2302&gt;0),COUNTIF(AU$6:AU2301,"&gt;0")+1,0)</f>
        <v>0</v>
      </c>
    </row>
    <row r="2303" spans="40:47">
      <c r="AN2303" s="58">
        <v>64</v>
      </c>
      <c r="AO2303" s="58">
        <v>3</v>
      </c>
      <c r="AP2303" s="58">
        <v>6</v>
      </c>
      <c r="AQ2303" s="58">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58">
        <f ca="1">COUNTIF(INDIRECT("H"&amp;(ROW()+12*(($AN2303-1)*3+$AO2303)-ROW())/12+5):INDIRECT("S"&amp;(ROW()+12*(($AN2303-1)*3+$AO2303)-ROW())/12+5),AQ2303)</f>
        <v>0</v>
      </c>
      <c r="AU2303" s="58">
        <f ca="1">IF(AND(AQ2303&gt;0,AR2303&gt;0),COUNTIF(AU$6:AU2302,"&gt;0")+1,0)</f>
        <v>0</v>
      </c>
    </row>
    <row r="2304" spans="40:47">
      <c r="AN2304" s="58">
        <v>64</v>
      </c>
      <c r="AO2304" s="58">
        <v>3</v>
      </c>
      <c r="AP2304" s="58">
        <v>7</v>
      </c>
      <c r="AQ2304" s="58">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58">
        <f ca="1">COUNTIF(INDIRECT("H"&amp;(ROW()+12*(($AN2304-1)*3+$AO2304)-ROW())/12+5):INDIRECT("S"&amp;(ROW()+12*(($AN2304-1)*3+$AO2304)-ROW())/12+5),AQ2304)</f>
        <v>0</v>
      </c>
      <c r="AU2304" s="58">
        <f ca="1">IF(AND(AQ2304&gt;0,AR2304&gt;0),COUNTIF(AU$6:AU2303,"&gt;0")+1,0)</f>
        <v>0</v>
      </c>
    </row>
    <row r="2305" spans="40:47">
      <c r="AN2305" s="58">
        <v>64</v>
      </c>
      <c r="AO2305" s="58">
        <v>3</v>
      </c>
      <c r="AP2305" s="58">
        <v>8</v>
      </c>
      <c r="AQ2305" s="58">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58">
        <f ca="1">COUNTIF(INDIRECT("H"&amp;(ROW()+12*(($AN2305-1)*3+$AO2305)-ROW())/12+5):INDIRECT("S"&amp;(ROW()+12*(($AN2305-1)*3+$AO2305)-ROW())/12+5),AQ2305)</f>
        <v>0</v>
      </c>
      <c r="AU2305" s="58">
        <f ca="1">IF(AND(AQ2305&gt;0,AR2305&gt;0),COUNTIF(AU$6:AU2304,"&gt;0")+1,0)</f>
        <v>0</v>
      </c>
    </row>
    <row r="2306" spans="40:47">
      <c r="AN2306" s="58">
        <v>64</v>
      </c>
      <c r="AO2306" s="58">
        <v>3</v>
      </c>
      <c r="AP2306" s="58">
        <v>9</v>
      </c>
      <c r="AQ2306" s="58">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58">
        <f ca="1">COUNTIF(INDIRECT("H"&amp;(ROW()+12*(($AN2306-1)*3+$AO2306)-ROW())/12+5):INDIRECT("S"&amp;(ROW()+12*(($AN2306-1)*3+$AO2306)-ROW())/12+5),AQ2306)</f>
        <v>0</v>
      </c>
      <c r="AU2306" s="58">
        <f ca="1">IF(AND(AQ2306&gt;0,AR2306&gt;0),COUNTIF(AU$6:AU2305,"&gt;0")+1,0)</f>
        <v>0</v>
      </c>
    </row>
    <row r="2307" spans="40:47">
      <c r="AN2307" s="58">
        <v>64</v>
      </c>
      <c r="AO2307" s="58">
        <v>3</v>
      </c>
      <c r="AP2307" s="58">
        <v>10</v>
      </c>
      <c r="AQ2307" s="58">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58">
        <f ca="1">COUNTIF(INDIRECT("H"&amp;(ROW()+12*(($AN2307-1)*3+$AO2307)-ROW())/12+5):INDIRECT("S"&amp;(ROW()+12*(($AN2307-1)*3+$AO2307)-ROW())/12+5),AQ2307)</f>
        <v>0</v>
      </c>
      <c r="AU2307" s="58">
        <f ca="1">IF(AND(AQ2307&gt;0,AR2307&gt;0),COUNTIF(AU$6:AU2306,"&gt;0")+1,0)</f>
        <v>0</v>
      </c>
    </row>
    <row r="2308" spans="40:47">
      <c r="AN2308" s="58">
        <v>64</v>
      </c>
      <c r="AO2308" s="58">
        <v>3</v>
      </c>
      <c r="AP2308" s="58">
        <v>11</v>
      </c>
      <c r="AQ2308" s="58">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58">
        <f ca="1">COUNTIF(INDIRECT("H"&amp;(ROW()+12*(($AN2308-1)*3+$AO2308)-ROW())/12+5):INDIRECT("S"&amp;(ROW()+12*(($AN2308-1)*3+$AO2308)-ROW())/12+5),AQ2308)</f>
        <v>0</v>
      </c>
      <c r="AU2308" s="58">
        <f ca="1">IF(AND(AQ2308&gt;0,AR2308&gt;0),COUNTIF(AU$6:AU2307,"&gt;0")+1,0)</f>
        <v>0</v>
      </c>
    </row>
    <row r="2309" spans="40:47">
      <c r="AN2309" s="243">
        <v>64</v>
      </c>
      <c r="AO2309" s="243">
        <v>3</v>
      </c>
      <c r="AP2309" s="243">
        <v>12</v>
      </c>
      <c r="AQ2309" s="58">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58">
        <f ca="1">COUNTIF(INDIRECT("H"&amp;(ROW()+12*(($AN2309-1)*3+$AO2309)-ROW())/12+5):INDIRECT("S"&amp;(ROW()+12*(($AN2309-1)*3+$AO2309)-ROW())/12+5),AQ2309)</f>
        <v>0</v>
      </c>
      <c r="AU2309" s="58">
        <f ca="1">IF(AND(AQ2309&gt;0,AR2309&gt;0),COUNTIF(AU$6:AU2308,"&gt;0")+1,0)</f>
        <v>0</v>
      </c>
    </row>
    <row r="2310" spans="40:47">
      <c r="AN2310" s="58">
        <v>65</v>
      </c>
      <c r="AO2310" s="58">
        <v>1</v>
      </c>
      <c r="AP2310" s="58">
        <v>1</v>
      </c>
      <c r="AQ2310" s="58">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58">
        <f ca="1">COUNTIF(INDIRECT("H"&amp;(ROW()+12*(($AN2310-1)*3+$AO2310)-ROW())/12+5):INDIRECT("S"&amp;(ROW()+12*(($AN2310-1)*3+$AO2310)-ROW())/12+5),AQ2310)</f>
        <v>0</v>
      </c>
      <c r="AU2310" s="58">
        <f ca="1">IF(AND(AQ2310&gt;0,AR2310&gt;0),COUNTIF(AU$6:AU2309,"&gt;0")+1,0)</f>
        <v>0</v>
      </c>
    </row>
    <row r="2311" spans="40:47">
      <c r="AN2311" s="58">
        <v>65</v>
      </c>
      <c r="AO2311" s="58">
        <v>1</v>
      </c>
      <c r="AP2311" s="58">
        <v>2</v>
      </c>
      <c r="AQ2311" s="58">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58">
        <f ca="1">COUNTIF(INDIRECT("H"&amp;(ROW()+12*(($AN2311-1)*3+$AO2311)-ROW())/12+5):INDIRECT("S"&amp;(ROW()+12*(($AN2311-1)*3+$AO2311)-ROW())/12+5),AQ2311)</f>
        <v>0</v>
      </c>
      <c r="AU2311" s="58">
        <f ca="1">IF(AND(AQ2311&gt;0,AR2311&gt;0),COUNTIF(AU$6:AU2310,"&gt;0")+1,0)</f>
        <v>0</v>
      </c>
    </row>
    <row r="2312" spans="40:47">
      <c r="AN2312" s="58">
        <v>65</v>
      </c>
      <c r="AO2312" s="58">
        <v>1</v>
      </c>
      <c r="AP2312" s="58">
        <v>3</v>
      </c>
      <c r="AQ2312" s="58">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58">
        <f ca="1">COUNTIF(INDIRECT("H"&amp;(ROW()+12*(($AN2312-1)*3+$AO2312)-ROW())/12+5):INDIRECT("S"&amp;(ROW()+12*(($AN2312-1)*3+$AO2312)-ROW())/12+5),AQ2312)</f>
        <v>0</v>
      </c>
      <c r="AU2312" s="58">
        <f ca="1">IF(AND(AQ2312&gt;0,AR2312&gt;0),COUNTIF(AU$6:AU2311,"&gt;0")+1,0)</f>
        <v>0</v>
      </c>
    </row>
    <row r="2313" spans="40:47">
      <c r="AN2313" s="58">
        <v>65</v>
      </c>
      <c r="AO2313" s="58">
        <v>1</v>
      </c>
      <c r="AP2313" s="58">
        <v>4</v>
      </c>
      <c r="AQ2313" s="58">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58">
        <f ca="1">COUNTIF(INDIRECT("H"&amp;(ROW()+12*(($AN2313-1)*3+$AO2313)-ROW())/12+5):INDIRECT("S"&amp;(ROW()+12*(($AN2313-1)*3+$AO2313)-ROW())/12+5),AQ2313)</f>
        <v>0</v>
      </c>
      <c r="AU2313" s="58">
        <f ca="1">IF(AND(AQ2313&gt;0,AR2313&gt;0),COUNTIF(AU$6:AU2312,"&gt;0")+1,0)</f>
        <v>0</v>
      </c>
    </row>
    <row r="2314" spans="40:47">
      <c r="AN2314" s="58">
        <v>65</v>
      </c>
      <c r="AO2314" s="58">
        <v>1</v>
      </c>
      <c r="AP2314" s="58">
        <v>5</v>
      </c>
      <c r="AQ2314" s="58">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58">
        <f ca="1">COUNTIF(INDIRECT("H"&amp;(ROW()+12*(($AN2314-1)*3+$AO2314)-ROW())/12+5):INDIRECT("S"&amp;(ROW()+12*(($AN2314-1)*3+$AO2314)-ROW())/12+5),AQ2314)</f>
        <v>0</v>
      </c>
      <c r="AU2314" s="58">
        <f ca="1">IF(AND(AQ2314&gt;0,AR2314&gt;0),COUNTIF(AU$6:AU2313,"&gt;0")+1,0)</f>
        <v>0</v>
      </c>
    </row>
    <row r="2315" spans="40:47">
      <c r="AN2315" s="58">
        <v>65</v>
      </c>
      <c r="AO2315" s="58">
        <v>1</v>
      </c>
      <c r="AP2315" s="58">
        <v>6</v>
      </c>
      <c r="AQ2315" s="58">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58">
        <f ca="1">COUNTIF(INDIRECT("H"&amp;(ROW()+12*(($AN2315-1)*3+$AO2315)-ROW())/12+5):INDIRECT("S"&amp;(ROW()+12*(($AN2315-1)*3+$AO2315)-ROW())/12+5),AQ2315)</f>
        <v>0</v>
      </c>
      <c r="AU2315" s="58">
        <f ca="1">IF(AND(AQ2315&gt;0,AR2315&gt;0),COUNTIF(AU$6:AU2314,"&gt;0")+1,0)</f>
        <v>0</v>
      </c>
    </row>
    <row r="2316" spans="40:47">
      <c r="AN2316" s="58">
        <v>65</v>
      </c>
      <c r="AO2316" s="58">
        <v>1</v>
      </c>
      <c r="AP2316" s="58">
        <v>7</v>
      </c>
      <c r="AQ2316" s="58">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58">
        <f ca="1">COUNTIF(INDIRECT("H"&amp;(ROW()+12*(($AN2316-1)*3+$AO2316)-ROW())/12+5):INDIRECT("S"&amp;(ROW()+12*(($AN2316-1)*3+$AO2316)-ROW())/12+5),AQ2316)</f>
        <v>0</v>
      </c>
      <c r="AU2316" s="58">
        <f ca="1">IF(AND(AQ2316&gt;0,AR2316&gt;0),COUNTIF(AU$6:AU2315,"&gt;0")+1,0)</f>
        <v>0</v>
      </c>
    </row>
    <row r="2317" spans="40:47">
      <c r="AN2317" s="58">
        <v>65</v>
      </c>
      <c r="AO2317" s="58">
        <v>1</v>
      </c>
      <c r="AP2317" s="58">
        <v>8</v>
      </c>
      <c r="AQ2317" s="58">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58">
        <f ca="1">COUNTIF(INDIRECT("H"&amp;(ROW()+12*(($AN2317-1)*3+$AO2317)-ROW())/12+5):INDIRECT("S"&amp;(ROW()+12*(($AN2317-1)*3+$AO2317)-ROW())/12+5),AQ2317)</f>
        <v>0</v>
      </c>
      <c r="AU2317" s="58">
        <f ca="1">IF(AND(AQ2317&gt;0,AR2317&gt;0),COUNTIF(AU$6:AU2316,"&gt;0")+1,0)</f>
        <v>0</v>
      </c>
    </row>
    <row r="2318" spans="40:47">
      <c r="AN2318" s="58">
        <v>65</v>
      </c>
      <c r="AO2318" s="58">
        <v>1</v>
      </c>
      <c r="AP2318" s="58">
        <v>9</v>
      </c>
      <c r="AQ2318" s="58">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58">
        <f ca="1">COUNTIF(INDIRECT("H"&amp;(ROW()+12*(($AN2318-1)*3+$AO2318)-ROW())/12+5):INDIRECT("S"&amp;(ROW()+12*(($AN2318-1)*3+$AO2318)-ROW())/12+5),AQ2318)</f>
        <v>0</v>
      </c>
      <c r="AU2318" s="58">
        <f ca="1">IF(AND(AQ2318&gt;0,AR2318&gt;0),COUNTIF(AU$6:AU2317,"&gt;0")+1,0)</f>
        <v>0</v>
      </c>
    </row>
    <row r="2319" spans="40:47">
      <c r="AN2319" s="58">
        <v>65</v>
      </c>
      <c r="AO2319" s="58">
        <v>1</v>
      </c>
      <c r="AP2319" s="58">
        <v>10</v>
      </c>
      <c r="AQ2319" s="58">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58">
        <f ca="1">COUNTIF(INDIRECT("H"&amp;(ROW()+12*(($AN2319-1)*3+$AO2319)-ROW())/12+5):INDIRECT("S"&amp;(ROW()+12*(($AN2319-1)*3+$AO2319)-ROW())/12+5),AQ2319)</f>
        <v>0</v>
      </c>
      <c r="AU2319" s="58">
        <f ca="1">IF(AND(AQ2319&gt;0,AR2319&gt;0),COUNTIF(AU$6:AU2318,"&gt;0")+1,0)</f>
        <v>0</v>
      </c>
    </row>
    <row r="2320" spans="40:47">
      <c r="AN2320" s="58">
        <v>65</v>
      </c>
      <c r="AO2320" s="58">
        <v>1</v>
      </c>
      <c r="AP2320" s="58">
        <v>11</v>
      </c>
      <c r="AQ2320" s="58">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58">
        <f ca="1">COUNTIF(INDIRECT("H"&amp;(ROW()+12*(($AN2320-1)*3+$AO2320)-ROW())/12+5):INDIRECT("S"&amp;(ROW()+12*(($AN2320-1)*3+$AO2320)-ROW())/12+5),AQ2320)</f>
        <v>0</v>
      </c>
      <c r="AU2320" s="58">
        <f ca="1">IF(AND(AQ2320&gt;0,AR2320&gt;0),COUNTIF(AU$6:AU2319,"&gt;0")+1,0)</f>
        <v>0</v>
      </c>
    </row>
    <row r="2321" spans="40:47">
      <c r="AN2321" s="58">
        <v>65</v>
      </c>
      <c r="AO2321" s="58">
        <v>1</v>
      </c>
      <c r="AP2321" s="58">
        <v>12</v>
      </c>
      <c r="AQ2321" s="58">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58">
        <f ca="1">COUNTIF(INDIRECT("H"&amp;(ROW()+12*(($AN2321-1)*3+$AO2321)-ROW())/12+5):INDIRECT("S"&amp;(ROW()+12*(($AN2321-1)*3+$AO2321)-ROW())/12+5),AQ2321)</f>
        <v>0</v>
      </c>
      <c r="AU2321" s="58">
        <f ca="1">IF(AND(AQ2321&gt;0,AR2321&gt;0),COUNTIF(AU$6:AU2320,"&gt;0")+1,0)</f>
        <v>0</v>
      </c>
    </row>
    <row r="2322" spans="40:47">
      <c r="AN2322" s="58">
        <v>65</v>
      </c>
      <c r="AO2322" s="58">
        <v>2</v>
      </c>
      <c r="AP2322" s="58">
        <v>1</v>
      </c>
      <c r="AQ2322" s="58">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58">
        <f ca="1">COUNTIF(INDIRECT("H"&amp;(ROW()+12*(($AN2322-1)*3+$AO2322)-ROW())/12+5):INDIRECT("S"&amp;(ROW()+12*(($AN2322-1)*3+$AO2322)-ROW())/12+5),AQ2322)</f>
        <v>0</v>
      </c>
      <c r="AU2322" s="58">
        <f ca="1">IF(AND(AQ2322&gt;0,AR2322&gt;0),COUNTIF(AU$6:AU2321,"&gt;0")+1,0)</f>
        <v>0</v>
      </c>
    </row>
    <row r="2323" spans="40:47">
      <c r="AN2323" s="58">
        <v>65</v>
      </c>
      <c r="AO2323" s="58">
        <v>2</v>
      </c>
      <c r="AP2323" s="58">
        <v>2</v>
      </c>
      <c r="AQ2323" s="58">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58">
        <f ca="1">COUNTIF(INDIRECT("H"&amp;(ROW()+12*(($AN2323-1)*3+$AO2323)-ROW())/12+5):INDIRECT("S"&amp;(ROW()+12*(($AN2323-1)*3+$AO2323)-ROW())/12+5),AQ2323)</f>
        <v>0</v>
      </c>
      <c r="AU2323" s="58">
        <f ca="1">IF(AND(AQ2323&gt;0,AR2323&gt;0),COUNTIF(AU$6:AU2322,"&gt;0")+1,0)</f>
        <v>0</v>
      </c>
    </row>
    <row r="2324" spans="40:47">
      <c r="AN2324" s="58">
        <v>65</v>
      </c>
      <c r="AO2324" s="58">
        <v>2</v>
      </c>
      <c r="AP2324" s="58">
        <v>3</v>
      </c>
      <c r="AQ2324" s="58">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58">
        <f ca="1">COUNTIF(INDIRECT("H"&amp;(ROW()+12*(($AN2324-1)*3+$AO2324)-ROW())/12+5):INDIRECT("S"&amp;(ROW()+12*(($AN2324-1)*3+$AO2324)-ROW())/12+5),AQ2324)</f>
        <v>0</v>
      </c>
      <c r="AU2324" s="58">
        <f ca="1">IF(AND(AQ2324&gt;0,AR2324&gt;0),COUNTIF(AU$6:AU2323,"&gt;0")+1,0)</f>
        <v>0</v>
      </c>
    </row>
    <row r="2325" spans="40:47">
      <c r="AN2325" s="58">
        <v>65</v>
      </c>
      <c r="AO2325" s="58">
        <v>2</v>
      </c>
      <c r="AP2325" s="58">
        <v>4</v>
      </c>
      <c r="AQ2325" s="58">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58">
        <f ca="1">COUNTIF(INDIRECT("H"&amp;(ROW()+12*(($AN2325-1)*3+$AO2325)-ROW())/12+5):INDIRECT("S"&amp;(ROW()+12*(($AN2325-1)*3+$AO2325)-ROW())/12+5),AQ2325)</f>
        <v>0</v>
      </c>
      <c r="AU2325" s="58">
        <f ca="1">IF(AND(AQ2325&gt;0,AR2325&gt;0),COUNTIF(AU$6:AU2324,"&gt;0")+1,0)</f>
        <v>0</v>
      </c>
    </row>
    <row r="2326" spans="40:47">
      <c r="AN2326" s="58">
        <v>65</v>
      </c>
      <c r="AO2326" s="58">
        <v>2</v>
      </c>
      <c r="AP2326" s="58">
        <v>5</v>
      </c>
      <c r="AQ2326" s="58">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58">
        <f ca="1">COUNTIF(INDIRECT("H"&amp;(ROW()+12*(($AN2326-1)*3+$AO2326)-ROW())/12+5):INDIRECT("S"&amp;(ROW()+12*(($AN2326-1)*3+$AO2326)-ROW())/12+5),AQ2326)</f>
        <v>0</v>
      </c>
      <c r="AU2326" s="58">
        <f ca="1">IF(AND(AQ2326&gt;0,AR2326&gt;0),COUNTIF(AU$6:AU2325,"&gt;0")+1,0)</f>
        <v>0</v>
      </c>
    </row>
    <row r="2327" spans="40:47">
      <c r="AN2327" s="58">
        <v>65</v>
      </c>
      <c r="AO2327" s="58">
        <v>2</v>
      </c>
      <c r="AP2327" s="58">
        <v>6</v>
      </c>
      <c r="AQ2327" s="58">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58">
        <f ca="1">COUNTIF(INDIRECT("H"&amp;(ROW()+12*(($AN2327-1)*3+$AO2327)-ROW())/12+5):INDIRECT("S"&amp;(ROW()+12*(($AN2327-1)*3+$AO2327)-ROW())/12+5),AQ2327)</f>
        <v>0</v>
      </c>
      <c r="AU2327" s="58">
        <f ca="1">IF(AND(AQ2327&gt;0,AR2327&gt;0),COUNTIF(AU$6:AU2326,"&gt;0")+1,0)</f>
        <v>0</v>
      </c>
    </row>
    <row r="2328" spans="40:47">
      <c r="AN2328" s="58">
        <v>65</v>
      </c>
      <c r="AO2328" s="58">
        <v>2</v>
      </c>
      <c r="AP2328" s="58">
        <v>7</v>
      </c>
      <c r="AQ2328" s="58">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58">
        <f ca="1">COUNTIF(INDIRECT("H"&amp;(ROW()+12*(($AN2328-1)*3+$AO2328)-ROW())/12+5):INDIRECT("S"&amp;(ROW()+12*(($AN2328-1)*3+$AO2328)-ROW())/12+5),AQ2328)</f>
        <v>0</v>
      </c>
      <c r="AU2328" s="58">
        <f ca="1">IF(AND(AQ2328&gt;0,AR2328&gt;0),COUNTIF(AU$6:AU2327,"&gt;0")+1,0)</f>
        <v>0</v>
      </c>
    </row>
    <row r="2329" spans="40:47">
      <c r="AN2329" s="58">
        <v>65</v>
      </c>
      <c r="AO2329" s="58">
        <v>2</v>
      </c>
      <c r="AP2329" s="58">
        <v>8</v>
      </c>
      <c r="AQ2329" s="58">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58">
        <f ca="1">COUNTIF(INDIRECT("H"&amp;(ROW()+12*(($AN2329-1)*3+$AO2329)-ROW())/12+5):INDIRECT("S"&amp;(ROW()+12*(($AN2329-1)*3+$AO2329)-ROW())/12+5),AQ2329)</f>
        <v>0</v>
      </c>
      <c r="AU2329" s="58">
        <f ca="1">IF(AND(AQ2329&gt;0,AR2329&gt;0),COUNTIF(AU$6:AU2328,"&gt;0")+1,0)</f>
        <v>0</v>
      </c>
    </row>
    <row r="2330" spans="40:47">
      <c r="AN2330" s="58">
        <v>65</v>
      </c>
      <c r="AO2330" s="58">
        <v>2</v>
      </c>
      <c r="AP2330" s="58">
        <v>9</v>
      </c>
      <c r="AQ2330" s="58">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58">
        <f ca="1">COUNTIF(INDIRECT("H"&amp;(ROW()+12*(($AN2330-1)*3+$AO2330)-ROW())/12+5):INDIRECT("S"&amp;(ROW()+12*(($AN2330-1)*3+$AO2330)-ROW())/12+5),AQ2330)</f>
        <v>0</v>
      </c>
      <c r="AU2330" s="58">
        <f ca="1">IF(AND(AQ2330&gt;0,AR2330&gt;0),COUNTIF(AU$6:AU2329,"&gt;0")+1,0)</f>
        <v>0</v>
      </c>
    </row>
    <row r="2331" spans="40:47">
      <c r="AN2331" s="58">
        <v>65</v>
      </c>
      <c r="AO2331" s="58">
        <v>2</v>
      </c>
      <c r="AP2331" s="58">
        <v>10</v>
      </c>
      <c r="AQ2331" s="58">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58">
        <f ca="1">COUNTIF(INDIRECT("H"&amp;(ROW()+12*(($AN2331-1)*3+$AO2331)-ROW())/12+5):INDIRECT("S"&amp;(ROW()+12*(($AN2331-1)*3+$AO2331)-ROW())/12+5),AQ2331)</f>
        <v>0</v>
      </c>
      <c r="AU2331" s="58">
        <f ca="1">IF(AND(AQ2331&gt;0,AR2331&gt;0),COUNTIF(AU$6:AU2330,"&gt;0")+1,0)</f>
        <v>0</v>
      </c>
    </row>
    <row r="2332" spans="40:47">
      <c r="AN2332" s="58">
        <v>65</v>
      </c>
      <c r="AO2332" s="58">
        <v>2</v>
      </c>
      <c r="AP2332" s="58">
        <v>11</v>
      </c>
      <c r="AQ2332" s="58">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58">
        <f ca="1">COUNTIF(INDIRECT("H"&amp;(ROW()+12*(($AN2332-1)*3+$AO2332)-ROW())/12+5):INDIRECT("S"&amp;(ROW()+12*(($AN2332-1)*3+$AO2332)-ROW())/12+5),AQ2332)</f>
        <v>0</v>
      </c>
      <c r="AU2332" s="58">
        <f ca="1">IF(AND(AQ2332&gt;0,AR2332&gt;0),COUNTIF(AU$6:AU2331,"&gt;0")+1,0)</f>
        <v>0</v>
      </c>
    </row>
    <row r="2333" spans="40:47">
      <c r="AN2333" s="58">
        <v>65</v>
      </c>
      <c r="AO2333" s="58">
        <v>2</v>
      </c>
      <c r="AP2333" s="58">
        <v>12</v>
      </c>
      <c r="AQ2333" s="58">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58">
        <f ca="1">COUNTIF(INDIRECT("H"&amp;(ROW()+12*(($AN2333-1)*3+$AO2333)-ROW())/12+5):INDIRECT("S"&amp;(ROW()+12*(($AN2333-1)*3+$AO2333)-ROW())/12+5),AQ2333)</f>
        <v>0</v>
      </c>
      <c r="AU2333" s="58">
        <f ca="1">IF(AND(AQ2333&gt;0,AR2333&gt;0),COUNTIF(AU$6:AU2332,"&gt;0")+1,0)</f>
        <v>0</v>
      </c>
    </row>
    <row r="2334" spans="40:47">
      <c r="AN2334" s="58">
        <v>65</v>
      </c>
      <c r="AO2334" s="58">
        <v>3</v>
      </c>
      <c r="AP2334" s="58">
        <v>1</v>
      </c>
      <c r="AQ2334" s="58">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58">
        <f ca="1">COUNTIF(INDIRECT("H"&amp;(ROW()+12*(($AN2334-1)*3+$AO2334)-ROW())/12+5):INDIRECT("S"&amp;(ROW()+12*(($AN2334-1)*3+$AO2334)-ROW())/12+5),AQ2334)</f>
        <v>0</v>
      </c>
      <c r="AU2334" s="58">
        <f ca="1">IF(AND(AQ2334&gt;0,AR2334&gt;0),COUNTIF(AU$6:AU2333,"&gt;0")+1,0)</f>
        <v>0</v>
      </c>
    </row>
    <row r="2335" spans="40:47">
      <c r="AN2335" s="58">
        <v>65</v>
      </c>
      <c r="AO2335" s="58">
        <v>3</v>
      </c>
      <c r="AP2335" s="58">
        <v>2</v>
      </c>
      <c r="AQ2335" s="58">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58">
        <f ca="1">COUNTIF(INDIRECT("H"&amp;(ROW()+12*(($AN2335-1)*3+$AO2335)-ROW())/12+5):INDIRECT("S"&amp;(ROW()+12*(($AN2335-1)*3+$AO2335)-ROW())/12+5),AQ2335)</f>
        <v>0</v>
      </c>
      <c r="AU2335" s="58">
        <f ca="1">IF(AND(AQ2335&gt;0,AR2335&gt;0),COUNTIF(AU$6:AU2334,"&gt;0")+1,0)</f>
        <v>0</v>
      </c>
    </row>
    <row r="2336" spans="40:47">
      <c r="AN2336" s="58">
        <v>65</v>
      </c>
      <c r="AO2336" s="58">
        <v>3</v>
      </c>
      <c r="AP2336" s="58">
        <v>3</v>
      </c>
      <c r="AQ2336" s="58">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58">
        <f ca="1">COUNTIF(INDIRECT("H"&amp;(ROW()+12*(($AN2336-1)*3+$AO2336)-ROW())/12+5):INDIRECT("S"&amp;(ROW()+12*(($AN2336-1)*3+$AO2336)-ROW())/12+5),AQ2336)</f>
        <v>0</v>
      </c>
      <c r="AU2336" s="58">
        <f ca="1">IF(AND(AQ2336&gt;0,AR2336&gt;0),COUNTIF(AU$6:AU2335,"&gt;0")+1,0)</f>
        <v>0</v>
      </c>
    </row>
    <row r="2337" spans="40:47">
      <c r="AN2337" s="58">
        <v>65</v>
      </c>
      <c r="AO2337" s="58">
        <v>3</v>
      </c>
      <c r="AP2337" s="58">
        <v>4</v>
      </c>
      <c r="AQ2337" s="58">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58">
        <f ca="1">COUNTIF(INDIRECT("H"&amp;(ROW()+12*(($AN2337-1)*3+$AO2337)-ROW())/12+5):INDIRECT("S"&amp;(ROW()+12*(($AN2337-1)*3+$AO2337)-ROW())/12+5),AQ2337)</f>
        <v>0</v>
      </c>
      <c r="AU2337" s="58">
        <f ca="1">IF(AND(AQ2337&gt;0,AR2337&gt;0),COUNTIF(AU$6:AU2336,"&gt;0")+1,0)</f>
        <v>0</v>
      </c>
    </row>
    <row r="2338" spans="40:47">
      <c r="AN2338" s="58">
        <v>65</v>
      </c>
      <c r="AO2338" s="58">
        <v>3</v>
      </c>
      <c r="AP2338" s="58">
        <v>5</v>
      </c>
      <c r="AQ2338" s="58">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58">
        <f ca="1">COUNTIF(INDIRECT("H"&amp;(ROW()+12*(($AN2338-1)*3+$AO2338)-ROW())/12+5):INDIRECT("S"&amp;(ROW()+12*(($AN2338-1)*3+$AO2338)-ROW())/12+5),AQ2338)</f>
        <v>0</v>
      </c>
      <c r="AU2338" s="58">
        <f ca="1">IF(AND(AQ2338&gt;0,AR2338&gt;0),COUNTIF(AU$6:AU2337,"&gt;0")+1,0)</f>
        <v>0</v>
      </c>
    </row>
    <row r="2339" spans="40:47">
      <c r="AN2339" s="58">
        <v>65</v>
      </c>
      <c r="AO2339" s="58">
        <v>3</v>
      </c>
      <c r="AP2339" s="58">
        <v>6</v>
      </c>
      <c r="AQ2339" s="58">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58">
        <f ca="1">COUNTIF(INDIRECT("H"&amp;(ROW()+12*(($AN2339-1)*3+$AO2339)-ROW())/12+5):INDIRECT("S"&amp;(ROW()+12*(($AN2339-1)*3+$AO2339)-ROW())/12+5),AQ2339)</f>
        <v>0</v>
      </c>
      <c r="AU2339" s="58">
        <f ca="1">IF(AND(AQ2339&gt;0,AR2339&gt;0),COUNTIF(AU$6:AU2338,"&gt;0")+1,0)</f>
        <v>0</v>
      </c>
    </row>
    <row r="2340" spans="40:47">
      <c r="AN2340" s="58">
        <v>65</v>
      </c>
      <c r="AO2340" s="58">
        <v>3</v>
      </c>
      <c r="AP2340" s="58">
        <v>7</v>
      </c>
      <c r="AQ2340" s="58">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58">
        <f ca="1">COUNTIF(INDIRECT("H"&amp;(ROW()+12*(($AN2340-1)*3+$AO2340)-ROW())/12+5):INDIRECT("S"&amp;(ROW()+12*(($AN2340-1)*3+$AO2340)-ROW())/12+5),AQ2340)</f>
        <v>0</v>
      </c>
      <c r="AU2340" s="58">
        <f ca="1">IF(AND(AQ2340&gt;0,AR2340&gt;0),COUNTIF(AU$6:AU2339,"&gt;0")+1,0)</f>
        <v>0</v>
      </c>
    </row>
    <row r="2341" spans="40:47">
      <c r="AN2341" s="58">
        <v>65</v>
      </c>
      <c r="AO2341" s="58">
        <v>3</v>
      </c>
      <c r="AP2341" s="58">
        <v>8</v>
      </c>
      <c r="AQ2341" s="58">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58">
        <f ca="1">COUNTIF(INDIRECT("H"&amp;(ROW()+12*(($AN2341-1)*3+$AO2341)-ROW())/12+5):INDIRECT("S"&amp;(ROW()+12*(($AN2341-1)*3+$AO2341)-ROW())/12+5),AQ2341)</f>
        <v>0</v>
      </c>
      <c r="AU2341" s="58">
        <f ca="1">IF(AND(AQ2341&gt;0,AR2341&gt;0),COUNTIF(AU$6:AU2340,"&gt;0")+1,0)</f>
        <v>0</v>
      </c>
    </row>
    <row r="2342" spans="40:47">
      <c r="AN2342" s="58">
        <v>65</v>
      </c>
      <c r="AO2342" s="58">
        <v>3</v>
      </c>
      <c r="AP2342" s="58">
        <v>9</v>
      </c>
      <c r="AQ2342" s="58">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58">
        <f ca="1">COUNTIF(INDIRECT("H"&amp;(ROW()+12*(($AN2342-1)*3+$AO2342)-ROW())/12+5):INDIRECT("S"&amp;(ROW()+12*(($AN2342-1)*3+$AO2342)-ROW())/12+5),AQ2342)</f>
        <v>0</v>
      </c>
      <c r="AU2342" s="58">
        <f ca="1">IF(AND(AQ2342&gt;0,AR2342&gt;0),COUNTIF(AU$6:AU2341,"&gt;0")+1,0)</f>
        <v>0</v>
      </c>
    </row>
    <row r="2343" spans="40:47">
      <c r="AN2343" s="58">
        <v>65</v>
      </c>
      <c r="AO2343" s="58">
        <v>3</v>
      </c>
      <c r="AP2343" s="58">
        <v>10</v>
      </c>
      <c r="AQ2343" s="58">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58">
        <f ca="1">COUNTIF(INDIRECT("H"&amp;(ROW()+12*(($AN2343-1)*3+$AO2343)-ROW())/12+5):INDIRECT("S"&amp;(ROW()+12*(($AN2343-1)*3+$AO2343)-ROW())/12+5),AQ2343)</f>
        <v>0</v>
      </c>
      <c r="AU2343" s="58">
        <f ca="1">IF(AND(AQ2343&gt;0,AR2343&gt;0),COUNTIF(AU$6:AU2342,"&gt;0")+1,0)</f>
        <v>0</v>
      </c>
    </row>
    <row r="2344" spans="40:47">
      <c r="AN2344" s="58">
        <v>65</v>
      </c>
      <c r="AO2344" s="58">
        <v>3</v>
      </c>
      <c r="AP2344" s="58">
        <v>11</v>
      </c>
      <c r="AQ2344" s="58">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58">
        <f ca="1">COUNTIF(INDIRECT("H"&amp;(ROW()+12*(($AN2344-1)*3+$AO2344)-ROW())/12+5):INDIRECT("S"&amp;(ROW()+12*(($AN2344-1)*3+$AO2344)-ROW())/12+5),AQ2344)</f>
        <v>0</v>
      </c>
      <c r="AU2344" s="58">
        <f ca="1">IF(AND(AQ2344&gt;0,AR2344&gt;0),COUNTIF(AU$6:AU2343,"&gt;0")+1,0)</f>
        <v>0</v>
      </c>
    </row>
    <row r="2345" spans="40:47">
      <c r="AN2345" s="243">
        <v>65</v>
      </c>
      <c r="AO2345" s="243">
        <v>3</v>
      </c>
      <c r="AP2345" s="243">
        <v>12</v>
      </c>
      <c r="AQ2345" s="58">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58">
        <f ca="1">COUNTIF(INDIRECT("H"&amp;(ROW()+12*(($AN2345-1)*3+$AO2345)-ROW())/12+5):INDIRECT("S"&amp;(ROW()+12*(($AN2345-1)*3+$AO2345)-ROW())/12+5),AQ2345)</f>
        <v>0</v>
      </c>
      <c r="AU2345" s="58">
        <f ca="1">IF(AND(AQ2345&gt;0,AR2345&gt;0),COUNTIF(AU$6:AU2344,"&gt;0")+1,0)</f>
        <v>0</v>
      </c>
    </row>
    <row r="2346" spans="40:47">
      <c r="AN2346" s="58">
        <v>66</v>
      </c>
      <c r="AO2346" s="58">
        <v>1</v>
      </c>
      <c r="AP2346" s="58">
        <v>1</v>
      </c>
      <c r="AQ2346" s="58">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58">
        <f ca="1">COUNTIF(INDIRECT("H"&amp;(ROW()+12*(($AN2346-1)*3+$AO2346)-ROW())/12+5):INDIRECT("S"&amp;(ROW()+12*(($AN2346-1)*3+$AO2346)-ROW())/12+5),AQ2346)</f>
        <v>0</v>
      </c>
      <c r="AU2346" s="58">
        <f ca="1">IF(AND(AQ2346&gt;0,AR2346&gt;0),COUNTIF(AU$6:AU2345,"&gt;0")+1,0)</f>
        <v>0</v>
      </c>
    </row>
    <row r="2347" spans="40:47">
      <c r="AN2347" s="58">
        <v>66</v>
      </c>
      <c r="AO2347" s="58">
        <v>1</v>
      </c>
      <c r="AP2347" s="58">
        <v>2</v>
      </c>
      <c r="AQ2347" s="58">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58">
        <f ca="1">COUNTIF(INDIRECT("H"&amp;(ROW()+12*(($AN2347-1)*3+$AO2347)-ROW())/12+5):INDIRECT("S"&amp;(ROW()+12*(($AN2347-1)*3+$AO2347)-ROW())/12+5),AQ2347)</f>
        <v>0</v>
      </c>
      <c r="AU2347" s="58">
        <f ca="1">IF(AND(AQ2347&gt;0,AR2347&gt;0),COUNTIF(AU$6:AU2346,"&gt;0")+1,0)</f>
        <v>0</v>
      </c>
    </row>
    <row r="2348" spans="40:47">
      <c r="AN2348" s="58">
        <v>66</v>
      </c>
      <c r="AO2348" s="58">
        <v>1</v>
      </c>
      <c r="AP2348" s="58">
        <v>3</v>
      </c>
      <c r="AQ2348" s="58">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58">
        <f ca="1">COUNTIF(INDIRECT("H"&amp;(ROW()+12*(($AN2348-1)*3+$AO2348)-ROW())/12+5):INDIRECT("S"&amp;(ROW()+12*(($AN2348-1)*3+$AO2348)-ROW())/12+5),AQ2348)</f>
        <v>0</v>
      </c>
      <c r="AU2348" s="58">
        <f ca="1">IF(AND(AQ2348&gt;0,AR2348&gt;0),COUNTIF(AU$6:AU2347,"&gt;0")+1,0)</f>
        <v>0</v>
      </c>
    </row>
    <row r="2349" spans="40:47">
      <c r="AN2349" s="58">
        <v>66</v>
      </c>
      <c r="AO2349" s="58">
        <v>1</v>
      </c>
      <c r="AP2349" s="58">
        <v>4</v>
      </c>
      <c r="AQ2349" s="58">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58">
        <f ca="1">COUNTIF(INDIRECT("H"&amp;(ROW()+12*(($AN2349-1)*3+$AO2349)-ROW())/12+5):INDIRECT("S"&amp;(ROW()+12*(($AN2349-1)*3+$AO2349)-ROW())/12+5),AQ2349)</f>
        <v>0</v>
      </c>
      <c r="AU2349" s="58">
        <f ca="1">IF(AND(AQ2349&gt;0,AR2349&gt;0),COUNTIF(AU$6:AU2348,"&gt;0")+1,0)</f>
        <v>0</v>
      </c>
    </row>
    <row r="2350" spans="40:47">
      <c r="AN2350" s="58">
        <v>66</v>
      </c>
      <c r="AO2350" s="58">
        <v>1</v>
      </c>
      <c r="AP2350" s="58">
        <v>5</v>
      </c>
      <c r="AQ2350" s="58">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58">
        <f ca="1">COUNTIF(INDIRECT("H"&amp;(ROW()+12*(($AN2350-1)*3+$AO2350)-ROW())/12+5):INDIRECT("S"&amp;(ROW()+12*(($AN2350-1)*3+$AO2350)-ROW())/12+5),AQ2350)</f>
        <v>0</v>
      </c>
      <c r="AU2350" s="58">
        <f ca="1">IF(AND(AQ2350&gt;0,AR2350&gt;0),COUNTIF(AU$6:AU2349,"&gt;0")+1,0)</f>
        <v>0</v>
      </c>
    </row>
    <row r="2351" spans="40:47">
      <c r="AN2351" s="58">
        <v>66</v>
      </c>
      <c r="AO2351" s="58">
        <v>1</v>
      </c>
      <c r="AP2351" s="58">
        <v>6</v>
      </c>
      <c r="AQ2351" s="58">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58">
        <f ca="1">COUNTIF(INDIRECT("H"&amp;(ROW()+12*(($AN2351-1)*3+$AO2351)-ROW())/12+5):INDIRECT("S"&amp;(ROW()+12*(($AN2351-1)*3+$AO2351)-ROW())/12+5),AQ2351)</f>
        <v>0</v>
      </c>
      <c r="AU2351" s="58">
        <f ca="1">IF(AND(AQ2351&gt;0,AR2351&gt;0),COUNTIF(AU$6:AU2350,"&gt;0")+1,0)</f>
        <v>0</v>
      </c>
    </row>
    <row r="2352" spans="40:47">
      <c r="AN2352" s="58">
        <v>66</v>
      </c>
      <c r="AO2352" s="58">
        <v>1</v>
      </c>
      <c r="AP2352" s="58">
        <v>7</v>
      </c>
      <c r="AQ2352" s="58">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58">
        <f ca="1">COUNTIF(INDIRECT("H"&amp;(ROW()+12*(($AN2352-1)*3+$AO2352)-ROW())/12+5):INDIRECT("S"&amp;(ROW()+12*(($AN2352-1)*3+$AO2352)-ROW())/12+5),AQ2352)</f>
        <v>0</v>
      </c>
      <c r="AU2352" s="58">
        <f ca="1">IF(AND(AQ2352&gt;0,AR2352&gt;0),COUNTIF(AU$6:AU2351,"&gt;0")+1,0)</f>
        <v>0</v>
      </c>
    </row>
    <row r="2353" spans="40:47">
      <c r="AN2353" s="58">
        <v>66</v>
      </c>
      <c r="AO2353" s="58">
        <v>1</v>
      </c>
      <c r="AP2353" s="58">
        <v>8</v>
      </c>
      <c r="AQ2353" s="58">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58">
        <f ca="1">COUNTIF(INDIRECT("H"&amp;(ROW()+12*(($AN2353-1)*3+$AO2353)-ROW())/12+5):INDIRECT("S"&amp;(ROW()+12*(($AN2353-1)*3+$AO2353)-ROW())/12+5),AQ2353)</f>
        <v>0</v>
      </c>
      <c r="AU2353" s="58">
        <f ca="1">IF(AND(AQ2353&gt;0,AR2353&gt;0),COUNTIF(AU$6:AU2352,"&gt;0")+1,0)</f>
        <v>0</v>
      </c>
    </row>
    <row r="2354" spans="40:47">
      <c r="AN2354" s="58">
        <v>66</v>
      </c>
      <c r="AO2354" s="58">
        <v>1</v>
      </c>
      <c r="AP2354" s="58">
        <v>9</v>
      </c>
      <c r="AQ2354" s="58">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58">
        <f ca="1">COUNTIF(INDIRECT("H"&amp;(ROW()+12*(($AN2354-1)*3+$AO2354)-ROW())/12+5):INDIRECT("S"&amp;(ROW()+12*(($AN2354-1)*3+$AO2354)-ROW())/12+5),AQ2354)</f>
        <v>0</v>
      </c>
      <c r="AU2354" s="58">
        <f ca="1">IF(AND(AQ2354&gt;0,AR2354&gt;0),COUNTIF(AU$6:AU2353,"&gt;0")+1,0)</f>
        <v>0</v>
      </c>
    </row>
    <row r="2355" spans="40:47">
      <c r="AN2355" s="58">
        <v>66</v>
      </c>
      <c r="AO2355" s="58">
        <v>1</v>
      </c>
      <c r="AP2355" s="58">
        <v>10</v>
      </c>
      <c r="AQ2355" s="58">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58">
        <f ca="1">COUNTIF(INDIRECT("H"&amp;(ROW()+12*(($AN2355-1)*3+$AO2355)-ROW())/12+5):INDIRECT("S"&amp;(ROW()+12*(($AN2355-1)*3+$AO2355)-ROW())/12+5),AQ2355)</f>
        <v>0</v>
      </c>
      <c r="AU2355" s="58">
        <f ca="1">IF(AND(AQ2355&gt;0,AR2355&gt;0),COUNTIF(AU$6:AU2354,"&gt;0")+1,0)</f>
        <v>0</v>
      </c>
    </row>
    <row r="2356" spans="40:47">
      <c r="AN2356" s="58">
        <v>66</v>
      </c>
      <c r="AO2356" s="58">
        <v>1</v>
      </c>
      <c r="AP2356" s="58">
        <v>11</v>
      </c>
      <c r="AQ2356" s="58">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58">
        <f ca="1">COUNTIF(INDIRECT("H"&amp;(ROW()+12*(($AN2356-1)*3+$AO2356)-ROW())/12+5):INDIRECT("S"&amp;(ROW()+12*(($AN2356-1)*3+$AO2356)-ROW())/12+5),AQ2356)</f>
        <v>0</v>
      </c>
      <c r="AU2356" s="58">
        <f ca="1">IF(AND(AQ2356&gt;0,AR2356&gt;0),COUNTIF(AU$6:AU2355,"&gt;0")+1,0)</f>
        <v>0</v>
      </c>
    </row>
    <row r="2357" spans="40:47">
      <c r="AN2357" s="58">
        <v>66</v>
      </c>
      <c r="AO2357" s="58">
        <v>1</v>
      </c>
      <c r="AP2357" s="58">
        <v>12</v>
      </c>
      <c r="AQ2357" s="58">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58">
        <f ca="1">COUNTIF(INDIRECT("H"&amp;(ROW()+12*(($AN2357-1)*3+$AO2357)-ROW())/12+5):INDIRECT("S"&amp;(ROW()+12*(($AN2357-1)*3+$AO2357)-ROW())/12+5),AQ2357)</f>
        <v>0</v>
      </c>
      <c r="AU2357" s="58">
        <f ca="1">IF(AND(AQ2357&gt;0,AR2357&gt;0),COUNTIF(AU$6:AU2356,"&gt;0")+1,0)</f>
        <v>0</v>
      </c>
    </row>
    <row r="2358" spans="40:47">
      <c r="AN2358" s="58">
        <v>66</v>
      </c>
      <c r="AO2358" s="58">
        <v>2</v>
      </c>
      <c r="AP2358" s="58">
        <v>1</v>
      </c>
      <c r="AQ2358" s="58">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58">
        <f ca="1">COUNTIF(INDIRECT("H"&amp;(ROW()+12*(($AN2358-1)*3+$AO2358)-ROW())/12+5):INDIRECT("S"&amp;(ROW()+12*(($AN2358-1)*3+$AO2358)-ROW())/12+5),AQ2358)</f>
        <v>0</v>
      </c>
      <c r="AU2358" s="58">
        <f ca="1">IF(AND(AQ2358&gt;0,AR2358&gt;0),COUNTIF(AU$6:AU2357,"&gt;0")+1,0)</f>
        <v>0</v>
      </c>
    </row>
    <row r="2359" spans="40:47">
      <c r="AN2359" s="58">
        <v>66</v>
      </c>
      <c r="AO2359" s="58">
        <v>2</v>
      </c>
      <c r="AP2359" s="58">
        <v>2</v>
      </c>
      <c r="AQ2359" s="58">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58">
        <f ca="1">COUNTIF(INDIRECT("H"&amp;(ROW()+12*(($AN2359-1)*3+$AO2359)-ROW())/12+5):INDIRECT("S"&amp;(ROW()+12*(($AN2359-1)*3+$AO2359)-ROW())/12+5),AQ2359)</f>
        <v>0</v>
      </c>
      <c r="AU2359" s="58">
        <f ca="1">IF(AND(AQ2359&gt;0,AR2359&gt;0),COUNTIF(AU$6:AU2358,"&gt;0")+1,0)</f>
        <v>0</v>
      </c>
    </row>
    <row r="2360" spans="40:47">
      <c r="AN2360" s="58">
        <v>66</v>
      </c>
      <c r="AO2360" s="58">
        <v>2</v>
      </c>
      <c r="AP2360" s="58">
        <v>3</v>
      </c>
      <c r="AQ2360" s="58">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58">
        <f ca="1">COUNTIF(INDIRECT("H"&amp;(ROW()+12*(($AN2360-1)*3+$AO2360)-ROW())/12+5):INDIRECT("S"&amp;(ROW()+12*(($AN2360-1)*3+$AO2360)-ROW())/12+5),AQ2360)</f>
        <v>0</v>
      </c>
      <c r="AU2360" s="58">
        <f ca="1">IF(AND(AQ2360&gt;0,AR2360&gt;0),COUNTIF(AU$6:AU2359,"&gt;0")+1,0)</f>
        <v>0</v>
      </c>
    </row>
    <row r="2361" spans="40:47">
      <c r="AN2361" s="58">
        <v>66</v>
      </c>
      <c r="AO2361" s="58">
        <v>2</v>
      </c>
      <c r="AP2361" s="58">
        <v>4</v>
      </c>
      <c r="AQ2361" s="58">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58">
        <f ca="1">COUNTIF(INDIRECT("H"&amp;(ROW()+12*(($AN2361-1)*3+$AO2361)-ROW())/12+5):INDIRECT("S"&amp;(ROW()+12*(($AN2361-1)*3+$AO2361)-ROW())/12+5),AQ2361)</f>
        <v>0</v>
      </c>
      <c r="AU2361" s="58">
        <f ca="1">IF(AND(AQ2361&gt;0,AR2361&gt;0),COUNTIF(AU$6:AU2360,"&gt;0")+1,0)</f>
        <v>0</v>
      </c>
    </row>
    <row r="2362" spans="40:47">
      <c r="AN2362" s="58">
        <v>66</v>
      </c>
      <c r="AO2362" s="58">
        <v>2</v>
      </c>
      <c r="AP2362" s="58">
        <v>5</v>
      </c>
      <c r="AQ2362" s="58">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58">
        <f ca="1">COUNTIF(INDIRECT("H"&amp;(ROW()+12*(($AN2362-1)*3+$AO2362)-ROW())/12+5):INDIRECT("S"&amp;(ROW()+12*(($AN2362-1)*3+$AO2362)-ROW())/12+5),AQ2362)</f>
        <v>0</v>
      </c>
      <c r="AU2362" s="58">
        <f ca="1">IF(AND(AQ2362&gt;0,AR2362&gt;0),COUNTIF(AU$6:AU2361,"&gt;0")+1,0)</f>
        <v>0</v>
      </c>
    </row>
    <row r="2363" spans="40:47">
      <c r="AN2363" s="58">
        <v>66</v>
      </c>
      <c r="AO2363" s="58">
        <v>2</v>
      </c>
      <c r="AP2363" s="58">
        <v>6</v>
      </c>
      <c r="AQ2363" s="58">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58">
        <f ca="1">COUNTIF(INDIRECT("H"&amp;(ROW()+12*(($AN2363-1)*3+$AO2363)-ROW())/12+5):INDIRECT("S"&amp;(ROW()+12*(($AN2363-1)*3+$AO2363)-ROW())/12+5),AQ2363)</f>
        <v>0</v>
      </c>
      <c r="AU2363" s="58">
        <f ca="1">IF(AND(AQ2363&gt;0,AR2363&gt;0),COUNTIF(AU$6:AU2362,"&gt;0")+1,0)</f>
        <v>0</v>
      </c>
    </row>
    <row r="2364" spans="40:47">
      <c r="AN2364" s="58">
        <v>66</v>
      </c>
      <c r="AO2364" s="58">
        <v>2</v>
      </c>
      <c r="AP2364" s="58">
        <v>7</v>
      </c>
      <c r="AQ2364" s="58">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58">
        <f ca="1">COUNTIF(INDIRECT("H"&amp;(ROW()+12*(($AN2364-1)*3+$AO2364)-ROW())/12+5):INDIRECT("S"&amp;(ROW()+12*(($AN2364-1)*3+$AO2364)-ROW())/12+5),AQ2364)</f>
        <v>0</v>
      </c>
      <c r="AU2364" s="58">
        <f ca="1">IF(AND(AQ2364&gt;0,AR2364&gt;0),COUNTIF(AU$6:AU2363,"&gt;0")+1,0)</f>
        <v>0</v>
      </c>
    </row>
    <row r="2365" spans="40:47">
      <c r="AN2365" s="58">
        <v>66</v>
      </c>
      <c r="AO2365" s="58">
        <v>2</v>
      </c>
      <c r="AP2365" s="58">
        <v>8</v>
      </c>
      <c r="AQ2365" s="58">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58">
        <f ca="1">COUNTIF(INDIRECT("H"&amp;(ROW()+12*(($AN2365-1)*3+$AO2365)-ROW())/12+5):INDIRECT("S"&amp;(ROW()+12*(($AN2365-1)*3+$AO2365)-ROW())/12+5),AQ2365)</f>
        <v>0</v>
      </c>
      <c r="AU2365" s="58">
        <f ca="1">IF(AND(AQ2365&gt;0,AR2365&gt;0),COUNTIF(AU$6:AU2364,"&gt;0")+1,0)</f>
        <v>0</v>
      </c>
    </row>
    <row r="2366" spans="40:47">
      <c r="AN2366" s="58">
        <v>66</v>
      </c>
      <c r="AO2366" s="58">
        <v>2</v>
      </c>
      <c r="AP2366" s="58">
        <v>9</v>
      </c>
      <c r="AQ2366" s="58">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58">
        <f ca="1">COUNTIF(INDIRECT("H"&amp;(ROW()+12*(($AN2366-1)*3+$AO2366)-ROW())/12+5):INDIRECT("S"&amp;(ROW()+12*(($AN2366-1)*3+$AO2366)-ROW())/12+5),AQ2366)</f>
        <v>0</v>
      </c>
      <c r="AU2366" s="58">
        <f ca="1">IF(AND(AQ2366&gt;0,AR2366&gt;0),COUNTIF(AU$6:AU2365,"&gt;0")+1,0)</f>
        <v>0</v>
      </c>
    </row>
    <row r="2367" spans="40:47">
      <c r="AN2367" s="58">
        <v>66</v>
      </c>
      <c r="AO2367" s="58">
        <v>2</v>
      </c>
      <c r="AP2367" s="58">
        <v>10</v>
      </c>
      <c r="AQ2367" s="58">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58">
        <f ca="1">COUNTIF(INDIRECT("H"&amp;(ROW()+12*(($AN2367-1)*3+$AO2367)-ROW())/12+5):INDIRECT("S"&amp;(ROW()+12*(($AN2367-1)*3+$AO2367)-ROW())/12+5),AQ2367)</f>
        <v>0</v>
      </c>
      <c r="AU2367" s="58">
        <f ca="1">IF(AND(AQ2367&gt;0,AR2367&gt;0),COUNTIF(AU$6:AU2366,"&gt;0")+1,0)</f>
        <v>0</v>
      </c>
    </row>
    <row r="2368" spans="40:47">
      <c r="AN2368" s="58">
        <v>66</v>
      </c>
      <c r="AO2368" s="58">
        <v>2</v>
      </c>
      <c r="AP2368" s="58">
        <v>11</v>
      </c>
      <c r="AQ2368" s="58">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58">
        <f ca="1">COUNTIF(INDIRECT("H"&amp;(ROW()+12*(($AN2368-1)*3+$AO2368)-ROW())/12+5):INDIRECT("S"&amp;(ROW()+12*(($AN2368-1)*3+$AO2368)-ROW())/12+5),AQ2368)</f>
        <v>0</v>
      </c>
      <c r="AU2368" s="58">
        <f ca="1">IF(AND(AQ2368&gt;0,AR2368&gt;0),COUNTIF(AU$6:AU2367,"&gt;0")+1,0)</f>
        <v>0</v>
      </c>
    </row>
    <row r="2369" spans="40:47">
      <c r="AN2369" s="58">
        <v>66</v>
      </c>
      <c r="AO2369" s="58">
        <v>2</v>
      </c>
      <c r="AP2369" s="58">
        <v>12</v>
      </c>
      <c r="AQ2369" s="58">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58">
        <f ca="1">COUNTIF(INDIRECT("H"&amp;(ROW()+12*(($AN2369-1)*3+$AO2369)-ROW())/12+5):INDIRECT("S"&amp;(ROW()+12*(($AN2369-1)*3+$AO2369)-ROW())/12+5),AQ2369)</f>
        <v>0</v>
      </c>
      <c r="AU2369" s="58">
        <f ca="1">IF(AND(AQ2369&gt;0,AR2369&gt;0),COUNTIF(AU$6:AU2368,"&gt;0")+1,0)</f>
        <v>0</v>
      </c>
    </row>
    <row r="2370" spans="40:47">
      <c r="AN2370" s="58">
        <v>66</v>
      </c>
      <c r="AO2370" s="58">
        <v>3</v>
      </c>
      <c r="AP2370" s="58">
        <v>1</v>
      </c>
      <c r="AQ2370" s="58">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58">
        <f ca="1">COUNTIF(INDIRECT("H"&amp;(ROW()+12*(($AN2370-1)*3+$AO2370)-ROW())/12+5):INDIRECT("S"&amp;(ROW()+12*(($AN2370-1)*3+$AO2370)-ROW())/12+5),AQ2370)</f>
        <v>0</v>
      </c>
      <c r="AU2370" s="58">
        <f ca="1">IF(AND(AQ2370&gt;0,AR2370&gt;0),COUNTIF(AU$6:AU2369,"&gt;0")+1,0)</f>
        <v>0</v>
      </c>
    </row>
    <row r="2371" spans="40:47">
      <c r="AN2371" s="58">
        <v>66</v>
      </c>
      <c r="AO2371" s="58">
        <v>3</v>
      </c>
      <c r="AP2371" s="58">
        <v>2</v>
      </c>
      <c r="AQ2371" s="58">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58">
        <f ca="1">COUNTIF(INDIRECT("H"&amp;(ROW()+12*(($AN2371-1)*3+$AO2371)-ROW())/12+5):INDIRECT("S"&amp;(ROW()+12*(($AN2371-1)*3+$AO2371)-ROW())/12+5),AQ2371)</f>
        <v>0</v>
      </c>
      <c r="AU2371" s="58">
        <f ca="1">IF(AND(AQ2371&gt;0,AR2371&gt;0),COUNTIF(AU$6:AU2370,"&gt;0")+1,0)</f>
        <v>0</v>
      </c>
    </row>
    <row r="2372" spans="40:47">
      <c r="AN2372" s="58">
        <v>66</v>
      </c>
      <c r="AO2372" s="58">
        <v>3</v>
      </c>
      <c r="AP2372" s="58">
        <v>3</v>
      </c>
      <c r="AQ2372" s="58">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58">
        <f ca="1">COUNTIF(INDIRECT("H"&amp;(ROW()+12*(($AN2372-1)*3+$AO2372)-ROW())/12+5):INDIRECT("S"&amp;(ROW()+12*(($AN2372-1)*3+$AO2372)-ROW())/12+5),AQ2372)</f>
        <v>0</v>
      </c>
      <c r="AU2372" s="58">
        <f ca="1">IF(AND(AQ2372&gt;0,AR2372&gt;0),COUNTIF(AU$6:AU2371,"&gt;0")+1,0)</f>
        <v>0</v>
      </c>
    </row>
    <row r="2373" spans="40:47">
      <c r="AN2373" s="58">
        <v>66</v>
      </c>
      <c r="AO2373" s="58">
        <v>3</v>
      </c>
      <c r="AP2373" s="58">
        <v>4</v>
      </c>
      <c r="AQ2373" s="58">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58">
        <f ca="1">COUNTIF(INDIRECT("H"&amp;(ROW()+12*(($AN2373-1)*3+$AO2373)-ROW())/12+5):INDIRECT("S"&amp;(ROW()+12*(($AN2373-1)*3+$AO2373)-ROW())/12+5),AQ2373)</f>
        <v>0</v>
      </c>
      <c r="AU2373" s="58">
        <f ca="1">IF(AND(AQ2373&gt;0,AR2373&gt;0),COUNTIF(AU$6:AU2372,"&gt;0")+1,0)</f>
        <v>0</v>
      </c>
    </row>
    <row r="2374" spans="40:47">
      <c r="AN2374" s="58">
        <v>66</v>
      </c>
      <c r="AO2374" s="58">
        <v>3</v>
      </c>
      <c r="AP2374" s="58">
        <v>5</v>
      </c>
      <c r="AQ2374" s="58">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58">
        <f ca="1">COUNTIF(INDIRECT("H"&amp;(ROW()+12*(($AN2374-1)*3+$AO2374)-ROW())/12+5):INDIRECT("S"&amp;(ROW()+12*(($AN2374-1)*3+$AO2374)-ROW())/12+5),AQ2374)</f>
        <v>0</v>
      </c>
      <c r="AU2374" s="58">
        <f ca="1">IF(AND(AQ2374&gt;0,AR2374&gt;0),COUNTIF(AU$6:AU2373,"&gt;0")+1,0)</f>
        <v>0</v>
      </c>
    </row>
    <row r="2375" spans="40:47">
      <c r="AN2375" s="58">
        <v>66</v>
      </c>
      <c r="AO2375" s="58">
        <v>3</v>
      </c>
      <c r="AP2375" s="58">
        <v>6</v>
      </c>
      <c r="AQ2375" s="58">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58">
        <f ca="1">COUNTIF(INDIRECT("H"&amp;(ROW()+12*(($AN2375-1)*3+$AO2375)-ROW())/12+5):INDIRECT("S"&amp;(ROW()+12*(($AN2375-1)*3+$AO2375)-ROW())/12+5),AQ2375)</f>
        <v>0</v>
      </c>
      <c r="AU2375" s="58">
        <f ca="1">IF(AND(AQ2375&gt;0,AR2375&gt;0),COUNTIF(AU$6:AU2374,"&gt;0")+1,0)</f>
        <v>0</v>
      </c>
    </row>
    <row r="2376" spans="40:47">
      <c r="AN2376" s="58">
        <v>66</v>
      </c>
      <c r="AO2376" s="58">
        <v>3</v>
      </c>
      <c r="AP2376" s="58">
        <v>7</v>
      </c>
      <c r="AQ2376" s="58">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58">
        <f ca="1">COUNTIF(INDIRECT("H"&amp;(ROW()+12*(($AN2376-1)*3+$AO2376)-ROW())/12+5):INDIRECT("S"&amp;(ROW()+12*(($AN2376-1)*3+$AO2376)-ROW())/12+5),AQ2376)</f>
        <v>0</v>
      </c>
      <c r="AU2376" s="58">
        <f ca="1">IF(AND(AQ2376&gt;0,AR2376&gt;0),COUNTIF(AU$6:AU2375,"&gt;0")+1,0)</f>
        <v>0</v>
      </c>
    </row>
    <row r="2377" spans="40:47">
      <c r="AN2377" s="58">
        <v>66</v>
      </c>
      <c r="AO2377" s="58">
        <v>3</v>
      </c>
      <c r="AP2377" s="58">
        <v>8</v>
      </c>
      <c r="AQ2377" s="58">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58">
        <f ca="1">COUNTIF(INDIRECT("H"&amp;(ROW()+12*(($AN2377-1)*3+$AO2377)-ROW())/12+5):INDIRECT("S"&amp;(ROW()+12*(($AN2377-1)*3+$AO2377)-ROW())/12+5),AQ2377)</f>
        <v>0</v>
      </c>
      <c r="AU2377" s="58">
        <f ca="1">IF(AND(AQ2377&gt;0,AR2377&gt;0),COUNTIF(AU$6:AU2376,"&gt;0")+1,0)</f>
        <v>0</v>
      </c>
    </row>
    <row r="2378" spans="40:47">
      <c r="AN2378" s="58">
        <v>66</v>
      </c>
      <c r="AO2378" s="58">
        <v>3</v>
      </c>
      <c r="AP2378" s="58">
        <v>9</v>
      </c>
      <c r="AQ2378" s="58">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58">
        <f ca="1">COUNTIF(INDIRECT("H"&amp;(ROW()+12*(($AN2378-1)*3+$AO2378)-ROW())/12+5):INDIRECT("S"&amp;(ROW()+12*(($AN2378-1)*3+$AO2378)-ROW())/12+5),AQ2378)</f>
        <v>0</v>
      </c>
      <c r="AU2378" s="58">
        <f ca="1">IF(AND(AQ2378&gt;0,AR2378&gt;0),COUNTIF(AU$6:AU2377,"&gt;0")+1,0)</f>
        <v>0</v>
      </c>
    </row>
    <row r="2379" spans="40:47">
      <c r="AN2379" s="58">
        <v>66</v>
      </c>
      <c r="AO2379" s="58">
        <v>3</v>
      </c>
      <c r="AP2379" s="58">
        <v>10</v>
      </c>
      <c r="AQ2379" s="58">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58">
        <f ca="1">COUNTIF(INDIRECT("H"&amp;(ROW()+12*(($AN2379-1)*3+$AO2379)-ROW())/12+5):INDIRECT("S"&amp;(ROW()+12*(($AN2379-1)*3+$AO2379)-ROW())/12+5),AQ2379)</f>
        <v>0</v>
      </c>
      <c r="AU2379" s="58">
        <f ca="1">IF(AND(AQ2379&gt;0,AR2379&gt;0),COUNTIF(AU$6:AU2378,"&gt;0")+1,0)</f>
        <v>0</v>
      </c>
    </row>
    <row r="2380" spans="40:47">
      <c r="AN2380" s="58">
        <v>66</v>
      </c>
      <c r="AO2380" s="58">
        <v>3</v>
      </c>
      <c r="AP2380" s="58">
        <v>11</v>
      </c>
      <c r="AQ2380" s="58">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58">
        <f ca="1">COUNTIF(INDIRECT("H"&amp;(ROW()+12*(($AN2380-1)*3+$AO2380)-ROW())/12+5):INDIRECT("S"&amp;(ROW()+12*(($AN2380-1)*3+$AO2380)-ROW())/12+5),AQ2380)</f>
        <v>0</v>
      </c>
      <c r="AU2380" s="58">
        <f ca="1">IF(AND(AQ2380&gt;0,AR2380&gt;0),COUNTIF(AU$6:AU2379,"&gt;0")+1,0)</f>
        <v>0</v>
      </c>
    </row>
    <row r="2381" spans="40:47">
      <c r="AN2381" s="243">
        <v>66</v>
      </c>
      <c r="AO2381" s="243">
        <v>3</v>
      </c>
      <c r="AP2381" s="243">
        <v>12</v>
      </c>
      <c r="AQ2381" s="58">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58">
        <f ca="1">COUNTIF(INDIRECT("H"&amp;(ROW()+12*(($AN2381-1)*3+$AO2381)-ROW())/12+5):INDIRECT("S"&amp;(ROW()+12*(($AN2381-1)*3+$AO2381)-ROW())/12+5),AQ2381)</f>
        <v>0</v>
      </c>
      <c r="AU2381" s="58">
        <f ca="1">IF(AND(AQ2381&gt;0,AR2381&gt;0),COUNTIF(AU$6:AU2380,"&gt;0")+1,0)</f>
        <v>0</v>
      </c>
    </row>
    <row r="2382" spans="40:47">
      <c r="AN2382" s="58">
        <v>67</v>
      </c>
      <c r="AO2382" s="58">
        <v>1</v>
      </c>
      <c r="AP2382" s="58">
        <v>1</v>
      </c>
      <c r="AQ2382" s="58">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58">
        <f ca="1">COUNTIF(INDIRECT("H"&amp;(ROW()+12*(($AN2382-1)*3+$AO2382)-ROW())/12+5):INDIRECT("S"&amp;(ROW()+12*(($AN2382-1)*3+$AO2382)-ROW())/12+5),AQ2382)</f>
        <v>0</v>
      </c>
      <c r="AU2382" s="58">
        <f ca="1">IF(AND(AQ2382&gt;0,AR2382&gt;0),COUNTIF(AU$6:AU2381,"&gt;0")+1,0)</f>
        <v>0</v>
      </c>
    </row>
    <row r="2383" spans="40:47">
      <c r="AN2383" s="58">
        <v>67</v>
      </c>
      <c r="AO2383" s="58">
        <v>1</v>
      </c>
      <c r="AP2383" s="58">
        <v>2</v>
      </c>
      <c r="AQ2383" s="58">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58">
        <f ca="1">COUNTIF(INDIRECT("H"&amp;(ROW()+12*(($AN2383-1)*3+$AO2383)-ROW())/12+5):INDIRECT("S"&amp;(ROW()+12*(($AN2383-1)*3+$AO2383)-ROW())/12+5),AQ2383)</f>
        <v>0</v>
      </c>
      <c r="AU2383" s="58">
        <f ca="1">IF(AND(AQ2383&gt;0,AR2383&gt;0),COUNTIF(AU$6:AU2382,"&gt;0")+1,0)</f>
        <v>0</v>
      </c>
    </row>
    <row r="2384" spans="40:47">
      <c r="AN2384" s="58">
        <v>67</v>
      </c>
      <c r="AO2384" s="58">
        <v>1</v>
      </c>
      <c r="AP2384" s="58">
        <v>3</v>
      </c>
      <c r="AQ2384" s="58">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58">
        <f ca="1">COUNTIF(INDIRECT("H"&amp;(ROW()+12*(($AN2384-1)*3+$AO2384)-ROW())/12+5):INDIRECT("S"&amp;(ROW()+12*(($AN2384-1)*3+$AO2384)-ROW())/12+5),AQ2384)</f>
        <v>0</v>
      </c>
      <c r="AU2384" s="58">
        <f ca="1">IF(AND(AQ2384&gt;0,AR2384&gt;0),COUNTIF(AU$6:AU2383,"&gt;0")+1,0)</f>
        <v>0</v>
      </c>
    </row>
    <row r="2385" spans="40:47">
      <c r="AN2385" s="58">
        <v>67</v>
      </c>
      <c r="AO2385" s="58">
        <v>1</v>
      </c>
      <c r="AP2385" s="58">
        <v>4</v>
      </c>
      <c r="AQ2385" s="58">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58">
        <f ca="1">COUNTIF(INDIRECT("H"&amp;(ROW()+12*(($AN2385-1)*3+$AO2385)-ROW())/12+5):INDIRECT("S"&amp;(ROW()+12*(($AN2385-1)*3+$AO2385)-ROW())/12+5),AQ2385)</f>
        <v>0</v>
      </c>
      <c r="AU2385" s="58">
        <f ca="1">IF(AND(AQ2385&gt;0,AR2385&gt;0),COUNTIF(AU$6:AU2384,"&gt;0")+1,0)</f>
        <v>0</v>
      </c>
    </row>
    <row r="2386" spans="40:47">
      <c r="AN2386" s="58">
        <v>67</v>
      </c>
      <c r="AO2386" s="58">
        <v>1</v>
      </c>
      <c r="AP2386" s="58">
        <v>5</v>
      </c>
      <c r="AQ2386" s="58">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58">
        <f ca="1">COUNTIF(INDIRECT("H"&amp;(ROW()+12*(($AN2386-1)*3+$AO2386)-ROW())/12+5):INDIRECT("S"&amp;(ROW()+12*(($AN2386-1)*3+$AO2386)-ROW())/12+5),AQ2386)</f>
        <v>0</v>
      </c>
      <c r="AU2386" s="58">
        <f ca="1">IF(AND(AQ2386&gt;0,AR2386&gt;0),COUNTIF(AU$6:AU2385,"&gt;0")+1,0)</f>
        <v>0</v>
      </c>
    </row>
    <row r="2387" spans="40:47">
      <c r="AN2387" s="58">
        <v>67</v>
      </c>
      <c r="AO2387" s="58">
        <v>1</v>
      </c>
      <c r="AP2387" s="58">
        <v>6</v>
      </c>
      <c r="AQ2387" s="58">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58">
        <f ca="1">COUNTIF(INDIRECT("H"&amp;(ROW()+12*(($AN2387-1)*3+$AO2387)-ROW())/12+5):INDIRECT("S"&amp;(ROW()+12*(($AN2387-1)*3+$AO2387)-ROW())/12+5),AQ2387)</f>
        <v>0</v>
      </c>
      <c r="AU2387" s="58">
        <f ca="1">IF(AND(AQ2387&gt;0,AR2387&gt;0),COUNTIF(AU$6:AU2386,"&gt;0")+1,0)</f>
        <v>0</v>
      </c>
    </row>
    <row r="2388" spans="40:47">
      <c r="AN2388" s="58">
        <v>67</v>
      </c>
      <c r="AO2388" s="58">
        <v>1</v>
      </c>
      <c r="AP2388" s="58">
        <v>7</v>
      </c>
      <c r="AQ2388" s="58">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58">
        <f ca="1">COUNTIF(INDIRECT("H"&amp;(ROW()+12*(($AN2388-1)*3+$AO2388)-ROW())/12+5):INDIRECT("S"&amp;(ROW()+12*(($AN2388-1)*3+$AO2388)-ROW())/12+5),AQ2388)</f>
        <v>0</v>
      </c>
      <c r="AU2388" s="58">
        <f ca="1">IF(AND(AQ2388&gt;0,AR2388&gt;0),COUNTIF(AU$6:AU2387,"&gt;0")+1,0)</f>
        <v>0</v>
      </c>
    </row>
    <row r="2389" spans="40:47">
      <c r="AN2389" s="58">
        <v>67</v>
      </c>
      <c r="AO2389" s="58">
        <v>1</v>
      </c>
      <c r="AP2389" s="58">
        <v>8</v>
      </c>
      <c r="AQ2389" s="58">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58">
        <f ca="1">COUNTIF(INDIRECT("H"&amp;(ROW()+12*(($AN2389-1)*3+$AO2389)-ROW())/12+5):INDIRECT("S"&amp;(ROW()+12*(($AN2389-1)*3+$AO2389)-ROW())/12+5),AQ2389)</f>
        <v>0</v>
      </c>
      <c r="AU2389" s="58">
        <f ca="1">IF(AND(AQ2389&gt;0,AR2389&gt;0),COUNTIF(AU$6:AU2388,"&gt;0")+1,0)</f>
        <v>0</v>
      </c>
    </row>
    <row r="2390" spans="40:47">
      <c r="AN2390" s="58">
        <v>67</v>
      </c>
      <c r="AO2390" s="58">
        <v>1</v>
      </c>
      <c r="AP2390" s="58">
        <v>9</v>
      </c>
      <c r="AQ2390" s="58">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58">
        <f ca="1">COUNTIF(INDIRECT("H"&amp;(ROW()+12*(($AN2390-1)*3+$AO2390)-ROW())/12+5):INDIRECT("S"&amp;(ROW()+12*(($AN2390-1)*3+$AO2390)-ROW())/12+5),AQ2390)</f>
        <v>0</v>
      </c>
      <c r="AU2390" s="58">
        <f ca="1">IF(AND(AQ2390&gt;0,AR2390&gt;0),COUNTIF(AU$6:AU2389,"&gt;0")+1,0)</f>
        <v>0</v>
      </c>
    </row>
    <row r="2391" spans="40:47">
      <c r="AN2391" s="58">
        <v>67</v>
      </c>
      <c r="AO2391" s="58">
        <v>1</v>
      </c>
      <c r="AP2391" s="58">
        <v>10</v>
      </c>
      <c r="AQ2391" s="58">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58">
        <f ca="1">COUNTIF(INDIRECT("H"&amp;(ROW()+12*(($AN2391-1)*3+$AO2391)-ROW())/12+5):INDIRECT("S"&amp;(ROW()+12*(($AN2391-1)*3+$AO2391)-ROW())/12+5),AQ2391)</f>
        <v>0</v>
      </c>
      <c r="AU2391" s="58">
        <f ca="1">IF(AND(AQ2391&gt;0,AR2391&gt;0),COUNTIF(AU$6:AU2390,"&gt;0")+1,0)</f>
        <v>0</v>
      </c>
    </row>
    <row r="2392" spans="40:47">
      <c r="AN2392" s="58">
        <v>67</v>
      </c>
      <c r="AO2392" s="58">
        <v>1</v>
      </c>
      <c r="AP2392" s="58">
        <v>11</v>
      </c>
      <c r="AQ2392" s="58">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58">
        <f ca="1">COUNTIF(INDIRECT("H"&amp;(ROW()+12*(($AN2392-1)*3+$AO2392)-ROW())/12+5):INDIRECT("S"&amp;(ROW()+12*(($AN2392-1)*3+$AO2392)-ROW())/12+5),AQ2392)</f>
        <v>0</v>
      </c>
      <c r="AU2392" s="58">
        <f ca="1">IF(AND(AQ2392&gt;0,AR2392&gt;0),COUNTIF(AU$6:AU2391,"&gt;0")+1,0)</f>
        <v>0</v>
      </c>
    </row>
    <row r="2393" spans="40:47">
      <c r="AN2393" s="58">
        <v>67</v>
      </c>
      <c r="AO2393" s="58">
        <v>1</v>
      </c>
      <c r="AP2393" s="58">
        <v>12</v>
      </c>
      <c r="AQ2393" s="58">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58">
        <f ca="1">COUNTIF(INDIRECT("H"&amp;(ROW()+12*(($AN2393-1)*3+$AO2393)-ROW())/12+5):INDIRECT("S"&amp;(ROW()+12*(($AN2393-1)*3+$AO2393)-ROW())/12+5),AQ2393)</f>
        <v>0</v>
      </c>
      <c r="AU2393" s="58">
        <f ca="1">IF(AND(AQ2393&gt;0,AR2393&gt;0),COUNTIF(AU$6:AU2392,"&gt;0")+1,0)</f>
        <v>0</v>
      </c>
    </row>
    <row r="2394" spans="40:47">
      <c r="AN2394" s="58">
        <v>67</v>
      </c>
      <c r="AO2394" s="58">
        <v>2</v>
      </c>
      <c r="AP2394" s="58">
        <v>1</v>
      </c>
      <c r="AQ2394" s="58">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58">
        <f ca="1">COUNTIF(INDIRECT("H"&amp;(ROW()+12*(($AN2394-1)*3+$AO2394)-ROW())/12+5):INDIRECT("S"&amp;(ROW()+12*(($AN2394-1)*3+$AO2394)-ROW())/12+5),AQ2394)</f>
        <v>0</v>
      </c>
      <c r="AU2394" s="58">
        <f ca="1">IF(AND(AQ2394&gt;0,AR2394&gt;0),COUNTIF(AU$6:AU2393,"&gt;0")+1,0)</f>
        <v>0</v>
      </c>
    </row>
    <row r="2395" spans="40:47">
      <c r="AN2395" s="58">
        <v>67</v>
      </c>
      <c r="AO2395" s="58">
        <v>2</v>
      </c>
      <c r="AP2395" s="58">
        <v>2</v>
      </c>
      <c r="AQ2395" s="58">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58">
        <f ca="1">COUNTIF(INDIRECT("H"&amp;(ROW()+12*(($AN2395-1)*3+$AO2395)-ROW())/12+5):INDIRECT("S"&amp;(ROW()+12*(($AN2395-1)*3+$AO2395)-ROW())/12+5),AQ2395)</f>
        <v>0</v>
      </c>
      <c r="AU2395" s="58">
        <f ca="1">IF(AND(AQ2395&gt;0,AR2395&gt;0),COUNTIF(AU$6:AU2394,"&gt;0")+1,0)</f>
        <v>0</v>
      </c>
    </row>
    <row r="2396" spans="40:47">
      <c r="AN2396" s="58">
        <v>67</v>
      </c>
      <c r="AO2396" s="58">
        <v>2</v>
      </c>
      <c r="AP2396" s="58">
        <v>3</v>
      </c>
      <c r="AQ2396" s="58">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58">
        <f ca="1">COUNTIF(INDIRECT("H"&amp;(ROW()+12*(($AN2396-1)*3+$AO2396)-ROW())/12+5):INDIRECT("S"&amp;(ROW()+12*(($AN2396-1)*3+$AO2396)-ROW())/12+5),AQ2396)</f>
        <v>0</v>
      </c>
      <c r="AU2396" s="58">
        <f ca="1">IF(AND(AQ2396&gt;0,AR2396&gt;0),COUNTIF(AU$6:AU2395,"&gt;0")+1,0)</f>
        <v>0</v>
      </c>
    </row>
    <row r="2397" spans="40:47">
      <c r="AN2397" s="58">
        <v>67</v>
      </c>
      <c r="AO2397" s="58">
        <v>2</v>
      </c>
      <c r="AP2397" s="58">
        <v>4</v>
      </c>
      <c r="AQ2397" s="58">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58">
        <f ca="1">COUNTIF(INDIRECT("H"&amp;(ROW()+12*(($AN2397-1)*3+$AO2397)-ROW())/12+5):INDIRECT("S"&amp;(ROW()+12*(($AN2397-1)*3+$AO2397)-ROW())/12+5),AQ2397)</f>
        <v>0</v>
      </c>
      <c r="AU2397" s="58">
        <f ca="1">IF(AND(AQ2397&gt;0,AR2397&gt;0),COUNTIF(AU$6:AU2396,"&gt;0")+1,0)</f>
        <v>0</v>
      </c>
    </row>
    <row r="2398" spans="40:47">
      <c r="AN2398" s="58">
        <v>67</v>
      </c>
      <c r="AO2398" s="58">
        <v>2</v>
      </c>
      <c r="AP2398" s="58">
        <v>5</v>
      </c>
      <c r="AQ2398" s="58">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58">
        <f ca="1">COUNTIF(INDIRECT("H"&amp;(ROW()+12*(($AN2398-1)*3+$AO2398)-ROW())/12+5):INDIRECT("S"&amp;(ROW()+12*(($AN2398-1)*3+$AO2398)-ROW())/12+5),AQ2398)</f>
        <v>0</v>
      </c>
      <c r="AU2398" s="58">
        <f ca="1">IF(AND(AQ2398&gt;0,AR2398&gt;0),COUNTIF(AU$6:AU2397,"&gt;0")+1,0)</f>
        <v>0</v>
      </c>
    </row>
    <row r="2399" spans="40:47">
      <c r="AN2399" s="58">
        <v>67</v>
      </c>
      <c r="AO2399" s="58">
        <v>2</v>
      </c>
      <c r="AP2399" s="58">
        <v>6</v>
      </c>
      <c r="AQ2399" s="58">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58">
        <f ca="1">COUNTIF(INDIRECT("H"&amp;(ROW()+12*(($AN2399-1)*3+$AO2399)-ROW())/12+5):INDIRECT("S"&amp;(ROW()+12*(($AN2399-1)*3+$AO2399)-ROW())/12+5),AQ2399)</f>
        <v>0</v>
      </c>
      <c r="AU2399" s="58">
        <f ca="1">IF(AND(AQ2399&gt;0,AR2399&gt;0),COUNTIF(AU$6:AU2398,"&gt;0")+1,0)</f>
        <v>0</v>
      </c>
    </row>
    <row r="2400" spans="40:47">
      <c r="AN2400" s="58">
        <v>67</v>
      </c>
      <c r="AO2400" s="58">
        <v>2</v>
      </c>
      <c r="AP2400" s="58">
        <v>7</v>
      </c>
      <c r="AQ2400" s="58">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58">
        <f ca="1">COUNTIF(INDIRECT("H"&amp;(ROW()+12*(($AN2400-1)*3+$AO2400)-ROW())/12+5):INDIRECT("S"&amp;(ROW()+12*(($AN2400-1)*3+$AO2400)-ROW())/12+5),AQ2400)</f>
        <v>0</v>
      </c>
      <c r="AU2400" s="58">
        <f ca="1">IF(AND(AQ2400&gt;0,AR2400&gt;0),COUNTIF(AU$6:AU2399,"&gt;0")+1,0)</f>
        <v>0</v>
      </c>
    </row>
    <row r="2401" spans="40:47">
      <c r="AN2401" s="58">
        <v>67</v>
      </c>
      <c r="AO2401" s="58">
        <v>2</v>
      </c>
      <c r="AP2401" s="58">
        <v>8</v>
      </c>
      <c r="AQ2401" s="58">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58">
        <f ca="1">COUNTIF(INDIRECT("H"&amp;(ROW()+12*(($AN2401-1)*3+$AO2401)-ROW())/12+5):INDIRECT("S"&amp;(ROW()+12*(($AN2401-1)*3+$AO2401)-ROW())/12+5),AQ2401)</f>
        <v>0</v>
      </c>
      <c r="AU2401" s="58">
        <f ca="1">IF(AND(AQ2401&gt;0,AR2401&gt;0),COUNTIF(AU$6:AU2400,"&gt;0")+1,0)</f>
        <v>0</v>
      </c>
    </row>
    <row r="2402" spans="40:47">
      <c r="AN2402" s="58">
        <v>67</v>
      </c>
      <c r="AO2402" s="58">
        <v>2</v>
      </c>
      <c r="AP2402" s="58">
        <v>9</v>
      </c>
      <c r="AQ2402" s="58">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58">
        <f ca="1">COUNTIF(INDIRECT("H"&amp;(ROW()+12*(($AN2402-1)*3+$AO2402)-ROW())/12+5):INDIRECT("S"&amp;(ROW()+12*(($AN2402-1)*3+$AO2402)-ROW())/12+5),AQ2402)</f>
        <v>0</v>
      </c>
      <c r="AU2402" s="58">
        <f ca="1">IF(AND(AQ2402&gt;0,AR2402&gt;0),COUNTIF(AU$6:AU2401,"&gt;0")+1,0)</f>
        <v>0</v>
      </c>
    </row>
    <row r="2403" spans="40:47">
      <c r="AN2403" s="58">
        <v>67</v>
      </c>
      <c r="AO2403" s="58">
        <v>2</v>
      </c>
      <c r="AP2403" s="58">
        <v>10</v>
      </c>
      <c r="AQ2403" s="58">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58">
        <f ca="1">COUNTIF(INDIRECT("H"&amp;(ROW()+12*(($AN2403-1)*3+$AO2403)-ROW())/12+5):INDIRECT("S"&amp;(ROW()+12*(($AN2403-1)*3+$AO2403)-ROW())/12+5),AQ2403)</f>
        <v>0</v>
      </c>
      <c r="AU2403" s="58">
        <f ca="1">IF(AND(AQ2403&gt;0,AR2403&gt;0),COUNTIF(AU$6:AU2402,"&gt;0")+1,0)</f>
        <v>0</v>
      </c>
    </row>
    <row r="2404" spans="40:47">
      <c r="AN2404" s="58">
        <v>67</v>
      </c>
      <c r="AO2404" s="58">
        <v>2</v>
      </c>
      <c r="AP2404" s="58">
        <v>11</v>
      </c>
      <c r="AQ2404" s="58">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58">
        <f ca="1">COUNTIF(INDIRECT("H"&amp;(ROW()+12*(($AN2404-1)*3+$AO2404)-ROW())/12+5):INDIRECT("S"&amp;(ROW()+12*(($AN2404-1)*3+$AO2404)-ROW())/12+5),AQ2404)</f>
        <v>0</v>
      </c>
      <c r="AU2404" s="58">
        <f ca="1">IF(AND(AQ2404&gt;0,AR2404&gt;0),COUNTIF(AU$6:AU2403,"&gt;0")+1,0)</f>
        <v>0</v>
      </c>
    </row>
    <row r="2405" spans="40:47">
      <c r="AN2405" s="58">
        <v>67</v>
      </c>
      <c r="AO2405" s="58">
        <v>2</v>
      </c>
      <c r="AP2405" s="58">
        <v>12</v>
      </c>
      <c r="AQ2405" s="58">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58">
        <f ca="1">COUNTIF(INDIRECT("H"&amp;(ROW()+12*(($AN2405-1)*3+$AO2405)-ROW())/12+5):INDIRECT("S"&amp;(ROW()+12*(($AN2405-1)*3+$AO2405)-ROW())/12+5),AQ2405)</f>
        <v>0</v>
      </c>
      <c r="AU2405" s="58">
        <f ca="1">IF(AND(AQ2405&gt;0,AR2405&gt;0),COUNTIF(AU$6:AU2404,"&gt;0")+1,0)</f>
        <v>0</v>
      </c>
    </row>
    <row r="2406" spans="40:47">
      <c r="AN2406" s="58">
        <v>67</v>
      </c>
      <c r="AO2406" s="58">
        <v>3</v>
      </c>
      <c r="AP2406" s="58">
        <v>1</v>
      </c>
      <c r="AQ2406" s="58">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58">
        <f ca="1">COUNTIF(INDIRECT("H"&amp;(ROW()+12*(($AN2406-1)*3+$AO2406)-ROW())/12+5):INDIRECT("S"&amp;(ROW()+12*(($AN2406-1)*3+$AO2406)-ROW())/12+5),AQ2406)</f>
        <v>0</v>
      </c>
      <c r="AU2406" s="58">
        <f ca="1">IF(AND(AQ2406&gt;0,AR2406&gt;0),COUNTIF(AU$6:AU2405,"&gt;0")+1,0)</f>
        <v>0</v>
      </c>
    </row>
    <row r="2407" spans="40:47">
      <c r="AN2407" s="58">
        <v>67</v>
      </c>
      <c r="AO2407" s="58">
        <v>3</v>
      </c>
      <c r="AP2407" s="58">
        <v>2</v>
      </c>
      <c r="AQ2407" s="58">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58">
        <f ca="1">COUNTIF(INDIRECT("H"&amp;(ROW()+12*(($AN2407-1)*3+$AO2407)-ROW())/12+5):INDIRECT("S"&amp;(ROW()+12*(($AN2407-1)*3+$AO2407)-ROW())/12+5),AQ2407)</f>
        <v>0</v>
      </c>
      <c r="AU2407" s="58">
        <f ca="1">IF(AND(AQ2407&gt;0,AR2407&gt;0),COUNTIF(AU$6:AU2406,"&gt;0")+1,0)</f>
        <v>0</v>
      </c>
    </row>
    <row r="2408" spans="40:47">
      <c r="AN2408" s="58">
        <v>67</v>
      </c>
      <c r="AO2408" s="58">
        <v>3</v>
      </c>
      <c r="AP2408" s="58">
        <v>3</v>
      </c>
      <c r="AQ2408" s="58">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58">
        <f ca="1">COUNTIF(INDIRECT("H"&amp;(ROW()+12*(($AN2408-1)*3+$AO2408)-ROW())/12+5):INDIRECT("S"&amp;(ROW()+12*(($AN2408-1)*3+$AO2408)-ROW())/12+5),AQ2408)</f>
        <v>0</v>
      </c>
      <c r="AU2408" s="58">
        <f ca="1">IF(AND(AQ2408&gt;0,AR2408&gt;0),COUNTIF(AU$6:AU2407,"&gt;0")+1,0)</f>
        <v>0</v>
      </c>
    </row>
    <row r="2409" spans="40:47">
      <c r="AN2409" s="58">
        <v>67</v>
      </c>
      <c r="AO2409" s="58">
        <v>3</v>
      </c>
      <c r="AP2409" s="58">
        <v>4</v>
      </c>
      <c r="AQ2409" s="58">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58">
        <f ca="1">COUNTIF(INDIRECT("H"&amp;(ROW()+12*(($AN2409-1)*3+$AO2409)-ROW())/12+5):INDIRECT("S"&amp;(ROW()+12*(($AN2409-1)*3+$AO2409)-ROW())/12+5),AQ2409)</f>
        <v>0</v>
      </c>
      <c r="AU2409" s="58">
        <f ca="1">IF(AND(AQ2409&gt;0,AR2409&gt;0),COUNTIF(AU$6:AU2408,"&gt;0")+1,0)</f>
        <v>0</v>
      </c>
    </row>
    <row r="2410" spans="40:47">
      <c r="AN2410" s="58">
        <v>67</v>
      </c>
      <c r="AO2410" s="58">
        <v>3</v>
      </c>
      <c r="AP2410" s="58">
        <v>5</v>
      </c>
      <c r="AQ2410" s="58">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58">
        <f ca="1">COUNTIF(INDIRECT("H"&amp;(ROW()+12*(($AN2410-1)*3+$AO2410)-ROW())/12+5):INDIRECT("S"&amp;(ROW()+12*(($AN2410-1)*3+$AO2410)-ROW())/12+5),AQ2410)</f>
        <v>0</v>
      </c>
      <c r="AU2410" s="58">
        <f ca="1">IF(AND(AQ2410&gt;0,AR2410&gt;0),COUNTIF(AU$6:AU2409,"&gt;0")+1,0)</f>
        <v>0</v>
      </c>
    </row>
    <row r="2411" spans="40:47">
      <c r="AN2411" s="58">
        <v>67</v>
      </c>
      <c r="AO2411" s="58">
        <v>3</v>
      </c>
      <c r="AP2411" s="58">
        <v>6</v>
      </c>
      <c r="AQ2411" s="58">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58">
        <f ca="1">COUNTIF(INDIRECT("H"&amp;(ROW()+12*(($AN2411-1)*3+$AO2411)-ROW())/12+5):INDIRECT("S"&amp;(ROW()+12*(($AN2411-1)*3+$AO2411)-ROW())/12+5),AQ2411)</f>
        <v>0</v>
      </c>
      <c r="AU2411" s="58">
        <f ca="1">IF(AND(AQ2411&gt;0,AR2411&gt;0),COUNTIF(AU$6:AU2410,"&gt;0")+1,0)</f>
        <v>0</v>
      </c>
    </row>
    <row r="2412" spans="40:47">
      <c r="AN2412" s="58">
        <v>67</v>
      </c>
      <c r="AO2412" s="58">
        <v>3</v>
      </c>
      <c r="AP2412" s="58">
        <v>7</v>
      </c>
      <c r="AQ2412" s="58">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58">
        <f ca="1">COUNTIF(INDIRECT("H"&amp;(ROW()+12*(($AN2412-1)*3+$AO2412)-ROW())/12+5):INDIRECT("S"&amp;(ROW()+12*(($AN2412-1)*3+$AO2412)-ROW())/12+5),AQ2412)</f>
        <v>0</v>
      </c>
      <c r="AU2412" s="58">
        <f ca="1">IF(AND(AQ2412&gt;0,AR2412&gt;0),COUNTIF(AU$6:AU2411,"&gt;0")+1,0)</f>
        <v>0</v>
      </c>
    </row>
    <row r="2413" spans="40:47">
      <c r="AN2413" s="58">
        <v>67</v>
      </c>
      <c r="AO2413" s="58">
        <v>3</v>
      </c>
      <c r="AP2413" s="58">
        <v>8</v>
      </c>
      <c r="AQ2413" s="58">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58">
        <f ca="1">COUNTIF(INDIRECT("H"&amp;(ROW()+12*(($AN2413-1)*3+$AO2413)-ROW())/12+5):INDIRECT("S"&amp;(ROW()+12*(($AN2413-1)*3+$AO2413)-ROW())/12+5),AQ2413)</f>
        <v>0</v>
      </c>
      <c r="AU2413" s="58">
        <f ca="1">IF(AND(AQ2413&gt;0,AR2413&gt;0),COUNTIF(AU$6:AU2412,"&gt;0")+1,0)</f>
        <v>0</v>
      </c>
    </row>
    <row r="2414" spans="40:47">
      <c r="AN2414" s="58">
        <v>67</v>
      </c>
      <c r="AO2414" s="58">
        <v>3</v>
      </c>
      <c r="AP2414" s="58">
        <v>9</v>
      </c>
      <c r="AQ2414" s="58">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58">
        <f ca="1">COUNTIF(INDIRECT("H"&amp;(ROW()+12*(($AN2414-1)*3+$AO2414)-ROW())/12+5):INDIRECT("S"&amp;(ROW()+12*(($AN2414-1)*3+$AO2414)-ROW())/12+5),AQ2414)</f>
        <v>0</v>
      </c>
      <c r="AU2414" s="58">
        <f ca="1">IF(AND(AQ2414&gt;0,AR2414&gt;0),COUNTIF(AU$6:AU2413,"&gt;0")+1,0)</f>
        <v>0</v>
      </c>
    </row>
    <row r="2415" spans="40:47">
      <c r="AN2415" s="58">
        <v>67</v>
      </c>
      <c r="AO2415" s="58">
        <v>3</v>
      </c>
      <c r="AP2415" s="58">
        <v>10</v>
      </c>
      <c r="AQ2415" s="58">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58">
        <f ca="1">COUNTIF(INDIRECT("H"&amp;(ROW()+12*(($AN2415-1)*3+$AO2415)-ROW())/12+5):INDIRECT("S"&amp;(ROW()+12*(($AN2415-1)*3+$AO2415)-ROW())/12+5),AQ2415)</f>
        <v>0</v>
      </c>
      <c r="AU2415" s="58">
        <f ca="1">IF(AND(AQ2415&gt;0,AR2415&gt;0),COUNTIF(AU$6:AU2414,"&gt;0")+1,0)</f>
        <v>0</v>
      </c>
    </row>
    <row r="2416" spans="40:47">
      <c r="AN2416" s="58">
        <v>67</v>
      </c>
      <c r="AO2416" s="58">
        <v>3</v>
      </c>
      <c r="AP2416" s="58">
        <v>11</v>
      </c>
      <c r="AQ2416" s="58">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58">
        <f ca="1">COUNTIF(INDIRECT("H"&amp;(ROW()+12*(($AN2416-1)*3+$AO2416)-ROW())/12+5):INDIRECT("S"&amp;(ROW()+12*(($AN2416-1)*3+$AO2416)-ROW())/12+5),AQ2416)</f>
        <v>0</v>
      </c>
      <c r="AU2416" s="58">
        <f ca="1">IF(AND(AQ2416&gt;0,AR2416&gt;0),COUNTIF(AU$6:AU2415,"&gt;0")+1,0)</f>
        <v>0</v>
      </c>
    </row>
    <row r="2417" spans="40:47">
      <c r="AN2417" s="243">
        <v>67</v>
      </c>
      <c r="AO2417" s="243">
        <v>3</v>
      </c>
      <c r="AP2417" s="243">
        <v>12</v>
      </c>
      <c r="AQ2417" s="58">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58">
        <f ca="1">COUNTIF(INDIRECT("H"&amp;(ROW()+12*(($AN2417-1)*3+$AO2417)-ROW())/12+5):INDIRECT("S"&amp;(ROW()+12*(($AN2417-1)*3+$AO2417)-ROW())/12+5),AQ2417)</f>
        <v>0</v>
      </c>
      <c r="AU2417" s="58">
        <f ca="1">IF(AND(AQ2417&gt;0,AR2417&gt;0),COUNTIF(AU$6:AU2416,"&gt;0")+1,0)</f>
        <v>0</v>
      </c>
    </row>
    <row r="2418" spans="40:47">
      <c r="AN2418" s="58">
        <v>68</v>
      </c>
      <c r="AO2418" s="58">
        <v>1</v>
      </c>
      <c r="AP2418" s="58">
        <v>1</v>
      </c>
      <c r="AQ2418" s="58">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58">
        <f ca="1">COUNTIF(INDIRECT("H"&amp;(ROW()+12*(($AN2418-1)*3+$AO2418)-ROW())/12+5):INDIRECT("S"&amp;(ROW()+12*(($AN2418-1)*3+$AO2418)-ROW())/12+5),AQ2418)</f>
        <v>0</v>
      </c>
      <c r="AU2418" s="58">
        <f ca="1">IF(AND(AQ2418&gt;0,AR2418&gt;0),COUNTIF(AU$6:AU2417,"&gt;0")+1,0)</f>
        <v>0</v>
      </c>
    </row>
    <row r="2419" spans="40:47">
      <c r="AN2419" s="58">
        <v>68</v>
      </c>
      <c r="AO2419" s="58">
        <v>1</v>
      </c>
      <c r="AP2419" s="58">
        <v>2</v>
      </c>
      <c r="AQ2419" s="58">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58">
        <f ca="1">COUNTIF(INDIRECT("H"&amp;(ROW()+12*(($AN2419-1)*3+$AO2419)-ROW())/12+5):INDIRECT("S"&amp;(ROW()+12*(($AN2419-1)*3+$AO2419)-ROW())/12+5),AQ2419)</f>
        <v>0</v>
      </c>
      <c r="AU2419" s="58">
        <f ca="1">IF(AND(AQ2419&gt;0,AR2419&gt;0),COUNTIF(AU$6:AU2418,"&gt;0")+1,0)</f>
        <v>0</v>
      </c>
    </row>
    <row r="2420" spans="40:47">
      <c r="AN2420" s="58">
        <v>68</v>
      </c>
      <c r="AO2420" s="58">
        <v>1</v>
      </c>
      <c r="AP2420" s="58">
        <v>3</v>
      </c>
      <c r="AQ2420" s="58">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58">
        <f ca="1">COUNTIF(INDIRECT("H"&amp;(ROW()+12*(($AN2420-1)*3+$AO2420)-ROW())/12+5):INDIRECT("S"&amp;(ROW()+12*(($AN2420-1)*3+$AO2420)-ROW())/12+5),AQ2420)</f>
        <v>0</v>
      </c>
      <c r="AU2420" s="58">
        <f ca="1">IF(AND(AQ2420&gt;0,AR2420&gt;0),COUNTIF(AU$6:AU2419,"&gt;0")+1,0)</f>
        <v>0</v>
      </c>
    </row>
    <row r="2421" spans="40:47">
      <c r="AN2421" s="58">
        <v>68</v>
      </c>
      <c r="AO2421" s="58">
        <v>1</v>
      </c>
      <c r="AP2421" s="58">
        <v>4</v>
      </c>
      <c r="AQ2421" s="58">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58">
        <f ca="1">COUNTIF(INDIRECT("H"&amp;(ROW()+12*(($AN2421-1)*3+$AO2421)-ROW())/12+5):INDIRECT("S"&amp;(ROW()+12*(($AN2421-1)*3+$AO2421)-ROW())/12+5),AQ2421)</f>
        <v>0</v>
      </c>
      <c r="AU2421" s="58">
        <f ca="1">IF(AND(AQ2421&gt;0,AR2421&gt;0),COUNTIF(AU$6:AU2420,"&gt;0")+1,0)</f>
        <v>0</v>
      </c>
    </row>
    <row r="2422" spans="40:47">
      <c r="AN2422" s="58">
        <v>68</v>
      </c>
      <c r="AO2422" s="58">
        <v>1</v>
      </c>
      <c r="AP2422" s="58">
        <v>5</v>
      </c>
      <c r="AQ2422" s="58">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58">
        <f ca="1">COUNTIF(INDIRECT("H"&amp;(ROW()+12*(($AN2422-1)*3+$AO2422)-ROW())/12+5):INDIRECT("S"&amp;(ROW()+12*(($AN2422-1)*3+$AO2422)-ROW())/12+5),AQ2422)</f>
        <v>0</v>
      </c>
      <c r="AU2422" s="58">
        <f ca="1">IF(AND(AQ2422&gt;0,AR2422&gt;0),COUNTIF(AU$6:AU2421,"&gt;0")+1,0)</f>
        <v>0</v>
      </c>
    </row>
    <row r="2423" spans="40:47">
      <c r="AN2423" s="58">
        <v>68</v>
      </c>
      <c r="AO2423" s="58">
        <v>1</v>
      </c>
      <c r="AP2423" s="58">
        <v>6</v>
      </c>
      <c r="AQ2423" s="58">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58">
        <f ca="1">COUNTIF(INDIRECT("H"&amp;(ROW()+12*(($AN2423-1)*3+$AO2423)-ROW())/12+5):INDIRECT("S"&amp;(ROW()+12*(($AN2423-1)*3+$AO2423)-ROW())/12+5),AQ2423)</f>
        <v>0</v>
      </c>
      <c r="AU2423" s="58">
        <f ca="1">IF(AND(AQ2423&gt;0,AR2423&gt;0),COUNTIF(AU$6:AU2422,"&gt;0")+1,0)</f>
        <v>0</v>
      </c>
    </row>
    <row r="2424" spans="40:47">
      <c r="AN2424" s="58">
        <v>68</v>
      </c>
      <c r="AO2424" s="58">
        <v>1</v>
      </c>
      <c r="AP2424" s="58">
        <v>7</v>
      </c>
      <c r="AQ2424" s="58">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58">
        <f ca="1">COUNTIF(INDIRECT("H"&amp;(ROW()+12*(($AN2424-1)*3+$AO2424)-ROW())/12+5):INDIRECT("S"&amp;(ROW()+12*(($AN2424-1)*3+$AO2424)-ROW())/12+5),AQ2424)</f>
        <v>0</v>
      </c>
      <c r="AU2424" s="58">
        <f ca="1">IF(AND(AQ2424&gt;0,AR2424&gt;0),COUNTIF(AU$6:AU2423,"&gt;0")+1,0)</f>
        <v>0</v>
      </c>
    </row>
    <row r="2425" spans="40:47">
      <c r="AN2425" s="58">
        <v>68</v>
      </c>
      <c r="AO2425" s="58">
        <v>1</v>
      </c>
      <c r="AP2425" s="58">
        <v>8</v>
      </c>
      <c r="AQ2425" s="58">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58">
        <f ca="1">COUNTIF(INDIRECT("H"&amp;(ROW()+12*(($AN2425-1)*3+$AO2425)-ROW())/12+5):INDIRECT("S"&amp;(ROW()+12*(($AN2425-1)*3+$AO2425)-ROW())/12+5),AQ2425)</f>
        <v>0</v>
      </c>
      <c r="AU2425" s="58">
        <f ca="1">IF(AND(AQ2425&gt;0,AR2425&gt;0),COUNTIF(AU$6:AU2424,"&gt;0")+1,0)</f>
        <v>0</v>
      </c>
    </row>
    <row r="2426" spans="40:47">
      <c r="AN2426" s="58">
        <v>68</v>
      </c>
      <c r="AO2426" s="58">
        <v>1</v>
      </c>
      <c r="AP2426" s="58">
        <v>9</v>
      </c>
      <c r="AQ2426" s="58">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58">
        <f ca="1">COUNTIF(INDIRECT("H"&amp;(ROW()+12*(($AN2426-1)*3+$AO2426)-ROW())/12+5):INDIRECT("S"&amp;(ROW()+12*(($AN2426-1)*3+$AO2426)-ROW())/12+5),AQ2426)</f>
        <v>0</v>
      </c>
      <c r="AU2426" s="58">
        <f ca="1">IF(AND(AQ2426&gt;0,AR2426&gt;0),COUNTIF(AU$6:AU2425,"&gt;0")+1,0)</f>
        <v>0</v>
      </c>
    </row>
    <row r="2427" spans="40:47">
      <c r="AN2427" s="58">
        <v>68</v>
      </c>
      <c r="AO2427" s="58">
        <v>1</v>
      </c>
      <c r="AP2427" s="58">
        <v>10</v>
      </c>
      <c r="AQ2427" s="58">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58">
        <f ca="1">COUNTIF(INDIRECT("H"&amp;(ROW()+12*(($AN2427-1)*3+$AO2427)-ROW())/12+5):INDIRECT("S"&amp;(ROW()+12*(($AN2427-1)*3+$AO2427)-ROW())/12+5),AQ2427)</f>
        <v>0</v>
      </c>
      <c r="AU2427" s="58">
        <f ca="1">IF(AND(AQ2427&gt;0,AR2427&gt;0),COUNTIF(AU$6:AU2426,"&gt;0")+1,0)</f>
        <v>0</v>
      </c>
    </row>
    <row r="2428" spans="40:47">
      <c r="AN2428" s="58">
        <v>68</v>
      </c>
      <c r="AO2428" s="58">
        <v>1</v>
      </c>
      <c r="AP2428" s="58">
        <v>11</v>
      </c>
      <c r="AQ2428" s="58">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58">
        <f ca="1">COUNTIF(INDIRECT("H"&amp;(ROW()+12*(($AN2428-1)*3+$AO2428)-ROW())/12+5):INDIRECT("S"&amp;(ROW()+12*(($AN2428-1)*3+$AO2428)-ROW())/12+5),AQ2428)</f>
        <v>0</v>
      </c>
      <c r="AU2428" s="58">
        <f ca="1">IF(AND(AQ2428&gt;0,AR2428&gt;0),COUNTIF(AU$6:AU2427,"&gt;0")+1,0)</f>
        <v>0</v>
      </c>
    </row>
    <row r="2429" spans="40:47">
      <c r="AN2429" s="58">
        <v>68</v>
      </c>
      <c r="AO2429" s="58">
        <v>1</v>
      </c>
      <c r="AP2429" s="58">
        <v>12</v>
      </c>
      <c r="AQ2429" s="58">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58">
        <f ca="1">COUNTIF(INDIRECT("H"&amp;(ROW()+12*(($AN2429-1)*3+$AO2429)-ROW())/12+5):INDIRECT("S"&amp;(ROW()+12*(($AN2429-1)*3+$AO2429)-ROW())/12+5),AQ2429)</f>
        <v>0</v>
      </c>
      <c r="AU2429" s="58">
        <f ca="1">IF(AND(AQ2429&gt;0,AR2429&gt;0),COUNTIF(AU$6:AU2428,"&gt;0")+1,0)</f>
        <v>0</v>
      </c>
    </row>
    <row r="2430" spans="40:47">
      <c r="AN2430" s="58">
        <v>68</v>
      </c>
      <c r="AO2430" s="58">
        <v>2</v>
      </c>
      <c r="AP2430" s="58">
        <v>1</v>
      </c>
      <c r="AQ2430" s="58">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58">
        <f ca="1">COUNTIF(INDIRECT("H"&amp;(ROW()+12*(($AN2430-1)*3+$AO2430)-ROW())/12+5):INDIRECT("S"&amp;(ROW()+12*(($AN2430-1)*3+$AO2430)-ROW())/12+5),AQ2430)</f>
        <v>0</v>
      </c>
      <c r="AU2430" s="58">
        <f ca="1">IF(AND(AQ2430&gt;0,AR2430&gt;0),COUNTIF(AU$6:AU2429,"&gt;0")+1,0)</f>
        <v>0</v>
      </c>
    </row>
    <row r="2431" spans="40:47">
      <c r="AN2431" s="58">
        <v>68</v>
      </c>
      <c r="AO2431" s="58">
        <v>2</v>
      </c>
      <c r="AP2431" s="58">
        <v>2</v>
      </c>
      <c r="AQ2431" s="58">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58">
        <f ca="1">COUNTIF(INDIRECT("H"&amp;(ROW()+12*(($AN2431-1)*3+$AO2431)-ROW())/12+5):INDIRECT("S"&amp;(ROW()+12*(($AN2431-1)*3+$AO2431)-ROW())/12+5),AQ2431)</f>
        <v>0</v>
      </c>
      <c r="AU2431" s="58">
        <f ca="1">IF(AND(AQ2431&gt;0,AR2431&gt;0),COUNTIF(AU$6:AU2430,"&gt;0")+1,0)</f>
        <v>0</v>
      </c>
    </row>
    <row r="2432" spans="40:47">
      <c r="AN2432" s="58">
        <v>68</v>
      </c>
      <c r="AO2432" s="58">
        <v>2</v>
      </c>
      <c r="AP2432" s="58">
        <v>3</v>
      </c>
      <c r="AQ2432" s="58">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58">
        <f ca="1">COUNTIF(INDIRECT("H"&amp;(ROW()+12*(($AN2432-1)*3+$AO2432)-ROW())/12+5):INDIRECT("S"&amp;(ROW()+12*(($AN2432-1)*3+$AO2432)-ROW())/12+5),AQ2432)</f>
        <v>0</v>
      </c>
      <c r="AU2432" s="58">
        <f ca="1">IF(AND(AQ2432&gt;0,AR2432&gt;0),COUNTIF(AU$6:AU2431,"&gt;0")+1,0)</f>
        <v>0</v>
      </c>
    </row>
    <row r="2433" spans="40:47">
      <c r="AN2433" s="58">
        <v>68</v>
      </c>
      <c r="AO2433" s="58">
        <v>2</v>
      </c>
      <c r="AP2433" s="58">
        <v>4</v>
      </c>
      <c r="AQ2433" s="58">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58">
        <f ca="1">COUNTIF(INDIRECT("H"&amp;(ROW()+12*(($AN2433-1)*3+$AO2433)-ROW())/12+5):INDIRECT("S"&amp;(ROW()+12*(($AN2433-1)*3+$AO2433)-ROW())/12+5),AQ2433)</f>
        <v>0</v>
      </c>
      <c r="AU2433" s="58">
        <f ca="1">IF(AND(AQ2433&gt;0,AR2433&gt;0),COUNTIF(AU$6:AU2432,"&gt;0")+1,0)</f>
        <v>0</v>
      </c>
    </row>
    <row r="2434" spans="40:47">
      <c r="AN2434" s="58">
        <v>68</v>
      </c>
      <c r="AO2434" s="58">
        <v>2</v>
      </c>
      <c r="AP2434" s="58">
        <v>5</v>
      </c>
      <c r="AQ2434" s="58">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58">
        <f ca="1">COUNTIF(INDIRECT("H"&amp;(ROW()+12*(($AN2434-1)*3+$AO2434)-ROW())/12+5):INDIRECT("S"&amp;(ROW()+12*(($AN2434-1)*3+$AO2434)-ROW())/12+5),AQ2434)</f>
        <v>0</v>
      </c>
      <c r="AU2434" s="58">
        <f ca="1">IF(AND(AQ2434&gt;0,AR2434&gt;0),COUNTIF(AU$6:AU2433,"&gt;0")+1,0)</f>
        <v>0</v>
      </c>
    </row>
    <row r="2435" spans="40:47">
      <c r="AN2435" s="58">
        <v>68</v>
      </c>
      <c r="AO2435" s="58">
        <v>2</v>
      </c>
      <c r="AP2435" s="58">
        <v>6</v>
      </c>
      <c r="AQ2435" s="58">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58">
        <f ca="1">COUNTIF(INDIRECT("H"&amp;(ROW()+12*(($AN2435-1)*3+$AO2435)-ROW())/12+5):INDIRECT("S"&amp;(ROW()+12*(($AN2435-1)*3+$AO2435)-ROW())/12+5),AQ2435)</f>
        <v>0</v>
      </c>
      <c r="AU2435" s="58">
        <f ca="1">IF(AND(AQ2435&gt;0,AR2435&gt;0),COUNTIF(AU$6:AU2434,"&gt;0")+1,0)</f>
        <v>0</v>
      </c>
    </row>
    <row r="2436" spans="40:47">
      <c r="AN2436" s="58">
        <v>68</v>
      </c>
      <c r="AO2436" s="58">
        <v>2</v>
      </c>
      <c r="AP2436" s="58">
        <v>7</v>
      </c>
      <c r="AQ2436" s="58">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58">
        <f ca="1">COUNTIF(INDIRECT("H"&amp;(ROW()+12*(($AN2436-1)*3+$AO2436)-ROW())/12+5):INDIRECT("S"&amp;(ROW()+12*(($AN2436-1)*3+$AO2436)-ROW())/12+5),AQ2436)</f>
        <v>0</v>
      </c>
      <c r="AU2436" s="58">
        <f ca="1">IF(AND(AQ2436&gt;0,AR2436&gt;0),COUNTIF(AU$6:AU2435,"&gt;0")+1,0)</f>
        <v>0</v>
      </c>
    </row>
    <row r="2437" spans="40:47">
      <c r="AN2437" s="58">
        <v>68</v>
      </c>
      <c r="AO2437" s="58">
        <v>2</v>
      </c>
      <c r="AP2437" s="58">
        <v>8</v>
      </c>
      <c r="AQ2437" s="58">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58">
        <f ca="1">COUNTIF(INDIRECT("H"&amp;(ROW()+12*(($AN2437-1)*3+$AO2437)-ROW())/12+5):INDIRECT("S"&amp;(ROW()+12*(($AN2437-1)*3+$AO2437)-ROW())/12+5),AQ2437)</f>
        <v>0</v>
      </c>
      <c r="AU2437" s="58">
        <f ca="1">IF(AND(AQ2437&gt;0,AR2437&gt;0),COUNTIF(AU$6:AU2436,"&gt;0")+1,0)</f>
        <v>0</v>
      </c>
    </row>
    <row r="2438" spans="40:47">
      <c r="AN2438" s="58">
        <v>68</v>
      </c>
      <c r="AO2438" s="58">
        <v>2</v>
      </c>
      <c r="AP2438" s="58">
        <v>9</v>
      </c>
      <c r="AQ2438" s="58">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58">
        <f ca="1">COUNTIF(INDIRECT("H"&amp;(ROW()+12*(($AN2438-1)*3+$AO2438)-ROW())/12+5):INDIRECT("S"&amp;(ROW()+12*(($AN2438-1)*3+$AO2438)-ROW())/12+5),AQ2438)</f>
        <v>0</v>
      </c>
      <c r="AU2438" s="58">
        <f ca="1">IF(AND(AQ2438&gt;0,AR2438&gt;0),COUNTIF(AU$6:AU2437,"&gt;0")+1,0)</f>
        <v>0</v>
      </c>
    </row>
    <row r="2439" spans="40:47">
      <c r="AN2439" s="58">
        <v>68</v>
      </c>
      <c r="AO2439" s="58">
        <v>2</v>
      </c>
      <c r="AP2439" s="58">
        <v>10</v>
      </c>
      <c r="AQ2439" s="58">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58">
        <f ca="1">COUNTIF(INDIRECT("H"&amp;(ROW()+12*(($AN2439-1)*3+$AO2439)-ROW())/12+5):INDIRECT("S"&amp;(ROW()+12*(($AN2439-1)*3+$AO2439)-ROW())/12+5),AQ2439)</f>
        <v>0</v>
      </c>
      <c r="AU2439" s="58">
        <f ca="1">IF(AND(AQ2439&gt;0,AR2439&gt;0),COUNTIF(AU$6:AU2438,"&gt;0")+1,0)</f>
        <v>0</v>
      </c>
    </row>
    <row r="2440" spans="40:47">
      <c r="AN2440" s="58">
        <v>68</v>
      </c>
      <c r="AO2440" s="58">
        <v>2</v>
      </c>
      <c r="AP2440" s="58">
        <v>11</v>
      </c>
      <c r="AQ2440" s="58">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58">
        <f ca="1">COUNTIF(INDIRECT("H"&amp;(ROW()+12*(($AN2440-1)*3+$AO2440)-ROW())/12+5):INDIRECT("S"&amp;(ROW()+12*(($AN2440-1)*3+$AO2440)-ROW())/12+5),AQ2440)</f>
        <v>0</v>
      </c>
      <c r="AU2440" s="58">
        <f ca="1">IF(AND(AQ2440&gt;0,AR2440&gt;0),COUNTIF(AU$6:AU2439,"&gt;0")+1,0)</f>
        <v>0</v>
      </c>
    </row>
    <row r="2441" spans="40:47">
      <c r="AN2441" s="58">
        <v>68</v>
      </c>
      <c r="AO2441" s="58">
        <v>2</v>
      </c>
      <c r="AP2441" s="58">
        <v>12</v>
      </c>
      <c r="AQ2441" s="58">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58">
        <f ca="1">COUNTIF(INDIRECT("H"&amp;(ROW()+12*(($AN2441-1)*3+$AO2441)-ROW())/12+5):INDIRECT("S"&amp;(ROW()+12*(($AN2441-1)*3+$AO2441)-ROW())/12+5),AQ2441)</f>
        <v>0</v>
      </c>
      <c r="AU2441" s="58">
        <f ca="1">IF(AND(AQ2441&gt;0,AR2441&gt;0),COUNTIF(AU$6:AU2440,"&gt;0")+1,0)</f>
        <v>0</v>
      </c>
    </row>
    <row r="2442" spans="40:47">
      <c r="AN2442" s="58">
        <v>68</v>
      </c>
      <c r="AO2442" s="58">
        <v>3</v>
      </c>
      <c r="AP2442" s="58">
        <v>1</v>
      </c>
      <c r="AQ2442" s="58">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58">
        <f ca="1">COUNTIF(INDIRECT("H"&amp;(ROW()+12*(($AN2442-1)*3+$AO2442)-ROW())/12+5):INDIRECT("S"&amp;(ROW()+12*(($AN2442-1)*3+$AO2442)-ROW())/12+5),AQ2442)</f>
        <v>0</v>
      </c>
      <c r="AU2442" s="58">
        <f ca="1">IF(AND(AQ2442&gt;0,AR2442&gt;0),COUNTIF(AU$6:AU2441,"&gt;0")+1,0)</f>
        <v>0</v>
      </c>
    </row>
    <row r="2443" spans="40:47">
      <c r="AN2443" s="58">
        <v>68</v>
      </c>
      <c r="AO2443" s="58">
        <v>3</v>
      </c>
      <c r="AP2443" s="58">
        <v>2</v>
      </c>
      <c r="AQ2443" s="58">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58">
        <f ca="1">COUNTIF(INDIRECT("H"&amp;(ROW()+12*(($AN2443-1)*3+$AO2443)-ROW())/12+5):INDIRECT("S"&amp;(ROW()+12*(($AN2443-1)*3+$AO2443)-ROW())/12+5),AQ2443)</f>
        <v>0</v>
      </c>
      <c r="AU2443" s="58">
        <f ca="1">IF(AND(AQ2443&gt;0,AR2443&gt;0),COUNTIF(AU$6:AU2442,"&gt;0")+1,0)</f>
        <v>0</v>
      </c>
    </row>
    <row r="2444" spans="40:47">
      <c r="AN2444" s="58">
        <v>68</v>
      </c>
      <c r="AO2444" s="58">
        <v>3</v>
      </c>
      <c r="AP2444" s="58">
        <v>3</v>
      </c>
      <c r="AQ2444" s="58">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58">
        <f ca="1">COUNTIF(INDIRECT("H"&amp;(ROW()+12*(($AN2444-1)*3+$AO2444)-ROW())/12+5):INDIRECT("S"&amp;(ROW()+12*(($AN2444-1)*3+$AO2444)-ROW())/12+5),AQ2444)</f>
        <v>0</v>
      </c>
      <c r="AU2444" s="58">
        <f ca="1">IF(AND(AQ2444&gt;0,AR2444&gt;0),COUNTIF(AU$6:AU2443,"&gt;0")+1,0)</f>
        <v>0</v>
      </c>
    </row>
    <row r="2445" spans="40:47">
      <c r="AN2445" s="58">
        <v>68</v>
      </c>
      <c r="AO2445" s="58">
        <v>3</v>
      </c>
      <c r="AP2445" s="58">
        <v>4</v>
      </c>
      <c r="AQ2445" s="58">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58">
        <f ca="1">COUNTIF(INDIRECT("H"&amp;(ROW()+12*(($AN2445-1)*3+$AO2445)-ROW())/12+5):INDIRECT("S"&amp;(ROW()+12*(($AN2445-1)*3+$AO2445)-ROW())/12+5),AQ2445)</f>
        <v>0</v>
      </c>
      <c r="AU2445" s="58">
        <f ca="1">IF(AND(AQ2445&gt;0,AR2445&gt;0),COUNTIF(AU$6:AU2444,"&gt;0")+1,0)</f>
        <v>0</v>
      </c>
    </row>
    <row r="2446" spans="40:47">
      <c r="AN2446" s="58">
        <v>68</v>
      </c>
      <c r="AO2446" s="58">
        <v>3</v>
      </c>
      <c r="AP2446" s="58">
        <v>5</v>
      </c>
      <c r="AQ2446" s="58">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58">
        <f ca="1">COUNTIF(INDIRECT("H"&amp;(ROW()+12*(($AN2446-1)*3+$AO2446)-ROW())/12+5):INDIRECT("S"&amp;(ROW()+12*(($AN2446-1)*3+$AO2446)-ROW())/12+5),AQ2446)</f>
        <v>0</v>
      </c>
      <c r="AU2446" s="58">
        <f ca="1">IF(AND(AQ2446&gt;0,AR2446&gt;0),COUNTIF(AU$6:AU2445,"&gt;0")+1,0)</f>
        <v>0</v>
      </c>
    </row>
    <row r="2447" spans="40:47">
      <c r="AN2447" s="58">
        <v>68</v>
      </c>
      <c r="AO2447" s="58">
        <v>3</v>
      </c>
      <c r="AP2447" s="58">
        <v>6</v>
      </c>
      <c r="AQ2447" s="58">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58">
        <f ca="1">COUNTIF(INDIRECT("H"&amp;(ROW()+12*(($AN2447-1)*3+$AO2447)-ROW())/12+5):INDIRECT("S"&amp;(ROW()+12*(($AN2447-1)*3+$AO2447)-ROW())/12+5),AQ2447)</f>
        <v>0</v>
      </c>
      <c r="AU2447" s="58">
        <f ca="1">IF(AND(AQ2447&gt;0,AR2447&gt;0),COUNTIF(AU$6:AU2446,"&gt;0")+1,0)</f>
        <v>0</v>
      </c>
    </row>
    <row r="2448" spans="40:47">
      <c r="AN2448" s="58">
        <v>68</v>
      </c>
      <c r="AO2448" s="58">
        <v>3</v>
      </c>
      <c r="AP2448" s="58">
        <v>7</v>
      </c>
      <c r="AQ2448" s="58">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58">
        <f ca="1">COUNTIF(INDIRECT("H"&amp;(ROW()+12*(($AN2448-1)*3+$AO2448)-ROW())/12+5):INDIRECT("S"&amp;(ROW()+12*(($AN2448-1)*3+$AO2448)-ROW())/12+5),AQ2448)</f>
        <v>0</v>
      </c>
      <c r="AU2448" s="58">
        <f ca="1">IF(AND(AQ2448&gt;0,AR2448&gt;0),COUNTIF(AU$6:AU2447,"&gt;0")+1,0)</f>
        <v>0</v>
      </c>
    </row>
    <row r="2449" spans="40:47">
      <c r="AN2449" s="58">
        <v>68</v>
      </c>
      <c r="AO2449" s="58">
        <v>3</v>
      </c>
      <c r="AP2449" s="58">
        <v>8</v>
      </c>
      <c r="AQ2449" s="58">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58">
        <f ca="1">COUNTIF(INDIRECT("H"&amp;(ROW()+12*(($AN2449-1)*3+$AO2449)-ROW())/12+5):INDIRECT("S"&amp;(ROW()+12*(($AN2449-1)*3+$AO2449)-ROW())/12+5),AQ2449)</f>
        <v>0</v>
      </c>
      <c r="AU2449" s="58">
        <f ca="1">IF(AND(AQ2449&gt;0,AR2449&gt;0),COUNTIF(AU$6:AU2448,"&gt;0")+1,0)</f>
        <v>0</v>
      </c>
    </row>
    <row r="2450" spans="40:47">
      <c r="AN2450" s="58">
        <v>68</v>
      </c>
      <c r="AO2450" s="58">
        <v>3</v>
      </c>
      <c r="AP2450" s="58">
        <v>9</v>
      </c>
      <c r="AQ2450" s="58">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58">
        <f ca="1">COUNTIF(INDIRECT("H"&amp;(ROW()+12*(($AN2450-1)*3+$AO2450)-ROW())/12+5):INDIRECT("S"&amp;(ROW()+12*(($AN2450-1)*3+$AO2450)-ROW())/12+5),AQ2450)</f>
        <v>0</v>
      </c>
      <c r="AU2450" s="58">
        <f ca="1">IF(AND(AQ2450&gt;0,AR2450&gt;0),COUNTIF(AU$6:AU2449,"&gt;0")+1,0)</f>
        <v>0</v>
      </c>
    </row>
    <row r="2451" spans="40:47">
      <c r="AN2451" s="58">
        <v>68</v>
      </c>
      <c r="AO2451" s="58">
        <v>3</v>
      </c>
      <c r="AP2451" s="58">
        <v>10</v>
      </c>
      <c r="AQ2451" s="58">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58">
        <f ca="1">COUNTIF(INDIRECT("H"&amp;(ROW()+12*(($AN2451-1)*3+$AO2451)-ROW())/12+5):INDIRECT("S"&amp;(ROW()+12*(($AN2451-1)*3+$AO2451)-ROW())/12+5),AQ2451)</f>
        <v>0</v>
      </c>
      <c r="AU2451" s="58">
        <f ca="1">IF(AND(AQ2451&gt;0,AR2451&gt;0),COUNTIF(AU$6:AU2450,"&gt;0")+1,0)</f>
        <v>0</v>
      </c>
    </row>
    <row r="2452" spans="40:47">
      <c r="AN2452" s="58">
        <v>68</v>
      </c>
      <c r="AO2452" s="58">
        <v>3</v>
      </c>
      <c r="AP2452" s="58">
        <v>11</v>
      </c>
      <c r="AQ2452" s="58">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58">
        <f ca="1">COUNTIF(INDIRECT("H"&amp;(ROW()+12*(($AN2452-1)*3+$AO2452)-ROW())/12+5):INDIRECT("S"&amp;(ROW()+12*(($AN2452-1)*3+$AO2452)-ROW())/12+5),AQ2452)</f>
        <v>0</v>
      </c>
      <c r="AU2452" s="58">
        <f ca="1">IF(AND(AQ2452&gt;0,AR2452&gt;0),COUNTIF(AU$6:AU2451,"&gt;0")+1,0)</f>
        <v>0</v>
      </c>
    </row>
    <row r="2453" spans="40:47">
      <c r="AN2453" s="243">
        <v>68</v>
      </c>
      <c r="AO2453" s="243">
        <v>3</v>
      </c>
      <c r="AP2453" s="243">
        <v>12</v>
      </c>
      <c r="AQ2453" s="58">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58">
        <f ca="1">COUNTIF(INDIRECT("H"&amp;(ROW()+12*(($AN2453-1)*3+$AO2453)-ROW())/12+5):INDIRECT("S"&amp;(ROW()+12*(($AN2453-1)*3+$AO2453)-ROW())/12+5),AQ2453)</f>
        <v>0</v>
      </c>
      <c r="AU2453" s="58">
        <f ca="1">IF(AND(AQ2453&gt;0,AR2453&gt;0),COUNTIF(AU$6:AU2452,"&gt;0")+1,0)</f>
        <v>0</v>
      </c>
    </row>
    <row r="2454" spans="40:47">
      <c r="AN2454" s="58">
        <v>69</v>
      </c>
      <c r="AO2454" s="58">
        <v>1</v>
      </c>
      <c r="AP2454" s="58">
        <v>1</v>
      </c>
      <c r="AQ2454" s="58">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58">
        <f ca="1">COUNTIF(INDIRECT("H"&amp;(ROW()+12*(($AN2454-1)*3+$AO2454)-ROW())/12+5):INDIRECT("S"&amp;(ROW()+12*(($AN2454-1)*3+$AO2454)-ROW())/12+5),AQ2454)</f>
        <v>0</v>
      </c>
      <c r="AU2454" s="58">
        <f ca="1">IF(AND(AQ2454&gt;0,AR2454&gt;0),COUNTIF(AU$6:AU2453,"&gt;0")+1,0)</f>
        <v>0</v>
      </c>
    </row>
    <row r="2455" spans="40:47">
      <c r="AN2455" s="58">
        <v>69</v>
      </c>
      <c r="AO2455" s="58">
        <v>1</v>
      </c>
      <c r="AP2455" s="58">
        <v>2</v>
      </c>
      <c r="AQ2455" s="58">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58">
        <f ca="1">COUNTIF(INDIRECT("H"&amp;(ROW()+12*(($AN2455-1)*3+$AO2455)-ROW())/12+5):INDIRECT("S"&amp;(ROW()+12*(($AN2455-1)*3+$AO2455)-ROW())/12+5),AQ2455)</f>
        <v>0</v>
      </c>
      <c r="AU2455" s="58">
        <f ca="1">IF(AND(AQ2455&gt;0,AR2455&gt;0),COUNTIF(AU$6:AU2454,"&gt;0")+1,0)</f>
        <v>0</v>
      </c>
    </row>
    <row r="2456" spans="40:47">
      <c r="AN2456" s="58">
        <v>69</v>
      </c>
      <c r="AO2456" s="58">
        <v>1</v>
      </c>
      <c r="AP2456" s="58">
        <v>3</v>
      </c>
      <c r="AQ2456" s="58">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58">
        <f ca="1">COUNTIF(INDIRECT("H"&amp;(ROW()+12*(($AN2456-1)*3+$AO2456)-ROW())/12+5):INDIRECT("S"&amp;(ROW()+12*(($AN2456-1)*3+$AO2456)-ROW())/12+5),AQ2456)</f>
        <v>0</v>
      </c>
      <c r="AU2456" s="58">
        <f ca="1">IF(AND(AQ2456&gt;0,AR2456&gt;0),COUNTIF(AU$6:AU2455,"&gt;0")+1,0)</f>
        <v>0</v>
      </c>
    </row>
    <row r="2457" spans="40:47">
      <c r="AN2457" s="58">
        <v>69</v>
      </c>
      <c r="AO2457" s="58">
        <v>1</v>
      </c>
      <c r="AP2457" s="58">
        <v>4</v>
      </c>
      <c r="AQ2457" s="58">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58">
        <f ca="1">COUNTIF(INDIRECT("H"&amp;(ROW()+12*(($AN2457-1)*3+$AO2457)-ROW())/12+5):INDIRECT("S"&amp;(ROW()+12*(($AN2457-1)*3+$AO2457)-ROW())/12+5),AQ2457)</f>
        <v>0</v>
      </c>
      <c r="AU2457" s="58">
        <f ca="1">IF(AND(AQ2457&gt;0,AR2457&gt;0),COUNTIF(AU$6:AU2456,"&gt;0")+1,0)</f>
        <v>0</v>
      </c>
    </row>
    <row r="2458" spans="40:47">
      <c r="AN2458" s="58">
        <v>69</v>
      </c>
      <c r="AO2458" s="58">
        <v>1</v>
      </c>
      <c r="AP2458" s="58">
        <v>5</v>
      </c>
      <c r="AQ2458" s="58">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58">
        <f ca="1">COUNTIF(INDIRECT("H"&amp;(ROW()+12*(($AN2458-1)*3+$AO2458)-ROW())/12+5):INDIRECT("S"&amp;(ROW()+12*(($AN2458-1)*3+$AO2458)-ROW())/12+5),AQ2458)</f>
        <v>0</v>
      </c>
      <c r="AU2458" s="58">
        <f ca="1">IF(AND(AQ2458&gt;0,AR2458&gt;0),COUNTIF(AU$6:AU2457,"&gt;0")+1,0)</f>
        <v>0</v>
      </c>
    </row>
    <row r="2459" spans="40:47">
      <c r="AN2459" s="58">
        <v>69</v>
      </c>
      <c r="AO2459" s="58">
        <v>1</v>
      </c>
      <c r="AP2459" s="58">
        <v>6</v>
      </c>
      <c r="AQ2459" s="58">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58">
        <f ca="1">COUNTIF(INDIRECT("H"&amp;(ROW()+12*(($AN2459-1)*3+$AO2459)-ROW())/12+5):INDIRECT("S"&amp;(ROW()+12*(($AN2459-1)*3+$AO2459)-ROW())/12+5),AQ2459)</f>
        <v>0</v>
      </c>
      <c r="AU2459" s="58">
        <f ca="1">IF(AND(AQ2459&gt;0,AR2459&gt;0),COUNTIF(AU$6:AU2458,"&gt;0")+1,0)</f>
        <v>0</v>
      </c>
    </row>
    <row r="2460" spans="40:47">
      <c r="AN2460" s="58">
        <v>69</v>
      </c>
      <c r="AO2460" s="58">
        <v>1</v>
      </c>
      <c r="AP2460" s="58">
        <v>7</v>
      </c>
      <c r="AQ2460" s="58">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58">
        <f ca="1">COUNTIF(INDIRECT("H"&amp;(ROW()+12*(($AN2460-1)*3+$AO2460)-ROW())/12+5):INDIRECT("S"&amp;(ROW()+12*(($AN2460-1)*3+$AO2460)-ROW())/12+5),AQ2460)</f>
        <v>0</v>
      </c>
      <c r="AU2460" s="58">
        <f ca="1">IF(AND(AQ2460&gt;0,AR2460&gt;0),COUNTIF(AU$6:AU2459,"&gt;0")+1,0)</f>
        <v>0</v>
      </c>
    </row>
    <row r="2461" spans="40:47">
      <c r="AN2461" s="58">
        <v>69</v>
      </c>
      <c r="AO2461" s="58">
        <v>1</v>
      </c>
      <c r="AP2461" s="58">
        <v>8</v>
      </c>
      <c r="AQ2461" s="58">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58">
        <f ca="1">COUNTIF(INDIRECT("H"&amp;(ROW()+12*(($AN2461-1)*3+$AO2461)-ROW())/12+5):INDIRECT("S"&amp;(ROW()+12*(($AN2461-1)*3+$AO2461)-ROW())/12+5),AQ2461)</f>
        <v>0</v>
      </c>
      <c r="AU2461" s="58">
        <f ca="1">IF(AND(AQ2461&gt;0,AR2461&gt;0),COUNTIF(AU$6:AU2460,"&gt;0")+1,0)</f>
        <v>0</v>
      </c>
    </row>
    <row r="2462" spans="40:47">
      <c r="AN2462" s="58">
        <v>69</v>
      </c>
      <c r="AO2462" s="58">
        <v>1</v>
      </c>
      <c r="AP2462" s="58">
        <v>9</v>
      </c>
      <c r="AQ2462" s="58">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58">
        <f ca="1">COUNTIF(INDIRECT("H"&amp;(ROW()+12*(($AN2462-1)*3+$AO2462)-ROW())/12+5):INDIRECT("S"&amp;(ROW()+12*(($AN2462-1)*3+$AO2462)-ROW())/12+5),AQ2462)</f>
        <v>0</v>
      </c>
      <c r="AU2462" s="58">
        <f ca="1">IF(AND(AQ2462&gt;0,AR2462&gt;0),COUNTIF(AU$6:AU2461,"&gt;0")+1,0)</f>
        <v>0</v>
      </c>
    </row>
    <row r="2463" spans="40:47">
      <c r="AN2463" s="58">
        <v>69</v>
      </c>
      <c r="AO2463" s="58">
        <v>1</v>
      </c>
      <c r="AP2463" s="58">
        <v>10</v>
      </c>
      <c r="AQ2463" s="58">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58">
        <f ca="1">COUNTIF(INDIRECT("H"&amp;(ROW()+12*(($AN2463-1)*3+$AO2463)-ROW())/12+5):INDIRECT("S"&amp;(ROW()+12*(($AN2463-1)*3+$AO2463)-ROW())/12+5),AQ2463)</f>
        <v>0</v>
      </c>
      <c r="AU2463" s="58">
        <f ca="1">IF(AND(AQ2463&gt;0,AR2463&gt;0),COUNTIF(AU$6:AU2462,"&gt;0")+1,0)</f>
        <v>0</v>
      </c>
    </row>
    <row r="2464" spans="40:47">
      <c r="AN2464" s="58">
        <v>69</v>
      </c>
      <c r="AO2464" s="58">
        <v>1</v>
      </c>
      <c r="AP2464" s="58">
        <v>11</v>
      </c>
      <c r="AQ2464" s="58">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58">
        <f ca="1">COUNTIF(INDIRECT("H"&amp;(ROW()+12*(($AN2464-1)*3+$AO2464)-ROW())/12+5):INDIRECT("S"&amp;(ROW()+12*(($AN2464-1)*3+$AO2464)-ROW())/12+5),AQ2464)</f>
        <v>0</v>
      </c>
      <c r="AU2464" s="58">
        <f ca="1">IF(AND(AQ2464&gt;0,AR2464&gt;0),COUNTIF(AU$6:AU2463,"&gt;0")+1,0)</f>
        <v>0</v>
      </c>
    </row>
    <row r="2465" spans="40:47">
      <c r="AN2465" s="58">
        <v>69</v>
      </c>
      <c r="AO2465" s="58">
        <v>1</v>
      </c>
      <c r="AP2465" s="58">
        <v>12</v>
      </c>
      <c r="AQ2465" s="58">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58">
        <f ca="1">COUNTIF(INDIRECT("H"&amp;(ROW()+12*(($AN2465-1)*3+$AO2465)-ROW())/12+5):INDIRECT("S"&amp;(ROW()+12*(($AN2465-1)*3+$AO2465)-ROW())/12+5),AQ2465)</f>
        <v>0</v>
      </c>
      <c r="AU2465" s="58">
        <f ca="1">IF(AND(AQ2465&gt;0,AR2465&gt;0),COUNTIF(AU$6:AU2464,"&gt;0")+1,0)</f>
        <v>0</v>
      </c>
    </row>
    <row r="2466" spans="40:47">
      <c r="AN2466" s="58">
        <v>69</v>
      </c>
      <c r="AO2466" s="58">
        <v>2</v>
      </c>
      <c r="AP2466" s="58">
        <v>1</v>
      </c>
      <c r="AQ2466" s="58">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58">
        <f ca="1">COUNTIF(INDIRECT("H"&amp;(ROW()+12*(($AN2466-1)*3+$AO2466)-ROW())/12+5):INDIRECT("S"&amp;(ROW()+12*(($AN2466-1)*3+$AO2466)-ROW())/12+5),AQ2466)</f>
        <v>0</v>
      </c>
      <c r="AU2466" s="58">
        <f ca="1">IF(AND(AQ2466&gt;0,AR2466&gt;0),COUNTIF(AU$6:AU2465,"&gt;0")+1,0)</f>
        <v>0</v>
      </c>
    </row>
    <row r="2467" spans="40:47">
      <c r="AN2467" s="58">
        <v>69</v>
      </c>
      <c r="AO2467" s="58">
        <v>2</v>
      </c>
      <c r="AP2467" s="58">
        <v>2</v>
      </c>
      <c r="AQ2467" s="58">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58">
        <f ca="1">COUNTIF(INDIRECT("H"&amp;(ROW()+12*(($AN2467-1)*3+$AO2467)-ROW())/12+5):INDIRECT("S"&amp;(ROW()+12*(($AN2467-1)*3+$AO2467)-ROW())/12+5),AQ2467)</f>
        <v>0</v>
      </c>
      <c r="AU2467" s="58">
        <f ca="1">IF(AND(AQ2467&gt;0,AR2467&gt;0),COUNTIF(AU$6:AU2466,"&gt;0")+1,0)</f>
        <v>0</v>
      </c>
    </row>
    <row r="2468" spans="40:47">
      <c r="AN2468" s="58">
        <v>69</v>
      </c>
      <c r="AO2468" s="58">
        <v>2</v>
      </c>
      <c r="AP2468" s="58">
        <v>3</v>
      </c>
      <c r="AQ2468" s="58">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58">
        <f ca="1">COUNTIF(INDIRECT("H"&amp;(ROW()+12*(($AN2468-1)*3+$AO2468)-ROW())/12+5):INDIRECT("S"&amp;(ROW()+12*(($AN2468-1)*3+$AO2468)-ROW())/12+5),AQ2468)</f>
        <v>0</v>
      </c>
      <c r="AU2468" s="58">
        <f ca="1">IF(AND(AQ2468&gt;0,AR2468&gt;0),COUNTIF(AU$6:AU2467,"&gt;0")+1,0)</f>
        <v>0</v>
      </c>
    </row>
    <row r="2469" spans="40:47">
      <c r="AN2469" s="58">
        <v>69</v>
      </c>
      <c r="AO2469" s="58">
        <v>2</v>
      </c>
      <c r="AP2469" s="58">
        <v>4</v>
      </c>
      <c r="AQ2469" s="58">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58">
        <f ca="1">COUNTIF(INDIRECT("H"&amp;(ROW()+12*(($AN2469-1)*3+$AO2469)-ROW())/12+5):INDIRECT("S"&amp;(ROW()+12*(($AN2469-1)*3+$AO2469)-ROW())/12+5),AQ2469)</f>
        <v>0</v>
      </c>
      <c r="AU2469" s="58">
        <f ca="1">IF(AND(AQ2469&gt;0,AR2469&gt;0),COUNTIF(AU$6:AU2468,"&gt;0")+1,0)</f>
        <v>0</v>
      </c>
    </row>
    <row r="2470" spans="40:47">
      <c r="AN2470" s="58">
        <v>69</v>
      </c>
      <c r="AO2470" s="58">
        <v>2</v>
      </c>
      <c r="AP2470" s="58">
        <v>5</v>
      </c>
      <c r="AQ2470" s="58">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58">
        <f ca="1">COUNTIF(INDIRECT("H"&amp;(ROW()+12*(($AN2470-1)*3+$AO2470)-ROW())/12+5):INDIRECT("S"&amp;(ROW()+12*(($AN2470-1)*3+$AO2470)-ROW())/12+5),AQ2470)</f>
        <v>0</v>
      </c>
      <c r="AU2470" s="58">
        <f ca="1">IF(AND(AQ2470&gt;0,AR2470&gt;0),COUNTIF(AU$6:AU2469,"&gt;0")+1,0)</f>
        <v>0</v>
      </c>
    </row>
    <row r="2471" spans="40:47">
      <c r="AN2471" s="58">
        <v>69</v>
      </c>
      <c r="AO2471" s="58">
        <v>2</v>
      </c>
      <c r="AP2471" s="58">
        <v>6</v>
      </c>
      <c r="AQ2471" s="58">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58">
        <f ca="1">COUNTIF(INDIRECT("H"&amp;(ROW()+12*(($AN2471-1)*3+$AO2471)-ROW())/12+5):INDIRECT("S"&amp;(ROW()+12*(($AN2471-1)*3+$AO2471)-ROW())/12+5),AQ2471)</f>
        <v>0</v>
      </c>
      <c r="AU2471" s="58">
        <f ca="1">IF(AND(AQ2471&gt;0,AR2471&gt;0),COUNTIF(AU$6:AU2470,"&gt;0")+1,0)</f>
        <v>0</v>
      </c>
    </row>
    <row r="2472" spans="40:47">
      <c r="AN2472" s="58">
        <v>69</v>
      </c>
      <c r="AO2472" s="58">
        <v>2</v>
      </c>
      <c r="AP2472" s="58">
        <v>7</v>
      </c>
      <c r="AQ2472" s="58">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58">
        <f ca="1">COUNTIF(INDIRECT("H"&amp;(ROW()+12*(($AN2472-1)*3+$AO2472)-ROW())/12+5):INDIRECT("S"&amp;(ROW()+12*(($AN2472-1)*3+$AO2472)-ROW())/12+5),AQ2472)</f>
        <v>0</v>
      </c>
      <c r="AU2472" s="58">
        <f ca="1">IF(AND(AQ2472&gt;0,AR2472&gt;0),COUNTIF(AU$6:AU2471,"&gt;0")+1,0)</f>
        <v>0</v>
      </c>
    </row>
    <row r="2473" spans="40:47">
      <c r="AN2473" s="58">
        <v>69</v>
      </c>
      <c r="AO2473" s="58">
        <v>2</v>
      </c>
      <c r="AP2473" s="58">
        <v>8</v>
      </c>
      <c r="AQ2473" s="58">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58">
        <f ca="1">COUNTIF(INDIRECT("H"&amp;(ROW()+12*(($AN2473-1)*3+$AO2473)-ROW())/12+5):INDIRECT("S"&amp;(ROW()+12*(($AN2473-1)*3+$AO2473)-ROW())/12+5),AQ2473)</f>
        <v>0</v>
      </c>
      <c r="AU2473" s="58">
        <f ca="1">IF(AND(AQ2473&gt;0,AR2473&gt;0),COUNTIF(AU$6:AU2472,"&gt;0")+1,0)</f>
        <v>0</v>
      </c>
    </row>
    <row r="2474" spans="40:47">
      <c r="AN2474" s="58">
        <v>69</v>
      </c>
      <c r="AO2474" s="58">
        <v>2</v>
      </c>
      <c r="AP2474" s="58">
        <v>9</v>
      </c>
      <c r="AQ2474" s="58">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58">
        <f ca="1">COUNTIF(INDIRECT("H"&amp;(ROW()+12*(($AN2474-1)*3+$AO2474)-ROW())/12+5):INDIRECT("S"&amp;(ROW()+12*(($AN2474-1)*3+$AO2474)-ROW())/12+5),AQ2474)</f>
        <v>0</v>
      </c>
      <c r="AU2474" s="58">
        <f ca="1">IF(AND(AQ2474&gt;0,AR2474&gt;0),COUNTIF(AU$6:AU2473,"&gt;0")+1,0)</f>
        <v>0</v>
      </c>
    </row>
    <row r="2475" spans="40:47">
      <c r="AN2475" s="58">
        <v>69</v>
      </c>
      <c r="AO2475" s="58">
        <v>2</v>
      </c>
      <c r="AP2475" s="58">
        <v>10</v>
      </c>
      <c r="AQ2475" s="58">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58">
        <f ca="1">COUNTIF(INDIRECT("H"&amp;(ROW()+12*(($AN2475-1)*3+$AO2475)-ROW())/12+5):INDIRECT("S"&amp;(ROW()+12*(($AN2475-1)*3+$AO2475)-ROW())/12+5),AQ2475)</f>
        <v>0</v>
      </c>
      <c r="AU2475" s="58">
        <f ca="1">IF(AND(AQ2475&gt;0,AR2475&gt;0),COUNTIF(AU$6:AU2474,"&gt;0")+1,0)</f>
        <v>0</v>
      </c>
    </row>
    <row r="2476" spans="40:47">
      <c r="AN2476" s="58">
        <v>69</v>
      </c>
      <c r="AO2476" s="58">
        <v>2</v>
      </c>
      <c r="AP2476" s="58">
        <v>11</v>
      </c>
      <c r="AQ2476" s="58">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58">
        <f ca="1">COUNTIF(INDIRECT("H"&amp;(ROW()+12*(($AN2476-1)*3+$AO2476)-ROW())/12+5):INDIRECT("S"&amp;(ROW()+12*(($AN2476-1)*3+$AO2476)-ROW())/12+5),AQ2476)</f>
        <v>0</v>
      </c>
      <c r="AU2476" s="58">
        <f ca="1">IF(AND(AQ2476&gt;0,AR2476&gt;0),COUNTIF(AU$6:AU2475,"&gt;0")+1,0)</f>
        <v>0</v>
      </c>
    </row>
    <row r="2477" spans="40:47">
      <c r="AN2477" s="58">
        <v>69</v>
      </c>
      <c r="AO2477" s="58">
        <v>2</v>
      </c>
      <c r="AP2477" s="58">
        <v>12</v>
      </c>
      <c r="AQ2477" s="58">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58">
        <f ca="1">COUNTIF(INDIRECT("H"&amp;(ROW()+12*(($AN2477-1)*3+$AO2477)-ROW())/12+5):INDIRECT("S"&amp;(ROW()+12*(($AN2477-1)*3+$AO2477)-ROW())/12+5),AQ2477)</f>
        <v>0</v>
      </c>
      <c r="AU2477" s="58">
        <f ca="1">IF(AND(AQ2477&gt;0,AR2477&gt;0),COUNTIF(AU$6:AU2476,"&gt;0")+1,0)</f>
        <v>0</v>
      </c>
    </row>
    <row r="2478" spans="40:47">
      <c r="AN2478" s="58">
        <v>69</v>
      </c>
      <c r="AO2478" s="58">
        <v>3</v>
      </c>
      <c r="AP2478" s="58">
        <v>1</v>
      </c>
      <c r="AQ2478" s="58">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58">
        <f ca="1">COUNTIF(INDIRECT("H"&amp;(ROW()+12*(($AN2478-1)*3+$AO2478)-ROW())/12+5):INDIRECT("S"&amp;(ROW()+12*(($AN2478-1)*3+$AO2478)-ROW())/12+5),AQ2478)</f>
        <v>0</v>
      </c>
      <c r="AU2478" s="58">
        <f ca="1">IF(AND(AQ2478&gt;0,AR2478&gt;0),COUNTIF(AU$6:AU2477,"&gt;0")+1,0)</f>
        <v>0</v>
      </c>
    </row>
    <row r="2479" spans="40:47">
      <c r="AN2479" s="58">
        <v>69</v>
      </c>
      <c r="AO2479" s="58">
        <v>3</v>
      </c>
      <c r="AP2479" s="58">
        <v>2</v>
      </c>
      <c r="AQ2479" s="58">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58">
        <f ca="1">COUNTIF(INDIRECT("H"&amp;(ROW()+12*(($AN2479-1)*3+$AO2479)-ROW())/12+5):INDIRECT("S"&amp;(ROW()+12*(($AN2479-1)*3+$AO2479)-ROW())/12+5),AQ2479)</f>
        <v>0</v>
      </c>
      <c r="AU2479" s="58">
        <f ca="1">IF(AND(AQ2479&gt;0,AR2479&gt;0),COUNTIF(AU$6:AU2478,"&gt;0")+1,0)</f>
        <v>0</v>
      </c>
    </row>
    <row r="2480" spans="40:47">
      <c r="AN2480" s="58">
        <v>69</v>
      </c>
      <c r="AO2480" s="58">
        <v>3</v>
      </c>
      <c r="AP2480" s="58">
        <v>3</v>
      </c>
      <c r="AQ2480" s="58">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58">
        <f ca="1">COUNTIF(INDIRECT("H"&amp;(ROW()+12*(($AN2480-1)*3+$AO2480)-ROW())/12+5):INDIRECT("S"&amp;(ROW()+12*(($AN2480-1)*3+$AO2480)-ROW())/12+5),AQ2480)</f>
        <v>0</v>
      </c>
      <c r="AU2480" s="58">
        <f ca="1">IF(AND(AQ2480&gt;0,AR2480&gt;0),COUNTIF(AU$6:AU2479,"&gt;0")+1,0)</f>
        <v>0</v>
      </c>
    </row>
    <row r="2481" spans="40:47">
      <c r="AN2481" s="58">
        <v>69</v>
      </c>
      <c r="AO2481" s="58">
        <v>3</v>
      </c>
      <c r="AP2481" s="58">
        <v>4</v>
      </c>
      <c r="AQ2481" s="58">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58">
        <f ca="1">COUNTIF(INDIRECT("H"&amp;(ROW()+12*(($AN2481-1)*3+$AO2481)-ROW())/12+5):INDIRECT("S"&amp;(ROW()+12*(($AN2481-1)*3+$AO2481)-ROW())/12+5),AQ2481)</f>
        <v>0</v>
      </c>
      <c r="AU2481" s="58">
        <f ca="1">IF(AND(AQ2481&gt;0,AR2481&gt;0),COUNTIF(AU$6:AU2480,"&gt;0")+1,0)</f>
        <v>0</v>
      </c>
    </row>
    <row r="2482" spans="40:47">
      <c r="AN2482" s="58">
        <v>69</v>
      </c>
      <c r="AO2482" s="58">
        <v>3</v>
      </c>
      <c r="AP2482" s="58">
        <v>5</v>
      </c>
      <c r="AQ2482" s="58">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58">
        <f ca="1">COUNTIF(INDIRECT("H"&amp;(ROW()+12*(($AN2482-1)*3+$AO2482)-ROW())/12+5):INDIRECT("S"&amp;(ROW()+12*(($AN2482-1)*3+$AO2482)-ROW())/12+5),AQ2482)</f>
        <v>0</v>
      </c>
      <c r="AU2482" s="58">
        <f ca="1">IF(AND(AQ2482&gt;0,AR2482&gt;0),COUNTIF(AU$6:AU2481,"&gt;0")+1,0)</f>
        <v>0</v>
      </c>
    </row>
    <row r="2483" spans="40:47">
      <c r="AN2483" s="58">
        <v>69</v>
      </c>
      <c r="AO2483" s="58">
        <v>3</v>
      </c>
      <c r="AP2483" s="58">
        <v>6</v>
      </c>
      <c r="AQ2483" s="58">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58">
        <f ca="1">COUNTIF(INDIRECT("H"&amp;(ROW()+12*(($AN2483-1)*3+$AO2483)-ROW())/12+5):INDIRECT("S"&amp;(ROW()+12*(($AN2483-1)*3+$AO2483)-ROW())/12+5),AQ2483)</f>
        <v>0</v>
      </c>
      <c r="AU2483" s="58">
        <f ca="1">IF(AND(AQ2483&gt;0,AR2483&gt;0),COUNTIF(AU$6:AU2482,"&gt;0")+1,0)</f>
        <v>0</v>
      </c>
    </row>
    <row r="2484" spans="40:47">
      <c r="AN2484" s="58">
        <v>69</v>
      </c>
      <c r="AO2484" s="58">
        <v>3</v>
      </c>
      <c r="AP2484" s="58">
        <v>7</v>
      </c>
      <c r="AQ2484" s="58">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58">
        <f ca="1">COUNTIF(INDIRECT("H"&amp;(ROW()+12*(($AN2484-1)*3+$AO2484)-ROW())/12+5):INDIRECT("S"&amp;(ROW()+12*(($AN2484-1)*3+$AO2484)-ROW())/12+5),AQ2484)</f>
        <v>0</v>
      </c>
      <c r="AU2484" s="58">
        <f ca="1">IF(AND(AQ2484&gt;0,AR2484&gt;0),COUNTIF(AU$6:AU2483,"&gt;0")+1,0)</f>
        <v>0</v>
      </c>
    </row>
    <row r="2485" spans="40:47">
      <c r="AN2485" s="58">
        <v>69</v>
      </c>
      <c r="AO2485" s="58">
        <v>3</v>
      </c>
      <c r="AP2485" s="58">
        <v>8</v>
      </c>
      <c r="AQ2485" s="58">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58">
        <f ca="1">COUNTIF(INDIRECT("H"&amp;(ROW()+12*(($AN2485-1)*3+$AO2485)-ROW())/12+5):INDIRECT("S"&amp;(ROW()+12*(($AN2485-1)*3+$AO2485)-ROW())/12+5),AQ2485)</f>
        <v>0</v>
      </c>
      <c r="AU2485" s="58">
        <f ca="1">IF(AND(AQ2485&gt;0,AR2485&gt;0),COUNTIF(AU$6:AU2484,"&gt;0")+1,0)</f>
        <v>0</v>
      </c>
    </row>
    <row r="2486" spans="40:47">
      <c r="AN2486" s="58">
        <v>69</v>
      </c>
      <c r="AO2486" s="58">
        <v>3</v>
      </c>
      <c r="AP2486" s="58">
        <v>9</v>
      </c>
      <c r="AQ2486" s="58">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58">
        <f ca="1">COUNTIF(INDIRECT("H"&amp;(ROW()+12*(($AN2486-1)*3+$AO2486)-ROW())/12+5):INDIRECT("S"&amp;(ROW()+12*(($AN2486-1)*3+$AO2486)-ROW())/12+5),AQ2486)</f>
        <v>0</v>
      </c>
      <c r="AU2486" s="58">
        <f ca="1">IF(AND(AQ2486&gt;0,AR2486&gt;0),COUNTIF(AU$6:AU2485,"&gt;0")+1,0)</f>
        <v>0</v>
      </c>
    </row>
    <row r="2487" spans="40:47">
      <c r="AN2487" s="58">
        <v>69</v>
      </c>
      <c r="AO2487" s="58">
        <v>3</v>
      </c>
      <c r="AP2487" s="58">
        <v>10</v>
      </c>
      <c r="AQ2487" s="58">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58">
        <f ca="1">COUNTIF(INDIRECT("H"&amp;(ROW()+12*(($AN2487-1)*3+$AO2487)-ROW())/12+5):INDIRECT("S"&amp;(ROW()+12*(($AN2487-1)*3+$AO2487)-ROW())/12+5),AQ2487)</f>
        <v>0</v>
      </c>
      <c r="AU2487" s="58">
        <f ca="1">IF(AND(AQ2487&gt;0,AR2487&gt;0),COUNTIF(AU$6:AU2486,"&gt;0")+1,0)</f>
        <v>0</v>
      </c>
    </row>
    <row r="2488" spans="40:47">
      <c r="AN2488" s="58">
        <v>69</v>
      </c>
      <c r="AO2488" s="58">
        <v>3</v>
      </c>
      <c r="AP2488" s="58">
        <v>11</v>
      </c>
      <c r="AQ2488" s="58">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58">
        <f ca="1">COUNTIF(INDIRECT("H"&amp;(ROW()+12*(($AN2488-1)*3+$AO2488)-ROW())/12+5):INDIRECT("S"&amp;(ROW()+12*(($AN2488-1)*3+$AO2488)-ROW())/12+5),AQ2488)</f>
        <v>0</v>
      </c>
      <c r="AU2488" s="58">
        <f ca="1">IF(AND(AQ2488&gt;0,AR2488&gt;0),COUNTIF(AU$6:AU2487,"&gt;0")+1,0)</f>
        <v>0</v>
      </c>
    </row>
    <row r="2489" spans="40:47">
      <c r="AN2489" s="243">
        <v>69</v>
      </c>
      <c r="AO2489" s="243">
        <v>3</v>
      </c>
      <c r="AP2489" s="243">
        <v>12</v>
      </c>
      <c r="AQ2489" s="58">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58">
        <f ca="1">COUNTIF(INDIRECT("H"&amp;(ROW()+12*(($AN2489-1)*3+$AO2489)-ROW())/12+5):INDIRECT("S"&amp;(ROW()+12*(($AN2489-1)*3+$AO2489)-ROW())/12+5),AQ2489)</f>
        <v>0</v>
      </c>
      <c r="AU2489" s="58">
        <f ca="1">IF(AND(AQ2489&gt;0,AR2489&gt;0),COUNTIF(AU$6:AU2488,"&gt;0")+1,0)</f>
        <v>0</v>
      </c>
    </row>
    <row r="2490" spans="40:47">
      <c r="AN2490" s="58">
        <v>70</v>
      </c>
      <c r="AO2490" s="58">
        <v>1</v>
      </c>
      <c r="AP2490" s="58">
        <v>1</v>
      </c>
      <c r="AQ2490" s="58">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58">
        <f ca="1">COUNTIF(INDIRECT("H"&amp;(ROW()+12*(($AN2490-1)*3+$AO2490)-ROW())/12+5):INDIRECT("S"&amp;(ROW()+12*(($AN2490-1)*3+$AO2490)-ROW())/12+5),AQ2490)</f>
        <v>0</v>
      </c>
      <c r="AU2490" s="58">
        <f ca="1">IF(AND(AQ2490&gt;0,AR2490&gt;0),COUNTIF(AU$6:AU2489,"&gt;0")+1,0)</f>
        <v>0</v>
      </c>
    </row>
    <row r="2491" spans="40:47">
      <c r="AN2491" s="58">
        <v>70</v>
      </c>
      <c r="AO2491" s="58">
        <v>1</v>
      </c>
      <c r="AP2491" s="58">
        <v>2</v>
      </c>
      <c r="AQ2491" s="58">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58">
        <f ca="1">COUNTIF(INDIRECT("H"&amp;(ROW()+12*(($AN2491-1)*3+$AO2491)-ROW())/12+5):INDIRECT("S"&amp;(ROW()+12*(($AN2491-1)*3+$AO2491)-ROW())/12+5),AQ2491)</f>
        <v>0</v>
      </c>
      <c r="AU2491" s="58">
        <f ca="1">IF(AND(AQ2491&gt;0,AR2491&gt;0),COUNTIF(AU$6:AU2490,"&gt;0")+1,0)</f>
        <v>0</v>
      </c>
    </row>
    <row r="2492" spans="40:47">
      <c r="AN2492" s="58">
        <v>70</v>
      </c>
      <c r="AO2492" s="58">
        <v>1</v>
      </c>
      <c r="AP2492" s="58">
        <v>3</v>
      </c>
      <c r="AQ2492" s="58">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58">
        <f ca="1">COUNTIF(INDIRECT("H"&amp;(ROW()+12*(($AN2492-1)*3+$AO2492)-ROW())/12+5):INDIRECT("S"&amp;(ROW()+12*(($AN2492-1)*3+$AO2492)-ROW())/12+5),AQ2492)</f>
        <v>0</v>
      </c>
      <c r="AU2492" s="58">
        <f ca="1">IF(AND(AQ2492&gt;0,AR2492&gt;0),COUNTIF(AU$6:AU2491,"&gt;0")+1,0)</f>
        <v>0</v>
      </c>
    </row>
    <row r="2493" spans="40:47">
      <c r="AN2493" s="58">
        <v>70</v>
      </c>
      <c r="AO2493" s="58">
        <v>1</v>
      </c>
      <c r="AP2493" s="58">
        <v>4</v>
      </c>
      <c r="AQ2493" s="58">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58">
        <f ca="1">COUNTIF(INDIRECT("H"&amp;(ROW()+12*(($AN2493-1)*3+$AO2493)-ROW())/12+5):INDIRECT("S"&amp;(ROW()+12*(($AN2493-1)*3+$AO2493)-ROW())/12+5),AQ2493)</f>
        <v>0</v>
      </c>
      <c r="AU2493" s="58">
        <f ca="1">IF(AND(AQ2493&gt;0,AR2493&gt;0),COUNTIF(AU$6:AU2492,"&gt;0")+1,0)</f>
        <v>0</v>
      </c>
    </row>
    <row r="2494" spans="40:47">
      <c r="AN2494" s="58">
        <v>70</v>
      </c>
      <c r="AO2494" s="58">
        <v>1</v>
      </c>
      <c r="AP2494" s="58">
        <v>5</v>
      </c>
      <c r="AQ2494" s="58">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58">
        <f ca="1">COUNTIF(INDIRECT("H"&amp;(ROW()+12*(($AN2494-1)*3+$AO2494)-ROW())/12+5):INDIRECT("S"&amp;(ROW()+12*(($AN2494-1)*3+$AO2494)-ROW())/12+5),AQ2494)</f>
        <v>0</v>
      </c>
      <c r="AU2494" s="58">
        <f ca="1">IF(AND(AQ2494&gt;0,AR2494&gt;0),COUNTIF(AU$6:AU2493,"&gt;0")+1,0)</f>
        <v>0</v>
      </c>
    </row>
    <row r="2495" spans="40:47">
      <c r="AN2495" s="58">
        <v>70</v>
      </c>
      <c r="AO2495" s="58">
        <v>1</v>
      </c>
      <c r="AP2495" s="58">
        <v>6</v>
      </c>
      <c r="AQ2495" s="58">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58">
        <f ca="1">COUNTIF(INDIRECT("H"&amp;(ROW()+12*(($AN2495-1)*3+$AO2495)-ROW())/12+5):INDIRECT("S"&amp;(ROW()+12*(($AN2495-1)*3+$AO2495)-ROW())/12+5),AQ2495)</f>
        <v>0</v>
      </c>
      <c r="AU2495" s="58">
        <f ca="1">IF(AND(AQ2495&gt;0,AR2495&gt;0),COUNTIF(AU$6:AU2494,"&gt;0")+1,0)</f>
        <v>0</v>
      </c>
    </row>
    <row r="2496" spans="40:47">
      <c r="AN2496" s="58">
        <v>70</v>
      </c>
      <c r="AO2496" s="58">
        <v>1</v>
      </c>
      <c r="AP2496" s="58">
        <v>7</v>
      </c>
      <c r="AQ2496" s="58">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58">
        <f ca="1">COUNTIF(INDIRECT("H"&amp;(ROW()+12*(($AN2496-1)*3+$AO2496)-ROW())/12+5):INDIRECT("S"&amp;(ROW()+12*(($AN2496-1)*3+$AO2496)-ROW())/12+5),AQ2496)</f>
        <v>0</v>
      </c>
      <c r="AU2496" s="58">
        <f ca="1">IF(AND(AQ2496&gt;0,AR2496&gt;0),COUNTIF(AU$6:AU2495,"&gt;0")+1,0)</f>
        <v>0</v>
      </c>
    </row>
    <row r="2497" spans="40:47">
      <c r="AN2497" s="58">
        <v>70</v>
      </c>
      <c r="AO2497" s="58">
        <v>1</v>
      </c>
      <c r="AP2497" s="58">
        <v>8</v>
      </c>
      <c r="AQ2497" s="58">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58">
        <f ca="1">COUNTIF(INDIRECT("H"&amp;(ROW()+12*(($AN2497-1)*3+$AO2497)-ROW())/12+5):INDIRECT("S"&amp;(ROW()+12*(($AN2497-1)*3+$AO2497)-ROW())/12+5),AQ2497)</f>
        <v>0</v>
      </c>
      <c r="AU2497" s="58">
        <f ca="1">IF(AND(AQ2497&gt;0,AR2497&gt;0),COUNTIF(AU$6:AU2496,"&gt;0")+1,0)</f>
        <v>0</v>
      </c>
    </row>
    <row r="2498" spans="40:47">
      <c r="AN2498" s="58">
        <v>70</v>
      </c>
      <c r="AO2498" s="58">
        <v>1</v>
      </c>
      <c r="AP2498" s="58">
        <v>9</v>
      </c>
      <c r="AQ2498" s="58">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58">
        <f ca="1">COUNTIF(INDIRECT("H"&amp;(ROW()+12*(($AN2498-1)*3+$AO2498)-ROW())/12+5):INDIRECT("S"&amp;(ROW()+12*(($AN2498-1)*3+$AO2498)-ROW())/12+5),AQ2498)</f>
        <v>0</v>
      </c>
      <c r="AU2498" s="58">
        <f ca="1">IF(AND(AQ2498&gt;0,AR2498&gt;0),COUNTIF(AU$6:AU2497,"&gt;0")+1,0)</f>
        <v>0</v>
      </c>
    </row>
    <row r="2499" spans="40:47">
      <c r="AN2499" s="58">
        <v>70</v>
      </c>
      <c r="AO2499" s="58">
        <v>1</v>
      </c>
      <c r="AP2499" s="58">
        <v>10</v>
      </c>
      <c r="AQ2499" s="58">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58">
        <f ca="1">COUNTIF(INDIRECT("H"&amp;(ROW()+12*(($AN2499-1)*3+$AO2499)-ROW())/12+5):INDIRECT("S"&amp;(ROW()+12*(($AN2499-1)*3+$AO2499)-ROW())/12+5),AQ2499)</f>
        <v>0</v>
      </c>
      <c r="AU2499" s="58">
        <f ca="1">IF(AND(AQ2499&gt;0,AR2499&gt;0),COUNTIF(AU$6:AU2498,"&gt;0")+1,0)</f>
        <v>0</v>
      </c>
    </row>
    <row r="2500" spans="40:47">
      <c r="AN2500" s="58">
        <v>70</v>
      </c>
      <c r="AO2500" s="58">
        <v>1</v>
      </c>
      <c r="AP2500" s="58">
        <v>11</v>
      </c>
      <c r="AQ2500" s="58">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58">
        <f ca="1">COUNTIF(INDIRECT("H"&amp;(ROW()+12*(($AN2500-1)*3+$AO2500)-ROW())/12+5):INDIRECT("S"&amp;(ROW()+12*(($AN2500-1)*3+$AO2500)-ROW())/12+5),AQ2500)</f>
        <v>0</v>
      </c>
      <c r="AU2500" s="58">
        <f ca="1">IF(AND(AQ2500&gt;0,AR2500&gt;0),COUNTIF(AU$6:AU2499,"&gt;0")+1,0)</f>
        <v>0</v>
      </c>
    </row>
    <row r="2501" spans="40:47">
      <c r="AN2501" s="58">
        <v>70</v>
      </c>
      <c r="AO2501" s="58">
        <v>1</v>
      </c>
      <c r="AP2501" s="58">
        <v>12</v>
      </c>
      <c r="AQ2501" s="58">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58">
        <f ca="1">COUNTIF(INDIRECT("H"&amp;(ROW()+12*(($AN2501-1)*3+$AO2501)-ROW())/12+5):INDIRECT("S"&amp;(ROW()+12*(($AN2501-1)*3+$AO2501)-ROW())/12+5),AQ2501)</f>
        <v>0</v>
      </c>
      <c r="AU2501" s="58">
        <f ca="1">IF(AND(AQ2501&gt;0,AR2501&gt;0),COUNTIF(AU$6:AU2500,"&gt;0")+1,0)</f>
        <v>0</v>
      </c>
    </row>
    <row r="2502" spans="40:47">
      <c r="AN2502" s="58">
        <v>70</v>
      </c>
      <c r="AO2502" s="58">
        <v>2</v>
      </c>
      <c r="AP2502" s="58">
        <v>1</v>
      </c>
      <c r="AQ2502" s="58">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58">
        <f ca="1">COUNTIF(INDIRECT("H"&amp;(ROW()+12*(($AN2502-1)*3+$AO2502)-ROW())/12+5):INDIRECT("S"&amp;(ROW()+12*(($AN2502-1)*3+$AO2502)-ROW())/12+5),AQ2502)</f>
        <v>0</v>
      </c>
      <c r="AU2502" s="58">
        <f ca="1">IF(AND(AQ2502&gt;0,AR2502&gt;0),COUNTIF(AU$6:AU2501,"&gt;0")+1,0)</f>
        <v>0</v>
      </c>
    </row>
    <row r="2503" spans="40:47">
      <c r="AN2503" s="58">
        <v>70</v>
      </c>
      <c r="AO2503" s="58">
        <v>2</v>
      </c>
      <c r="AP2503" s="58">
        <v>2</v>
      </c>
      <c r="AQ2503" s="58">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58">
        <f ca="1">COUNTIF(INDIRECT("H"&amp;(ROW()+12*(($AN2503-1)*3+$AO2503)-ROW())/12+5):INDIRECT("S"&amp;(ROW()+12*(($AN2503-1)*3+$AO2503)-ROW())/12+5),AQ2503)</f>
        <v>0</v>
      </c>
      <c r="AU2503" s="58">
        <f ca="1">IF(AND(AQ2503&gt;0,AR2503&gt;0),COUNTIF(AU$6:AU2502,"&gt;0")+1,0)</f>
        <v>0</v>
      </c>
    </row>
    <row r="2504" spans="40:47">
      <c r="AN2504" s="58">
        <v>70</v>
      </c>
      <c r="AO2504" s="58">
        <v>2</v>
      </c>
      <c r="AP2504" s="58">
        <v>3</v>
      </c>
      <c r="AQ2504" s="58">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58">
        <f ca="1">COUNTIF(INDIRECT("H"&amp;(ROW()+12*(($AN2504-1)*3+$AO2504)-ROW())/12+5):INDIRECT("S"&amp;(ROW()+12*(($AN2504-1)*3+$AO2504)-ROW())/12+5),AQ2504)</f>
        <v>0</v>
      </c>
      <c r="AU2504" s="58">
        <f ca="1">IF(AND(AQ2504&gt;0,AR2504&gt;0),COUNTIF(AU$6:AU2503,"&gt;0")+1,0)</f>
        <v>0</v>
      </c>
    </row>
    <row r="2505" spans="40:47">
      <c r="AN2505" s="58">
        <v>70</v>
      </c>
      <c r="AO2505" s="58">
        <v>2</v>
      </c>
      <c r="AP2505" s="58">
        <v>4</v>
      </c>
      <c r="AQ2505" s="58">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58">
        <f ca="1">COUNTIF(INDIRECT("H"&amp;(ROW()+12*(($AN2505-1)*3+$AO2505)-ROW())/12+5):INDIRECT("S"&amp;(ROW()+12*(($AN2505-1)*3+$AO2505)-ROW())/12+5),AQ2505)</f>
        <v>0</v>
      </c>
      <c r="AU2505" s="58">
        <f ca="1">IF(AND(AQ2505&gt;0,AR2505&gt;0),COUNTIF(AU$6:AU2504,"&gt;0")+1,0)</f>
        <v>0</v>
      </c>
    </row>
    <row r="2506" spans="40:47">
      <c r="AN2506" s="58">
        <v>70</v>
      </c>
      <c r="AO2506" s="58">
        <v>2</v>
      </c>
      <c r="AP2506" s="58">
        <v>5</v>
      </c>
      <c r="AQ2506" s="58">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58">
        <f ca="1">COUNTIF(INDIRECT("H"&amp;(ROW()+12*(($AN2506-1)*3+$AO2506)-ROW())/12+5):INDIRECT("S"&amp;(ROW()+12*(($AN2506-1)*3+$AO2506)-ROW())/12+5),AQ2506)</f>
        <v>0</v>
      </c>
      <c r="AU2506" s="58">
        <f ca="1">IF(AND(AQ2506&gt;0,AR2506&gt;0),COUNTIF(AU$6:AU2505,"&gt;0")+1,0)</f>
        <v>0</v>
      </c>
    </row>
    <row r="2507" spans="40:47">
      <c r="AN2507" s="58">
        <v>70</v>
      </c>
      <c r="AO2507" s="58">
        <v>2</v>
      </c>
      <c r="AP2507" s="58">
        <v>6</v>
      </c>
      <c r="AQ2507" s="58">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58">
        <f ca="1">COUNTIF(INDIRECT("H"&amp;(ROW()+12*(($AN2507-1)*3+$AO2507)-ROW())/12+5):INDIRECT("S"&amp;(ROW()+12*(($AN2507-1)*3+$AO2507)-ROW())/12+5),AQ2507)</f>
        <v>0</v>
      </c>
      <c r="AU2507" s="58">
        <f ca="1">IF(AND(AQ2507&gt;0,AR2507&gt;0),COUNTIF(AU$6:AU2506,"&gt;0")+1,0)</f>
        <v>0</v>
      </c>
    </row>
    <row r="2508" spans="40:47">
      <c r="AN2508" s="58">
        <v>70</v>
      </c>
      <c r="AO2508" s="58">
        <v>2</v>
      </c>
      <c r="AP2508" s="58">
        <v>7</v>
      </c>
      <c r="AQ2508" s="58">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58">
        <f ca="1">COUNTIF(INDIRECT("H"&amp;(ROW()+12*(($AN2508-1)*3+$AO2508)-ROW())/12+5):INDIRECT("S"&amp;(ROW()+12*(($AN2508-1)*3+$AO2508)-ROW())/12+5),AQ2508)</f>
        <v>0</v>
      </c>
      <c r="AU2508" s="58">
        <f ca="1">IF(AND(AQ2508&gt;0,AR2508&gt;0),COUNTIF(AU$6:AU2507,"&gt;0")+1,0)</f>
        <v>0</v>
      </c>
    </row>
    <row r="2509" spans="40:47">
      <c r="AN2509" s="58">
        <v>70</v>
      </c>
      <c r="AO2509" s="58">
        <v>2</v>
      </c>
      <c r="AP2509" s="58">
        <v>8</v>
      </c>
      <c r="AQ2509" s="58">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58">
        <f ca="1">COUNTIF(INDIRECT("H"&amp;(ROW()+12*(($AN2509-1)*3+$AO2509)-ROW())/12+5):INDIRECT("S"&amp;(ROW()+12*(($AN2509-1)*3+$AO2509)-ROW())/12+5),AQ2509)</f>
        <v>0</v>
      </c>
      <c r="AU2509" s="58">
        <f ca="1">IF(AND(AQ2509&gt;0,AR2509&gt;0),COUNTIF(AU$6:AU2508,"&gt;0")+1,0)</f>
        <v>0</v>
      </c>
    </row>
    <row r="2510" spans="40:47">
      <c r="AN2510" s="58">
        <v>70</v>
      </c>
      <c r="AO2510" s="58">
        <v>2</v>
      </c>
      <c r="AP2510" s="58">
        <v>9</v>
      </c>
      <c r="AQ2510" s="58">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58">
        <f ca="1">COUNTIF(INDIRECT("H"&amp;(ROW()+12*(($AN2510-1)*3+$AO2510)-ROW())/12+5):INDIRECT("S"&amp;(ROW()+12*(($AN2510-1)*3+$AO2510)-ROW())/12+5),AQ2510)</f>
        <v>0</v>
      </c>
      <c r="AU2510" s="58">
        <f ca="1">IF(AND(AQ2510&gt;0,AR2510&gt;0),COUNTIF(AU$6:AU2509,"&gt;0")+1,0)</f>
        <v>0</v>
      </c>
    </row>
    <row r="2511" spans="40:47">
      <c r="AN2511" s="58">
        <v>70</v>
      </c>
      <c r="AO2511" s="58">
        <v>2</v>
      </c>
      <c r="AP2511" s="58">
        <v>10</v>
      </c>
      <c r="AQ2511" s="58">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58">
        <f ca="1">COUNTIF(INDIRECT("H"&amp;(ROW()+12*(($AN2511-1)*3+$AO2511)-ROW())/12+5):INDIRECT("S"&amp;(ROW()+12*(($AN2511-1)*3+$AO2511)-ROW())/12+5),AQ2511)</f>
        <v>0</v>
      </c>
      <c r="AU2511" s="58">
        <f ca="1">IF(AND(AQ2511&gt;0,AR2511&gt;0),COUNTIF(AU$6:AU2510,"&gt;0")+1,0)</f>
        <v>0</v>
      </c>
    </row>
    <row r="2512" spans="40:47">
      <c r="AN2512" s="58">
        <v>70</v>
      </c>
      <c r="AO2512" s="58">
        <v>2</v>
      </c>
      <c r="AP2512" s="58">
        <v>11</v>
      </c>
      <c r="AQ2512" s="58">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58">
        <f ca="1">COUNTIF(INDIRECT("H"&amp;(ROW()+12*(($AN2512-1)*3+$AO2512)-ROW())/12+5):INDIRECT("S"&amp;(ROW()+12*(($AN2512-1)*3+$AO2512)-ROW())/12+5),AQ2512)</f>
        <v>0</v>
      </c>
      <c r="AU2512" s="58">
        <f ca="1">IF(AND(AQ2512&gt;0,AR2512&gt;0),COUNTIF(AU$6:AU2511,"&gt;0")+1,0)</f>
        <v>0</v>
      </c>
    </row>
    <row r="2513" spans="40:47">
      <c r="AN2513" s="58">
        <v>70</v>
      </c>
      <c r="AO2513" s="58">
        <v>2</v>
      </c>
      <c r="AP2513" s="58">
        <v>12</v>
      </c>
      <c r="AQ2513" s="58">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58">
        <f ca="1">COUNTIF(INDIRECT("H"&amp;(ROW()+12*(($AN2513-1)*3+$AO2513)-ROW())/12+5):INDIRECT("S"&amp;(ROW()+12*(($AN2513-1)*3+$AO2513)-ROW())/12+5),AQ2513)</f>
        <v>0</v>
      </c>
      <c r="AU2513" s="58">
        <f ca="1">IF(AND(AQ2513&gt;0,AR2513&gt;0),COUNTIF(AU$6:AU2512,"&gt;0")+1,0)</f>
        <v>0</v>
      </c>
    </row>
    <row r="2514" spans="40:47">
      <c r="AN2514" s="58">
        <v>70</v>
      </c>
      <c r="AO2514" s="58">
        <v>3</v>
      </c>
      <c r="AP2514" s="58">
        <v>1</v>
      </c>
      <c r="AQ2514" s="58">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58">
        <f ca="1">COUNTIF(INDIRECT("H"&amp;(ROW()+12*(($AN2514-1)*3+$AO2514)-ROW())/12+5):INDIRECT("S"&amp;(ROW()+12*(($AN2514-1)*3+$AO2514)-ROW())/12+5),AQ2514)</f>
        <v>0</v>
      </c>
      <c r="AU2514" s="58">
        <f ca="1">IF(AND(AQ2514&gt;0,AR2514&gt;0),COUNTIF(AU$6:AU2513,"&gt;0")+1,0)</f>
        <v>0</v>
      </c>
    </row>
    <row r="2515" spans="40:47">
      <c r="AN2515" s="58">
        <v>70</v>
      </c>
      <c r="AO2515" s="58">
        <v>3</v>
      </c>
      <c r="AP2515" s="58">
        <v>2</v>
      </c>
      <c r="AQ2515" s="58">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58">
        <f ca="1">COUNTIF(INDIRECT("H"&amp;(ROW()+12*(($AN2515-1)*3+$AO2515)-ROW())/12+5):INDIRECT("S"&amp;(ROW()+12*(($AN2515-1)*3+$AO2515)-ROW())/12+5),AQ2515)</f>
        <v>0</v>
      </c>
      <c r="AU2515" s="58">
        <f ca="1">IF(AND(AQ2515&gt;0,AR2515&gt;0),COUNTIF(AU$6:AU2514,"&gt;0")+1,0)</f>
        <v>0</v>
      </c>
    </row>
    <row r="2516" spans="40:47">
      <c r="AN2516" s="58">
        <v>70</v>
      </c>
      <c r="AO2516" s="58">
        <v>3</v>
      </c>
      <c r="AP2516" s="58">
        <v>3</v>
      </c>
      <c r="AQ2516" s="58">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58">
        <f ca="1">COUNTIF(INDIRECT("H"&amp;(ROW()+12*(($AN2516-1)*3+$AO2516)-ROW())/12+5):INDIRECT("S"&amp;(ROW()+12*(($AN2516-1)*3+$AO2516)-ROW())/12+5),AQ2516)</f>
        <v>0</v>
      </c>
      <c r="AU2516" s="58">
        <f ca="1">IF(AND(AQ2516&gt;0,AR2516&gt;0),COUNTIF(AU$6:AU2515,"&gt;0")+1,0)</f>
        <v>0</v>
      </c>
    </row>
    <row r="2517" spans="40:47">
      <c r="AN2517" s="58">
        <v>70</v>
      </c>
      <c r="AO2517" s="58">
        <v>3</v>
      </c>
      <c r="AP2517" s="58">
        <v>4</v>
      </c>
      <c r="AQ2517" s="58">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58">
        <f ca="1">COUNTIF(INDIRECT("H"&amp;(ROW()+12*(($AN2517-1)*3+$AO2517)-ROW())/12+5):INDIRECT("S"&amp;(ROW()+12*(($AN2517-1)*3+$AO2517)-ROW())/12+5),AQ2517)</f>
        <v>0</v>
      </c>
      <c r="AU2517" s="58">
        <f ca="1">IF(AND(AQ2517&gt;0,AR2517&gt;0),COUNTIF(AU$6:AU2516,"&gt;0")+1,0)</f>
        <v>0</v>
      </c>
    </row>
    <row r="2518" spans="40:47">
      <c r="AN2518" s="58">
        <v>70</v>
      </c>
      <c r="AO2518" s="58">
        <v>3</v>
      </c>
      <c r="AP2518" s="58">
        <v>5</v>
      </c>
      <c r="AQ2518" s="58">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58">
        <f ca="1">COUNTIF(INDIRECT("H"&amp;(ROW()+12*(($AN2518-1)*3+$AO2518)-ROW())/12+5):INDIRECT("S"&amp;(ROW()+12*(($AN2518-1)*3+$AO2518)-ROW())/12+5),AQ2518)</f>
        <v>0</v>
      </c>
      <c r="AU2518" s="58">
        <f ca="1">IF(AND(AQ2518&gt;0,AR2518&gt;0),COUNTIF(AU$6:AU2517,"&gt;0")+1,0)</f>
        <v>0</v>
      </c>
    </row>
    <row r="2519" spans="40:47">
      <c r="AN2519" s="58">
        <v>70</v>
      </c>
      <c r="AO2519" s="58">
        <v>3</v>
      </c>
      <c r="AP2519" s="58">
        <v>6</v>
      </c>
      <c r="AQ2519" s="58">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58">
        <f ca="1">COUNTIF(INDIRECT("H"&amp;(ROW()+12*(($AN2519-1)*3+$AO2519)-ROW())/12+5):INDIRECT("S"&amp;(ROW()+12*(($AN2519-1)*3+$AO2519)-ROW())/12+5),AQ2519)</f>
        <v>0</v>
      </c>
      <c r="AU2519" s="58">
        <f ca="1">IF(AND(AQ2519&gt;0,AR2519&gt;0),COUNTIF(AU$6:AU2518,"&gt;0")+1,0)</f>
        <v>0</v>
      </c>
    </row>
    <row r="2520" spans="40:47">
      <c r="AN2520" s="58">
        <v>70</v>
      </c>
      <c r="AO2520" s="58">
        <v>3</v>
      </c>
      <c r="AP2520" s="58">
        <v>7</v>
      </c>
      <c r="AQ2520" s="58">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58">
        <f ca="1">COUNTIF(INDIRECT("H"&amp;(ROW()+12*(($AN2520-1)*3+$AO2520)-ROW())/12+5):INDIRECT("S"&amp;(ROW()+12*(($AN2520-1)*3+$AO2520)-ROW())/12+5),AQ2520)</f>
        <v>0</v>
      </c>
      <c r="AU2520" s="58">
        <f ca="1">IF(AND(AQ2520&gt;0,AR2520&gt;0),COUNTIF(AU$6:AU2519,"&gt;0")+1,0)</f>
        <v>0</v>
      </c>
    </row>
    <row r="2521" spans="40:47">
      <c r="AN2521" s="58">
        <v>70</v>
      </c>
      <c r="AO2521" s="58">
        <v>3</v>
      </c>
      <c r="AP2521" s="58">
        <v>8</v>
      </c>
      <c r="AQ2521" s="58">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58">
        <f ca="1">COUNTIF(INDIRECT("H"&amp;(ROW()+12*(($AN2521-1)*3+$AO2521)-ROW())/12+5):INDIRECT("S"&amp;(ROW()+12*(($AN2521-1)*3+$AO2521)-ROW())/12+5),AQ2521)</f>
        <v>0</v>
      </c>
      <c r="AU2521" s="58">
        <f ca="1">IF(AND(AQ2521&gt;0,AR2521&gt;0),COUNTIF(AU$6:AU2520,"&gt;0")+1,0)</f>
        <v>0</v>
      </c>
    </row>
    <row r="2522" spans="40:47">
      <c r="AN2522" s="58">
        <v>70</v>
      </c>
      <c r="AO2522" s="58">
        <v>3</v>
      </c>
      <c r="AP2522" s="58">
        <v>9</v>
      </c>
      <c r="AQ2522" s="58">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58">
        <f ca="1">COUNTIF(INDIRECT("H"&amp;(ROW()+12*(($AN2522-1)*3+$AO2522)-ROW())/12+5):INDIRECT("S"&amp;(ROW()+12*(($AN2522-1)*3+$AO2522)-ROW())/12+5),AQ2522)</f>
        <v>0</v>
      </c>
      <c r="AU2522" s="58">
        <f ca="1">IF(AND(AQ2522&gt;0,AR2522&gt;0),COUNTIF(AU$6:AU2521,"&gt;0")+1,0)</f>
        <v>0</v>
      </c>
    </row>
    <row r="2523" spans="40:47">
      <c r="AN2523" s="58">
        <v>70</v>
      </c>
      <c r="AO2523" s="58">
        <v>3</v>
      </c>
      <c r="AP2523" s="58">
        <v>10</v>
      </c>
      <c r="AQ2523" s="58">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58">
        <f ca="1">COUNTIF(INDIRECT("H"&amp;(ROW()+12*(($AN2523-1)*3+$AO2523)-ROW())/12+5):INDIRECT("S"&amp;(ROW()+12*(($AN2523-1)*3+$AO2523)-ROW())/12+5),AQ2523)</f>
        <v>0</v>
      </c>
      <c r="AU2523" s="58">
        <f ca="1">IF(AND(AQ2523&gt;0,AR2523&gt;0),COUNTIF(AU$6:AU2522,"&gt;0")+1,0)</f>
        <v>0</v>
      </c>
    </row>
    <row r="2524" spans="40:47">
      <c r="AN2524" s="58">
        <v>70</v>
      </c>
      <c r="AO2524" s="58">
        <v>3</v>
      </c>
      <c r="AP2524" s="58">
        <v>11</v>
      </c>
      <c r="AQ2524" s="58">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58">
        <f ca="1">COUNTIF(INDIRECT("H"&amp;(ROW()+12*(($AN2524-1)*3+$AO2524)-ROW())/12+5):INDIRECT("S"&amp;(ROW()+12*(($AN2524-1)*3+$AO2524)-ROW())/12+5),AQ2524)</f>
        <v>0</v>
      </c>
      <c r="AU2524" s="58">
        <f ca="1">IF(AND(AQ2524&gt;0,AR2524&gt;0),COUNTIF(AU$6:AU2523,"&gt;0")+1,0)</f>
        <v>0</v>
      </c>
    </row>
    <row r="2525" spans="40:47">
      <c r="AN2525" s="243">
        <v>70</v>
      </c>
      <c r="AO2525" s="243">
        <v>3</v>
      </c>
      <c r="AP2525" s="243">
        <v>12</v>
      </c>
      <c r="AQ2525" s="58">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58">
        <f ca="1">COUNTIF(INDIRECT("H"&amp;(ROW()+12*(($AN2525-1)*3+$AO2525)-ROW())/12+5):INDIRECT("S"&amp;(ROW()+12*(($AN2525-1)*3+$AO2525)-ROW())/12+5),AQ2525)</f>
        <v>0</v>
      </c>
      <c r="AU2525" s="58">
        <f ca="1">IF(AND(AQ2525&gt;0,AR2525&gt;0),COUNTIF(AU$6:AU2524,"&gt;0")+1,0)</f>
        <v>0</v>
      </c>
    </row>
    <row r="2526" spans="40:47">
      <c r="AN2526" s="58">
        <v>71</v>
      </c>
      <c r="AO2526" s="58">
        <v>1</v>
      </c>
      <c r="AP2526" s="58">
        <v>1</v>
      </c>
      <c r="AQ2526" s="58">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58">
        <f ca="1">COUNTIF(INDIRECT("H"&amp;(ROW()+12*(($AN2526-1)*3+$AO2526)-ROW())/12+5):INDIRECT("S"&amp;(ROW()+12*(($AN2526-1)*3+$AO2526)-ROW())/12+5),AQ2526)</f>
        <v>0</v>
      </c>
      <c r="AU2526" s="58">
        <f ca="1">IF(AND(AQ2526&gt;0,AR2526&gt;0),COUNTIF(AU$6:AU2525,"&gt;0")+1,0)</f>
        <v>0</v>
      </c>
    </row>
    <row r="2527" spans="40:47">
      <c r="AN2527" s="58">
        <v>71</v>
      </c>
      <c r="AO2527" s="58">
        <v>1</v>
      </c>
      <c r="AP2527" s="58">
        <v>2</v>
      </c>
      <c r="AQ2527" s="58">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58">
        <f ca="1">COUNTIF(INDIRECT("H"&amp;(ROW()+12*(($AN2527-1)*3+$AO2527)-ROW())/12+5):INDIRECT("S"&amp;(ROW()+12*(($AN2527-1)*3+$AO2527)-ROW())/12+5),AQ2527)</f>
        <v>0</v>
      </c>
      <c r="AU2527" s="58">
        <f ca="1">IF(AND(AQ2527&gt;0,AR2527&gt;0),COUNTIF(AU$6:AU2526,"&gt;0")+1,0)</f>
        <v>0</v>
      </c>
    </row>
    <row r="2528" spans="40:47">
      <c r="AN2528" s="58">
        <v>71</v>
      </c>
      <c r="AO2528" s="58">
        <v>1</v>
      </c>
      <c r="AP2528" s="58">
        <v>3</v>
      </c>
      <c r="AQ2528" s="58">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58">
        <f ca="1">COUNTIF(INDIRECT("H"&amp;(ROW()+12*(($AN2528-1)*3+$AO2528)-ROW())/12+5):INDIRECT("S"&amp;(ROW()+12*(($AN2528-1)*3+$AO2528)-ROW())/12+5),AQ2528)</f>
        <v>0</v>
      </c>
      <c r="AU2528" s="58">
        <f ca="1">IF(AND(AQ2528&gt;0,AR2528&gt;0),COUNTIF(AU$6:AU2527,"&gt;0")+1,0)</f>
        <v>0</v>
      </c>
    </row>
    <row r="2529" spans="40:47">
      <c r="AN2529" s="58">
        <v>71</v>
      </c>
      <c r="AO2529" s="58">
        <v>1</v>
      </c>
      <c r="AP2529" s="58">
        <v>4</v>
      </c>
      <c r="AQ2529" s="58">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58">
        <f ca="1">COUNTIF(INDIRECT("H"&amp;(ROW()+12*(($AN2529-1)*3+$AO2529)-ROW())/12+5):INDIRECT("S"&amp;(ROW()+12*(($AN2529-1)*3+$AO2529)-ROW())/12+5),AQ2529)</f>
        <v>0</v>
      </c>
      <c r="AU2529" s="58">
        <f ca="1">IF(AND(AQ2529&gt;0,AR2529&gt;0),COUNTIF(AU$6:AU2528,"&gt;0")+1,0)</f>
        <v>0</v>
      </c>
    </row>
    <row r="2530" spans="40:47">
      <c r="AN2530" s="58">
        <v>71</v>
      </c>
      <c r="AO2530" s="58">
        <v>1</v>
      </c>
      <c r="AP2530" s="58">
        <v>5</v>
      </c>
      <c r="AQ2530" s="58">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58">
        <f ca="1">COUNTIF(INDIRECT("H"&amp;(ROW()+12*(($AN2530-1)*3+$AO2530)-ROW())/12+5):INDIRECT("S"&amp;(ROW()+12*(($AN2530-1)*3+$AO2530)-ROW())/12+5),AQ2530)</f>
        <v>0</v>
      </c>
      <c r="AU2530" s="58">
        <f ca="1">IF(AND(AQ2530&gt;0,AR2530&gt;0),COUNTIF(AU$6:AU2529,"&gt;0")+1,0)</f>
        <v>0</v>
      </c>
    </row>
    <row r="2531" spans="40:47">
      <c r="AN2531" s="58">
        <v>71</v>
      </c>
      <c r="AO2531" s="58">
        <v>1</v>
      </c>
      <c r="AP2531" s="58">
        <v>6</v>
      </c>
      <c r="AQ2531" s="58">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58">
        <f ca="1">COUNTIF(INDIRECT("H"&amp;(ROW()+12*(($AN2531-1)*3+$AO2531)-ROW())/12+5):INDIRECT("S"&amp;(ROW()+12*(($AN2531-1)*3+$AO2531)-ROW())/12+5),AQ2531)</f>
        <v>0</v>
      </c>
      <c r="AU2531" s="58">
        <f ca="1">IF(AND(AQ2531&gt;0,AR2531&gt;0),COUNTIF(AU$6:AU2530,"&gt;0")+1,0)</f>
        <v>0</v>
      </c>
    </row>
    <row r="2532" spans="40:47">
      <c r="AN2532" s="58">
        <v>71</v>
      </c>
      <c r="AO2532" s="58">
        <v>1</v>
      </c>
      <c r="AP2532" s="58">
        <v>7</v>
      </c>
      <c r="AQ2532" s="58">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58">
        <f ca="1">COUNTIF(INDIRECT("H"&amp;(ROW()+12*(($AN2532-1)*3+$AO2532)-ROW())/12+5):INDIRECT("S"&amp;(ROW()+12*(($AN2532-1)*3+$AO2532)-ROW())/12+5),AQ2532)</f>
        <v>0</v>
      </c>
      <c r="AU2532" s="58">
        <f ca="1">IF(AND(AQ2532&gt;0,AR2532&gt;0),COUNTIF(AU$6:AU2531,"&gt;0")+1,0)</f>
        <v>0</v>
      </c>
    </row>
    <row r="2533" spans="40:47">
      <c r="AN2533" s="58">
        <v>71</v>
      </c>
      <c r="AO2533" s="58">
        <v>1</v>
      </c>
      <c r="AP2533" s="58">
        <v>8</v>
      </c>
      <c r="AQ2533" s="58">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58">
        <f ca="1">COUNTIF(INDIRECT("H"&amp;(ROW()+12*(($AN2533-1)*3+$AO2533)-ROW())/12+5):INDIRECT("S"&amp;(ROW()+12*(($AN2533-1)*3+$AO2533)-ROW())/12+5),AQ2533)</f>
        <v>0</v>
      </c>
      <c r="AU2533" s="58">
        <f ca="1">IF(AND(AQ2533&gt;0,AR2533&gt;0),COUNTIF(AU$6:AU2532,"&gt;0")+1,0)</f>
        <v>0</v>
      </c>
    </row>
    <row r="2534" spans="40:47">
      <c r="AN2534" s="58">
        <v>71</v>
      </c>
      <c r="AO2534" s="58">
        <v>1</v>
      </c>
      <c r="AP2534" s="58">
        <v>9</v>
      </c>
      <c r="AQ2534" s="58">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58">
        <f ca="1">COUNTIF(INDIRECT("H"&amp;(ROW()+12*(($AN2534-1)*3+$AO2534)-ROW())/12+5):INDIRECT("S"&amp;(ROW()+12*(($AN2534-1)*3+$AO2534)-ROW())/12+5),AQ2534)</f>
        <v>0</v>
      </c>
      <c r="AU2534" s="58">
        <f ca="1">IF(AND(AQ2534&gt;0,AR2534&gt;0),COUNTIF(AU$6:AU2533,"&gt;0")+1,0)</f>
        <v>0</v>
      </c>
    </row>
    <row r="2535" spans="40:47">
      <c r="AN2535" s="58">
        <v>71</v>
      </c>
      <c r="AO2535" s="58">
        <v>1</v>
      </c>
      <c r="AP2535" s="58">
        <v>10</v>
      </c>
      <c r="AQ2535" s="58">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58">
        <f ca="1">COUNTIF(INDIRECT("H"&amp;(ROW()+12*(($AN2535-1)*3+$AO2535)-ROW())/12+5):INDIRECT("S"&amp;(ROW()+12*(($AN2535-1)*3+$AO2535)-ROW())/12+5),AQ2535)</f>
        <v>0</v>
      </c>
      <c r="AU2535" s="58">
        <f ca="1">IF(AND(AQ2535&gt;0,AR2535&gt;0),COUNTIF(AU$6:AU2534,"&gt;0")+1,0)</f>
        <v>0</v>
      </c>
    </row>
    <row r="2536" spans="40:47">
      <c r="AN2536" s="58">
        <v>71</v>
      </c>
      <c r="AO2536" s="58">
        <v>1</v>
      </c>
      <c r="AP2536" s="58">
        <v>11</v>
      </c>
      <c r="AQ2536" s="58">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58">
        <f ca="1">COUNTIF(INDIRECT("H"&amp;(ROW()+12*(($AN2536-1)*3+$AO2536)-ROW())/12+5):INDIRECT("S"&amp;(ROW()+12*(($AN2536-1)*3+$AO2536)-ROW())/12+5),AQ2536)</f>
        <v>0</v>
      </c>
      <c r="AU2536" s="58">
        <f ca="1">IF(AND(AQ2536&gt;0,AR2536&gt;0),COUNTIF(AU$6:AU2535,"&gt;0")+1,0)</f>
        <v>0</v>
      </c>
    </row>
    <row r="2537" spans="40:47">
      <c r="AN2537" s="58">
        <v>71</v>
      </c>
      <c r="AO2537" s="58">
        <v>1</v>
      </c>
      <c r="AP2537" s="58">
        <v>12</v>
      </c>
      <c r="AQ2537" s="58">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58">
        <f ca="1">COUNTIF(INDIRECT("H"&amp;(ROW()+12*(($AN2537-1)*3+$AO2537)-ROW())/12+5):INDIRECT("S"&amp;(ROW()+12*(($AN2537-1)*3+$AO2537)-ROW())/12+5),AQ2537)</f>
        <v>0</v>
      </c>
      <c r="AU2537" s="58">
        <f ca="1">IF(AND(AQ2537&gt;0,AR2537&gt;0),COUNTIF(AU$6:AU2536,"&gt;0")+1,0)</f>
        <v>0</v>
      </c>
    </row>
    <row r="2538" spans="40:47">
      <c r="AN2538" s="58">
        <v>71</v>
      </c>
      <c r="AO2538" s="58">
        <v>2</v>
      </c>
      <c r="AP2538" s="58">
        <v>1</v>
      </c>
      <c r="AQ2538" s="58">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58">
        <f ca="1">COUNTIF(INDIRECT("H"&amp;(ROW()+12*(($AN2538-1)*3+$AO2538)-ROW())/12+5):INDIRECT("S"&amp;(ROW()+12*(($AN2538-1)*3+$AO2538)-ROW())/12+5),AQ2538)</f>
        <v>0</v>
      </c>
      <c r="AU2538" s="58">
        <f ca="1">IF(AND(AQ2538&gt;0,AR2538&gt;0),COUNTIF(AU$6:AU2537,"&gt;0")+1,0)</f>
        <v>0</v>
      </c>
    </row>
    <row r="2539" spans="40:47">
      <c r="AN2539" s="58">
        <v>71</v>
      </c>
      <c r="AO2539" s="58">
        <v>2</v>
      </c>
      <c r="AP2539" s="58">
        <v>2</v>
      </c>
      <c r="AQ2539" s="58">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58">
        <f ca="1">COUNTIF(INDIRECT("H"&amp;(ROW()+12*(($AN2539-1)*3+$AO2539)-ROW())/12+5):INDIRECT("S"&amp;(ROW()+12*(($AN2539-1)*3+$AO2539)-ROW())/12+5),AQ2539)</f>
        <v>0</v>
      </c>
      <c r="AU2539" s="58">
        <f ca="1">IF(AND(AQ2539&gt;0,AR2539&gt;0),COUNTIF(AU$6:AU2538,"&gt;0")+1,0)</f>
        <v>0</v>
      </c>
    </row>
    <row r="2540" spans="40:47">
      <c r="AN2540" s="58">
        <v>71</v>
      </c>
      <c r="AO2540" s="58">
        <v>2</v>
      </c>
      <c r="AP2540" s="58">
        <v>3</v>
      </c>
      <c r="AQ2540" s="58">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58">
        <f ca="1">COUNTIF(INDIRECT("H"&amp;(ROW()+12*(($AN2540-1)*3+$AO2540)-ROW())/12+5):INDIRECT("S"&amp;(ROW()+12*(($AN2540-1)*3+$AO2540)-ROW())/12+5),AQ2540)</f>
        <v>0</v>
      </c>
      <c r="AU2540" s="58">
        <f ca="1">IF(AND(AQ2540&gt;0,AR2540&gt;0),COUNTIF(AU$6:AU2539,"&gt;0")+1,0)</f>
        <v>0</v>
      </c>
    </row>
    <row r="2541" spans="40:47">
      <c r="AN2541" s="58">
        <v>71</v>
      </c>
      <c r="AO2541" s="58">
        <v>2</v>
      </c>
      <c r="AP2541" s="58">
        <v>4</v>
      </c>
      <c r="AQ2541" s="58">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58">
        <f ca="1">COUNTIF(INDIRECT("H"&amp;(ROW()+12*(($AN2541-1)*3+$AO2541)-ROW())/12+5):INDIRECT("S"&amp;(ROW()+12*(($AN2541-1)*3+$AO2541)-ROW())/12+5),AQ2541)</f>
        <v>0</v>
      </c>
      <c r="AU2541" s="58">
        <f ca="1">IF(AND(AQ2541&gt;0,AR2541&gt;0),COUNTIF(AU$6:AU2540,"&gt;0")+1,0)</f>
        <v>0</v>
      </c>
    </row>
    <row r="2542" spans="40:47">
      <c r="AN2542" s="58">
        <v>71</v>
      </c>
      <c r="AO2542" s="58">
        <v>2</v>
      </c>
      <c r="AP2542" s="58">
        <v>5</v>
      </c>
      <c r="AQ2542" s="58">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58">
        <f ca="1">COUNTIF(INDIRECT("H"&amp;(ROW()+12*(($AN2542-1)*3+$AO2542)-ROW())/12+5):INDIRECT("S"&amp;(ROW()+12*(($AN2542-1)*3+$AO2542)-ROW())/12+5),AQ2542)</f>
        <v>0</v>
      </c>
      <c r="AU2542" s="58">
        <f ca="1">IF(AND(AQ2542&gt;0,AR2542&gt;0),COUNTIF(AU$6:AU2541,"&gt;0")+1,0)</f>
        <v>0</v>
      </c>
    </row>
    <row r="2543" spans="40:47">
      <c r="AN2543" s="58">
        <v>71</v>
      </c>
      <c r="AO2543" s="58">
        <v>2</v>
      </c>
      <c r="AP2543" s="58">
        <v>6</v>
      </c>
      <c r="AQ2543" s="58">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58">
        <f ca="1">COUNTIF(INDIRECT("H"&amp;(ROW()+12*(($AN2543-1)*3+$AO2543)-ROW())/12+5):INDIRECT("S"&amp;(ROW()+12*(($AN2543-1)*3+$AO2543)-ROW())/12+5),AQ2543)</f>
        <v>0</v>
      </c>
      <c r="AU2543" s="58">
        <f ca="1">IF(AND(AQ2543&gt;0,AR2543&gt;0),COUNTIF(AU$6:AU2542,"&gt;0")+1,0)</f>
        <v>0</v>
      </c>
    </row>
    <row r="2544" spans="40:47">
      <c r="AN2544" s="58">
        <v>71</v>
      </c>
      <c r="AO2544" s="58">
        <v>2</v>
      </c>
      <c r="AP2544" s="58">
        <v>7</v>
      </c>
      <c r="AQ2544" s="58">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58">
        <f ca="1">COUNTIF(INDIRECT("H"&amp;(ROW()+12*(($AN2544-1)*3+$AO2544)-ROW())/12+5):INDIRECT("S"&amp;(ROW()+12*(($AN2544-1)*3+$AO2544)-ROW())/12+5),AQ2544)</f>
        <v>0</v>
      </c>
      <c r="AU2544" s="58">
        <f ca="1">IF(AND(AQ2544&gt;0,AR2544&gt;0),COUNTIF(AU$6:AU2543,"&gt;0")+1,0)</f>
        <v>0</v>
      </c>
    </row>
    <row r="2545" spans="40:47">
      <c r="AN2545" s="58">
        <v>71</v>
      </c>
      <c r="AO2545" s="58">
        <v>2</v>
      </c>
      <c r="AP2545" s="58">
        <v>8</v>
      </c>
      <c r="AQ2545" s="58">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58">
        <f ca="1">COUNTIF(INDIRECT("H"&amp;(ROW()+12*(($AN2545-1)*3+$AO2545)-ROW())/12+5):INDIRECT("S"&amp;(ROW()+12*(($AN2545-1)*3+$AO2545)-ROW())/12+5),AQ2545)</f>
        <v>0</v>
      </c>
      <c r="AU2545" s="58">
        <f ca="1">IF(AND(AQ2545&gt;0,AR2545&gt;0),COUNTIF(AU$6:AU2544,"&gt;0")+1,0)</f>
        <v>0</v>
      </c>
    </row>
    <row r="2546" spans="40:47">
      <c r="AN2546" s="58">
        <v>71</v>
      </c>
      <c r="AO2546" s="58">
        <v>2</v>
      </c>
      <c r="AP2546" s="58">
        <v>9</v>
      </c>
      <c r="AQ2546" s="58">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58">
        <f ca="1">COUNTIF(INDIRECT("H"&amp;(ROW()+12*(($AN2546-1)*3+$AO2546)-ROW())/12+5):INDIRECT("S"&amp;(ROW()+12*(($AN2546-1)*3+$AO2546)-ROW())/12+5),AQ2546)</f>
        <v>0</v>
      </c>
      <c r="AU2546" s="58">
        <f ca="1">IF(AND(AQ2546&gt;0,AR2546&gt;0),COUNTIF(AU$6:AU2545,"&gt;0")+1,0)</f>
        <v>0</v>
      </c>
    </row>
    <row r="2547" spans="40:47">
      <c r="AN2547" s="58">
        <v>71</v>
      </c>
      <c r="AO2547" s="58">
        <v>2</v>
      </c>
      <c r="AP2547" s="58">
        <v>10</v>
      </c>
      <c r="AQ2547" s="58">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58">
        <f ca="1">COUNTIF(INDIRECT("H"&amp;(ROW()+12*(($AN2547-1)*3+$AO2547)-ROW())/12+5):INDIRECT("S"&amp;(ROW()+12*(($AN2547-1)*3+$AO2547)-ROW())/12+5),AQ2547)</f>
        <v>0</v>
      </c>
      <c r="AU2547" s="58">
        <f ca="1">IF(AND(AQ2547&gt;0,AR2547&gt;0),COUNTIF(AU$6:AU2546,"&gt;0")+1,0)</f>
        <v>0</v>
      </c>
    </row>
    <row r="2548" spans="40:47">
      <c r="AN2548" s="58">
        <v>71</v>
      </c>
      <c r="AO2548" s="58">
        <v>2</v>
      </c>
      <c r="AP2548" s="58">
        <v>11</v>
      </c>
      <c r="AQ2548" s="58">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58">
        <f ca="1">COUNTIF(INDIRECT("H"&amp;(ROW()+12*(($AN2548-1)*3+$AO2548)-ROW())/12+5):INDIRECT("S"&amp;(ROW()+12*(($AN2548-1)*3+$AO2548)-ROW())/12+5),AQ2548)</f>
        <v>0</v>
      </c>
      <c r="AU2548" s="58">
        <f ca="1">IF(AND(AQ2548&gt;0,AR2548&gt;0),COUNTIF(AU$6:AU2547,"&gt;0")+1,0)</f>
        <v>0</v>
      </c>
    </row>
    <row r="2549" spans="40:47">
      <c r="AN2549" s="58">
        <v>71</v>
      </c>
      <c r="AO2549" s="58">
        <v>2</v>
      </c>
      <c r="AP2549" s="58">
        <v>12</v>
      </c>
      <c r="AQ2549" s="58">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58">
        <f ca="1">COUNTIF(INDIRECT("H"&amp;(ROW()+12*(($AN2549-1)*3+$AO2549)-ROW())/12+5):INDIRECT("S"&amp;(ROW()+12*(($AN2549-1)*3+$AO2549)-ROW())/12+5),AQ2549)</f>
        <v>0</v>
      </c>
      <c r="AU2549" s="58">
        <f ca="1">IF(AND(AQ2549&gt;0,AR2549&gt;0),COUNTIF(AU$6:AU2548,"&gt;0")+1,0)</f>
        <v>0</v>
      </c>
    </row>
    <row r="2550" spans="40:47">
      <c r="AN2550" s="58">
        <v>71</v>
      </c>
      <c r="AO2550" s="58">
        <v>3</v>
      </c>
      <c r="AP2550" s="58">
        <v>1</v>
      </c>
      <c r="AQ2550" s="58">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58">
        <f ca="1">COUNTIF(INDIRECT("H"&amp;(ROW()+12*(($AN2550-1)*3+$AO2550)-ROW())/12+5):INDIRECT("S"&amp;(ROW()+12*(($AN2550-1)*3+$AO2550)-ROW())/12+5),AQ2550)</f>
        <v>0</v>
      </c>
      <c r="AU2550" s="58">
        <f ca="1">IF(AND(AQ2550&gt;0,AR2550&gt;0),COUNTIF(AU$6:AU2549,"&gt;0")+1,0)</f>
        <v>0</v>
      </c>
    </row>
    <row r="2551" spans="40:47">
      <c r="AN2551" s="58">
        <v>71</v>
      </c>
      <c r="AO2551" s="58">
        <v>3</v>
      </c>
      <c r="AP2551" s="58">
        <v>2</v>
      </c>
      <c r="AQ2551" s="58">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58">
        <f ca="1">COUNTIF(INDIRECT("H"&amp;(ROW()+12*(($AN2551-1)*3+$AO2551)-ROW())/12+5):INDIRECT("S"&amp;(ROW()+12*(($AN2551-1)*3+$AO2551)-ROW())/12+5),AQ2551)</f>
        <v>0</v>
      </c>
      <c r="AU2551" s="58">
        <f ca="1">IF(AND(AQ2551&gt;0,AR2551&gt;0),COUNTIF(AU$6:AU2550,"&gt;0")+1,0)</f>
        <v>0</v>
      </c>
    </row>
    <row r="2552" spans="40:47">
      <c r="AN2552" s="58">
        <v>71</v>
      </c>
      <c r="AO2552" s="58">
        <v>3</v>
      </c>
      <c r="AP2552" s="58">
        <v>3</v>
      </c>
      <c r="AQ2552" s="58">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58">
        <f ca="1">COUNTIF(INDIRECT("H"&amp;(ROW()+12*(($AN2552-1)*3+$AO2552)-ROW())/12+5):INDIRECT("S"&amp;(ROW()+12*(($AN2552-1)*3+$AO2552)-ROW())/12+5),AQ2552)</f>
        <v>0</v>
      </c>
      <c r="AU2552" s="58">
        <f ca="1">IF(AND(AQ2552&gt;0,AR2552&gt;0),COUNTIF(AU$6:AU2551,"&gt;0")+1,0)</f>
        <v>0</v>
      </c>
    </row>
    <row r="2553" spans="40:47">
      <c r="AN2553" s="58">
        <v>71</v>
      </c>
      <c r="AO2553" s="58">
        <v>3</v>
      </c>
      <c r="AP2553" s="58">
        <v>4</v>
      </c>
      <c r="AQ2553" s="58">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58">
        <f ca="1">COUNTIF(INDIRECT("H"&amp;(ROW()+12*(($AN2553-1)*3+$AO2553)-ROW())/12+5):INDIRECT("S"&amp;(ROW()+12*(($AN2553-1)*3+$AO2553)-ROW())/12+5),AQ2553)</f>
        <v>0</v>
      </c>
      <c r="AU2553" s="58">
        <f ca="1">IF(AND(AQ2553&gt;0,AR2553&gt;0),COUNTIF(AU$6:AU2552,"&gt;0")+1,0)</f>
        <v>0</v>
      </c>
    </row>
    <row r="2554" spans="40:47">
      <c r="AN2554" s="58">
        <v>71</v>
      </c>
      <c r="AO2554" s="58">
        <v>3</v>
      </c>
      <c r="AP2554" s="58">
        <v>5</v>
      </c>
      <c r="AQ2554" s="58">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58">
        <f ca="1">COUNTIF(INDIRECT("H"&amp;(ROW()+12*(($AN2554-1)*3+$AO2554)-ROW())/12+5):INDIRECT("S"&amp;(ROW()+12*(($AN2554-1)*3+$AO2554)-ROW())/12+5),AQ2554)</f>
        <v>0</v>
      </c>
      <c r="AU2554" s="58">
        <f ca="1">IF(AND(AQ2554&gt;0,AR2554&gt;0),COUNTIF(AU$6:AU2553,"&gt;0")+1,0)</f>
        <v>0</v>
      </c>
    </row>
    <row r="2555" spans="40:47">
      <c r="AN2555" s="58">
        <v>71</v>
      </c>
      <c r="AO2555" s="58">
        <v>3</v>
      </c>
      <c r="AP2555" s="58">
        <v>6</v>
      </c>
      <c r="AQ2555" s="58">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58">
        <f ca="1">COUNTIF(INDIRECT("H"&amp;(ROW()+12*(($AN2555-1)*3+$AO2555)-ROW())/12+5):INDIRECT("S"&amp;(ROW()+12*(($AN2555-1)*3+$AO2555)-ROW())/12+5),AQ2555)</f>
        <v>0</v>
      </c>
      <c r="AU2555" s="58">
        <f ca="1">IF(AND(AQ2555&gt;0,AR2555&gt;0),COUNTIF(AU$6:AU2554,"&gt;0")+1,0)</f>
        <v>0</v>
      </c>
    </row>
    <row r="2556" spans="40:47">
      <c r="AN2556" s="58">
        <v>71</v>
      </c>
      <c r="AO2556" s="58">
        <v>3</v>
      </c>
      <c r="AP2556" s="58">
        <v>7</v>
      </c>
      <c r="AQ2556" s="58">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58">
        <f ca="1">COUNTIF(INDIRECT("H"&amp;(ROW()+12*(($AN2556-1)*3+$AO2556)-ROW())/12+5):INDIRECT("S"&amp;(ROW()+12*(($AN2556-1)*3+$AO2556)-ROW())/12+5),AQ2556)</f>
        <v>0</v>
      </c>
      <c r="AU2556" s="58">
        <f ca="1">IF(AND(AQ2556&gt;0,AR2556&gt;0),COUNTIF(AU$6:AU2555,"&gt;0")+1,0)</f>
        <v>0</v>
      </c>
    </row>
    <row r="2557" spans="40:47">
      <c r="AN2557" s="58">
        <v>71</v>
      </c>
      <c r="AO2557" s="58">
        <v>3</v>
      </c>
      <c r="AP2557" s="58">
        <v>8</v>
      </c>
      <c r="AQ2557" s="58">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58">
        <f ca="1">COUNTIF(INDIRECT("H"&amp;(ROW()+12*(($AN2557-1)*3+$AO2557)-ROW())/12+5):INDIRECT("S"&amp;(ROW()+12*(($AN2557-1)*3+$AO2557)-ROW())/12+5),AQ2557)</f>
        <v>0</v>
      </c>
      <c r="AU2557" s="58">
        <f ca="1">IF(AND(AQ2557&gt;0,AR2557&gt;0),COUNTIF(AU$6:AU2556,"&gt;0")+1,0)</f>
        <v>0</v>
      </c>
    </row>
    <row r="2558" spans="40:47">
      <c r="AN2558" s="58">
        <v>71</v>
      </c>
      <c r="AO2558" s="58">
        <v>3</v>
      </c>
      <c r="AP2558" s="58">
        <v>9</v>
      </c>
      <c r="AQ2558" s="58">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58">
        <f ca="1">COUNTIF(INDIRECT("H"&amp;(ROW()+12*(($AN2558-1)*3+$AO2558)-ROW())/12+5):INDIRECT("S"&amp;(ROW()+12*(($AN2558-1)*3+$AO2558)-ROW())/12+5),AQ2558)</f>
        <v>0</v>
      </c>
      <c r="AU2558" s="58">
        <f ca="1">IF(AND(AQ2558&gt;0,AR2558&gt;0),COUNTIF(AU$6:AU2557,"&gt;0")+1,0)</f>
        <v>0</v>
      </c>
    </row>
    <row r="2559" spans="40:47">
      <c r="AN2559" s="58">
        <v>71</v>
      </c>
      <c r="AO2559" s="58">
        <v>3</v>
      </c>
      <c r="AP2559" s="58">
        <v>10</v>
      </c>
      <c r="AQ2559" s="58">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58">
        <f ca="1">COUNTIF(INDIRECT("H"&amp;(ROW()+12*(($AN2559-1)*3+$AO2559)-ROW())/12+5):INDIRECT("S"&amp;(ROW()+12*(($AN2559-1)*3+$AO2559)-ROW())/12+5),AQ2559)</f>
        <v>0</v>
      </c>
      <c r="AU2559" s="58">
        <f ca="1">IF(AND(AQ2559&gt;0,AR2559&gt;0),COUNTIF(AU$6:AU2558,"&gt;0")+1,0)</f>
        <v>0</v>
      </c>
    </row>
    <row r="2560" spans="40:47">
      <c r="AN2560" s="58">
        <v>71</v>
      </c>
      <c r="AO2560" s="58">
        <v>3</v>
      </c>
      <c r="AP2560" s="58">
        <v>11</v>
      </c>
      <c r="AQ2560" s="58">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58">
        <f ca="1">COUNTIF(INDIRECT("H"&amp;(ROW()+12*(($AN2560-1)*3+$AO2560)-ROW())/12+5):INDIRECT("S"&amp;(ROW()+12*(($AN2560-1)*3+$AO2560)-ROW())/12+5),AQ2560)</f>
        <v>0</v>
      </c>
      <c r="AU2560" s="58">
        <f ca="1">IF(AND(AQ2560&gt;0,AR2560&gt;0),COUNTIF(AU$6:AU2559,"&gt;0")+1,0)</f>
        <v>0</v>
      </c>
    </row>
    <row r="2561" spans="40:47">
      <c r="AN2561" s="243">
        <v>71</v>
      </c>
      <c r="AO2561" s="243">
        <v>3</v>
      </c>
      <c r="AP2561" s="243">
        <v>12</v>
      </c>
      <c r="AQ2561" s="58">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58">
        <f ca="1">COUNTIF(INDIRECT("H"&amp;(ROW()+12*(($AN2561-1)*3+$AO2561)-ROW())/12+5):INDIRECT("S"&amp;(ROW()+12*(($AN2561-1)*3+$AO2561)-ROW())/12+5),AQ2561)</f>
        <v>0</v>
      </c>
      <c r="AU2561" s="58">
        <f ca="1">IF(AND(AQ2561&gt;0,AR2561&gt;0),COUNTIF(AU$6:AU2560,"&gt;0")+1,0)</f>
        <v>0</v>
      </c>
    </row>
    <row r="2562" spans="40:47">
      <c r="AN2562" s="58">
        <v>72</v>
      </c>
      <c r="AO2562" s="58">
        <v>1</v>
      </c>
      <c r="AP2562" s="58">
        <v>1</v>
      </c>
      <c r="AQ2562" s="58">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58">
        <f ca="1">COUNTIF(INDIRECT("H"&amp;(ROW()+12*(($AN2562-1)*3+$AO2562)-ROW())/12+5):INDIRECT("S"&amp;(ROW()+12*(($AN2562-1)*3+$AO2562)-ROW())/12+5),AQ2562)</f>
        <v>0</v>
      </c>
      <c r="AU2562" s="58">
        <f ca="1">IF(AND(AQ2562&gt;0,AR2562&gt;0),COUNTIF(AU$6:AU2561,"&gt;0")+1,0)</f>
        <v>0</v>
      </c>
    </row>
    <row r="2563" spans="40:47">
      <c r="AN2563" s="58">
        <v>72</v>
      </c>
      <c r="AO2563" s="58">
        <v>1</v>
      </c>
      <c r="AP2563" s="58">
        <v>2</v>
      </c>
      <c r="AQ2563" s="58">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58">
        <f ca="1">COUNTIF(INDIRECT("H"&amp;(ROW()+12*(($AN2563-1)*3+$AO2563)-ROW())/12+5):INDIRECT("S"&amp;(ROW()+12*(($AN2563-1)*3+$AO2563)-ROW())/12+5),AQ2563)</f>
        <v>0</v>
      </c>
      <c r="AU2563" s="58">
        <f ca="1">IF(AND(AQ2563&gt;0,AR2563&gt;0),COUNTIF(AU$6:AU2562,"&gt;0")+1,0)</f>
        <v>0</v>
      </c>
    </row>
    <row r="2564" spans="40:47">
      <c r="AN2564" s="58">
        <v>72</v>
      </c>
      <c r="AO2564" s="58">
        <v>1</v>
      </c>
      <c r="AP2564" s="58">
        <v>3</v>
      </c>
      <c r="AQ2564" s="58">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58">
        <f ca="1">COUNTIF(INDIRECT("H"&amp;(ROW()+12*(($AN2564-1)*3+$AO2564)-ROW())/12+5):INDIRECT("S"&amp;(ROW()+12*(($AN2564-1)*3+$AO2564)-ROW())/12+5),AQ2564)</f>
        <v>0</v>
      </c>
      <c r="AU2564" s="58">
        <f ca="1">IF(AND(AQ2564&gt;0,AR2564&gt;0),COUNTIF(AU$6:AU2563,"&gt;0")+1,0)</f>
        <v>0</v>
      </c>
    </row>
    <row r="2565" spans="40:47">
      <c r="AN2565" s="58">
        <v>72</v>
      </c>
      <c r="AO2565" s="58">
        <v>1</v>
      </c>
      <c r="AP2565" s="58">
        <v>4</v>
      </c>
      <c r="AQ2565" s="58">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58">
        <f ca="1">COUNTIF(INDIRECT("H"&amp;(ROW()+12*(($AN2565-1)*3+$AO2565)-ROW())/12+5):INDIRECT("S"&amp;(ROW()+12*(($AN2565-1)*3+$AO2565)-ROW())/12+5),AQ2565)</f>
        <v>0</v>
      </c>
      <c r="AU2565" s="58">
        <f ca="1">IF(AND(AQ2565&gt;0,AR2565&gt;0),COUNTIF(AU$6:AU2564,"&gt;0")+1,0)</f>
        <v>0</v>
      </c>
    </row>
    <row r="2566" spans="40:47">
      <c r="AN2566" s="58">
        <v>72</v>
      </c>
      <c r="AO2566" s="58">
        <v>1</v>
      </c>
      <c r="AP2566" s="58">
        <v>5</v>
      </c>
      <c r="AQ2566" s="58">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58">
        <f ca="1">COUNTIF(INDIRECT("H"&amp;(ROW()+12*(($AN2566-1)*3+$AO2566)-ROW())/12+5):INDIRECT("S"&amp;(ROW()+12*(($AN2566-1)*3+$AO2566)-ROW())/12+5),AQ2566)</f>
        <v>0</v>
      </c>
      <c r="AU2566" s="58">
        <f ca="1">IF(AND(AQ2566&gt;0,AR2566&gt;0),COUNTIF(AU$6:AU2565,"&gt;0")+1,0)</f>
        <v>0</v>
      </c>
    </row>
    <row r="2567" spans="40:47">
      <c r="AN2567" s="58">
        <v>72</v>
      </c>
      <c r="AO2567" s="58">
        <v>1</v>
      </c>
      <c r="AP2567" s="58">
        <v>6</v>
      </c>
      <c r="AQ2567" s="58">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58">
        <f ca="1">COUNTIF(INDIRECT("H"&amp;(ROW()+12*(($AN2567-1)*3+$AO2567)-ROW())/12+5):INDIRECT("S"&amp;(ROW()+12*(($AN2567-1)*3+$AO2567)-ROW())/12+5),AQ2567)</f>
        <v>0</v>
      </c>
      <c r="AU2567" s="58">
        <f ca="1">IF(AND(AQ2567&gt;0,AR2567&gt;0),COUNTIF(AU$6:AU2566,"&gt;0")+1,0)</f>
        <v>0</v>
      </c>
    </row>
    <row r="2568" spans="40:47">
      <c r="AN2568" s="58">
        <v>72</v>
      </c>
      <c r="AO2568" s="58">
        <v>1</v>
      </c>
      <c r="AP2568" s="58">
        <v>7</v>
      </c>
      <c r="AQ2568" s="58">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58">
        <f ca="1">COUNTIF(INDIRECT("H"&amp;(ROW()+12*(($AN2568-1)*3+$AO2568)-ROW())/12+5):INDIRECT("S"&amp;(ROW()+12*(($AN2568-1)*3+$AO2568)-ROW())/12+5),AQ2568)</f>
        <v>0</v>
      </c>
      <c r="AU2568" s="58">
        <f ca="1">IF(AND(AQ2568&gt;0,AR2568&gt;0),COUNTIF(AU$6:AU2567,"&gt;0")+1,0)</f>
        <v>0</v>
      </c>
    </row>
    <row r="2569" spans="40:47">
      <c r="AN2569" s="58">
        <v>72</v>
      </c>
      <c r="AO2569" s="58">
        <v>1</v>
      </c>
      <c r="AP2569" s="58">
        <v>8</v>
      </c>
      <c r="AQ2569" s="58">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58">
        <f ca="1">COUNTIF(INDIRECT("H"&amp;(ROW()+12*(($AN2569-1)*3+$AO2569)-ROW())/12+5):INDIRECT("S"&amp;(ROW()+12*(($AN2569-1)*3+$AO2569)-ROW())/12+5),AQ2569)</f>
        <v>0</v>
      </c>
      <c r="AU2569" s="58">
        <f ca="1">IF(AND(AQ2569&gt;0,AR2569&gt;0),COUNTIF(AU$6:AU2568,"&gt;0")+1,0)</f>
        <v>0</v>
      </c>
    </row>
    <row r="2570" spans="40:47">
      <c r="AN2570" s="58">
        <v>72</v>
      </c>
      <c r="AO2570" s="58">
        <v>1</v>
      </c>
      <c r="AP2570" s="58">
        <v>9</v>
      </c>
      <c r="AQ2570" s="58">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58">
        <f ca="1">COUNTIF(INDIRECT("H"&amp;(ROW()+12*(($AN2570-1)*3+$AO2570)-ROW())/12+5):INDIRECT("S"&amp;(ROW()+12*(($AN2570-1)*3+$AO2570)-ROW())/12+5),AQ2570)</f>
        <v>0</v>
      </c>
      <c r="AU2570" s="58">
        <f ca="1">IF(AND(AQ2570&gt;0,AR2570&gt;0),COUNTIF(AU$6:AU2569,"&gt;0")+1,0)</f>
        <v>0</v>
      </c>
    </row>
    <row r="2571" spans="40:47">
      <c r="AN2571" s="58">
        <v>72</v>
      </c>
      <c r="AO2571" s="58">
        <v>1</v>
      </c>
      <c r="AP2571" s="58">
        <v>10</v>
      </c>
      <c r="AQ2571" s="58">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58">
        <f ca="1">COUNTIF(INDIRECT("H"&amp;(ROW()+12*(($AN2571-1)*3+$AO2571)-ROW())/12+5):INDIRECT("S"&amp;(ROW()+12*(($AN2571-1)*3+$AO2571)-ROW())/12+5),AQ2571)</f>
        <v>0</v>
      </c>
      <c r="AU2571" s="58">
        <f ca="1">IF(AND(AQ2571&gt;0,AR2571&gt;0),COUNTIF(AU$6:AU2570,"&gt;0")+1,0)</f>
        <v>0</v>
      </c>
    </row>
    <row r="2572" spans="40:47">
      <c r="AN2572" s="58">
        <v>72</v>
      </c>
      <c r="AO2572" s="58">
        <v>1</v>
      </c>
      <c r="AP2572" s="58">
        <v>11</v>
      </c>
      <c r="AQ2572" s="58">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58">
        <f ca="1">COUNTIF(INDIRECT("H"&amp;(ROW()+12*(($AN2572-1)*3+$AO2572)-ROW())/12+5):INDIRECT("S"&amp;(ROW()+12*(($AN2572-1)*3+$AO2572)-ROW())/12+5),AQ2572)</f>
        <v>0</v>
      </c>
      <c r="AU2572" s="58">
        <f ca="1">IF(AND(AQ2572&gt;0,AR2572&gt;0),COUNTIF(AU$6:AU2571,"&gt;0")+1,0)</f>
        <v>0</v>
      </c>
    </row>
    <row r="2573" spans="40:47">
      <c r="AN2573" s="58">
        <v>72</v>
      </c>
      <c r="AO2573" s="58">
        <v>1</v>
      </c>
      <c r="AP2573" s="58">
        <v>12</v>
      </c>
      <c r="AQ2573" s="58">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58">
        <f ca="1">COUNTIF(INDIRECT("H"&amp;(ROW()+12*(($AN2573-1)*3+$AO2573)-ROW())/12+5):INDIRECT("S"&amp;(ROW()+12*(($AN2573-1)*3+$AO2573)-ROW())/12+5),AQ2573)</f>
        <v>0</v>
      </c>
      <c r="AU2573" s="58">
        <f ca="1">IF(AND(AQ2573&gt;0,AR2573&gt;0),COUNTIF(AU$6:AU2572,"&gt;0")+1,0)</f>
        <v>0</v>
      </c>
    </row>
    <row r="2574" spans="40:47">
      <c r="AN2574" s="58">
        <v>72</v>
      </c>
      <c r="AO2574" s="58">
        <v>2</v>
      </c>
      <c r="AP2574" s="58">
        <v>1</v>
      </c>
      <c r="AQ2574" s="58">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58">
        <f ca="1">COUNTIF(INDIRECT("H"&amp;(ROW()+12*(($AN2574-1)*3+$AO2574)-ROW())/12+5):INDIRECT("S"&amp;(ROW()+12*(($AN2574-1)*3+$AO2574)-ROW())/12+5),AQ2574)</f>
        <v>0</v>
      </c>
      <c r="AU2574" s="58">
        <f ca="1">IF(AND(AQ2574&gt;0,AR2574&gt;0),COUNTIF(AU$6:AU2573,"&gt;0")+1,0)</f>
        <v>0</v>
      </c>
    </row>
    <row r="2575" spans="40:47">
      <c r="AN2575" s="58">
        <v>72</v>
      </c>
      <c r="AO2575" s="58">
        <v>2</v>
      </c>
      <c r="AP2575" s="58">
        <v>2</v>
      </c>
      <c r="AQ2575" s="58">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58">
        <f ca="1">COUNTIF(INDIRECT("H"&amp;(ROW()+12*(($AN2575-1)*3+$AO2575)-ROW())/12+5):INDIRECT("S"&amp;(ROW()+12*(($AN2575-1)*3+$AO2575)-ROW())/12+5),AQ2575)</f>
        <v>0</v>
      </c>
      <c r="AU2575" s="58">
        <f ca="1">IF(AND(AQ2575&gt;0,AR2575&gt;0),COUNTIF(AU$6:AU2574,"&gt;0")+1,0)</f>
        <v>0</v>
      </c>
    </row>
    <row r="2576" spans="40:47">
      <c r="AN2576" s="58">
        <v>72</v>
      </c>
      <c r="AO2576" s="58">
        <v>2</v>
      </c>
      <c r="AP2576" s="58">
        <v>3</v>
      </c>
      <c r="AQ2576" s="58">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58">
        <f ca="1">COUNTIF(INDIRECT("H"&amp;(ROW()+12*(($AN2576-1)*3+$AO2576)-ROW())/12+5):INDIRECT("S"&amp;(ROW()+12*(($AN2576-1)*3+$AO2576)-ROW())/12+5),AQ2576)</f>
        <v>0</v>
      </c>
      <c r="AU2576" s="58">
        <f ca="1">IF(AND(AQ2576&gt;0,AR2576&gt;0),COUNTIF(AU$6:AU2575,"&gt;0")+1,0)</f>
        <v>0</v>
      </c>
    </row>
    <row r="2577" spans="40:47">
      <c r="AN2577" s="58">
        <v>72</v>
      </c>
      <c r="AO2577" s="58">
        <v>2</v>
      </c>
      <c r="AP2577" s="58">
        <v>4</v>
      </c>
      <c r="AQ2577" s="58">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58">
        <f ca="1">COUNTIF(INDIRECT("H"&amp;(ROW()+12*(($AN2577-1)*3+$AO2577)-ROW())/12+5):INDIRECT("S"&amp;(ROW()+12*(($AN2577-1)*3+$AO2577)-ROW())/12+5),AQ2577)</f>
        <v>0</v>
      </c>
      <c r="AU2577" s="58">
        <f ca="1">IF(AND(AQ2577&gt;0,AR2577&gt;0),COUNTIF(AU$6:AU2576,"&gt;0")+1,0)</f>
        <v>0</v>
      </c>
    </row>
    <row r="2578" spans="40:47">
      <c r="AN2578" s="58">
        <v>72</v>
      </c>
      <c r="AO2578" s="58">
        <v>2</v>
      </c>
      <c r="AP2578" s="58">
        <v>5</v>
      </c>
      <c r="AQ2578" s="58">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58">
        <f ca="1">COUNTIF(INDIRECT("H"&amp;(ROW()+12*(($AN2578-1)*3+$AO2578)-ROW())/12+5):INDIRECT("S"&amp;(ROW()+12*(($AN2578-1)*3+$AO2578)-ROW())/12+5),AQ2578)</f>
        <v>0</v>
      </c>
      <c r="AU2578" s="58">
        <f ca="1">IF(AND(AQ2578&gt;0,AR2578&gt;0),COUNTIF(AU$6:AU2577,"&gt;0")+1,0)</f>
        <v>0</v>
      </c>
    </row>
    <row r="2579" spans="40:47">
      <c r="AN2579" s="58">
        <v>72</v>
      </c>
      <c r="AO2579" s="58">
        <v>2</v>
      </c>
      <c r="AP2579" s="58">
        <v>6</v>
      </c>
      <c r="AQ2579" s="58">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58">
        <f ca="1">COUNTIF(INDIRECT("H"&amp;(ROW()+12*(($AN2579-1)*3+$AO2579)-ROW())/12+5):INDIRECT("S"&amp;(ROW()+12*(($AN2579-1)*3+$AO2579)-ROW())/12+5),AQ2579)</f>
        <v>0</v>
      </c>
      <c r="AU2579" s="58">
        <f ca="1">IF(AND(AQ2579&gt;0,AR2579&gt;0),COUNTIF(AU$6:AU2578,"&gt;0")+1,0)</f>
        <v>0</v>
      </c>
    </row>
    <row r="2580" spans="40:47">
      <c r="AN2580" s="58">
        <v>72</v>
      </c>
      <c r="AO2580" s="58">
        <v>2</v>
      </c>
      <c r="AP2580" s="58">
        <v>7</v>
      </c>
      <c r="AQ2580" s="58">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58">
        <f ca="1">COUNTIF(INDIRECT("H"&amp;(ROW()+12*(($AN2580-1)*3+$AO2580)-ROW())/12+5):INDIRECT("S"&amp;(ROW()+12*(($AN2580-1)*3+$AO2580)-ROW())/12+5),AQ2580)</f>
        <v>0</v>
      </c>
      <c r="AU2580" s="58">
        <f ca="1">IF(AND(AQ2580&gt;0,AR2580&gt;0),COUNTIF(AU$6:AU2579,"&gt;0")+1,0)</f>
        <v>0</v>
      </c>
    </row>
    <row r="2581" spans="40:47">
      <c r="AN2581" s="58">
        <v>72</v>
      </c>
      <c r="AO2581" s="58">
        <v>2</v>
      </c>
      <c r="AP2581" s="58">
        <v>8</v>
      </c>
      <c r="AQ2581" s="58">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58">
        <f ca="1">COUNTIF(INDIRECT("H"&amp;(ROW()+12*(($AN2581-1)*3+$AO2581)-ROW())/12+5):INDIRECT("S"&amp;(ROW()+12*(($AN2581-1)*3+$AO2581)-ROW())/12+5),AQ2581)</f>
        <v>0</v>
      </c>
      <c r="AU2581" s="58">
        <f ca="1">IF(AND(AQ2581&gt;0,AR2581&gt;0),COUNTIF(AU$6:AU2580,"&gt;0")+1,0)</f>
        <v>0</v>
      </c>
    </row>
    <row r="2582" spans="40:47">
      <c r="AN2582" s="58">
        <v>72</v>
      </c>
      <c r="AO2582" s="58">
        <v>2</v>
      </c>
      <c r="AP2582" s="58">
        <v>9</v>
      </c>
      <c r="AQ2582" s="58">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58">
        <f ca="1">COUNTIF(INDIRECT("H"&amp;(ROW()+12*(($AN2582-1)*3+$AO2582)-ROW())/12+5):INDIRECT("S"&amp;(ROW()+12*(($AN2582-1)*3+$AO2582)-ROW())/12+5),AQ2582)</f>
        <v>0</v>
      </c>
      <c r="AU2582" s="58">
        <f ca="1">IF(AND(AQ2582&gt;0,AR2582&gt;0),COUNTIF(AU$6:AU2581,"&gt;0")+1,0)</f>
        <v>0</v>
      </c>
    </row>
    <row r="2583" spans="40:47">
      <c r="AN2583" s="58">
        <v>72</v>
      </c>
      <c r="AO2583" s="58">
        <v>2</v>
      </c>
      <c r="AP2583" s="58">
        <v>10</v>
      </c>
      <c r="AQ2583" s="58">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58">
        <f ca="1">COUNTIF(INDIRECT("H"&amp;(ROW()+12*(($AN2583-1)*3+$AO2583)-ROW())/12+5):INDIRECT("S"&amp;(ROW()+12*(($AN2583-1)*3+$AO2583)-ROW())/12+5),AQ2583)</f>
        <v>0</v>
      </c>
      <c r="AU2583" s="58">
        <f ca="1">IF(AND(AQ2583&gt;0,AR2583&gt;0),COUNTIF(AU$6:AU2582,"&gt;0")+1,0)</f>
        <v>0</v>
      </c>
    </row>
    <row r="2584" spans="40:47">
      <c r="AN2584" s="58">
        <v>72</v>
      </c>
      <c r="AO2584" s="58">
        <v>2</v>
      </c>
      <c r="AP2584" s="58">
        <v>11</v>
      </c>
      <c r="AQ2584" s="58">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58">
        <f ca="1">COUNTIF(INDIRECT("H"&amp;(ROW()+12*(($AN2584-1)*3+$AO2584)-ROW())/12+5):INDIRECT("S"&amp;(ROW()+12*(($AN2584-1)*3+$AO2584)-ROW())/12+5),AQ2584)</f>
        <v>0</v>
      </c>
      <c r="AU2584" s="58">
        <f ca="1">IF(AND(AQ2584&gt;0,AR2584&gt;0),COUNTIF(AU$6:AU2583,"&gt;0")+1,0)</f>
        <v>0</v>
      </c>
    </row>
    <row r="2585" spans="40:47">
      <c r="AN2585" s="58">
        <v>72</v>
      </c>
      <c r="AO2585" s="58">
        <v>2</v>
      </c>
      <c r="AP2585" s="58">
        <v>12</v>
      </c>
      <c r="AQ2585" s="58">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58">
        <f ca="1">COUNTIF(INDIRECT("H"&amp;(ROW()+12*(($AN2585-1)*3+$AO2585)-ROW())/12+5):INDIRECT("S"&amp;(ROW()+12*(($AN2585-1)*3+$AO2585)-ROW())/12+5),AQ2585)</f>
        <v>0</v>
      </c>
      <c r="AU2585" s="58">
        <f ca="1">IF(AND(AQ2585&gt;0,AR2585&gt;0),COUNTIF(AU$6:AU2584,"&gt;0")+1,0)</f>
        <v>0</v>
      </c>
    </row>
    <row r="2586" spans="40:47">
      <c r="AN2586" s="58">
        <v>72</v>
      </c>
      <c r="AO2586" s="58">
        <v>3</v>
      </c>
      <c r="AP2586" s="58">
        <v>1</v>
      </c>
      <c r="AQ2586" s="58">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58">
        <f ca="1">COUNTIF(INDIRECT("H"&amp;(ROW()+12*(($AN2586-1)*3+$AO2586)-ROW())/12+5):INDIRECT("S"&amp;(ROW()+12*(($AN2586-1)*3+$AO2586)-ROW())/12+5),AQ2586)</f>
        <v>0</v>
      </c>
      <c r="AU2586" s="58">
        <f ca="1">IF(AND(AQ2586&gt;0,AR2586&gt;0),COUNTIF(AU$6:AU2585,"&gt;0")+1,0)</f>
        <v>0</v>
      </c>
    </row>
    <row r="2587" spans="40:47">
      <c r="AN2587" s="58">
        <v>72</v>
      </c>
      <c r="AO2587" s="58">
        <v>3</v>
      </c>
      <c r="AP2587" s="58">
        <v>2</v>
      </c>
      <c r="AQ2587" s="58">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58">
        <f ca="1">COUNTIF(INDIRECT("H"&amp;(ROW()+12*(($AN2587-1)*3+$AO2587)-ROW())/12+5):INDIRECT("S"&amp;(ROW()+12*(($AN2587-1)*3+$AO2587)-ROW())/12+5),AQ2587)</f>
        <v>0</v>
      </c>
      <c r="AU2587" s="58">
        <f ca="1">IF(AND(AQ2587&gt;0,AR2587&gt;0),COUNTIF(AU$6:AU2586,"&gt;0")+1,0)</f>
        <v>0</v>
      </c>
    </row>
    <row r="2588" spans="40:47">
      <c r="AN2588" s="58">
        <v>72</v>
      </c>
      <c r="AO2588" s="58">
        <v>3</v>
      </c>
      <c r="AP2588" s="58">
        <v>3</v>
      </c>
      <c r="AQ2588" s="58">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58">
        <f ca="1">COUNTIF(INDIRECT("H"&amp;(ROW()+12*(($AN2588-1)*3+$AO2588)-ROW())/12+5):INDIRECT("S"&amp;(ROW()+12*(($AN2588-1)*3+$AO2588)-ROW())/12+5),AQ2588)</f>
        <v>0</v>
      </c>
      <c r="AU2588" s="58">
        <f ca="1">IF(AND(AQ2588&gt;0,AR2588&gt;0),COUNTIF(AU$6:AU2587,"&gt;0")+1,0)</f>
        <v>0</v>
      </c>
    </row>
    <row r="2589" spans="40:47">
      <c r="AN2589" s="58">
        <v>72</v>
      </c>
      <c r="AO2589" s="58">
        <v>3</v>
      </c>
      <c r="AP2589" s="58">
        <v>4</v>
      </c>
      <c r="AQ2589" s="58">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58">
        <f ca="1">COUNTIF(INDIRECT("H"&amp;(ROW()+12*(($AN2589-1)*3+$AO2589)-ROW())/12+5):INDIRECT("S"&amp;(ROW()+12*(($AN2589-1)*3+$AO2589)-ROW())/12+5),AQ2589)</f>
        <v>0</v>
      </c>
      <c r="AU2589" s="58">
        <f ca="1">IF(AND(AQ2589&gt;0,AR2589&gt;0),COUNTIF(AU$6:AU2588,"&gt;0")+1,0)</f>
        <v>0</v>
      </c>
    </row>
    <row r="2590" spans="40:47">
      <c r="AN2590" s="58">
        <v>72</v>
      </c>
      <c r="AO2590" s="58">
        <v>3</v>
      </c>
      <c r="AP2590" s="58">
        <v>5</v>
      </c>
      <c r="AQ2590" s="58">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58">
        <f ca="1">COUNTIF(INDIRECT("H"&amp;(ROW()+12*(($AN2590-1)*3+$AO2590)-ROW())/12+5):INDIRECT("S"&amp;(ROW()+12*(($AN2590-1)*3+$AO2590)-ROW())/12+5),AQ2590)</f>
        <v>0</v>
      </c>
      <c r="AU2590" s="58">
        <f ca="1">IF(AND(AQ2590&gt;0,AR2590&gt;0),COUNTIF(AU$6:AU2589,"&gt;0")+1,0)</f>
        <v>0</v>
      </c>
    </row>
    <row r="2591" spans="40:47">
      <c r="AN2591" s="58">
        <v>72</v>
      </c>
      <c r="AO2591" s="58">
        <v>3</v>
      </c>
      <c r="AP2591" s="58">
        <v>6</v>
      </c>
      <c r="AQ2591" s="58">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58">
        <f ca="1">COUNTIF(INDIRECT("H"&amp;(ROW()+12*(($AN2591-1)*3+$AO2591)-ROW())/12+5):INDIRECT("S"&amp;(ROW()+12*(($AN2591-1)*3+$AO2591)-ROW())/12+5),AQ2591)</f>
        <v>0</v>
      </c>
      <c r="AU2591" s="58">
        <f ca="1">IF(AND(AQ2591&gt;0,AR2591&gt;0),COUNTIF(AU$6:AU2590,"&gt;0")+1,0)</f>
        <v>0</v>
      </c>
    </row>
    <row r="2592" spans="40:47">
      <c r="AN2592" s="58">
        <v>72</v>
      </c>
      <c r="AO2592" s="58">
        <v>3</v>
      </c>
      <c r="AP2592" s="58">
        <v>7</v>
      </c>
      <c r="AQ2592" s="58">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58">
        <f ca="1">COUNTIF(INDIRECT("H"&amp;(ROW()+12*(($AN2592-1)*3+$AO2592)-ROW())/12+5):INDIRECT("S"&amp;(ROW()+12*(($AN2592-1)*3+$AO2592)-ROW())/12+5),AQ2592)</f>
        <v>0</v>
      </c>
      <c r="AU2592" s="58">
        <f ca="1">IF(AND(AQ2592&gt;0,AR2592&gt;0),COUNTIF(AU$6:AU2591,"&gt;0")+1,0)</f>
        <v>0</v>
      </c>
    </row>
    <row r="2593" spans="40:47">
      <c r="AN2593" s="58">
        <v>72</v>
      </c>
      <c r="AO2593" s="58">
        <v>3</v>
      </c>
      <c r="AP2593" s="58">
        <v>8</v>
      </c>
      <c r="AQ2593" s="58">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58">
        <f ca="1">COUNTIF(INDIRECT("H"&amp;(ROW()+12*(($AN2593-1)*3+$AO2593)-ROW())/12+5):INDIRECT("S"&amp;(ROW()+12*(($AN2593-1)*3+$AO2593)-ROW())/12+5),AQ2593)</f>
        <v>0</v>
      </c>
      <c r="AU2593" s="58">
        <f ca="1">IF(AND(AQ2593&gt;0,AR2593&gt;0),COUNTIF(AU$6:AU2592,"&gt;0")+1,0)</f>
        <v>0</v>
      </c>
    </row>
    <row r="2594" spans="40:47">
      <c r="AN2594" s="58">
        <v>72</v>
      </c>
      <c r="AO2594" s="58">
        <v>3</v>
      </c>
      <c r="AP2594" s="58">
        <v>9</v>
      </c>
      <c r="AQ2594" s="58">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58">
        <f ca="1">COUNTIF(INDIRECT("H"&amp;(ROW()+12*(($AN2594-1)*3+$AO2594)-ROW())/12+5):INDIRECT("S"&amp;(ROW()+12*(($AN2594-1)*3+$AO2594)-ROW())/12+5),AQ2594)</f>
        <v>0</v>
      </c>
      <c r="AU2594" s="58">
        <f ca="1">IF(AND(AQ2594&gt;0,AR2594&gt;0),COUNTIF(AU$6:AU2593,"&gt;0")+1,0)</f>
        <v>0</v>
      </c>
    </row>
    <row r="2595" spans="40:47">
      <c r="AN2595" s="58">
        <v>72</v>
      </c>
      <c r="AO2595" s="58">
        <v>3</v>
      </c>
      <c r="AP2595" s="58">
        <v>10</v>
      </c>
      <c r="AQ2595" s="58">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58">
        <f ca="1">COUNTIF(INDIRECT("H"&amp;(ROW()+12*(($AN2595-1)*3+$AO2595)-ROW())/12+5):INDIRECT("S"&amp;(ROW()+12*(($AN2595-1)*3+$AO2595)-ROW())/12+5),AQ2595)</f>
        <v>0</v>
      </c>
      <c r="AU2595" s="58">
        <f ca="1">IF(AND(AQ2595&gt;0,AR2595&gt;0),COUNTIF(AU$6:AU2594,"&gt;0")+1,0)</f>
        <v>0</v>
      </c>
    </row>
    <row r="2596" spans="40:47">
      <c r="AN2596" s="58">
        <v>72</v>
      </c>
      <c r="AO2596" s="58">
        <v>3</v>
      </c>
      <c r="AP2596" s="58">
        <v>11</v>
      </c>
      <c r="AQ2596" s="58">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58">
        <f ca="1">COUNTIF(INDIRECT("H"&amp;(ROW()+12*(($AN2596-1)*3+$AO2596)-ROW())/12+5):INDIRECT("S"&amp;(ROW()+12*(($AN2596-1)*3+$AO2596)-ROW())/12+5),AQ2596)</f>
        <v>0</v>
      </c>
      <c r="AU2596" s="58">
        <f ca="1">IF(AND(AQ2596&gt;0,AR2596&gt;0),COUNTIF(AU$6:AU2595,"&gt;0")+1,0)</f>
        <v>0</v>
      </c>
    </row>
    <row r="2597" spans="40:47">
      <c r="AN2597" s="243">
        <v>72</v>
      </c>
      <c r="AO2597" s="243">
        <v>3</v>
      </c>
      <c r="AP2597" s="243">
        <v>12</v>
      </c>
      <c r="AQ2597" s="58">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58">
        <f ca="1">COUNTIF(INDIRECT("H"&amp;(ROW()+12*(($AN2597-1)*3+$AO2597)-ROW())/12+5):INDIRECT("S"&amp;(ROW()+12*(($AN2597-1)*3+$AO2597)-ROW())/12+5),AQ2597)</f>
        <v>0</v>
      </c>
      <c r="AU2597" s="58">
        <f ca="1">IF(AND(AQ2597&gt;0,AR2597&gt;0),COUNTIF(AU$6:AU2596,"&gt;0")+1,0)</f>
        <v>0</v>
      </c>
    </row>
    <row r="2598" spans="40:47">
      <c r="AN2598" s="58">
        <v>73</v>
      </c>
      <c r="AO2598" s="58">
        <v>1</v>
      </c>
      <c r="AP2598" s="58">
        <v>1</v>
      </c>
      <c r="AQ2598" s="58">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58">
        <f ca="1">COUNTIF(INDIRECT("H"&amp;(ROW()+12*(($AN2598-1)*3+$AO2598)-ROW())/12+5):INDIRECT("S"&amp;(ROW()+12*(($AN2598-1)*3+$AO2598)-ROW())/12+5),AQ2598)</f>
        <v>0</v>
      </c>
      <c r="AU2598" s="58">
        <f ca="1">IF(AND(AQ2598&gt;0,AR2598&gt;0),COUNTIF(AU$6:AU2597,"&gt;0")+1,0)</f>
        <v>0</v>
      </c>
    </row>
    <row r="2599" spans="40:47">
      <c r="AN2599" s="58">
        <v>73</v>
      </c>
      <c r="AO2599" s="58">
        <v>1</v>
      </c>
      <c r="AP2599" s="58">
        <v>2</v>
      </c>
      <c r="AQ2599" s="58">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58">
        <f ca="1">COUNTIF(INDIRECT("H"&amp;(ROW()+12*(($AN2599-1)*3+$AO2599)-ROW())/12+5):INDIRECT("S"&amp;(ROW()+12*(($AN2599-1)*3+$AO2599)-ROW())/12+5),AQ2599)</f>
        <v>0</v>
      </c>
      <c r="AU2599" s="58">
        <f ca="1">IF(AND(AQ2599&gt;0,AR2599&gt;0),COUNTIF(AU$6:AU2598,"&gt;0")+1,0)</f>
        <v>0</v>
      </c>
    </row>
    <row r="2600" spans="40:47">
      <c r="AN2600" s="58">
        <v>73</v>
      </c>
      <c r="AO2600" s="58">
        <v>1</v>
      </c>
      <c r="AP2600" s="58">
        <v>3</v>
      </c>
      <c r="AQ2600" s="58">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58">
        <f ca="1">COUNTIF(INDIRECT("H"&amp;(ROW()+12*(($AN2600-1)*3+$AO2600)-ROW())/12+5):INDIRECT("S"&amp;(ROW()+12*(($AN2600-1)*3+$AO2600)-ROW())/12+5),AQ2600)</f>
        <v>0</v>
      </c>
      <c r="AU2600" s="58">
        <f ca="1">IF(AND(AQ2600&gt;0,AR2600&gt;0),COUNTIF(AU$6:AU2599,"&gt;0")+1,0)</f>
        <v>0</v>
      </c>
    </row>
    <row r="2601" spans="40:47">
      <c r="AN2601" s="58">
        <v>73</v>
      </c>
      <c r="AO2601" s="58">
        <v>1</v>
      </c>
      <c r="AP2601" s="58">
        <v>4</v>
      </c>
      <c r="AQ2601" s="58">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58">
        <f ca="1">COUNTIF(INDIRECT("H"&amp;(ROW()+12*(($AN2601-1)*3+$AO2601)-ROW())/12+5):INDIRECT("S"&amp;(ROW()+12*(($AN2601-1)*3+$AO2601)-ROW())/12+5),AQ2601)</f>
        <v>0</v>
      </c>
      <c r="AU2601" s="58">
        <f ca="1">IF(AND(AQ2601&gt;0,AR2601&gt;0),COUNTIF(AU$6:AU2600,"&gt;0")+1,0)</f>
        <v>0</v>
      </c>
    </row>
    <row r="2602" spans="40:47">
      <c r="AN2602" s="58">
        <v>73</v>
      </c>
      <c r="AO2602" s="58">
        <v>1</v>
      </c>
      <c r="AP2602" s="58">
        <v>5</v>
      </c>
      <c r="AQ2602" s="58">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58">
        <f ca="1">COUNTIF(INDIRECT("H"&amp;(ROW()+12*(($AN2602-1)*3+$AO2602)-ROW())/12+5):INDIRECT("S"&amp;(ROW()+12*(($AN2602-1)*3+$AO2602)-ROW())/12+5),AQ2602)</f>
        <v>0</v>
      </c>
      <c r="AU2602" s="58">
        <f ca="1">IF(AND(AQ2602&gt;0,AR2602&gt;0),COUNTIF(AU$6:AU2601,"&gt;0")+1,0)</f>
        <v>0</v>
      </c>
    </row>
    <row r="2603" spans="40:47">
      <c r="AN2603" s="58">
        <v>73</v>
      </c>
      <c r="AO2603" s="58">
        <v>1</v>
      </c>
      <c r="AP2603" s="58">
        <v>6</v>
      </c>
      <c r="AQ2603" s="58">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58">
        <f ca="1">COUNTIF(INDIRECT("H"&amp;(ROW()+12*(($AN2603-1)*3+$AO2603)-ROW())/12+5):INDIRECT("S"&amp;(ROW()+12*(($AN2603-1)*3+$AO2603)-ROW())/12+5),AQ2603)</f>
        <v>0</v>
      </c>
      <c r="AU2603" s="58">
        <f ca="1">IF(AND(AQ2603&gt;0,AR2603&gt;0),COUNTIF(AU$6:AU2602,"&gt;0")+1,0)</f>
        <v>0</v>
      </c>
    </row>
    <row r="2604" spans="40:47">
      <c r="AN2604" s="58">
        <v>73</v>
      </c>
      <c r="AO2604" s="58">
        <v>1</v>
      </c>
      <c r="AP2604" s="58">
        <v>7</v>
      </c>
      <c r="AQ2604" s="58">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58">
        <f ca="1">COUNTIF(INDIRECT("H"&amp;(ROW()+12*(($AN2604-1)*3+$AO2604)-ROW())/12+5):INDIRECT("S"&amp;(ROW()+12*(($AN2604-1)*3+$AO2604)-ROW())/12+5),AQ2604)</f>
        <v>0</v>
      </c>
      <c r="AU2604" s="58">
        <f ca="1">IF(AND(AQ2604&gt;0,AR2604&gt;0),COUNTIF(AU$6:AU2603,"&gt;0")+1,0)</f>
        <v>0</v>
      </c>
    </row>
    <row r="2605" spans="40:47">
      <c r="AN2605" s="58">
        <v>73</v>
      </c>
      <c r="AO2605" s="58">
        <v>1</v>
      </c>
      <c r="AP2605" s="58">
        <v>8</v>
      </c>
      <c r="AQ2605" s="58">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58">
        <f ca="1">COUNTIF(INDIRECT("H"&amp;(ROW()+12*(($AN2605-1)*3+$AO2605)-ROW())/12+5):INDIRECT("S"&amp;(ROW()+12*(($AN2605-1)*3+$AO2605)-ROW())/12+5),AQ2605)</f>
        <v>0</v>
      </c>
      <c r="AU2605" s="58">
        <f ca="1">IF(AND(AQ2605&gt;0,AR2605&gt;0),COUNTIF(AU$6:AU2604,"&gt;0")+1,0)</f>
        <v>0</v>
      </c>
    </row>
    <row r="2606" spans="40:47">
      <c r="AN2606" s="58">
        <v>73</v>
      </c>
      <c r="AO2606" s="58">
        <v>1</v>
      </c>
      <c r="AP2606" s="58">
        <v>9</v>
      </c>
      <c r="AQ2606" s="58">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58">
        <f ca="1">COUNTIF(INDIRECT("H"&amp;(ROW()+12*(($AN2606-1)*3+$AO2606)-ROW())/12+5):INDIRECT("S"&amp;(ROW()+12*(($AN2606-1)*3+$AO2606)-ROW())/12+5),AQ2606)</f>
        <v>0</v>
      </c>
      <c r="AU2606" s="58">
        <f ca="1">IF(AND(AQ2606&gt;0,AR2606&gt;0),COUNTIF(AU$6:AU2605,"&gt;0")+1,0)</f>
        <v>0</v>
      </c>
    </row>
    <row r="2607" spans="40:47">
      <c r="AN2607" s="58">
        <v>73</v>
      </c>
      <c r="AO2607" s="58">
        <v>1</v>
      </c>
      <c r="AP2607" s="58">
        <v>10</v>
      </c>
      <c r="AQ2607" s="58">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58">
        <f ca="1">COUNTIF(INDIRECT("H"&amp;(ROW()+12*(($AN2607-1)*3+$AO2607)-ROW())/12+5):INDIRECT("S"&amp;(ROW()+12*(($AN2607-1)*3+$AO2607)-ROW())/12+5),AQ2607)</f>
        <v>0</v>
      </c>
      <c r="AU2607" s="58">
        <f ca="1">IF(AND(AQ2607&gt;0,AR2607&gt;0),COUNTIF(AU$6:AU2606,"&gt;0")+1,0)</f>
        <v>0</v>
      </c>
    </row>
    <row r="2608" spans="40:47">
      <c r="AN2608" s="58">
        <v>73</v>
      </c>
      <c r="AO2608" s="58">
        <v>1</v>
      </c>
      <c r="AP2608" s="58">
        <v>11</v>
      </c>
      <c r="AQ2608" s="58">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58">
        <f ca="1">COUNTIF(INDIRECT("H"&amp;(ROW()+12*(($AN2608-1)*3+$AO2608)-ROW())/12+5):INDIRECT("S"&amp;(ROW()+12*(($AN2608-1)*3+$AO2608)-ROW())/12+5),AQ2608)</f>
        <v>0</v>
      </c>
      <c r="AU2608" s="58">
        <f ca="1">IF(AND(AQ2608&gt;0,AR2608&gt;0),COUNTIF(AU$6:AU2607,"&gt;0")+1,0)</f>
        <v>0</v>
      </c>
    </row>
    <row r="2609" spans="40:47">
      <c r="AN2609" s="58">
        <v>73</v>
      </c>
      <c r="AO2609" s="58">
        <v>1</v>
      </c>
      <c r="AP2609" s="58">
        <v>12</v>
      </c>
      <c r="AQ2609" s="58">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58">
        <f ca="1">COUNTIF(INDIRECT("H"&amp;(ROW()+12*(($AN2609-1)*3+$AO2609)-ROW())/12+5):INDIRECT("S"&amp;(ROW()+12*(($AN2609-1)*3+$AO2609)-ROW())/12+5),AQ2609)</f>
        <v>0</v>
      </c>
      <c r="AU2609" s="58">
        <f ca="1">IF(AND(AQ2609&gt;0,AR2609&gt;0),COUNTIF(AU$6:AU2608,"&gt;0")+1,0)</f>
        <v>0</v>
      </c>
    </row>
    <row r="2610" spans="40:47">
      <c r="AN2610" s="58">
        <v>73</v>
      </c>
      <c r="AO2610" s="58">
        <v>2</v>
      </c>
      <c r="AP2610" s="58">
        <v>1</v>
      </c>
      <c r="AQ2610" s="58">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58">
        <f ca="1">COUNTIF(INDIRECT("H"&amp;(ROW()+12*(($AN2610-1)*3+$AO2610)-ROW())/12+5):INDIRECT("S"&amp;(ROW()+12*(($AN2610-1)*3+$AO2610)-ROW())/12+5),AQ2610)</f>
        <v>0</v>
      </c>
      <c r="AU2610" s="58">
        <f ca="1">IF(AND(AQ2610&gt;0,AR2610&gt;0),COUNTIF(AU$6:AU2609,"&gt;0")+1,0)</f>
        <v>0</v>
      </c>
    </row>
    <row r="2611" spans="40:47">
      <c r="AN2611" s="58">
        <v>73</v>
      </c>
      <c r="AO2611" s="58">
        <v>2</v>
      </c>
      <c r="AP2611" s="58">
        <v>2</v>
      </c>
      <c r="AQ2611" s="58">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58">
        <f ca="1">COUNTIF(INDIRECT("H"&amp;(ROW()+12*(($AN2611-1)*3+$AO2611)-ROW())/12+5):INDIRECT("S"&amp;(ROW()+12*(($AN2611-1)*3+$AO2611)-ROW())/12+5),AQ2611)</f>
        <v>0</v>
      </c>
      <c r="AU2611" s="58">
        <f ca="1">IF(AND(AQ2611&gt;0,AR2611&gt;0),COUNTIF(AU$6:AU2610,"&gt;0")+1,0)</f>
        <v>0</v>
      </c>
    </row>
    <row r="2612" spans="40:47">
      <c r="AN2612" s="58">
        <v>73</v>
      </c>
      <c r="AO2612" s="58">
        <v>2</v>
      </c>
      <c r="AP2612" s="58">
        <v>3</v>
      </c>
      <c r="AQ2612" s="58">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58">
        <f ca="1">COUNTIF(INDIRECT("H"&amp;(ROW()+12*(($AN2612-1)*3+$AO2612)-ROW())/12+5):INDIRECT("S"&amp;(ROW()+12*(($AN2612-1)*3+$AO2612)-ROW())/12+5),AQ2612)</f>
        <v>0</v>
      </c>
      <c r="AU2612" s="58">
        <f ca="1">IF(AND(AQ2612&gt;0,AR2612&gt;0),COUNTIF(AU$6:AU2611,"&gt;0")+1,0)</f>
        <v>0</v>
      </c>
    </row>
    <row r="2613" spans="40:47">
      <c r="AN2613" s="58">
        <v>73</v>
      </c>
      <c r="AO2613" s="58">
        <v>2</v>
      </c>
      <c r="AP2613" s="58">
        <v>4</v>
      </c>
      <c r="AQ2613" s="58">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58">
        <f ca="1">COUNTIF(INDIRECT("H"&amp;(ROW()+12*(($AN2613-1)*3+$AO2613)-ROW())/12+5):INDIRECT("S"&amp;(ROW()+12*(($AN2613-1)*3+$AO2613)-ROW())/12+5),AQ2613)</f>
        <v>0</v>
      </c>
      <c r="AU2613" s="58">
        <f ca="1">IF(AND(AQ2613&gt;0,AR2613&gt;0),COUNTIF(AU$6:AU2612,"&gt;0")+1,0)</f>
        <v>0</v>
      </c>
    </row>
    <row r="2614" spans="40:47">
      <c r="AN2614" s="58">
        <v>73</v>
      </c>
      <c r="AO2614" s="58">
        <v>2</v>
      </c>
      <c r="AP2614" s="58">
        <v>5</v>
      </c>
      <c r="AQ2614" s="58">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58">
        <f ca="1">COUNTIF(INDIRECT("H"&amp;(ROW()+12*(($AN2614-1)*3+$AO2614)-ROW())/12+5):INDIRECT("S"&amp;(ROW()+12*(($AN2614-1)*3+$AO2614)-ROW())/12+5),AQ2614)</f>
        <v>0</v>
      </c>
      <c r="AU2614" s="58">
        <f ca="1">IF(AND(AQ2614&gt;0,AR2614&gt;0),COUNTIF(AU$6:AU2613,"&gt;0")+1,0)</f>
        <v>0</v>
      </c>
    </row>
    <row r="2615" spans="40:47">
      <c r="AN2615" s="58">
        <v>73</v>
      </c>
      <c r="AO2615" s="58">
        <v>2</v>
      </c>
      <c r="AP2615" s="58">
        <v>6</v>
      </c>
      <c r="AQ2615" s="58">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58">
        <f ca="1">COUNTIF(INDIRECT("H"&amp;(ROW()+12*(($AN2615-1)*3+$AO2615)-ROW())/12+5):INDIRECT("S"&amp;(ROW()+12*(($AN2615-1)*3+$AO2615)-ROW())/12+5),AQ2615)</f>
        <v>0</v>
      </c>
      <c r="AU2615" s="58">
        <f ca="1">IF(AND(AQ2615&gt;0,AR2615&gt;0),COUNTIF(AU$6:AU2614,"&gt;0")+1,0)</f>
        <v>0</v>
      </c>
    </row>
    <row r="2616" spans="40:47">
      <c r="AN2616" s="58">
        <v>73</v>
      </c>
      <c r="AO2616" s="58">
        <v>2</v>
      </c>
      <c r="AP2616" s="58">
        <v>7</v>
      </c>
      <c r="AQ2616" s="58">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58">
        <f ca="1">COUNTIF(INDIRECT("H"&amp;(ROW()+12*(($AN2616-1)*3+$AO2616)-ROW())/12+5):INDIRECT("S"&amp;(ROW()+12*(($AN2616-1)*3+$AO2616)-ROW())/12+5),AQ2616)</f>
        <v>0</v>
      </c>
      <c r="AU2616" s="58">
        <f ca="1">IF(AND(AQ2616&gt;0,AR2616&gt;0),COUNTIF(AU$6:AU2615,"&gt;0")+1,0)</f>
        <v>0</v>
      </c>
    </row>
    <row r="2617" spans="40:47">
      <c r="AN2617" s="58">
        <v>73</v>
      </c>
      <c r="AO2617" s="58">
        <v>2</v>
      </c>
      <c r="AP2617" s="58">
        <v>8</v>
      </c>
      <c r="AQ2617" s="58">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58">
        <f ca="1">COUNTIF(INDIRECT("H"&amp;(ROW()+12*(($AN2617-1)*3+$AO2617)-ROW())/12+5):INDIRECT("S"&amp;(ROW()+12*(($AN2617-1)*3+$AO2617)-ROW())/12+5),AQ2617)</f>
        <v>0</v>
      </c>
      <c r="AU2617" s="58">
        <f ca="1">IF(AND(AQ2617&gt;0,AR2617&gt;0),COUNTIF(AU$6:AU2616,"&gt;0")+1,0)</f>
        <v>0</v>
      </c>
    </row>
    <row r="2618" spans="40:47">
      <c r="AN2618" s="58">
        <v>73</v>
      </c>
      <c r="AO2618" s="58">
        <v>2</v>
      </c>
      <c r="AP2618" s="58">
        <v>9</v>
      </c>
      <c r="AQ2618" s="58">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58">
        <f ca="1">COUNTIF(INDIRECT("H"&amp;(ROW()+12*(($AN2618-1)*3+$AO2618)-ROW())/12+5):INDIRECT("S"&amp;(ROW()+12*(($AN2618-1)*3+$AO2618)-ROW())/12+5),AQ2618)</f>
        <v>0</v>
      </c>
      <c r="AU2618" s="58">
        <f ca="1">IF(AND(AQ2618&gt;0,AR2618&gt;0),COUNTIF(AU$6:AU2617,"&gt;0")+1,0)</f>
        <v>0</v>
      </c>
    </row>
    <row r="2619" spans="40:47">
      <c r="AN2619" s="58">
        <v>73</v>
      </c>
      <c r="AO2619" s="58">
        <v>2</v>
      </c>
      <c r="AP2619" s="58">
        <v>10</v>
      </c>
      <c r="AQ2619" s="58">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58">
        <f ca="1">COUNTIF(INDIRECT("H"&amp;(ROW()+12*(($AN2619-1)*3+$AO2619)-ROW())/12+5):INDIRECT("S"&amp;(ROW()+12*(($AN2619-1)*3+$AO2619)-ROW())/12+5),AQ2619)</f>
        <v>0</v>
      </c>
      <c r="AU2619" s="58">
        <f ca="1">IF(AND(AQ2619&gt;0,AR2619&gt;0),COUNTIF(AU$6:AU2618,"&gt;0")+1,0)</f>
        <v>0</v>
      </c>
    </row>
    <row r="2620" spans="40:47">
      <c r="AN2620" s="58">
        <v>73</v>
      </c>
      <c r="AO2620" s="58">
        <v>2</v>
      </c>
      <c r="AP2620" s="58">
        <v>11</v>
      </c>
      <c r="AQ2620" s="58">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58">
        <f ca="1">COUNTIF(INDIRECT("H"&amp;(ROW()+12*(($AN2620-1)*3+$AO2620)-ROW())/12+5):INDIRECT("S"&amp;(ROW()+12*(($AN2620-1)*3+$AO2620)-ROW())/12+5),AQ2620)</f>
        <v>0</v>
      </c>
      <c r="AU2620" s="58">
        <f ca="1">IF(AND(AQ2620&gt;0,AR2620&gt;0),COUNTIF(AU$6:AU2619,"&gt;0")+1,0)</f>
        <v>0</v>
      </c>
    </row>
    <row r="2621" spans="40:47">
      <c r="AN2621" s="58">
        <v>73</v>
      </c>
      <c r="AO2621" s="58">
        <v>2</v>
      </c>
      <c r="AP2621" s="58">
        <v>12</v>
      </c>
      <c r="AQ2621" s="58">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58">
        <f ca="1">COUNTIF(INDIRECT("H"&amp;(ROW()+12*(($AN2621-1)*3+$AO2621)-ROW())/12+5):INDIRECT("S"&amp;(ROW()+12*(($AN2621-1)*3+$AO2621)-ROW())/12+5),AQ2621)</f>
        <v>0</v>
      </c>
      <c r="AU2621" s="58">
        <f ca="1">IF(AND(AQ2621&gt;0,AR2621&gt;0),COUNTIF(AU$6:AU2620,"&gt;0")+1,0)</f>
        <v>0</v>
      </c>
    </row>
    <row r="2622" spans="40:47">
      <c r="AN2622" s="58">
        <v>73</v>
      </c>
      <c r="AO2622" s="58">
        <v>3</v>
      </c>
      <c r="AP2622" s="58">
        <v>1</v>
      </c>
      <c r="AQ2622" s="58">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58">
        <f ca="1">COUNTIF(INDIRECT("H"&amp;(ROW()+12*(($AN2622-1)*3+$AO2622)-ROW())/12+5):INDIRECT("S"&amp;(ROW()+12*(($AN2622-1)*3+$AO2622)-ROW())/12+5),AQ2622)</f>
        <v>0</v>
      </c>
      <c r="AU2622" s="58">
        <f ca="1">IF(AND(AQ2622&gt;0,AR2622&gt;0),COUNTIF(AU$6:AU2621,"&gt;0")+1,0)</f>
        <v>0</v>
      </c>
    </row>
    <row r="2623" spans="40:47">
      <c r="AN2623" s="58">
        <v>73</v>
      </c>
      <c r="AO2623" s="58">
        <v>3</v>
      </c>
      <c r="AP2623" s="58">
        <v>2</v>
      </c>
      <c r="AQ2623" s="58">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58">
        <f ca="1">COUNTIF(INDIRECT("H"&amp;(ROW()+12*(($AN2623-1)*3+$AO2623)-ROW())/12+5):INDIRECT("S"&amp;(ROW()+12*(($AN2623-1)*3+$AO2623)-ROW())/12+5),AQ2623)</f>
        <v>0</v>
      </c>
      <c r="AU2623" s="58">
        <f ca="1">IF(AND(AQ2623&gt;0,AR2623&gt;0),COUNTIF(AU$6:AU2622,"&gt;0")+1,0)</f>
        <v>0</v>
      </c>
    </row>
    <row r="2624" spans="40:47">
      <c r="AN2624" s="58">
        <v>73</v>
      </c>
      <c r="AO2624" s="58">
        <v>3</v>
      </c>
      <c r="AP2624" s="58">
        <v>3</v>
      </c>
      <c r="AQ2624" s="58">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58">
        <f ca="1">COUNTIF(INDIRECT("H"&amp;(ROW()+12*(($AN2624-1)*3+$AO2624)-ROW())/12+5):INDIRECT("S"&amp;(ROW()+12*(($AN2624-1)*3+$AO2624)-ROW())/12+5),AQ2624)</f>
        <v>0</v>
      </c>
      <c r="AU2624" s="58">
        <f ca="1">IF(AND(AQ2624&gt;0,AR2624&gt;0),COUNTIF(AU$6:AU2623,"&gt;0")+1,0)</f>
        <v>0</v>
      </c>
    </row>
    <row r="2625" spans="40:47">
      <c r="AN2625" s="58">
        <v>73</v>
      </c>
      <c r="AO2625" s="58">
        <v>3</v>
      </c>
      <c r="AP2625" s="58">
        <v>4</v>
      </c>
      <c r="AQ2625" s="58">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58">
        <f ca="1">COUNTIF(INDIRECT("H"&amp;(ROW()+12*(($AN2625-1)*3+$AO2625)-ROW())/12+5):INDIRECT("S"&amp;(ROW()+12*(($AN2625-1)*3+$AO2625)-ROW())/12+5),AQ2625)</f>
        <v>0</v>
      </c>
      <c r="AU2625" s="58">
        <f ca="1">IF(AND(AQ2625&gt;0,AR2625&gt;0),COUNTIF(AU$6:AU2624,"&gt;0")+1,0)</f>
        <v>0</v>
      </c>
    </row>
    <row r="2626" spans="40:47">
      <c r="AN2626" s="58">
        <v>73</v>
      </c>
      <c r="AO2626" s="58">
        <v>3</v>
      </c>
      <c r="AP2626" s="58">
        <v>5</v>
      </c>
      <c r="AQ2626" s="58">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58">
        <f ca="1">COUNTIF(INDIRECT("H"&amp;(ROW()+12*(($AN2626-1)*3+$AO2626)-ROW())/12+5):INDIRECT("S"&amp;(ROW()+12*(($AN2626-1)*3+$AO2626)-ROW())/12+5),AQ2626)</f>
        <v>0</v>
      </c>
      <c r="AU2626" s="58">
        <f ca="1">IF(AND(AQ2626&gt;0,AR2626&gt;0),COUNTIF(AU$6:AU2625,"&gt;0")+1,0)</f>
        <v>0</v>
      </c>
    </row>
    <row r="2627" spans="40:47">
      <c r="AN2627" s="58">
        <v>73</v>
      </c>
      <c r="AO2627" s="58">
        <v>3</v>
      </c>
      <c r="AP2627" s="58">
        <v>6</v>
      </c>
      <c r="AQ2627" s="58">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58">
        <f ca="1">COUNTIF(INDIRECT("H"&amp;(ROW()+12*(($AN2627-1)*3+$AO2627)-ROW())/12+5):INDIRECT("S"&amp;(ROW()+12*(($AN2627-1)*3+$AO2627)-ROW())/12+5),AQ2627)</f>
        <v>0</v>
      </c>
      <c r="AU2627" s="58">
        <f ca="1">IF(AND(AQ2627&gt;0,AR2627&gt;0),COUNTIF(AU$6:AU2626,"&gt;0")+1,0)</f>
        <v>0</v>
      </c>
    </row>
    <row r="2628" spans="40:47">
      <c r="AN2628" s="58">
        <v>73</v>
      </c>
      <c r="AO2628" s="58">
        <v>3</v>
      </c>
      <c r="AP2628" s="58">
        <v>7</v>
      </c>
      <c r="AQ2628" s="58">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58">
        <f ca="1">COUNTIF(INDIRECT("H"&amp;(ROW()+12*(($AN2628-1)*3+$AO2628)-ROW())/12+5):INDIRECT("S"&amp;(ROW()+12*(($AN2628-1)*3+$AO2628)-ROW())/12+5),AQ2628)</f>
        <v>0</v>
      </c>
      <c r="AU2628" s="58">
        <f ca="1">IF(AND(AQ2628&gt;0,AR2628&gt;0),COUNTIF(AU$6:AU2627,"&gt;0")+1,0)</f>
        <v>0</v>
      </c>
    </row>
    <row r="2629" spans="40:47">
      <c r="AN2629" s="58">
        <v>73</v>
      </c>
      <c r="AO2629" s="58">
        <v>3</v>
      </c>
      <c r="AP2629" s="58">
        <v>8</v>
      </c>
      <c r="AQ2629" s="58">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58">
        <f ca="1">COUNTIF(INDIRECT("H"&amp;(ROW()+12*(($AN2629-1)*3+$AO2629)-ROW())/12+5):INDIRECT("S"&amp;(ROW()+12*(($AN2629-1)*3+$AO2629)-ROW())/12+5),AQ2629)</f>
        <v>0</v>
      </c>
      <c r="AU2629" s="58">
        <f ca="1">IF(AND(AQ2629&gt;0,AR2629&gt;0),COUNTIF(AU$6:AU2628,"&gt;0")+1,0)</f>
        <v>0</v>
      </c>
    </row>
    <row r="2630" spans="40:47">
      <c r="AN2630" s="58">
        <v>73</v>
      </c>
      <c r="AO2630" s="58">
        <v>3</v>
      </c>
      <c r="AP2630" s="58">
        <v>9</v>
      </c>
      <c r="AQ2630" s="58">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58">
        <f ca="1">COUNTIF(INDIRECT("H"&amp;(ROW()+12*(($AN2630-1)*3+$AO2630)-ROW())/12+5):INDIRECT("S"&amp;(ROW()+12*(($AN2630-1)*3+$AO2630)-ROW())/12+5),AQ2630)</f>
        <v>0</v>
      </c>
      <c r="AU2630" s="58">
        <f ca="1">IF(AND(AQ2630&gt;0,AR2630&gt;0),COUNTIF(AU$6:AU2629,"&gt;0")+1,0)</f>
        <v>0</v>
      </c>
    </row>
    <row r="2631" spans="40:47">
      <c r="AN2631" s="58">
        <v>73</v>
      </c>
      <c r="AO2631" s="58">
        <v>3</v>
      </c>
      <c r="AP2631" s="58">
        <v>10</v>
      </c>
      <c r="AQ2631" s="58">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58">
        <f ca="1">COUNTIF(INDIRECT("H"&amp;(ROW()+12*(($AN2631-1)*3+$AO2631)-ROW())/12+5):INDIRECT("S"&amp;(ROW()+12*(($AN2631-1)*3+$AO2631)-ROW())/12+5),AQ2631)</f>
        <v>0</v>
      </c>
      <c r="AU2631" s="58">
        <f ca="1">IF(AND(AQ2631&gt;0,AR2631&gt;0),COUNTIF(AU$6:AU2630,"&gt;0")+1,0)</f>
        <v>0</v>
      </c>
    </row>
    <row r="2632" spans="40:47">
      <c r="AN2632" s="58">
        <v>73</v>
      </c>
      <c r="AO2632" s="58">
        <v>3</v>
      </c>
      <c r="AP2632" s="58">
        <v>11</v>
      </c>
      <c r="AQ2632" s="58">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58">
        <f ca="1">COUNTIF(INDIRECT("H"&amp;(ROW()+12*(($AN2632-1)*3+$AO2632)-ROW())/12+5):INDIRECT("S"&amp;(ROW()+12*(($AN2632-1)*3+$AO2632)-ROW())/12+5),AQ2632)</f>
        <v>0</v>
      </c>
      <c r="AU2632" s="58">
        <f ca="1">IF(AND(AQ2632&gt;0,AR2632&gt;0),COUNTIF(AU$6:AU2631,"&gt;0")+1,0)</f>
        <v>0</v>
      </c>
    </row>
    <row r="2633" spans="40:47">
      <c r="AN2633" s="243">
        <v>73</v>
      </c>
      <c r="AO2633" s="243">
        <v>3</v>
      </c>
      <c r="AP2633" s="243">
        <v>12</v>
      </c>
      <c r="AQ2633" s="58">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58">
        <f ca="1">COUNTIF(INDIRECT("H"&amp;(ROW()+12*(($AN2633-1)*3+$AO2633)-ROW())/12+5):INDIRECT("S"&amp;(ROW()+12*(($AN2633-1)*3+$AO2633)-ROW())/12+5),AQ2633)</f>
        <v>0</v>
      </c>
      <c r="AU2633" s="58">
        <f ca="1">IF(AND(AQ2633&gt;0,AR2633&gt;0),COUNTIF(AU$6:AU2632,"&gt;0")+1,0)</f>
        <v>0</v>
      </c>
    </row>
    <row r="2634" spans="40:47">
      <c r="AN2634" s="58">
        <v>74</v>
      </c>
      <c r="AO2634" s="58">
        <v>1</v>
      </c>
      <c r="AP2634" s="58">
        <v>1</v>
      </c>
      <c r="AQ2634" s="58">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58">
        <f ca="1">COUNTIF(INDIRECT("H"&amp;(ROW()+12*(($AN2634-1)*3+$AO2634)-ROW())/12+5):INDIRECT("S"&amp;(ROW()+12*(($AN2634-1)*3+$AO2634)-ROW())/12+5),AQ2634)</f>
        <v>0</v>
      </c>
      <c r="AU2634" s="58">
        <f ca="1">IF(AND(AQ2634&gt;0,AR2634&gt;0),COUNTIF(AU$6:AU2633,"&gt;0")+1,0)</f>
        <v>0</v>
      </c>
    </row>
    <row r="2635" spans="40:47">
      <c r="AN2635" s="58">
        <v>74</v>
      </c>
      <c r="AO2635" s="58">
        <v>1</v>
      </c>
      <c r="AP2635" s="58">
        <v>2</v>
      </c>
      <c r="AQ2635" s="58">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58">
        <f ca="1">COUNTIF(INDIRECT("H"&amp;(ROW()+12*(($AN2635-1)*3+$AO2635)-ROW())/12+5):INDIRECT("S"&amp;(ROW()+12*(($AN2635-1)*3+$AO2635)-ROW())/12+5),AQ2635)</f>
        <v>0</v>
      </c>
      <c r="AU2635" s="58">
        <f ca="1">IF(AND(AQ2635&gt;0,AR2635&gt;0),COUNTIF(AU$6:AU2634,"&gt;0")+1,0)</f>
        <v>0</v>
      </c>
    </row>
    <row r="2636" spans="40:47">
      <c r="AN2636" s="58">
        <v>74</v>
      </c>
      <c r="AO2636" s="58">
        <v>1</v>
      </c>
      <c r="AP2636" s="58">
        <v>3</v>
      </c>
      <c r="AQ2636" s="58">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58">
        <f ca="1">COUNTIF(INDIRECT("H"&amp;(ROW()+12*(($AN2636-1)*3+$AO2636)-ROW())/12+5):INDIRECT("S"&amp;(ROW()+12*(($AN2636-1)*3+$AO2636)-ROW())/12+5),AQ2636)</f>
        <v>0</v>
      </c>
      <c r="AU2636" s="58">
        <f ca="1">IF(AND(AQ2636&gt;0,AR2636&gt;0),COUNTIF(AU$6:AU2635,"&gt;0")+1,0)</f>
        <v>0</v>
      </c>
    </row>
    <row r="2637" spans="40:47">
      <c r="AN2637" s="58">
        <v>74</v>
      </c>
      <c r="AO2637" s="58">
        <v>1</v>
      </c>
      <c r="AP2637" s="58">
        <v>4</v>
      </c>
      <c r="AQ2637" s="58">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58">
        <f ca="1">COUNTIF(INDIRECT("H"&amp;(ROW()+12*(($AN2637-1)*3+$AO2637)-ROW())/12+5):INDIRECT("S"&amp;(ROW()+12*(($AN2637-1)*3+$AO2637)-ROW())/12+5),AQ2637)</f>
        <v>0</v>
      </c>
      <c r="AU2637" s="58">
        <f ca="1">IF(AND(AQ2637&gt;0,AR2637&gt;0),COUNTIF(AU$6:AU2636,"&gt;0")+1,0)</f>
        <v>0</v>
      </c>
    </row>
    <row r="2638" spans="40:47">
      <c r="AN2638" s="58">
        <v>74</v>
      </c>
      <c r="AO2638" s="58">
        <v>1</v>
      </c>
      <c r="AP2638" s="58">
        <v>5</v>
      </c>
      <c r="AQ2638" s="58">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58">
        <f ca="1">COUNTIF(INDIRECT("H"&amp;(ROW()+12*(($AN2638-1)*3+$AO2638)-ROW())/12+5):INDIRECT("S"&amp;(ROW()+12*(($AN2638-1)*3+$AO2638)-ROW())/12+5),AQ2638)</f>
        <v>0</v>
      </c>
      <c r="AU2638" s="58">
        <f ca="1">IF(AND(AQ2638&gt;0,AR2638&gt;0),COUNTIF(AU$6:AU2637,"&gt;0")+1,0)</f>
        <v>0</v>
      </c>
    </row>
    <row r="2639" spans="40:47">
      <c r="AN2639" s="58">
        <v>74</v>
      </c>
      <c r="AO2639" s="58">
        <v>1</v>
      </c>
      <c r="AP2639" s="58">
        <v>6</v>
      </c>
      <c r="AQ2639" s="58">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58">
        <f ca="1">COUNTIF(INDIRECT("H"&amp;(ROW()+12*(($AN2639-1)*3+$AO2639)-ROW())/12+5):INDIRECT("S"&amp;(ROW()+12*(($AN2639-1)*3+$AO2639)-ROW())/12+5),AQ2639)</f>
        <v>0</v>
      </c>
      <c r="AU2639" s="58">
        <f ca="1">IF(AND(AQ2639&gt;0,AR2639&gt;0),COUNTIF(AU$6:AU2638,"&gt;0")+1,0)</f>
        <v>0</v>
      </c>
    </row>
    <row r="2640" spans="40:47">
      <c r="AN2640" s="58">
        <v>74</v>
      </c>
      <c r="AO2640" s="58">
        <v>1</v>
      </c>
      <c r="AP2640" s="58">
        <v>7</v>
      </c>
      <c r="AQ2640" s="58">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58">
        <f ca="1">COUNTIF(INDIRECT("H"&amp;(ROW()+12*(($AN2640-1)*3+$AO2640)-ROW())/12+5):INDIRECT("S"&amp;(ROW()+12*(($AN2640-1)*3+$AO2640)-ROW())/12+5),AQ2640)</f>
        <v>0</v>
      </c>
      <c r="AU2640" s="58">
        <f ca="1">IF(AND(AQ2640&gt;0,AR2640&gt;0),COUNTIF(AU$6:AU2639,"&gt;0")+1,0)</f>
        <v>0</v>
      </c>
    </row>
    <row r="2641" spans="40:47">
      <c r="AN2641" s="58">
        <v>74</v>
      </c>
      <c r="AO2641" s="58">
        <v>1</v>
      </c>
      <c r="AP2641" s="58">
        <v>8</v>
      </c>
      <c r="AQ2641" s="58">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58">
        <f ca="1">COUNTIF(INDIRECT("H"&amp;(ROW()+12*(($AN2641-1)*3+$AO2641)-ROW())/12+5):INDIRECT("S"&amp;(ROW()+12*(($AN2641-1)*3+$AO2641)-ROW())/12+5),AQ2641)</f>
        <v>0</v>
      </c>
      <c r="AU2641" s="58">
        <f ca="1">IF(AND(AQ2641&gt;0,AR2641&gt;0),COUNTIF(AU$6:AU2640,"&gt;0")+1,0)</f>
        <v>0</v>
      </c>
    </row>
    <row r="2642" spans="40:47">
      <c r="AN2642" s="58">
        <v>74</v>
      </c>
      <c r="AO2642" s="58">
        <v>1</v>
      </c>
      <c r="AP2642" s="58">
        <v>9</v>
      </c>
      <c r="AQ2642" s="58">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58">
        <f ca="1">COUNTIF(INDIRECT("H"&amp;(ROW()+12*(($AN2642-1)*3+$AO2642)-ROW())/12+5):INDIRECT("S"&amp;(ROW()+12*(($AN2642-1)*3+$AO2642)-ROW())/12+5),AQ2642)</f>
        <v>0</v>
      </c>
      <c r="AU2642" s="58">
        <f ca="1">IF(AND(AQ2642&gt;0,AR2642&gt;0),COUNTIF(AU$6:AU2641,"&gt;0")+1,0)</f>
        <v>0</v>
      </c>
    </row>
    <row r="2643" spans="40:47">
      <c r="AN2643" s="58">
        <v>74</v>
      </c>
      <c r="AO2643" s="58">
        <v>1</v>
      </c>
      <c r="AP2643" s="58">
        <v>10</v>
      </c>
      <c r="AQ2643" s="58">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58">
        <f ca="1">COUNTIF(INDIRECT("H"&amp;(ROW()+12*(($AN2643-1)*3+$AO2643)-ROW())/12+5):INDIRECT("S"&amp;(ROW()+12*(($AN2643-1)*3+$AO2643)-ROW())/12+5),AQ2643)</f>
        <v>0</v>
      </c>
      <c r="AU2643" s="58">
        <f ca="1">IF(AND(AQ2643&gt;0,AR2643&gt;0),COUNTIF(AU$6:AU2642,"&gt;0")+1,0)</f>
        <v>0</v>
      </c>
    </row>
    <row r="2644" spans="40:47">
      <c r="AN2644" s="58">
        <v>74</v>
      </c>
      <c r="AO2644" s="58">
        <v>1</v>
      </c>
      <c r="AP2644" s="58">
        <v>11</v>
      </c>
      <c r="AQ2644" s="58">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58">
        <f ca="1">COUNTIF(INDIRECT("H"&amp;(ROW()+12*(($AN2644-1)*3+$AO2644)-ROW())/12+5):INDIRECT("S"&amp;(ROW()+12*(($AN2644-1)*3+$AO2644)-ROW())/12+5),AQ2644)</f>
        <v>0</v>
      </c>
      <c r="AU2644" s="58">
        <f ca="1">IF(AND(AQ2644&gt;0,AR2644&gt;0),COUNTIF(AU$6:AU2643,"&gt;0")+1,0)</f>
        <v>0</v>
      </c>
    </row>
    <row r="2645" spans="40:47">
      <c r="AN2645" s="58">
        <v>74</v>
      </c>
      <c r="AO2645" s="58">
        <v>1</v>
      </c>
      <c r="AP2645" s="58">
        <v>12</v>
      </c>
      <c r="AQ2645" s="58">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58">
        <f ca="1">COUNTIF(INDIRECT("H"&amp;(ROW()+12*(($AN2645-1)*3+$AO2645)-ROW())/12+5):INDIRECT("S"&amp;(ROW()+12*(($AN2645-1)*3+$AO2645)-ROW())/12+5),AQ2645)</f>
        <v>0</v>
      </c>
      <c r="AU2645" s="58">
        <f ca="1">IF(AND(AQ2645&gt;0,AR2645&gt;0),COUNTIF(AU$6:AU2644,"&gt;0")+1,0)</f>
        <v>0</v>
      </c>
    </row>
    <row r="2646" spans="40:47">
      <c r="AN2646" s="58">
        <v>74</v>
      </c>
      <c r="AO2646" s="58">
        <v>2</v>
      </c>
      <c r="AP2646" s="58">
        <v>1</v>
      </c>
      <c r="AQ2646" s="58">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58">
        <f ca="1">COUNTIF(INDIRECT("H"&amp;(ROW()+12*(($AN2646-1)*3+$AO2646)-ROW())/12+5):INDIRECT("S"&amp;(ROW()+12*(($AN2646-1)*3+$AO2646)-ROW())/12+5),AQ2646)</f>
        <v>0</v>
      </c>
      <c r="AU2646" s="58">
        <f ca="1">IF(AND(AQ2646&gt;0,AR2646&gt;0),COUNTIF(AU$6:AU2645,"&gt;0")+1,0)</f>
        <v>0</v>
      </c>
    </row>
    <row r="2647" spans="40:47">
      <c r="AN2647" s="58">
        <v>74</v>
      </c>
      <c r="AO2647" s="58">
        <v>2</v>
      </c>
      <c r="AP2647" s="58">
        <v>2</v>
      </c>
      <c r="AQ2647" s="58">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58">
        <f ca="1">COUNTIF(INDIRECT("H"&amp;(ROW()+12*(($AN2647-1)*3+$AO2647)-ROW())/12+5):INDIRECT("S"&amp;(ROW()+12*(($AN2647-1)*3+$AO2647)-ROW())/12+5),AQ2647)</f>
        <v>0</v>
      </c>
      <c r="AU2647" s="58">
        <f ca="1">IF(AND(AQ2647&gt;0,AR2647&gt;0),COUNTIF(AU$6:AU2646,"&gt;0")+1,0)</f>
        <v>0</v>
      </c>
    </row>
    <row r="2648" spans="40:47">
      <c r="AN2648" s="58">
        <v>74</v>
      </c>
      <c r="AO2648" s="58">
        <v>2</v>
      </c>
      <c r="AP2648" s="58">
        <v>3</v>
      </c>
      <c r="AQ2648" s="58">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58">
        <f ca="1">COUNTIF(INDIRECT("H"&amp;(ROW()+12*(($AN2648-1)*3+$AO2648)-ROW())/12+5):INDIRECT("S"&amp;(ROW()+12*(($AN2648-1)*3+$AO2648)-ROW())/12+5),AQ2648)</f>
        <v>0</v>
      </c>
      <c r="AU2648" s="58">
        <f ca="1">IF(AND(AQ2648&gt;0,AR2648&gt;0),COUNTIF(AU$6:AU2647,"&gt;0")+1,0)</f>
        <v>0</v>
      </c>
    </row>
    <row r="2649" spans="40:47">
      <c r="AN2649" s="58">
        <v>74</v>
      </c>
      <c r="AO2649" s="58">
        <v>2</v>
      </c>
      <c r="AP2649" s="58">
        <v>4</v>
      </c>
      <c r="AQ2649" s="58">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58">
        <f ca="1">COUNTIF(INDIRECT("H"&amp;(ROW()+12*(($AN2649-1)*3+$AO2649)-ROW())/12+5):INDIRECT("S"&amp;(ROW()+12*(($AN2649-1)*3+$AO2649)-ROW())/12+5),AQ2649)</f>
        <v>0</v>
      </c>
      <c r="AU2649" s="58">
        <f ca="1">IF(AND(AQ2649&gt;0,AR2649&gt;0),COUNTIF(AU$6:AU2648,"&gt;0")+1,0)</f>
        <v>0</v>
      </c>
    </row>
    <row r="2650" spans="40:47">
      <c r="AN2650" s="58">
        <v>74</v>
      </c>
      <c r="AO2650" s="58">
        <v>2</v>
      </c>
      <c r="AP2650" s="58">
        <v>5</v>
      </c>
      <c r="AQ2650" s="58">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58">
        <f ca="1">COUNTIF(INDIRECT("H"&amp;(ROW()+12*(($AN2650-1)*3+$AO2650)-ROW())/12+5):INDIRECT("S"&amp;(ROW()+12*(($AN2650-1)*3+$AO2650)-ROW())/12+5),AQ2650)</f>
        <v>0</v>
      </c>
      <c r="AU2650" s="58">
        <f ca="1">IF(AND(AQ2650&gt;0,AR2650&gt;0),COUNTIF(AU$6:AU2649,"&gt;0")+1,0)</f>
        <v>0</v>
      </c>
    </row>
    <row r="2651" spans="40:47">
      <c r="AN2651" s="58">
        <v>74</v>
      </c>
      <c r="AO2651" s="58">
        <v>2</v>
      </c>
      <c r="AP2651" s="58">
        <v>6</v>
      </c>
      <c r="AQ2651" s="58">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58">
        <f ca="1">COUNTIF(INDIRECT("H"&amp;(ROW()+12*(($AN2651-1)*3+$AO2651)-ROW())/12+5):INDIRECT("S"&amp;(ROW()+12*(($AN2651-1)*3+$AO2651)-ROW())/12+5),AQ2651)</f>
        <v>0</v>
      </c>
      <c r="AU2651" s="58">
        <f ca="1">IF(AND(AQ2651&gt;0,AR2651&gt;0),COUNTIF(AU$6:AU2650,"&gt;0")+1,0)</f>
        <v>0</v>
      </c>
    </row>
    <row r="2652" spans="40:47">
      <c r="AN2652" s="58">
        <v>74</v>
      </c>
      <c r="AO2652" s="58">
        <v>2</v>
      </c>
      <c r="AP2652" s="58">
        <v>7</v>
      </c>
      <c r="AQ2652" s="58">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58">
        <f ca="1">COUNTIF(INDIRECT("H"&amp;(ROW()+12*(($AN2652-1)*3+$AO2652)-ROW())/12+5):INDIRECT("S"&amp;(ROW()+12*(($AN2652-1)*3+$AO2652)-ROW())/12+5),AQ2652)</f>
        <v>0</v>
      </c>
      <c r="AU2652" s="58">
        <f ca="1">IF(AND(AQ2652&gt;0,AR2652&gt;0),COUNTIF(AU$6:AU2651,"&gt;0")+1,0)</f>
        <v>0</v>
      </c>
    </row>
    <row r="2653" spans="40:47">
      <c r="AN2653" s="58">
        <v>74</v>
      </c>
      <c r="AO2653" s="58">
        <v>2</v>
      </c>
      <c r="AP2653" s="58">
        <v>8</v>
      </c>
      <c r="AQ2653" s="58">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58">
        <f ca="1">COUNTIF(INDIRECT("H"&amp;(ROW()+12*(($AN2653-1)*3+$AO2653)-ROW())/12+5):INDIRECT("S"&amp;(ROW()+12*(($AN2653-1)*3+$AO2653)-ROW())/12+5),AQ2653)</f>
        <v>0</v>
      </c>
      <c r="AU2653" s="58">
        <f ca="1">IF(AND(AQ2653&gt;0,AR2653&gt;0),COUNTIF(AU$6:AU2652,"&gt;0")+1,0)</f>
        <v>0</v>
      </c>
    </row>
    <row r="2654" spans="40:47">
      <c r="AN2654" s="58">
        <v>74</v>
      </c>
      <c r="AO2654" s="58">
        <v>2</v>
      </c>
      <c r="AP2654" s="58">
        <v>9</v>
      </c>
      <c r="AQ2654" s="58">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58">
        <f ca="1">COUNTIF(INDIRECT("H"&amp;(ROW()+12*(($AN2654-1)*3+$AO2654)-ROW())/12+5):INDIRECT("S"&amp;(ROW()+12*(($AN2654-1)*3+$AO2654)-ROW())/12+5),AQ2654)</f>
        <v>0</v>
      </c>
      <c r="AU2654" s="58">
        <f ca="1">IF(AND(AQ2654&gt;0,AR2654&gt;0),COUNTIF(AU$6:AU2653,"&gt;0")+1,0)</f>
        <v>0</v>
      </c>
    </row>
    <row r="2655" spans="40:47">
      <c r="AN2655" s="58">
        <v>74</v>
      </c>
      <c r="AO2655" s="58">
        <v>2</v>
      </c>
      <c r="AP2655" s="58">
        <v>10</v>
      </c>
      <c r="AQ2655" s="58">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58">
        <f ca="1">COUNTIF(INDIRECT("H"&amp;(ROW()+12*(($AN2655-1)*3+$AO2655)-ROW())/12+5):INDIRECT("S"&amp;(ROW()+12*(($AN2655-1)*3+$AO2655)-ROW())/12+5),AQ2655)</f>
        <v>0</v>
      </c>
      <c r="AU2655" s="58">
        <f ca="1">IF(AND(AQ2655&gt;0,AR2655&gt;0),COUNTIF(AU$6:AU2654,"&gt;0")+1,0)</f>
        <v>0</v>
      </c>
    </row>
    <row r="2656" spans="40:47">
      <c r="AN2656" s="58">
        <v>74</v>
      </c>
      <c r="AO2656" s="58">
        <v>2</v>
      </c>
      <c r="AP2656" s="58">
        <v>11</v>
      </c>
      <c r="AQ2656" s="58">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58">
        <f ca="1">COUNTIF(INDIRECT("H"&amp;(ROW()+12*(($AN2656-1)*3+$AO2656)-ROW())/12+5):INDIRECT("S"&amp;(ROW()+12*(($AN2656-1)*3+$AO2656)-ROW())/12+5),AQ2656)</f>
        <v>0</v>
      </c>
      <c r="AU2656" s="58">
        <f ca="1">IF(AND(AQ2656&gt;0,AR2656&gt;0),COUNTIF(AU$6:AU2655,"&gt;0")+1,0)</f>
        <v>0</v>
      </c>
    </row>
    <row r="2657" spans="40:47">
      <c r="AN2657" s="58">
        <v>74</v>
      </c>
      <c r="AO2657" s="58">
        <v>2</v>
      </c>
      <c r="AP2657" s="58">
        <v>12</v>
      </c>
      <c r="AQ2657" s="58">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58">
        <f ca="1">COUNTIF(INDIRECT("H"&amp;(ROW()+12*(($AN2657-1)*3+$AO2657)-ROW())/12+5):INDIRECT("S"&amp;(ROW()+12*(($AN2657-1)*3+$AO2657)-ROW())/12+5),AQ2657)</f>
        <v>0</v>
      </c>
      <c r="AU2657" s="58">
        <f ca="1">IF(AND(AQ2657&gt;0,AR2657&gt;0),COUNTIF(AU$6:AU2656,"&gt;0")+1,0)</f>
        <v>0</v>
      </c>
    </row>
    <row r="2658" spans="40:47">
      <c r="AN2658" s="58">
        <v>74</v>
      </c>
      <c r="AO2658" s="58">
        <v>3</v>
      </c>
      <c r="AP2658" s="58">
        <v>1</v>
      </c>
      <c r="AQ2658" s="58">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58">
        <f ca="1">COUNTIF(INDIRECT("H"&amp;(ROW()+12*(($AN2658-1)*3+$AO2658)-ROW())/12+5):INDIRECT("S"&amp;(ROW()+12*(($AN2658-1)*3+$AO2658)-ROW())/12+5),AQ2658)</f>
        <v>0</v>
      </c>
      <c r="AU2658" s="58">
        <f ca="1">IF(AND(AQ2658&gt;0,AR2658&gt;0),COUNTIF(AU$6:AU2657,"&gt;0")+1,0)</f>
        <v>0</v>
      </c>
    </row>
    <row r="2659" spans="40:47">
      <c r="AN2659" s="58">
        <v>74</v>
      </c>
      <c r="AO2659" s="58">
        <v>3</v>
      </c>
      <c r="AP2659" s="58">
        <v>2</v>
      </c>
      <c r="AQ2659" s="58">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58">
        <f ca="1">COUNTIF(INDIRECT("H"&amp;(ROW()+12*(($AN2659-1)*3+$AO2659)-ROW())/12+5):INDIRECT("S"&amp;(ROW()+12*(($AN2659-1)*3+$AO2659)-ROW())/12+5),AQ2659)</f>
        <v>0</v>
      </c>
      <c r="AU2659" s="58">
        <f ca="1">IF(AND(AQ2659&gt;0,AR2659&gt;0),COUNTIF(AU$6:AU2658,"&gt;0")+1,0)</f>
        <v>0</v>
      </c>
    </row>
    <row r="2660" spans="40:47">
      <c r="AN2660" s="58">
        <v>74</v>
      </c>
      <c r="AO2660" s="58">
        <v>3</v>
      </c>
      <c r="AP2660" s="58">
        <v>3</v>
      </c>
      <c r="AQ2660" s="58">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58">
        <f ca="1">COUNTIF(INDIRECT("H"&amp;(ROW()+12*(($AN2660-1)*3+$AO2660)-ROW())/12+5):INDIRECT("S"&amp;(ROW()+12*(($AN2660-1)*3+$AO2660)-ROW())/12+5),AQ2660)</f>
        <v>0</v>
      </c>
      <c r="AU2660" s="58">
        <f ca="1">IF(AND(AQ2660&gt;0,AR2660&gt;0),COUNTIF(AU$6:AU2659,"&gt;0")+1,0)</f>
        <v>0</v>
      </c>
    </row>
    <row r="2661" spans="40:47">
      <c r="AN2661" s="58">
        <v>74</v>
      </c>
      <c r="AO2661" s="58">
        <v>3</v>
      </c>
      <c r="AP2661" s="58">
        <v>4</v>
      </c>
      <c r="AQ2661" s="58">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58">
        <f ca="1">COUNTIF(INDIRECT("H"&amp;(ROW()+12*(($AN2661-1)*3+$AO2661)-ROW())/12+5):INDIRECT("S"&amp;(ROW()+12*(($AN2661-1)*3+$AO2661)-ROW())/12+5),AQ2661)</f>
        <v>0</v>
      </c>
      <c r="AU2661" s="58">
        <f ca="1">IF(AND(AQ2661&gt;0,AR2661&gt;0),COUNTIF(AU$6:AU2660,"&gt;0")+1,0)</f>
        <v>0</v>
      </c>
    </row>
    <row r="2662" spans="40:47">
      <c r="AN2662" s="58">
        <v>74</v>
      </c>
      <c r="AO2662" s="58">
        <v>3</v>
      </c>
      <c r="AP2662" s="58">
        <v>5</v>
      </c>
      <c r="AQ2662" s="58">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58">
        <f ca="1">COUNTIF(INDIRECT("H"&amp;(ROW()+12*(($AN2662-1)*3+$AO2662)-ROW())/12+5):INDIRECT("S"&amp;(ROW()+12*(($AN2662-1)*3+$AO2662)-ROW())/12+5),AQ2662)</f>
        <v>0</v>
      </c>
      <c r="AU2662" s="58">
        <f ca="1">IF(AND(AQ2662&gt;0,AR2662&gt;0),COUNTIF(AU$6:AU2661,"&gt;0")+1,0)</f>
        <v>0</v>
      </c>
    </row>
    <row r="2663" spans="40:47">
      <c r="AN2663" s="58">
        <v>74</v>
      </c>
      <c r="AO2663" s="58">
        <v>3</v>
      </c>
      <c r="AP2663" s="58">
        <v>6</v>
      </c>
      <c r="AQ2663" s="58">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58">
        <f ca="1">COUNTIF(INDIRECT("H"&amp;(ROW()+12*(($AN2663-1)*3+$AO2663)-ROW())/12+5):INDIRECT("S"&amp;(ROW()+12*(($AN2663-1)*3+$AO2663)-ROW())/12+5),AQ2663)</f>
        <v>0</v>
      </c>
      <c r="AU2663" s="58">
        <f ca="1">IF(AND(AQ2663&gt;0,AR2663&gt;0),COUNTIF(AU$6:AU2662,"&gt;0")+1,0)</f>
        <v>0</v>
      </c>
    </row>
    <row r="2664" spans="40:47">
      <c r="AN2664" s="58">
        <v>74</v>
      </c>
      <c r="AO2664" s="58">
        <v>3</v>
      </c>
      <c r="AP2664" s="58">
        <v>7</v>
      </c>
      <c r="AQ2664" s="58">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58">
        <f ca="1">COUNTIF(INDIRECT("H"&amp;(ROW()+12*(($AN2664-1)*3+$AO2664)-ROW())/12+5):INDIRECT("S"&amp;(ROW()+12*(($AN2664-1)*3+$AO2664)-ROW())/12+5),AQ2664)</f>
        <v>0</v>
      </c>
      <c r="AU2664" s="58">
        <f ca="1">IF(AND(AQ2664&gt;0,AR2664&gt;0),COUNTIF(AU$6:AU2663,"&gt;0")+1,0)</f>
        <v>0</v>
      </c>
    </row>
    <row r="2665" spans="40:47">
      <c r="AN2665" s="58">
        <v>74</v>
      </c>
      <c r="AO2665" s="58">
        <v>3</v>
      </c>
      <c r="AP2665" s="58">
        <v>8</v>
      </c>
      <c r="AQ2665" s="58">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58">
        <f ca="1">COUNTIF(INDIRECT("H"&amp;(ROW()+12*(($AN2665-1)*3+$AO2665)-ROW())/12+5):INDIRECT("S"&amp;(ROW()+12*(($AN2665-1)*3+$AO2665)-ROW())/12+5),AQ2665)</f>
        <v>0</v>
      </c>
      <c r="AU2665" s="58">
        <f ca="1">IF(AND(AQ2665&gt;0,AR2665&gt;0),COUNTIF(AU$6:AU2664,"&gt;0")+1,0)</f>
        <v>0</v>
      </c>
    </row>
    <row r="2666" spans="40:47">
      <c r="AN2666" s="58">
        <v>74</v>
      </c>
      <c r="AO2666" s="58">
        <v>3</v>
      </c>
      <c r="AP2666" s="58">
        <v>9</v>
      </c>
      <c r="AQ2666" s="58">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58">
        <f ca="1">COUNTIF(INDIRECT("H"&amp;(ROW()+12*(($AN2666-1)*3+$AO2666)-ROW())/12+5):INDIRECT("S"&amp;(ROW()+12*(($AN2666-1)*3+$AO2666)-ROW())/12+5),AQ2666)</f>
        <v>0</v>
      </c>
      <c r="AU2666" s="58">
        <f ca="1">IF(AND(AQ2666&gt;0,AR2666&gt;0),COUNTIF(AU$6:AU2665,"&gt;0")+1,0)</f>
        <v>0</v>
      </c>
    </row>
    <row r="2667" spans="40:47">
      <c r="AN2667" s="58">
        <v>74</v>
      </c>
      <c r="AO2667" s="58">
        <v>3</v>
      </c>
      <c r="AP2667" s="58">
        <v>10</v>
      </c>
      <c r="AQ2667" s="58">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58">
        <f ca="1">COUNTIF(INDIRECT("H"&amp;(ROW()+12*(($AN2667-1)*3+$AO2667)-ROW())/12+5):INDIRECT("S"&amp;(ROW()+12*(($AN2667-1)*3+$AO2667)-ROW())/12+5),AQ2667)</f>
        <v>0</v>
      </c>
      <c r="AU2667" s="58">
        <f ca="1">IF(AND(AQ2667&gt;0,AR2667&gt;0),COUNTIF(AU$6:AU2666,"&gt;0")+1,0)</f>
        <v>0</v>
      </c>
    </row>
    <row r="2668" spans="40:47">
      <c r="AN2668" s="58">
        <v>74</v>
      </c>
      <c r="AO2668" s="58">
        <v>3</v>
      </c>
      <c r="AP2668" s="58">
        <v>11</v>
      </c>
      <c r="AQ2668" s="58">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58">
        <f ca="1">COUNTIF(INDIRECT("H"&amp;(ROW()+12*(($AN2668-1)*3+$AO2668)-ROW())/12+5):INDIRECT("S"&amp;(ROW()+12*(($AN2668-1)*3+$AO2668)-ROW())/12+5),AQ2668)</f>
        <v>0</v>
      </c>
      <c r="AU2668" s="58">
        <f ca="1">IF(AND(AQ2668&gt;0,AR2668&gt;0),COUNTIF(AU$6:AU2667,"&gt;0")+1,0)</f>
        <v>0</v>
      </c>
    </row>
    <row r="2669" spans="40:47">
      <c r="AN2669" s="243">
        <v>74</v>
      </c>
      <c r="AO2669" s="243">
        <v>3</v>
      </c>
      <c r="AP2669" s="243">
        <v>12</v>
      </c>
      <c r="AQ2669" s="58">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58">
        <f ca="1">COUNTIF(INDIRECT("H"&amp;(ROW()+12*(($AN2669-1)*3+$AO2669)-ROW())/12+5):INDIRECT("S"&amp;(ROW()+12*(($AN2669-1)*3+$AO2669)-ROW())/12+5),AQ2669)</f>
        <v>0</v>
      </c>
      <c r="AU2669" s="58">
        <f ca="1">IF(AND(AQ2669&gt;0,AR2669&gt;0),COUNTIF(AU$6:AU2668,"&gt;0")+1,0)</f>
        <v>0</v>
      </c>
    </row>
    <row r="2670" spans="40:47">
      <c r="AN2670" s="58">
        <v>75</v>
      </c>
      <c r="AO2670" s="58">
        <v>1</v>
      </c>
      <c r="AP2670" s="58">
        <v>1</v>
      </c>
      <c r="AQ2670" s="58">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58">
        <f ca="1">COUNTIF(INDIRECT("H"&amp;(ROW()+12*(($AN2670-1)*3+$AO2670)-ROW())/12+5):INDIRECT("S"&amp;(ROW()+12*(($AN2670-1)*3+$AO2670)-ROW())/12+5),AQ2670)</f>
        <v>0</v>
      </c>
      <c r="AU2670" s="58">
        <f ca="1">IF(AND(AQ2670&gt;0,AR2670&gt;0),COUNTIF(AU$6:AU2669,"&gt;0")+1,0)</f>
        <v>0</v>
      </c>
    </row>
    <row r="2671" spans="40:47">
      <c r="AN2671" s="58">
        <v>75</v>
      </c>
      <c r="AO2671" s="58">
        <v>1</v>
      </c>
      <c r="AP2671" s="58">
        <v>2</v>
      </c>
      <c r="AQ2671" s="58">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58">
        <f ca="1">COUNTIF(INDIRECT("H"&amp;(ROW()+12*(($AN2671-1)*3+$AO2671)-ROW())/12+5):INDIRECT("S"&amp;(ROW()+12*(($AN2671-1)*3+$AO2671)-ROW())/12+5),AQ2671)</f>
        <v>0</v>
      </c>
      <c r="AU2671" s="58">
        <f ca="1">IF(AND(AQ2671&gt;0,AR2671&gt;0),COUNTIF(AU$6:AU2670,"&gt;0")+1,0)</f>
        <v>0</v>
      </c>
    </row>
    <row r="2672" spans="40:47">
      <c r="AN2672" s="58">
        <v>75</v>
      </c>
      <c r="AO2672" s="58">
        <v>1</v>
      </c>
      <c r="AP2672" s="58">
        <v>3</v>
      </c>
      <c r="AQ2672" s="58">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58">
        <f ca="1">COUNTIF(INDIRECT("H"&amp;(ROW()+12*(($AN2672-1)*3+$AO2672)-ROW())/12+5):INDIRECT("S"&amp;(ROW()+12*(($AN2672-1)*3+$AO2672)-ROW())/12+5),AQ2672)</f>
        <v>0</v>
      </c>
      <c r="AU2672" s="58">
        <f ca="1">IF(AND(AQ2672&gt;0,AR2672&gt;0),COUNTIF(AU$6:AU2671,"&gt;0")+1,0)</f>
        <v>0</v>
      </c>
    </row>
    <row r="2673" spans="40:47">
      <c r="AN2673" s="58">
        <v>75</v>
      </c>
      <c r="AO2673" s="58">
        <v>1</v>
      </c>
      <c r="AP2673" s="58">
        <v>4</v>
      </c>
      <c r="AQ2673" s="58">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58">
        <f ca="1">COUNTIF(INDIRECT("H"&amp;(ROW()+12*(($AN2673-1)*3+$AO2673)-ROW())/12+5):INDIRECT("S"&amp;(ROW()+12*(($AN2673-1)*3+$AO2673)-ROW())/12+5),AQ2673)</f>
        <v>0</v>
      </c>
      <c r="AU2673" s="58">
        <f ca="1">IF(AND(AQ2673&gt;0,AR2673&gt;0),COUNTIF(AU$6:AU2672,"&gt;0")+1,0)</f>
        <v>0</v>
      </c>
    </row>
    <row r="2674" spans="40:47">
      <c r="AN2674" s="58">
        <v>75</v>
      </c>
      <c r="AO2674" s="58">
        <v>1</v>
      </c>
      <c r="AP2674" s="58">
        <v>5</v>
      </c>
      <c r="AQ2674" s="58">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58">
        <f ca="1">COUNTIF(INDIRECT("H"&amp;(ROW()+12*(($AN2674-1)*3+$AO2674)-ROW())/12+5):INDIRECT("S"&amp;(ROW()+12*(($AN2674-1)*3+$AO2674)-ROW())/12+5),AQ2674)</f>
        <v>0</v>
      </c>
      <c r="AU2674" s="58">
        <f ca="1">IF(AND(AQ2674&gt;0,AR2674&gt;0),COUNTIF(AU$6:AU2673,"&gt;0")+1,0)</f>
        <v>0</v>
      </c>
    </row>
    <row r="2675" spans="40:47">
      <c r="AN2675" s="58">
        <v>75</v>
      </c>
      <c r="AO2675" s="58">
        <v>1</v>
      </c>
      <c r="AP2675" s="58">
        <v>6</v>
      </c>
      <c r="AQ2675" s="58">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58">
        <f ca="1">COUNTIF(INDIRECT("H"&amp;(ROW()+12*(($AN2675-1)*3+$AO2675)-ROW())/12+5):INDIRECT("S"&amp;(ROW()+12*(($AN2675-1)*3+$AO2675)-ROW())/12+5),AQ2675)</f>
        <v>0</v>
      </c>
      <c r="AU2675" s="58">
        <f ca="1">IF(AND(AQ2675&gt;0,AR2675&gt;0),COUNTIF(AU$6:AU2674,"&gt;0")+1,0)</f>
        <v>0</v>
      </c>
    </row>
    <row r="2676" spans="40:47">
      <c r="AN2676" s="58">
        <v>75</v>
      </c>
      <c r="AO2676" s="58">
        <v>1</v>
      </c>
      <c r="AP2676" s="58">
        <v>7</v>
      </c>
      <c r="AQ2676" s="58">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58">
        <f ca="1">COUNTIF(INDIRECT("H"&amp;(ROW()+12*(($AN2676-1)*3+$AO2676)-ROW())/12+5):INDIRECT("S"&amp;(ROW()+12*(($AN2676-1)*3+$AO2676)-ROW())/12+5),AQ2676)</f>
        <v>0</v>
      </c>
      <c r="AU2676" s="58">
        <f ca="1">IF(AND(AQ2676&gt;0,AR2676&gt;0),COUNTIF(AU$6:AU2675,"&gt;0")+1,0)</f>
        <v>0</v>
      </c>
    </row>
    <row r="2677" spans="40:47">
      <c r="AN2677" s="58">
        <v>75</v>
      </c>
      <c r="AO2677" s="58">
        <v>1</v>
      </c>
      <c r="AP2677" s="58">
        <v>8</v>
      </c>
      <c r="AQ2677" s="58">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58">
        <f ca="1">COUNTIF(INDIRECT("H"&amp;(ROW()+12*(($AN2677-1)*3+$AO2677)-ROW())/12+5):INDIRECT("S"&amp;(ROW()+12*(($AN2677-1)*3+$AO2677)-ROW())/12+5),AQ2677)</f>
        <v>0</v>
      </c>
      <c r="AU2677" s="58">
        <f ca="1">IF(AND(AQ2677&gt;0,AR2677&gt;0),COUNTIF(AU$6:AU2676,"&gt;0")+1,0)</f>
        <v>0</v>
      </c>
    </row>
    <row r="2678" spans="40:47">
      <c r="AN2678" s="58">
        <v>75</v>
      </c>
      <c r="AO2678" s="58">
        <v>1</v>
      </c>
      <c r="AP2678" s="58">
        <v>9</v>
      </c>
      <c r="AQ2678" s="58">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58">
        <f ca="1">COUNTIF(INDIRECT("H"&amp;(ROW()+12*(($AN2678-1)*3+$AO2678)-ROW())/12+5):INDIRECT("S"&amp;(ROW()+12*(($AN2678-1)*3+$AO2678)-ROW())/12+5),AQ2678)</f>
        <v>0</v>
      </c>
      <c r="AU2678" s="58">
        <f ca="1">IF(AND(AQ2678&gt;0,AR2678&gt;0),COUNTIF(AU$6:AU2677,"&gt;0")+1,0)</f>
        <v>0</v>
      </c>
    </row>
    <row r="2679" spans="40:47">
      <c r="AN2679" s="58">
        <v>75</v>
      </c>
      <c r="AO2679" s="58">
        <v>1</v>
      </c>
      <c r="AP2679" s="58">
        <v>10</v>
      </c>
      <c r="AQ2679" s="58">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58">
        <f ca="1">COUNTIF(INDIRECT("H"&amp;(ROW()+12*(($AN2679-1)*3+$AO2679)-ROW())/12+5):INDIRECT("S"&amp;(ROW()+12*(($AN2679-1)*3+$AO2679)-ROW())/12+5),AQ2679)</f>
        <v>0</v>
      </c>
      <c r="AU2679" s="58">
        <f ca="1">IF(AND(AQ2679&gt;0,AR2679&gt;0),COUNTIF(AU$6:AU2678,"&gt;0")+1,0)</f>
        <v>0</v>
      </c>
    </row>
    <row r="2680" spans="40:47">
      <c r="AN2680" s="58">
        <v>75</v>
      </c>
      <c r="AO2680" s="58">
        <v>1</v>
      </c>
      <c r="AP2680" s="58">
        <v>11</v>
      </c>
      <c r="AQ2680" s="58">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58">
        <f ca="1">COUNTIF(INDIRECT("H"&amp;(ROW()+12*(($AN2680-1)*3+$AO2680)-ROW())/12+5):INDIRECT("S"&amp;(ROW()+12*(($AN2680-1)*3+$AO2680)-ROW())/12+5),AQ2680)</f>
        <v>0</v>
      </c>
      <c r="AU2680" s="58">
        <f ca="1">IF(AND(AQ2680&gt;0,AR2680&gt;0),COUNTIF(AU$6:AU2679,"&gt;0")+1,0)</f>
        <v>0</v>
      </c>
    </row>
    <row r="2681" spans="40:47">
      <c r="AN2681" s="58">
        <v>75</v>
      </c>
      <c r="AO2681" s="58">
        <v>1</v>
      </c>
      <c r="AP2681" s="58">
        <v>12</v>
      </c>
      <c r="AQ2681" s="58">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58">
        <f ca="1">COUNTIF(INDIRECT("H"&amp;(ROW()+12*(($AN2681-1)*3+$AO2681)-ROW())/12+5):INDIRECT("S"&amp;(ROW()+12*(($AN2681-1)*3+$AO2681)-ROW())/12+5),AQ2681)</f>
        <v>0</v>
      </c>
      <c r="AU2681" s="58">
        <f ca="1">IF(AND(AQ2681&gt;0,AR2681&gt;0),COUNTIF(AU$6:AU2680,"&gt;0")+1,0)</f>
        <v>0</v>
      </c>
    </row>
    <row r="2682" spans="40:47">
      <c r="AN2682" s="58">
        <v>75</v>
      </c>
      <c r="AO2682" s="58">
        <v>2</v>
      </c>
      <c r="AP2682" s="58">
        <v>1</v>
      </c>
      <c r="AQ2682" s="58">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58">
        <f ca="1">COUNTIF(INDIRECT("H"&amp;(ROW()+12*(($AN2682-1)*3+$AO2682)-ROW())/12+5):INDIRECT("S"&amp;(ROW()+12*(($AN2682-1)*3+$AO2682)-ROW())/12+5),AQ2682)</f>
        <v>0</v>
      </c>
      <c r="AU2682" s="58">
        <f ca="1">IF(AND(AQ2682&gt;0,AR2682&gt;0),COUNTIF(AU$6:AU2681,"&gt;0")+1,0)</f>
        <v>0</v>
      </c>
    </row>
    <row r="2683" spans="40:47">
      <c r="AN2683" s="58">
        <v>75</v>
      </c>
      <c r="AO2683" s="58">
        <v>2</v>
      </c>
      <c r="AP2683" s="58">
        <v>2</v>
      </c>
      <c r="AQ2683" s="58">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58">
        <f ca="1">COUNTIF(INDIRECT("H"&amp;(ROW()+12*(($AN2683-1)*3+$AO2683)-ROW())/12+5):INDIRECT("S"&amp;(ROW()+12*(($AN2683-1)*3+$AO2683)-ROW())/12+5),AQ2683)</f>
        <v>0</v>
      </c>
      <c r="AU2683" s="58">
        <f ca="1">IF(AND(AQ2683&gt;0,AR2683&gt;0),COUNTIF(AU$6:AU2682,"&gt;0")+1,0)</f>
        <v>0</v>
      </c>
    </row>
    <row r="2684" spans="40:47">
      <c r="AN2684" s="58">
        <v>75</v>
      </c>
      <c r="AO2684" s="58">
        <v>2</v>
      </c>
      <c r="AP2684" s="58">
        <v>3</v>
      </c>
      <c r="AQ2684" s="58">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58">
        <f ca="1">COUNTIF(INDIRECT("H"&amp;(ROW()+12*(($AN2684-1)*3+$AO2684)-ROW())/12+5):INDIRECT("S"&amp;(ROW()+12*(($AN2684-1)*3+$AO2684)-ROW())/12+5),AQ2684)</f>
        <v>0</v>
      </c>
      <c r="AU2684" s="58">
        <f ca="1">IF(AND(AQ2684&gt;0,AR2684&gt;0),COUNTIF(AU$6:AU2683,"&gt;0")+1,0)</f>
        <v>0</v>
      </c>
    </row>
    <row r="2685" spans="40:47">
      <c r="AN2685" s="58">
        <v>75</v>
      </c>
      <c r="AO2685" s="58">
        <v>2</v>
      </c>
      <c r="AP2685" s="58">
        <v>4</v>
      </c>
      <c r="AQ2685" s="58">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58">
        <f ca="1">COUNTIF(INDIRECT("H"&amp;(ROW()+12*(($AN2685-1)*3+$AO2685)-ROW())/12+5):INDIRECT("S"&amp;(ROW()+12*(($AN2685-1)*3+$AO2685)-ROW())/12+5),AQ2685)</f>
        <v>0</v>
      </c>
      <c r="AU2685" s="58">
        <f ca="1">IF(AND(AQ2685&gt;0,AR2685&gt;0),COUNTIF(AU$6:AU2684,"&gt;0")+1,0)</f>
        <v>0</v>
      </c>
    </row>
    <row r="2686" spans="40:47">
      <c r="AN2686" s="58">
        <v>75</v>
      </c>
      <c r="AO2686" s="58">
        <v>2</v>
      </c>
      <c r="AP2686" s="58">
        <v>5</v>
      </c>
      <c r="AQ2686" s="58">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58">
        <f ca="1">COUNTIF(INDIRECT("H"&amp;(ROW()+12*(($AN2686-1)*3+$AO2686)-ROW())/12+5):INDIRECT("S"&amp;(ROW()+12*(($AN2686-1)*3+$AO2686)-ROW())/12+5),AQ2686)</f>
        <v>0</v>
      </c>
      <c r="AU2686" s="58">
        <f ca="1">IF(AND(AQ2686&gt;0,AR2686&gt;0),COUNTIF(AU$6:AU2685,"&gt;0")+1,0)</f>
        <v>0</v>
      </c>
    </row>
    <row r="2687" spans="40:47">
      <c r="AN2687" s="58">
        <v>75</v>
      </c>
      <c r="AO2687" s="58">
        <v>2</v>
      </c>
      <c r="AP2687" s="58">
        <v>6</v>
      </c>
      <c r="AQ2687" s="58">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58">
        <f ca="1">COUNTIF(INDIRECT("H"&amp;(ROW()+12*(($AN2687-1)*3+$AO2687)-ROW())/12+5):INDIRECT("S"&amp;(ROW()+12*(($AN2687-1)*3+$AO2687)-ROW())/12+5),AQ2687)</f>
        <v>0</v>
      </c>
      <c r="AU2687" s="58">
        <f ca="1">IF(AND(AQ2687&gt;0,AR2687&gt;0),COUNTIF(AU$6:AU2686,"&gt;0")+1,0)</f>
        <v>0</v>
      </c>
    </row>
    <row r="2688" spans="40:47">
      <c r="AN2688" s="58">
        <v>75</v>
      </c>
      <c r="AO2688" s="58">
        <v>2</v>
      </c>
      <c r="AP2688" s="58">
        <v>7</v>
      </c>
      <c r="AQ2688" s="58">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58">
        <f ca="1">COUNTIF(INDIRECT("H"&amp;(ROW()+12*(($AN2688-1)*3+$AO2688)-ROW())/12+5):INDIRECT("S"&amp;(ROW()+12*(($AN2688-1)*3+$AO2688)-ROW())/12+5),AQ2688)</f>
        <v>0</v>
      </c>
      <c r="AU2688" s="58">
        <f ca="1">IF(AND(AQ2688&gt;0,AR2688&gt;0),COUNTIF(AU$6:AU2687,"&gt;0")+1,0)</f>
        <v>0</v>
      </c>
    </row>
    <row r="2689" spans="40:47">
      <c r="AN2689" s="58">
        <v>75</v>
      </c>
      <c r="AO2689" s="58">
        <v>2</v>
      </c>
      <c r="AP2689" s="58">
        <v>8</v>
      </c>
      <c r="AQ2689" s="58">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58">
        <f ca="1">COUNTIF(INDIRECT("H"&amp;(ROW()+12*(($AN2689-1)*3+$AO2689)-ROW())/12+5):INDIRECT("S"&amp;(ROW()+12*(($AN2689-1)*3+$AO2689)-ROW())/12+5),AQ2689)</f>
        <v>0</v>
      </c>
      <c r="AU2689" s="58">
        <f ca="1">IF(AND(AQ2689&gt;0,AR2689&gt;0),COUNTIF(AU$6:AU2688,"&gt;0")+1,0)</f>
        <v>0</v>
      </c>
    </row>
    <row r="2690" spans="40:47">
      <c r="AN2690" s="58">
        <v>75</v>
      </c>
      <c r="AO2690" s="58">
        <v>2</v>
      </c>
      <c r="AP2690" s="58">
        <v>9</v>
      </c>
      <c r="AQ2690" s="58">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58">
        <f ca="1">COUNTIF(INDIRECT("H"&amp;(ROW()+12*(($AN2690-1)*3+$AO2690)-ROW())/12+5):INDIRECT("S"&amp;(ROW()+12*(($AN2690-1)*3+$AO2690)-ROW())/12+5),AQ2690)</f>
        <v>0</v>
      </c>
      <c r="AU2690" s="58">
        <f ca="1">IF(AND(AQ2690&gt;0,AR2690&gt;0),COUNTIF(AU$6:AU2689,"&gt;0")+1,0)</f>
        <v>0</v>
      </c>
    </row>
    <row r="2691" spans="40:47">
      <c r="AN2691" s="58">
        <v>75</v>
      </c>
      <c r="AO2691" s="58">
        <v>2</v>
      </c>
      <c r="AP2691" s="58">
        <v>10</v>
      </c>
      <c r="AQ2691" s="58">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58">
        <f ca="1">COUNTIF(INDIRECT("H"&amp;(ROW()+12*(($AN2691-1)*3+$AO2691)-ROW())/12+5):INDIRECT("S"&amp;(ROW()+12*(($AN2691-1)*3+$AO2691)-ROW())/12+5),AQ2691)</f>
        <v>0</v>
      </c>
      <c r="AU2691" s="58">
        <f ca="1">IF(AND(AQ2691&gt;0,AR2691&gt;0),COUNTIF(AU$6:AU2690,"&gt;0")+1,0)</f>
        <v>0</v>
      </c>
    </row>
    <row r="2692" spans="40:47">
      <c r="AN2692" s="58">
        <v>75</v>
      </c>
      <c r="AO2692" s="58">
        <v>2</v>
      </c>
      <c r="AP2692" s="58">
        <v>11</v>
      </c>
      <c r="AQ2692" s="58">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58">
        <f ca="1">COUNTIF(INDIRECT("H"&amp;(ROW()+12*(($AN2692-1)*3+$AO2692)-ROW())/12+5):INDIRECT("S"&amp;(ROW()+12*(($AN2692-1)*3+$AO2692)-ROW())/12+5),AQ2692)</f>
        <v>0</v>
      </c>
      <c r="AU2692" s="58">
        <f ca="1">IF(AND(AQ2692&gt;0,AR2692&gt;0),COUNTIF(AU$6:AU2691,"&gt;0")+1,0)</f>
        <v>0</v>
      </c>
    </row>
    <row r="2693" spans="40:47">
      <c r="AN2693" s="58">
        <v>75</v>
      </c>
      <c r="AO2693" s="58">
        <v>2</v>
      </c>
      <c r="AP2693" s="58">
        <v>12</v>
      </c>
      <c r="AQ2693" s="58">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58">
        <f ca="1">COUNTIF(INDIRECT("H"&amp;(ROW()+12*(($AN2693-1)*3+$AO2693)-ROW())/12+5):INDIRECT("S"&amp;(ROW()+12*(($AN2693-1)*3+$AO2693)-ROW())/12+5),AQ2693)</f>
        <v>0</v>
      </c>
      <c r="AU2693" s="58">
        <f ca="1">IF(AND(AQ2693&gt;0,AR2693&gt;0),COUNTIF(AU$6:AU2692,"&gt;0")+1,0)</f>
        <v>0</v>
      </c>
    </row>
    <row r="2694" spans="40:47">
      <c r="AN2694" s="58">
        <v>75</v>
      </c>
      <c r="AO2694" s="58">
        <v>3</v>
      </c>
      <c r="AP2694" s="58">
        <v>1</v>
      </c>
      <c r="AQ2694" s="58">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58">
        <f ca="1">COUNTIF(INDIRECT("H"&amp;(ROW()+12*(($AN2694-1)*3+$AO2694)-ROW())/12+5):INDIRECT("S"&amp;(ROW()+12*(($AN2694-1)*3+$AO2694)-ROW())/12+5),AQ2694)</f>
        <v>0</v>
      </c>
      <c r="AU2694" s="58">
        <f ca="1">IF(AND(AQ2694&gt;0,AR2694&gt;0),COUNTIF(AU$6:AU2693,"&gt;0")+1,0)</f>
        <v>0</v>
      </c>
    </row>
    <row r="2695" spans="40:47">
      <c r="AN2695" s="58">
        <v>75</v>
      </c>
      <c r="AO2695" s="58">
        <v>3</v>
      </c>
      <c r="AP2695" s="58">
        <v>2</v>
      </c>
      <c r="AQ2695" s="58">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58">
        <f ca="1">COUNTIF(INDIRECT("H"&amp;(ROW()+12*(($AN2695-1)*3+$AO2695)-ROW())/12+5):INDIRECT("S"&amp;(ROW()+12*(($AN2695-1)*3+$AO2695)-ROW())/12+5),AQ2695)</f>
        <v>0</v>
      </c>
      <c r="AU2695" s="58">
        <f ca="1">IF(AND(AQ2695&gt;0,AR2695&gt;0),COUNTIF(AU$6:AU2694,"&gt;0")+1,0)</f>
        <v>0</v>
      </c>
    </row>
    <row r="2696" spans="40:47">
      <c r="AN2696" s="58">
        <v>75</v>
      </c>
      <c r="AO2696" s="58">
        <v>3</v>
      </c>
      <c r="AP2696" s="58">
        <v>3</v>
      </c>
      <c r="AQ2696" s="58">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58">
        <f ca="1">COUNTIF(INDIRECT("H"&amp;(ROW()+12*(($AN2696-1)*3+$AO2696)-ROW())/12+5):INDIRECT("S"&amp;(ROW()+12*(($AN2696-1)*3+$AO2696)-ROW())/12+5),AQ2696)</f>
        <v>0</v>
      </c>
      <c r="AU2696" s="58">
        <f ca="1">IF(AND(AQ2696&gt;0,AR2696&gt;0),COUNTIF(AU$6:AU2695,"&gt;0")+1,0)</f>
        <v>0</v>
      </c>
    </row>
    <row r="2697" spans="40:47">
      <c r="AN2697" s="58">
        <v>75</v>
      </c>
      <c r="AO2697" s="58">
        <v>3</v>
      </c>
      <c r="AP2697" s="58">
        <v>4</v>
      </c>
      <c r="AQ2697" s="58">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58">
        <f ca="1">COUNTIF(INDIRECT("H"&amp;(ROW()+12*(($AN2697-1)*3+$AO2697)-ROW())/12+5):INDIRECT("S"&amp;(ROW()+12*(($AN2697-1)*3+$AO2697)-ROW())/12+5),AQ2697)</f>
        <v>0</v>
      </c>
      <c r="AU2697" s="58">
        <f ca="1">IF(AND(AQ2697&gt;0,AR2697&gt;0),COUNTIF(AU$6:AU2696,"&gt;0")+1,0)</f>
        <v>0</v>
      </c>
    </row>
    <row r="2698" spans="40:47">
      <c r="AN2698" s="58">
        <v>75</v>
      </c>
      <c r="AO2698" s="58">
        <v>3</v>
      </c>
      <c r="AP2698" s="58">
        <v>5</v>
      </c>
      <c r="AQ2698" s="58">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58">
        <f ca="1">COUNTIF(INDIRECT("H"&amp;(ROW()+12*(($AN2698-1)*3+$AO2698)-ROW())/12+5):INDIRECT("S"&amp;(ROW()+12*(($AN2698-1)*3+$AO2698)-ROW())/12+5),AQ2698)</f>
        <v>0</v>
      </c>
      <c r="AU2698" s="58">
        <f ca="1">IF(AND(AQ2698&gt;0,AR2698&gt;0),COUNTIF(AU$6:AU2697,"&gt;0")+1,0)</f>
        <v>0</v>
      </c>
    </row>
    <row r="2699" spans="40:47">
      <c r="AN2699" s="58">
        <v>75</v>
      </c>
      <c r="AO2699" s="58">
        <v>3</v>
      </c>
      <c r="AP2699" s="58">
        <v>6</v>
      </c>
      <c r="AQ2699" s="58">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58">
        <f ca="1">COUNTIF(INDIRECT("H"&amp;(ROW()+12*(($AN2699-1)*3+$AO2699)-ROW())/12+5):INDIRECT("S"&amp;(ROW()+12*(($AN2699-1)*3+$AO2699)-ROW())/12+5),AQ2699)</f>
        <v>0</v>
      </c>
      <c r="AU2699" s="58">
        <f ca="1">IF(AND(AQ2699&gt;0,AR2699&gt;0),COUNTIF(AU$6:AU2698,"&gt;0")+1,0)</f>
        <v>0</v>
      </c>
    </row>
    <row r="2700" spans="40:47">
      <c r="AN2700" s="58">
        <v>75</v>
      </c>
      <c r="AO2700" s="58">
        <v>3</v>
      </c>
      <c r="AP2700" s="58">
        <v>7</v>
      </c>
      <c r="AQ2700" s="58">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58">
        <f ca="1">COUNTIF(INDIRECT("H"&amp;(ROW()+12*(($AN2700-1)*3+$AO2700)-ROW())/12+5):INDIRECT("S"&amp;(ROW()+12*(($AN2700-1)*3+$AO2700)-ROW())/12+5),AQ2700)</f>
        <v>0</v>
      </c>
      <c r="AU2700" s="58">
        <f ca="1">IF(AND(AQ2700&gt;0,AR2700&gt;0),COUNTIF(AU$6:AU2699,"&gt;0")+1,0)</f>
        <v>0</v>
      </c>
    </row>
    <row r="2701" spans="40:47">
      <c r="AN2701" s="58">
        <v>75</v>
      </c>
      <c r="AO2701" s="58">
        <v>3</v>
      </c>
      <c r="AP2701" s="58">
        <v>8</v>
      </c>
      <c r="AQ2701" s="58">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58">
        <f ca="1">COUNTIF(INDIRECT("H"&amp;(ROW()+12*(($AN2701-1)*3+$AO2701)-ROW())/12+5):INDIRECT("S"&amp;(ROW()+12*(($AN2701-1)*3+$AO2701)-ROW())/12+5),AQ2701)</f>
        <v>0</v>
      </c>
      <c r="AU2701" s="58">
        <f ca="1">IF(AND(AQ2701&gt;0,AR2701&gt;0),COUNTIF(AU$6:AU2700,"&gt;0")+1,0)</f>
        <v>0</v>
      </c>
    </row>
    <row r="2702" spans="40:47">
      <c r="AN2702" s="58">
        <v>75</v>
      </c>
      <c r="AO2702" s="58">
        <v>3</v>
      </c>
      <c r="AP2702" s="58">
        <v>9</v>
      </c>
      <c r="AQ2702" s="58">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58">
        <f ca="1">COUNTIF(INDIRECT("H"&amp;(ROW()+12*(($AN2702-1)*3+$AO2702)-ROW())/12+5):INDIRECT("S"&amp;(ROW()+12*(($AN2702-1)*3+$AO2702)-ROW())/12+5),AQ2702)</f>
        <v>0</v>
      </c>
      <c r="AU2702" s="58">
        <f ca="1">IF(AND(AQ2702&gt;0,AR2702&gt;0),COUNTIF(AU$6:AU2701,"&gt;0")+1,0)</f>
        <v>0</v>
      </c>
    </row>
    <row r="2703" spans="40:47">
      <c r="AN2703" s="58">
        <v>75</v>
      </c>
      <c r="AO2703" s="58">
        <v>3</v>
      </c>
      <c r="AP2703" s="58">
        <v>10</v>
      </c>
      <c r="AQ2703" s="58">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58">
        <f ca="1">COUNTIF(INDIRECT("H"&amp;(ROW()+12*(($AN2703-1)*3+$AO2703)-ROW())/12+5):INDIRECT("S"&amp;(ROW()+12*(($AN2703-1)*3+$AO2703)-ROW())/12+5),AQ2703)</f>
        <v>0</v>
      </c>
      <c r="AU2703" s="58">
        <f ca="1">IF(AND(AQ2703&gt;0,AR2703&gt;0),COUNTIF(AU$6:AU2702,"&gt;0")+1,0)</f>
        <v>0</v>
      </c>
    </row>
    <row r="2704" spans="40:47">
      <c r="AN2704" s="58">
        <v>75</v>
      </c>
      <c r="AO2704" s="58">
        <v>3</v>
      </c>
      <c r="AP2704" s="58">
        <v>11</v>
      </c>
      <c r="AQ2704" s="58">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58">
        <f ca="1">COUNTIF(INDIRECT("H"&amp;(ROW()+12*(($AN2704-1)*3+$AO2704)-ROW())/12+5):INDIRECT("S"&amp;(ROW()+12*(($AN2704-1)*3+$AO2704)-ROW())/12+5),AQ2704)</f>
        <v>0</v>
      </c>
      <c r="AU2704" s="58">
        <f ca="1">IF(AND(AQ2704&gt;0,AR2704&gt;0),COUNTIF(AU$6:AU2703,"&gt;0")+1,0)</f>
        <v>0</v>
      </c>
    </row>
    <row r="2705" spans="40:47">
      <c r="AN2705" s="243">
        <v>75</v>
      </c>
      <c r="AO2705" s="243">
        <v>3</v>
      </c>
      <c r="AP2705" s="243">
        <v>12</v>
      </c>
      <c r="AQ2705" s="58">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58">
        <f ca="1">COUNTIF(INDIRECT("H"&amp;(ROW()+12*(($AN2705-1)*3+$AO2705)-ROW())/12+5):INDIRECT("S"&amp;(ROW()+12*(($AN2705-1)*3+$AO2705)-ROW())/12+5),AQ2705)</f>
        <v>0</v>
      </c>
      <c r="AU2705" s="58">
        <f ca="1">IF(AND(AQ2705&gt;0,AR2705&gt;0),COUNTIF(AU$6:AU2704,"&gt;0")+1,0)</f>
        <v>0</v>
      </c>
    </row>
    <row r="2706" spans="40:47">
      <c r="AN2706" s="58">
        <v>76</v>
      </c>
      <c r="AO2706" s="58">
        <v>1</v>
      </c>
      <c r="AP2706" s="58">
        <v>1</v>
      </c>
      <c r="AQ2706" s="58">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58">
        <f ca="1">COUNTIF(INDIRECT("H"&amp;(ROW()+12*(($AN2706-1)*3+$AO2706)-ROW())/12+5):INDIRECT("S"&amp;(ROW()+12*(($AN2706-1)*3+$AO2706)-ROW())/12+5),AQ2706)</f>
        <v>0</v>
      </c>
      <c r="AU2706" s="58">
        <f ca="1">IF(AND(AQ2706&gt;0,AR2706&gt;0),COUNTIF(AU$6:AU2705,"&gt;0")+1,0)</f>
        <v>0</v>
      </c>
    </row>
    <row r="2707" spans="40:47">
      <c r="AN2707" s="58">
        <v>76</v>
      </c>
      <c r="AO2707" s="58">
        <v>1</v>
      </c>
      <c r="AP2707" s="58">
        <v>2</v>
      </c>
      <c r="AQ2707" s="58">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58">
        <f ca="1">COUNTIF(INDIRECT("H"&amp;(ROW()+12*(($AN2707-1)*3+$AO2707)-ROW())/12+5):INDIRECT("S"&amp;(ROW()+12*(($AN2707-1)*3+$AO2707)-ROW())/12+5),AQ2707)</f>
        <v>0</v>
      </c>
      <c r="AU2707" s="58">
        <f ca="1">IF(AND(AQ2707&gt;0,AR2707&gt;0),COUNTIF(AU$6:AU2706,"&gt;0")+1,0)</f>
        <v>0</v>
      </c>
    </row>
    <row r="2708" spans="40:47">
      <c r="AN2708" s="58">
        <v>76</v>
      </c>
      <c r="AO2708" s="58">
        <v>1</v>
      </c>
      <c r="AP2708" s="58">
        <v>3</v>
      </c>
      <c r="AQ2708" s="58">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58">
        <f ca="1">COUNTIF(INDIRECT("H"&amp;(ROW()+12*(($AN2708-1)*3+$AO2708)-ROW())/12+5):INDIRECT("S"&amp;(ROW()+12*(($AN2708-1)*3+$AO2708)-ROW())/12+5),AQ2708)</f>
        <v>0</v>
      </c>
      <c r="AU2708" s="58">
        <f ca="1">IF(AND(AQ2708&gt;0,AR2708&gt;0),COUNTIF(AU$6:AU2707,"&gt;0")+1,0)</f>
        <v>0</v>
      </c>
    </row>
    <row r="2709" spans="40:47">
      <c r="AN2709" s="58">
        <v>76</v>
      </c>
      <c r="AO2709" s="58">
        <v>1</v>
      </c>
      <c r="AP2709" s="58">
        <v>4</v>
      </c>
      <c r="AQ2709" s="58">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58">
        <f ca="1">COUNTIF(INDIRECT("H"&amp;(ROW()+12*(($AN2709-1)*3+$AO2709)-ROW())/12+5):INDIRECT("S"&amp;(ROW()+12*(($AN2709-1)*3+$AO2709)-ROW())/12+5),AQ2709)</f>
        <v>0</v>
      </c>
      <c r="AU2709" s="58">
        <f ca="1">IF(AND(AQ2709&gt;0,AR2709&gt;0),COUNTIF(AU$6:AU2708,"&gt;0")+1,0)</f>
        <v>0</v>
      </c>
    </row>
    <row r="2710" spans="40:47">
      <c r="AN2710" s="58">
        <v>76</v>
      </c>
      <c r="AO2710" s="58">
        <v>1</v>
      </c>
      <c r="AP2710" s="58">
        <v>5</v>
      </c>
      <c r="AQ2710" s="58">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58">
        <f ca="1">COUNTIF(INDIRECT("H"&amp;(ROW()+12*(($AN2710-1)*3+$AO2710)-ROW())/12+5):INDIRECT("S"&amp;(ROW()+12*(($AN2710-1)*3+$AO2710)-ROW())/12+5),AQ2710)</f>
        <v>0</v>
      </c>
      <c r="AU2710" s="58">
        <f ca="1">IF(AND(AQ2710&gt;0,AR2710&gt;0),COUNTIF(AU$6:AU2709,"&gt;0")+1,0)</f>
        <v>0</v>
      </c>
    </row>
    <row r="2711" spans="40:47">
      <c r="AN2711" s="58">
        <v>76</v>
      </c>
      <c r="AO2711" s="58">
        <v>1</v>
      </c>
      <c r="AP2711" s="58">
        <v>6</v>
      </c>
      <c r="AQ2711" s="58">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58">
        <f ca="1">COUNTIF(INDIRECT("H"&amp;(ROW()+12*(($AN2711-1)*3+$AO2711)-ROW())/12+5):INDIRECT("S"&amp;(ROW()+12*(($AN2711-1)*3+$AO2711)-ROW())/12+5),AQ2711)</f>
        <v>0</v>
      </c>
      <c r="AU2711" s="58">
        <f ca="1">IF(AND(AQ2711&gt;0,AR2711&gt;0),COUNTIF(AU$6:AU2710,"&gt;0")+1,0)</f>
        <v>0</v>
      </c>
    </row>
    <row r="2712" spans="40:47">
      <c r="AN2712" s="58">
        <v>76</v>
      </c>
      <c r="AO2712" s="58">
        <v>1</v>
      </c>
      <c r="AP2712" s="58">
        <v>7</v>
      </c>
      <c r="AQ2712" s="58">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58">
        <f ca="1">COUNTIF(INDIRECT("H"&amp;(ROW()+12*(($AN2712-1)*3+$AO2712)-ROW())/12+5):INDIRECT("S"&amp;(ROW()+12*(($AN2712-1)*3+$AO2712)-ROW())/12+5),AQ2712)</f>
        <v>0</v>
      </c>
      <c r="AU2712" s="58">
        <f ca="1">IF(AND(AQ2712&gt;0,AR2712&gt;0),COUNTIF(AU$6:AU2711,"&gt;0")+1,0)</f>
        <v>0</v>
      </c>
    </row>
    <row r="2713" spans="40:47">
      <c r="AN2713" s="58">
        <v>76</v>
      </c>
      <c r="AO2713" s="58">
        <v>1</v>
      </c>
      <c r="AP2713" s="58">
        <v>8</v>
      </c>
      <c r="AQ2713" s="58">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58">
        <f ca="1">COUNTIF(INDIRECT("H"&amp;(ROW()+12*(($AN2713-1)*3+$AO2713)-ROW())/12+5):INDIRECT("S"&amp;(ROW()+12*(($AN2713-1)*3+$AO2713)-ROW())/12+5),AQ2713)</f>
        <v>0</v>
      </c>
      <c r="AU2713" s="58">
        <f ca="1">IF(AND(AQ2713&gt;0,AR2713&gt;0),COUNTIF(AU$6:AU2712,"&gt;0")+1,0)</f>
        <v>0</v>
      </c>
    </row>
    <row r="2714" spans="40:47">
      <c r="AN2714" s="58">
        <v>76</v>
      </c>
      <c r="AO2714" s="58">
        <v>1</v>
      </c>
      <c r="AP2714" s="58">
        <v>9</v>
      </c>
      <c r="AQ2714" s="58">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58">
        <f ca="1">COUNTIF(INDIRECT("H"&amp;(ROW()+12*(($AN2714-1)*3+$AO2714)-ROW())/12+5):INDIRECT("S"&amp;(ROW()+12*(($AN2714-1)*3+$AO2714)-ROW())/12+5),AQ2714)</f>
        <v>0</v>
      </c>
      <c r="AU2714" s="58">
        <f ca="1">IF(AND(AQ2714&gt;0,AR2714&gt;0),COUNTIF(AU$6:AU2713,"&gt;0")+1,0)</f>
        <v>0</v>
      </c>
    </row>
    <row r="2715" spans="40:47">
      <c r="AN2715" s="58">
        <v>76</v>
      </c>
      <c r="AO2715" s="58">
        <v>1</v>
      </c>
      <c r="AP2715" s="58">
        <v>10</v>
      </c>
      <c r="AQ2715" s="58">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58">
        <f ca="1">COUNTIF(INDIRECT("H"&amp;(ROW()+12*(($AN2715-1)*3+$AO2715)-ROW())/12+5):INDIRECT("S"&amp;(ROW()+12*(($AN2715-1)*3+$AO2715)-ROW())/12+5),AQ2715)</f>
        <v>0</v>
      </c>
      <c r="AU2715" s="58">
        <f ca="1">IF(AND(AQ2715&gt;0,AR2715&gt;0),COUNTIF(AU$6:AU2714,"&gt;0")+1,0)</f>
        <v>0</v>
      </c>
    </row>
    <row r="2716" spans="40:47">
      <c r="AN2716" s="58">
        <v>76</v>
      </c>
      <c r="AO2716" s="58">
        <v>1</v>
      </c>
      <c r="AP2716" s="58">
        <v>11</v>
      </c>
      <c r="AQ2716" s="58">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58">
        <f ca="1">COUNTIF(INDIRECT("H"&amp;(ROW()+12*(($AN2716-1)*3+$AO2716)-ROW())/12+5):INDIRECT("S"&amp;(ROW()+12*(($AN2716-1)*3+$AO2716)-ROW())/12+5),AQ2716)</f>
        <v>0</v>
      </c>
      <c r="AU2716" s="58">
        <f ca="1">IF(AND(AQ2716&gt;0,AR2716&gt;0),COUNTIF(AU$6:AU2715,"&gt;0")+1,0)</f>
        <v>0</v>
      </c>
    </row>
    <row r="2717" spans="40:47">
      <c r="AN2717" s="58">
        <v>76</v>
      </c>
      <c r="AO2717" s="58">
        <v>1</v>
      </c>
      <c r="AP2717" s="58">
        <v>12</v>
      </c>
      <c r="AQ2717" s="58">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58">
        <f ca="1">COUNTIF(INDIRECT("H"&amp;(ROW()+12*(($AN2717-1)*3+$AO2717)-ROW())/12+5):INDIRECT("S"&amp;(ROW()+12*(($AN2717-1)*3+$AO2717)-ROW())/12+5),AQ2717)</f>
        <v>0</v>
      </c>
      <c r="AU2717" s="58">
        <f ca="1">IF(AND(AQ2717&gt;0,AR2717&gt;0),COUNTIF(AU$6:AU2716,"&gt;0")+1,0)</f>
        <v>0</v>
      </c>
    </row>
    <row r="2718" spans="40:47">
      <c r="AN2718" s="58">
        <v>76</v>
      </c>
      <c r="AO2718" s="58">
        <v>2</v>
      </c>
      <c r="AP2718" s="58">
        <v>1</v>
      </c>
      <c r="AQ2718" s="58">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58">
        <f ca="1">COUNTIF(INDIRECT("H"&amp;(ROW()+12*(($AN2718-1)*3+$AO2718)-ROW())/12+5):INDIRECT("S"&amp;(ROW()+12*(($AN2718-1)*3+$AO2718)-ROW())/12+5),AQ2718)</f>
        <v>0</v>
      </c>
      <c r="AU2718" s="58">
        <f ca="1">IF(AND(AQ2718&gt;0,AR2718&gt;0),COUNTIF(AU$6:AU2717,"&gt;0")+1,0)</f>
        <v>0</v>
      </c>
    </row>
    <row r="2719" spans="40:47">
      <c r="AN2719" s="58">
        <v>76</v>
      </c>
      <c r="AO2719" s="58">
        <v>2</v>
      </c>
      <c r="AP2719" s="58">
        <v>2</v>
      </c>
      <c r="AQ2719" s="58">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58">
        <f ca="1">COUNTIF(INDIRECT("H"&amp;(ROW()+12*(($AN2719-1)*3+$AO2719)-ROW())/12+5):INDIRECT("S"&amp;(ROW()+12*(($AN2719-1)*3+$AO2719)-ROW())/12+5),AQ2719)</f>
        <v>0</v>
      </c>
      <c r="AU2719" s="58">
        <f ca="1">IF(AND(AQ2719&gt;0,AR2719&gt;0),COUNTIF(AU$6:AU2718,"&gt;0")+1,0)</f>
        <v>0</v>
      </c>
    </row>
    <row r="2720" spans="40:47">
      <c r="AN2720" s="58">
        <v>76</v>
      </c>
      <c r="AO2720" s="58">
        <v>2</v>
      </c>
      <c r="AP2720" s="58">
        <v>3</v>
      </c>
      <c r="AQ2720" s="58">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58">
        <f ca="1">COUNTIF(INDIRECT("H"&amp;(ROW()+12*(($AN2720-1)*3+$AO2720)-ROW())/12+5):INDIRECT("S"&amp;(ROW()+12*(($AN2720-1)*3+$AO2720)-ROW())/12+5),AQ2720)</f>
        <v>0</v>
      </c>
      <c r="AU2720" s="58">
        <f ca="1">IF(AND(AQ2720&gt;0,AR2720&gt;0),COUNTIF(AU$6:AU2719,"&gt;0")+1,0)</f>
        <v>0</v>
      </c>
    </row>
    <row r="2721" spans="40:47">
      <c r="AN2721" s="58">
        <v>76</v>
      </c>
      <c r="AO2721" s="58">
        <v>2</v>
      </c>
      <c r="AP2721" s="58">
        <v>4</v>
      </c>
      <c r="AQ2721" s="58">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58">
        <f ca="1">COUNTIF(INDIRECT("H"&amp;(ROW()+12*(($AN2721-1)*3+$AO2721)-ROW())/12+5):INDIRECT("S"&amp;(ROW()+12*(($AN2721-1)*3+$AO2721)-ROW())/12+5),AQ2721)</f>
        <v>0</v>
      </c>
      <c r="AU2721" s="58">
        <f ca="1">IF(AND(AQ2721&gt;0,AR2721&gt;0),COUNTIF(AU$6:AU2720,"&gt;0")+1,0)</f>
        <v>0</v>
      </c>
    </row>
    <row r="2722" spans="40:47">
      <c r="AN2722" s="58">
        <v>76</v>
      </c>
      <c r="AO2722" s="58">
        <v>2</v>
      </c>
      <c r="AP2722" s="58">
        <v>5</v>
      </c>
      <c r="AQ2722" s="58">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58">
        <f ca="1">COUNTIF(INDIRECT("H"&amp;(ROW()+12*(($AN2722-1)*3+$AO2722)-ROW())/12+5):INDIRECT("S"&amp;(ROW()+12*(($AN2722-1)*3+$AO2722)-ROW())/12+5),AQ2722)</f>
        <v>0</v>
      </c>
      <c r="AU2722" s="58">
        <f ca="1">IF(AND(AQ2722&gt;0,AR2722&gt;0),COUNTIF(AU$6:AU2721,"&gt;0")+1,0)</f>
        <v>0</v>
      </c>
    </row>
    <row r="2723" spans="40:47">
      <c r="AN2723" s="58">
        <v>76</v>
      </c>
      <c r="AO2723" s="58">
        <v>2</v>
      </c>
      <c r="AP2723" s="58">
        <v>6</v>
      </c>
      <c r="AQ2723" s="58">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58">
        <f ca="1">COUNTIF(INDIRECT("H"&amp;(ROW()+12*(($AN2723-1)*3+$AO2723)-ROW())/12+5):INDIRECT("S"&amp;(ROW()+12*(($AN2723-1)*3+$AO2723)-ROW())/12+5),AQ2723)</f>
        <v>0</v>
      </c>
      <c r="AU2723" s="58">
        <f ca="1">IF(AND(AQ2723&gt;0,AR2723&gt;0),COUNTIF(AU$6:AU2722,"&gt;0")+1,0)</f>
        <v>0</v>
      </c>
    </row>
    <row r="2724" spans="40:47">
      <c r="AN2724" s="58">
        <v>76</v>
      </c>
      <c r="AO2724" s="58">
        <v>2</v>
      </c>
      <c r="AP2724" s="58">
        <v>7</v>
      </c>
      <c r="AQ2724" s="58">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58">
        <f ca="1">COUNTIF(INDIRECT("H"&amp;(ROW()+12*(($AN2724-1)*3+$AO2724)-ROW())/12+5):INDIRECT("S"&amp;(ROW()+12*(($AN2724-1)*3+$AO2724)-ROW())/12+5),AQ2724)</f>
        <v>0</v>
      </c>
      <c r="AU2724" s="58">
        <f ca="1">IF(AND(AQ2724&gt;0,AR2724&gt;0),COUNTIF(AU$6:AU2723,"&gt;0")+1,0)</f>
        <v>0</v>
      </c>
    </row>
    <row r="2725" spans="40:47">
      <c r="AN2725" s="58">
        <v>76</v>
      </c>
      <c r="AO2725" s="58">
        <v>2</v>
      </c>
      <c r="AP2725" s="58">
        <v>8</v>
      </c>
      <c r="AQ2725" s="58">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58">
        <f ca="1">COUNTIF(INDIRECT("H"&amp;(ROW()+12*(($AN2725-1)*3+$AO2725)-ROW())/12+5):INDIRECT("S"&amp;(ROW()+12*(($AN2725-1)*3+$AO2725)-ROW())/12+5),AQ2725)</f>
        <v>0</v>
      </c>
      <c r="AU2725" s="58">
        <f ca="1">IF(AND(AQ2725&gt;0,AR2725&gt;0),COUNTIF(AU$6:AU2724,"&gt;0")+1,0)</f>
        <v>0</v>
      </c>
    </row>
    <row r="2726" spans="40:47">
      <c r="AN2726" s="58">
        <v>76</v>
      </c>
      <c r="AO2726" s="58">
        <v>2</v>
      </c>
      <c r="AP2726" s="58">
        <v>9</v>
      </c>
      <c r="AQ2726" s="58">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58">
        <f ca="1">COUNTIF(INDIRECT("H"&amp;(ROW()+12*(($AN2726-1)*3+$AO2726)-ROW())/12+5):INDIRECT("S"&amp;(ROW()+12*(($AN2726-1)*3+$AO2726)-ROW())/12+5),AQ2726)</f>
        <v>0</v>
      </c>
      <c r="AU2726" s="58">
        <f ca="1">IF(AND(AQ2726&gt;0,AR2726&gt;0),COUNTIF(AU$6:AU2725,"&gt;0")+1,0)</f>
        <v>0</v>
      </c>
    </row>
    <row r="2727" spans="40:47">
      <c r="AN2727" s="58">
        <v>76</v>
      </c>
      <c r="AO2727" s="58">
        <v>2</v>
      </c>
      <c r="AP2727" s="58">
        <v>10</v>
      </c>
      <c r="AQ2727" s="58">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58">
        <f ca="1">COUNTIF(INDIRECT("H"&amp;(ROW()+12*(($AN2727-1)*3+$AO2727)-ROW())/12+5):INDIRECT("S"&amp;(ROW()+12*(($AN2727-1)*3+$AO2727)-ROW())/12+5),AQ2727)</f>
        <v>0</v>
      </c>
      <c r="AU2727" s="58">
        <f ca="1">IF(AND(AQ2727&gt;0,AR2727&gt;0),COUNTIF(AU$6:AU2726,"&gt;0")+1,0)</f>
        <v>0</v>
      </c>
    </row>
    <row r="2728" spans="40:47">
      <c r="AN2728" s="58">
        <v>76</v>
      </c>
      <c r="AO2728" s="58">
        <v>2</v>
      </c>
      <c r="AP2728" s="58">
        <v>11</v>
      </c>
      <c r="AQ2728" s="58">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58">
        <f ca="1">COUNTIF(INDIRECT("H"&amp;(ROW()+12*(($AN2728-1)*3+$AO2728)-ROW())/12+5):INDIRECT("S"&amp;(ROW()+12*(($AN2728-1)*3+$AO2728)-ROW())/12+5),AQ2728)</f>
        <v>0</v>
      </c>
      <c r="AU2728" s="58">
        <f ca="1">IF(AND(AQ2728&gt;0,AR2728&gt;0),COUNTIF(AU$6:AU2727,"&gt;0")+1,0)</f>
        <v>0</v>
      </c>
    </row>
    <row r="2729" spans="40:47">
      <c r="AN2729" s="58">
        <v>76</v>
      </c>
      <c r="AO2729" s="58">
        <v>2</v>
      </c>
      <c r="AP2729" s="58">
        <v>12</v>
      </c>
      <c r="AQ2729" s="58">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58">
        <f ca="1">COUNTIF(INDIRECT("H"&amp;(ROW()+12*(($AN2729-1)*3+$AO2729)-ROW())/12+5):INDIRECT("S"&amp;(ROW()+12*(($AN2729-1)*3+$AO2729)-ROW())/12+5),AQ2729)</f>
        <v>0</v>
      </c>
      <c r="AU2729" s="58">
        <f ca="1">IF(AND(AQ2729&gt;0,AR2729&gt;0),COUNTIF(AU$6:AU2728,"&gt;0")+1,0)</f>
        <v>0</v>
      </c>
    </row>
    <row r="2730" spans="40:47">
      <c r="AN2730" s="58">
        <v>76</v>
      </c>
      <c r="AO2730" s="58">
        <v>3</v>
      </c>
      <c r="AP2730" s="58">
        <v>1</v>
      </c>
      <c r="AQ2730" s="58">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58">
        <f ca="1">COUNTIF(INDIRECT("H"&amp;(ROW()+12*(($AN2730-1)*3+$AO2730)-ROW())/12+5):INDIRECT("S"&amp;(ROW()+12*(($AN2730-1)*3+$AO2730)-ROW())/12+5),AQ2730)</f>
        <v>0</v>
      </c>
      <c r="AU2730" s="58">
        <f ca="1">IF(AND(AQ2730&gt;0,AR2730&gt;0),COUNTIF(AU$6:AU2729,"&gt;0")+1,0)</f>
        <v>0</v>
      </c>
    </row>
    <row r="2731" spans="40:47">
      <c r="AN2731" s="58">
        <v>76</v>
      </c>
      <c r="AO2731" s="58">
        <v>3</v>
      </c>
      <c r="AP2731" s="58">
        <v>2</v>
      </c>
      <c r="AQ2731" s="58">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58">
        <f ca="1">COUNTIF(INDIRECT("H"&amp;(ROW()+12*(($AN2731-1)*3+$AO2731)-ROW())/12+5):INDIRECT("S"&amp;(ROW()+12*(($AN2731-1)*3+$AO2731)-ROW())/12+5),AQ2731)</f>
        <v>0</v>
      </c>
      <c r="AU2731" s="58">
        <f ca="1">IF(AND(AQ2731&gt;0,AR2731&gt;0),COUNTIF(AU$6:AU2730,"&gt;0")+1,0)</f>
        <v>0</v>
      </c>
    </row>
    <row r="2732" spans="40:47">
      <c r="AN2732" s="58">
        <v>76</v>
      </c>
      <c r="AO2732" s="58">
        <v>3</v>
      </c>
      <c r="AP2732" s="58">
        <v>3</v>
      </c>
      <c r="AQ2732" s="58">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58">
        <f ca="1">COUNTIF(INDIRECT("H"&amp;(ROW()+12*(($AN2732-1)*3+$AO2732)-ROW())/12+5):INDIRECT("S"&amp;(ROW()+12*(($AN2732-1)*3+$AO2732)-ROW())/12+5),AQ2732)</f>
        <v>0</v>
      </c>
      <c r="AU2732" s="58">
        <f ca="1">IF(AND(AQ2732&gt;0,AR2732&gt;0),COUNTIF(AU$6:AU2731,"&gt;0")+1,0)</f>
        <v>0</v>
      </c>
    </row>
    <row r="2733" spans="40:47">
      <c r="AN2733" s="58">
        <v>76</v>
      </c>
      <c r="AO2733" s="58">
        <v>3</v>
      </c>
      <c r="AP2733" s="58">
        <v>4</v>
      </c>
      <c r="AQ2733" s="58">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58">
        <f ca="1">COUNTIF(INDIRECT("H"&amp;(ROW()+12*(($AN2733-1)*3+$AO2733)-ROW())/12+5):INDIRECT("S"&amp;(ROW()+12*(($AN2733-1)*3+$AO2733)-ROW())/12+5),AQ2733)</f>
        <v>0</v>
      </c>
      <c r="AU2733" s="58">
        <f ca="1">IF(AND(AQ2733&gt;0,AR2733&gt;0),COUNTIF(AU$6:AU2732,"&gt;0")+1,0)</f>
        <v>0</v>
      </c>
    </row>
    <row r="2734" spans="40:47">
      <c r="AN2734" s="58">
        <v>76</v>
      </c>
      <c r="AO2734" s="58">
        <v>3</v>
      </c>
      <c r="AP2734" s="58">
        <v>5</v>
      </c>
      <c r="AQ2734" s="58">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58">
        <f ca="1">COUNTIF(INDIRECT("H"&amp;(ROW()+12*(($AN2734-1)*3+$AO2734)-ROW())/12+5):INDIRECT("S"&amp;(ROW()+12*(($AN2734-1)*3+$AO2734)-ROW())/12+5),AQ2734)</f>
        <v>0</v>
      </c>
      <c r="AU2734" s="58">
        <f ca="1">IF(AND(AQ2734&gt;0,AR2734&gt;0),COUNTIF(AU$6:AU2733,"&gt;0")+1,0)</f>
        <v>0</v>
      </c>
    </row>
    <row r="2735" spans="40:47">
      <c r="AN2735" s="58">
        <v>76</v>
      </c>
      <c r="AO2735" s="58">
        <v>3</v>
      </c>
      <c r="AP2735" s="58">
        <v>6</v>
      </c>
      <c r="AQ2735" s="58">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58">
        <f ca="1">COUNTIF(INDIRECT("H"&amp;(ROW()+12*(($AN2735-1)*3+$AO2735)-ROW())/12+5):INDIRECT("S"&amp;(ROW()+12*(($AN2735-1)*3+$AO2735)-ROW())/12+5),AQ2735)</f>
        <v>0</v>
      </c>
      <c r="AU2735" s="58">
        <f ca="1">IF(AND(AQ2735&gt;0,AR2735&gt;0),COUNTIF(AU$6:AU2734,"&gt;0")+1,0)</f>
        <v>0</v>
      </c>
    </row>
    <row r="2736" spans="40:47">
      <c r="AN2736" s="58">
        <v>76</v>
      </c>
      <c r="AO2736" s="58">
        <v>3</v>
      </c>
      <c r="AP2736" s="58">
        <v>7</v>
      </c>
      <c r="AQ2736" s="58">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58">
        <f ca="1">COUNTIF(INDIRECT("H"&amp;(ROW()+12*(($AN2736-1)*3+$AO2736)-ROW())/12+5):INDIRECT("S"&amp;(ROW()+12*(($AN2736-1)*3+$AO2736)-ROW())/12+5),AQ2736)</f>
        <v>0</v>
      </c>
      <c r="AU2736" s="58">
        <f ca="1">IF(AND(AQ2736&gt;0,AR2736&gt;0),COUNTIF(AU$6:AU2735,"&gt;0")+1,0)</f>
        <v>0</v>
      </c>
    </row>
    <row r="2737" spans="40:47">
      <c r="AN2737" s="58">
        <v>76</v>
      </c>
      <c r="AO2737" s="58">
        <v>3</v>
      </c>
      <c r="AP2737" s="58">
        <v>8</v>
      </c>
      <c r="AQ2737" s="58">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58">
        <f ca="1">COUNTIF(INDIRECT("H"&amp;(ROW()+12*(($AN2737-1)*3+$AO2737)-ROW())/12+5):INDIRECT("S"&amp;(ROW()+12*(($AN2737-1)*3+$AO2737)-ROW())/12+5),AQ2737)</f>
        <v>0</v>
      </c>
      <c r="AU2737" s="58">
        <f ca="1">IF(AND(AQ2737&gt;0,AR2737&gt;0),COUNTIF(AU$6:AU2736,"&gt;0")+1,0)</f>
        <v>0</v>
      </c>
    </row>
    <row r="2738" spans="40:47">
      <c r="AN2738" s="58">
        <v>76</v>
      </c>
      <c r="AO2738" s="58">
        <v>3</v>
      </c>
      <c r="AP2738" s="58">
        <v>9</v>
      </c>
      <c r="AQ2738" s="58">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58">
        <f ca="1">COUNTIF(INDIRECT("H"&amp;(ROW()+12*(($AN2738-1)*3+$AO2738)-ROW())/12+5):INDIRECT("S"&amp;(ROW()+12*(($AN2738-1)*3+$AO2738)-ROW())/12+5),AQ2738)</f>
        <v>0</v>
      </c>
      <c r="AU2738" s="58">
        <f ca="1">IF(AND(AQ2738&gt;0,AR2738&gt;0),COUNTIF(AU$6:AU2737,"&gt;0")+1,0)</f>
        <v>0</v>
      </c>
    </row>
    <row r="2739" spans="40:47">
      <c r="AN2739" s="58">
        <v>76</v>
      </c>
      <c r="AO2739" s="58">
        <v>3</v>
      </c>
      <c r="AP2739" s="58">
        <v>10</v>
      </c>
      <c r="AQ2739" s="58">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58">
        <f ca="1">COUNTIF(INDIRECT("H"&amp;(ROW()+12*(($AN2739-1)*3+$AO2739)-ROW())/12+5):INDIRECT("S"&amp;(ROW()+12*(($AN2739-1)*3+$AO2739)-ROW())/12+5),AQ2739)</f>
        <v>0</v>
      </c>
      <c r="AU2739" s="58">
        <f ca="1">IF(AND(AQ2739&gt;0,AR2739&gt;0),COUNTIF(AU$6:AU2738,"&gt;0")+1,0)</f>
        <v>0</v>
      </c>
    </row>
    <row r="2740" spans="40:47">
      <c r="AN2740" s="58">
        <v>76</v>
      </c>
      <c r="AO2740" s="58">
        <v>3</v>
      </c>
      <c r="AP2740" s="58">
        <v>11</v>
      </c>
      <c r="AQ2740" s="58">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58">
        <f ca="1">COUNTIF(INDIRECT("H"&amp;(ROW()+12*(($AN2740-1)*3+$AO2740)-ROW())/12+5):INDIRECT("S"&amp;(ROW()+12*(($AN2740-1)*3+$AO2740)-ROW())/12+5),AQ2740)</f>
        <v>0</v>
      </c>
      <c r="AU2740" s="58">
        <f ca="1">IF(AND(AQ2740&gt;0,AR2740&gt;0),COUNTIF(AU$6:AU2739,"&gt;0")+1,0)</f>
        <v>0</v>
      </c>
    </row>
    <row r="2741" spans="40:47">
      <c r="AN2741" s="243">
        <v>76</v>
      </c>
      <c r="AO2741" s="243">
        <v>3</v>
      </c>
      <c r="AP2741" s="243">
        <v>12</v>
      </c>
      <c r="AQ2741" s="58">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58">
        <f ca="1">COUNTIF(INDIRECT("H"&amp;(ROW()+12*(($AN2741-1)*3+$AO2741)-ROW())/12+5):INDIRECT("S"&amp;(ROW()+12*(($AN2741-1)*3+$AO2741)-ROW())/12+5),AQ2741)</f>
        <v>0</v>
      </c>
      <c r="AU2741" s="58">
        <f ca="1">IF(AND(AQ2741&gt;0,AR2741&gt;0),COUNTIF(AU$6:AU2740,"&gt;0")+1,0)</f>
        <v>0</v>
      </c>
    </row>
    <row r="2742" spans="40:47">
      <c r="AN2742" s="58">
        <v>77</v>
      </c>
      <c r="AO2742" s="58">
        <v>1</v>
      </c>
      <c r="AP2742" s="58">
        <v>1</v>
      </c>
      <c r="AQ2742" s="58">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58">
        <f ca="1">COUNTIF(INDIRECT("H"&amp;(ROW()+12*(($AN2742-1)*3+$AO2742)-ROW())/12+5):INDIRECT("S"&amp;(ROW()+12*(($AN2742-1)*3+$AO2742)-ROW())/12+5),AQ2742)</f>
        <v>0</v>
      </c>
      <c r="AU2742" s="58">
        <f ca="1">IF(AND(AQ2742&gt;0,AR2742&gt;0),COUNTIF(AU$6:AU2741,"&gt;0")+1,0)</f>
        <v>0</v>
      </c>
    </row>
    <row r="2743" spans="40:47">
      <c r="AN2743" s="58">
        <v>77</v>
      </c>
      <c r="AO2743" s="58">
        <v>1</v>
      </c>
      <c r="AP2743" s="58">
        <v>2</v>
      </c>
      <c r="AQ2743" s="58">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58">
        <f ca="1">COUNTIF(INDIRECT("H"&amp;(ROW()+12*(($AN2743-1)*3+$AO2743)-ROW())/12+5):INDIRECT("S"&amp;(ROW()+12*(($AN2743-1)*3+$AO2743)-ROW())/12+5),AQ2743)</f>
        <v>0</v>
      </c>
      <c r="AU2743" s="58">
        <f ca="1">IF(AND(AQ2743&gt;0,AR2743&gt;0),COUNTIF(AU$6:AU2742,"&gt;0")+1,0)</f>
        <v>0</v>
      </c>
    </row>
    <row r="2744" spans="40:47">
      <c r="AN2744" s="58">
        <v>77</v>
      </c>
      <c r="AO2744" s="58">
        <v>1</v>
      </c>
      <c r="AP2744" s="58">
        <v>3</v>
      </c>
      <c r="AQ2744" s="58">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58">
        <f ca="1">COUNTIF(INDIRECT("H"&amp;(ROW()+12*(($AN2744-1)*3+$AO2744)-ROW())/12+5):INDIRECT("S"&amp;(ROW()+12*(($AN2744-1)*3+$AO2744)-ROW())/12+5),AQ2744)</f>
        <v>0</v>
      </c>
      <c r="AU2744" s="58">
        <f ca="1">IF(AND(AQ2744&gt;0,AR2744&gt;0),COUNTIF(AU$6:AU2743,"&gt;0")+1,0)</f>
        <v>0</v>
      </c>
    </row>
    <row r="2745" spans="40:47">
      <c r="AN2745" s="58">
        <v>77</v>
      </c>
      <c r="AO2745" s="58">
        <v>1</v>
      </c>
      <c r="AP2745" s="58">
        <v>4</v>
      </c>
      <c r="AQ2745" s="58">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58">
        <f ca="1">COUNTIF(INDIRECT("H"&amp;(ROW()+12*(($AN2745-1)*3+$AO2745)-ROW())/12+5):INDIRECT("S"&amp;(ROW()+12*(($AN2745-1)*3+$AO2745)-ROW())/12+5),AQ2745)</f>
        <v>0</v>
      </c>
      <c r="AU2745" s="58">
        <f ca="1">IF(AND(AQ2745&gt;0,AR2745&gt;0),COUNTIF(AU$6:AU2744,"&gt;0")+1,0)</f>
        <v>0</v>
      </c>
    </row>
    <row r="2746" spans="40:47">
      <c r="AN2746" s="58">
        <v>77</v>
      </c>
      <c r="AO2746" s="58">
        <v>1</v>
      </c>
      <c r="AP2746" s="58">
        <v>5</v>
      </c>
      <c r="AQ2746" s="58">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58">
        <f ca="1">COUNTIF(INDIRECT("H"&amp;(ROW()+12*(($AN2746-1)*3+$AO2746)-ROW())/12+5):INDIRECT("S"&amp;(ROW()+12*(($AN2746-1)*3+$AO2746)-ROW())/12+5),AQ2746)</f>
        <v>0</v>
      </c>
      <c r="AU2746" s="58">
        <f ca="1">IF(AND(AQ2746&gt;0,AR2746&gt;0),COUNTIF(AU$6:AU2745,"&gt;0")+1,0)</f>
        <v>0</v>
      </c>
    </row>
    <row r="2747" spans="40:47">
      <c r="AN2747" s="58">
        <v>77</v>
      </c>
      <c r="AO2747" s="58">
        <v>1</v>
      </c>
      <c r="AP2747" s="58">
        <v>6</v>
      </c>
      <c r="AQ2747" s="58">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58">
        <f ca="1">COUNTIF(INDIRECT("H"&amp;(ROW()+12*(($AN2747-1)*3+$AO2747)-ROW())/12+5):INDIRECT("S"&amp;(ROW()+12*(($AN2747-1)*3+$AO2747)-ROW())/12+5),AQ2747)</f>
        <v>0</v>
      </c>
      <c r="AU2747" s="58">
        <f ca="1">IF(AND(AQ2747&gt;0,AR2747&gt;0),COUNTIF(AU$6:AU2746,"&gt;0")+1,0)</f>
        <v>0</v>
      </c>
    </row>
    <row r="2748" spans="40:47">
      <c r="AN2748" s="58">
        <v>77</v>
      </c>
      <c r="AO2748" s="58">
        <v>1</v>
      </c>
      <c r="AP2748" s="58">
        <v>7</v>
      </c>
      <c r="AQ2748" s="58">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58">
        <f ca="1">COUNTIF(INDIRECT("H"&amp;(ROW()+12*(($AN2748-1)*3+$AO2748)-ROW())/12+5):INDIRECT("S"&amp;(ROW()+12*(($AN2748-1)*3+$AO2748)-ROW())/12+5),AQ2748)</f>
        <v>0</v>
      </c>
      <c r="AU2748" s="58">
        <f ca="1">IF(AND(AQ2748&gt;0,AR2748&gt;0),COUNTIF(AU$6:AU2747,"&gt;0")+1,0)</f>
        <v>0</v>
      </c>
    </row>
    <row r="2749" spans="40:47">
      <c r="AN2749" s="58">
        <v>77</v>
      </c>
      <c r="AO2749" s="58">
        <v>1</v>
      </c>
      <c r="AP2749" s="58">
        <v>8</v>
      </c>
      <c r="AQ2749" s="58">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58">
        <f ca="1">COUNTIF(INDIRECT("H"&amp;(ROW()+12*(($AN2749-1)*3+$AO2749)-ROW())/12+5):INDIRECT("S"&amp;(ROW()+12*(($AN2749-1)*3+$AO2749)-ROW())/12+5),AQ2749)</f>
        <v>0</v>
      </c>
      <c r="AU2749" s="58">
        <f ca="1">IF(AND(AQ2749&gt;0,AR2749&gt;0),COUNTIF(AU$6:AU2748,"&gt;0")+1,0)</f>
        <v>0</v>
      </c>
    </row>
    <row r="2750" spans="40:47">
      <c r="AN2750" s="58">
        <v>77</v>
      </c>
      <c r="AO2750" s="58">
        <v>1</v>
      </c>
      <c r="AP2750" s="58">
        <v>9</v>
      </c>
      <c r="AQ2750" s="58">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58">
        <f ca="1">COUNTIF(INDIRECT("H"&amp;(ROW()+12*(($AN2750-1)*3+$AO2750)-ROW())/12+5):INDIRECT("S"&amp;(ROW()+12*(($AN2750-1)*3+$AO2750)-ROW())/12+5),AQ2750)</f>
        <v>0</v>
      </c>
      <c r="AU2750" s="58">
        <f ca="1">IF(AND(AQ2750&gt;0,AR2750&gt;0),COUNTIF(AU$6:AU2749,"&gt;0")+1,0)</f>
        <v>0</v>
      </c>
    </row>
    <row r="2751" spans="40:47">
      <c r="AN2751" s="58">
        <v>77</v>
      </c>
      <c r="AO2751" s="58">
        <v>1</v>
      </c>
      <c r="AP2751" s="58">
        <v>10</v>
      </c>
      <c r="AQ2751" s="58">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58">
        <f ca="1">COUNTIF(INDIRECT("H"&amp;(ROW()+12*(($AN2751-1)*3+$AO2751)-ROW())/12+5):INDIRECT("S"&amp;(ROW()+12*(($AN2751-1)*3+$AO2751)-ROW())/12+5),AQ2751)</f>
        <v>0</v>
      </c>
      <c r="AU2751" s="58">
        <f ca="1">IF(AND(AQ2751&gt;0,AR2751&gt;0),COUNTIF(AU$6:AU2750,"&gt;0")+1,0)</f>
        <v>0</v>
      </c>
    </row>
    <row r="2752" spans="40:47">
      <c r="AN2752" s="58">
        <v>77</v>
      </c>
      <c r="AO2752" s="58">
        <v>1</v>
      </c>
      <c r="AP2752" s="58">
        <v>11</v>
      </c>
      <c r="AQ2752" s="58">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58">
        <f ca="1">COUNTIF(INDIRECT("H"&amp;(ROW()+12*(($AN2752-1)*3+$AO2752)-ROW())/12+5):INDIRECT("S"&amp;(ROW()+12*(($AN2752-1)*3+$AO2752)-ROW())/12+5),AQ2752)</f>
        <v>0</v>
      </c>
      <c r="AU2752" s="58">
        <f ca="1">IF(AND(AQ2752&gt;0,AR2752&gt;0),COUNTIF(AU$6:AU2751,"&gt;0")+1,0)</f>
        <v>0</v>
      </c>
    </row>
    <row r="2753" spans="40:47">
      <c r="AN2753" s="58">
        <v>77</v>
      </c>
      <c r="AO2753" s="58">
        <v>1</v>
      </c>
      <c r="AP2753" s="58">
        <v>12</v>
      </c>
      <c r="AQ2753" s="58">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58">
        <f ca="1">COUNTIF(INDIRECT("H"&amp;(ROW()+12*(($AN2753-1)*3+$AO2753)-ROW())/12+5):INDIRECT("S"&amp;(ROW()+12*(($AN2753-1)*3+$AO2753)-ROW())/12+5),AQ2753)</f>
        <v>0</v>
      </c>
      <c r="AU2753" s="58">
        <f ca="1">IF(AND(AQ2753&gt;0,AR2753&gt;0),COUNTIF(AU$6:AU2752,"&gt;0")+1,0)</f>
        <v>0</v>
      </c>
    </row>
    <row r="2754" spans="40:47">
      <c r="AN2754" s="58">
        <v>77</v>
      </c>
      <c r="AO2754" s="58">
        <v>2</v>
      </c>
      <c r="AP2754" s="58">
        <v>1</v>
      </c>
      <c r="AQ2754" s="58">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58">
        <f ca="1">COUNTIF(INDIRECT("H"&amp;(ROW()+12*(($AN2754-1)*3+$AO2754)-ROW())/12+5):INDIRECT("S"&amp;(ROW()+12*(($AN2754-1)*3+$AO2754)-ROW())/12+5),AQ2754)</f>
        <v>0</v>
      </c>
      <c r="AU2754" s="58">
        <f ca="1">IF(AND(AQ2754&gt;0,AR2754&gt;0),COUNTIF(AU$6:AU2753,"&gt;0")+1,0)</f>
        <v>0</v>
      </c>
    </row>
    <row r="2755" spans="40:47">
      <c r="AN2755" s="58">
        <v>77</v>
      </c>
      <c r="AO2755" s="58">
        <v>2</v>
      </c>
      <c r="AP2755" s="58">
        <v>2</v>
      </c>
      <c r="AQ2755" s="58">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58">
        <f ca="1">COUNTIF(INDIRECT("H"&amp;(ROW()+12*(($AN2755-1)*3+$AO2755)-ROW())/12+5):INDIRECT("S"&amp;(ROW()+12*(($AN2755-1)*3+$AO2755)-ROW())/12+5),AQ2755)</f>
        <v>0</v>
      </c>
      <c r="AU2755" s="58">
        <f ca="1">IF(AND(AQ2755&gt;0,AR2755&gt;0),COUNTIF(AU$6:AU2754,"&gt;0")+1,0)</f>
        <v>0</v>
      </c>
    </row>
    <row r="2756" spans="40:47">
      <c r="AN2756" s="58">
        <v>77</v>
      </c>
      <c r="AO2756" s="58">
        <v>2</v>
      </c>
      <c r="AP2756" s="58">
        <v>3</v>
      </c>
      <c r="AQ2756" s="58">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58">
        <f ca="1">COUNTIF(INDIRECT("H"&amp;(ROW()+12*(($AN2756-1)*3+$AO2756)-ROW())/12+5):INDIRECT("S"&amp;(ROW()+12*(($AN2756-1)*3+$AO2756)-ROW())/12+5),AQ2756)</f>
        <v>0</v>
      </c>
      <c r="AU2756" s="58">
        <f ca="1">IF(AND(AQ2756&gt;0,AR2756&gt;0),COUNTIF(AU$6:AU2755,"&gt;0")+1,0)</f>
        <v>0</v>
      </c>
    </row>
    <row r="2757" spans="40:47">
      <c r="AN2757" s="58">
        <v>77</v>
      </c>
      <c r="AO2757" s="58">
        <v>2</v>
      </c>
      <c r="AP2757" s="58">
        <v>4</v>
      </c>
      <c r="AQ2757" s="58">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58">
        <f ca="1">COUNTIF(INDIRECT("H"&amp;(ROW()+12*(($AN2757-1)*3+$AO2757)-ROW())/12+5):INDIRECT("S"&amp;(ROW()+12*(($AN2757-1)*3+$AO2757)-ROW())/12+5),AQ2757)</f>
        <v>0</v>
      </c>
      <c r="AU2757" s="58">
        <f ca="1">IF(AND(AQ2757&gt;0,AR2757&gt;0),COUNTIF(AU$6:AU2756,"&gt;0")+1,0)</f>
        <v>0</v>
      </c>
    </row>
    <row r="2758" spans="40:47">
      <c r="AN2758" s="58">
        <v>77</v>
      </c>
      <c r="AO2758" s="58">
        <v>2</v>
      </c>
      <c r="AP2758" s="58">
        <v>5</v>
      </c>
      <c r="AQ2758" s="58">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58">
        <f ca="1">COUNTIF(INDIRECT("H"&amp;(ROW()+12*(($AN2758-1)*3+$AO2758)-ROW())/12+5):INDIRECT("S"&amp;(ROW()+12*(($AN2758-1)*3+$AO2758)-ROW())/12+5),AQ2758)</f>
        <v>0</v>
      </c>
      <c r="AU2758" s="58">
        <f ca="1">IF(AND(AQ2758&gt;0,AR2758&gt;0),COUNTIF(AU$6:AU2757,"&gt;0")+1,0)</f>
        <v>0</v>
      </c>
    </row>
    <row r="2759" spans="40:47">
      <c r="AN2759" s="58">
        <v>77</v>
      </c>
      <c r="AO2759" s="58">
        <v>2</v>
      </c>
      <c r="AP2759" s="58">
        <v>6</v>
      </c>
      <c r="AQ2759" s="58">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58">
        <f ca="1">COUNTIF(INDIRECT("H"&amp;(ROW()+12*(($AN2759-1)*3+$AO2759)-ROW())/12+5):INDIRECT("S"&amp;(ROW()+12*(($AN2759-1)*3+$AO2759)-ROW())/12+5),AQ2759)</f>
        <v>0</v>
      </c>
      <c r="AU2759" s="58">
        <f ca="1">IF(AND(AQ2759&gt;0,AR2759&gt;0),COUNTIF(AU$6:AU2758,"&gt;0")+1,0)</f>
        <v>0</v>
      </c>
    </row>
    <row r="2760" spans="40:47">
      <c r="AN2760" s="58">
        <v>77</v>
      </c>
      <c r="AO2760" s="58">
        <v>2</v>
      </c>
      <c r="AP2760" s="58">
        <v>7</v>
      </c>
      <c r="AQ2760" s="58">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58">
        <f ca="1">COUNTIF(INDIRECT("H"&amp;(ROW()+12*(($AN2760-1)*3+$AO2760)-ROW())/12+5):INDIRECT("S"&amp;(ROW()+12*(($AN2760-1)*3+$AO2760)-ROW())/12+5),AQ2760)</f>
        <v>0</v>
      </c>
      <c r="AU2760" s="58">
        <f ca="1">IF(AND(AQ2760&gt;0,AR2760&gt;0),COUNTIF(AU$6:AU2759,"&gt;0")+1,0)</f>
        <v>0</v>
      </c>
    </row>
    <row r="2761" spans="40:47">
      <c r="AN2761" s="58">
        <v>77</v>
      </c>
      <c r="AO2761" s="58">
        <v>2</v>
      </c>
      <c r="AP2761" s="58">
        <v>8</v>
      </c>
      <c r="AQ2761" s="58">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58">
        <f ca="1">COUNTIF(INDIRECT("H"&amp;(ROW()+12*(($AN2761-1)*3+$AO2761)-ROW())/12+5):INDIRECT("S"&amp;(ROW()+12*(($AN2761-1)*3+$AO2761)-ROW())/12+5),AQ2761)</f>
        <v>0</v>
      </c>
      <c r="AU2761" s="58">
        <f ca="1">IF(AND(AQ2761&gt;0,AR2761&gt;0),COUNTIF(AU$6:AU2760,"&gt;0")+1,0)</f>
        <v>0</v>
      </c>
    </row>
    <row r="2762" spans="40:47">
      <c r="AN2762" s="58">
        <v>77</v>
      </c>
      <c r="AO2762" s="58">
        <v>2</v>
      </c>
      <c r="AP2762" s="58">
        <v>9</v>
      </c>
      <c r="AQ2762" s="58">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58">
        <f ca="1">COUNTIF(INDIRECT("H"&amp;(ROW()+12*(($AN2762-1)*3+$AO2762)-ROW())/12+5):INDIRECT("S"&amp;(ROW()+12*(($AN2762-1)*3+$AO2762)-ROW())/12+5),AQ2762)</f>
        <v>0</v>
      </c>
      <c r="AU2762" s="58">
        <f ca="1">IF(AND(AQ2762&gt;0,AR2762&gt;0),COUNTIF(AU$6:AU2761,"&gt;0")+1,0)</f>
        <v>0</v>
      </c>
    </row>
    <row r="2763" spans="40:47">
      <c r="AN2763" s="58">
        <v>77</v>
      </c>
      <c r="AO2763" s="58">
        <v>2</v>
      </c>
      <c r="AP2763" s="58">
        <v>10</v>
      </c>
      <c r="AQ2763" s="58">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58">
        <f ca="1">COUNTIF(INDIRECT("H"&amp;(ROW()+12*(($AN2763-1)*3+$AO2763)-ROW())/12+5):INDIRECT("S"&amp;(ROW()+12*(($AN2763-1)*3+$AO2763)-ROW())/12+5),AQ2763)</f>
        <v>0</v>
      </c>
      <c r="AU2763" s="58">
        <f ca="1">IF(AND(AQ2763&gt;0,AR2763&gt;0),COUNTIF(AU$6:AU2762,"&gt;0")+1,0)</f>
        <v>0</v>
      </c>
    </row>
    <row r="2764" spans="40:47">
      <c r="AN2764" s="58">
        <v>77</v>
      </c>
      <c r="AO2764" s="58">
        <v>2</v>
      </c>
      <c r="AP2764" s="58">
        <v>11</v>
      </c>
      <c r="AQ2764" s="58">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58">
        <f ca="1">COUNTIF(INDIRECT("H"&amp;(ROW()+12*(($AN2764-1)*3+$AO2764)-ROW())/12+5):INDIRECT("S"&amp;(ROW()+12*(($AN2764-1)*3+$AO2764)-ROW())/12+5),AQ2764)</f>
        <v>0</v>
      </c>
      <c r="AU2764" s="58">
        <f ca="1">IF(AND(AQ2764&gt;0,AR2764&gt;0),COUNTIF(AU$6:AU2763,"&gt;0")+1,0)</f>
        <v>0</v>
      </c>
    </row>
    <row r="2765" spans="40:47">
      <c r="AN2765" s="58">
        <v>77</v>
      </c>
      <c r="AO2765" s="58">
        <v>2</v>
      </c>
      <c r="AP2765" s="58">
        <v>12</v>
      </c>
      <c r="AQ2765" s="58">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58">
        <f ca="1">COUNTIF(INDIRECT("H"&amp;(ROW()+12*(($AN2765-1)*3+$AO2765)-ROW())/12+5):INDIRECT("S"&amp;(ROW()+12*(($AN2765-1)*3+$AO2765)-ROW())/12+5),AQ2765)</f>
        <v>0</v>
      </c>
      <c r="AU2765" s="58">
        <f ca="1">IF(AND(AQ2765&gt;0,AR2765&gt;0),COUNTIF(AU$6:AU2764,"&gt;0")+1,0)</f>
        <v>0</v>
      </c>
    </row>
    <row r="2766" spans="40:47">
      <c r="AN2766" s="58">
        <v>77</v>
      </c>
      <c r="AO2766" s="58">
        <v>3</v>
      </c>
      <c r="AP2766" s="58">
        <v>1</v>
      </c>
      <c r="AQ2766" s="58">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58">
        <f ca="1">COUNTIF(INDIRECT("H"&amp;(ROW()+12*(($AN2766-1)*3+$AO2766)-ROW())/12+5):INDIRECT("S"&amp;(ROW()+12*(($AN2766-1)*3+$AO2766)-ROW())/12+5),AQ2766)</f>
        <v>0</v>
      </c>
      <c r="AU2766" s="58">
        <f ca="1">IF(AND(AQ2766&gt;0,AR2766&gt;0),COUNTIF(AU$6:AU2765,"&gt;0")+1,0)</f>
        <v>0</v>
      </c>
    </row>
    <row r="2767" spans="40:47">
      <c r="AN2767" s="58">
        <v>77</v>
      </c>
      <c r="AO2767" s="58">
        <v>3</v>
      </c>
      <c r="AP2767" s="58">
        <v>2</v>
      </c>
      <c r="AQ2767" s="58">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58">
        <f ca="1">COUNTIF(INDIRECT("H"&amp;(ROW()+12*(($AN2767-1)*3+$AO2767)-ROW())/12+5):INDIRECT("S"&amp;(ROW()+12*(($AN2767-1)*3+$AO2767)-ROW())/12+5),AQ2767)</f>
        <v>0</v>
      </c>
      <c r="AU2767" s="58">
        <f ca="1">IF(AND(AQ2767&gt;0,AR2767&gt;0),COUNTIF(AU$6:AU2766,"&gt;0")+1,0)</f>
        <v>0</v>
      </c>
    </row>
    <row r="2768" spans="40:47">
      <c r="AN2768" s="58">
        <v>77</v>
      </c>
      <c r="AO2768" s="58">
        <v>3</v>
      </c>
      <c r="AP2768" s="58">
        <v>3</v>
      </c>
      <c r="AQ2768" s="58">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58">
        <f ca="1">COUNTIF(INDIRECT("H"&amp;(ROW()+12*(($AN2768-1)*3+$AO2768)-ROW())/12+5):INDIRECT("S"&amp;(ROW()+12*(($AN2768-1)*3+$AO2768)-ROW())/12+5),AQ2768)</f>
        <v>0</v>
      </c>
      <c r="AU2768" s="58">
        <f ca="1">IF(AND(AQ2768&gt;0,AR2768&gt;0),COUNTIF(AU$6:AU2767,"&gt;0")+1,0)</f>
        <v>0</v>
      </c>
    </row>
    <row r="2769" spans="40:47">
      <c r="AN2769" s="58">
        <v>77</v>
      </c>
      <c r="AO2769" s="58">
        <v>3</v>
      </c>
      <c r="AP2769" s="58">
        <v>4</v>
      </c>
      <c r="AQ2769" s="58">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58">
        <f ca="1">COUNTIF(INDIRECT("H"&amp;(ROW()+12*(($AN2769-1)*3+$AO2769)-ROW())/12+5):INDIRECT("S"&amp;(ROW()+12*(($AN2769-1)*3+$AO2769)-ROW())/12+5),AQ2769)</f>
        <v>0</v>
      </c>
      <c r="AU2769" s="58">
        <f ca="1">IF(AND(AQ2769&gt;0,AR2769&gt;0),COUNTIF(AU$6:AU2768,"&gt;0")+1,0)</f>
        <v>0</v>
      </c>
    </row>
    <row r="2770" spans="40:47">
      <c r="AN2770" s="58">
        <v>77</v>
      </c>
      <c r="AO2770" s="58">
        <v>3</v>
      </c>
      <c r="AP2770" s="58">
        <v>5</v>
      </c>
      <c r="AQ2770" s="58">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58">
        <f ca="1">COUNTIF(INDIRECT("H"&amp;(ROW()+12*(($AN2770-1)*3+$AO2770)-ROW())/12+5):INDIRECT("S"&amp;(ROW()+12*(($AN2770-1)*3+$AO2770)-ROW())/12+5),AQ2770)</f>
        <v>0</v>
      </c>
      <c r="AU2770" s="58">
        <f ca="1">IF(AND(AQ2770&gt;0,AR2770&gt;0),COUNTIF(AU$6:AU2769,"&gt;0")+1,0)</f>
        <v>0</v>
      </c>
    </row>
    <row r="2771" spans="40:47">
      <c r="AN2771" s="58">
        <v>77</v>
      </c>
      <c r="AO2771" s="58">
        <v>3</v>
      </c>
      <c r="AP2771" s="58">
        <v>6</v>
      </c>
      <c r="AQ2771" s="58">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58">
        <f ca="1">COUNTIF(INDIRECT("H"&amp;(ROW()+12*(($AN2771-1)*3+$AO2771)-ROW())/12+5):INDIRECT("S"&amp;(ROW()+12*(($AN2771-1)*3+$AO2771)-ROW())/12+5),AQ2771)</f>
        <v>0</v>
      </c>
      <c r="AU2771" s="58">
        <f ca="1">IF(AND(AQ2771&gt;0,AR2771&gt;0),COUNTIF(AU$6:AU2770,"&gt;0")+1,0)</f>
        <v>0</v>
      </c>
    </row>
    <row r="2772" spans="40:47">
      <c r="AN2772" s="58">
        <v>77</v>
      </c>
      <c r="AO2772" s="58">
        <v>3</v>
      </c>
      <c r="AP2772" s="58">
        <v>7</v>
      </c>
      <c r="AQ2772" s="58">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58">
        <f ca="1">COUNTIF(INDIRECT("H"&amp;(ROW()+12*(($AN2772-1)*3+$AO2772)-ROW())/12+5):INDIRECT("S"&amp;(ROW()+12*(($AN2772-1)*3+$AO2772)-ROW())/12+5),AQ2772)</f>
        <v>0</v>
      </c>
      <c r="AU2772" s="58">
        <f ca="1">IF(AND(AQ2772&gt;0,AR2772&gt;0),COUNTIF(AU$6:AU2771,"&gt;0")+1,0)</f>
        <v>0</v>
      </c>
    </row>
    <row r="2773" spans="40:47">
      <c r="AN2773" s="58">
        <v>77</v>
      </c>
      <c r="AO2773" s="58">
        <v>3</v>
      </c>
      <c r="AP2773" s="58">
        <v>8</v>
      </c>
      <c r="AQ2773" s="58">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58">
        <f ca="1">COUNTIF(INDIRECT("H"&amp;(ROW()+12*(($AN2773-1)*3+$AO2773)-ROW())/12+5):INDIRECT("S"&amp;(ROW()+12*(($AN2773-1)*3+$AO2773)-ROW())/12+5),AQ2773)</f>
        <v>0</v>
      </c>
      <c r="AU2773" s="58">
        <f ca="1">IF(AND(AQ2773&gt;0,AR2773&gt;0),COUNTIF(AU$6:AU2772,"&gt;0")+1,0)</f>
        <v>0</v>
      </c>
    </row>
    <row r="2774" spans="40:47">
      <c r="AN2774" s="58">
        <v>77</v>
      </c>
      <c r="AO2774" s="58">
        <v>3</v>
      </c>
      <c r="AP2774" s="58">
        <v>9</v>
      </c>
      <c r="AQ2774" s="58">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58">
        <f ca="1">COUNTIF(INDIRECT("H"&amp;(ROW()+12*(($AN2774-1)*3+$AO2774)-ROW())/12+5):INDIRECT("S"&amp;(ROW()+12*(($AN2774-1)*3+$AO2774)-ROW())/12+5),AQ2774)</f>
        <v>0</v>
      </c>
      <c r="AU2774" s="58">
        <f ca="1">IF(AND(AQ2774&gt;0,AR2774&gt;0),COUNTIF(AU$6:AU2773,"&gt;0")+1,0)</f>
        <v>0</v>
      </c>
    </row>
    <row r="2775" spans="40:47">
      <c r="AN2775" s="58">
        <v>77</v>
      </c>
      <c r="AO2775" s="58">
        <v>3</v>
      </c>
      <c r="AP2775" s="58">
        <v>10</v>
      </c>
      <c r="AQ2775" s="58">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58">
        <f ca="1">COUNTIF(INDIRECT("H"&amp;(ROW()+12*(($AN2775-1)*3+$AO2775)-ROW())/12+5):INDIRECT("S"&amp;(ROW()+12*(($AN2775-1)*3+$AO2775)-ROW())/12+5),AQ2775)</f>
        <v>0</v>
      </c>
      <c r="AU2775" s="58">
        <f ca="1">IF(AND(AQ2775&gt;0,AR2775&gt;0),COUNTIF(AU$6:AU2774,"&gt;0")+1,0)</f>
        <v>0</v>
      </c>
    </row>
    <row r="2776" spans="40:47">
      <c r="AN2776" s="58">
        <v>77</v>
      </c>
      <c r="AO2776" s="58">
        <v>3</v>
      </c>
      <c r="AP2776" s="58">
        <v>11</v>
      </c>
      <c r="AQ2776" s="58">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58">
        <f ca="1">COUNTIF(INDIRECT("H"&amp;(ROW()+12*(($AN2776-1)*3+$AO2776)-ROW())/12+5):INDIRECT("S"&amp;(ROW()+12*(($AN2776-1)*3+$AO2776)-ROW())/12+5),AQ2776)</f>
        <v>0</v>
      </c>
      <c r="AU2776" s="58">
        <f ca="1">IF(AND(AQ2776&gt;0,AR2776&gt;0),COUNTIF(AU$6:AU2775,"&gt;0")+1,0)</f>
        <v>0</v>
      </c>
    </row>
    <row r="2777" spans="40:47">
      <c r="AN2777" s="243">
        <v>77</v>
      </c>
      <c r="AO2777" s="243">
        <v>3</v>
      </c>
      <c r="AP2777" s="243">
        <v>12</v>
      </c>
      <c r="AQ2777" s="58">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58">
        <f ca="1">COUNTIF(INDIRECT("H"&amp;(ROW()+12*(($AN2777-1)*3+$AO2777)-ROW())/12+5):INDIRECT("S"&amp;(ROW()+12*(($AN2777-1)*3+$AO2777)-ROW())/12+5),AQ2777)</f>
        <v>0</v>
      </c>
      <c r="AU2777" s="58">
        <f ca="1">IF(AND(AQ2777&gt;0,AR2777&gt;0),COUNTIF(AU$6:AU2776,"&gt;0")+1,0)</f>
        <v>0</v>
      </c>
    </row>
    <row r="2778" spans="40:47">
      <c r="AN2778" s="58">
        <v>78</v>
      </c>
      <c r="AO2778" s="58">
        <v>1</v>
      </c>
      <c r="AP2778" s="58">
        <v>1</v>
      </c>
      <c r="AQ2778" s="58">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58">
        <f ca="1">COUNTIF(INDIRECT("H"&amp;(ROW()+12*(($AN2778-1)*3+$AO2778)-ROW())/12+5):INDIRECT("S"&amp;(ROW()+12*(($AN2778-1)*3+$AO2778)-ROW())/12+5),AQ2778)</f>
        <v>0</v>
      </c>
      <c r="AU2778" s="58">
        <f ca="1">IF(AND(AQ2778&gt;0,AR2778&gt;0),COUNTIF(AU$6:AU2777,"&gt;0")+1,0)</f>
        <v>0</v>
      </c>
    </row>
    <row r="2779" spans="40:47">
      <c r="AN2779" s="58">
        <v>78</v>
      </c>
      <c r="AO2779" s="58">
        <v>1</v>
      </c>
      <c r="AP2779" s="58">
        <v>2</v>
      </c>
      <c r="AQ2779" s="58">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58">
        <f ca="1">COUNTIF(INDIRECT("H"&amp;(ROW()+12*(($AN2779-1)*3+$AO2779)-ROW())/12+5):INDIRECT("S"&amp;(ROW()+12*(($AN2779-1)*3+$AO2779)-ROW())/12+5),AQ2779)</f>
        <v>0</v>
      </c>
      <c r="AU2779" s="58">
        <f ca="1">IF(AND(AQ2779&gt;0,AR2779&gt;0),COUNTIF(AU$6:AU2778,"&gt;0")+1,0)</f>
        <v>0</v>
      </c>
    </row>
    <row r="2780" spans="40:47">
      <c r="AN2780" s="58">
        <v>78</v>
      </c>
      <c r="AO2780" s="58">
        <v>1</v>
      </c>
      <c r="AP2780" s="58">
        <v>3</v>
      </c>
      <c r="AQ2780" s="58">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58">
        <f ca="1">COUNTIF(INDIRECT("H"&amp;(ROW()+12*(($AN2780-1)*3+$AO2780)-ROW())/12+5):INDIRECT("S"&amp;(ROW()+12*(($AN2780-1)*3+$AO2780)-ROW())/12+5),AQ2780)</f>
        <v>0</v>
      </c>
      <c r="AU2780" s="58">
        <f ca="1">IF(AND(AQ2780&gt;0,AR2780&gt;0),COUNTIF(AU$6:AU2779,"&gt;0")+1,0)</f>
        <v>0</v>
      </c>
    </row>
    <row r="2781" spans="40:47">
      <c r="AN2781" s="58">
        <v>78</v>
      </c>
      <c r="AO2781" s="58">
        <v>1</v>
      </c>
      <c r="AP2781" s="58">
        <v>4</v>
      </c>
      <c r="AQ2781" s="58">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58">
        <f ca="1">COUNTIF(INDIRECT("H"&amp;(ROW()+12*(($AN2781-1)*3+$AO2781)-ROW())/12+5):INDIRECT("S"&amp;(ROW()+12*(($AN2781-1)*3+$AO2781)-ROW())/12+5),AQ2781)</f>
        <v>0</v>
      </c>
      <c r="AU2781" s="58">
        <f ca="1">IF(AND(AQ2781&gt;0,AR2781&gt;0),COUNTIF(AU$6:AU2780,"&gt;0")+1,0)</f>
        <v>0</v>
      </c>
    </row>
    <row r="2782" spans="40:47">
      <c r="AN2782" s="58">
        <v>78</v>
      </c>
      <c r="AO2782" s="58">
        <v>1</v>
      </c>
      <c r="AP2782" s="58">
        <v>5</v>
      </c>
      <c r="AQ2782" s="58">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58">
        <f ca="1">COUNTIF(INDIRECT("H"&amp;(ROW()+12*(($AN2782-1)*3+$AO2782)-ROW())/12+5):INDIRECT("S"&amp;(ROW()+12*(($AN2782-1)*3+$AO2782)-ROW())/12+5),AQ2782)</f>
        <v>0</v>
      </c>
      <c r="AU2782" s="58">
        <f ca="1">IF(AND(AQ2782&gt;0,AR2782&gt;0),COUNTIF(AU$6:AU2781,"&gt;0")+1,0)</f>
        <v>0</v>
      </c>
    </row>
    <row r="2783" spans="40:47">
      <c r="AN2783" s="58">
        <v>78</v>
      </c>
      <c r="AO2783" s="58">
        <v>1</v>
      </c>
      <c r="AP2783" s="58">
        <v>6</v>
      </c>
      <c r="AQ2783" s="58">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58">
        <f ca="1">COUNTIF(INDIRECT("H"&amp;(ROW()+12*(($AN2783-1)*3+$AO2783)-ROW())/12+5):INDIRECT("S"&amp;(ROW()+12*(($AN2783-1)*3+$AO2783)-ROW())/12+5),AQ2783)</f>
        <v>0</v>
      </c>
      <c r="AU2783" s="58">
        <f ca="1">IF(AND(AQ2783&gt;0,AR2783&gt;0),COUNTIF(AU$6:AU2782,"&gt;0")+1,0)</f>
        <v>0</v>
      </c>
    </row>
    <row r="2784" spans="40:47">
      <c r="AN2784" s="58">
        <v>78</v>
      </c>
      <c r="AO2784" s="58">
        <v>1</v>
      </c>
      <c r="AP2784" s="58">
        <v>7</v>
      </c>
      <c r="AQ2784" s="58">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58">
        <f ca="1">COUNTIF(INDIRECT("H"&amp;(ROW()+12*(($AN2784-1)*3+$AO2784)-ROW())/12+5):INDIRECT("S"&amp;(ROW()+12*(($AN2784-1)*3+$AO2784)-ROW())/12+5),AQ2784)</f>
        <v>0</v>
      </c>
      <c r="AU2784" s="58">
        <f ca="1">IF(AND(AQ2784&gt;0,AR2784&gt;0),COUNTIF(AU$6:AU2783,"&gt;0")+1,0)</f>
        <v>0</v>
      </c>
    </row>
    <row r="2785" spans="40:47">
      <c r="AN2785" s="58">
        <v>78</v>
      </c>
      <c r="AO2785" s="58">
        <v>1</v>
      </c>
      <c r="AP2785" s="58">
        <v>8</v>
      </c>
      <c r="AQ2785" s="58">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58">
        <f ca="1">COUNTIF(INDIRECT("H"&amp;(ROW()+12*(($AN2785-1)*3+$AO2785)-ROW())/12+5):INDIRECT("S"&amp;(ROW()+12*(($AN2785-1)*3+$AO2785)-ROW())/12+5),AQ2785)</f>
        <v>0</v>
      </c>
      <c r="AU2785" s="58">
        <f ca="1">IF(AND(AQ2785&gt;0,AR2785&gt;0),COUNTIF(AU$6:AU2784,"&gt;0")+1,0)</f>
        <v>0</v>
      </c>
    </row>
    <row r="2786" spans="40:47">
      <c r="AN2786" s="58">
        <v>78</v>
      </c>
      <c r="AO2786" s="58">
        <v>1</v>
      </c>
      <c r="AP2786" s="58">
        <v>9</v>
      </c>
      <c r="AQ2786" s="58">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58">
        <f ca="1">COUNTIF(INDIRECT("H"&amp;(ROW()+12*(($AN2786-1)*3+$AO2786)-ROW())/12+5):INDIRECT("S"&amp;(ROW()+12*(($AN2786-1)*3+$AO2786)-ROW())/12+5),AQ2786)</f>
        <v>0</v>
      </c>
      <c r="AU2786" s="58">
        <f ca="1">IF(AND(AQ2786&gt;0,AR2786&gt;0),COUNTIF(AU$6:AU2785,"&gt;0")+1,0)</f>
        <v>0</v>
      </c>
    </row>
    <row r="2787" spans="40:47">
      <c r="AN2787" s="58">
        <v>78</v>
      </c>
      <c r="AO2787" s="58">
        <v>1</v>
      </c>
      <c r="AP2787" s="58">
        <v>10</v>
      </c>
      <c r="AQ2787" s="58">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58">
        <f ca="1">COUNTIF(INDIRECT("H"&amp;(ROW()+12*(($AN2787-1)*3+$AO2787)-ROW())/12+5):INDIRECT("S"&amp;(ROW()+12*(($AN2787-1)*3+$AO2787)-ROW())/12+5),AQ2787)</f>
        <v>0</v>
      </c>
      <c r="AU2787" s="58">
        <f ca="1">IF(AND(AQ2787&gt;0,AR2787&gt;0),COUNTIF(AU$6:AU2786,"&gt;0")+1,0)</f>
        <v>0</v>
      </c>
    </row>
    <row r="2788" spans="40:47">
      <c r="AN2788" s="58">
        <v>78</v>
      </c>
      <c r="AO2788" s="58">
        <v>1</v>
      </c>
      <c r="AP2788" s="58">
        <v>11</v>
      </c>
      <c r="AQ2788" s="58">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58">
        <f ca="1">COUNTIF(INDIRECT("H"&amp;(ROW()+12*(($AN2788-1)*3+$AO2788)-ROW())/12+5):INDIRECT("S"&amp;(ROW()+12*(($AN2788-1)*3+$AO2788)-ROW())/12+5),AQ2788)</f>
        <v>0</v>
      </c>
      <c r="AU2788" s="58">
        <f ca="1">IF(AND(AQ2788&gt;0,AR2788&gt;0),COUNTIF(AU$6:AU2787,"&gt;0")+1,0)</f>
        <v>0</v>
      </c>
    </row>
    <row r="2789" spans="40:47">
      <c r="AN2789" s="58">
        <v>78</v>
      </c>
      <c r="AO2789" s="58">
        <v>1</v>
      </c>
      <c r="AP2789" s="58">
        <v>12</v>
      </c>
      <c r="AQ2789" s="58">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58">
        <f ca="1">COUNTIF(INDIRECT("H"&amp;(ROW()+12*(($AN2789-1)*3+$AO2789)-ROW())/12+5):INDIRECT("S"&amp;(ROW()+12*(($AN2789-1)*3+$AO2789)-ROW())/12+5),AQ2789)</f>
        <v>0</v>
      </c>
      <c r="AU2789" s="58">
        <f ca="1">IF(AND(AQ2789&gt;0,AR2789&gt;0),COUNTIF(AU$6:AU2788,"&gt;0")+1,0)</f>
        <v>0</v>
      </c>
    </row>
    <row r="2790" spans="40:47">
      <c r="AN2790" s="58">
        <v>78</v>
      </c>
      <c r="AO2790" s="58">
        <v>2</v>
      </c>
      <c r="AP2790" s="58">
        <v>1</v>
      </c>
      <c r="AQ2790" s="58">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58">
        <f ca="1">COUNTIF(INDIRECT("H"&amp;(ROW()+12*(($AN2790-1)*3+$AO2790)-ROW())/12+5):INDIRECT("S"&amp;(ROW()+12*(($AN2790-1)*3+$AO2790)-ROW())/12+5),AQ2790)</f>
        <v>0</v>
      </c>
      <c r="AU2790" s="58">
        <f ca="1">IF(AND(AQ2790&gt;0,AR2790&gt;0),COUNTIF(AU$6:AU2789,"&gt;0")+1,0)</f>
        <v>0</v>
      </c>
    </row>
    <row r="2791" spans="40:47">
      <c r="AN2791" s="58">
        <v>78</v>
      </c>
      <c r="AO2791" s="58">
        <v>2</v>
      </c>
      <c r="AP2791" s="58">
        <v>2</v>
      </c>
      <c r="AQ2791" s="58">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58">
        <f ca="1">COUNTIF(INDIRECT("H"&amp;(ROW()+12*(($AN2791-1)*3+$AO2791)-ROW())/12+5):INDIRECT("S"&amp;(ROW()+12*(($AN2791-1)*3+$AO2791)-ROW())/12+5),AQ2791)</f>
        <v>0</v>
      </c>
      <c r="AU2791" s="58">
        <f ca="1">IF(AND(AQ2791&gt;0,AR2791&gt;0),COUNTIF(AU$6:AU2790,"&gt;0")+1,0)</f>
        <v>0</v>
      </c>
    </row>
    <row r="2792" spans="40:47">
      <c r="AN2792" s="58">
        <v>78</v>
      </c>
      <c r="AO2792" s="58">
        <v>2</v>
      </c>
      <c r="AP2792" s="58">
        <v>3</v>
      </c>
      <c r="AQ2792" s="58">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58">
        <f ca="1">COUNTIF(INDIRECT("H"&amp;(ROW()+12*(($AN2792-1)*3+$AO2792)-ROW())/12+5):INDIRECT("S"&amp;(ROW()+12*(($AN2792-1)*3+$AO2792)-ROW())/12+5),AQ2792)</f>
        <v>0</v>
      </c>
      <c r="AU2792" s="58">
        <f ca="1">IF(AND(AQ2792&gt;0,AR2792&gt;0),COUNTIF(AU$6:AU2791,"&gt;0")+1,0)</f>
        <v>0</v>
      </c>
    </row>
    <row r="2793" spans="40:47">
      <c r="AN2793" s="58">
        <v>78</v>
      </c>
      <c r="AO2793" s="58">
        <v>2</v>
      </c>
      <c r="AP2793" s="58">
        <v>4</v>
      </c>
      <c r="AQ2793" s="58">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58">
        <f ca="1">COUNTIF(INDIRECT("H"&amp;(ROW()+12*(($AN2793-1)*3+$AO2793)-ROW())/12+5):INDIRECT("S"&amp;(ROW()+12*(($AN2793-1)*3+$AO2793)-ROW())/12+5),AQ2793)</f>
        <v>0</v>
      </c>
      <c r="AU2793" s="58">
        <f ca="1">IF(AND(AQ2793&gt;0,AR2793&gt;0),COUNTIF(AU$6:AU2792,"&gt;0")+1,0)</f>
        <v>0</v>
      </c>
    </row>
    <row r="2794" spans="40:47">
      <c r="AN2794" s="58">
        <v>78</v>
      </c>
      <c r="AO2794" s="58">
        <v>2</v>
      </c>
      <c r="AP2794" s="58">
        <v>5</v>
      </c>
      <c r="AQ2794" s="58">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58">
        <f ca="1">COUNTIF(INDIRECT("H"&amp;(ROW()+12*(($AN2794-1)*3+$AO2794)-ROW())/12+5):INDIRECT("S"&amp;(ROW()+12*(($AN2794-1)*3+$AO2794)-ROW())/12+5),AQ2794)</f>
        <v>0</v>
      </c>
      <c r="AU2794" s="58">
        <f ca="1">IF(AND(AQ2794&gt;0,AR2794&gt;0),COUNTIF(AU$6:AU2793,"&gt;0")+1,0)</f>
        <v>0</v>
      </c>
    </row>
    <row r="2795" spans="40:47">
      <c r="AN2795" s="58">
        <v>78</v>
      </c>
      <c r="AO2795" s="58">
        <v>2</v>
      </c>
      <c r="AP2795" s="58">
        <v>6</v>
      </c>
      <c r="AQ2795" s="58">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58">
        <f ca="1">COUNTIF(INDIRECT("H"&amp;(ROW()+12*(($AN2795-1)*3+$AO2795)-ROW())/12+5):INDIRECT("S"&amp;(ROW()+12*(($AN2795-1)*3+$AO2795)-ROW())/12+5),AQ2795)</f>
        <v>0</v>
      </c>
      <c r="AU2795" s="58">
        <f ca="1">IF(AND(AQ2795&gt;0,AR2795&gt;0),COUNTIF(AU$6:AU2794,"&gt;0")+1,0)</f>
        <v>0</v>
      </c>
    </row>
    <row r="2796" spans="40:47">
      <c r="AN2796" s="58">
        <v>78</v>
      </c>
      <c r="AO2796" s="58">
        <v>2</v>
      </c>
      <c r="AP2796" s="58">
        <v>7</v>
      </c>
      <c r="AQ2796" s="58">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58">
        <f ca="1">COUNTIF(INDIRECT("H"&amp;(ROW()+12*(($AN2796-1)*3+$AO2796)-ROW())/12+5):INDIRECT("S"&amp;(ROW()+12*(($AN2796-1)*3+$AO2796)-ROW())/12+5),AQ2796)</f>
        <v>0</v>
      </c>
      <c r="AU2796" s="58">
        <f ca="1">IF(AND(AQ2796&gt;0,AR2796&gt;0),COUNTIF(AU$6:AU2795,"&gt;0")+1,0)</f>
        <v>0</v>
      </c>
    </row>
    <row r="2797" spans="40:47">
      <c r="AN2797" s="58">
        <v>78</v>
      </c>
      <c r="AO2797" s="58">
        <v>2</v>
      </c>
      <c r="AP2797" s="58">
        <v>8</v>
      </c>
      <c r="AQ2797" s="58">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58">
        <f ca="1">COUNTIF(INDIRECT("H"&amp;(ROW()+12*(($AN2797-1)*3+$AO2797)-ROW())/12+5):INDIRECT("S"&amp;(ROW()+12*(($AN2797-1)*3+$AO2797)-ROW())/12+5),AQ2797)</f>
        <v>0</v>
      </c>
      <c r="AU2797" s="58">
        <f ca="1">IF(AND(AQ2797&gt;0,AR2797&gt;0),COUNTIF(AU$6:AU2796,"&gt;0")+1,0)</f>
        <v>0</v>
      </c>
    </row>
    <row r="2798" spans="40:47">
      <c r="AN2798" s="58">
        <v>78</v>
      </c>
      <c r="AO2798" s="58">
        <v>2</v>
      </c>
      <c r="AP2798" s="58">
        <v>9</v>
      </c>
      <c r="AQ2798" s="58">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58">
        <f ca="1">COUNTIF(INDIRECT("H"&amp;(ROW()+12*(($AN2798-1)*3+$AO2798)-ROW())/12+5):INDIRECT("S"&amp;(ROW()+12*(($AN2798-1)*3+$AO2798)-ROW())/12+5),AQ2798)</f>
        <v>0</v>
      </c>
      <c r="AU2798" s="58">
        <f ca="1">IF(AND(AQ2798&gt;0,AR2798&gt;0),COUNTIF(AU$6:AU2797,"&gt;0")+1,0)</f>
        <v>0</v>
      </c>
    </row>
    <row r="2799" spans="40:47">
      <c r="AN2799" s="58">
        <v>78</v>
      </c>
      <c r="AO2799" s="58">
        <v>2</v>
      </c>
      <c r="AP2799" s="58">
        <v>10</v>
      </c>
      <c r="AQ2799" s="58">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58">
        <f ca="1">COUNTIF(INDIRECT("H"&amp;(ROW()+12*(($AN2799-1)*3+$AO2799)-ROW())/12+5):INDIRECT("S"&amp;(ROW()+12*(($AN2799-1)*3+$AO2799)-ROW())/12+5),AQ2799)</f>
        <v>0</v>
      </c>
      <c r="AU2799" s="58">
        <f ca="1">IF(AND(AQ2799&gt;0,AR2799&gt;0),COUNTIF(AU$6:AU2798,"&gt;0")+1,0)</f>
        <v>0</v>
      </c>
    </row>
    <row r="2800" spans="40:47">
      <c r="AN2800" s="58">
        <v>78</v>
      </c>
      <c r="AO2800" s="58">
        <v>2</v>
      </c>
      <c r="AP2800" s="58">
        <v>11</v>
      </c>
      <c r="AQ2800" s="58">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58">
        <f ca="1">COUNTIF(INDIRECT("H"&amp;(ROW()+12*(($AN2800-1)*3+$AO2800)-ROW())/12+5):INDIRECT("S"&amp;(ROW()+12*(($AN2800-1)*3+$AO2800)-ROW())/12+5),AQ2800)</f>
        <v>0</v>
      </c>
      <c r="AU2800" s="58">
        <f ca="1">IF(AND(AQ2800&gt;0,AR2800&gt;0),COUNTIF(AU$6:AU2799,"&gt;0")+1,0)</f>
        <v>0</v>
      </c>
    </row>
    <row r="2801" spans="40:47">
      <c r="AN2801" s="58">
        <v>78</v>
      </c>
      <c r="AO2801" s="58">
        <v>2</v>
      </c>
      <c r="AP2801" s="58">
        <v>12</v>
      </c>
      <c r="AQ2801" s="58">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58">
        <f ca="1">COUNTIF(INDIRECT("H"&amp;(ROW()+12*(($AN2801-1)*3+$AO2801)-ROW())/12+5):INDIRECT("S"&amp;(ROW()+12*(($AN2801-1)*3+$AO2801)-ROW())/12+5),AQ2801)</f>
        <v>0</v>
      </c>
      <c r="AU2801" s="58">
        <f ca="1">IF(AND(AQ2801&gt;0,AR2801&gt;0),COUNTIF(AU$6:AU2800,"&gt;0")+1,0)</f>
        <v>0</v>
      </c>
    </row>
    <row r="2802" spans="40:47">
      <c r="AN2802" s="58">
        <v>78</v>
      </c>
      <c r="AO2802" s="58">
        <v>3</v>
      </c>
      <c r="AP2802" s="58">
        <v>1</v>
      </c>
      <c r="AQ2802" s="58">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58">
        <f ca="1">COUNTIF(INDIRECT("H"&amp;(ROW()+12*(($AN2802-1)*3+$AO2802)-ROW())/12+5):INDIRECT("S"&amp;(ROW()+12*(($AN2802-1)*3+$AO2802)-ROW())/12+5),AQ2802)</f>
        <v>0</v>
      </c>
      <c r="AU2802" s="58">
        <f ca="1">IF(AND(AQ2802&gt;0,AR2802&gt;0),COUNTIF(AU$6:AU2801,"&gt;0")+1,0)</f>
        <v>0</v>
      </c>
    </row>
    <row r="2803" spans="40:47">
      <c r="AN2803" s="58">
        <v>78</v>
      </c>
      <c r="AO2803" s="58">
        <v>3</v>
      </c>
      <c r="AP2803" s="58">
        <v>2</v>
      </c>
      <c r="AQ2803" s="58">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58">
        <f ca="1">COUNTIF(INDIRECT("H"&amp;(ROW()+12*(($AN2803-1)*3+$AO2803)-ROW())/12+5):INDIRECT("S"&amp;(ROW()+12*(($AN2803-1)*3+$AO2803)-ROW())/12+5),AQ2803)</f>
        <v>0</v>
      </c>
      <c r="AU2803" s="58">
        <f ca="1">IF(AND(AQ2803&gt;0,AR2803&gt;0),COUNTIF(AU$6:AU2802,"&gt;0")+1,0)</f>
        <v>0</v>
      </c>
    </row>
    <row r="2804" spans="40:47">
      <c r="AN2804" s="58">
        <v>78</v>
      </c>
      <c r="AO2804" s="58">
        <v>3</v>
      </c>
      <c r="AP2804" s="58">
        <v>3</v>
      </c>
      <c r="AQ2804" s="58">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58">
        <f ca="1">COUNTIF(INDIRECT("H"&amp;(ROW()+12*(($AN2804-1)*3+$AO2804)-ROW())/12+5):INDIRECT("S"&amp;(ROW()+12*(($AN2804-1)*3+$AO2804)-ROW())/12+5),AQ2804)</f>
        <v>0</v>
      </c>
      <c r="AU2804" s="58">
        <f ca="1">IF(AND(AQ2804&gt;0,AR2804&gt;0),COUNTIF(AU$6:AU2803,"&gt;0")+1,0)</f>
        <v>0</v>
      </c>
    </row>
    <row r="2805" spans="40:47">
      <c r="AN2805" s="58">
        <v>78</v>
      </c>
      <c r="AO2805" s="58">
        <v>3</v>
      </c>
      <c r="AP2805" s="58">
        <v>4</v>
      </c>
      <c r="AQ2805" s="58">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58">
        <f ca="1">COUNTIF(INDIRECT("H"&amp;(ROW()+12*(($AN2805-1)*3+$AO2805)-ROW())/12+5):INDIRECT("S"&amp;(ROW()+12*(($AN2805-1)*3+$AO2805)-ROW())/12+5),AQ2805)</f>
        <v>0</v>
      </c>
      <c r="AU2805" s="58">
        <f ca="1">IF(AND(AQ2805&gt;0,AR2805&gt;0),COUNTIF(AU$6:AU2804,"&gt;0")+1,0)</f>
        <v>0</v>
      </c>
    </row>
    <row r="2806" spans="40:47">
      <c r="AN2806" s="58">
        <v>78</v>
      </c>
      <c r="AO2806" s="58">
        <v>3</v>
      </c>
      <c r="AP2806" s="58">
        <v>5</v>
      </c>
      <c r="AQ2806" s="58">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58">
        <f ca="1">COUNTIF(INDIRECT("H"&amp;(ROW()+12*(($AN2806-1)*3+$AO2806)-ROW())/12+5):INDIRECT("S"&amp;(ROW()+12*(($AN2806-1)*3+$AO2806)-ROW())/12+5),AQ2806)</f>
        <v>0</v>
      </c>
      <c r="AU2806" s="58">
        <f ca="1">IF(AND(AQ2806&gt;0,AR2806&gt;0),COUNTIF(AU$6:AU2805,"&gt;0")+1,0)</f>
        <v>0</v>
      </c>
    </row>
    <row r="2807" spans="40:47">
      <c r="AN2807" s="58">
        <v>78</v>
      </c>
      <c r="AO2807" s="58">
        <v>3</v>
      </c>
      <c r="AP2807" s="58">
        <v>6</v>
      </c>
      <c r="AQ2807" s="58">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58">
        <f ca="1">COUNTIF(INDIRECT("H"&amp;(ROW()+12*(($AN2807-1)*3+$AO2807)-ROW())/12+5):INDIRECT("S"&amp;(ROW()+12*(($AN2807-1)*3+$AO2807)-ROW())/12+5),AQ2807)</f>
        <v>0</v>
      </c>
      <c r="AU2807" s="58">
        <f ca="1">IF(AND(AQ2807&gt;0,AR2807&gt;0),COUNTIF(AU$6:AU2806,"&gt;0")+1,0)</f>
        <v>0</v>
      </c>
    </row>
    <row r="2808" spans="40:47">
      <c r="AN2808" s="58">
        <v>78</v>
      </c>
      <c r="AO2808" s="58">
        <v>3</v>
      </c>
      <c r="AP2808" s="58">
        <v>7</v>
      </c>
      <c r="AQ2808" s="58">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58">
        <f ca="1">COUNTIF(INDIRECT("H"&amp;(ROW()+12*(($AN2808-1)*3+$AO2808)-ROW())/12+5):INDIRECT("S"&amp;(ROW()+12*(($AN2808-1)*3+$AO2808)-ROW())/12+5),AQ2808)</f>
        <v>0</v>
      </c>
      <c r="AU2808" s="58">
        <f ca="1">IF(AND(AQ2808&gt;0,AR2808&gt;0),COUNTIF(AU$6:AU2807,"&gt;0")+1,0)</f>
        <v>0</v>
      </c>
    </row>
    <row r="2809" spans="40:47">
      <c r="AN2809" s="58">
        <v>78</v>
      </c>
      <c r="AO2809" s="58">
        <v>3</v>
      </c>
      <c r="AP2809" s="58">
        <v>8</v>
      </c>
      <c r="AQ2809" s="58">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58">
        <f ca="1">COUNTIF(INDIRECT("H"&amp;(ROW()+12*(($AN2809-1)*3+$AO2809)-ROW())/12+5):INDIRECT("S"&amp;(ROW()+12*(($AN2809-1)*3+$AO2809)-ROW())/12+5),AQ2809)</f>
        <v>0</v>
      </c>
      <c r="AU2809" s="58">
        <f ca="1">IF(AND(AQ2809&gt;0,AR2809&gt;0),COUNTIF(AU$6:AU2808,"&gt;0")+1,0)</f>
        <v>0</v>
      </c>
    </row>
    <row r="2810" spans="40:47">
      <c r="AN2810" s="58">
        <v>78</v>
      </c>
      <c r="AO2810" s="58">
        <v>3</v>
      </c>
      <c r="AP2810" s="58">
        <v>9</v>
      </c>
      <c r="AQ2810" s="58">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58">
        <f ca="1">COUNTIF(INDIRECT("H"&amp;(ROW()+12*(($AN2810-1)*3+$AO2810)-ROW())/12+5):INDIRECT("S"&amp;(ROW()+12*(($AN2810-1)*3+$AO2810)-ROW())/12+5),AQ2810)</f>
        <v>0</v>
      </c>
      <c r="AU2810" s="58">
        <f ca="1">IF(AND(AQ2810&gt;0,AR2810&gt;0),COUNTIF(AU$6:AU2809,"&gt;0")+1,0)</f>
        <v>0</v>
      </c>
    </row>
    <row r="2811" spans="40:47">
      <c r="AN2811" s="58">
        <v>78</v>
      </c>
      <c r="AO2811" s="58">
        <v>3</v>
      </c>
      <c r="AP2811" s="58">
        <v>10</v>
      </c>
      <c r="AQ2811" s="58">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58">
        <f ca="1">COUNTIF(INDIRECT("H"&amp;(ROW()+12*(($AN2811-1)*3+$AO2811)-ROW())/12+5):INDIRECT("S"&amp;(ROW()+12*(($AN2811-1)*3+$AO2811)-ROW())/12+5),AQ2811)</f>
        <v>0</v>
      </c>
      <c r="AU2811" s="58">
        <f ca="1">IF(AND(AQ2811&gt;0,AR2811&gt;0),COUNTIF(AU$6:AU2810,"&gt;0")+1,0)</f>
        <v>0</v>
      </c>
    </row>
    <row r="2812" spans="40:47">
      <c r="AN2812" s="58">
        <v>78</v>
      </c>
      <c r="AO2812" s="58">
        <v>3</v>
      </c>
      <c r="AP2812" s="58">
        <v>11</v>
      </c>
      <c r="AQ2812" s="58">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58">
        <f ca="1">COUNTIF(INDIRECT("H"&amp;(ROW()+12*(($AN2812-1)*3+$AO2812)-ROW())/12+5):INDIRECT("S"&amp;(ROW()+12*(($AN2812-1)*3+$AO2812)-ROW())/12+5),AQ2812)</f>
        <v>0</v>
      </c>
      <c r="AU2812" s="58">
        <f ca="1">IF(AND(AQ2812&gt;0,AR2812&gt;0),COUNTIF(AU$6:AU2811,"&gt;0")+1,0)</f>
        <v>0</v>
      </c>
    </row>
    <row r="2813" spans="40:47">
      <c r="AN2813" s="243">
        <v>78</v>
      </c>
      <c r="AO2813" s="243">
        <v>3</v>
      </c>
      <c r="AP2813" s="243">
        <v>12</v>
      </c>
      <c r="AQ2813" s="58">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58">
        <f ca="1">COUNTIF(INDIRECT("H"&amp;(ROW()+12*(($AN2813-1)*3+$AO2813)-ROW())/12+5):INDIRECT("S"&amp;(ROW()+12*(($AN2813-1)*3+$AO2813)-ROW())/12+5),AQ2813)</f>
        <v>0</v>
      </c>
      <c r="AU2813" s="58">
        <f ca="1">IF(AND(AQ2813&gt;0,AR2813&gt;0),COUNTIF(AU$6:AU2812,"&gt;0")+1,0)</f>
        <v>0</v>
      </c>
    </row>
    <row r="2814" spans="40:47">
      <c r="AN2814" s="58">
        <v>79</v>
      </c>
      <c r="AO2814" s="58">
        <v>1</v>
      </c>
      <c r="AP2814" s="58">
        <v>1</v>
      </c>
      <c r="AQ2814" s="58">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58">
        <f ca="1">COUNTIF(INDIRECT("H"&amp;(ROW()+12*(($AN2814-1)*3+$AO2814)-ROW())/12+5):INDIRECT("S"&amp;(ROW()+12*(($AN2814-1)*3+$AO2814)-ROW())/12+5),AQ2814)</f>
        <v>0</v>
      </c>
      <c r="AU2814" s="58">
        <f ca="1">IF(AND(AQ2814&gt;0,AR2814&gt;0),COUNTIF(AU$6:AU2813,"&gt;0")+1,0)</f>
        <v>0</v>
      </c>
    </row>
    <row r="2815" spans="40:47">
      <c r="AN2815" s="58">
        <v>79</v>
      </c>
      <c r="AO2815" s="58">
        <v>1</v>
      </c>
      <c r="AP2815" s="58">
        <v>2</v>
      </c>
      <c r="AQ2815" s="58">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58">
        <f ca="1">COUNTIF(INDIRECT("H"&amp;(ROW()+12*(($AN2815-1)*3+$AO2815)-ROW())/12+5):INDIRECT("S"&amp;(ROW()+12*(($AN2815-1)*3+$AO2815)-ROW())/12+5),AQ2815)</f>
        <v>0</v>
      </c>
      <c r="AU2815" s="58">
        <f ca="1">IF(AND(AQ2815&gt;0,AR2815&gt;0),COUNTIF(AU$6:AU2814,"&gt;0")+1,0)</f>
        <v>0</v>
      </c>
    </row>
    <row r="2816" spans="40:47">
      <c r="AN2816" s="58">
        <v>79</v>
      </c>
      <c r="AO2816" s="58">
        <v>1</v>
      </c>
      <c r="AP2816" s="58">
        <v>3</v>
      </c>
      <c r="AQ2816" s="58">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58">
        <f ca="1">COUNTIF(INDIRECT("H"&amp;(ROW()+12*(($AN2816-1)*3+$AO2816)-ROW())/12+5):INDIRECT("S"&amp;(ROW()+12*(($AN2816-1)*3+$AO2816)-ROW())/12+5),AQ2816)</f>
        <v>0</v>
      </c>
      <c r="AU2816" s="58">
        <f ca="1">IF(AND(AQ2816&gt;0,AR2816&gt;0),COUNTIF(AU$6:AU2815,"&gt;0")+1,0)</f>
        <v>0</v>
      </c>
    </row>
    <row r="2817" spans="40:47">
      <c r="AN2817" s="58">
        <v>79</v>
      </c>
      <c r="AO2817" s="58">
        <v>1</v>
      </c>
      <c r="AP2817" s="58">
        <v>4</v>
      </c>
      <c r="AQ2817" s="58">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58">
        <f ca="1">COUNTIF(INDIRECT("H"&amp;(ROW()+12*(($AN2817-1)*3+$AO2817)-ROW())/12+5):INDIRECT("S"&amp;(ROW()+12*(($AN2817-1)*3+$AO2817)-ROW())/12+5),AQ2817)</f>
        <v>0</v>
      </c>
      <c r="AU2817" s="58">
        <f ca="1">IF(AND(AQ2817&gt;0,AR2817&gt;0),COUNTIF(AU$6:AU2816,"&gt;0")+1,0)</f>
        <v>0</v>
      </c>
    </row>
    <row r="2818" spans="40:47">
      <c r="AN2818" s="58">
        <v>79</v>
      </c>
      <c r="AO2818" s="58">
        <v>1</v>
      </c>
      <c r="AP2818" s="58">
        <v>5</v>
      </c>
      <c r="AQ2818" s="58">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58">
        <f ca="1">COUNTIF(INDIRECT("H"&amp;(ROW()+12*(($AN2818-1)*3+$AO2818)-ROW())/12+5):INDIRECT("S"&amp;(ROW()+12*(($AN2818-1)*3+$AO2818)-ROW())/12+5),AQ2818)</f>
        <v>0</v>
      </c>
      <c r="AU2818" s="58">
        <f ca="1">IF(AND(AQ2818&gt;0,AR2818&gt;0),COUNTIF(AU$6:AU2817,"&gt;0")+1,0)</f>
        <v>0</v>
      </c>
    </row>
    <row r="2819" spans="40:47">
      <c r="AN2819" s="58">
        <v>79</v>
      </c>
      <c r="AO2819" s="58">
        <v>1</v>
      </c>
      <c r="AP2819" s="58">
        <v>6</v>
      </c>
      <c r="AQ2819" s="58">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58">
        <f ca="1">COUNTIF(INDIRECT("H"&amp;(ROW()+12*(($AN2819-1)*3+$AO2819)-ROW())/12+5):INDIRECT("S"&amp;(ROW()+12*(($AN2819-1)*3+$AO2819)-ROW())/12+5),AQ2819)</f>
        <v>0</v>
      </c>
      <c r="AU2819" s="58">
        <f ca="1">IF(AND(AQ2819&gt;0,AR2819&gt;0),COUNTIF(AU$6:AU2818,"&gt;0")+1,0)</f>
        <v>0</v>
      </c>
    </row>
    <row r="2820" spans="40:47">
      <c r="AN2820" s="58">
        <v>79</v>
      </c>
      <c r="AO2820" s="58">
        <v>1</v>
      </c>
      <c r="AP2820" s="58">
        <v>7</v>
      </c>
      <c r="AQ2820" s="58">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58">
        <f ca="1">COUNTIF(INDIRECT("H"&amp;(ROW()+12*(($AN2820-1)*3+$AO2820)-ROW())/12+5):INDIRECT("S"&amp;(ROW()+12*(($AN2820-1)*3+$AO2820)-ROW())/12+5),AQ2820)</f>
        <v>0</v>
      </c>
      <c r="AU2820" s="58">
        <f ca="1">IF(AND(AQ2820&gt;0,AR2820&gt;0),COUNTIF(AU$6:AU2819,"&gt;0")+1,0)</f>
        <v>0</v>
      </c>
    </row>
    <row r="2821" spans="40:47">
      <c r="AN2821" s="58">
        <v>79</v>
      </c>
      <c r="AO2821" s="58">
        <v>1</v>
      </c>
      <c r="AP2821" s="58">
        <v>8</v>
      </c>
      <c r="AQ2821" s="58">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58">
        <f ca="1">COUNTIF(INDIRECT("H"&amp;(ROW()+12*(($AN2821-1)*3+$AO2821)-ROW())/12+5):INDIRECT("S"&amp;(ROW()+12*(($AN2821-1)*3+$AO2821)-ROW())/12+5),AQ2821)</f>
        <v>0</v>
      </c>
      <c r="AU2821" s="58">
        <f ca="1">IF(AND(AQ2821&gt;0,AR2821&gt;0),COUNTIF(AU$6:AU2820,"&gt;0")+1,0)</f>
        <v>0</v>
      </c>
    </row>
    <row r="2822" spans="40:47">
      <c r="AN2822" s="58">
        <v>79</v>
      </c>
      <c r="AO2822" s="58">
        <v>1</v>
      </c>
      <c r="AP2822" s="58">
        <v>9</v>
      </c>
      <c r="AQ2822" s="58">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58">
        <f ca="1">COUNTIF(INDIRECT("H"&amp;(ROW()+12*(($AN2822-1)*3+$AO2822)-ROW())/12+5):INDIRECT("S"&amp;(ROW()+12*(($AN2822-1)*3+$AO2822)-ROW())/12+5),AQ2822)</f>
        <v>0</v>
      </c>
      <c r="AU2822" s="58">
        <f ca="1">IF(AND(AQ2822&gt;0,AR2822&gt;0),COUNTIF(AU$6:AU2821,"&gt;0")+1,0)</f>
        <v>0</v>
      </c>
    </row>
    <row r="2823" spans="40:47">
      <c r="AN2823" s="58">
        <v>79</v>
      </c>
      <c r="AO2823" s="58">
        <v>1</v>
      </c>
      <c r="AP2823" s="58">
        <v>10</v>
      </c>
      <c r="AQ2823" s="58">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58">
        <f ca="1">COUNTIF(INDIRECT("H"&amp;(ROW()+12*(($AN2823-1)*3+$AO2823)-ROW())/12+5):INDIRECT("S"&amp;(ROW()+12*(($AN2823-1)*3+$AO2823)-ROW())/12+5),AQ2823)</f>
        <v>0</v>
      </c>
      <c r="AU2823" s="58">
        <f ca="1">IF(AND(AQ2823&gt;0,AR2823&gt;0),COUNTIF(AU$6:AU2822,"&gt;0")+1,0)</f>
        <v>0</v>
      </c>
    </row>
    <row r="2824" spans="40:47">
      <c r="AN2824" s="58">
        <v>79</v>
      </c>
      <c r="AO2824" s="58">
        <v>1</v>
      </c>
      <c r="AP2824" s="58">
        <v>11</v>
      </c>
      <c r="AQ2824" s="58">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58">
        <f ca="1">COUNTIF(INDIRECT("H"&amp;(ROW()+12*(($AN2824-1)*3+$AO2824)-ROW())/12+5):INDIRECT("S"&amp;(ROW()+12*(($AN2824-1)*3+$AO2824)-ROW())/12+5),AQ2824)</f>
        <v>0</v>
      </c>
      <c r="AU2824" s="58">
        <f ca="1">IF(AND(AQ2824&gt;0,AR2824&gt;0),COUNTIF(AU$6:AU2823,"&gt;0")+1,0)</f>
        <v>0</v>
      </c>
    </row>
    <row r="2825" spans="40:47">
      <c r="AN2825" s="58">
        <v>79</v>
      </c>
      <c r="AO2825" s="58">
        <v>1</v>
      </c>
      <c r="AP2825" s="58">
        <v>12</v>
      </c>
      <c r="AQ2825" s="58">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58">
        <f ca="1">COUNTIF(INDIRECT("H"&amp;(ROW()+12*(($AN2825-1)*3+$AO2825)-ROW())/12+5):INDIRECT("S"&amp;(ROW()+12*(($AN2825-1)*3+$AO2825)-ROW())/12+5),AQ2825)</f>
        <v>0</v>
      </c>
      <c r="AU2825" s="58">
        <f ca="1">IF(AND(AQ2825&gt;0,AR2825&gt;0),COUNTIF(AU$6:AU2824,"&gt;0")+1,0)</f>
        <v>0</v>
      </c>
    </row>
    <row r="2826" spans="40:47">
      <c r="AN2826" s="58">
        <v>79</v>
      </c>
      <c r="AO2826" s="58">
        <v>2</v>
      </c>
      <c r="AP2826" s="58">
        <v>1</v>
      </c>
      <c r="AQ2826" s="58">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58">
        <f ca="1">COUNTIF(INDIRECT("H"&amp;(ROW()+12*(($AN2826-1)*3+$AO2826)-ROW())/12+5):INDIRECT("S"&amp;(ROW()+12*(($AN2826-1)*3+$AO2826)-ROW())/12+5),AQ2826)</f>
        <v>0</v>
      </c>
      <c r="AU2826" s="58">
        <f ca="1">IF(AND(AQ2826&gt;0,AR2826&gt;0),COUNTIF(AU$6:AU2825,"&gt;0")+1,0)</f>
        <v>0</v>
      </c>
    </row>
    <row r="2827" spans="40:47">
      <c r="AN2827" s="58">
        <v>79</v>
      </c>
      <c r="AO2827" s="58">
        <v>2</v>
      </c>
      <c r="AP2827" s="58">
        <v>2</v>
      </c>
      <c r="AQ2827" s="58">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58">
        <f ca="1">COUNTIF(INDIRECT("H"&amp;(ROW()+12*(($AN2827-1)*3+$AO2827)-ROW())/12+5):INDIRECT("S"&amp;(ROW()+12*(($AN2827-1)*3+$AO2827)-ROW())/12+5),AQ2827)</f>
        <v>0</v>
      </c>
      <c r="AU2827" s="58">
        <f ca="1">IF(AND(AQ2827&gt;0,AR2827&gt;0),COUNTIF(AU$6:AU2826,"&gt;0")+1,0)</f>
        <v>0</v>
      </c>
    </row>
    <row r="2828" spans="40:47">
      <c r="AN2828" s="58">
        <v>79</v>
      </c>
      <c r="AO2828" s="58">
        <v>2</v>
      </c>
      <c r="AP2828" s="58">
        <v>3</v>
      </c>
      <c r="AQ2828" s="58">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58">
        <f ca="1">COUNTIF(INDIRECT("H"&amp;(ROW()+12*(($AN2828-1)*3+$AO2828)-ROW())/12+5):INDIRECT("S"&amp;(ROW()+12*(($AN2828-1)*3+$AO2828)-ROW())/12+5),AQ2828)</f>
        <v>0</v>
      </c>
      <c r="AU2828" s="58">
        <f ca="1">IF(AND(AQ2828&gt;0,AR2828&gt;0),COUNTIF(AU$6:AU2827,"&gt;0")+1,0)</f>
        <v>0</v>
      </c>
    </row>
    <row r="2829" spans="40:47">
      <c r="AN2829" s="58">
        <v>79</v>
      </c>
      <c r="AO2829" s="58">
        <v>2</v>
      </c>
      <c r="AP2829" s="58">
        <v>4</v>
      </c>
      <c r="AQ2829" s="58">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58">
        <f ca="1">COUNTIF(INDIRECT("H"&amp;(ROW()+12*(($AN2829-1)*3+$AO2829)-ROW())/12+5):INDIRECT("S"&amp;(ROW()+12*(($AN2829-1)*3+$AO2829)-ROW())/12+5),AQ2829)</f>
        <v>0</v>
      </c>
      <c r="AU2829" s="58">
        <f ca="1">IF(AND(AQ2829&gt;0,AR2829&gt;0),COUNTIF(AU$6:AU2828,"&gt;0")+1,0)</f>
        <v>0</v>
      </c>
    </row>
    <row r="2830" spans="40:47">
      <c r="AN2830" s="58">
        <v>79</v>
      </c>
      <c r="AO2830" s="58">
        <v>2</v>
      </c>
      <c r="AP2830" s="58">
        <v>5</v>
      </c>
      <c r="AQ2830" s="58">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58">
        <f ca="1">COUNTIF(INDIRECT("H"&amp;(ROW()+12*(($AN2830-1)*3+$AO2830)-ROW())/12+5):INDIRECT("S"&amp;(ROW()+12*(($AN2830-1)*3+$AO2830)-ROW())/12+5),AQ2830)</f>
        <v>0</v>
      </c>
      <c r="AU2830" s="58">
        <f ca="1">IF(AND(AQ2830&gt;0,AR2830&gt;0),COUNTIF(AU$6:AU2829,"&gt;0")+1,0)</f>
        <v>0</v>
      </c>
    </row>
    <row r="2831" spans="40:47">
      <c r="AN2831" s="58">
        <v>79</v>
      </c>
      <c r="AO2831" s="58">
        <v>2</v>
      </c>
      <c r="AP2831" s="58">
        <v>6</v>
      </c>
      <c r="AQ2831" s="58">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58">
        <f ca="1">COUNTIF(INDIRECT("H"&amp;(ROW()+12*(($AN2831-1)*3+$AO2831)-ROW())/12+5):INDIRECT("S"&amp;(ROW()+12*(($AN2831-1)*3+$AO2831)-ROW())/12+5),AQ2831)</f>
        <v>0</v>
      </c>
      <c r="AU2831" s="58">
        <f ca="1">IF(AND(AQ2831&gt;0,AR2831&gt;0),COUNTIF(AU$6:AU2830,"&gt;0")+1,0)</f>
        <v>0</v>
      </c>
    </row>
    <row r="2832" spans="40:47">
      <c r="AN2832" s="58">
        <v>79</v>
      </c>
      <c r="AO2832" s="58">
        <v>2</v>
      </c>
      <c r="AP2832" s="58">
        <v>7</v>
      </c>
      <c r="AQ2832" s="58">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58">
        <f ca="1">COUNTIF(INDIRECT("H"&amp;(ROW()+12*(($AN2832-1)*3+$AO2832)-ROW())/12+5):INDIRECT("S"&amp;(ROW()+12*(($AN2832-1)*3+$AO2832)-ROW())/12+5),AQ2832)</f>
        <v>0</v>
      </c>
      <c r="AU2832" s="58">
        <f ca="1">IF(AND(AQ2832&gt;0,AR2832&gt;0),COUNTIF(AU$6:AU2831,"&gt;0")+1,0)</f>
        <v>0</v>
      </c>
    </row>
    <row r="2833" spans="40:47">
      <c r="AN2833" s="58">
        <v>79</v>
      </c>
      <c r="AO2833" s="58">
        <v>2</v>
      </c>
      <c r="AP2833" s="58">
        <v>8</v>
      </c>
      <c r="AQ2833" s="58">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58">
        <f ca="1">COUNTIF(INDIRECT("H"&amp;(ROW()+12*(($AN2833-1)*3+$AO2833)-ROW())/12+5):INDIRECT("S"&amp;(ROW()+12*(($AN2833-1)*3+$AO2833)-ROW())/12+5),AQ2833)</f>
        <v>0</v>
      </c>
      <c r="AU2833" s="58">
        <f ca="1">IF(AND(AQ2833&gt;0,AR2833&gt;0),COUNTIF(AU$6:AU2832,"&gt;0")+1,0)</f>
        <v>0</v>
      </c>
    </row>
    <row r="2834" spans="40:47">
      <c r="AN2834" s="58">
        <v>79</v>
      </c>
      <c r="AO2834" s="58">
        <v>2</v>
      </c>
      <c r="AP2834" s="58">
        <v>9</v>
      </c>
      <c r="AQ2834" s="58">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58">
        <f ca="1">COUNTIF(INDIRECT("H"&amp;(ROW()+12*(($AN2834-1)*3+$AO2834)-ROW())/12+5):INDIRECT("S"&amp;(ROW()+12*(($AN2834-1)*3+$AO2834)-ROW())/12+5),AQ2834)</f>
        <v>0</v>
      </c>
      <c r="AU2834" s="58">
        <f ca="1">IF(AND(AQ2834&gt;0,AR2834&gt;0),COUNTIF(AU$6:AU2833,"&gt;0")+1,0)</f>
        <v>0</v>
      </c>
    </row>
    <row r="2835" spans="40:47">
      <c r="AN2835" s="58">
        <v>79</v>
      </c>
      <c r="AO2835" s="58">
        <v>2</v>
      </c>
      <c r="AP2835" s="58">
        <v>10</v>
      </c>
      <c r="AQ2835" s="58">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58">
        <f ca="1">COUNTIF(INDIRECT("H"&amp;(ROW()+12*(($AN2835-1)*3+$AO2835)-ROW())/12+5):INDIRECT("S"&amp;(ROW()+12*(($AN2835-1)*3+$AO2835)-ROW())/12+5),AQ2835)</f>
        <v>0</v>
      </c>
      <c r="AU2835" s="58">
        <f ca="1">IF(AND(AQ2835&gt;0,AR2835&gt;0),COUNTIF(AU$6:AU2834,"&gt;0")+1,0)</f>
        <v>0</v>
      </c>
    </row>
    <row r="2836" spans="40:47">
      <c r="AN2836" s="58">
        <v>79</v>
      </c>
      <c r="AO2836" s="58">
        <v>2</v>
      </c>
      <c r="AP2836" s="58">
        <v>11</v>
      </c>
      <c r="AQ2836" s="58">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58">
        <f ca="1">COUNTIF(INDIRECT("H"&amp;(ROW()+12*(($AN2836-1)*3+$AO2836)-ROW())/12+5):INDIRECT("S"&amp;(ROW()+12*(($AN2836-1)*3+$AO2836)-ROW())/12+5),AQ2836)</f>
        <v>0</v>
      </c>
      <c r="AU2836" s="58">
        <f ca="1">IF(AND(AQ2836&gt;0,AR2836&gt;0),COUNTIF(AU$6:AU2835,"&gt;0")+1,0)</f>
        <v>0</v>
      </c>
    </row>
    <row r="2837" spans="40:47">
      <c r="AN2837" s="58">
        <v>79</v>
      </c>
      <c r="AO2837" s="58">
        <v>2</v>
      </c>
      <c r="AP2837" s="58">
        <v>12</v>
      </c>
      <c r="AQ2837" s="58">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58">
        <f ca="1">COUNTIF(INDIRECT("H"&amp;(ROW()+12*(($AN2837-1)*3+$AO2837)-ROW())/12+5):INDIRECT("S"&amp;(ROW()+12*(($AN2837-1)*3+$AO2837)-ROW())/12+5),AQ2837)</f>
        <v>0</v>
      </c>
      <c r="AU2837" s="58">
        <f ca="1">IF(AND(AQ2837&gt;0,AR2837&gt;0),COUNTIF(AU$6:AU2836,"&gt;0")+1,0)</f>
        <v>0</v>
      </c>
    </row>
    <row r="2838" spans="40:47">
      <c r="AN2838" s="58">
        <v>79</v>
      </c>
      <c r="AO2838" s="58">
        <v>3</v>
      </c>
      <c r="AP2838" s="58">
        <v>1</v>
      </c>
      <c r="AQ2838" s="58">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58">
        <f ca="1">COUNTIF(INDIRECT("H"&amp;(ROW()+12*(($AN2838-1)*3+$AO2838)-ROW())/12+5):INDIRECT("S"&amp;(ROW()+12*(($AN2838-1)*3+$AO2838)-ROW())/12+5),AQ2838)</f>
        <v>0</v>
      </c>
      <c r="AU2838" s="58">
        <f ca="1">IF(AND(AQ2838&gt;0,AR2838&gt;0),COUNTIF(AU$6:AU2837,"&gt;0")+1,0)</f>
        <v>0</v>
      </c>
    </row>
    <row r="2839" spans="40:47">
      <c r="AN2839" s="58">
        <v>79</v>
      </c>
      <c r="AO2839" s="58">
        <v>3</v>
      </c>
      <c r="AP2839" s="58">
        <v>2</v>
      </c>
      <c r="AQ2839" s="58">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58">
        <f ca="1">COUNTIF(INDIRECT("H"&amp;(ROW()+12*(($AN2839-1)*3+$AO2839)-ROW())/12+5):INDIRECT("S"&amp;(ROW()+12*(($AN2839-1)*3+$AO2839)-ROW())/12+5),AQ2839)</f>
        <v>0</v>
      </c>
      <c r="AU2839" s="58">
        <f ca="1">IF(AND(AQ2839&gt;0,AR2839&gt;0),COUNTIF(AU$6:AU2838,"&gt;0")+1,0)</f>
        <v>0</v>
      </c>
    </row>
    <row r="2840" spans="40:47">
      <c r="AN2840" s="58">
        <v>79</v>
      </c>
      <c r="AO2840" s="58">
        <v>3</v>
      </c>
      <c r="AP2840" s="58">
        <v>3</v>
      </c>
      <c r="AQ2840" s="58">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58">
        <f ca="1">COUNTIF(INDIRECT("H"&amp;(ROW()+12*(($AN2840-1)*3+$AO2840)-ROW())/12+5):INDIRECT("S"&amp;(ROW()+12*(($AN2840-1)*3+$AO2840)-ROW())/12+5),AQ2840)</f>
        <v>0</v>
      </c>
      <c r="AU2840" s="58">
        <f ca="1">IF(AND(AQ2840&gt;0,AR2840&gt;0),COUNTIF(AU$6:AU2839,"&gt;0")+1,0)</f>
        <v>0</v>
      </c>
    </row>
    <row r="2841" spans="40:47">
      <c r="AN2841" s="58">
        <v>79</v>
      </c>
      <c r="AO2841" s="58">
        <v>3</v>
      </c>
      <c r="AP2841" s="58">
        <v>4</v>
      </c>
      <c r="AQ2841" s="58">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58">
        <f ca="1">COUNTIF(INDIRECT("H"&amp;(ROW()+12*(($AN2841-1)*3+$AO2841)-ROW())/12+5):INDIRECT("S"&amp;(ROW()+12*(($AN2841-1)*3+$AO2841)-ROW())/12+5),AQ2841)</f>
        <v>0</v>
      </c>
      <c r="AU2841" s="58">
        <f ca="1">IF(AND(AQ2841&gt;0,AR2841&gt;0),COUNTIF(AU$6:AU2840,"&gt;0")+1,0)</f>
        <v>0</v>
      </c>
    </row>
    <row r="2842" spans="40:47">
      <c r="AN2842" s="58">
        <v>79</v>
      </c>
      <c r="AO2842" s="58">
        <v>3</v>
      </c>
      <c r="AP2842" s="58">
        <v>5</v>
      </c>
      <c r="AQ2842" s="58">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58">
        <f ca="1">COUNTIF(INDIRECT("H"&amp;(ROW()+12*(($AN2842-1)*3+$AO2842)-ROW())/12+5):INDIRECT("S"&amp;(ROW()+12*(($AN2842-1)*3+$AO2842)-ROW())/12+5),AQ2842)</f>
        <v>0</v>
      </c>
      <c r="AU2842" s="58">
        <f ca="1">IF(AND(AQ2842&gt;0,AR2842&gt;0),COUNTIF(AU$6:AU2841,"&gt;0")+1,0)</f>
        <v>0</v>
      </c>
    </row>
    <row r="2843" spans="40:47">
      <c r="AN2843" s="58">
        <v>79</v>
      </c>
      <c r="AO2843" s="58">
        <v>3</v>
      </c>
      <c r="AP2843" s="58">
        <v>6</v>
      </c>
      <c r="AQ2843" s="58">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58">
        <f ca="1">COUNTIF(INDIRECT("H"&amp;(ROW()+12*(($AN2843-1)*3+$AO2843)-ROW())/12+5):INDIRECT("S"&amp;(ROW()+12*(($AN2843-1)*3+$AO2843)-ROW())/12+5),AQ2843)</f>
        <v>0</v>
      </c>
      <c r="AU2843" s="58">
        <f ca="1">IF(AND(AQ2843&gt;0,AR2843&gt;0),COUNTIF(AU$6:AU2842,"&gt;0")+1,0)</f>
        <v>0</v>
      </c>
    </row>
    <row r="2844" spans="40:47">
      <c r="AN2844" s="58">
        <v>79</v>
      </c>
      <c r="AO2844" s="58">
        <v>3</v>
      </c>
      <c r="AP2844" s="58">
        <v>7</v>
      </c>
      <c r="AQ2844" s="58">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58">
        <f ca="1">COUNTIF(INDIRECT("H"&amp;(ROW()+12*(($AN2844-1)*3+$AO2844)-ROW())/12+5):INDIRECT("S"&amp;(ROW()+12*(($AN2844-1)*3+$AO2844)-ROW())/12+5),AQ2844)</f>
        <v>0</v>
      </c>
      <c r="AU2844" s="58">
        <f ca="1">IF(AND(AQ2844&gt;0,AR2844&gt;0),COUNTIF(AU$6:AU2843,"&gt;0")+1,0)</f>
        <v>0</v>
      </c>
    </row>
    <row r="2845" spans="40:47">
      <c r="AN2845" s="58">
        <v>79</v>
      </c>
      <c r="AO2845" s="58">
        <v>3</v>
      </c>
      <c r="AP2845" s="58">
        <v>8</v>
      </c>
      <c r="AQ2845" s="58">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58">
        <f ca="1">COUNTIF(INDIRECT("H"&amp;(ROW()+12*(($AN2845-1)*3+$AO2845)-ROW())/12+5):INDIRECT("S"&amp;(ROW()+12*(($AN2845-1)*3+$AO2845)-ROW())/12+5),AQ2845)</f>
        <v>0</v>
      </c>
      <c r="AU2845" s="58">
        <f ca="1">IF(AND(AQ2845&gt;0,AR2845&gt;0),COUNTIF(AU$6:AU2844,"&gt;0")+1,0)</f>
        <v>0</v>
      </c>
    </row>
    <row r="2846" spans="40:47">
      <c r="AN2846" s="58">
        <v>79</v>
      </c>
      <c r="AO2846" s="58">
        <v>3</v>
      </c>
      <c r="AP2846" s="58">
        <v>9</v>
      </c>
      <c r="AQ2846" s="58">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58">
        <f ca="1">COUNTIF(INDIRECT("H"&amp;(ROW()+12*(($AN2846-1)*3+$AO2846)-ROW())/12+5):INDIRECT("S"&amp;(ROW()+12*(($AN2846-1)*3+$AO2846)-ROW())/12+5),AQ2846)</f>
        <v>0</v>
      </c>
      <c r="AU2846" s="58">
        <f ca="1">IF(AND(AQ2846&gt;0,AR2846&gt;0),COUNTIF(AU$6:AU2845,"&gt;0")+1,0)</f>
        <v>0</v>
      </c>
    </row>
    <row r="2847" spans="40:47">
      <c r="AN2847" s="58">
        <v>79</v>
      </c>
      <c r="AO2847" s="58">
        <v>3</v>
      </c>
      <c r="AP2847" s="58">
        <v>10</v>
      </c>
      <c r="AQ2847" s="58">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58">
        <f ca="1">COUNTIF(INDIRECT("H"&amp;(ROW()+12*(($AN2847-1)*3+$AO2847)-ROW())/12+5):INDIRECT("S"&amp;(ROW()+12*(($AN2847-1)*3+$AO2847)-ROW())/12+5),AQ2847)</f>
        <v>0</v>
      </c>
      <c r="AU2847" s="58">
        <f ca="1">IF(AND(AQ2847&gt;0,AR2847&gt;0),COUNTIF(AU$6:AU2846,"&gt;0")+1,0)</f>
        <v>0</v>
      </c>
    </row>
    <row r="2848" spans="40:47">
      <c r="AN2848" s="58">
        <v>79</v>
      </c>
      <c r="AO2848" s="58">
        <v>3</v>
      </c>
      <c r="AP2848" s="58">
        <v>11</v>
      </c>
      <c r="AQ2848" s="58">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58">
        <f ca="1">COUNTIF(INDIRECT("H"&amp;(ROW()+12*(($AN2848-1)*3+$AO2848)-ROW())/12+5):INDIRECT("S"&amp;(ROW()+12*(($AN2848-1)*3+$AO2848)-ROW())/12+5),AQ2848)</f>
        <v>0</v>
      </c>
      <c r="AU2848" s="58">
        <f ca="1">IF(AND(AQ2848&gt;0,AR2848&gt;0),COUNTIF(AU$6:AU2847,"&gt;0")+1,0)</f>
        <v>0</v>
      </c>
    </row>
    <row r="2849" spans="40:47">
      <c r="AN2849" s="243">
        <v>79</v>
      </c>
      <c r="AO2849" s="243">
        <v>3</v>
      </c>
      <c r="AP2849" s="243">
        <v>12</v>
      </c>
      <c r="AQ2849" s="58">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58">
        <f ca="1">COUNTIF(INDIRECT("H"&amp;(ROW()+12*(($AN2849-1)*3+$AO2849)-ROW())/12+5):INDIRECT("S"&amp;(ROW()+12*(($AN2849-1)*3+$AO2849)-ROW())/12+5),AQ2849)</f>
        <v>0</v>
      </c>
      <c r="AU2849" s="58">
        <f ca="1">IF(AND(AQ2849&gt;0,AR2849&gt;0),COUNTIF(AU$6:AU2848,"&gt;0")+1,0)</f>
        <v>0</v>
      </c>
    </row>
    <row r="2850" spans="40:47">
      <c r="AN2850" s="58">
        <v>80</v>
      </c>
      <c r="AO2850" s="58">
        <v>1</v>
      </c>
      <c r="AP2850" s="58">
        <v>1</v>
      </c>
      <c r="AQ2850" s="58">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58">
        <f ca="1">COUNTIF(INDIRECT("H"&amp;(ROW()+12*(($AN2850-1)*3+$AO2850)-ROW())/12+5):INDIRECT("S"&amp;(ROW()+12*(($AN2850-1)*3+$AO2850)-ROW())/12+5),AQ2850)</f>
        <v>0</v>
      </c>
      <c r="AU2850" s="58">
        <f ca="1">IF(AND(AQ2850&gt;0,AR2850&gt;0),COUNTIF(AU$6:AU2849,"&gt;0")+1,0)</f>
        <v>0</v>
      </c>
    </row>
    <row r="2851" spans="40:47">
      <c r="AN2851" s="58">
        <v>80</v>
      </c>
      <c r="AO2851" s="58">
        <v>1</v>
      </c>
      <c r="AP2851" s="58">
        <v>2</v>
      </c>
      <c r="AQ2851" s="58">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58">
        <f ca="1">COUNTIF(INDIRECT("H"&amp;(ROW()+12*(($AN2851-1)*3+$AO2851)-ROW())/12+5):INDIRECT("S"&amp;(ROW()+12*(($AN2851-1)*3+$AO2851)-ROW())/12+5),AQ2851)</f>
        <v>0</v>
      </c>
      <c r="AU2851" s="58">
        <f ca="1">IF(AND(AQ2851&gt;0,AR2851&gt;0),COUNTIF(AU$6:AU2850,"&gt;0")+1,0)</f>
        <v>0</v>
      </c>
    </row>
    <row r="2852" spans="40:47">
      <c r="AN2852" s="58">
        <v>80</v>
      </c>
      <c r="AO2852" s="58">
        <v>1</v>
      </c>
      <c r="AP2852" s="58">
        <v>3</v>
      </c>
      <c r="AQ2852" s="58">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58">
        <f ca="1">COUNTIF(INDIRECT("H"&amp;(ROW()+12*(($AN2852-1)*3+$AO2852)-ROW())/12+5):INDIRECT("S"&amp;(ROW()+12*(($AN2852-1)*3+$AO2852)-ROW())/12+5),AQ2852)</f>
        <v>0</v>
      </c>
      <c r="AU2852" s="58">
        <f ca="1">IF(AND(AQ2852&gt;0,AR2852&gt;0),COUNTIF(AU$6:AU2851,"&gt;0")+1,0)</f>
        <v>0</v>
      </c>
    </row>
    <row r="2853" spans="40:47">
      <c r="AN2853" s="58">
        <v>80</v>
      </c>
      <c r="AO2853" s="58">
        <v>1</v>
      </c>
      <c r="AP2853" s="58">
        <v>4</v>
      </c>
      <c r="AQ2853" s="58">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58">
        <f ca="1">COUNTIF(INDIRECT("H"&amp;(ROW()+12*(($AN2853-1)*3+$AO2853)-ROW())/12+5):INDIRECT("S"&amp;(ROW()+12*(($AN2853-1)*3+$AO2853)-ROW())/12+5),AQ2853)</f>
        <v>0</v>
      </c>
      <c r="AU2853" s="58">
        <f ca="1">IF(AND(AQ2853&gt;0,AR2853&gt;0),COUNTIF(AU$6:AU2852,"&gt;0")+1,0)</f>
        <v>0</v>
      </c>
    </row>
    <row r="2854" spans="40:47">
      <c r="AN2854" s="58">
        <v>80</v>
      </c>
      <c r="AO2854" s="58">
        <v>1</v>
      </c>
      <c r="AP2854" s="58">
        <v>5</v>
      </c>
      <c r="AQ2854" s="58">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58">
        <f ca="1">COUNTIF(INDIRECT("H"&amp;(ROW()+12*(($AN2854-1)*3+$AO2854)-ROW())/12+5):INDIRECT("S"&amp;(ROW()+12*(($AN2854-1)*3+$AO2854)-ROW())/12+5),AQ2854)</f>
        <v>0</v>
      </c>
      <c r="AU2854" s="58">
        <f ca="1">IF(AND(AQ2854&gt;0,AR2854&gt;0),COUNTIF(AU$6:AU2853,"&gt;0")+1,0)</f>
        <v>0</v>
      </c>
    </row>
    <row r="2855" spans="40:47">
      <c r="AN2855" s="58">
        <v>80</v>
      </c>
      <c r="AO2855" s="58">
        <v>1</v>
      </c>
      <c r="AP2855" s="58">
        <v>6</v>
      </c>
      <c r="AQ2855" s="58">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58">
        <f ca="1">COUNTIF(INDIRECT("H"&amp;(ROW()+12*(($AN2855-1)*3+$AO2855)-ROW())/12+5):INDIRECT("S"&amp;(ROW()+12*(($AN2855-1)*3+$AO2855)-ROW())/12+5),AQ2855)</f>
        <v>0</v>
      </c>
      <c r="AU2855" s="58">
        <f ca="1">IF(AND(AQ2855&gt;0,AR2855&gt;0),COUNTIF(AU$6:AU2854,"&gt;0")+1,0)</f>
        <v>0</v>
      </c>
    </row>
    <row r="2856" spans="40:47">
      <c r="AN2856" s="58">
        <v>80</v>
      </c>
      <c r="AO2856" s="58">
        <v>1</v>
      </c>
      <c r="AP2856" s="58">
        <v>7</v>
      </c>
      <c r="AQ2856" s="58">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58">
        <f ca="1">COUNTIF(INDIRECT("H"&amp;(ROW()+12*(($AN2856-1)*3+$AO2856)-ROW())/12+5):INDIRECT("S"&amp;(ROW()+12*(($AN2856-1)*3+$AO2856)-ROW())/12+5),AQ2856)</f>
        <v>0</v>
      </c>
      <c r="AU2856" s="58">
        <f ca="1">IF(AND(AQ2856&gt;0,AR2856&gt;0),COUNTIF(AU$6:AU2855,"&gt;0")+1,0)</f>
        <v>0</v>
      </c>
    </row>
    <row r="2857" spans="40:47">
      <c r="AN2857" s="58">
        <v>80</v>
      </c>
      <c r="AO2857" s="58">
        <v>1</v>
      </c>
      <c r="AP2857" s="58">
        <v>8</v>
      </c>
      <c r="AQ2857" s="58">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58">
        <f ca="1">COUNTIF(INDIRECT("H"&amp;(ROW()+12*(($AN2857-1)*3+$AO2857)-ROW())/12+5):INDIRECT("S"&amp;(ROW()+12*(($AN2857-1)*3+$AO2857)-ROW())/12+5),AQ2857)</f>
        <v>0</v>
      </c>
      <c r="AU2857" s="58">
        <f ca="1">IF(AND(AQ2857&gt;0,AR2857&gt;0),COUNTIF(AU$6:AU2856,"&gt;0")+1,0)</f>
        <v>0</v>
      </c>
    </row>
    <row r="2858" spans="40:47">
      <c r="AN2858" s="58">
        <v>80</v>
      </c>
      <c r="AO2858" s="58">
        <v>1</v>
      </c>
      <c r="AP2858" s="58">
        <v>9</v>
      </c>
      <c r="AQ2858" s="58">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58">
        <f ca="1">COUNTIF(INDIRECT("H"&amp;(ROW()+12*(($AN2858-1)*3+$AO2858)-ROW())/12+5):INDIRECT("S"&amp;(ROW()+12*(($AN2858-1)*3+$AO2858)-ROW())/12+5),AQ2858)</f>
        <v>0</v>
      </c>
      <c r="AU2858" s="58">
        <f ca="1">IF(AND(AQ2858&gt;0,AR2858&gt;0),COUNTIF(AU$6:AU2857,"&gt;0")+1,0)</f>
        <v>0</v>
      </c>
    </row>
    <row r="2859" spans="40:47">
      <c r="AN2859" s="58">
        <v>80</v>
      </c>
      <c r="AO2859" s="58">
        <v>1</v>
      </c>
      <c r="AP2859" s="58">
        <v>10</v>
      </c>
      <c r="AQ2859" s="58">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58">
        <f ca="1">COUNTIF(INDIRECT("H"&amp;(ROW()+12*(($AN2859-1)*3+$AO2859)-ROW())/12+5):INDIRECT("S"&amp;(ROW()+12*(($AN2859-1)*3+$AO2859)-ROW())/12+5),AQ2859)</f>
        <v>0</v>
      </c>
      <c r="AU2859" s="58">
        <f ca="1">IF(AND(AQ2859&gt;0,AR2859&gt;0),COUNTIF(AU$6:AU2858,"&gt;0")+1,0)</f>
        <v>0</v>
      </c>
    </row>
    <row r="2860" spans="40:47">
      <c r="AN2860" s="58">
        <v>80</v>
      </c>
      <c r="AO2860" s="58">
        <v>1</v>
      </c>
      <c r="AP2860" s="58">
        <v>11</v>
      </c>
      <c r="AQ2860" s="58">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58">
        <f ca="1">COUNTIF(INDIRECT("H"&amp;(ROW()+12*(($AN2860-1)*3+$AO2860)-ROW())/12+5):INDIRECT("S"&amp;(ROW()+12*(($AN2860-1)*3+$AO2860)-ROW())/12+5),AQ2860)</f>
        <v>0</v>
      </c>
      <c r="AU2860" s="58">
        <f ca="1">IF(AND(AQ2860&gt;0,AR2860&gt;0),COUNTIF(AU$6:AU2859,"&gt;0")+1,0)</f>
        <v>0</v>
      </c>
    </row>
    <row r="2861" spans="40:47">
      <c r="AN2861" s="58">
        <v>80</v>
      </c>
      <c r="AO2861" s="58">
        <v>1</v>
      </c>
      <c r="AP2861" s="58">
        <v>12</v>
      </c>
      <c r="AQ2861" s="58">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58">
        <f ca="1">COUNTIF(INDIRECT("H"&amp;(ROW()+12*(($AN2861-1)*3+$AO2861)-ROW())/12+5):INDIRECT("S"&amp;(ROW()+12*(($AN2861-1)*3+$AO2861)-ROW())/12+5),AQ2861)</f>
        <v>0</v>
      </c>
      <c r="AU2861" s="58">
        <f ca="1">IF(AND(AQ2861&gt;0,AR2861&gt;0),COUNTIF(AU$6:AU2860,"&gt;0")+1,0)</f>
        <v>0</v>
      </c>
    </row>
    <row r="2862" spans="40:47">
      <c r="AN2862" s="58">
        <v>80</v>
      </c>
      <c r="AO2862" s="58">
        <v>2</v>
      </c>
      <c r="AP2862" s="58">
        <v>1</v>
      </c>
      <c r="AQ2862" s="58">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58">
        <f ca="1">COUNTIF(INDIRECT("H"&amp;(ROW()+12*(($AN2862-1)*3+$AO2862)-ROW())/12+5):INDIRECT("S"&amp;(ROW()+12*(($AN2862-1)*3+$AO2862)-ROW())/12+5),AQ2862)</f>
        <v>0</v>
      </c>
      <c r="AU2862" s="58">
        <f ca="1">IF(AND(AQ2862&gt;0,AR2862&gt;0),COUNTIF(AU$6:AU2861,"&gt;0")+1,0)</f>
        <v>0</v>
      </c>
    </row>
    <row r="2863" spans="40:47">
      <c r="AN2863" s="58">
        <v>80</v>
      </c>
      <c r="AO2863" s="58">
        <v>2</v>
      </c>
      <c r="AP2863" s="58">
        <v>2</v>
      </c>
      <c r="AQ2863" s="58">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58">
        <f ca="1">COUNTIF(INDIRECT("H"&amp;(ROW()+12*(($AN2863-1)*3+$AO2863)-ROW())/12+5):INDIRECT("S"&amp;(ROW()+12*(($AN2863-1)*3+$AO2863)-ROW())/12+5),AQ2863)</f>
        <v>0</v>
      </c>
      <c r="AU2863" s="58">
        <f ca="1">IF(AND(AQ2863&gt;0,AR2863&gt;0),COUNTIF(AU$6:AU2862,"&gt;0")+1,0)</f>
        <v>0</v>
      </c>
    </row>
    <row r="2864" spans="40:47">
      <c r="AN2864" s="58">
        <v>80</v>
      </c>
      <c r="AO2864" s="58">
        <v>2</v>
      </c>
      <c r="AP2864" s="58">
        <v>3</v>
      </c>
      <c r="AQ2864" s="58">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58">
        <f ca="1">COUNTIF(INDIRECT("H"&amp;(ROW()+12*(($AN2864-1)*3+$AO2864)-ROW())/12+5):INDIRECT("S"&amp;(ROW()+12*(($AN2864-1)*3+$AO2864)-ROW())/12+5),AQ2864)</f>
        <v>0</v>
      </c>
      <c r="AU2864" s="58">
        <f ca="1">IF(AND(AQ2864&gt;0,AR2864&gt;0),COUNTIF(AU$6:AU2863,"&gt;0")+1,0)</f>
        <v>0</v>
      </c>
    </row>
    <row r="2865" spans="40:47">
      <c r="AN2865" s="58">
        <v>80</v>
      </c>
      <c r="AO2865" s="58">
        <v>2</v>
      </c>
      <c r="AP2865" s="58">
        <v>4</v>
      </c>
      <c r="AQ2865" s="58">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58">
        <f ca="1">COUNTIF(INDIRECT("H"&amp;(ROW()+12*(($AN2865-1)*3+$AO2865)-ROW())/12+5):INDIRECT("S"&amp;(ROW()+12*(($AN2865-1)*3+$AO2865)-ROW())/12+5),AQ2865)</f>
        <v>0</v>
      </c>
      <c r="AU2865" s="58">
        <f ca="1">IF(AND(AQ2865&gt;0,AR2865&gt;0),COUNTIF(AU$6:AU2864,"&gt;0")+1,0)</f>
        <v>0</v>
      </c>
    </row>
    <row r="2866" spans="40:47">
      <c r="AN2866" s="58">
        <v>80</v>
      </c>
      <c r="AO2866" s="58">
        <v>2</v>
      </c>
      <c r="AP2866" s="58">
        <v>5</v>
      </c>
      <c r="AQ2866" s="58">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58">
        <f ca="1">COUNTIF(INDIRECT("H"&amp;(ROW()+12*(($AN2866-1)*3+$AO2866)-ROW())/12+5):INDIRECT("S"&amp;(ROW()+12*(($AN2866-1)*3+$AO2866)-ROW())/12+5),AQ2866)</f>
        <v>0</v>
      </c>
      <c r="AU2866" s="58">
        <f ca="1">IF(AND(AQ2866&gt;0,AR2866&gt;0),COUNTIF(AU$6:AU2865,"&gt;0")+1,0)</f>
        <v>0</v>
      </c>
    </row>
    <row r="2867" spans="40:47">
      <c r="AN2867" s="58">
        <v>80</v>
      </c>
      <c r="AO2867" s="58">
        <v>2</v>
      </c>
      <c r="AP2867" s="58">
        <v>6</v>
      </c>
      <c r="AQ2867" s="58">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58">
        <f ca="1">COUNTIF(INDIRECT("H"&amp;(ROW()+12*(($AN2867-1)*3+$AO2867)-ROW())/12+5):INDIRECT("S"&amp;(ROW()+12*(($AN2867-1)*3+$AO2867)-ROW())/12+5),AQ2867)</f>
        <v>0</v>
      </c>
      <c r="AU2867" s="58">
        <f ca="1">IF(AND(AQ2867&gt;0,AR2867&gt;0),COUNTIF(AU$6:AU2866,"&gt;0")+1,0)</f>
        <v>0</v>
      </c>
    </row>
    <row r="2868" spans="40:47">
      <c r="AN2868" s="58">
        <v>80</v>
      </c>
      <c r="AO2868" s="58">
        <v>2</v>
      </c>
      <c r="AP2868" s="58">
        <v>7</v>
      </c>
      <c r="AQ2868" s="58">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58">
        <f ca="1">COUNTIF(INDIRECT("H"&amp;(ROW()+12*(($AN2868-1)*3+$AO2868)-ROW())/12+5):INDIRECT("S"&amp;(ROW()+12*(($AN2868-1)*3+$AO2868)-ROW())/12+5),AQ2868)</f>
        <v>0</v>
      </c>
      <c r="AU2868" s="58">
        <f ca="1">IF(AND(AQ2868&gt;0,AR2868&gt;0),COUNTIF(AU$6:AU2867,"&gt;0")+1,0)</f>
        <v>0</v>
      </c>
    </row>
    <row r="2869" spans="40:47">
      <c r="AN2869" s="58">
        <v>80</v>
      </c>
      <c r="AO2869" s="58">
        <v>2</v>
      </c>
      <c r="AP2869" s="58">
        <v>8</v>
      </c>
      <c r="AQ2869" s="58">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58">
        <f ca="1">COUNTIF(INDIRECT("H"&amp;(ROW()+12*(($AN2869-1)*3+$AO2869)-ROW())/12+5):INDIRECT("S"&amp;(ROW()+12*(($AN2869-1)*3+$AO2869)-ROW())/12+5),AQ2869)</f>
        <v>0</v>
      </c>
      <c r="AU2869" s="58">
        <f ca="1">IF(AND(AQ2869&gt;0,AR2869&gt;0),COUNTIF(AU$6:AU2868,"&gt;0")+1,0)</f>
        <v>0</v>
      </c>
    </row>
    <row r="2870" spans="40:47">
      <c r="AN2870" s="58">
        <v>80</v>
      </c>
      <c r="AO2870" s="58">
        <v>2</v>
      </c>
      <c r="AP2870" s="58">
        <v>9</v>
      </c>
      <c r="AQ2870" s="58">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58">
        <f ca="1">COUNTIF(INDIRECT("H"&amp;(ROW()+12*(($AN2870-1)*3+$AO2870)-ROW())/12+5):INDIRECT("S"&amp;(ROW()+12*(($AN2870-1)*3+$AO2870)-ROW())/12+5),AQ2870)</f>
        <v>0</v>
      </c>
      <c r="AU2870" s="58">
        <f ca="1">IF(AND(AQ2870&gt;0,AR2870&gt;0),COUNTIF(AU$6:AU2869,"&gt;0")+1,0)</f>
        <v>0</v>
      </c>
    </row>
    <row r="2871" spans="40:47">
      <c r="AN2871" s="58">
        <v>80</v>
      </c>
      <c r="AO2871" s="58">
        <v>2</v>
      </c>
      <c r="AP2871" s="58">
        <v>10</v>
      </c>
      <c r="AQ2871" s="58">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58">
        <f ca="1">COUNTIF(INDIRECT("H"&amp;(ROW()+12*(($AN2871-1)*3+$AO2871)-ROW())/12+5):INDIRECT("S"&amp;(ROW()+12*(($AN2871-1)*3+$AO2871)-ROW())/12+5),AQ2871)</f>
        <v>0</v>
      </c>
      <c r="AU2871" s="58">
        <f ca="1">IF(AND(AQ2871&gt;0,AR2871&gt;0),COUNTIF(AU$6:AU2870,"&gt;0")+1,0)</f>
        <v>0</v>
      </c>
    </row>
    <row r="2872" spans="40:47">
      <c r="AN2872" s="58">
        <v>80</v>
      </c>
      <c r="AO2872" s="58">
        <v>2</v>
      </c>
      <c r="AP2872" s="58">
        <v>11</v>
      </c>
      <c r="AQ2872" s="58">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58">
        <f ca="1">COUNTIF(INDIRECT("H"&amp;(ROW()+12*(($AN2872-1)*3+$AO2872)-ROW())/12+5):INDIRECT("S"&amp;(ROW()+12*(($AN2872-1)*3+$AO2872)-ROW())/12+5),AQ2872)</f>
        <v>0</v>
      </c>
      <c r="AU2872" s="58">
        <f ca="1">IF(AND(AQ2872&gt;0,AR2872&gt;0),COUNTIF(AU$6:AU2871,"&gt;0")+1,0)</f>
        <v>0</v>
      </c>
    </row>
    <row r="2873" spans="40:47">
      <c r="AN2873" s="58">
        <v>80</v>
      </c>
      <c r="AO2873" s="58">
        <v>2</v>
      </c>
      <c r="AP2873" s="58">
        <v>12</v>
      </c>
      <c r="AQ2873" s="58">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58">
        <f ca="1">COUNTIF(INDIRECT("H"&amp;(ROW()+12*(($AN2873-1)*3+$AO2873)-ROW())/12+5):INDIRECT("S"&amp;(ROW()+12*(($AN2873-1)*3+$AO2873)-ROW())/12+5),AQ2873)</f>
        <v>0</v>
      </c>
      <c r="AU2873" s="58">
        <f ca="1">IF(AND(AQ2873&gt;0,AR2873&gt;0),COUNTIF(AU$6:AU2872,"&gt;0")+1,0)</f>
        <v>0</v>
      </c>
    </row>
    <row r="2874" spans="40:47">
      <c r="AN2874" s="58">
        <v>80</v>
      </c>
      <c r="AO2874" s="58">
        <v>3</v>
      </c>
      <c r="AP2874" s="58">
        <v>1</v>
      </c>
      <c r="AQ2874" s="58">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58">
        <f ca="1">COUNTIF(INDIRECT("H"&amp;(ROW()+12*(($AN2874-1)*3+$AO2874)-ROW())/12+5):INDIRECT("S"&amp;(ROW()+12*(($AN2874-1)*3+$AO2874)-ROW())/12+5),AQ2874)</f>
        <v>0</v>
      </c>
      <c r="AU2874" s="58">
        <f ca="1">IF(AND(AQ2874&gt;0,AR2874&gt;0),COUNTIF(AU$6:AU2873,"&gt;0")+1,0)</f>
        <v>0</v>
      </c>
    </row>
    <row r="2875" spans="40:47">
      <c r="AN2875" s="58">
        <v>80</v>
      </c>
      <c r="AO2875" s="58">
        <v>3</v>
      </c>
      <c r="AP2875" s="58">
        <v>2</v>
      </c>
      <c r="AQ2875" s="58">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58">
        <f ca="1">COUNTIF(INDIRECT("H"&amp;(ROW()+12*(($AN2875-1)*3+$AO2875)-ROW())/12+5):INDIRECT("S"&amp;(ROW()+12*(($AN2875-1)*3+$AO2875)-ROW())/12+5),AQ2875)</f>
        <v>0</v>
      </c>
      <c r="AU2875" s="58">
        <f ca="1">IF(AND(AQ2875&gt;0,AR2875&gt;0),COUNTIF(AU$6:AU2874,"&gt;0")+1,0)</f>
        <v>0</v>
      </c>
    </row>
    <row r="2876" spans="40:47">
      <c r="AN2876" s="58">
        <v>80</v>
      </c>
      <c r="AO2876" s="58">
        <v>3</v>
      </c>
      <c r="AP2876" s="58">
        <v>3</v>
      </c>
      <c r="AQ2876" s="58">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58">
        <f ca="1">COUNTIF(INDIRECT("H"&amp;(ROW()+12*(($AN2876-1)*3+$AO2876)-ROW())/12+5):INDIRECT("S"&amp;(ROW()+12*(($AN2876-1)*3+$AO2876)-ROW())/12+5),AQ2876)</f>
        <v>0</v>
      </c>
      <c r="AU2876" s="58">
        <f ca="1">IF(AND(AQ2876&gt;0,AR2876&gt;0),COUNTIF(AU$6:AU2875,"&gt;0")+1,0)</f>
        <v>0</v>
      </c>
    </row>
    <row r="2877" spans="40:47">
      <c r="AN2877" s="58">
        <v>80</v>
      </c>
      <c r="AO2877" s="58">
        <v>3</v>
      </c>
      <c r="AP2877" s="58">
        <v>4</v>
      </c>
      <c r="AQ2877" s="58">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58">
        <f ca="1">COUNTIF(INDIRECT("H"&amp;(ROW()+12*(($AN2877-1)*3+$AO2877)-ROW())/12+5):INDIRECT("S"&amp;(ROW()+12*(($AN2877-1)*3+$AO2877)-ROW())/12+5),AQ2877)</f>
        <v>0</v>
      </c>
      <c r="AU2877" s="58">
        <f ca="1">IF(AND(AQ2877&gt;0,AR2877&gt;0),COUNTIF(AU$6:AU2876,"&gt;0")+1,0)</f>
        <v>0</v>
      </c>
    </row>
    <row r="2878" spans="40:47">
      <c r="AN2878" s="58">
        <v>80</v>
      </c>
      <c r="AO2878" s="58">
        <v>3</v>
      </c>
      <c r="AP2878" s="58">
        <v>5</v>
      </c>
      <c r="AQ2878" s="58">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58">
        <f ca="1">COUNTIF(INDIRECT("H"&amp;(ROW()+12*(($AN2878-1)*3+$AO2878)-ROW())/12+5):INDIRECT("S"&amp;(ROW()+12*(($AN2878-1)*3+$AO2878)-ROW())/12+5),AQ2878)</f>
        <v>0</v>
      </c>
      <c r="AU2878" s="58">
        <f ca="1">IF(AND(AQ2878&gt;0,AR2878&gt;0),COUNTIF(AU$6:AU2877,"&gt;0")+1,0)</f>
        <v>0</v>
      </c>
    </row>
    <row r="2879" spans="40:47">
      <c r="AN2879" s="58">
        <v>80</v>
      </c>
      <c r="AO2879" s="58">
        <v>3</v>
      </c>
      <c r="AP2879" s="58">
        <v>6</v>
      </c>
      <c r="AQ2879" s="58">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58">
        <f ca="1">COUNTIF(INDIRECT("H"&amp;(ROW()+12*(($AN2879-1)*3+$AO2879)-ROW())/12+5):INDIRECT("S"&amp;(ROW()+12*(($AN2879-1)*3+$AO2879)-ROW())/12+5),AQ2879)</f>
        <v>0</v>
      </c>
      <c r="AU2879" s="58">
        <f ca="1">IF(AND(AQ2879&gt;0,AR2879&gt;0),COUNTIF(AU$6:AU2878,"&gt;0")+1,0)</f>
        <v>0</v>
      </c>
    </row>
    <row r="2880" spans="40:47">
      <c r="AN2880" s="58">
        <v>80</v>
      </c>
      <c r="AO2880" s="58">
        <v>3</v>
      </c>
      <c r="AP2880" s="58">
        <v>7</v>
      </c>
      <c r="AQ2880" s="58">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58">
        <f ca="1">COUNTIF(INDIRECT("H"&amp;(ROW()+12*(($AN2880-1)*3+$AO2880)-ROW())/12+5):INDIRECT("S"&amp;(ROW()+12*(($AN2880-1)*3+$AO2880)-ROW())/12+5),AQ2880)</f>
        <v>0</v>
      </c>
      <c r="AU2880" s="58">
        <f ca="1">IF(AND(AQ2880&gt;0,AR2880&gt;0),COUNTIF(AU$6:AU2879,"&gt;0")+1,0)</f>
        <v>0</v>
      </c>
    </row>
    <row r="2881" spans="40:47">
      <c r="AN2881" s="58">
        <v>80</v>
      </c>
      <c r="AO2881" s="58">
        <v>3</v>
      </c>
      <c r="AP2881" s="58">
        <v>8</v>
      </c>
      <c r="AQ2881" s="58">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58">
        <f ca="1">COUNTIF(INDIRECT("H"&amp;(ROW()+12*(($AN2881-1)*3+$AO2881)-ROW())/12+5):INDIRECT("S"&amp;(ROW()+12*(($AN2881-1)*3+$AO2881)-ROW())/12+5),AQ2881)</f>
        <v>0</v>
      </c>
      <c r="AU2881" s="58">
        <f ca="1">IF(AND(AQ2881&gt;0,AR2881&gt;0),COUNTIF(AU$6:AU2880,"&gt;0")+1,0)</f>
        <v>0</v>
      </c>
    </row>
    <row r="2882" spans="40:47">
      <c r="AN2882" s="58">
        <v>80</v>
      </c>
      <c r="AO2882" s="58">
        <v>3</v>
      </c>
      <c r="AP2882" s="58">
        <v>9</v>
      </c>
      <c r="AQ2882" s="58">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58">
        <f ca="1">COUNTIF(INDIRECT("H"&amp;(ROW()+12*(($AN2882-1)*3+$AO2882)-ROW())/12+5):INDIRECT("S"&amp;(ROW()+12*(($AN2882-1)*3+$AO2882)-ROW())/12+5),AQ2882)</f>
        <v>0</v>
      </c>
      <c r="AU2882" s="58">
        <f ca="1">IF(AND(AQ2882&gt;0,AR2882&gt;0),COUNTIF(AU$6:AU2881,"&gt;0")+1,0)</f>
        <v>0</v>
      </c>
    </row>
    <row r="2883" spans="40:47">
      <c r="AN2883" s="58">
        <v>80</v>
      </c>
      <c r="AO2883" s="58">
        <v>3</v>
      </c>
      <c r="AP2883" s="58">
        <v>10</v>
      </c>
      <c r="AQ2883" s="58">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58">
        <f ca="1">COUNTIF(INDIRECT("H"&amp;(ROW()+12*(($AN2883-1)*3+$AO2883)-ROW())/12+5):INDIRECT("S"&amp;(ROW()+12*(($AN2883-1)*3+$AO2883)-ROW())/12+5),AQ2883)</f>
        <v>0</v>
      </c>
      <c r="AU2883" s="58">
        <f ca="1">IF(AND(AQ2883&gt;0,AR2883&gt;0),COUNTIF(AU$6:AU2882,"&gt;0")+1,0)</f>
        <v>0</v>
      </c>
    </row>
    <row r="2884" spans="40:47">
      <c r="AN2884" s="58">
        <v>80</v>
      </c>
      <c r="AO2884" s="58">
        <v>3</v>
      </c>
      <c r="AP2884" s="58">
        <v>11</v>
      </c>
      <c r="AQ2884" s="58">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58">
        <f ca="1">COUNTIF(INDIRECT("H"&amp;(ROW()+12*(($AN2884-1)*3+$AO2884)-ROW())/12+5):INDIRECT("S"&amp;(ROW()+12*(($AN2884-1)*3+$AO2884)-ROW())/12+5),AQ2884)</f>
        <v>0</v>
      </c>
      <c r="AU2884" s="58">
        <f ca="1">IF(AND(AQ2884&gt;0,AR2884&gt;0),COUNTIF(AU$6:AU2883,"&gt;0")+1,0)</f>
        <v>0</v>
      </c>
    </row>
    <row r="2885" spans="40:47">
      <c r="AN2885" s="243">
        <v>80</v>
      </c>
      <c r="AO2885" s="243">
        <v>3</v>
      </c>
      <c r="AP2885" s="243">
        <v>12</v>
      </c>
      <c r="AQ2885" s="58">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58">
        <f ca="1">COUNTIF(INDIRECT("H"&amp;(ROW()+12*(($AN2885-1)*3+$AO2885)-ROW())/12+5):INDIRECT("S"&amp;(ROW()+12*(($AN2885-1)*3+$AO2885)-ROW())/12+5),AQ2885)</f>
        <v>0</v>
      </c>
      <c r="AU2885" s="58">
        <f ca="1">IF(AND(AQ2885&gt;0,AR2885&gt;0),COUNTIF(AU$6:AU2884,"&gt;0")+1,0)</f>
        <v>0</v>
      </c>
    </row>
    <row r="2886" spans="40:47">
      <c r="AN2886" s="58">
        <v>81</v>
      </c>
      <c r="AO2886" s="58">
        <v>1</v>
      </c>
      <c r="AP2886" s="58">
        <v>1</v>
      </c>
      <c r="AQ2886" s="58">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58">
        <f ca="1">COUNTIF(INDIRECT("H"&amp;(ROW()+12*(($AN2886-1)*3+$AO2886)-ROW())/12+5):INDIRECT("S"&amp;(ROW()+12*(($AN2886-1)*3+$AO2886)-ROW())/12+5),AQ2886)</f>
        <v>0</v>
      </c>
      <c r="AU2886" s="58">
        <f ca="1">IF(AND(AQ2886&gt;0,AR2886&gt;0),COUNTIF(AU$6:AU2885,"&gt;0")+1,0)</f>
        <v>0</v>
      </c>
    </row>
    <row r="2887" spans="40:47">
      <c r="AN2887" s="58">
        <v>81</v>
      </c>
      <c r="AO2887" s="58">
        <v>1</v>
      </c>
      <c r="AP2887" s="58">
        <v>2</v>
      </c>
      <c r="AQ2887" s="58">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58">
        <f ca="1">COUNTIF(INDIRECT("H"&amp;(ROW()+12*(($AN2887-1)*3+$AO2887)-ROW())/12+5):INDIRECT("S"&amp;(ROW()+12*(($AN2887-1)*3+$AO2887)-ROW())/12+5),AQ2887)</f>
        <v>0</v>
      </c>
      <c r="AU2887" s="58">
        <f ca="1">IF(AND(AQ2887&gt;0,AR2887&gt;0),COUNTIF(AU$6:AU2886,"&gt;0")+1,0)</f>
        <v>0</v>
      </c>
    </row>
    <row r="2888" spans="40:47">
      <c r="AN2888" s="58">
        <v>81</v>
      </c>
      <c r="AO2888" s="58">
        <v>1</v>
      </c>
      <c r="AP2888" s="58">
        <v>3</v>
      </c>
      <c r="AQ2888" s="58">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58">
        <f ca="1">COUNTIF(INDIRECT("H"&amp;(ROW()+12*(($AN2888-1)*3+$AO2888)-ROW())/12+5):INDIRECT("S"&amp;(ROW()+12*(($AN2888-1)*3+$AO2888)-ROW())/12+5),AQ2888)</f>
        <v>0</v>
      </c>
      <c r="AU2888" s="58">
        <f ca="1">IF(AND(AQ2888&gt;0,AR2888&gt;0),COUNTIF(AU$6:AU2887,"&gt;0")+1,0)</f>
        <v>0</v>
      </c>
    </row>
    <row r="2889" spans="40:47">
      <c r="AN2889" s="58">
        <v>81</v>
      </c>
      <c r="AO2889" s="58">
        <v>1</v>
      </c>
      <c r="AP2889" s="58">
        <v>4</v>
      </c>
      <c r="AQ2889" s="58">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58">
        <f ca="1">COUNTIF(INDIRECT("H"&amp;(ROW()+12*(($AN2889-1)*3+$AO2889)-ROW())/12+5):INDIRECT("S"&amp;(ROW()+12*(($AN2889-1)*3+$AO2889)-ROW())/12+5),AQ2889)</f>
        <v>0</v>
      </c>
      <c r="AU2889" s="58">
        <f ca="1">IF(AND(AQ2889&gt;0,AR2889&gt;0),COUNTIF(AU$6:AU2888,"&gt;0")+1,0)</f>
        <v>0</v>
      </c>
    </row>
    <row r="2890" spans="40:47">
      <c r="AN2890" s="58">
        <v>81</v>
      </c>
      <c r="AO2890" s="58">
        <v>1</v>
      </c>
      <c r="AP2890" s="58">
        <v>5</v>
      </c>
      <c r="AQ2890" s="58">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58">
        <f ca="1">COUNTIF(INDIRECT("H"&amp;(ROW()+12*(($AN2890-1)*3+$AO2890)-ROW())/12+5):INDIRECT("S"&amp;(ROW()+12*(($AN2890-1)*3+$AO2890)-ROW())/12+5),AQ2890)</f>
        <v>0</v>
      </c>
      <c r="AU2890" s="58">
        <f ca="1">IF(AND(AQ2890&gt;0,AR2890&gt;0),COUNTIF(AU$6:AU2889,"&gt;0")+1,0)</f>
        <v>0</v>
      </c>
    </row>
    <row r="2891" spans="40:47">
      <c r="AN2891" s="58">
        <v>81</v>
      </c>
      <c r="AO2891" s="58">
        <v>1</v>
      </c>
      <c r="AP2891" s="58">
        <v>6</v>
      </c>
      <c r="AQ2891" s="58">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58">
        <f ca="1">COUNTIF(INDIRECT("H"&amp;(ROW()+12*(($AN2891-1)*3+$AO2891)-ROW())/12+5):INDIRECT("S"&amp;(ROW()+12*(($AN2891-1)*3+$AO2891)-ROW())/12+5),AQ2891)</f>
        <v>0</v>
      </c>
      <c r="AU2891" s="58">
        <f ca="1">IF(AND(AQ2891&gt;0,AR2891&gt;0),COUNTIF(AU$6:AU2890,"&gt;0")+1,0)</f>
        <v>0</v>
      </c>
    </row>
    <row r="2892" spans="40:47">
      <c r="AN2892" s="58">
        <v>81</v>
      </c>
      <c r="AO2892" s="58">
        <v>1</v>
      </c>
      <c r="AP2892" s="58">
        <v>7</v>
      </c>
      <c r="AQ2892" s="58">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58">
        <f ca="1">COUNTIF(INDIRECT("H"&amp;(ROW()+12*(($AN2892-1)*3+$AO2892)-ROW())/12+5):INDIRECT("S"&amp;(ROW()+12*(($AN2892-1)*3+$AO2892)-ROW())/12+5),AQ2892)</f>
        <v>0</v>
      </c>
      <c r="AU2892" s="58">
        <f ca="1">IF(AND(AQ2892&gt;0,AR2892&gt;0),COUNTIF(AU$6:AU2891,"&gt;0")+1,0)</f>
        <v>0</v>
      </c>
    </row>
    <row r="2893" spans="40:47">
      <c r="AN2893" s="58">
        <v>81</v>
      </c>
      <c r="AO2893" s="58">
        <v>1</v>
      </c>
      <c r="AP2893" s="58">
        <v>8</v>
      </c>
      <c r="AQ2893" s="58">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58">
        <f ca="1">COUNTIF(INDIRECT("H"&amp;(ROW()+12*(($AN2893-1)*3+$AO2893)-ROW())/12+5):INDIRECT("S"&amp;(ROW()+12*(($AN2893-1)*3+$AO2893)-ROW())/12+5),AQ2893)</f>
        <v>0</v>
      </c>
      <c r="AU2893" s="58">
        <f ca="1">IF(AND(AQ2893&gt;0,AR2893&gt;0),COUNTIF(AU$6:AU2892,"&gt;0")+1,0)</f>
        <v>0</v>
      </c>
    </row>
    <row r="2894" spans="40:47">
      <c r="AN2894" s="58">
        <v>81</v>
      </c>
      <c r="AO2894" s="58">
        <v>1</v>
      </c>
      <c r="AP2894" s="58">
        <v>9</v>
      </c>
      <c r="AQ2894" s="58">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58">
        <f ca="1">COUNTIF(INDIRECT("H"&amp;(ROW()+12*(($AN2894-1)*3+$AO2894)-ROW())/12+5):INDIRECT("S"&amp;(ROW()+12*(($AN2894-1)*3+$AO2894)-ROW())/12+5),AQ2894)</f>
        <v>0</v>
      </c>
      <c r="AU2894" s="58">
        <f ca="1">IF(AND(AQ2894&gt;0,AR2894&gt;0),COUNTIF(AU$6:AU2893,"&gt;0")+1,0)</f>
        <v>0</v>
      </c>
    </row>
    <row r="2895" spans="40:47">
      <c r="AN2895" s="58">
        <v>81</v>
      </c>
      <c r="AO2895" s="58">
        <v>1</v>
      </c>
      <c r="AP2895" s="58">
        <v>10</v>
      </c>
      <c r="AQ2895" s="58">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58">
        <f ca="1">COUNTIF(INDIRECT("H"&amp;(ROW()+12*(($AN2895-1)*3+$AO2895)-ROW())/12+5):INDIRECT("S"&amp;(ROW()+12*(($AN2895-1)*3+$AO2895)-ROW())/12+5),AQ2895)</f>
        <v>0</v>
      </c>
      <c r="AU2895" s="58">
        <f ca="1">IF(AND(AQ2895&gt;0,AR2895&gt;0),COUNTIF(AU$6:AU2894,"&gt;0")+1,0)</f>
        <v>0</v>
      </c>
    </row>
    <row r="2896" spans="40:47">
      <c r="AN2896" s="58">
        <v>81</v>
      </c>
      <c r="AO2896" s="58">
        <v>1</v>
      </c>
      <c r="AP2896" s="58">
        <v>11</v>
      </c>
      <c r="AQ2896" s="58">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58">
        <f ca="1">COUNTIF(INDIRECT("H"&amp;(ROW()+12*(($AN2896-1)*3+$AO2896)-ROW())/12+5):INDIRECT("S"&amp;(ROW()+12*(($AN2896-1)*3+$AO2896)-ROW())/12+5),AQ2896)</f>
        <v>0</v>
      </c>
      <c r="AU2896" s="58">
        <f ca="1">IF(AND(AQ2896&gt;0,AR2896&gt;0),COUNTIF(AU$6:AU2895,"&gt;0")+1,0)</f>
        <v>0</v>
      </c>
    </row>
    <row r="2897" spans="40:47">
      <c r="AN2897" s="58">
        <v>81</v>
      </c>
      <c r="AO2897" s="58">
        <v>1</v>
      </c>
      <c r="AP2897" s="58">
        <v>12</v>
      </c>
      <c r="AQ2897" s="58">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58">
        <f ca="1">COUNTIF(INDIRECT("H"&amp;(ROW()+12*(($AN2897-1)*3+$AO2897)-ROW())/12+5):INDIRECT("S"&amp;(ROW()+12*(($AN2897-1)*3+$AO2897)-ROW())/12+5),AQ2897)</f>
        <v>0</v>
      </c>
      <c r="AU2897" s="58">
        <f ca="1">IF(AND(AQ2897&gt;0,AR2897&gt;0),COUNTIF(AU$6:AU2896,"&gt;0")+1,0)</f>
        <v>0</v>
      </c>
    </row>
    <row r="2898" spans="40:47">
      <c r="AN2898" s="58">
        <v>81</v>
      </c>
      <c r="AO2898" s="58">
        <v>2</v>
      </c>
      <c r="AP2898" s="58">
        <v>1</v>
      </c>
      <c r="AQ2898" s="58">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58">
        <f ca="1">COUNTIF(INDIRECT("H"&amp;(ROW()+12*(($AN2898-1)*3+$AO2898)-ROW())/12+5):INDIRECT("S"&amp;(ROW()+12*(($AN2898-1)*3+$AO2898)-ROW())/12+5),AQ2898)</f>
        <v>0</v>
      </c>
      <c r="AU2898" s="58">
        <f ca="1">IF(AND(AQ2898&gt;0,AR2898&gt;0),COUNTIF(AU$6:AU2897,"&gt;0")+1,0)</f>
        <v>0</v>
      </c>
    </row>
    <row r="2899" spans="40:47">
      <c r="AN2899" s="58">
        <v>81</v>
      </c>
      <c r="AO2899" s="58">
        <v>2</v>
      </c>
      <c r="AP2899" s="58">
        <v>2</v>
      </c>
      <c r="AQ2899" s="58">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58">
        <f ca="1">COUNTIF(INDIRECT("H"&amp;(ROW()+12*(($AN2899-1)*3+$AO2899)-ROW())/12+5):INDIRECT("S"&amp;(ROW()+12*(($AN2899-1)*3+$AO2899)-ROW())/12+5),AQ2899)</f>
        <v>0</v>
      </c>
      <c r="AU2899" s="58">
        <f ca="1">IF(AND(AQ2899&gt;0,AR2899&gt;0),COUNTIF(AU$6:AU2898,"&gt;0")+1,0)</f>
        <v>0</v>
      </c>
    </row>
    <row r="2900" spans="40:47">
      <c r="AN2900" s="58">
        <v>81</v>
      </c>
      <c r="AO2900" s="58">
        <v>2</v>
      </c>
      <c r="AP2900" s="58">
        <v>3</v>
      </c>
      <c r="AQ2900" s="58">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58">
        <f ca="1">COUNTIF(INDIRECT("H"&amp;(ROW()+12*(($AN2900-1)*3+$AO2900)-ROW())/12+5):INDIRECT("S"&amp;(ROW()+12*(($AN2900-1)*3+$AO2900)-ROW())/12+5),AQ2900)</f>
        <v>0</v>
      </c>
      <c r="AU2900" s="58">
        <f ca="1">IF(AND(AQ2900&gt;0,AR2900&gt;0),COUNTIF(AU$6:AU2899,"&gt;0")+1,0)</f>
        <v>0</v>
      </c>
    </row>
    <row r="2901" spans="40:47">
      <c r="AN2901" s="58">
        <v>81</v>
      </c>
      <c r="AO2901" s="58">
        <v>2</v>
      </c>
      <c r="AP2901" s="58">
        <v>4</v>
      </c>
      <c r="AQ2901" s="58">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58">
        <f ca="1">COUNTIF(INDIRECT("H"&amp;(ROW()+12*(($AN2901-1)*3+$AO2901)-ROW())/12+5):INDIRECT("S"&amp;(ROW()+12*(($AN2901-1)*3+$AO2901)-ROW())/12+5),AQ2901)</f>
        <v>0</v>
      </c>
      <c r="AU2901" s="58">
        <f ca="1">IF(AND(AQ2901&gt;0,AR2901&gt;0),COUNTIF(AU$6:AU2900,"&gt;0")+1,0)</f>
        <v>0</v>
      </c>
    </row>
    <row r="2902" spans="40:47">
      <c r="AN2902" s="58">
        <v>81</v>
      </c>
      <c r="AO2902" s="58">
        <v>2</v>
      </c>
      <c r="AP2902" s="58">
        <v>5</v>
      </c>
      <c r="AQ2902" s="58">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58">
        <f ca="1">COUNTIF(INDIRECT("H"&amp;(ROW()+12*(($AN2902-1)*3+$AO2902)-ROW())/12+5):INDIRECT("S"&amp;(ROW()+12*(($AN2902-1)*3+$AO2902)-ROW())/12+5),AQ2902)</f>
        <v>0</v>
      </c>
      <c r="AU2902" s="58">
        <f ca="1">IF(AND(AQ2902&gt;0,AR2902&gt;0),COUNTIF(AU$6:AU2901,"&gt;0")+1,0)</f>
        <v>0</v>
      </c>
    </row>
    <row r="2903" spans="40:47">
      <c r="AN2903" s="58">
        <v>81</v>
      </c>
      <c r="AO2903" s="58">
        <v>2</v>
      </c>
      <c r="AP2903" s="58">
        <v>6</v>
      </c>
      <c r="AQ2903" s="58">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58">
        <f ca="1">COUNTIF(INDIRECT("H"&amp;(ROW()+12*(($AN2903-1)*3+$AO2903)-ROW())/12+5):INDIRECT("S"&amp;(ROW()+12*(($AN2903-1)*3+$AO2903)-ROW())/12+5),AQ2903)</f>
        <v>0</v>
      </c>
      <c r="AU2903" s="58">
        <f ca="1">IF(AND(AQ2903&gt;0,AR2903&gt;0),COUNTIF(AU$6:AU2902,"&gt;0")+1,0)</f>
        <v>0</v>
      </c>
    </row>
    <row r="2904" spans="40:47">
      <c r="AN2904" s="58">
        <v>81</v>
      </c>
      <c r="AO2904" s="58">
        <v>2</v>
      </c>
      <c r="AP2904" s="58">
        <v>7</v>
      </c>
      <c r="AQ2904" s="58">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58">
        <f ca="1">COUNTIF(INDIRECT("H"&amp;(ROW()+12*(($AN2904-1)*3+$AO2904)-ROW())/12+5):INDIRECT("S"&amp;(ROW()+12*(($AN2904-1)*3+$AO2904)-ROW())/12+5),AQ2904)</f>
        <v>0</v>
      </c>
      <c r="AU2904" s="58">
        <f ca="1">IF(AND(AQ2904&gt;0,AR2904&gt;0),COUNTIF(AU$6:AU2903,"&gt;0")+1,0)</f>
        <v>0</v>
      </c>
    </row>
    <row r="2905" spans="40:47">
      <c r="AN2905" s="58">
        <v>81</v>
      </c>
      <c r="AO2905" s="58">
        <v>2</v>
      </c>
      <c r="AP2905" s="58">
        <v>8</v>
      </c>
      <c r="AQ2905" s="58">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58">
        <f ca="1">COUNTIF(INDIRECT("H"&amp;(ROW()+12*(($AN2905-1)*3+$AO2905)-ROW())/12+5):INDIRECT("S"&amp;(ROW()+12*(($AN2905-1)*3+$AO2905)-ROW())/12+5),AQ2905)</f>
        <v>0</v>
      </c>
      <c r="AU2905" s="58">
        <f ca="1">IF(AND(AQ2905&gt;0,AR2905&gt;0),COUNTIF(AU$6:AU2904,"&gt;0")+1,0)</f>
        <v>0</v>
      </c>
    </row>
    <row r="2906" spans="40:47">
      <c r="AN2906" s="58">
        <v>81</v>
      </c>
      <c r="AO2906" s="58">
        <v>2</v>
      </c>
      <c r="AP2906" s="58">
        <v>9</v>
      </c>
      <c r="AQ2906" s="58">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58">
        <f ca="1">COUNTIF(INDIRECT("H"&amp;(ROW()+12*(($AN2906-1)*3+$AO2906)-ROW())/12+5):INDIRECT("S"&amp;(ROW()+12*(($AN2906-1)*3+$AO2906)-ROW())/12+5),AQ2906)</f>
        <v>0</v>
      </c>
      <c r="AU2906" s="58">
        <f ca="1">IF(AND(AQ2906&gt;0,AR2906&gt;0),COUNTIF(AU$6:AU2905,"&gt;0")+1,0)</f>
        <v>0</v>
      </c>
    </row>
    <row r="2907" spans="40:47">
      <c r="AN2907" s="58">
        <v>81</v>
      </c>
      <c r="AO2907" s="58">
        <v>2</v>
      </c>
      <c r="AP2907" s="58">
        <v>10</v>
      </c>
      <c r="AQ2907" s="58">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58">
        <f ca="1">COUNTIF(INDIRECT("H"&amp;(ROW()+12*(($AN2907-1)*3+$AO2907)-ROW())/12+5):INDIRECT("S"&amp;(ROW()+12*(($AN2907-1)*3+$AO2907)-ROW())/12+5),AQ2907)</f>
        <v>0</v>
      </c>
      <c r="AU2907" s="58">
        <f ca="1">IF(AND(AQ2907&gt;0,AR2907&gt;0),COUNTIF(AU$6:AU2906,"&gt;0")+1,0)</f>
        <v>0</v>
      </c>
    </row>
    <row r="2908" spans="40:47">
      <c r="AN2908" s="58">
        <v>81</v>
      </c>
      <c r="AO2908" s="58">
        <v>2</v>
      </c>
      <c r="AP2908" s="58">
        <v>11</v>
      </c>
      <c r="AQ2908" s="58">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58">
        <f ca="1">COUNTIF(INDIRECT("H"&amp;(ROW()+12*(($AN2908-1)*3+$AO2908)-ROW())/12+5):INDIRECT("S"&amp;(ROW()+12*(($AN2908-1)*3+$AO2908)-ROW())/12+5),AQ2908)</f>
        <v>0</v>
      </c>
      <c r="AU2908" s="58">
        <f ca="1">IF(AND(AQ2908&gt;0,AR2908&gt;0),COUNTIF(AU$6:AU2907,"&gt;0")+1,0)</f>
        <v>0</v>
      </c>
    </row>
    <row r="2909" spans="40:47">
      <c r="AN2909" s="58">
        <v>81</v>
      </c>
      <c r="AO2909" s="58">
        <v>2</v>
      </c>
      <c r="AP2909" s="58">
        <v>12</v>
      </c>
      <c r="AQ2909" s="58">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58">
        <f ca="1">COUNTIF(INDIRECT("H"&amp;(ROW()+12*(($AN2909-1)*3+$AO2909)-ROW())/12+5):INDIRECT("S"&amp;(ROW()+12*(($AN2909-1)*3+$AO2909)-ROW())/12+5),AQ2909)</f>
        <v>0</v>
      </c>
      <c r="AU2909" s="58">
        <f ca="1">IF(AND(AQ2909&gt;0,AR2909&gt;0),COUNTIF(AU$6:AU2908,"&gt;0")+1,0)</f>
        <v>0</v>
      </c>
    </row>
    <row r="2910" spans="40:47">
      <c r="AN2910" s="58">
        <v>81</v>
      </c>
      <c r="AO2910" s="58">
        <v>3</v>
      </c>
      <c r="AP2910" s="58">
        <v>1</v>
      </c>
      <c r="AQ2910" s="58">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58">
        <f ca="1">COUNTIF(INDIRECT("H"&amp;(ROW()+12*(($AN2910-1)*3+$AO2910)-ROW())/12+5):INDIRECT("S"&amp;(ROW()+12*(($AN2910-1)*3+$AO2910)-ROW())/12+5),AQ2910)</f>
        <v>0</v>
      </c>
      <c r="AU2910" s="58">
        <f ca="1">IF(AND(AQ2910&gt;0,AR2910&gt;0),COUNTIF(AU$6:AU2909,"&gt;0")+1,0)</f>
        <v>0</v>
      </c>
    </row>
    <row r="2911" spans="40:47">
      <c r="AN2911" s="58">
        <v>81</v>
      </c>
      <c r="AO2911" s="58">
        <v>3</v>
      </c>
      <c r="AP2911" s="58">
        <v>2</v>
      </c>
      <c r="AQ2911" s="58">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58">
        <f ca="1">COUNTIF(INDIRECT("H"&amp;(ROW()+12*(($AN2911-1)*3+$AO2911)-ROW())/12+5):INDIRECT("S"&amp;(ROW()+12*(($AN2911-1)*3+$AO2911)-ROW())/12+5),AQ2911)</f>
        <v>0</v>
      </c>
      <c r="AU2911" s="58">
        <f ca="1">IF(AND(AQ2911&gt;0,AR2911&gt;0),COUNTIF(AU$6:AU2910,"&gt;0")+1,0)</f>
        <v>0</v>
      </c>
    </row>
    <row r="2912" spans="40:47">
      <c r="AN2912" s="58">
        <v>81</v>
      </c>
      <c r="AO2912" s="58">
        <v>3</v>
      </c>
      <c r="AP2912" s="58">
        <v>3</v>
      </c>
      <c r="AQ2912" s="58">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58">
        <f ca="1">COUNTIF(INDIRECT("H"&amp;(ROW()+12*(($AN2912-1)*3+$AO2912)-ROW())/12+5):INDIRECT("S"&amp;(ROW()+12*(($AN2912-1)*3+$AO2912)-ROW())/12+5),AQ2912)</f>
        <v>0</v>
      </c>
      <c r="AU2912" s="58">
        <f ca="1">IF(AND(AQ2912&gt;0,AR2912&gt;0),COUNTIF(AU$6:AU2911,"&gt;0")+1,0)</f>
        <v>0</v>
      </c>
    </row>
    <row r="2913" spans="40:47">
      <c r="AN2913" s="58">
        <v>81</v>
      </c>
      <c r="AO2913" s="58">
        <v>3</v>
      </c>
      <c r="AP2913" s="58">
        <v>4</v>
      </c>
      <c r="AQ2913" s="58">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58">
        <f ca="1">COUNTIF(INDIRECT("H"&amp;(ROW()+12*(($AN2913-1)*3+$AO2913)-ROW())/12+5):INDIRECT("S"&amp;(ROW()+12*(($AN2913-1)*3+$AO2913)-ROW())/12+5),AQ2913)</f>
        <v>0</v>
      </c>
      <c r="AU2913" s="58">
        <f ca="1">IF(AND(AQ2913&gt;0,AR2913&gt;0),COUNTIF(AU$6:AU2912,"&gt;0")+1,0)</f>
        <v>0</v>
      </c>
    </row>
    <row r="2914" spans="40:47">
      <c r="AN2914" s="58">
        <v>81</v>
      </c>
      <c r="AO2914" s="58">
        <v>3</v>
      </c>
      <c r="AP2914" s="58">
        <v>5</v>
      </c>
      <c r="AQ2914" s="58">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58">
        <f ca="1">COUNTIF(INDIRECT("H"&amp;(ROW()+12*(($AN2914-1)*3+$AO2914)-ROW())/12+5):INDIRECT("S"&amp;(ROW()+12*(($AN2914-1)*3+$AO2914)-ROW())/12+5),AQ2914)</f>
        <v>0</v>
      </c>
      <c r="AU2914" s="58">
        <f ca="1">IF(AND(AQ2914&gt;0,AR2914&gt;0),COUNTIF(AU$6:AU2913,"&gt;0")+1,0)</f>
        <v>0</v>
      </c>
    </row>
    <row r="2915" spans="40:47">
      <c r="AN2915" s="58">
        <v>81</v>
      </c>
      <c r="AO2915" s="58">
        <v>3</v>
      </c>
      <c r="AP2915" s="58">
        <v>6</v>
      </c>
      <c r="AQ2915" s="58">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58">
        <f ca="1">COUNTIF(INDIRECT("H"&amp;(ROW()+12*(($AN2915-1)*3+$AO2915)-ROW())/12+5):INDIRECT("S"&amp;(ROW()+12*(($AN2915-1)*3+$AO2915)-ROW())/12+5),AQ2915)</f>
        <v>0</v>
      </c>
      <c r="AU2915" s="58">
        <f ca="1">IF(AND(AQ2915&gt;0,AR2915&gt;0),COUNTIF(AU$6:AU2914,"&gt;0")+1,0)</f>
        <v>0</v>
      </c>
    </row>
    <row r="2916" spans="40:47">
      <c r="AN2916" s="58">
        <v>81</v>
      </c>
      <c r="AO2916" s="58">
        <v>3</v>
      </c>
      <c r="AP2916" s="58">
        <v>7</v>
      </c>
      <c r="AQ2916" s="58">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58">
        <f ca="1">COUNTIF(INDIRECT("H"&amp;(ROW()+12*(($AN2916-1)*3+$AO2916)-ROW())/12+5):INDIRECT("S"&amp;(ROW()+12*(($AN2916-1)*3+$AO2916)-ROW())/12+5),AQ2916)</f>
        <v>0</v>
      </c>
      <c r="AU2916" s="58">
        <f ca="1">IF(AND(AQ2916&gt;0,AR2916&gt;0),COUNTIF(AU$6:AU2915,"&gt;0")+1,0)</f>
        <v>0</v>
      </c>
    </row>
    <row r="2917" spans="40:47">
      <c r="AN2917" s="58">
        <v>81</v>
      </c>
      <c r="AO2917" s="58">
        <v>3</v>
      </c>
      <c r="AP2917" s="58">
        <v>8</v>
      </c>
      <c r="AQ2917" s="58">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58">
        <f ca="1">COUNTIF(INDIRECT("H"&amp;(ROW()+12*(($AN2917-1)*3+$AO2917)-ROW())/12+5):INDIRECT("S"&amp;(ROW()+12*(($AN2917-1)*3+$AO2917)-ROW())/12+5),AQ2917)</f>
        <v>0</v>
      </c>
      <c r="AU2917" s="58">
        <f ca="1">IF(AND(AQ2917&gt;0,AR2917&gt;0),COUNTIF(AU$6:AU2916,"&gt;0")+1,0)</f>
        <v>0</v>
      </c>
    </row>
    <row r="2918" spans="40:47">
      <c r="AN2918" s="58">
        <v>81</v>
      </c>
      <c r="AO2918" s="58">
        <v>3</v>
      </c>
      <c r="AP2918" s="58">
        <v>9</v>
      </c>
      <c r="AQ2918" s="58">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58">
        <f ca="1">COUNTIF(INDIRECT("H"&amp;(ROW()+12*(($AN2918-1)*3+$AO2918)-ROW())/12+5):INDIRECT("S"&amp;(ROW()+12*(($AN2918-1)*3+$AO2918)-ROW())/12+5),AQ2918)</f>
        <v>0</v>
      </c>
      <c r="AU2918" s="58">
        <f ca="1">IF(AND(AQ2918&gt;0,AR2918&gt;0),COUNTIF(AU$6:AU2917,"&gt;0")+1,0)</f>
        <v>0</v>
      </c>
    </row>
    <row r="2919" spans="40:47">
      <c r="AN2919" s="58">
        <v>81</v>
      </c>
      <c r="AO2919" s="58">
        <v>3</v>
      </c>
      <c r="AP2919" s="58">
        <v>10</v>
      </c>
      <c r="AQ2919" s="58">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58">
        <f ca="1">COUNTIF(INDIRECT("H"&amp;(ROW()+12*(($AN2919-1)*3+$AO2919)-ROW())/12+5):INDIRECT("S"&amp;(ROW()+12*(($AN2919-1)*3+$AO2919)-ROW())/12+5),AQ2919)</f>
        <v>0</v>
      </c>
      <c r="AU2919" s="58">
        <f ca="1">IF(AND(AQ2919&gt;0,AR2919&gt;0),COUNTIF(AU$6:AU2918,"&gt;0")+1,0)</f>
        <v>0</v>
      </c>
    </row>
    <row r="2920" spans="40:47">
      <c r="AN2920" s="58">
        <v>81</v>
      </c>
      <c r="AO2920" s="58">
        <v>3</v>
      </c>
      <c r="AP2920" s="58">
        <v>11</v>
      </c>
      <c r="AQ2920" s="58">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58">
        <f ca="1">COUNTIF(INDIRECT("H"&amp;(ROW()+12*(($AN2920-1)*3+$AO2920)-ROW())/12+5):INDIRECT("S"&amp;(ROW()+12*(($AN2920-1)*3+$AO2920)-ROW())/12+5),AQ2920)</f>
        <v>0</v>
      </c>
      <c r="AU2920" s="58">
        <f ca="1">IF(AND(AQ2920&gt;0,AR2920&gt;0),COUNTIF(AU$6:AU2919,"&gt;0")+1,0)</f>
        <v>0</v>
      </c>
    </row>
    <row r="2921" spans="40:47">
      <c r="AN2921" s="243">
        <v>81</v>
      </c>
      <c r="AO2921" s="243">
        <v>3</v>
      </c>
      <c r="AP2921" s="243">
        <v>12</v>
      </c>
      <c r="AQ2921" s="58">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58">
        <f ca="1">COUNTIF(INDIRECT("H"&amp;(ROW()+12*(($AN2921-1)*3+$AO2921)-ROW())/12+5):INDIRECT("S"&amp;(ROW()+12*(($AN2921-1)*3+$AO2921)-ROW())/12+5),AQ2921)</f>
        <v>0</v>
      </c>
      <c r="AU2921" s="58">
        <f ca="1">IF(AND(AQ2921&gt;0,AR2921&gt;0),COUNTIF(AU$6:AU2920,"&gt;0")+1,0)</f>
        <v>0</v>
      </c>
    </row>
    <row r="2922" spans="40:47">
      <c r="AN2922" s="58">
        <v>82</v>
      </c>
      <c r="AO2922" s="58">
        <v>1</v>
      </c>
      <c r="AP2922" s="58">
        <v>1</v>
      </c>
      <c r="AQ2922" s="58">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58">
        <f ca="1">COUNTIF(INDIRECT("H"&amp;(ROW()+12*(($AN2922-1)*3+$AO2922)-ROW())/12+5):INDIRECT("S"&amp;(ROW()+12*(($AN2922-1)*3+$AO2922)-ROW())/12+5),AQ2922)</f>
        <v>0</v>
      </c>
      <c r="AU2922" s="58">
        <f ca="1">IF(AND(AQ2922&gt;0,AR2922&gt;0),COUNTIF(AU$6:AU2921,"&gt;0")+1,0)</f>
        <v>0</v>
      </c>
    </row>
    <row r="2923" spans="40:47">
      <c r="AN2923" s="58">
        <v>82</v>
      </c>
      <c r="AO2923" s="58">
        <v>1</v>
      </c>
      <c r="AP2923" s="58">
        <v>2</v>
      </c>
      <c r="AQ2923" s="58">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58">
        <f ca="1">COUNTIF(INDIRECT("H"&amp;(ROW()+12*(($AN2923-1)*3+$AO2923)-ROW())/12+5):INDIRECT("S"&amp;(ROW()+12*(($AN2923-1)*3+$AO2923)-ROW())/12+5),AQ2923)</f>
        <v>0</v>
      </c>
      <c r="AU2923" s="58">
        <f ca="1">IF(AND(AQ2923&gt;0,AR2923&gt;0),COUNTIF(AU$6:AU2922,"&gt;0")+1,0)</f>
        <v>0</v>
      </c>
    </row>
    <row r="2924" spans="40:47">
      <c r="AN2924" s="58">
        <v>82</v>
      </c>
      <c r="AO2924" s="58">
        <v>1</v>
      </c>
      <c r="AP2924" s="58">
        <v>3</v>
      </c>
      <c r="AQ2924" s="58">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58">
        <f ca="1">COUNTIF(INDIRECT("H"&amp;(ROW()+12*(($AN2924-1)*3+$AO2924)-ROW())/12+5):INDIRECT("S"&amp;(ROW()+12*(($AN2924-1)*3+$AO2924)-ROW())/12+5),AQ2924)</f>
        <v>0</v>
      </c>
      <c r="AU2924" s="58">
        <f ca="1">IF(AND(AQ2924&gt;0,AR2924&gt;0),COUNTIF(AU$6:AU2923,"&gt;0")+1,0)</f>
        <v>0</v>
      </c>
    </row>
    <row r="2925" spans="40:47">
      <c r="AN2925" s="58">
        <v>82</v>
      </c>
      <c r="AO2925" s="58">
        <v>1</v>
      </c>
      <c r="AP2925" s="58">
        <v>4</v>
      </c>
      <c r="AQ2925" s="58">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58">
        <f ca="1">COUNTIF(INDIRECT("H"&amp;(ROW()+12*(($AN2925-1)*3+$AO2925)-ROW())/12+5):INDIRECT("S"&amp;(ROW()+12*(($AN2925-1)*3+$AO2925)-ROW())/12+5),AQ2925)</f>
        <v>0</v>
      </c>
      <c r="AU2925" s="58">
        <f ca="1">IF(AND(AQ2925&gt;0,AR2925&gt;0),COUNTIF(AU$6:AU2924,"&gt;0")+1,0)</f>
        <v>0</v>
      </c>
    </row>
    <row r="2926" spans="40:47">
      <c r="AN2926" s="58">
        <v>82</v>
      </c>
      <c r="AO2926" s="58">
        <v>1</v>
      </c>
      <c r="AP2926" s="58">
        <v>5</v>
      </c>
      <c r="AQ2926" s="58">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58">
        <f ca="1">COUNTIF(INDIRECT("H"&amp;(ROW()+12*(($AN2926-1)*3+$AO2926)-ROW())/12+5):INDIRECT("S"&amp;(ROW()+12*(($AN2926-1)*3+$AO2926)-ROW())/12+5),AQ2926)</f>
        <v>0</v>
      </c>
      <c r="AU2926" s="58">
        <f ca="1">IF(AND(AQ2926&gt;0,AR2926&gt;0),COUNTIF(AU$6:AU2925,"&gt;0")+1,0)</f>
        <v>0</v>
      </c>
    </row>
    <row r="2927" spans="40:47">
      <c r="AN2927" s="58">
        <v>82</v>
      </c>
      <c r="AO2927" s="58">
        <v>1</v>
      </c>
      <c r="AP2927" s="58">
        <v>6</v>
      </c>
      <c r="AQ2927" s="58">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58">
        <f ca="1">COUNTIF(INDIRECT("H"&amp;(ROW()+12*(($AN2927-1)*3+$AO2927)-ROW())/12+5):INDIRECT("S"&amp;(ROW()+12*(($AN2927-1)*3+$AO2927)-ROW())/12+5),AQ2927)</f>
        <v>0</v>
      </c>
      <c r="AU2927" s="58">
        <f ca="1">IF(AND(AQ2927&gt;0,AR2927&gt;0),COUNTIF(AU$6:AU2926,"&gt;0")+1,0)</f>
        <v>0</v>
      </c>
    </row>
    <row r="2928" spans="40:47">
      <c r="AN2928" s="58">
        <v>82</v>
      </c>
      <c r="AO2928" s="58">
        <v>1</v>
      </c>
      <c r="AP2928" s="58">
        <v>7</v>
      </c>
      <c r="AQ2928" s="58">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58">
        <f ca="1">COUNTIF(INDIRECT("H"&amp;(ROW()+12*(($AN2928-1)*3+$AO2928)-ROW())/12+5):INDIRECT("S"&amp;(ROW()+12*(($AN2928-1)*3+$AO2928)-ROW())/12+5),AQ2928)</f>
        <v>0</v>
      </c>
      <c r="AU2928" s="58">
        <f ca="1">IF(AND(AQ2928&gt;0,AR2928&gt;0),COUNTIF(AU$6:AU2927,"&gt;0")+1,0)</f>
        <v>0</v>
      </c>
    </row>
    <row r="2929" spans="40:47">
      <c r="AN2929" s="58">
        <v>82</v>
      </c>
      <c r="AO2929" s="58">
        <v>1</v>
      </c>
      <c r="AP2929" s="58">
        <v>8</v>
      </c>
      <c r="AQ2929" s="58">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58">
        <f ca="1">COUNTIF(INDIRECT("H"&amp;(ROW()+12*(($AN2929-1)*3+$AO2929)-ROW())/12+5):INDIRECT("S"&amp;(ROW()+12*(($AN2929-1)*3+$AO2929)-ROW())/12+5),AQ2929)</f>
        <v>0</v>
      </c>
      <c r="AU2929" s="58">
        <f ca="1">IF(AND(AQ2929&gt;0,AR2929&gt;0),COUNTIF(AU$6:AU2928,"&gt;0")+1,0)</f>
        <v>0</v>
      </c>
    </row>
    <row r="2930" spans="40:47">
      <c r="AN2930" s="58">
        <v>82</v>
      </c>
      <c r="AO2930" s="58">
        <v>1</v>
      </c>
      <c r="AP2930" s="58">
        <v>9</v>
      </c>
      <c r="AQ2930" s="58">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58">
        <f ca="1">COUNTIF(INDIRECT("H"&amp;(ROW()+12*(($AN2930-1)*3+$AO2930)-ROW())/12+5):INDIRECT("S"&amp;(ROW()+12*(($AN2930-1)*3+$AO2930)-ROW())/12+5),AQ2930)</f>
        <v>0</v>
      </c>
      <c r="AU2930" s="58">
        <f ca="1">IF(AND(AQ2930&gt;0,AR2930&gt;0),COUNTIF(AU$6:AU2929,"&gt;0")+1,0)</f>
        <v>0</v>
      </c>
    </row>
    <row r="2931" spans="40:47">
      <c r="AN2931" s="58">
        <v>82</v>
      </c>
      <c r="AO2931" s="58">
        <v>1</v>
      </c>
      <c r="AP2931" s="58">
        <v>10</v>
      </c>
      <c r="AQ2931" s="58">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58">
        <f ca="1">COUNTIF(INDIRECT("H"&amp;(ROW()+12*(($AN2931-1)*3+$AO2931)-ROW())/12+5):INDIRECT("S"&amp;(ROW()+12*(($AN2931-1)*3+$AO2931)-ROW())/12+5),AQ2931)</f>
        <v>0</v>
      </c>
      <c r="AU2931" s="58">
        <f ca="1">IF(AND(AQ2931&gt;0,AR2931&gt;0),COUNTIF(AU$6:AU2930,"&gt;0")+1,0)</f>
        <v>0</v>
      </c>
    </row>
    <row r="2932" spans="40:47">
      <c r="AN2932" s="58">
        <v>82</v>
      </c>
      <c r="AO2932" s="58">
        <v>1</v>
      </c>
      <c r="AP2932" s="58">
        <v>11</v>
      </c>
      <c r="AQ2932" s="58">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58">
        <f ca="1">COUNTIF(INDIRECT("H"&amp;(ROW()+12*(($AN2932-1)*3+$AO2932)-ROW())/12+5):INDIRECT("S"&amp;(ROW()+12*(($AN2932-1)*3+$AO2932)-ROW())/12+5),AQ2932)</f>
        <v>0</v>
      </c>
      <c r="AU2932" s="58">
        <f ca="1">IF(AND(AQ2932&gt;0,AR2932&gt;0),COUNTIF(AU$6:AU2931,"&gt;0")+1,0)</f>
        <v>0</v>
      </c>
    </row>
    <row r="2933" spans="40:47">
      <c r="AN2933" s="58">
        <v>82</v>
      </c>
      <c r="AO2933" s="58">
        <v>1</v>
      </c>
      <c r="AP2933" s="58">
        <v>12</v>
      </c>
      <c r="AQ2933" s="58">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58">
        <f ca="1">COUNTIF(INDIRECT("H"&amp;(ROW()+12*(($AN2933-1)*3+$AO2933)-ROW())/12+5):INDIRECT("S"&amp;(ROW()+12*(($AN2933-1)*3+$AO2933)-ROW())/12+5),AQ2933)</f>
        <v>0</v>
      </c>
      <c r="AU2933" s="58">
        <f ca="1">IF(AND(AQ2933&gt;0,AR2933&gt;0),COUNTIF(AU$6:AU2932,"&gt;0")+1,0)</f>
        <v>0</v>
      </c>
    </row>
    <row r="2934" spans="40:47">
      <c r="AN2934" s="58">
        <v>82</v>
      </c>
      <c r="AO2934" s="58">
        <v>2</v>
      </c>
      <c r="AP2934" s="58">
        <v>1</v>
      </c>
      <c r="AQ2934" s="58">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58">
        <f ca="1">COUNTIF(INDIRECT("H"&amp;(ROW()+12*(($AN2934-1)*3+$AO2934)-ROW())/12+5):INDIRECT("S"&amp;(ROW()+12*(($AN2934-1)*3+$AO2934)-ROW())/12+5),AQ2934)</f>
        <v>0</v>
      </c>
      <c r="AU2934" s="58">
        <f ca="1">IF(AND(AQ2934&gt;0,AR2934&gt;0),COUNTIF(AU$6:AU2933,"&gt;0")+1,0)</f>
        <v>0</v>
      </c>
    </row>
    <row r="2935" spans="40:47">
      <c r="AN2935" s="58">
        <v>82</v>
      </c>
      <c r="AO2935" s="58">
        <v>2</v>
      </c>
      <c r="AP2935" s="58">
        <v>2</v>
      </c>
      <c r="AQ2935" s="58">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58">
        <f ca="1">COUNTIF(INDIRECT("H"&amp;(ROW()+12*(($AN2935-1)*3+$AO2935)-ROW())/12+5):INDIRECT("S"&amp;(ROW()+12*(($AN2935-1)*3+$AO2935)-ROW())/12+5),AQ2935)</f>
        <v>0</v>
      </c>
      <c r="AU2935" s="58">
        <f ca="1">IF(AND(AQ2935&gt;0,AR2935&gt;0),COUNTIF(AU$6:AU2934,"&gt;0")+1,0)</f>
        <v>0</v>
      </c>
    </row>
    <row r="2936" spans="40:47">
      <c r="AN2936" s="58">
        <v>82</v>
      </c>
      <c r="AO2936" s="58">
        <v>2</v>
      </c>
      <c r="AP2936" s="58">
        <v>3</v>
      </c>
      <c r="AQ2936" s="58">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58">
        <f ca="1">COUNTIF(INDIRECT("H"&amp;(ROW()+12*(($AN2936-1)*3+$AO2936)-ROW())/12+5):INDIRECT("S"&amp;(ROW()+12*(($AN2936-1)*3+$AO2936)-ROW())/12+5),AQ2936)</f>
        <v>0</v>
      </c>
      <c r="AU2936" s="58">
        <f ca="1">IF(AND(AQ2936&gt;0,AR2936&gt;0),COUNTIF(AU$6:AU2935,"&gt;0")+1,0)</f>
        <v>0</v>
      </c>
    </row>
    <row r="2937" spans="40:47">
      <c r="AN2937" s="58">
        <v>82</v>
      </c>
      <c r="AO2937" s="58">
        <v>2</v>
      </c>
      <c r="AP2937" s="58">
        <v>4</v>
      </c>
      <c r="AQ2937" s="58">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58">
        <f ca="1">COUNTIF(INDIRECT("H"&amp;(ROW()+12*(($AN2937-1)*3+$AO2937)-ROW())/12+5):INDIRECT("S"&amp;(ROW()+12*(($AN2937-1)*3+$AO2937)-ROW())/12+5),AQ2937)</f>
        <v>0</v>
      </c>
      <c r="AU2937" s="58">
        <f ca="1">IF(AND(AQ2937&gt;0,AR2937&gt;0),COUNTIF(AU$6:AU2936,"&gt;0")+1,0)</f>
        <v>0</v>
      </c>
    </row>
    <row r="2938" spans="40:47">
      <c r="AN2938" s="58">
        <v>82</v>
      </c>
      <c r="AO2938" s="58">
        <v>2</v>
      </c>
      <c r="AP2938" s="58">
        <v>5</v>
      </c>
      <c r="AQ2938" s="58">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58">
        <f ca="1">COUNTIF(INDIRECT("H"&amp;(ROW()+12*(($AN2938-1)*3+$AO2938)-ROW())/12+5):INDIRECT("S"&amp;(ROW()+12*(($AN2938-1)*3+$AO2938)-ROW())/12+5),AQ2938)</f>
        <v>0</v>
      </c>
      <c r="AU2938" s="58">
        <f ca="1">IF(AND(AQ2938&gt;0,AR2938&gt;0),COUNTIF(AU$6:AU2937,"&gt;0")+1,0)</f>
        <v>0</v>
      </c>
    </row>
    <row r="2939" spans="40:47">
      <c r="AN2939" s="58">
        <v>82</v>
      </c>
      <c r="AO2939" s="58">
        <v>2</v>
      </c>
      <c r="AP2939" s="58">
        <v>6</v>
      </c>
      <c r="AQ2939" s="58">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58">
        <f ca="1">COUNTIF(INDIRECT("H"&amp;(ROW()+12*(($AN2939-1)*3+$AO2939)-ROW())/12+5):INDIRECT("S"&amp;(ROW()+12*(($AN2939-1)*3+$AO2939)-ROW())/12+5),AQ2939)</f>
        <v>0</v>
      </c>
      <c r="AU2939" s="58">
        <f ca="1">IF(AND(AQ2939&gt;0,AR2939&gt;0),COUNTIF(AU$6:AU2938,"&gt;0")+1,0)</f>
        <v>0</v>
      </c>
    </row>
    <row r="2940" spans="40:47">
      <c r="AN2940" s="58">
        <v>82</v>
      </c>
      <c r="AO2940" s="58">
        <v>2</v>
      </c>
      <c r="AP2940" s="58">
        <v>7</v>
      </c>
      <c r="AQ2940" s="58">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58">
        <f ca="1">COUNTIF(INDIRECT("H"&amp;(ROW()+12*(($AN2940-1)*3+$AO2940)-ROW())/12+5):INDIRECT("S"&amp;(ROW()+12*(($AN2940-1)*3+$AO2940)-ROW())/12+5),AQ2940)</f>
        <v>0</v>
      </c>
      <c r="AU2940" s="58">
        <f ca="1">IF(AND(AQ2940&gt;0,AR2940&gt;0),COUNTIF(AU$6:AU2939,"&gt;0")+1,0)</f>
        <v>0</v>
      </c>
    </row>
    <row r="2941" spans="40:47">
      <c r="AN2941" s="58">
        <v>82</v>
      </c>
      <c r="AO2941" s="58">
        <v>2</v>
      </c>
      <c r="AP2941" s="58">
        <v>8</v>
      </c>
      <c r="AQ2941" s="58">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58">
        <f ca="1">COUNTIF(INDIRECT("H"&amp;(ROW()+12*(($AN2941-1)*3+$AO2941)-ROW())/12+5):INDIRECT("S"&amp;(ROW()+12*(($AN2941-1)*3+$AO2941)-ROW())/12+5),AQ2941)</f>
        <v>0</v>
      </c>
      <c r="AU2941" s="58">
        <f ca="1">IF(AND(AQ2941&gt;0,AR2941&gt;0),COUNTIF(AU$6:AU2940,"&gt;0")+1,0)</f>
        <v>0</v>
      </c>
    </row>
    <row r="2942" spans="40:47">
      <c r="AN2942" s="58">
        <v>82</v>
      </c>
      <c r="AO2942" s="58">
        <v>2</v>
      </c>
      <c r="AP2942" s="58">
        <v>9</v>
      </c>
      <c r="AQ2942" s="58">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58">
        <f ca="1">COUNTIF(INDIRECT("H"&amp;(ROW()+12*(($AN2942-1)*3+$AO2942)-ROW())/12+5):INDIRECT("S"&amp;(ROW()+12*(($AN2942-1)*3+$AO2942)-ROW())/12+5),AQ2942)</f>
        <v>0</v>
      </c>
      <c r="AU2942" s="58">
        <f ca="1">IF(AND(AQ2942&gt;0,AR2942&gt;0),COUNTIF(AU$6:AU2941,"&gt;0")+1,0)</f>
        <v>0</v>
      </c>
    </row>
    <row r="2943" spans="40:47">
      <c r="AN2943" s="58">
        <v>82</v>
      </c>
      <c r="AO2943" s="58">
        <v>2</v>
      </c>
      <c r="AP2943" s="58">
        <v>10</v>
      </c>
      <c r="AQ2943" s="58">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58">
        <f ca="1">COUNTIF(INDIRECT("H"&amp;(ROW()+12*(($AN2943-1)*3+$AO2943)-ROW())/12+5):INDIRECT("S"&amp;(ROW()+12*(($AN2943-1)*3+$AO2943)-ROW())/12+5),AQ2943)</f>
        <v>0</v>
      </c>
      <c r="AU2943" s="58">
        <f ca="1">IF(AND(AQ2943&gt;0,AR2943&gt;0),COUNTIF(AU$6:AU2942,"&gt;0")+1,0)</f>
        <v>0</v>
      </c>
    </row>
    <row r="2944" spans="40:47">
      <c r="AN2944" s="58">
        <v>82</v>
      </c>
      <c r="AO2944" s="58">
        <v>2</v>
      </c>
      <c r="AP2944" s="58">
        <v>11</v>
      </c>
      <c r="AQ2944" s="58">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58">
        <f ca="1">COUNTIF(INDIRECT("H"&amp;(ROW()+12*(($AN2944-1)*3+$AO2944)-ROW())/12+5):INDIRECT("S"&amp;(ROW()+12*(($AN2944-1)*3+$AO2944)-ROW())/12+5),AQ2944)</f>
        <v>0</v>
      </c>
      <c r="AU2944" s="58">
        <f ca="1">IF(AND(AQ2944&gt;0,AR2944&gt;0),COUNTIF(AU$6:AU2943,"&gt;0")+1,0)</f>
        <v>0</v>
      </c>
    </row>
    <row r="2945" spans="40:47">
      <c r="AN2945" s="58">
        <v>82</v>
      </c>
      <c r="AO2945" s="58">
        <v>2</v>
      </c>
      <c r="AP2945" s="58">
        <v>12</v>
      </c>
      <c r="AQ2945" s="58">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58">
        <f ca="1">COUNTIF(INDIRECT("H"&amp;(ROW()+12*(($AN2945-1)*3+$AO2945)-ROW())/12+5):INDIRECT("S"&amp;(ROW()+12*(($AN2945-1)*3+$AO2945)-ROW())/12+5),AQ2945)</f>
        <v>0</v>
      </c>
      <c r="AU2945" s="58">
        <f ca="1">IF(AND(AQ2945&gt;0,AR2945&gt;0),COUNTIF(AU$6:AU2944,"&gt;0")+1,0)</f>
        <v>0</v>
      </c>
    </row>
    <row r="2946" spans="40:47">
      <c r="AN2946" s="58">
        <v>82</v>
      </c>
      <c r="AO2946" s="58">
        <v>3</v>
      </c>
      <c r="AP2946" s="58">
        <v>1</v>
      </c>
      <c r="AQ2946" s="58">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58">
        <f ca="1">COUNTIF(INDIRECT("H"&amp;(ROW()+12*(($AN2946-1)*3+$AO2946)-ROW())/12+5):INDIRECT("S"&amp;(ROW()+12*(($AN2946-1)*3+$AO2946)-ROW())/12+5),AQ2946)</f>
        <v>0</v>
      </c>
      <c r="AU2946" s="58">
        <f ca="1">IF(AND(AQ2946&gt;0,AR2946&gt;0),COUNTIF(AU$6:AU2945,"&gt;0")+1,0)</f>
        <v>0</v>
      </c>
    </row>
    <row r="2947" spans="40:47">
      <c r="AN2947" s="58">
        <v>82</v>
      </c>
      <c r="AO2947" s="58">
        <v>3</v>
      </c>
      <c r="AP2947" s="58">
        <v>2</v>
      </c>
      <c r="AQ2947" s="58">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58">
        <f ca="1">COUNTIF(INDIRECT("H"&amp;(ROW()+12*(($AN2947-1)*3+$AO2947)-ROW())/12+5):INDIRECT("S"&amp;(ROW()+12*(($AN2947-1)*3+$AO2947)-ROW())/12+5),AQ2947)</f>
        <v>0</v>
      </c>
      <c r="AU2947" s="58">
        <f ca="1">IF(AND(AQ2947&gt;0,AR2947&gt;0),COUNTIF(AU$6:AU2946,"&gt;0")+1,0)</f>
        <v>0</v>
      </c>
    </row>
    <row r="2948" spans="40:47">
      <c r="AN2948" s="58">
        <v>82</v>
      </c>
      <c r="AO2948" s="58">
        <v>3</v>
      </c>
      <c r="AP2948" s="58">
        <v>3</v>
      </c>
      <c r="AQ2948" s="58">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58">
        <f ca="1">COUNTIF(INDIRECT("H"&amp;(ROW()+12*(($AN2948-1)*3+$AO2948)-ROW())/12+5):INDIRECT("S"&amp;(ROW()+12*(($AN2948-1)*3+$AO2948)-ROW())/12+5),AQ2948)</f>
        <v>0</v>
      </c>
      <c r="AU2948" s="58">
        <f ca="1">IF(AND(AQ2948&gt;0,AR2948&gt;0),COUNTIF(AU$6:AU2947,"&gt;0")+1,0)</f>
        <v>0</v>
      </c>
    </row>
    <row r="2949" spans="40:47">
      <c r="AN2949" s="58">
        <v>82</v>
      </c>
      <c r="AO2949" s="58">
        <v>3</v>
      </c>
      <c r="AP2949" s="58">
        <v>4</v>
      </c>
      <c r="AQ2949" s="58">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58">
        <f ca="1">COUNTIF(INDIRECT("H"&amp;(ROW()+12*(($AN2949-1)*3+$AO2949)-ROW())/12+5):INDIRECT("S"&amp;(ROW()+12*(($AN2949-1)*3+$AO2949)-ROW())/12+5),AQ2949)</f>
        <v>0</v>
      </c>
      <c r="AU2949" s="58">
        <f ca="1">IF(AND(AQ2949&gt;0,AR2949&gt;0),COUNTIF(AU$6:AU2948,"&gt;0")+1,0)</f>
        <v>0</v>
      </c>
    </row>
    <row r="2950" spans="40:47">
      <c r="AN2950" s="58">
        <v>82</v>
      </c>
      <c r="AO2950" s="58">
        <v>3</v>
      </c>
      <c r="AP2950" s="58">
        <v>5</v>
      </c>
      <c r="AQ2950" s="58">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58">
        <f ca="1">COUNTIF(INDIRECT("H"&amp;(ROW()+12*(($AN2950-1)*3+$AO2950)-ROW())/12+5):INDIRECT("S"&amp;(ROW()+12*(($AN2950-1)*3+$AO2950)-ROW())/12+5),AQ2950)</f>
        <v>0</v>
      </c>
      <c r="AU2950" s="58">
        <f ca="1">IF(AND(AQ2950&gt;0,AR2950&gt;0),COUNTIF(AU$6:AU2949,"&gt;0")+1,0)</f>
        <v>0</v>
      </c>
    </row>
    <row r="2951" spans="40:47">
      <c r="AN2951" s="58">
        <v>82</v>
      </c>
      <c r="AO2951" s="58">
        <v>3</v>
      </c>
      <c r="AP2951" s="58">
        <v>6</v>
      </c>
      <c r="AQ2951" s="58">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58">
        <f ca="1">COUNTIF(INDIRECT("H"&amp;(ROW()+12*(($AN2951-1)*3+$AO2951)-ROW())/12+5):INDIRECT("S"&amp;(ROW()+12*(($AN2951-1)*3+$AO2951)-ROW())/12+5),AQ2951)</f>
        <v>0</v>
      </c>
      <c r="AU2951" s="58">
        <f ca="1">IF(AND(AQ2951&gt;0,AR2951&gt;0),COUNTIF(AU$6:AU2950,"&gt;0")+1,0)</f>
        <v>0</v>
      </c>
    </row>
    <row r="2952" spans="40:47">
      <c r="AN2952" s="58">
        <v>82</v>
      </c>
      <c r="AO2952" s="58">
        <v>3</v>
      </c>
      <c r="AP2952" s="58">
        <v>7</v>
      </c>
      <c r="AQ2952" s="58">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58">
        <f ca="1">COUNTIF(INDIRECT("H"&amp;(ROW()+12*(($AN2952-1)*3+$AO2952)-ROW())/12+5):INDIRECT("S"&amp;(ROW()+12*(($AN2952-1)*3+$AO2952)-ROW())/12+5),AQ2952)</f>
        <v>0</v>
      </c>
      <c r="AU2952" s="58">
        <f ca="1">IF(AND(AQ2952&gt;0,AR2952&gt;0),COUNTIF(AU$6:AU2951,"&gt;0")+1,0)</f>
        <v>0</v>
      </c>
    </row>
    <row r="2953" spans="40:47">
      <c r="AN2953" s="58">
        <v>82</v>
      </c>
      <c r="AO2953" s="58">
        <v>3</v>
      </c>
      <c r="AP2953" s="58">
        <v>8</v>
      </c>
      <c r="AQ2953" s="58">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58">
        <f ca="1">COUNTIF(INDIRECT("H"&amp;(ROW()+12*(($AN2953-1)*3+$AO2953)-ROW())/12+5):INDIRECT("S"&amp;(ROW()+12*(($AN2953-1)*3+$AO2953)-ROW())/12+5),AQ2953)</f>
        <v>0</v>
      </c>
      <c r="AU2953" s="58">
        <f ca="1">IF(AND(AQ2953&gt;0,AR2953&gt;0),COUNTIF(AU$6:AU2952,"&gt;0")+1,0)</f>
        <v>0</v>
      </c>
    </row>
    <row r="2954" spans="40:47">
      <c r="AN2954" s="58">
        <v>82</v>
      </c>
      <c r="AO2954" s="58">
        <v>3</v>
      </c>
      <c r="AP2954" s="58">
        <v>9</v>
      </c>
      <c r="AQ2954" s="58">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58">
        <f ca="1">COUNTIF(INDIRECT("H"&amp;(ROW()+12*(($AN2954-1)*3+$AO2954)-ROW())/12+5):INDIRECT("S"&amp;(ROW()+12*(($AN2954-1)*3+$AO2954)-ROW())/12+5),AQ2954)</f>
        <v>0</v>
      </c>
      <c r="AU2954" s="58">
        <f ca="1">IF(AND(AQ2954&gt;0,AR2954&gt;0),COUNTIF(AU$6:AU2953,"&gt;0")+1,0)</f>
        <v>0</v>
      </c>
    </row>
    <row r="2955" spans="40:47">
      <c r="AN2955" s="58">
        <v>82</v>
      </c>
      <c r="AO2955" s="58">
        <v>3</v>
      </c>
      <c r="AP2955" s="58">
        <v>10</v>
      </c>
      <c r="AQ2955" s="58">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58">
        <f ca="1">COUNTIF(INDIRECT("H"&amp;(ROW()+12*(($AN2955-1)*3+$AO2955)-ROW())/12+5):INDIRECT("S"&amp;(ROW()+12*(($AN2955-1)*3+$AO2955)-ROW())/12+5),AQ2955)</f>
        <v>0</v>
      </c>
      <c r="AU2955" s="58">
        <f ca="1">IF(AND(AQ2955&gt;0,AR2955&gt;0),COUNTIF(AU$6:AU2954,"&gt;0")+1,0)</f>
        <v>0</v>
      </c>
    </row>
    <row r="2956" spans="40:47">
      <c r="AN2956" s="58">
        <v>82</v>
      </c>
      <c r="AO2956" s="58">
        <v>3</v>
      </c>
      <c r="AP2956" s="58">
        <v>11</v>
      </c>
      <c r="AQ2956" s="58">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58">
        <f ca="1">COUNTIF(INDIRECT("H"&amp;(ROW()+12*(($AN2956-1)*3+$AO2956)-ROW())/12+5):INDIRECT("S"&amp;(ROW()+12*(($AN2956-1)*3+$AO2956)-ROW())/12+5),AQ2956)</f>
        <v>0</v>
      </c>
      <c r="AU2956" s="58">
        <f ca="1">IF(AND(AQ2956&gt;0,AR2956&gt;0),COUNTIF(AU$6:AU2955,"&gt;0")+1,0)</f>
        <v>0</v>
      </c>
    </row>
    <row r="2957" spans="40:47">
      <c r="AN2957" s="243">
        <v>82</v>
      </c>
      <c r="AO2957" s="243">
        <v>3</v>
      </c>
      <c r="AP2957" s="243">
        <v>12</v>
      </c>
      <c r="AQ2957" s="58">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58">
        <f ca="1">COUNTIF(INDIRECT("H"&amp;(ROW()+12*(($AN2957-1)*3+$AO2957)-ROW())/12+5):INDIRECT("S"&amp;(ROW()+12*(($AN2957-1)*3+$AO2957)-ROW())/12+5),AQ2957)</f>
        <v>0</v>
      </c>
      <c r="AU2957" s="58">
        <f ca="1">IF(AND(AQ2957&gt;0,AR2957&gt;0),COUNTIF(AU$6:AU2956,"&gt;0")+1,0)</f>
        <v>0</v>
      </c>
    </row>
    <row r="2958" spans="40:47">
      <c r="AN2958" s="58">
        <v>83</v>
      </c>
      <c r="AO2958" s="58">
        <v>1</v>
      </c>
      <c r="AP2958" s="58">
        <v>1</v>
      </c>
      <c r="AQ2958" s="58">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58">
        <f ca="1">COUNTIF(INDIRECT("H"&amp;(ROW()+12*(($AN2958-1)*3+$AO2958)-ROW())/12+5):INDIRECT("S"&amp;(ROW()+12*(($AN2958-1)*3+$AO2958)-ROW())/12+5),AQ2958)</f>
        <v>0</v>
      </c>
      <c r="AU2958" s="58">
        <f ca="1">IF(AND(AQ2958&gt;0,AR2958&gt;0),COUNTIF(AU$6:AU2957,"&gt;0")+1,0)</f>
        <v>0</v>
      </c>
    </row>
    <row r="2959" spans="40:47">
      <c r="AN2959" s="58">
        <v>83</v>
      </c>
      <c r="AO2959" s="58">
        <v>1</v>
      </c>
      <c r="AP2959" s="58">
        <v>2</v>
      </c>
      <c r="AQ2959" s="58">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58">
        <f ca="1">COUNTIF(INDIRECT("H"&amp;(ROW()+12*(($AN2959-1)*3+$AO2959)-ROW())/12+5):INDIRECT("S"&amp;(ROW()+12*(($AN2959-1)*3+$AO2959)-ROW())/12+5),AQ2959)</f>
        <v>0</v>
      </c>
      <c r="AU2959" s="58">
        <f ca="1">IF(AND(AQ2959&gt;0,AR2959&gt;0),COUNTIF(AU$6:AU2958,"&gt;0")+1,0)</f>
        <v>0</v>
      </c>
    </row>
    <row r="2960" spans="40:47">
      <c r="AN2960" s="58">
        <v>83</v>
      </c>
      <c r="AO2960" s="58">
        <v>1</v>
      </c>
      <c r="AP2960" s="58">
        <v>3</v>
      </c>
      <c r="AQ2960" s="58">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58">
        <f ca="1">COUNTIF(INDIRECT("H"&amp;(ROW()+12*(($AN2960-1)*3+$AO2960)-ROW())/12+5):INDIRECT("S"&amp;(ROW()+12*(($AN2960-1)*3+$AO2960)-ROW())/12+5),AQ2960)</f>
        <v>0</v>
      </c>
      <c r="AU2960" s="58">
        <f ca="1">IF(AND(AQ2960&gt;0,AR2960&gt;0),COUNTIF(AU$6:AU2959,"&gt;0")+1,0)</f>
        <v>0</v>
      </c>
    </row>
    <row r="2961" spans="40:47">
      <c r="AN2961" s="58">
        <v>83</v>
      </c>
      <c r="AO2961" s="58">
        <v>1</v>
      </c>
      <c r="AP2961" s="58">
        <v>4</v>
      </c>
      <c r="AQ2961" s="58">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58">
        <f ca="1">COUNTIF(INDIRECT("H"&amp;(ROW()+12*(($AN2961-1)*3+$AO2961)-ROW())/12+5):INDIRECT("S"&amp;(ROW()+12*(($AN2961-1)*3+$AO2961)-ROW())/12+5),AQ2961)</f>
        <v>0</v>
      </c>
      <c r="AU2961" s="58">
        <f ca="1">IF(AND(AQ2961&gt;0,AR2961&gt;0),COUNTIF(AU$6:AU2960,"&gt;0")+1,0)</f>
        <v>0</v>
      </c>
    </row>
    <row r="2962" spans="40:47">
      <c r="AN2962" s="58">
        <v>83</v>
      </c>
      <c r="AO2962" s="58">
        <v>1</v>
      </c>
      <c r="AP2962" s="58">
        <v>5</v>
      </c>
      <c r="AQ2962" s="58">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58">
        <f ca="1">COUNTIF(INDIRECT("H"&amp;(ROW()+12*(($AN2962-1)*3+$AO2962)-ROW())/12+5):INDIRECT("S"&amp;(ROW()+12*(($AN2962-1)*3+$AO2962)-ROW())/12+5),AQ2962)</f>
        <v>0</v>
      </c>
      <c r="AU2962" s="58">
        <f ca="1">IF(AND(AQ2962&gt;0,AR2962&gt;0),COUNTIF(AU$6:AU2961,"&gt;0")+1,0)</f>
        <v>0</v>
      </c>
    </row>
    <row r="2963" spans="40:47">
      <c r="AN2963" s="58">
        <v>83</v>
      </c>
      <c r="AO2963" s="58">
        <v>1</v>
      </c>
      <c r="AP2963" s="58">
        <v>6</v>
      </c>
      <c r="AQ2963" s="58">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58">
        <f ca="1">COUNTIF(INDIRECT("H"&amp;(ROW()+12*(($AN2963-1)*3+$AO2963)-ROW())/12+5):INDIRECT("S"&amp;(ROW()+12*(($AN2963-1)*3+$AO2963)-ROW())/12+5),AQ2963)</f>
        <v>0</v>
      </c>
      <c r="AU2963" s="58">
        <f ca="1">IF(AND(AQ2963&gt;0,AR2963&gt;0),COUNTIF(AU$6:AU2962,"&gt;0")+1,0)</f>
        <v>0</v>
      </c>
    </row>
    <row r="2964" spans="40:47">
      <c r="AN2964" s="58">
        <v>83</v>
      </c>
      <c r="AO2964" s="58">
        <v>1</v>
      </c>
      <c r="AP2964" s="58">
        <v>7</v>
      </c>
      <c r="AQ2964" s="58">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58">
        <f ca="1">COUNTIF(INDIRECT("H"&amp;(ROW()+12*(($AN2964-1)*3+$AO2964)-ROW())/12+5):INDIRECT("S"&amp;(ROW()+12*(($AN2964-1)*3+$AO2964)-ROW())/12+5),AQ2964)</f>
        <v>0</v>
      </c>
      <c r="AU2964" s="58">
        <f ca="1">IF(AND(AQ2964&gt;0,AR2964&gt;0),COUNTIF(AU$6:AU2963,"&gt;0")+1,0)</f>
        <v>0</v>
      </c>
    </row>
    <row r="2965" spans="40:47">
      <c r="AN2965" s="58">
        <v>83</v>
      </c>
      <c r="AO2965" s="58">
        <v>1</v>
      </c>
      <c r="AP2965" s="58">
        <v>8</v>
      </c>
      <c r="AQ2965" s="58">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58">
        <f ca="1">COUNTIF(INDIRECT("H"&amp;(ROW()+12*(($AN2965-1)*3+$AO2965)-ROW())/12+5):INDIRECT("S"&amp;(ROW()+12*(($AN2965-1)*3+$AO2965)-ROW())/12+5),AQ2965)</f>
        <v>0</v>
      </c>
      <c r="AU2965" s="58">
        <f ca="1">IF(AND(AQ2965&gt;0,AR2965&gt;0),COUNTIF(AU$6:AU2964,"&gt;0")+1,0)</f>
        <v>0</v>
      </c>
    </row>
    <row r="2966" spans="40:47">
      <c r="AN2966" s="58">
        <v>83</v>
      </c>
      <c r="AO2966" s="58">
        <v>1</v>
      </c>
      <c r="AP2966" s="58">
        <v>9</v>
      </c>
      <c r="AQ2966" s="58">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58">
        <f ca="1">COUNTIF(INDIRECT("H"&amp;(ROW()+12*(($AN2966-1)*3+$AO2966)-ROW())/12+5):INDIRECT("S"&amp;(ROW()+12*(($AN2966-1)*3+$AO2966)-ROW())/12+5),AQ2966)</f>
        <v>0</v>
      </c>
      <c r="AU2966" s="58">
        <f ca="1">IF(AND(AQ2966&gt;0,AR2966&gt;0),COUNTIF(AU$6:AU2965,"&gt;0")+1,0)</f>
        <v>0</v>
      </c>
    </row>
    <row r="2967" spans="40:47">
      <c r="AN2967" s="58">
        <v>83</v>
      </c>
      <c r="AO2967" s="58">
        <v>1</v>
      </c>
      <c r="AP2967" s="58">
        <v>10</v>
      </c>
      <c r="AQ2967" s="58">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58">
        <f ca="1">COUNTIF(INDIRECT("H"&amp;(ROW()+12*(($AN2967-1)*3+$AO2967)-ROW())/12+5):INDIRECT("S"&amp;(ROW()+12*(($AN2967-1)*3+$AO2967)-ROW())/12+5),AQ2967)</f>
        <v>0</v>
      </c>
      <c r="AU2967" s="58">
        <f ca="1">IF(AND(AQ2967&gt;0,AR2967&gt;0),COUNTIF(AU$6:AU2966,"&gt;0")+1,0)</f>
        <v>0</v>
      </c>
    </row>
    <row r="2968" spans="40:47">
      <c r="AN2968" s="58">
        <v>83</v>
      </c>
      <c r="AO2968" s="58">
        <v>1</v>
      </c>
      <c r="AP2968" s="58">
        <v>11</v>
      </c>
      <c r="AQ2968" s="58">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58">
        <f ca="1">COUNTIF(INDIRECT("H"&amp;(ROW()+12*(($AN2968-1)*3+$AO2968)-ROW())/12+5):INDIRECT("S"&amp;(ROW()+12*(($AN2968-1)*3+$AO2968)-ROW())/12+5),AQ2968)</f>
        <v>0</v>
      </c>
      <c r="AU2968" s="58">
        <f ca="1">IF(AND(AQ2968&gt;0,AR2968&gt;0),COUNTIF(AU$6:AU2967,"&gt;0")+1,0)</f>
        <v>0</v>
      </c>
    </row>
    <row r="2969" spans="40:47">
      <c r="AN2969" s="58">
        <v>83</v>
      </c>
      <c r="AO2969" s="58">
        <v>1</v>
      </c>
      <c r="AP2969" s="58">
        <v>12</v>
      </c>
      <c r="AQ2969" s="58">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58">
        <f ca="1">COUNTIF(INDIRECT("H"&amp;(ROW()+12*(($AN2969-1)*3+$AO2969)-ROW())/12+5):INDIRECT("S"&amp;(ROW()+12*(($AN2969-1)*3+$AO2969)-ROW())/12+5),AQ2969)</f>
        <v>0</v>
      </c>
      <c r="AU2969" s="58">
        <f ca="1">IF(AND(AQ2969&gt;0,AR2969&gt;0),COUNTIF(AU$6:AU2968,"&gt;0")+1,0)</f>
        <v>0</v>
      </c>
    </row>
    <row r="2970" spans="40:47">
      <c r="AN2970" s="58">
        <v>83</v>
      </c>
      <c r="AO2970" s="58">
        <v>2</v>
      </c>
      <c r="AP2970" s="58">
        <v>1</v>
      </c>
      <c r="AQ2970" s="58">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58">
        <f ca="1">COUNTIF(INDIRECT("H"&amp;(ROW()+12*(($AN2970-1)*3+$AO2970)-ROW())/12+5):INDIRECT("S"&amp;(ROW()+12*(($AN2970-1)*3+$AO2970)-ROW())/12+5),AQ2970)</f>
        <v>0</v>
      </c>
      <c r="AU2970" s="58">
        <f ca="1">IF(AND(AQ2970&gt;0,AR2970&gt;0),COUNTIF(AU$6:AU2969,"&gt;0")+1,0)</f>
        <v>0</v>
      </c>
    </row>
    <row r="2971" spans="40:47">
      <c r="AN2971" s="58">
        <v>83</v>
      </c>
      <c r="AO2971" s="58">
        <v>2</v>
      </c>
      <c r="AP2971" s="58">
        <v>2</v>
      </c>
      <c r="AQ2971" s="58">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58">
        <f ca="1">COUNTIF(INDIRECT("H"&amp;(ROW()+12*(($AN2971-1)*3+$AO2971)-ROW())/12+5):INDIRECT("S"&amp;(ROW()+12*(($AN2971-1)*3+$AO2971)-ROW())/12+5),AQ2971)</f>
        <v>0</v>
      </c>
      <c r="AU2971" s="58">
        <f ca="1">IF(AND(AQ2971&gt;0,AR2971&gt;0),COUNTIF(AU$6:AU2970,"&gt;0")+1,0)</f>
        <v>0</v>
      </c>
    </row>
    <row r="2972" spans="40:47">
      <c r="AN2972" s="58">
        <v>83</v>
      </c>
      <c r="AO2972" s="58">
        <v>2</v>
      </c>
      <c r="AP2972" s="58">
        <v>3</v>
      </c>
      <c r="AQ2972" s="58">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58">
        <f ca="1">COUNTIF(INDIRECT("H"&amp;(ROW()+12*(($AN2972-1)*3+$AO2972)-ROW())/12+5):INDIRECT("S"&amp;(ROW()+12*(($AN2972-1)*3+$AO2972)-ROW())/12+5),AQ2972)</f>
        <v>0</v>
      </c>
      <c r="AU2972" s="58">
        <f ca="1">IF(AND(AQ2972&gt;0,AR2972&gt;0),COUNTIF(AU$6:AU2971,"&gt;0")+1,0)</f>
        <v>0</v>
      </c>
    </row>
    <row r="2973" spans="40:47">
      <c r="AN2973" s="58">
        <v>83</v>
      </c>
      <c r="AO2973" s="58">
        <v>2</v>
      </c>
      <c r="AP2973" s="58">
        <v>4</v>
      </c>
      <c r="AQ2973" s="58">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58">
        <f ca="1">COUNTIF(INDIRECT("H"&amp;(ROW()+12*(($AN2973-1)*3+$AO2973)-ROW())/12+5):INDIRECT("S"&amp;(ROW()+12*(($AN2973-1)*3+$AO2973)-ROW())/12+5),AQ2973)</f>
        <v>0</v>
      </c>
      <c r="AU2973" s="58">
        <f ca="1">IF(AND(AQ2973&gt;0,AR2973&gt;0),COUNTIF(AU$6:AU2972,"&gt;0")+1,0)</f>
        <v>0</v>
      </c>
    </row>
    <row r="2974" spans="40:47">
      <c r="AN2974" s="58">
        <v>83</v>
      </c>
      <c r="AO2974" s="58">
        <v>2</v>
      </c>
      <c r="AP2974" s="58">
        <v>5</v>
      </c>
      <c r="AQ2974" s="58">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58">
        <f ca="1">COUNTIF(INDIRECT("H"&amp;(ROW()+12*(($AN2974-1)*3+$AO2974)-ROW())/12+5):INDIRECT("S"&amp;(ROW()+12*(($AN2974-1)*3+$AO2974)-ROW())/12+5),AQ2974)</f>
        <v>0</v>
      </c>
      <c r="AU2974" s="58">
        <f ca="1">IF(AND(AQ2974&gt;0,AR2974&gt;0),COUNTIF(AU$6:AU2973,"&gt;0")+1,0)</f>
        <v>0</v>
      </c>
    </row>
    <row r="2975" spans="40:47">
      <c r="AN2975" s="58">
        <v>83</v>
      </c>
      <c r="AO2975" s="58">
        <v>2</v>
      </c>
      <c r="AP2975" s="58">
        <v>6</v>
      </c>
      <c r="AQ2975" s="58">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58">
        <f ca="1">COUNTIF(INDIRECT("H"&amp;(ROW()+12*(($AN2975-1)*3+$AO2975)-ROW())/12+5):INDIRECT("S"&amp;(ROW()+12*(($AN2975-1)*3+$AO2975)-ROW())/12+5),AQ2975)</f>
        <v>0</v>
      </c>
      <c r="AU2975" s="58">
        <f ca="1">IF(AND(AQ2975&gt;0,AR2975&gt;0),COUNTIF(AU$6:AU2974,"&gt;0")+1,0)</f>
        <v>0</v>
      </c>
    </row>
    <row r="2976" spans="40:47">
      <c r="AN2976" s="58">
        <v>83</v>
      </c>
      <c r="AO2976" s="58">
        <v>2</v>
      </c>
      <c r="AP2976" s="58">
        <v>7</v>
      </c>
      <c r="AQ2976" s="58">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58">
        <f ca="1">COUNTIF(INDIRECT("H"&amp;(ROW()+12*(($AN2976-1)*3+$AO2976)-ROW())/12+5):INDIRECT("S"&amp;(ROW()+12*(($AN2976-1)*3+$AO2976)-ROW())/12+5),AQ2976)</f>
        <v>0</v>
      </c>
      <c r="AU2976" s="58">
        <f ca="1">IF(AND(AQ2976&gt;0,AR2976&gt;0),COUNTIF(AU$6:AU2975,"&gt;0")+1,0)</f>
        <v>0</v>
      </c>
    </row>
    <row r="2977" spans="40:47">
      <c r="AN2977" s="58">
        <v>83</v>
      </c>
      <c r="AO2977" s="58">
        <v>2</v>
      </c>
      <c r="AP2977" s="58">
        <v>8</v>
      </c>
      <c r="AQ2977" s="58">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58">
        <f ca="1">COUNTIF(INDIRECT("H"&amp;(ROW()+12*(($AN2977-1)*3+$AO2977)-ROW())/12+5):INDIRECT("S"&amp;(ROW()+12*(($AN2977-1)*3+$AO2977)-ROW())/12+5),AQ2977)</f>
        <v>0</v>
      </c>
      <c r="AU2977" s="58">
        <f ca="1">IF(AND(AQ2977&gt;0,AR2977&gt;0),COUNTIF(AU$6:AU2976,"&gt;0")+1,0)</f>
        <v>0</v>
      </c>
    </row>
    <row r="2978" spans="40:47">
      <c r="AN2978" s="58">
        <v>83</v>
      </c>
      <c r="AO2978" s="58">
        <v>2</v>
      </c>
      <c r="AP2978" s="58">
        <v>9</v>
      </c>
      <c r="AQ2978" s="58">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58">
        <f ca="1">COUNTIF(INDIRECT("H"&amp;(ROW()+12*(($AN2978-1)*3+$AO2978)-ROW())/12+5):INDIRECT("S"&amp;(ROW()+12*(($AN2978-1)*3+$AO2978)-ROW())/12+5),AQ2978)</f>
        <v>0</v>
      </c>
      <c r="AU2978" s="58">
        <f ca="1">IF(AND(AQ2978&gt;0,AR2978&gt;0),COUNTIF(AU$6:AU2977,"&gt;0")+1,0)</f>
        <v>0</v>
      </c>
    </row>
    <row r="2979" spans="40:47">
      <c r="AN2979" s="58">
        <v>83</v>
      </c>
      <c r="AO2979" s="58">
        <v>2</v>
      </c>
      <c r="AP2979" s="58">
        <v>10</v>
      </c>
      <c r="AQ2979" s="58">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58">
        <f ca="1">COUNTIF(INDIRECT("H"&amp;(ROW()+12*(($AN2979-1)*3+$AO2979)-ROW())/12+5):INDIRECT("S"&amp;(ROW()+12*(($AN2979-1)*3+$AO2979)-ROW())/12+5),AQ2979)</f>
        <v>0</v>
      </c>
      <c r="AU2979" s="58">
        <f ca="1">IF(AND(AQ2979&gt;0,AR2979&gt;0),COUNTIF(AU$6:AU2978,"&gt;0")+1,0)</f>
        <v>0</v>
      </c>
    </row>
    <row r="2980" spans="40:47">
      <c r="AN2980" s="58">
        <v>83</v>
      </c>
      <c r="AO2980" s="58">
        <v>2</v>
      </c>
      <c r="AP2980" s="58">
        <v>11</v>
      </c>
      <c r="AQ2980" s="58">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58">
        <f ca="1">COUNTIF(INDIRECT("H"&amp;(ROW()+12*(($AN2980-1)*3+$AO2980)-ROW())/12+5):INDIRECT("S"&amp;(ROW()+12*(($AN2980-1)*3+$AO2980)-ROW())/12+5),AQ2980)</f>
        <v>0</v>
      </c>
      <c r="AU2980" s="58">
        <f ca="1">IF(AND(AQ2980&gt;0,AR2980&gt;0),COUNTIF(AU$6:AU2979,"&gt;0")+1,0)</f>
        <v>0</v>
      </c>
    </row>
    <row r="2981" spans="40:47">
      <c r="AN2981" s="58">
        <v>83</v>
      </c>
      <c r="AO2981" s="58">
        <v>2</v>
      </c>
      <c r="AP2981" s="58">
        <v>12</v>
      </c>
      <c r="AQ2981" s="58">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58">
        <f ca="1">COUNTIF(INDIRECT("H"&amp;(ROW()+12*(($AN2981-1)*3+$AO2981)-ROW())/12+5):INDIRECT("S"&amp;(ROW()+12*(($AN2981-1)*3+$AO2981)-ROW())/12+5),AQ2981)</f>
        <v>0</v>
      </c>
      <c r="AU2981" s="58">
        <f ca="1">IF(AND(AQ2981&gt;0,AR2981&gt;0),COUNTIF(AU$6:AU2980,"&gt;0")+1,0)</f>
        <v>0</v>
      </c>
    </row>
    <row r="2982" spans="40:47">
      <c r="AN2982" s="58">
        <v>83</v>
      </c>
      <c r="AO2982" s="58">
        <v>3</v>
      </c>
      <c r="AP2982" s="58">
        <v>1</v>
      </c>
      <c r="AQ2982" s="58">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58">
        <f ca="1">COUNTIF(INDIRECT("H"&amp;(ROW()+12*(($AN2982-1)*3+$AO2982)-ROW())/12+5):INDIRECT("S"&amp;(ROW()+12*(($AN2982-1)*3+$AO2982)-ROW())/12+5),AQ2982)</f>
        <v>0</v>
      </c>
      <c r="AU2982" s="58">
        <f ca="1">IF(AND(AQ2982&gt;0,AR2982&gt;0),COUNTIF(AU$6:AU2981,"&gt;0")+1,0)</f>
        <v>0</v>
      </c>
    </row>
    <row r="2983" spans="40:47">
      <c r="AN2983" s="58">
        <v>83</v>
      </c>
      <c r="AO2983" s="58">
        <v>3</v>
      </c>
      <c r="AP2983" s="58">
        <v>2</v>
      </c>
      <c r="AQ2983" s="58">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58">
        <f ca="1">COUNTIF(INDIRECT("H"&amp;(ROW()+12*(($AN2983-1)*3+$AO2983)-ROW())/12+5):INDIRECT("S"&amp;(ROW()+12*(($AN2983-1)*3+$AO2983)-ROW())/12+5),AQ2983)</f>
        <v>0</v>
      </c>
      <c r="AU2983" s="58">
        <f ca="1">IF(AND(AQ2983&gt;0,AR2983&gt;0),COUNTIF(AU$6:AU2982,"&gt;0")+1,0)</f>
        <v>0</v>
      </c>
    </row>
    <row r="2984" spans="40:47">
      <c r="AN2984" s="58">
        <v>83</v>
      </c>
      <c r="AO2984" s="58">
        <v>3</v>
      </c>
      <c r="AP2984" s="58">
        <v>3</v>
      </c>
      <c r="AQ2984" s="58">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58">
        <f ca="1">COUNTIF(INDIRECT("H"&amp;(ROW()+12*(($AN2984-1)*3+$AO2984)-ROW())/12+5):INDIRECT("S"&amp;(ROW()+12*(($AN2984-1)*3+$AO2984)-ROW())/12+5),AQ2984)</f>
        <v>0</v>
      </c>
      <c r="AU2984" s="58">
        <f ca="1">IF(AND(AQ2984&gt;0,AR2984&gt;0),COUNTIF(AU$6:AU2983,"&gt;0")+1,0)</f>
        <v>0</v>
      </c>
    </row>
    <row r="2985" spans="40:47">
      <c r="AN2985" s="58">
        <v>83</v>
      </c>
      <c r="AO2985" s="58">
        <v>3</v>
      </c>
      <c r="AP2985" s="58">
        <v>4</v>
      </c>
      <c r="AQ2985" s="58">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58">
        <f ca="1">COUNTIF(INDIRECT("H"&amp;(ROW()+12*(($AN2985-1)*3+$AO2985)-ROW())/12+5):INDIRECT("S"&amp;(ROW()+12*(($AN2985-1)*3+$AO2985)-ROW())/12+5),AQ2985)</f>
        <v>0</v>
      </c>
      <c r="AU2985" s="58">
        <f ca="1">IF(AND(AQ2985&gt;0,AR2985&gt;0),COUNTIF(AU$6:AU2984,"&gt;0")+1,0)</f>
        <v>0</v>
      </c>
    </row>
    <row r="2986" spans="40:47">
      <c r="AN2986" s="58">
        <v>83</v>
      </c>
      <c r="AO2986" s="58">
        <v>3</v>
      </c>
      <c r="AP2986" s="58">
        <v>5</v>
      </c>
      <c r="AQ2986" s="58">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58">
        <f ca="1">COUNTIF(INDIRECT("H"&amp;(ROW()+12*(($AN2986-1)*3+$AO2986)-ROW())/12+5):INDIRECT("S"&amp;(ROW()+12*(($AN2986-1)*3+$AO2986)-ROW())/12+5),AQ2986)</f>
        <v>0</v>
      </c>
      <c r="AU2986" s="58">
        <f ca="1">IF(AND(AQ2986&gt;0,AR2986&gt;0),COUNTIF(AU$6:AU2985,"&gt;0")+1,0)</f>
        <v>0</v>
      </c>
    </row>
    <row r="2987" spans="40:47">
      <c r="AN2987" s="58">
        <v>83</v>
      </c>
      <c r="AO2987" s="58">
        <v>3</v>
      </c>
      <c r="AP2987" s="58">
        <v>6</v>
      </c>
      <c r="AQ2987" s="58">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58">
        <f ca="1">COUNTIF(INDIRECT("H"&amp;(ROW()+12*(($AN2987-1)*3+$AO2987)-ROW())/12+5):INDIRECT("S"&amp;(ROW()+12*(($AN2987-1)*3+$AO2987)-ROW())/12+5),AQ2987)</f>
        <v>0</v>
      </c>
      <c r="AU2987" s="58">
        <f ca="1">IF(AND(AQ2987&gt;0,AR2987&gt;0),COUNTIF(AU$6:AU2986,"&gt;0")+1,0)</f>
        <v>0</v>
      </c>
    </row>
    <row r="2988" spans="40:47">
      <c r="AN2988" s="58">
        <v>83</v>
      </c>
      <c r="AO2988" s="58">
        <v>3</v>
      </c>
      <c r="AP2988" s="58">
        <v>7</v>
      </c>
      <c r="AQ2988" s="58">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58">
        <f ca="1">COUNTIF(INDIRECT("H"&amp;(ROW()+12*(($AN2988-1)*3+$AO2988)-ROW())/12+5):INDIRECT("S"&amp;(ROW()+12*(($AN2988-1)*3+$AO2988)-ROW())/12+5),AQ2988)</f>
        <v>0</v>
      </c>
      <c r="AU2988" s="58">
        <f ca="1">IF(AND(AQ2988&gt;0,AR2988&gt;0),COUNTIF(AU$6:AU2987,"&gt;0")+1,0)</f>
        <v>0</v>
      </c>
    </row>
    <row r="2989" spans="40:47">
      <c r="AN2989" s="58">
        <v>83</v>
      </c>
      <c r="AO2989" s="58">
        <v>3</v>
      </c>
      <c r="AP2989" s="58">
        <v>8</v>
      </c>
      <c r="AQ2989" s="58">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58">
        <f ca="1">COUNTIF(INDIRECT("H"&amp;(ROW()+12*(($AN2989-1)*3+$AO2989)-ROW())/12+5):INDIRECT("S"&amp;(ROW()+12*(($AN2989-1)*3+$AO2989)-ROW())/12+5),AQ2989)</f>
        <v>0</v>
      </c>
      <c r="AU2989" s="58">
        <f ca="1">IF(AND(AQ2989&gt;0,AR2989&gt;0),COUNTIF(AU$6:AU2988,"&gt;0")+1,0)</f>
        <v>0</v>
      </c>
    </row>
    <row r="2990" spans="40:47">
      <c r="AN2990" s="58">
        <v>83</v>
      </c>
      <c r="AO2990" s="58">
        <v>3</v>
      </c>
      <c r="AP2990" s="58">
        <v>9</v>
      </c>
      <c r="AQ2990" s="58">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58">
        <f ca="1">COUNTIF(INDIRECT("H"&amp;(ROW()+12*(($AN2990-1)*3+$AO2990)-ROW())/12+5):INDIRECT("S"&amp;(ROW()+12*(($AN2990-1)*3+$AO2990)-ROW())/12+5),AQ2990)</f>
        <v>0</v>
      </c>
      <c r="AU2990" s="58">
        <f ca="1">IF(AND(AQ2990&gt;0,AR2990&gt;0),COUNTIF(AU$6:AU2989,"&gt;0")+1,0)</f>
        <v>0</v>
      </c>
    </row>
    <row r="2991" spans="40:47">
      <c r="AN2991" s="58">
        <v>83</v>
      </c>
      <c r="AO2991" s="58">
        <v>3</v>
      </c>
      <c r="AP2991" s="58">
        <v>10</v>
      </c>
      <c r="AQ2991" s="58">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58">
        <f ca="1">COUNTIF(INDIRECT("H"&amp;(ROW()+12*(($AN2991-1)*3+$AO2991)-ROW())/12+5):INDIRECT("S"&amp;(ROW()+12*(($AN2991-1)*3+$AO2991)-ROW())/12+5),AQ2991)</f>
        <v>0</v>
      </c>
      <c r="AU2991" s="58">
        <f ca="1">IF(AND(AQ2991&gt;0,AR2991&gt;0),COUNTIF(AU$6:AU2990,"&gt;0")+1,0)</f>
        <v>0</v>
      </c>
    </row>
    <row r="2992" spans="40:47">
      <c r="AN2992" s="58">
        <v>83</v>
      </c>
      <c r="AO2992" s="58">
        <v>3</v>
      </c>
      <c r="AP2992" s="58">
        <v>11</v>
      </c>
      <c r="AQ2992" s="58">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58">
        <f ca="1">COUNTIF(INDIRECT("H"&amp;(ROW()+12*(($AN2992-1)*3+$AO2992)-ROW())/12+5):INDIRECT("S"&amp;(ROW()+12*(($AN2992-1)*3+$AO2992)-ROW())/12+5),AQ2992)</f>
        <v>0</v>
      </c>
      <c r="AU2992" s="58">
        <f ca="1">IF(AND(AQ2992&gt;0,AR2992&gt;0),COUNTIF(AU$6:AU2991,"&gt;0")+1,0)</f>
        <v>0</v>
      </c>
    </row>
    <row r="2993" spans="40:47">
      <c r="AN2993" s="243">
        <v>83</v>
      </c>
      <c r="AO2993" s="243">
        <v>3</v>
      </c>
      <c r="AP2993" s="243">
        <v>12</v>
      </c>
      <c r="AQ2993" s="58">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58">
        <f ca="1">COUNTIF(INDIRECT("H"&amp;(ROW()+12*(($AN2993-1)*3+$AO2993)-ROW())/12+5):INDIRECT("S"&amp;(ROW()+12*(($AN2993-1)*3+$AO2993)-ROW())/12+5),AQ2993)</f>
        <v>0</v>
      </c>
      <c r="AU2993" s="58">
        <f ca="1">IF(AND(AQ2993&gt;0,AR2993&gt;0),COUNTIF(AU$6:AU2992,"&gt;0")+1,0)</f>
        <v>0</v>
      </c>
    </row>
    <row r="2994" spans="40:47">
      <c r="AN2994" s="58">
        <v>84</v>
      </c>
      <c r="AO2994" s="58">
        <v>1</v>
      </c>
      <c r="AP2994" s="58">
        <v>1</v>
      </c>
      <c r="AQ2994" s="58">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58">
        <f ca="1">COUNTIF(INDIRECT("H"&amp;(ROW()+12*(($AN2994-1)*3+$AO2994)-ROW())/12+5):INDIRECT("S"&amp;(ROW()+12*(($AN2994-1)*3+$AO2994)-ROW())/12+5),AQ2994)</f>
        <v>0</v>
      </c>
      <c r="AU2994" s="58">
        <f ca="1">IF(AND(AQ2994&gt;0,AR2994&gt;0),COUNTIF(AU$6:AU2993,"&gt;0")+1,0)</f>
        <v>0</v>
      </c>
    </row>
    <row r="2995" spans="40:47">
      <c r="AN2995" s="58">
        <v>84</v>
      </c>
      <c r="AO2995" s="58">
        <v>1</v>
      </c>
      <c r="AP2995" s="58">
        <v>2</v>
      </c>
      <c r="AQ2995" s="58">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58">
        <f ca="1">COUNTIF(INDIRECT("H"&amp;(ROW()+12*(($AN2995-1)*3+$AO2995)-ROW())/12+5):INDIRECT("S"&amp;(ROW()+12*(($AN2995-1)*3+$AO2995)-ROW())/12+5),AQ2995)</f>
        <v>0</v>
      </c>
      <c r="AU2995" s="58">
        <f ca="1">IF(AND(AQ2995&gt;0,AR2995&gt;0),COUNTIF(AU$6:AU2994,"&gt;0")+1,0)</f>
        <v>0</v>
      </c>
    </row>
    <row r="2996" spans="40:47">
      <c r="AN2996" s="58">
        <v>84</v>
      </c>
      <c r="AO2996" s="58">
        <v>1</v>
      </c>
      <c r="AP2996" s="58">
        <v>3</v>
      </c>
      <c r="AQ2996" s="58">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58">
        <f ca="1">COUNTIF(INDIRECT("H"&amp;(ROW()+12*(($AN2996-1)*3+$AO2996)-ROW())/12+5):INDIRECT("S"&amp;(ROW()+12*(($AN2996-1)*3+$AO2996)-ROW())/12+5),AQ2996)</f>
        <v>0</v>
      </c>
      <c r="AU2996" s="58">
        <f ca="1">IF(AND(AQ2996&gt;0,AR2996&gt;0),COUNTIF(AU$6:AU2995,"&gt;0")+1,0)</f>
        <v>0</v>
      </c>
    </row>
    <row r="2997" spans="40:47">
      <c r="AN2997" s="58">
        <v>84</v>
      </c>
      <c r="AO2997" s="58">
        <v>1</v>
      </c>
      <c r="AP2997" s="58">
        <v>4</v>
      </c>
      <c r="AQ2997" s="58">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58">
        <f ca="1">COUNTIF(INDIRECT("H"&amp;(ROW()+12*(($AN2997-1)*3+$AO2997)-ROW())/12+5):INDIRECT("S"&amp;(ROW()+12*(($AN2997-1)*3+$AO2997)-ROW())/12+5),AQ2997)</f>
        <v>0</v>
      </c>
      <c r="AU2997" s="58">
        <f ca="1">IF(AND(AQ2997&gt;0,AR2997&gt;0),COUNTIF(AU$6:AU2996,"&gt;0")+1,0)</f>
        <v>0</v>
      </c>
    </row>
    <row r="2998" spans="40:47">
      <c r="AN2998" s="58">
        <v>84</v>
      </c>
      <c r="AO2998" s="58">
        <v>1</v>
      </c>
      <c r="AP2998" s="58">
        <v>5</v>
      </c>
      <c r="AQ2998" s="58">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58">
        <f ca="1">COUNTIF(INDIRECT("H"&amp;(ROW()+12*(($AN2998-1)*3+$AO2998)-ROW())/12+5):INDIRECT("S"&amp;(ROW()+12*(($AN2998-1)*3+$AO2998)-ROW())/12+5),AQ2998)</f>
        <v>0</v>
      </c>
      <c r="AU2998" s="58">
        <f ca="1">IF(AND(AQ2998&gt;0,AR2998&gt;0),COUNTIF(AU$6:AU2997,"&gt;0")+1,0)</f>
        <v>0</v>
      </c>
    </row>
    <row r="2999" spans="40:47">
      <c r="AN2999" s="58">
        <v>84</v>
      </c>
      <c r="AO2999" s="58">
        <v>1</v>
      </c>
      <c r="AP2999" s="58">
        <v>6</v>
      </c>
      <c r="AQ2999" s="58">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58">
        <f ca="1">COUNTIF(INDIRECT("H"&amp;(ROW()+12*(($AN2999-1)*3+$AO2999)-ROW())/12+5):INDIRECT("S"&amp;(ROW()+12*(($AN2999-1)*3+$AO2999)-ROW())/12+5),AQ2999)</f>
        <v>0</v>
      </c>
      <c r="AU2999" s="58">
        <f ca="1">IF(AND(AQ2999&gt;0,AR2999&gt;0),COUNTIF(AU$6:AU2998,"&gt;0")+1,0)</f>
        <v>0</v>
      </c>
    </row>
    <row r="3000" spans="40:47">
      <c r="AN3000" s="58">
        <v>84</v>
      </c>
      <c r="AO3000" s="58">
        <v>1</v>
      </c>
      <c r="AP3000" s="58">
        <v>7</v>
      </c>
      <c r="AQ3000" s="58">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58">
        <f ca="1">COUNTIF(INDIRECT("H"&amp;(ROW()+12*(($AN3000-1)*3+$AO3000)-ROW())/12+5):INDIRECT("S"&amp;(ROW()+12*(($AN3000-1)*3+$AO3000)-ROW())/12+5),AQ3000)</f>
        <v>0</v>
      </c>
      <c r="AU3000" s="58">
        <f ca="1">IF(AND(AQ3000&gt;0,AR3000&gt;0),COUNTIF(AU$6:AU2999,"&gt;0")+1,0)</f>
        <v>0</v>
      </c>
    </row>
    <row r="3001" spans="40:47">
      <c r="AN3001" s="58">
        <v>84</v>
      </c>
      <c r="AO3001" s="58">
        <v>1</v>
      </c>
      <c r="AP3001" s="58">
        <v>8</v>
      </c>
      <c r="AQ3001" s="58">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58">
        <f ca="1">COUNTIF(INDIRECT("H"&amp;(ROW()+12*(($AN3001-1)*3+$AO3001)-ROW())/12+5):INDIRECT("S"&amp;(ROW()+12*(($AN3001-1)*3+$AO3001)-ROW())/12+5),AQ3001)</f>
        <v>0</v>
      </c>
      <c r="AU3001" s="58">
        <f ca="1">IF(AND(AQ3001&gt;0,AR3001&gt;0),COUNTIF(AU$6:AU3000,"&gt;0")+1,0)</f>
        <v>0</v>
      </c>
    </row>
    <row r="3002" spans="40:47">
      <c r="AN3002" s="58">
        <v>84</v>
      </c>
      <c r="AO3002" s="58">
        <v>1</v>
      </c>
      <c r="AP3002" s="58">
        <v>9</v>
      </c>
      <c r="AQ3002" s="58">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58">
        <f ca="1">COUNTIF(INDIRECT("H"&amp;(ROW()+12*(($AN3002-1)*3+$AO3002)-ROW())/12+5):INDIRECT("S"&amp;(ROW()+12*(($AN3002-1)*3+$AO3002)-ROW())/12+5),AQ3002)</f>
        <v>0</v>
      </c>
      <c r="AU3002" s="58">
        <f ca="1">IF(AND(AQ3002&gt;0,AR3002&gt;0),COUNTIF(AU$6:AU3001,"&gt;0")+1,0)</f>
        <v>0</v>
      </c>
    </row>
    <row r="3003" spans="40:47">
      <c r="AN3003" s="58">
        <v>84</v>
      </c>
      <c r="AO3003" s="58">
        <v>1</v>
      </c>
      <c r="AP3003" s="58">
        <v>10</v>
      </c>
      <c r="AQ3003" s="58">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58">
        <f ca="1">COUNTIF(INDIRECT("H"&amp;(ROW()+12*(($AN3003-1)*3+$AO3003)-ROW())/12+5):INDIRECT("S"&amp;(ROW()+12*(($AN3003-1)*3+$AO3003)-ROW())/12+5),AQ3003)</f>
        <v>0</v>
      </c>
      <c r="AU3003" s="58">
        <f ca="1">IF(AND(AQ3003&gt;0,AR3003&gt;0),COUNTIF(AU$6:AU3002,"&gt;0")+1,0)</f>
        <v>0</v>
      </c>
    </row>
    <row r="3004" spans="40:47">
      <c r="AN3004" s="58">
        <v>84</v>
      </c>
      <c r="AO3004" s="58">
        <v>1</v>
      </c>
      <c r="AP3004" s="58">
        <v>11</v>
      </c>
      <c r="AQ3004" s="58">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58">
        <f ca="1">COUNTIF(INDIRECT("H"&amp;(ROW()+12*(($AN3004-1)*3+$AO3004)-ROW())/12+5):INDIRECT("S"&amp;(ROW()+12*(($AN3004-1)*3+$AO3004)-ROW())/12+5),AQ3004)</f>
        <v>0</v>
      </c>
      <c r="AU3004" s="58">
        <f ca="1">IF(AND(AQ3004&gt;0,AR3004&gt;0),COUNTIF(AU$6:AU3003,"&gt;0")+1,0)</f>
        <v>0</v>
      </c>
    </row>
    <row r="3005" spans="40:47">
      <c r="AN3005" s="58">
        <v>84</v>
      </c>
      <c r="AO3005" s="58">
        <v>1</v>
      </c>
      <c r="AP3005" s="58">
        <v>12</v>
      </c>
      <c r="AQ3005" s="58">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58">
        <f ca="1">COUNTIF(INDIRECT("H"&amp;(ROW()+12*(($AN3005-1)*3+$AO3005)-ROW())/12+5):INDIRECT("S"&amp;(ROW()+12*(($AN3005-1)*3+$AO3005)-ROW())/12+5),AQ3005)</f>
        <v>0</v>
      </c>
      <c r="AU3005" s="58">
        <f ca="1">IF(AND(AQ3005&gt;0,AR3005&gt;0),COUNTIF(AU$6:AU3004,"&gt;0")+1,0)</f>
        <v>0</v>
      </c>
    </row>
    <row r="3006" spans="40:47">
      <c r="AN3006" s="58">
        <v>84</v>
      </c>
      <c r="AO3006" s="58">
        <v>2</v>
      </c>
      <c r="AP3006" s="58">
        <v>1</v>
      </c>
      <c r="AQ3006" s="58">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58">
        <f ca="1">COUNTIF(INDIRECT("H"&amp;(ROW()+12*(($AN3006-1)*3+$AO3006)-ROW())/12+5):INDIRECT("S"&amp;(ROW()+12*(($AN3006-1)*3+$AO3006)-ROW())/12+5),AQ3006)</f>
        <v>0</v>
      </c>
      <c r="AU3006" s="58">
        <f ca="1">IF(AND(AQ3006&gt;0,AR3006&gt;0),COUNTIF(AU$6:AU3005,"&gt;0")+1,0)</f>
        <v>0</v>
      </c>
    </row>
    <row r="3007" spans="40:47">
      <c r="AN3007" s="58">
        <v>84</v>
      </c>
      <c r="AO3007" s="58">
        <v>2</v>
      </c>
      <c r="AP3007" s="58">
        <v>2</v>
      </c>
      <c r="AQ3007" s="58">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58">
        <f ca="1">COUNTIF(INDIRECT("H"&amp;(ROW()+12*(($AN3007-1)*3+$AO3007)-ROW())/12+5):INDIRECT("S"&amp;(ROW()+12*(($AN3007-1)*3+$AO3007)-ROW())/12+5),AQ3007)</f>
        <v>0</v>
      </c>
      <c r="AU3007" s="58">
        <f ca="1">IF(AND(AQ3007&gt;0,AR3007&gt;0),COUNTIF(AU$6:AU3006,"&gt;0")+1,0)</f>
        <v>0</v>
      </c>
    </row>
    <row r="3008" spans="40:47">
      <c r="AN3008" s="58">
        <v>84</v>
      </c>
      <c r="AO3008" s="58">
        <v>2</v>
      </c>
      <c r="AP3008" s="58">
        <v>3</v>
      </c>
      <c r="AQ3008" s="58">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58">
        <f ca="1">COUNTIF(INDIRECT("H"&amp;(ROW()+12*(($AN3008-1)*3+$AO3008)-ROW())/12+5):INDIRECT("S"&amp;(ROW()+12*(($AN3008-1)*3+$AO3008)-ROW())/12+5),AQ3008)</f>
        <v>0</v>
      </c>
      <c r="AU3008" s="58">
        <f ca="1">IF(AND(AQ3008&gt;0,AR3008&gt;0),COUNTIF(AU$6:AU3007,"&gt;0")+1,0)</f>
        <v>0</v>
      </c>
    </row>
    <row r="3009" spans="40:47">
      <c r="AN3009" s="58">
        <v>84</v>
      </c>
      <c r="AO3009" s="58">
        <v>2</v>
      </c>
      <c r="AP3009" s="58">
        <v>4</v>
      </c>
      <c r="AQ3009" s="58">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58">
        <f ca="1">COUNTIF(INDIRECT("H"&amp;(ROW()+12*(($AN3009-1)*3+$AO3009)-ROW())/12+5):INDIRECT("S"&amp;(ROW()+12*(($AN3009-1)*3+$AO3009)-ROW())/12+5),AQ3009)</f>
        <v>0</v>
      </c>
      <c r="AU3009" s="58">
        <f ca="1">IF(AND(AQ3009&gt;0,AR3009&gt;0),COUNTIF(AU$6:AU3008,"&gt;0")+1,0)</f>
        <v>0</v>
      </c>
    </row>
    <row r="3010" spans="40:47">
      <c r="AN3010" s="58">
        <v>84</v>
      </c>
      <c r="AO3010" s="58">
        <v>2</v>
      </c>
      <c r="AP3010" s="58">
        <v>5</v>
      </c>
      <c r="AQ3010" s="58">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58">
        <f ca="1">COUNTIF(INDIRECT("H"&amp;(ROW()+12*(($AN3010-1)*3+$AO3010)-ROW())/12+5):INDIRECT("S"&amp;(ROW()+12*(($AN3010-1)*3+$AO3010)-ROW())/12+5),AQ3010)</f>
        <v>0</v>
      </c>
      <c r="AU3010" s="58">
        <f ca="1">IF(AND(AQ3010&gt;0,AR3010&gt;0),COUNTIF(AU$6:AU3009,"&gt;0")+1,0)</f>
        <v>0</v>
      </c>
    </row>
    <row r="3011" spans="40:47">
      <c r="AN3011" s="58">
        <v>84</v>
      </c>
      <c r="AO3011" s="58">
        <v>2</v>
      </c>
      <c r="AP3011" s="58">
        <v>6</v>
      </c>
      <c r="AQ3011" s="58">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58">
        <f ca="1">COUNTIF(INDIRECT("H"&amp;(ROW()+12*(($AN3011-1)*3+$AO3011)-ROW())/12+5):INDIRECT("S"&amp;(ROW()+12*(($AN3011-1)*3+$AO3011)-ROW())/12+5),AQ3011)</f>
        <v>0</v>
      </c>
      <c r="AU3011" s="58">
        <f ca="1">IF(AND(AQ3011&gt;0,AR3011&gt;0),COUNTIF(AU$6:AU3010,"&gt;0")+1,0)</f>
        <v>0</v>
      </c>
    </row>
    <row r="3012" spans="40:47">
      <c r="AN3012" s="58">
        <v>84</v>
      </c>
      <c r="AO3012" s="58">
        <v>2</v>
      </c>
      <c r="AP3012" s="58">
        <v>7</v>
      </c>
      <c r="AQ3012" s="58">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58">
        <f ca="1">COUNTIF(INDIRECT("H"&amp;(ROW()+12*(($AN3012-1)*3+$AO3012)-ROW())/12+5):INDIRECT("S"&amp;(ROW()+12*(($AN3012-1)*3+$AO3012)-ROW())/12+5),AQ3012)</f>
        <v>0</v>
      </c>
      <c r="AU3012" s="58">
        <f ca="1">IF(AND(AQ3012&gt;0,AR3012&gt;0),COUNTIF(AU$6:AU3011,"&gt;0")+1,0)</f>
        <v>0</v>
      </c>
    </row>
    <row r="3013" spans="40:47">
      <c r="AN3013" s="58">
        <v>84</v>
      </c>
      <c r="AO3013" s="58">
        <v>2</v>
      </c>
      <c r="AP3013" s="58">
        <v>8</v>
      </c>
      <c r="AQ3013" s="58">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58">
        <f ca="1">COUNTIF(INDIRECT("H"&amp;(ROW()+12*(($AN3013-1)*3+$AO3013)-ROW())/12+5):INDIRECT("S"&amp;(ROW()+12*(($AN3013-1)*3+$AO3013)-ROW())/12+5),AQ3013)</f>
        <v>0</v>
      </c>
      <c r="AU3013" s="58">
        <f ca="1">IF(AND(AQ3013&gt;0,AR3013&gt;0),COUNTIF(AU$6:AU3012,"&gt;0")+1,0)</f>
        <v>0</v>
      </c>
    </row>
    <row r="3014" spans="40:47">
      <c r="AN3014" s="58">
        <v>84</v>
      </c>
      <c r="AO3014" s="58">
        <v>2</v>
      </c>
      <c r="AP3014" s="58">
        <v>9</v>
      </c>
      <c r="AQ3014" s="58">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58">
        <f ca="1">COUNTIF(INDIRECT("H"&amp;(ROW()+12*(($AN3014-1)*3+$AO3014)-ROW())/12+5):INDIRECT("S"&amp;(ROW()+12*(($AN3014-1)*3+$AO3014)-ROW())/12+5),AQ3014)</f>
        <v>0</v>
      </c>
      <c r="AU3014" s="58">
        <f ca="1">IF(AND(AQ3014&gt;0,AR3014&gt;0),COUNTIF(AU$6:AU3013,"&gt;0")+1,0)</f>
        <v>0</v>
      </c>
    </row>
    <row r="3015" spans="40:47">
      <c r="AN3015" s="58">
        <v>84</v>
      </c>
      <c r="AO3015" s="58">
        <v>2</v>
      </c>
      <c r="AP3015" s="58">
        <v>10</v>
      </c>
      <c r="AQ3015" s="58">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58">
        <f ca="1">COUNTIF(INDIRECT("H"&amp;(ROW()+12*(($AN3015-1)*3+$AO3015)-ROW())/12+5):INDIRECT("S"&amp;(ROW()+12*(($AN3015-1)*3+$AO3015)-ROW())/12+5),AQ3015)</f>
        <v>0</v>
      </c>
      <c r="AU3015" s="58">
        <f ca="1">IF(AND(AQ3015&gt;0,AR3015&gt;0),COUNTIF(AU$6:AU3014,"&gt;0")+1,0)</f>
        <v>0</v>
      </c>
    </row>
    <row r="3016" spans="40:47">
      <c r="AN3016" s="58">
        <v>84</v>
      </c>
      <c r="AO3016" s="58">
        <v>2</v>
      </c>
      <c r="AP3016" s="58">
        <v>11</v>
      </c>
      <c r="AQ3016" s="58">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58">
        <f ca="1">COUNTIF(INDIRECT("H"&amp;(ROW()+12*(($AN3016-1)*3+$AO3016)-ROW())/12+5):INDIRECT("S"&amp;(ROW()+12*(($AN3016-1)*3+$AO3016)-ROW())/12+5),AQ3016)</f>
        <v>0</v>
      </c>
      <c r="AU3016" s="58">
        <f ca="1">IF(AND(AQ3016&gt;0,AR3016&gt;0),COUNTIF(AU$6:AU3015,"&gt;0")+1,0)</f>
        <v>0</v>
      </c>
    </row>
    <row r="3017" spans="40:47">
      <c r="AN3017" s="58">
        <v>84</v>
      </c>
      <c r="AO3017" s="58">
        <v>2</v>
      </c>
      <c r="AP3017" s="58">
        <v>12</v>
      </c>
      <c r="AQ3017" s="58">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58">
        <f ca="1">COUNTIF(INDIRECT("H"&amp;(ROW()+12*(($AN3017-1)*3+$AO3017)-ROW())/12+5):INDIRECT("S"&amp;(ROW()+12*(($AN3017-1)*3+$AO3017)-ROW())/12+5),AQ3017)</f>
        <v>0</v>
      </c>
      <c r="AU3017" s="58">
        <f ca="1">IF(AND(AQ3017&gt;0,AR3017&gt;0),COUNTIF(AU$6:AU3016,"&gt;0")+1,0)</f>
        <v>0</v>
      </c>
    </row>
    <row r="3018" spans="40:47">
      <c r="AN3018" s="58">
        <v>84</v>
      </c>
      <c r="AO3018" s="58">
        <v>3</v>
      </c>
      <c r="AP3018" s="58">
        <v>1</v>
      </c>
      <c r="AQ3018" s="58">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58">
        <f ca="1">COUNTIF(INDIRECT("H"&amp;(ROW()+12*(($AN3018-1)*3+$AO3018)-ROW())/12+5):INDIRECT("S"&amp;(ROW()+12*(($AN3018-1)*3+$AO3018)-ROW())/12+5),AQ3018)</f>
        <v>0</v>
      </c>
      <c r="AU3018" s="58">
        <f ca="1">IF(AND(AQ3018&gt;0,AR3018&gt;0),COUNTIF(AU$6:AU3017,"&gt;0")+1,0)</f>
        <v>0</v>
      </c>
    </row>
    <row r="3019" spans="40:47">
      <c r="AN3019" s="58">
        <v>84</v>
      </c>
      <c r="AO3019" s="58">
        <v>3</v>
      </c>
      <c r="AP3019" s="58">
        <v>2</v>
      </c>
      <c r="AQ3019" s="58">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58">
        <f ca="1">COUNTIF(INDIRECT("H"&amp;(ROW()+12*(($AN3019-1)*3+$AO3019)-ROW())/12+5):INDIRECT("S"&amp;(ROW()+12*(($AN3019-1)*3+$AO3019)-ROW())/12+5),AQ3019)</f>
        <v>0</v>
      </c>
      <c r="AU3019" s="58">
        <f ca="1">IF(AND(AQ3019&gt;0,AR3019&gt;0),COUNTIF(AU$6:AU3018,"&gt;0")+1,0)</f>
        <v>0</v>
      </c>
    </row>
    <row r="3020" spans="40:47">
      <c r="AN3020" s="58">
        <v>84</v>
      </c>
      <c r="AO3020" s="58">
        <v>3</v>
      </c>
      <c r="AP3020" s="58">
        <v>3</v>
      </c>
      <c r="AQ3020" s="58">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58">
        <f ca="1">COUNTIF(INDIRECT("H"&amp;(ROW()+12*(($AN3020-1)*3+$AO3020)-ROW())/12+5):INDIRECT("S"&amp;(ROW()+12*(($AN3020-1)*3+$AO3020)-ROW())/12+5),AQ3020)</f>
        <v>0</v>
      </c>
      <c r="AU3020" s="58">
        <f ca="1">IF(AND(AQ3020&gt;0,AR3020&gt;0),COUNTIF(AU$6:AU3019,"&gt;0")+1,0)</f>
        <v>0</v>
      </c>
    </row>
    <row r="3021" spans="40:47">
      <c r="AN3021" s="58">
        <v>84</v>
      </c>
      <c r="AO3021" s="58">
        <v>3</v>
      </c>
      <c r="AP3021" s="58">
        <v>4</v>
      </c>
      <c r="AQ3021" s="58">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58">
        <f ca="1">COUNTIF(INDIRECT("H"&amp;(ROW()+12*(($AN3021-1)*3+$AO3021)-ROW())/12+5):INDIRECT("S"&amp;(ROW()+12*(($AN3021-1)*3+$AO3021)-ROW())/12+5),AQ3021)</f>
        <v>0</v>
      </c>
      <c r="AU3021" s="58">
        <f ca="1">IF(AND(AQ3021&gt;0,AR3021&gt;0),COUNTIF(AU$6:AU3020,"&gt;0")+1,0)</f>
        <v>0</v>
      </c>
    </row>
    <row r="3022" spans="40:47">
      <c r="AN3022" s="58">
        <v>84</v>
      </c>
      <c r="AO3022" s="58">
        <v>3</v>
      </c>
      <c r="AP3022" s="58">
        <v>5</v>
      </c>
      <c r="AQ3022" s="58">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58">
        <f ca="1">COUNTIF(INDIRECT("H"&amp;(ROW()+12*(($AN3022-1)*3+$AO3022)-ROW())/12+5):INDIRECT("S"&amp;(ROW()+12*(($AN3022-1)*3+$AO3022)-ROW())/12+5),AQ3022)</f>
        <v>0</v>
      </c>
      <c r="AU3022" s="58">
        <f ca="1">IF(AND(AQ3022&gt;0,AR3022&gt;0),COUNTIF(AU$6:AU3021,"&gt;0")+1,0)</f>
        <v>0</v>
      </c>
    </row>
    <row r="3023" spans="40:47">
      <c r="AN3023" s="58">
        <v>84</v>
      </c>
      <c r="AO3023" s="58">
        <v>3</v>
      </c>
      <c r="AP3023" s="58">
        <v>6</v>
      </c>
      <c r="AQ3023" s="58">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58">
        <f ca="1">COUNTIF(INDIRECT("H"&amp;(ROW()+12*(($AN3023-1)*3+$AO3023)-ROW())/12+5):INDIRECT("S"&amp;(ROW()+12*(($AN3023-1)*3+$AO3023)-ROW())/12+5),AQ3023)</f>
        <v>0</v>
      </c>
      <c r="AU3023" s="58">
        <f ca="1">IF(AND(AQ3023&gt;0,AR3023&gt;0),COUNTIF(AU$6:AU3022,"&gt;0")+1,0)</f>
        <v>0</v>
      </c>
    </row>
    <row r="3024" spans="40:47">
      <c r="AN3024" s="58">
        <v>84</v>
      </c>
      <c r="AO3024" s="58">
        <v>3</v>
      </c>
      <c r="AP3024" s="58">
        <v>7</v>
      </c>
      <c r="AQ3024" s="58">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58">
        <f ca="1">COUNTIF(INDIRECT("H"&amp;(ROW()+12*(($AN3024-1)*3+$AO3024)-ROW())/12+5):INDIRECT("S"&amp;(ROW()+12*(($AN3024-1)*3+$AO3024)-ROW())/12+5),AQ3024)</f>
        <v>0</v>
      </c>
      <c r="AU3024" s="58">
        <f ca="1">IF(AND(AQ3024&gt;0,AR3024&gt;0),COUNTIF(AU$6:AU3023,"&gt;0")+1,0)</f>
        <v>0</v>
      </c>
    </row>
    <row r="3025" spans="40:47">
      <c r="AN3025" s="58">
        <v>84</v>
      </c>
      <c r="AO3025" s="58">
        <v>3</v>
      </c>
      <c r="AP3025" s="58">
        <v>8</v>
      </c>
      <c r="AQ3025" s="58">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58">
        <f ca="1">COUNTIF(INDIRECT("H"&amp;(ROW()+12*(($AN3025-1)*3+$AO3025)-ROW())/12+5):INDIRECT("S"&amp;(ROW()+12*(($AN3025-1)*3+$AO3025)-ROW())/12+5),AQ3025)</f>
        <v>0</v>
      </c>
      <c r="AU3025" s="58">
        <f ca="1">IF(AND(AQ3025&gt;0,AR3025&gt;0),COUNTIF(AU$6:AU3024,"&gt;0")+1,0)</f>
        <v>0</v>
      </c>
    </row>
    <row r="3026" spans="40:47">
      <c r="AN3026" s="58">
        <v>84</v>
      </c>
      <c r="AO3026" s="58">
        <v>3</v>
      </c>
      <c r="AP3026" s="58">
        <v>9</v>
      </c>
      <c r="AQ3026" s="58">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58">
        <f ca="1">COUNTIF(INDIRECT("H"&amp;(ROW()+12*(($AN3026-1)*3+$AO3026)-ROW())/12+5):INDIRECT("S"&amp;(ROW()+12*(($AN3026-1)*3+$AO3026)-ROW())/12+5),AQ3026)</f>
        <v>0</v>
      </c>
      <c r="AU3026" s="58">
        <f ca="1">IF(AND(AQ3026&gt;0,AR3026&gt;0),COUNTIF(AU$6:AU3025,"&gt;0")+1,0)</f>
        <v>0</v>
      </c>
    </row>
    <row r="3027" spans="40:47">
      <c r="AN3027" s="58">
        <v>84</v>
      </c>
      <c r="AO3027" s="58">
        <v>3</v>
      </c>
      <c r="AP3027" s="58">
        <v>10</v>
      </c>
      <c r="AQ3027" s="58">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58">
        <f ca="1">COUNTIF(INDIRECT("H"&amp;(ROW()+12*(($AN3027-1)*3+$AO3027)-ROW())/12+5):INDIRECT("S"&amp;(ROW()+12*(($AN3027-1)*3+$AO3027)-ROW())/12+5),AQ3027)</f>
        <v>0</v>
      </c>
      <c r="AU3027" s="58">
        <f ca="1">IF(AND(AQ3027&gt;0,AR3027&gt;0),COUNTIF(AU$6:AU3026,"&gt;0")+1,0)</f>
        <v>0</v>
      </c>
    </row>
    <row r="3028" spans="40:47">
      <c r="AN3028" s="58">
        <v>84</v>
      </c>
      <c r="AO3028" s="58">
        <v>3</v>
      </c>
      <c r="AP3028" s="58">
        <v>11</v>
      </c>
      <c r="AQ3028" s="58">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58">
        <f ca="1">COUNTIF(INDIRECT("H"&amp;(ROW()+12*(($AN3028-1)*3+$AO3028)-ROW())/12+5):INDIRECT("S"&amp;(ROW()+12*(($AN3028-1)*3+$AO3028)-ROW())/12+5),AQ3028)</f>
        <v>0</v>
      </c>
      <c r="AU3028" s="58">
        <f ca="1">IF(AND(AQ3028&gt;0,AR3028&gt;0),COUNTIF(AU$6:AU3027,"&gt;0")+1,0)</f>
        <v>0</v>
      </c>
    </row>
    <row r="3029" spans="40:47">
      <c r="AN3029" s="243">
        <v>84</v>
      </c>
      <c r="AO3029" s="243">
        <v>3</v>
      </c>
      <c r="AP3029" s="243">
        <v>12</v>
      </c>
      <c r="AQ3029" s="58">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58">
        <f ca="1">COUNTIF(INDIRECT("H"&amp;(ROW()+12*(($AN3029-1)*3+$AO3029)-ROW())/12+5):INDIRECT("S"&amp;(ROW()+12*(($AN3029-1)*3+$AO3029)-ROW())/12+5),AQ3029)</f>
        <v>0</v>
      </c>
      <c r="AU3029" s="58">
        <f ca="1">IF(AND(AQ3029&gt;0,AR3029&gt;0),COUNTIF(AU$6:AU3028,"&gt;0")+1,0)</f>
        <v>0</v>
      </c>
    </row>
    <row r="3030" spans="40:47">
      <c r="AN3030" s="58">
        <v>85</v>
      </c>
      <c r="AO3030" s="58">
        <v>1</v>
      </c>
      <c r="AP3030" s="58">
        <v>1</v>
      </c>
      <c r="AQ3030" s="58">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58">
        <f ca="1">COUNTIF(INDIRECT("H"&amp;(ROW()+12*(($AN3030-1)*3+$AO3030)-ROW())/12+5):INDIRECT("S"&amp;(ROW()+12*(($AN3030-1)*3+$AO3030)-ROW())/12+5),AQ3030)</f>
        <v>0</v>
      </c>
      <c r="AU3030" s="58">
        <f ca="1">IF(AND(AQ3030&gt;0,AR3030&gt;0),COUNTIF(AU$6:AU3029,"&gt;0")+1,0)</f>
        <v>0</v>
      </c>
    </row>
    <row r="3031" spans="40:47">
      <c r="AN3031" s="58">
        <v>85</v>
      </c>
      <c r="AO3031" s="58">
        <v>1</v>
      </c>
      <c r="AP3031" s="58">
        <v>2</v>
      </c>
      <c r="AQ3031" s="58">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58">
        <f ca="1">COUNTIF(INDIRECT("H"&amp;(ROW()+12*(($AN3031-1)*3+$AO3031)-ROW())/12+5):INDIRECT("S"&amp;(ROW()+12*(($AN3031-1)*3+$AO3031)-ROW())/12+5),AQ3031)</f>
        <v>0</v>
      </c>
      <c r="AU3031" s="58">
        <f ca="1">IF(AND(AQ3031&gt;0,AR3031&gt;0),COUNTIF(AU$6:AU3030,"&gt;0")+1,0)</f>
        <v>0</v>
      </c>
    </row>
    <row r="3032" spans="40:47">
      <c r="AN3032" s="58">
        <v>85</v>
      </c>
      <c r="AO3032" s="58">
        <v>1</v>
      </c>
      <c r="AP3032" s="58">
        <v>3</v>
      </c>
      <c r="AQ3032" s="58">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58">
        <f ca="1">COUNTIF(INDIRECT("H"&amp;(ROW()+12*(($AN3032-1)*3+$AO3032)-ROW())/12+5):INDIRECT("S"&amp;(ROW()+12*(($AN3032-1)*3+$AO3032)-ROW())/12+5),AQ3032)</f>
        <v>0</v>
      </c>
      <c r="AU3032" s="58">
        <f ca="1">IF(AND(AQ3032&gt;0,AR3032&gt;0),COUNTIF(AU$6:AU3031,"&gt;0")+1,0)</f>
        <v>0</v>
      </c>
    </row>
    <row r="3033" spans="40:47">
      <c r="AN3033" s="58">
        <v>85</v>
      </c>
      <c r="AO3033" s="58">
        <v>1</v>
      </c>
      <c r="AP3033" s="58">
        <v>4</v>
      </c>
      <c r="AQ3033" s="58">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58">
        <f ca="1">COUNTIF(INDIRECT("H"&amp;(ROW()+12*(($AN3033-1)*3+$AO3033)-ROW())/12+5):INDIRECT("S"&amp;(ROW()+12*(($AN3033-1)*3+$AO3033)-ROW())/12+5),AQ3033)</f>
        <v>0</v>
      </c>
      <c r="AU3033" s="58">
        <f ca="1">IF(AND(AQ3033&gt;0,AR3033&gt;0),COUNTIF(AU$6:AU3032,"&gt;0")+1,0)</f>
        <v>0</v>
      </c>
    </row>
    <row r="3034" spans="40:47">
      <c r="AN3034" s="58">
        <v>85</v>
      </c>
      <c r="AO3034" s="58">
        <v>1</v>
      </c>
      <c r="AP3034" s="58">
        <v>5</v>
      </c>
      <c r="AQ3034" s="58">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58">
        <f ca="1">COUNTIF(INDIRECT("H"&amp;(ROW()+12*(($AN3034-1)*3+$AO3034)-ROW())/12+5):INDIRECT("S"&amp;(ROW()+12*(($AN3034-1)*3+$AO3034)-ROW())/12+5),AQ3034)</f>
        <v>0</v>
      </c>
      <c r="AU3034" s="58">
        <f ca="1">IF(AND(AQ3034&gt;0,AR3034&gt;0),COUNTIF(AU$6:AU3033,"&gt;0")+1,0)</f>
        <v>0</v>
      </c>
    </row>
    <row r="3035" spans="40:47">
      <c r="AN3035" s="58">
        <v>85</v>
      </c>
      <c r="AO3035" s="58">
        <v>1</v>
      </c>
      <c r="AP3035" s="58">
        <v>6</v>
      </c>
      <c r="AQ3035" s="58">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58">
        <f ca="1">COUNTIF(INDIRECT("H"&amp;(ROW()+12*(($AN3035-1)*3+$AO3035)-ROW())/12+5):INDIRECT("S"&amp;(ROW()+12*(($AN3035-1)*3+$AO3035)-ROW())/12+5),AQ3035)</f>
        <v>0</v>
      </c>
      <c r="AU3035" s="58">
        <f ca="1">IF(AND(AQ3035&gt;0,AR3035&gt;0),COUNTIF(AU$6:AU3034,"&gt;0")+1,0)</f>
        <v>0</v>
      </c>
    </row>
    <row r="3036" spans="40:47">
      <c r="AN3036" s="58">
        <v>85</v>
      </c>
      <c r="AO3036" s="58">
        <v>1</v>
      </c>
      <c r="AP3036" s="58">
        <v>7</v>
      </c>
      <c r="AQ3036" s="58">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58">
        <f ca="1">COUNTIF(INDIRECT("H"&amp;(ROW()+12*(($AN3036-1)*3+$AO3036)-ROW())/12+5):INDIRECT("S"&amp;(ROW()+12*(($AN3036-1)*3+$AO3036)-ROW())/12+5),AQ3036)</f>
        <v>0</v>
      </c>
      <c r="AU3036" s="58">
        <f ca="1">IF(AND(AQ3036&gt;0,AR3036&gt;0),COUNTIF(AU$6:AU3035,"&gt;0")+1,0)</f>
        <v>0</v>
      </c>
    </row>
    <row r="3037" spans="40:47">
      <c r="AN3037" s="58">
        <v>85</v>
      </c>
      <c r="AO3037" s="58">
        <v>1</v>
      </c>
      <c r="AP3037" s="58">
        <v>8</v>
      </c>
      <c r="AQ3037" s="58">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58">
        <f ca="1">COUNTIF(INDIRECT("H"&amp;(ROW()+12*(($AN3037-1)*3+$AO3037)-ROW())/12+5):INDIRECT("S"&amp;(ROW()+12*(($AN3037-1)*3+$AO3037)-ROW())/12+5),AQ3037)</f>
        <v>0</v>
      </c>
      <c r="AU3037" s="58">
        <f ca="1">IF(AND(AQ3037&gt;0,AR3037&gt;0),COUNTIF(AU$6:AU3036,"&gt;0")+1,0)</f>
        <v>0</v>
      </c>
    </row>
    <row r="3038" spans="40:47">
      <c r="AN3038" s="58">
        <v>85</v>
      </c>
      <c r="AO3038" s="58">
        <v>1</v>
      </c>
      <c r="AP3038" s="58">
        <v>9</v>
      </c>
      <c r="AQ3038" s="58">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58">
        <f ca="1">COUNTIF(INDIRECT("H"&amp;(ROW()+12*(($AN3038-1)*3+$AO3038)-ROW())/12+5):INDIRECT("S"&amp;(ROW()+12*(($AN3038-1)*3+$AO3038)-ROW())/12+5),AQ3038)</f>
        <v>0</v>
      </c>
      <c r="AU3038" s="58">
        <f ca="1">IF(AND(AQ3038&gt;0,AR3038&gt;0),COUNTIF(AU$6:AU3037,"&gt;0")+1,0)</f>
        <v>0</v>
      </c>
    </row>
    <row r="3039" spans="40:47">
      <c r="AN3039" s="58">
        <v>85</v>
      </c>
      <c r="AO3039" s="58">
        <v>1</v>
      </c>
      <c r="AP3039" s="58">
        <v>10</v>
      </c>
      <c r="AQ3039" s="58">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58">
        <f ca="1">COUNTIF(INDIRECT("H"&amp;(ROW()+12*(($AN3039-1)*3+$AO3039)-ROW())/12+5):INDIRECT("S"&amp;(ROW()+12*(($AN3039-1)*3+$AO3039)-ROW())/12+5),AQ3039)</f>
        <v>0</v>
      </c>
      <c r="AU3039" s="58">
        <f ca="1">IF(AND(AQ3039&gt;0,AR3039&gt;0),COUNTIF(AU$6:AU3038,"&gt;0")+1,0)</f>
        <v>0</v>
      </c>
    </row>
    <row r="3040" spans="40:47">
      <c r="AN3040" s="58">
        <v>85</v>
      </c>
      <c r="AO3040" s="58">
        <v>1</v>
      </c>
      <c r="AP3040" s="58">
        <v>11</v>
      </c>
      <c r="AQ3040" s="58">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58">
        <f ca="1">COUNTIF(INDIRECT("H"&amp;(ROW()+12*(($AN3040-1)*3+$AO3040)-ROW())/12+5):INDIRECT("S"&amp;(ROW()+12*(($AN3040-1)*3+$AO3040)-ROW())/12+5),AQ3040)</f>
        <v>0</v>
      </c>
      <c r="AU3040" s="58">
        <f ca="1">IF(AND(AQ3040&gt;0,AR3040&gt;0),COUNTIF(AU$6:AU3039,"&gt;0")+1,0)</f>
        <v>0</v>
      </c>
    </row>
    <row r="3041" spans="40:47">
      <c r="AN3041" s="58">
        <v>85</v>
      </c>
      <c r="AO3041" s="58">
        <v>1</v>
      </c>
      <c r="AP3041" s="58">
        <v>12</v>
      </c>
      <c r="AQ3041" s="58">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58">
        <f ca="1">COUNTIF(INDIRECT("H"&amp;(ROW()+12*(($AN3041-1)*3+$AO3041)-ROW())/12+5):INDIRECT("S"&amp;(ROW()+12*(($AN3041-1)*3+$AO3041)-ROW())/12+5),AQ3041)</f>
        <v>0</v>
      </c>
      <c r="AU3041" s="58">
        <f ca="1">IF(AND(AQ3041&gt;0,AR3041&gt;0),COUNTIF(AU$6:AU3040,"&gt;0")+1,0)</f>
        <v>0</v>
      </c>
    </row>
    <row r="3042" spans="40:47">
      <c r="AN3042" s="58">
        <v>85</v>
      </c>
      <c r="AO3042" s="58">
        <v>2</v>
      </c>
      <c r="AP3042" s="58">
        <v>1</v>
      </c>
      <c r="AQ3042" s="58">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58">
        <f ca="1">COUNTIF(INDIRECT("H"&amp;(ROW()+12*(($AN3042-1)*3+$AO3042)-ROW())/12+5):INDIRECT("S"&amp;(ROW()+12*(($AN3042-1)*3+$AO3042)-ROW())/12+5),AQ3042)</f>
        <v>0</v>
      </c>
      <c r="AU3042" s="58">
        <f ca="1">IF(AND(AQ3042&gt;0,AR3042&gt;0),COUNTIF(AU$6:AU3041,"&gt;0")+1,0)</f>
        <v>0</v>
      </c>
    </row>
    <row r="3043" spans="40:47">
      <c r="AN3043" s="58">
        <v>85</v>
      </c>
      <c r="AO3043" s="58">
        <v>2</v>
      </c>
      <c r="AP3043" s="58">
        <v>2</v>
      </c>
      <c r="AQ3043" s="58">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58">
        <f ca="1">COUNTIF(INDIRECT("H"&amp;(ROW()+12*(($AN3043-1)*3+$AO3043)-ROW())/12+5):INDIRECT("S"&amp;(ROW()+12*(($AN3043-1)*3+$AO3043)-ROW())/12+5),AQ3043)</f>
        <v>0</v>
      </c>
      <c r="AU3043" s="58">
        <f ca="1">IF(AND(AQ3043&gt;0,AR3043&gt;0),COUNTIF(AU$6:AU3042,"&gt;0")+1,0)</f>
        <v>0</v>
      </c>
    </row>
    <row r="3044" spans="40:47">
      <c r="AN3044" s="58">
        <v>85</v>
      </c>
      <c r="AO3044" s="58">
        <v>2</v>
      </c>
      <c r="AP3044" s="58">
        <v>3</v>
      </c>
      <c r="AQ3044" s="58">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58">
        <f ca="1">COUNTIF(INDIRECT("H"&amp;(ROW()+12*(($AN3044-1)*3+$AO3044)-ROW())/12+5):INDIRECT("S"&amp;(ROW()+12*(($AN3044-1)*3+$AO3044)-ROW())/12+5),AQ3044)</f>
        <v>0</v>
      </c>
      <c r="AU3044" s="58">
        <f ca="1">IF(AND(AQ3044&gt;0,AR3044&gt;0),COUNTIF(AU$6:AU3043,"&gt;0")+1,0)</f>
        <v>0</v>
      </c>
    </row>
    <row r="3045" spans="40:47">
      <c r="AN3045" s="58">
        <v>85</v>
      </c>
      <c r="AO3045" s="58">
        <v>2</v>
      </c>
      <c r="AP3045" s="58">
        <v>4</v>
      </c>
      <c r="AQ3045" s="58">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58">
        <f ca="1">COUNTIF(INDIRECT("H"&amp;(ROW()+12*(($AN3045-1)*3+$AO3045)-ROW())/12+5):INDIRECT("S"&amp;(ROW()+12*(($AN3045-1)*3+$AO3045)-ROW())/12+5),AQ3045)</f>
        <v>0</v>
      </c>
      <c r="AU3045" s="58">
        <f ca="1">IF(AND(AQ3045&gt;0,AR3045&gt;0),COUNTIF(AU$6:AU3044,"&gt;0")+1,0)</f>
        <v>0</v>
      </c>
    </row>
    <row r="3046" spans="40:47">
      <c r="AN3046" s="58">
        <v>85</v>
      </c>
      <c r="AO3046" s="58">
        <v>2</v>
      </c>
      <c r="AP3046" s="58">
        <v>5</v>
      </c>
      <c r="AQ3046" s="58">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58">
        <f ca="1">COUNTIF(INDIRECT("H"&amp;(ROW()+12*(($AN3046-1)*3+$AO3046)-ROW())/12+5):INDIRECT("S"&amp;(ROW()+12*(($AN3046-1)*3+$AO3046)-ROW())/12+5),AQ3046)</f>
        <v>0</v>
      </c>
      <c r="AU3046" s="58">
        <f ca="1">IF(AND(AQ3046&gt;0,AR3046&gt;0),COUNTIF(AU$6:AU3045,"&gt;0")+1,0)</f>
        <v>0</v>
      </c>
    </row>
    <row r="3047" spans="40:47">
      <c r="AN3047" s="58">
        <v>85</v>
      </c>
      <c r="AO3047" s="58">
        <v>2</v>
      </c>
      <c r="AP3047" s="58">
        <v>6</v>
      </c>
      <c r="AQ3047" s="58">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58">
        <f ca="1">COUNTIF(INDIRECT("H"&amp;(ROW()+12*(($AN3047-1)*3+$AO3047)-ROW())/12+5):INDIRECT("S"&amp;(ROW()+12*(($AN3047-1)*3+$AO3047)-ROW())/12+5),AQ3047)</f>
        <v>0</v>
      </c>
      <c r="AU3047" s="58">
        <f ca="1">IF(AND(AQ3047&gt;0,AR3047&gt;0),COUNTIF(AU$6:AU3046,"&gt;0")+1,0)</f>
        <v>0</v>
      </c>
    </row>
    <row r="3048" spans="40:47">
      <c r="AN3048" s="58">
        <v>85</v>
      </c>
      <c r="AO3048" s="58">
        <v>2</v>
      </c>
      <c r="AP3048" s="58">
        <v>7</v>
      </c>
      <c r="AQ3048" s="58">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58">
        <f ca="1">COUNTIF(INDIRECT("H"&amp;(ROW()+12*(($AN3048-1)*3+$AO3048)-ROW())/12+5):INDIRECT("S"&amp;(ROW()+12*(($AN3048-1)*3+$AO3048)-ROW())/12+5),AQ3048)</f>
        <v>0</v>
      </c>
      <c r="AU3048" s="58">
        <f ca="1">IF(AND(AQ3048&gt;0,AR3048&gt;0),COUNTIF(AU$6:AU3047,"&gt;0")+1,0)</f>
        <v>0</v>
      </c>
    </row>
    <row r="3049" spans="40:47">
      <c r="AN3049" s="58">
        <v>85</v>
      </c>
      <c r="AO3049" s="58">
        <v>2</v>
      </c>
      <c r="AP3049" s="58">
        <v>8</v>
      </c>
      <c r="AQ3049" s="58">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58">
        <f ca="1">COUNTIF(INDIRECT("H"&amp;(ROW()+12*(($AN3049-1)*3+$AO3049)-ROW())/12+5):INDIRECT("S"&amp;(ROW()+12*(($AN3049-1)*3+$AO3049)-ROW())/12+5),AQ3049)</f>
        <v>0</v>
      </c>
      <c r="AU3049" s="58">
        <f ca="1">IF(AND(AQ3049&gt;0,AR3049&gt;0),COUNTIF(AU$6:AU3048,"&gt;0")+1,0)</f>
        <v>0</v>
      </c>
    </row>
    <row r="3050" spans="40:47">
      <c r="AN3050" s="58">
        <v>85</v>
      </c>
      <c r="AO3050" s="58">
        <v>2</v>
      </c>
      <c r="AP3050" s="58">
        <v>9</v>
      </c>
      <c r="AQ3050" s="58">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58">
        <f ca="1">COUNTIF(INDIRECT("H"&amp;(ROW()+12*(($AN3050-1)*3+$AO3050)-ROW())/12+5):INDIRECT("S"&amp;(ROW()+12*(($AN3050-1)*3+$AO3050)-ROW())/12+5),AQ3050)</f>
        <v>0</v>
      </c>
      <c r="AU3050" s="58">
        <f ca="1">IF(AND(AQ3050&gt;0,AR3050&gt;0),COUNTIF(AU$6:AU3049,"&gt;0")+1,0)</f>
        <v>0</v>
      </c>
    </row>
    <row r="3051" spans="40:47">
      <c r="AN3051" s="58">
        <v>85</v>
      </c>
      <c r="AO3051" s="58">
        <v>2</v>
      </c>
      <c r="AP3051" s="58">
        <v>10</v>
      </c>
      <c r="AQ3051" s="58">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58">
        <f ca="1">COUNTIF(INDIRECT("H"&amp;(ROW()+12*(($AN3051-1)*3+$AO3051)-ROW())/12+5):INDIRECT("S"&amp;(ROW()+12*(($AN3051-1)*3+$AO3051)-ROW())/12+5),AQ3051)</f>
        <v>0</v>
      </c>
      <c r="AU3051" s="58">
        <f ca="1">IF(AND(AQ3051&gt;0,AR3051&gt;0),COUNTIF(AU$6:AU3050,"&gt;0")+1,0)</f>
        <v>0</v>
      </c>
    </row>
    <row r="3052" spans="40:47">
      <c r="AN3052" s="58">
        <v>85</v>
      </c>
      <c r="AO3052" s="58">
        <v>2</v>
      </c>
      <c r="AP3052" s="58">
        <v>11</v>
      </c>
      <c r="AQ3052" s="58">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58">
        <f ca="1">COUNTIF(INDIRECT("H"&amp;(ROW()+12*(($AN3052-1)*3+$AO3052)-ROW())/12+5):INDIRECT("S"&amp;(ROW()+12*(($AN3052-1)*3+$AO3052)-ROW())/12+5),AQ3052)</f>
        <v>0</v>
      </c>
      <c r="AU3052" s="58">
        <f ca="1">IF(AND(AQ3052&gt;0,AR3052&gt;0),COUNTIF(AU$6:AU3051,"&gt;0")+1,0)</f>
        <v>0</v>
      </c>
    </row>
    <row r="3053" spans="40:47">
      <c r="AN3053" s="58">
        <v>85</v>
      </c>
      <c r="AO3053" s="58">
        <v>2</v>
      </c>
      <c r="AP3053" s="58">
        <v>12</v>
      </c>
      <c r="AQ3053" s="58">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58">
        <f ca="1">COUNTIF(INDIRECT("H"&amp;(ROW()+12*(($AN3053-1)*3+$AO3053)-ROW())/12+5):INDIRECT("S"&amp;(ROW()+12*(($AN3053-1)*3+$AO3053)-ROW())/12+5),AQ3053)</f>
        <v>0</v>
      </c>
      <c r="AU3053" s="58">
        <f ca="1">IF(AND(AQ3053&gt;0,AR3053&gt;0),COUNTIF(AU$6:AU3052,"&gt;0")+1,0)</f>
        <v>0</v>
      </c>
    </row>
    <row r="3054" spans="40:47">
      <c r="AN3054" s="58">
        <v>85</v>
      </c>
      <c r="AO3054" s="58">
        <v>3</v>
      </c>
      <c r="AP3054" s="58">
        <v>1</v>
      </c>
      <c r="AQ3054" s="58">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58">
        <f ca="1">COUNTIF(INDIRECT("H"&amp;(ROW()+12*(($AN3054-1)*3+$AO3054)-ROW())/12+5):INDIRECT("S"&amp;(ROW()+12*(($AN3054-1)*3+$AO3054)-ROW())/12+5),AQ3054)</f>
        <v>0</v>
      </c>
      <c r="AU3054" s="58">
        <f ca="1">IF(AND(AQ3054&gt;0,AR3054&gt;0),COUNTIF(AU$6:AU3053,"&gt;0")+1,0)</f>
        <v>0</v>
      </c>
    </row>
    <row r="3055" spans="40:47">
      <c r="AN3055" s="58">
        <v>85</v>
      </c>
      <c r="AO3055" s="58">
        <v>3</v>
      </c>
      <c r="AP3055" s="58">
        <v>2</v>
      </c>
      <c r="AQ3055" s="58">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58">
        <f ca="1">COUNTIF(INDIRECT("H"&amp;(ROW()+12*(($AN3055-1)*3+$AO3055)-ROW())/12+5):INDIRECT("S"&amp;(ROW()+12*(($AN3055-1)*3+$AO3055)-ROW())/12+5),AQ3055)</f>
        <v>0</v>
      </c>
      <c r="AU3055" s="58">
        <f ca="1">IF(AND(AQ3055&gt;0,AR3055&gt;0),COUNTIF(AU$6:AU3054,"&gt;0")+1,0)</f>
        <v>0</v>
      </c>
    </row>
    <row r="3056" spans="40:47">
      <c r="AN3056" s="58">
        <v>85</v>
      </c>
      <c r="AO3056" s="58">
        <v>3</v>
      </c>
      <c r="AP3056" s="58">
        <v>3</v>
      </c>
      <c r="AQ3056" s="58">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58">
        <f ca="1">COUNTIF(INDIRECT("H"&amp;(ROW()+12*(($AN3056-1)*3+$AO3056)-ROW())/12+5):INDIRECT("S"&amp;(ROW()+12*(($AN3056-1)*3+$AO3056)-ROW())/12+5),AQ3056)</f>
        <v>0</v>
      </c>
      <c r="AU3056" s="58">
        <f ca="1">IF(AND(AQ3056&gt;0,AR3056&gt;0),COUNTIF(AU$6:AU3055,"&gt;0")+1,0)</f>
        <v>0</v>
      </c>
    </row>
    <row r="3057" spans="40:47">
      <c r="AN3057" s="58">
        <v>85</v>
      </c>
      <c r="AO3057" s="58">
        <v>3</v>
      </c>
      <c r="AP3057" s="58">
        <v>4</v>
      </c>
      <c r="AQ3057" s="58">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58">
        <f ca="1">COUNTIF(INDIRECT("H"&amp;(ROW()+12*(($AN3057-1)*3+$AO3057)-ROW())/12+5):INDIRECT("S"&amp;(ROW()+12*(($AN3057-1)*3+$AO3057)-ROW())/12+5),AQ3057)</f>
        <v>0</v>
      </c>
      <c r="AU3057" s="58">
        <f ca="1">IF(AND(AQ3057&gt;0,AR3057&gt;0),COUNTIF(AU$6:AU3056,"&gt;0")+1,0)</f>
        <v>0</v>
      </c>
    </row>
    <row r="3058" spans="40:47">
      <c r="AN3058" s="58">
        <v>85</v>
      </c>
      <c r="AO3058" s="58">
        <v>3</v>
      </c>
      <c r="AP3058" s="58">
        <v>5</v>
      </c>
      <c r="AQ3058" s="58">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58">
        <f ca="1">COUNTIF(INDIRECT("H"&amp;(ROW()+12*(($AN3058-1)*3+$AO3058)-ROW())/12+5):INDIRECT("S"&amp;(ROW()+12*(($AN3058-1)*3+$AO3058)-ROW())/12+5),AQ3058)</f>
        <v>0</v>
      </c>
      <c r="AU3058" s="58">
        <f ca="1">IF(AND(AQ3058&gt;0,AR3058&gt;0),COUNTIF(AU$6:AU3057,"&gt;0")+1,0)</f>
        <v>0</v>
      </c>
    </row>
    <row r="3059" spans="40:47">
      <c r="AN3059" s="58">
        <v>85</v>
      </c>
      <c r="AO3059" s="58">
        <v>3</v>
      </c>
      <c r="AP3059" s="58">
        <v>6</v>
      </c>
      <c r="AQ3059" s="58">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58">
        <f ca="1">COUNTIF(INDIRECT("H"&amp;(ROW()+12*(($AN3059-1)*3+$AO3059)-ROW())/12+5):INDIRECT("S"&amp;(ROW()+12*(($AN3059-1)*3+$AO3059)-ROW())/12+5),AQ3059)</f>
        <v>0</v>
      </c>
      <c r="AU3059" s="58">
        <f ca="1">IF(AND(AQ3059&gt;0,AR3059&gt;0),COUNTIF(AU$6:AU3058,"&gt;0")+1,0)</f>
        <v>0</v>
      </c>
    </row>
    <row r="3060" spans="40:47">
      <c r="AN3060" s="58">
        <v>85</v>
      </c>
      <c r="AO3060" s="58">
        <v>3</v>
      </c>
      <c r="AP3060" s="58">
        <v>7</v>
      </c>
      <c r="AQ3060" s="58">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58">
        <f ca="1">COUNTIF(INDIRECT("H"&amp;(ROW()+12*(($AN3060-1)*3+$AO3060)-ROW())/12+5):INDIRECT("S"&amp;(ROW()+12*(($AN3060-1)*3+$AO3060)-ROW())/12+5),AQ3060)</f>
        <v>0</v>
      </c>
      <c r="AU3060" s="58">
        <f ca="1">IF(AND(AQ3060&gt;0,AR3060&gt;0),COUNTIF(AU$6:AU3059,"&gt;0")+1,0)</f>
        <v>0</v>
      </c>
    </row>
    <row r="3061" spans="40:47">
      <c r="AN3061" s="58">
        <v>85</v>
      </c>
      <c r="AO3061" s="58">
        <v>3</v>
      </c>
      <c r="AP3061" s="58">
        <v>8</v>
      </c>
      <c r="AQ3061" s="58">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58">
        <f ca="1">COUNTIF(INDIRECT("H"&amp;(ROW()+12*(($AN3061-1)*3+$AO3061)-ROW())/12+5):INDIRECT("S"&amp;(ROW()+12*(($AN3061-1)*3+$AO3061)-ROW())/12+5),AQ3061)</f>
        <v>0</v>
      </c>
      <c r="AU3061" s="58">
        <f ca="1">IF(AND(AQ3061&gt;0,AR3061&gt;0),COUNTIF(AU$6:AU3060,"&gt;0")+1,0)</f>
        <v>0</v>
      </c>
    </row>
    <row r="3062" spans="40:47">
      <c r="AN3062" s="58">
        <v>85</v>
      </c>
      <c r="AO3062" s="58">
        <v>3</v>
      </c>
      <c r="AP3062" s="58">
        <v>9</v>
      </c>
      <c r="AQ3062" s="58">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58">
        <f ca="1">COUNTIF(INDIRECT("H"&amp;(ROW()+12*(($AN3062-1)*3+$AO3062)-ROW())/12+5):INDIRECT("S"&amp;(ROW()+12*(($AN3062-1)*3+$AO3062)-ROW())/12+5),AQ3062)</f>
        <v>0</v>
      </c>
      <c r="AU3062" s="58">
        <f ca="1">IF(AND(AQ3062&gt;0,AR3062&gt;0),COUNTIF(AU$6:AU3061,"&gt;0")+1,0)</f>
        <v>0</v>
      </c>
    </row>
    <row r="3063" spans="40:47">
      <c r="AN3063" s="58">
        <v>85</v>
      </c>
      <c r="AO3063" s="58">
        <v>3</v>
      </c>
      <c r="AP3063" s="58">
        <v>10</v>
      </c>
      <c r="AQ3063" s="58">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58">
        <f ca="1">COUNTIF(INDIRECT("H"&amp;(ROW()+12*(($AN3063-1)*3+$AO3063)-ROW())/12+5):INDIRECT("S"&amp;(ROW()+12*(($AN3063-1)*3+$AO3063)-ROW())/12+5),AQ3063)</f>
        <v>0</v>
      </c>
      <c r="AU3063" s="58">
        <f ca="1">IF(AND(AQ3063&gt;0,AR3063&gt;0),COUNTIF(AU$6:AU3062,"&gt;0")+1,0)</f>
        <v>0</v>
      </c>
    </row>
    <row r="3064" spans="40:47">
      <c r="AN3064" s="58">
        <v>85</v>
      </c>
      <c r="AO3064" s="58">
        <v>3</v>
      </c>
      <c r="AP3064" s="58">
        <v>11</v>
      </c>
      <c r="AQ3064" s="58">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58">
        <f ca="1">COUNTIF(INDIRECT("H"&amp;(ROW()+12*(($AN3064-1)*3+$AO3064)-ROW())/12+5):INDIRECT("S"&amp;(ROW()+12*(($AN3064-1)*3+$AO3064)-ROW())/12+5),AQ3064)</f>
        <v>0</v>
      </c>
      <c r="AU3064" s="58">
        <f ca="1">IF(AND(AQ3064&gt;0,AR3064&gt;0),COUNTIF(AU$6:AU3063,"&gt;0")+1,0)</f>
        <v>0</v>
      </c>
    </row>
    <row r="3065" spans="40:47">
      <c r="AN3065" s="243">
        <v>85</v>
      </c>
      <c r="AO3065" s="243">
        <v>3</v>
      </c>
      <c r="AP3065" s="243">
        <v>12</v>
      </c>
      <c r="AQ3065" s="58">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58">
        <f ca="1">COUNTIF(INDIRECT("H"&amp;(ROW()+12*(($AN3065-1)*3+$AO3065)-ROW())/12+5):INDIRECT("S"&amp;(ROW()+12*(($AN3065-1)*3+$AO3065)-ROW())/12+5),AQ3065)</f>
        <v>0</v>
      </c>
      <c r="AU3065" s="58">
        <f ca="1">IF(AND(AQ3065&gt;0,AR3065&gt;0),COUNTIF(AU$6:AU3064,"&gt;0")+1,0)</f>
        <v>0</v>
      </c>
    </row>
    <row r="3066" spans="40:47">
      <c r="AN3066" s="58">
        <v>86</v>
      </c>
      <c r="AO3066" s="58">
        <v>1</v>
      </c>
      <c r="AP3066" s="58">
        <v>1</v>
      </c>
      <c r="AQ3066" s="58">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58">
        <f ca="1">COUNTIF(INDIRECT("H"&amp;(ROW()+12*(($AN3066-1)*3+$AO3066)-ROW())/12+5):INDIRECT("S"&amp;(ROW()+12*(($AN3066-1)*3+$AO3066)-ROW())/12+5),AQ3066)</f>
        <v>0</v>
      </c>
      <c r="AU3066" s="58">
        <f ca="1">IF(AND(AQ3066&gt;0,AR3066&gt;0),COUNTIF(AU$6:AU3065,"&gt;0")+1,0)</f>
        <v>0</v>
      </c>
    </row>
    <row r="3067" spans="40:47">
      <c r="AN3067" s="58">
        <v>86</v>
      </c>
      <c r="AO3067" s="58">
        <v>1</v>
      </c>
      <c r="AP3067" s="58">
        <v>2</v>
      </c>
      <c r="AQ3067" s="58">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58">
        <f ca="1">COUNTIF(INDIRECT("H"&amp;(ROW()+12*(($AN3067-1)*3+$AO3067)-ROW())/12+5):INDIRECT("S"&amp;(ROW()+12*(($AN3067-1)*3+$AO3067)-ROW())/12+5),AQ3067)</f>
        <v>0</v>
      </c>
      <c r="AU3067" s="58">
        <f ca="1">IF(AND(AQ3067&gt;0,AR3067&gt;0),COUNTIF(AU$6:AU3066,"&gt;0")+1,0)</f>
        <v>0</v>
      </c>
    </row>
    <row r="3068" spans="40:47">
      <c r="AN3068" s="58">
        <v>86</v>
      </c>
      <c r="AO3068" s="58">
        <v>1</v>
      </c>
      <c r="AP3068" s="58">
        <v>3</v>
      </c>
      <c r="AQ3068" s="58">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58">
        <f ca="1">COUNTIF(INDIRECT("H"&amp;(ROW()+12*(($AN3068-1)*3+$AO3068)-ROW())/12+5):INDIRECT("S"&amp;(ROW()+12*(($AN3068-1)*3+$AO3068)-ROW())/12+5),AQ3068)</f>
        <v>0</v>
      </c>
      <c r="AU3068" s="58">
        <f ca="1">IF(AND(AQ3068&gt;0,AR3068&gt;0),COUNTIF(AU$6:AU3067,"&gt;0")+1,0)</f>
        <v>0</v>
      </c>
    </row>
    <row r="3069" spans="40:47">
      <c r="AN3069" s="58">
        <v>86</v>
      </c>
      <c r="AO3069" s="58">
        <v>1</v>
      </c>
      <c r="AP3069" s="58">
        <v>4</v>
      </c>
      <c r="AQ3069" s="58">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58">
        <f ca="1">COUNTIF(INDIRECT("H"&amp;(ROW()+12*(($AN3069-1)*3+$AO3069)-ROW())/12+5):INDIRECT("S"&amp;(ROW()+12*(($AN3069-1)*3+$AO3069)-ROW())/12+5),AQ3069)</f>
        <v>0</v>
      </c>
      <c r="AU3069" s="58">
        <f ca="1">IF(AND(AQ3069&gt;0,AR3069&gt;0),COUNTIF(AU$6:AU3068,"&gt;0")+1,0)</f>
        <v>0</v>
      </c>
    </row>
    <row r="3070" spans="40:47">
      <c r="AN3070" s="58">
        <v>86</v>
      </c>
      <c r="AO3070" s="58">
        <v>1</v>
      </c>
      <c r="AP3070" s="58">
        <v>5</v>
      </c>
      <c r="AQ3070" s="58">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58">
        <f ca="1">COUNTIF(INDIRECT("H"&amp;(ROW()+12*(($AN3070-1)*3+$AO3070)-ROW())/12+5):INDIRECT("S"&amp;(ROW()+12*(($AN3070-1)*3+$AO3070)-ROW())/12+5),AQ3070)</f>
        <v>0</v>
      </c>
      <c r="AU3070" s="58">
        <f ca="1">IF(AND(AQ3070&gt;0,AR3070&gt;0),COUNTIF(AU$6:AU3069,"&gt;0")+1,0)</f>
        <v>0</v>
      </c>
    </row>
    <row r="3071" spans="40:47">
      <c r="AN3071" s="58">
        <v>86</v>
      </c>
      <c r="AO3071" s="58">
        <v>1</v>
      </c>
      <c r="AP3071" s="58">
        <v>6</v>
      </c>
      <c r="AQ3071" s="58">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58">
        <f ca="1">COUNTIF(INDIRECT("H"&amp;(ROW()+12*(($AN3071-1)*3+$AO3071)-ROW())/12+5):INDIRECT("S"&amp;(ROW()+12*(($AN3071-1)*3+$AO3071)-ROW())/12+5),AQ3071)</f>
        <v>0</v>
      </c>
      <c r="AU3071" s="58">
        <f ca="1">IF(AND(AQ3071&gt;0,AR3071&gt;0),COUNTIF(AU$6:AU3070,"&gt;0")+1,0)</f>
        <v>0</v>
      </c>
    </row>
    <row r="3072" spans="40:47">
      <c r="AN3072" s="58">
        <v>86</v>
      </c>
      <c r="AO3072" s="58">
        <v>1</v>
      </c>
      <c r="AP3072" s="58">
        <v>7</v>
      </c>
      <c r="AQ3072" s="58">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58">
        <f ca="1">COUNTIF(INDIRECT("H"&amp;(ROW()+12*(($AN3072-1)*3+$AO3072)-ROW())/12+5):INDIRECT("S"&amp;(ROW()+12*(($AN3072-1)*3+$AO3072)-ROW())/12+5),AQ3072)</f>
        <v>0</v>
      </c>
      <c r="AU3072" s="58">
        <f ca="1">IF(AND(AQ3072&gt;0,AR3072&gt;0),COUNTIF(AU$6:AU3071,"&gt;0")+1,0)</f>
        <v>0</v>
      </c>
    </row>
    <row r="3073" spans="40:47">
      <c r="AN3073" s="58">
        <v>86</v>
      </c>
      <c r="AO3073" s="58">
        <v>1</v>
      </c>
      <c r="AP3073" s="58">
        <v>8</v>
      </c>
      <c r="AQ3073" s="58">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58">
        <f ca="1">COUNTIF(INDIRECT("H"&amp;(ROW()+12*(($AN3073-1)*3+$AO3073)-ROW())/12+5):INDIRECT("S"&amp;(ROW()+12*(($AN3073-1)*3+$AO3073)-ROW())/12+5),AQ3073)</f>
        <v>0</v>
      </c>
      <c r="AU3073" s="58">
        <f ca="1">IF(AND(AQ3073&gt;0,AR3073&gt;0),COUNTIF(AU$6:AU3072,"&gt;0")+1,0)</f>
        <v>0</v>
      </c>
    </row>
    <row r="3074" spans="40:47">
      <c r="AN3074" s="58">
        <v>86</v>
      </c>
      <c r="AO3074" s="58">
        <v>1</v>
      </c>
      <c r="AP3074" s="58">
        <v>9</v>
      </c>
      <c r="AQ3074" s="58">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58">
        <f ca="1">COUNTIF(INDIRECT("H"&amp;(ROW()+12*(($AN3074-1)*3+$AO3074)-ROW())/12+5):INDIRECT("S"&amp;(ROW()+12*(($AN3074-1)*3+$AO3074)-ROW())/12+5),AQ3074)</f>
        <v>0</v>
      </c>
      <c r="AU3074" s="58">
        <f ca="1">IF(AND(AQ3074&gt;0,AR3074&gt;0),COUNTIF(AU$6:AU3073,"&gt;0")+1,0)</f>
        <v>0</v>
      </c>
    </row>
    <row r="3075" spans="40:47">
      <c r="AN3075" s="58">
        <v>86</v>
      </c>
      <c r="AO3075" s="58">
        <v>1</v>
      </c>
      <c r="AP3075" s="58">
        <v>10</v>
      </c>
      <c r="AQ3075" s="58">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58">
        <f ca="1">COUNTIF(INDIRECT("H"&amp;(ROW()+12*(($AN3075-1)*3+$AO3075)-ROW())/12+5):INDIRECT("S"&amp;(ROW()+12*(($AN3075-1)*3+$AO3075)-ROW())/12+5),AQ3075)</f>
        <v>0</v>
      </c>
      <c r="AU3075" s="58">
        <f ca="1">IF(AND(AQ3075&gt;0,AR3075&gt;0),COUNTIF(AU$6:AU3074,"&gt;0")+1,0)</f>
        <v>0</v>
      </c>
    </row>
    <row r="3076" spans="40:47">
      <c r="AN3076" s="58">
        <v>86</v>
      </c>
      <c r="AO3076" s="58">
        <v>1</v>
      </c>
      <c r="AP3076" s="58">
        <v>11</v>
      </c>
      <c r="AQ3076" s="58">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58">
        <f ca="1">COUNTIF(INDIRECT("H"&amp;(ROW()+12*(($AN3076-1)*3+$AO3076)-ROW())/12+5):INDIRECT("S"&amp;(ROW()+12*(($AN3076-1)*3+$AO3076)-ROW())/12+5),AQ3076)</f>
        <v>0</v>
      </c>
      <c r="AU3076" s="58">
        <f ca="1">IF(AND(AQ3076&gt;0,AR3076&gt;0),COUNTIF(AU$6:AU3075,"&gt;0")+1,0)</f>
        <v>0</v>
      </c>
    </row>
    <row r="3077" spans="40:47">
      <c r="AN3077" s="58">
        <v>86</v>
      </c>
      <c r="AO3077" s="58">
        <v>1</v>
      </c>
      <c r="AP3077" s="58">
        <v>12</v>
      </c>
      <c r="AQ3077" s="58">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58">
        <f ca="1">COUNTIF(INDIRECT("H"&amp;(ROW()+12*(($AN3077-1)*3+$AO3077)-ROW())/12+5):INDIRECT("S"&amp;(ROW()+12*(($AN3077-1)*3+$AO3077)-ROW())/12+5),AQ3077)</f>
        <v>0</v>
      </c>
      <c r="AU3077" s="58">
        <f ca="1">IF(AND(AQ3077&gt;0,AR3077&gt;0),COUNTIF(AU$6:AU3076,"&gt;0")+1,0)</f>
        <v>0</v>
      </c>
    </row>
    <row r="3078" spans="40:47">
      <c r="AN3078" s="58">
        <v>86</v>
      </c>
      <c r="AO3078" s="58">
        <v>2</v>
      </c>
      <c r="AP3078" s="58">
        <v>1</v>
      </c>
      <c r="AQ3078" s="58">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58">
        <f ca="1">COUNTIF(INDIRECT("H"&amp;(ROW()+12*(($AN3078-1)*3+$AO3078)-ROW())/12+5):INDIRECT("S"&amp;(ROW()+12*(($AN3078-1)*3+$AO3078)-ROW())/12+5),AQ3078)</f>
        <v>0</v>
      </c>
      <c r="AU3078" s="58">
        <f ca="1">IF(AND(AQ3078&gt;0,AR3078&gt;0),COUNTIF(AU$6:AU3077,"&gt;0")+1,0)</f>
        <v>0</v>
      </c>
    </row>
    <row r="3079" spans="40:47">
      <c r="AN3079" s="58">
        <v>86</v>
      </c>
      <c r="AO3079" s="58">
        <v>2</v>
      </c>
      <c r="AP3079" s="58">
        <v>2</v>
      </c>
      <c r="AQ3079" s="58">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58">
        <f ca="1">COUNTIF(INDIRECT("H"&amp;(ROW()+12*(($AN3079-1)*3+$AO3079)-ROW())/12+5):INDIRECT("S"&amp;(ROW()+12*(($AN3079-1)*3+$AO3079)-ROW())/12+5),AQ3079)</f>
        <v>0</v>
      </c>
      <c r="AU3079" s="58">
        <f ca="1">IF(AND(AQ3079&gt;0,AR3079&gt;0),COUNTIF(AU$6:AU3078,"&gt;0")+1,0)</f>
        <v>0</v>
      </c>
    </row>
    <row r="3080" spans="40:47">
      <c r="AN3080" s="58">
        <v>86</v>
      </c>
      <c r="AO3080" s="58">
        <v>2</v>
      </c>
      <c r="AP3080" s="58">
        <v>3</v>
      </c>
      <c r="AQ3080" s="58">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58">
        <f ca="1">COUNTIF(INDIRECT("H"&amp;(ROW()+12*(($AN3080-1)*3+$AO3080)-ROW())/12+5):INDIRECT("S"&amp;(ROW()+12*(($AN3080-1)*3+$AO3080)-ROW())/12+5),AQ3080)</f>
        <v>0</v>
      </c>
      <c r="AU3080" s="58">
        <f ca="1">IF(AND(AQ3080&gt;0,AR3080&gt;0),COUNTIF(AU$6:AU3079,"&gt;0")+1,0)</f>
        <v>0</v>
      </c>
    </row>
    <row r="3081" spans="40:47">
      <c r="AN3081" s="58">
        <v>86</v>
      </c>
      <c r="AO3081" s="58">
        <v>2</v>
      </c>
      <c r="AP3081" s="58">
        <v>4</v>
      </c>
      <c r="AQ3081" s="58">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58">
        <f ca="1">COUNTIF(INDIRECT("H"&amp;(ROW()+12*(($AN3081-1)*3+$AO3081)-ROW())/12+5):INDIRECT("S"&amp;(ROW()+12*(($AN3081-1)*3+$AO3081)-ROW())/12+5),AQ3081)</f>
        <v>0</v>
      </c>
      <c r="AU3081" s="58">
        <f ca="1">IF(AND(AQ3081&gt;0,AR3081&gt;0),COUNTIF(AU$6:AU3080,"&gt;0")+1,0)</f>
        <v>0</v>
      </c>
    </row>
    <row r="3082" spans="40:47">
      <c r="AN3082" s="58">
        <v>86</v>
      </c>
      <c r="AO3082" s="58">
        <v>2</v>
      </c>
      <c r="AP3082" s="58">
        <v>5</v>
      </c>
      <c r="AQ3082" s="58">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58">
        <f ca="1">COUNTIF(INDIRECT("H"&amp;(ROW()+12*(($AN3082-1)*3+$AO3082)-ROW())/12+5):INDIRECT("S"&amp;(ROW()+12*(($AN3082-1)*3+$AO3082)-ROW())/12+5),AQ3082)</f>
        <v>0</v>
      </c>
      <c r="AU3082" s="58">
        <f ca="1">IF(AND(AQ3082&gt;0,AR3082&gt;0),COUNTIF(AU$6:AU3081,"&gt;0")+1,0)</f>
        <v>0</v>
      </c>
    </row>
    <row r="3083" spans="40:47">
      <c r="AN3083" s="58">
        <v>86</v>
      </c>
      <c r="AO3083" s="58">
        <v>2</v>
      </c>
      <c r="AP3083" s="58">
        <v>6</v>
      </c>
      <c r="AQ3083" s="58">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58">
        <f ca="1">COUNTIF(INDIRECT("H"&amp;(ROW()+12*(($AN3083-1)*3+$AO3083)-ROW())/12+5):INDIRECT("S"&amp;(ROW()+12*(($AN3083-1)*3+$AO3083)-ROW())/12+5),AQ3083)</f>
        <v>0</v>
      </c>
      <c r="AU3083" s="58">
        <f ca="1">IF(AND(AQ3083&gt;0,AR3083&gt;0),COUNTIF(AU$6:AU3082,"&gt;0")+1,0)</f>
        <v>0</v>
      </c>
    </row>
    <row r="3084" spans="40:47">
      <c r="AN3084" s="58">
        <v>86</v>
      </c>
      <c r="AO3084" s="58">
        <v>2</v>
      </c>
      <c r="AP3084" s="58">
        <v>7</v>
      </c>
      <c r="AQ3084" s="58">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58">
        <f ca="1">COUNTIF(INDIRECT("H"&amp;(ROW()+12*(($AN3084-1)*3+$AO3084)-ROW())/12+5):INDIRECT("S"&amp;(ROW()+12*(($AN3084-1)*3+$AO3084)-ROW())/12+5),AQ3084)</f>
        <v>0</v>
      </c>
      <c r="AU3084" s="58">
        <f ca="1">IF(AND(AQ3084&gt;0,AR3084&gt;0),COUNTIF(AU$6:AU3083,"&gt;0")+1,0)</f>
        <v>0</v>
      </c>
    </row>
    <row r="3085" spans="40:47">
      <c r="AN3085" s="58">
        <v>86</v>
      </c>
      <c r="AO3085" s="58">
        <v>2</v>
      </c>
      <c r="AP3085" s="58">
        <v>8</v>
      </c>
      <c r="AQ3085" s="58">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58">
        <f ca="1">COUNTIF(INDIRECT("H"&amp;(ROW()+12*(($AN3085-1)*3+$AO3085)-ROW())/12+5):INDIRECT("S"&amp;(ROW()+12*(($AN3085-1)*3+$AO3085)-ROW())/12+5),AQ3085)</f>
        <v>0</v>
      </c>
      <c r="AU3085" s="58">
        <f ca="1">IF(AND(AQ3085&gt;0,AR3085&gt;0),COUNTIF(AU$6:AU3084,"&gt;0")+1,0)</f>
        <v>0</v>
      </c>
    </row>
    <row r="3086" spans="40:47">
      <c r="AN3086" s="58">
        <v>86</v>
      </c>
      <c r="AO3086" s="58">
        <v>2</v>
      </c>
      <c r="AP3086" s="58">
        <v>9</v>
      </c>
      <c r="AQ3086" s="58">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58">
        <f ca="1">COUNTIF(INDIRECT("H"&amp;(ROW()+12*(($AN3086-1)*3+$AO3086)-ROW())/12+5):INDIRECT("S"&amp;(ROW()+12*(($AN3086-1)*3+$AO3086)-ROW())/12+5),AQ3086)</f>
        <v>0</v>
      </c>
      <c r="AU3086" s="58">
        <f ca="1">IF(AND(AQ3086&gt;0,AR3086&gt;0),COUNTIF(AU$6:AU3085,"&gt;0")+1,0)</f>
        <v>0</v>
      </c>
    </row>
    <row r="3087" spans="40:47">
      <c r="AN3087" s="58">
        <v>86</v>
      </c>
      <c r="AO3087" s="58">
        <v>2</v>
      </c>
      <c r="AP3087" s="58">
        <v>10</v>
      </c>
      <c r="AQ3087" s="58">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58">
        <f ca="1">COUNTIF(INDIRECT("H"&amp;(ROW()+12*(($AN3087-1)*3+$AO3087)-ROW())/12+5):INDIRECT("S"&amp;(ROW()+12*(($AN3087-1)*3+$AO3087)-ROW())/12+5),AQ3087)</f>
        <v>0</v>
      </c>
      <c r="AU3087" s="58">
        <f ca="1">IF(AND(AQ3087&gt;0,AR3087&gt;0),COUNTIF(AU$6:AU3086,"&gt;0")+1,0)</f>
        <v>0</v>
      </c>
    </row>
    <row r="3088" spans="40:47">
      <c r="AN3088" s="58">
        <v>86</v>
      </c>
      <c r="AO3088" s="58">
        <v>2</v>
      </c>
      <c r="AP3088" s="58">
        <v>11</v>
      </c>
      <c r="AQ3088" s="58">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58">
        <f ca="1">COUNTIF(INDIRECT("H"&amp;(ROW()+12*(($AN3088-1)*3+$AO3088)-ROW())/12+5):INDIRECT("S"&amp;(ROW()+12*(($AN3088-1)*3+$AO3088)-ROW())/12+5),AQ3088)</f>
        <v>0</v>
      </c>
      <c r="AU3088" s="58">
        <f ca="1">IF(AND(AQ3088&gt;0,AR3088&gt;0),COUNTIF(AU$6:AU3087,"&gt;0")+1,0)</f>
        <v>0</v>
      </c>
    </row>
    <row r="3089" spans="40:47">
      <c r="AN3089" s="58">
        <v>86</v>
      </c>
      <c r="AO3089" s="58">
        <v>2</v>
      </c>
      <c r="AP3089" s="58">
        <v>12</v>
      </c>
      <c r="AQ3089" s="58">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58">
        <f ca="1">COUNTIF(INDIRECT("H"&amp;(ROW()+12*(($AN3089-1)*3+$AO3089)-ROW())/12+5):INDIRECT("S"&amp;(ROW()+12*(($AN3089-1)*3+$AO3089)-ROW())/12+5),AQ3089)</f>
        <v>0</v>
      </c>
      <c r="AU3089" s="58">
        <f ca="1">IF(AND(AQ3089&gt;0,AR3089&gt;0),COUNTIF(AU$6:AU3088,"&gt;0")+1,0)</f>
        <v>0</v>
      </c>
    </row>
    <row r="3090" spans="40:47">
      <c r="AN3090" s="58">
        <v>86</v>
      </c>
      <c r="AO3090" s="58">
        <v>3</v>
      </c>
      <c r="AP3090" s="58">
        <v>1</v>
      </c>
      <c r="AQ3090" s="58">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58">
        <f ca="1">COUNTIF(INDIRECT("H"&amp;(ROW()+12*(($AN3090-1)*3+$AO3090)-ROW())/12+5):INDIRECT("S"&amp;(ROW()+12*(($AN3090-1)*3+$AO3090)-ROW())/12+5),AQ3090)</f>
        <v>0</v>
      </c>
      <c r="AU3090" s="58">
        <f ca="1">IF(AND(AQ3090&gt;0,AR3090&gt;0),COUNTIF(AU$6:AU3089,"&gt;0")+1,0)</f>
        <v>0</v>
      </c>
    </row>
    <row r="3091" spans="40:47">
      <c r="AN3091" s="58">
        <v>86</v>
      </c>
      <c r="AO3091" s="58">
        <v>3</v>
      </c>
      <c r="AP3091" s="58">
        <v>2</v>
      </c>
      <c r="AQ3091" s="58">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58">
        <f ca="1">COUNTIF(INDIRECT("H"&amp;(ROW()+12*(($AN3091-1)*3+$AO3091)-ROW())/12+5):INDIRECT("S"&amp;(ROW()+12*(($AN3091-1)*3+$AO3091)-ROW())/12+5),AQ3091)</f>
        <v>0</v>
      </c>
      <c r="AU3091" s="58">
        <f ca="1">IF(AND(AQ3091&gt;0,AR3091&gt;0),COUNTIF(AU$6:AU3090,"&gt;0")+1,0)</f>
        <v>0</v>
      </c>
    </row>
    <row r="3092" spans="40:47">
      <c r="AN3092" s="58">
        <v>86</v>
      </c>
      <c r="AO3092" s="58">
        <v>3</v>
      </c>
      <c r="AP3092" s="58">
        <v>3</v>
      </c>
      <c r="AQ3092" s="58">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58">
        <f ca="1">COUNTIF(INDIRECT("H"&amp;(ROW()+12*(($AN3092-1)*3+$AO3092)-ROW())/12+5):INDIRECT("S"&amp;(ROW()+12*(($AN3092-1)*3+$AO3092)-ROW())/12+5),AQ3092)</f>
        <v>0</v>
      </c>
      <c r="AU3092" s="58">
        <f ca="1">IF(AND(AQ3092&gt;0,AR3092&gt;0),COUNTIF(AU$6:AU3091,"&gt;0")+1,0)</f>
        <v>0</v>
      </c>
    </row>
    <row r="3093" spans="40:47">
      <c r="AN3093" s="58">
        <v>86</v>
      </c>
      <c r="AO3093" s="58">
        <v>3</v>
      </c>
      <c r="AP3093" s="58">
        <v>4</v>
      </c>
      <c r="AQ3093" s="58">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58">
        <f ca="1">COUNTIF(INDIRECT("H"&amp;(ROW()+12*(($AN3093-1)*3+$AO3093)-ROW())/12+5):INDIRECT("S"&amp;(ROW()+12*(($AN3093-1)*3+$AO3093)-ROW())/12+5),AQ3093)</f>
        <v>0</v>
      </c>
      <c r="AU3093" s="58">
        <f ca="1">IF(AND(AQ3093&gt;0,AR3093&gt;0),COUNTIF(AU$6:AU3092,"&gt;0")+1,0)</f>
        <v>0</v>
      </c>
    </row>
    <row r="3094" spans="40:47">
      <c r="AN3094" s="58">
        <v>86</v>
      </c>
      <c r="AO3094" s="58">
        <v>3</v>
      </c>
      <c r="AP3094" s="58">
        <v>5</v>
      </c>
      <c r="AQ3094" s="58">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58">
        <f ca="1">COUNTIF(INDIRECT("H"&amp;(ROW()+12*(($AN3094-1)*3+$AO3094)-ROW())/12+5):INDIRECT("S"&amp;(ROW()+12*(($AN3094-1)*3+$AO3094)-ROW())/12+5),AQ3094)</f>
        <v>0</v>
      </c>
      <c r="AU3094" s="58">
        <f ca="1">IF(AND(AQ3094&gt;0,AR3094&gt;0),COUNTIF(AU$6:AU3093,"&gt;0")+1,0)</f>
        <v>0</v>
      </c>
    </row>
    <row r="3095" spans="40:47">
      <c r="AN3095" s="58">
        <v>86</v>
      </c>
      <c r="AO3095" s="58">
        <v>3</v>
      </c>
      <c r="AP3095" s="58">
        <v>6</v>
      </c>
      <c r="AQ3095" s="58">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58">
        <f ca="1">COUNTIF(INDIRECT("H"&amp;(ROW()+12*(($AN3095-1)*3+$AO3095)-ROW())/12+5):INDIRECT("S"&amp;(ROW()+12*(($AN3095-1)*3+$AO3095)-ROW())/12+5),AQ3095)</f>
        <v>0</v>
      </c>
      <c r="AU3095" s="58">
        <f ca="1">IF(AND(AQ3095&gt;0,AR3095&gt;0),COUNTIF(AU$6:AU3094,"&gt;0")+1,0)</f>
        <v>0</v>
      </c>
    </row>
    <row r="3096" spans="40:47">
      <c r="AN3096" s="58">
        <v>86</v>
      </c>
      <c r="AO3096" s="58">
        <v>3</v>
      </c>
      <c r="AP3096" s="58">
        <v>7</v>
      </c>
      <c r="AQ3096" s="58">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58">
        <f ca="1">COUNTIF(INDIRECT("H"&amp;(ROW()+12*(($AN3096-1)*3+$AO3096)-ROW())/12+5):INDIRECT("S"&amp;(ROW()+12*(($AN3096-1)*3+$AO3096)-ROW())/12+5),AQ3096)</f>
        <v>0</v>
      </c>
      <c r="AU3096" s="58">
        <f ca="1">IF(AND(AQ3096&gt;0,AR3096&gt;0),COUNTIF(AU$6:AU3095,"&gt;0")+1,0)</f>
        <v>0</v>
      </c>
    </row>
    <row r="3097" spans="40:47">
      <c r="AN3097" s="58">
        <v>86</v>
      </c>
      <c r="AO3097" s="58">
        <v>3</v>
      </c>
      <c r="AP3097" s="58">
        <v>8</v>
      </c>
      <c r="AQ3097" s="58">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58">
        <f ca="1">COUNTIF(INDIRECT("H"&amp;(ROW()+12*(($AN3097-1)*3+$AO3097)-ROW())/12+5):INDIRECT("S"&amp;(ROW()+12*(($AN3097-1)*3+$AO3097)-ROW())/12+5),AQ3097)</f>
        <v>0</v>
      </c>
      <c r="AU3097" s="58">
        <f ca="1">IF(AND(AQ3097&gt;0,AR3097&gt;0),COUNTIF(AU$6:AU3096,"&gt;0")+1,0)</f>
        <v>0</v>
      </c>
    </row>
    <row r="3098" spans="40:47">
      <c r="AN3098" s="58">
        <v>86</v>
      </c>
      <c r="AO3098" s="58">
        <v>3</v>
      </c>
      <c r="AP3098" s="58">
        <v>9</v>
      </c>
      <c r="AQ3098" s="58">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58">
        <f ca="1">COUNTIF(INDIRECT("H"&amp;(ROW()+12*(($AN3098-1)*3+$AO3098)-ROW())/12+5):INDIRECT("S"&amp;(ROW()+12*(($AN3098-1)*3+$AO3098)-ROW())/12+5),AQ3098)</f>
        <v>0</v>
      </c>
      <c r="AU3098" s="58">
        <f ca="1">IF(AND(AQ3098&gt;0,AR3098&gt;0),COUNTIF(AU$6:AU3097,"&gt;0")+1,0)</f>
        <v>0</v>
      </c>
    </row>
    <row r="3099" spans="40:47">
      <c r="AN3099" s="58">
        <v>86</v>
      </c>
      <c r="AO3099" s="58">
        <v>3</v>
      </c>
      <c r="AP3099" s="58">
        <v>10</v>
      </c>
      <c r="AQ3099" s="58">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58">
        <f ca="1">COUNTIF(INDIRECT("H"&amp;(ROW()+12*(($AN3099-1)*3+$AO3099)-ROW())/12+5):INDIRECT("S"&amp;(ROW()+12*(($AN3099-1)*3+$AO3099)-ROW())/12+5),AQ3099)</f>
        <v>0</v>
      </c>
      <c r="AU3099" s="58">
        <f ca="1">IF(AND(AQ3099&gt;0,AR3099&gt;0),COUNTIF(AU$6:AU3098,"&gt;0")+1,0)</f>
        <v>0</v>
      </c>
    </row>
    <row r="3100" spans="40:47">
      <c r="AN3100" s="58">
        <v>86</v>
      </c>
      <c r="AO3100" s="58">
        <v>3</v>
      </c>
      <c r="AP3100" s="58">
        <v>11</v>
      </c>
      <c r="AQ3100" s="58">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58">
        <f ca="1">COUNTIF(INDIRECT("H"&amp;(ROW()+12*(($AN3100-1)*3+$AO3100)-ROW())/12+5):INDIRECT("S"&amp;(ROW()+12*(($AN3100-1)*3+$AO3100)-ROW())/12+5),AQ3100)</f>
        <v>0</v>
      </c>
      <c r="AU3100" s="58">
        <f ca="1">IF(AND(AQ3100&gt;0,AR3100&gt;0),COUNTIF(AU$6:AU3099,"&gt;0")+1,0)</f>
        <v>0</v>
      </c>
    </row>
    <row r="3101" spans="40:47">
      <c r="AN3101" s="243">
        <v>86</v>
      </c>
      <c r="AO3101" s="243">
        <v>3</v>
      </c>
      <c r="AP3101" s="243">
        <v>12</v>
      </c>
      <c r="AQ3101" s="58">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58">
        <f ca="1">COUNTIF(INDIRECT("H"&amp;(ROW()+12*(($AN3101-1)*3+$AO3101)-ROW())/12+5):INDIRECT("S"&amp;(ROW()+12*(($AN3101-1)*3+$AO3101)-ROW())/12+5),AQ3101)</f>
        <v>0</v>
      </c>
      <c r="AU3101" s="58">
        <f ca="1">IF(AND(AQ3101&gt;0,AR3101&gt;0),COUNTIF(AU$6:AU3100,"&gt;0")+1,0)</f>
        <v>0</v>
      </c>
    </row>
    <row r="3102" spans="40:47">
      <c r="AN3102" s="58">
        <v>87</v>
      </c>
      <c r="AO3102" s="58">
        <v>1</v>
      </c>
      <c r="AP3102" s="58">
        <v>1</v>
      </c>
      <c r="AQ3102" s="58">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58">
        <f ca="1">COUNTIF(INDIRECT("H"&amp;(ROW()+12*(($AN3102-1)*3+$AO3102)-ROW())/12+5):INDIRECT("S"&amp;(ROW()+12*(($AN3102-1)*3+$AO3102)-ROW())/12+5),AQ3102)</f>
        <v>0</v>
      </c>
      <c r="AU3102" s="58">
        <f ca="1">IF(AND(AQ3102&gt;0,AR3102&gt;0),COUNTIF(AU$6:AU3101,"&gt;0")+1,0)</f>
        <v>0</v>
      </c>
    </row>
    <row r="3103" spans="40:47">
      <c r="AN3103" s="58">
        <v>87</v>
      </c>
      <c r="AO3103" s="58">
        <v>1</v>
      </c>
      <c r="AP3103" s="58">
        <v>2</v>
      </c>
      <c r="AQ3103" s="58">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58">
        <f ca="1">COUNTIF(INDIRECT("H"&amp;(ROW()+12*(($AN3103-1)*3+$AO3103)-ROW())/12+5):INDIRECT("S"&amp;(ROW()+12*(($AN3103-1)*3+$AO3103)-ROW())/12+5),AQ3103)</f>
        <v>0</v>
      </c>
      <c r="AU3103" s="58">
        <f ca="1">IF(AND(AQ3103&gt;0,AR3103&gt;0),COUNTIF(AU$6:AU3102,"&gt;0")+1,0)</f>
        <v>0</v>
      </c>
    </row>
    <row r="3104" spans="40:47">
      <c r="AN3104" s="58">
        <v>87</v>
      </c>
      <c r="AO3104" s="58">
        <v>1</v>
      </c>
      <c r="AP3104" s="58">
        <v>3</v>
      </c>
      <c r="AQ3104" s="58">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58">
        <f ca="1">COUNTIF(INDIRECT("H"&amp;(ROW()+12*(($AN3104-1)*3+$AO3104)-ROW())/12+5):INDIRECT("S"&amp;(ROW()+12*(($AN3104-1)*3+$AO3104)-ROW())/12+5),AQ3104)</f>
        <v>0</v>
      </c>
      <c r="AU3104" s="58">
        <f ca="1">IF(AND(AQ3104&gt;0,AR3104&gt;0),COUNTIF(AU$6:AU3103,"&gt;0")+1,0)</f>
        <v>0</v>
      </c>
    </row>
    <row r="3105" spans="40:47">
      <c r="AN3105" s="58">
        <v>87</v>
      </c>
      <c r="AO3105" s="58">
        <v>1</v>
      </c>
      <c r="AP3105" s="58">
        <v>4</v>
      </c>
      <c r="AQ3105" s="58">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58">
        <f ca="1">COUNTIF(INDIRECT("H"&amp;(ROW()+12*(($AN3105-1)*3+$AO3105)-ROW())/12+5):INDIRECT("S"&amp;(ROW()+12*(($AN3105-1)*3+$AO3105)-ROW())/12+5),AQ3105)</f>
        <v>0</v>
      </c>
      <c r="AU3105" s="58">
        <f ca="1">IF(AND(AQ3105&gt;0,AR3105&gt;0),COUNTIF(AU$6:AU3104,"&gt;0")+1,0)</f>
        <v>0</v>
      </c>
    </row>
    <row r="3106" spans="40:47">
      <c r="AN3106" s="58">
        <v>87</v>
      </c>
      <c r="AO3106" s="58">
        <v>1</v>
      </c>
      <c r="AP3106" s="58">
        <v>5</v>
      </c>
      <c r="AQ3106" s="58">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58">
        <f ca="1">COUNTIF(INDIRECT("H"&amp;(ROW()+12*(($AN3106-1)*3+$AO3106)-ROW())/12+5):INDIRECT("S"&amp;(ROW()+12*(($AN3106-1)*3+$AO3106)-ROW())/12+5),AQ3106)</f>
        <v>0</v>
      </c>
      <c r="AU3106" s="58">
        <f ca="1">IF(AND(AQ3106&gt;0,AR3106&gt;0),COUNTIF(AU$6:AU3105,"&gt;0")+1,0)</f>
        <v>0</v>
      </c>
    </row>
    <row r="3107" spans="40:47">
      <c r="AN3107" s="58">
        <v>87</v>
      </c>
      <c r="AO3107" s="58">
        <v>1</v>
      </c>
      <c r="AP3107" s="58">
        <v>6</v>
      </c>
      <c r="AQ3107" s="58">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58">
        <f ca="1">COUNTIF(INDIRECT("H"&amp;(ROW()+12*(($AN3107-1)*3+$AO3107)-ROW())/12+5):INDIRECT("S"&amp;(ROW()+12*(($AN3107-1)*3+$AO3107)-ROW())/12+5),AQ3107)</f>
        <v>0</v>
      </c>
      <c r="AU3107" s="58">
        <f ca="1">IF(AND(AQ3107&gt;0,AR3107&gt;0),COUNTIF(AU$6:AU3106,"&gt;0")+1,0)</f>
        <v>0</v>
      </c>
    </row>
    <row r="3108" spans="40:47">
      <c r="AN3108" s="58">
        <v>87</v>
      </c>
      <c r="AO3108" s="58">
        <v>1</v>
      </c>
      <c r="AP3108" s="58">
        <v>7</v>
      </c>
      <c r="AQ3108" s="58">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58">
        <f ca="1">COUNTIF(INDIRECT("H"&amp;(ROW()+12*(($AN3108-1)*3+$AO3108)-ROW())/12+5):INDIRECT("S"&amp;(ROW()+12*(($AN3108-1)*3+$AO3108)-ROW())/12+5),AQ3108)</f>
        <v>0</v>
      </c>
      <c r="AU3108" s="58">
        <f ca="1">IF(AND(AQ3108&gt;0,AR3108&gt;0),COUNTIF(AU$6:AU3107,"&gt;0")+1,0)</f>
        <v>0</v>
      </c>
    </row>
    <row r="3109" spans="40:47">
      <c r="AN3109" s="58">
        <v>87</v>
      </c>
      <c r="AO3109" s="58">
        <v>1</v>
      </c>
      <c r="AP3109" s="58">
        <v>8</v>
      </c>
      <c r="AQ3109" s="58">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58">
        <f ca="1">COUNTIF(INDIRECT("H"&amp;(ROW()+12*(($AN3109-1)*3+$AO3109)-ROW())/12+5):INDIRECT("S"&amp;(ROW()+12*(($AN3109-1)*3+$AO3109)-ROW())/12+5),AQ3109)</f>
        <v>0</v>
      </c>
      <c r="AU3109" s="58">
        <f ca="1">IF(AND(AQ3109&gt;0,AR3109&gt;0),COUNTIF(AU$6:AU3108,"&gt;0")+1,0)</f>
        <v>0</v>
      </c>
    </row>
    <row r="3110" spans="40:47">
      <c r="AN3110" s="58">
        <v>87</v>
      </c>
      <c r="AO3110" s="58">
        <v>1</v>
      </c>
      <c r="AP3110" s="58">
        <v>9</v>
      </c>
      <c r="AQ3110" s="58">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58">
        <f ca="1">COUNTIF(INDIRECT("H"&amp;(ROW()+12*(($AN3110-1)*3+$AO3110)-ROW())/12+5):INDIRECT("S"&amp;(ROW()+12*(($AN3110-1)*3+$AO3110)-ROW())/12+5),AQ3110)</f>
        <v>0</v>
      </c>
      <c r="AU3110" s="58">
        <f ca="1">IF(AND(AQ3110&gt;0,AR3110&gt;0),COUNTIF(AU$6:AU3109,"&gt;0")+1,0)</f>
        <v>0</v>
      </c>
    </row>
    <row r="3111" spans="40:47">
      <c r="AN3111" s="58">
        <v>87</v>
      </c>
      <c r="AO3111" s="58">
        <v>1</v>
      </c>
      <c r="AP3111" s="58">
        <v>10</v>
      </c>
      <c r="AQ3111" s="58">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58">
        <f ca="1">COUNTIF(INDIRECT("H"&amp;(ROW()+12*(($AN3111-1)*3+$AO3111)-ROW())/12+5):INDIRECT("S"&amp;(ROW()+12*(($AN3111-1)*3+$AO3111)-ROW())/12+5),AQ3111)</f>
        <v>0</v>
      </c>
      <c r="AU3111" s="58">
        <f ca="1">IF(AND(AQ3111&gt;0,AR3111&gt;0),COUNTIF(AU$6:AU3110,"&gt;0")+1,0)</f>
        <v>0</v>
      </c>
    </row>
    <row r="3112" spans="40:47">
      <c r="AN3112" s="58">
        <v>87</v>
      </c>
      <c r="AO3112" s="58">
        <v>1</v>
      </c>
      <c r="AP3112" s="58">
        <v>11</v>
      </c>
      <c r="AQ3112" s="58">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58">
        <f ca="1">COUNTIF(INDIRECT("H"&amp;(ROW()+12*(($AN3112-1)*3+$AO3112)-ROW())/12+5):INDIRECT("S"&amp;(ROW()+12*(($AN3112-1)*3+$AO3112)-ROW())/12+5),AQ3112)</f>
        <v>0</v>
      </c>
      <c r="AU3112" s="58">
        <f ca="1">IF(AND(AQ3112&gt;0,AR3112&gt;0),COUNTIF(AU$6:AU3111,"&gt;0")+1,0)</f>
        <v>0</v>
      </c>
    </row>
    <row r="3113" spans="40:47">
      <c r="AN3113" s="58">
        <v>87</v>
      </c>
      <c r="AO3113" s="58">
        <v>1</v>
      </c>
      <c r="AP3113" s="58">
        <v>12</v>
      </c>
      <c r="AQ3113" s="58">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58">
        <f ca="1">COUNTIF(INDIRECT("H"&amp;(ROW()+12*(($AN3113-1)*3+$AO3113)-ROW())/12+5):INDIRECT("S"&amp;(ROW()+12*(($AN3113-1)*3+$AO3113)-ROW())/12+5),AQ3113)</f>
        <v>0</v>
      </c>
      <c r="AU3113" s="58">
        <f ca="1">IF(AND(AQ3113&gt;0,AR3113&gt;0),COUNTIF(AU$6:AU3112,"&gt;0")+1,0)</f>
        <v>0</v>
      </c>
    </row>
    <row r="3114" spans="40:47">
      <c r="AN3114" s="58">
        <v>87</v>
      </c>
      <c r="AO3114" s="58">
        <v>2</v>
      </c>
      <c r="AP3114" s="58">
        <v>1</v>
      </c>
      <c r="AQ3114" s="58">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58">
        <f ca="1">COUNTIF(INDIRECT("H"&amp;(ROW()+12*(($AN3114-1)*3+$AO3114)-ROW())/12+5):INDIRECT("S"&amp;(ROW()+12*(($AN3114-1)*3+$AO3114)-ROW())/12+5),AQ3114)</f>
        <v>0</v>
      </c>
      <c r="AU3114" s="58">
        <f ca="1">IF(AND(AQ3114&gt;0,AR3114&gt;0),COUNTIF(AU$6:AU3113,"&gt;0")+1,0)</f>
        <v>0</v>
      </c>
    </row>
    <row r="3115" spans="40:47">
      <c r="AN3115" s="58">
        <v>87</v>
      </c>
      <c r="AO3115" s="58">
        <v>2</v>
      </c>
      <c r="AP3115" s="58">
        <v>2</v>
      </c>
      <c r="AQ3115" s="58">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58">
        <f ca="1">COUNTIF(INDIRECT("H"&amp;(ROW()+12*(($AN3115-1)*3+$AO3115)-ROW())/12+5):INDIRECT("S"&amp;(ROW()+12*(($AN3115-1)*3+$AO3115)-ROW())/12+5),AQ3115)</f>
        <v>0</v>
      </c>
      <c r="AU3115" s="58">
        <f ca="1">IF(AND(AQ3115&gt;0,AR3115&gt;0),COUNTIF(AU$6:AU3114,"&gt;0")+1,0)</f>
        <v>0</v>
      </c>
    </row>
    <row r="3116" spans="40:47">
      <c r="AN3116" s="58">
        <v>87</v>
      </c>
      <c r="AO3116" s="58">
        <v>2</v>
      </c>
      <c r="AP3116" s="58">
        <v>3</v>
      </c>
      <c r="AQ3116" s="58">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58">
        <f ca="1">COUNTIF(INDIRECT("H"&amp;(ROW()+12*(($AN3116-1)*3+$AO3116)-ROW())/12+5):INDIRECT("S"&amp;(ROW()+12*(($AN3116-1)*3+$AO3116)-ROW())/12+5),AQ3116)</f>
        <v>0</v>
      </c>
      <c r="AU3116" s="58">
        <f ca="1">IF(AND(AQ3116&gt;0,AR3116&gt;0),COUNTIF(AU$6:AU3115,"&gt;0")+1,0)</f>
        <v>0</v>
      </c>
    </row>
    <row r="3117" spans="40:47">
      <c r="AN3117" s="58">
        <v>87</v>
      </c>
      <c r="AO3117" s="58">
        <v>2</v>
      </c>
      <c r="AP3117" s="58">
        <v>4</v>
      </c>
      <c r="AQ3117" s="58">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58">
        <f ca="1">COUNTIF(INDIRECT("H"&amp;(ROW()+12*(($AN3117-1)*3+$AO3117)-ROW())/12+5):INDIRECT("S"&amp;(ROW()+12*(($AN3117-1)*3+$AO3117)-ROW())/12+5),AQ3117)</f>
        <v>0</v>
      </c>
      <c r="AU3117" s="58">
        <f ca="1">IF(AND(AQ3117&gt;0,AR3117&gt;0),COUNTIF(AU$6:AU3116,"&gt;0")+1,0)</f>
        <v>0</v>
      </c>
    </row>
    <row r="3118" spans="40:47">
      <c r="AN3118" s="58">
        <v>87</v>
      </c>
      <c r="AO3118" s="58">
        <v>2</v>
      </c>
      <c r="AP3118" s="58">
        <v>5</v>
      </c>
      <c r="AQ3118" s="58">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58">
        <f ca="1">COUNTIF(INDIRECT("H"&amp;(ROW()+12*(($AN3118-1)*3+$AO3118)-ROW())/12+5):INDIRECT("S"&amp;(ROW()+12*(($AN3118-1)*3+$AO3118)-ROW())/12+5),AQ3118)</f>
        <v>0</v>
      </c>
      <c r="AU3118" s="58">
        <f ca="1">IF(AND(AQ3118&gt;0,AR3118&gt;0),COUNTIF(AU$6:AU3117,"&gt;0")+1,0)</f>
        <v>0</v>
      </c>
    </row>
    <row r="3119" spans="40:47">
      <c r="AN3119" s="58">
        <v>87</v>
      </c>
      <c r="AO3119" s="58">
        <v>2</v>
      </c>
      <c r="AP3119" s="58">
        <v>6</v>
      </c>
      <c r="AQ3119" s="58">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58">
        <f ca="1">COUNTIF(INDIRECT("H"&amp;(ROW()+12*(($AN3119-1)*3+$AO3119)-ROW())/12+5):INDIRECT("S"&amp;(ROW()+12*(($AN3119-1)*3+$AO3119)-ROW())/12+5),AQ3119)</f>
        <v>0</v>
      </c>
      <c r="AU3119" s="58">
        <f ca="1">IF(AND(AQ3119&gt;0,AR3119&gt;0),COUNTIF(AU$6:AU3118,"&gt;0")+1,0)</f>
        <v>0</v>
      </c>
    </row>
    <row r="3120" spans="40:47">
      <c r="AN3120" s="58">
        <v>87</v>
      </c>
      <c r="AO3120" s="58">
        <v>2</v>
      </c>
      <c r="AP3120" s="58">
        <v>7</v>
      </c>
      <c r="AQ3120" s="58">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58">
        <f ca="1">COUNTIF(INDIRECT("H"&amp;(ROW()+12*(($AN3120-1)*3+$AO3120)-ROW())/12+5):INDIRECT("S"&amp;(ROW()+12*(($AN3120-1)*3+$AO3120)-ROW())/12+5),AQ3120)</f>
        <v>0</v>
      </c>
      <c r="AU3120" s="58">
        <f ca="1">IF(AND(AQ3120&gt;0,AR3120&gt;0),COUNTIF(AU$6:AU3119,"&gt;0")+1,0)</f>
        <v>0</v>
      </c>
    </row>
    <row r="3121" spans="40:47">
      <c r="AN3121" s="58">
        <v>87</v>
      </c>
      <c r="AO3121" s="58">
        <v>2</v>
      </c>
      <c r="AP3121" s="58">
        <v>8</v>
      </c>
      <c r="AQ3121" s="58">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58">
        <f ca="1">COUNTIF(INDIRECT("H"&amp;(ROW()+12*(($AN3121-1)*3+$AO3121)-ROW())/12+5):INDIRECT("S"&amp;(ROW()+12*(($AN3121-1)*3+$AO3121)-ROW())/12+5),AQ3121)</f>
        <v>0</v>
      </c>
      <c r="AU3121" s="58">
        <f ca="1">IF(AND(AQ3121&gt;0,AR3121&gt;0),COUNTIF(AU$6:AU3120,"&gt;0")+1,0)</f>
        <v>0</v>
      </c>
    </row>
    <row r="3122" spans="40:47">
      <c r="AN3122" s="58">
        <v>87</v>
      </c>
      <c r="AO3122" s="58">
        <v>2</v>
      </c>
      <c r="AP3122" s="58">
        <v>9</v>
      </c>
      <c r="AQ3122" s="58">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58">
        <f ca="1">COUNTIF(INDIRECT("H"&amp;(ROW()+12*(($AN3122-1)*3+$AO3122)-ROW())/12+5):INDIRECT("S"&amp;(ROW()+12*(($AN3122-1)*3+$AO3122)-ROW())/12+5),AQ3122)</f>
        <v>0</v>
      </c>
      <c r="AU3122" s="58">
        <f ca="1">IF(AND(AQ3122&gt;0,AR3122&gt;0),COUNTIF(AU$6:AU3121,"&gt;0")+1,0)</f>
        <v>0</v>
      </c>
    </row>
    <row r="3123" spans="40:47">
      <c r="AN3123" s="58">
        <v>87</v>
      </c>
      <c r="AO3123" s="58">
        <v>2</v>
      </c>
      <c r="AP3123" s="58">
        <v>10</v>
      </c>
      <c r="AQ3123" s="58">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58">
        <f ca="1">COUNTIF(INDIRECT("H"&amp;(ROW()+12*(($AN3123-1)*3+$AO3123)-ROW())/12+5):INDIRECT("S"&amp;(ROW()+12*(($AN3123-1)*3+$AO3123)-ROW())/12+5),AQ3123)</f>
        <v>0</v>
      </c>
      <c r="AU3123" s="58">
        <f ca="1">IF(AND(AQ3123&gt;0,AR3123&gt;0),COUNTIF(AU$6:AU3122,"&gt;0")+1,0)</f>
        <v>0</v>
      </c>
    </row>
    <row r="3124" spans="40:47">
      <c r="AN3124" s="58">
        <v>87</v>
      </c>
      <c r="AO3124" s="58">
        <v>2</v>
      </c>
      <c r="AP3124" s="58">
        <v>11</v>
      </c>
      <c r="AQ3124" s="58">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58">
        <f ca="1">COUNTIF(INDIRECT("H"&amp;(ROW()+12*(($AN3124-1)*3+$AO3124)-ROW())/12+5):INDIRECT("S"&amp;(ROW()+12*(($AN3124-1)*3+$AO3124)-ROW())/12+5),AQ3124)</f>
        <v>0</v>
      </c>
      <c r="AU3124" s="58">
        <f ca="1">IF(AND(AQ3124&gt;0,AR3124&gt;0),COUNTIF(AU$6:AU3123,"&gt;0")+1,0)</f>
        <v>0</v>
      </c>
    </row>
    <row r="3125" spans="40:47">
      <c r="AN3125" s="58">
        <v>87</v>
      </c>
      <c r="AO3125" s="58">
        <v>2</v>
      </c>
      <c r="AP3125" s="58">
        <v>12</v>
      </c>
      <c r="AQ3125" s="58">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58">
        <f ca="1">COUNTIF(INDIRECT("H"&amp;(ROW()+12*(($AN3125-1)*3+$AO3125)-ROW())/12+5):INDIRECT("S"&amp;(ROW()+12*(($AN3125-1)*3+$AO3125)-ROW())/12+5),AQ3125)</f>
        <v>0</v>
      </c>
      <c r="AU3125" s="58">
        <f ca="1">IF(AND(AQ3125&gt;0,AR3125&gt;0),COUNTIF(AU$6:AU3124,"&gt;0")+1,0)</f>
        <v>0</v>
      </c>
    </row>
    <row r="3126" spans="40:47">
      <c r="AN3126" s="58">
        <v>87</v>
      </c>
      <c r="AO3126" s="58">
        <v>3</v>
      </c>
      <c r="AP3126" s="58">
        <v>1</v>
      </c>
      <c r="AQ3126" s="58">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58">
        <f ca="1">COUNTIF(INDIRECT("H"&amp;(ROW()+12*(($AN3126-1)*3+$AO3126)-ROW())/12+5):INDIRECT("S"&amp;(ROW()+12*(($AN3126-1)*3+$AO3126)-ROW())/12+5),AQ3126)</f>
        <v>0</v>
      </c>
      <c r="AU3126" s="58">
        <f ca="1">IF(AND(AQ3126&gt;0,AR3126&gt;0),COUNTIF(AU$6:AU3125,"&gt;0")+1,0)</f>
        <v>0</v>
      </c>
    </row>
    <row r="3127" spans="40:47">
      <c r="AN3127" s="58">
        <v>87</v>
      </c>
      <c r="AO3127" s="58">
        <v>3</v>
      </c>
      <c r="AP3127" s="58">
        <v>2</v>
      </c>
      <c r="AQ3127" s="58">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58">
        <f ca="1">COUNTIF(INDIRECT("H"&amp;(ROW()+12*(($AN3127-1)*3+$AO3127)-ROW())/12+5):INDIRECT("S"&amp;(ROW()+12*(($AN3127-1)*3+$AO3127)-ROW())/12+5),AQ3127)</f>
        <v>0</v>
      </c>
      <c r="AU3127" s="58">
        <f ca="1">IF(AND(AQ3127&gt;0,AR3127&gt;0),COUNTIF(AU$6:AU3126,"&gt;0")+1,0)</f>
        <v>0</v>
      </c>
    </row>
    <row r="3128" spans="40:47">
      <c r="AN3128" s="58">
        <v>87</v>
      </c>
      <c r="AO3128" s="58">
        <v>3</v>
      </c>
      <c r="AP3128" s="58">
        <v>3</v>
      </c>
      <c r="AQ3128" s="58">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58">
        <f ca="1">COUNTIF(INDIRECT("H"&amp;(ROW()+12*(($AN3128-1)*3+$AO3128)-ROW())/12+5):INDIRECT("S"&amp;(ROW()+12*(($AN3128-1)*3+$AO3128)-ROW())/12+5),AQ3128)</f>
        <v>0</v>
      </c>
      <c r="AU3128" s="58">
        <f ca="1">IF(AND(AQ3128&gt;0,AR3128&gt;0),COUNTIF(AU$6:AU3127,"&gt;0")+1,0)</f>
        <v>0</v>
      </c>
    </row>
    <row r="3129" spans="40:47">
      <c r="AN3129" s="58">
        <v>87</v>
      </c>
      <c r="AO3129" s="58">
        <v>3</v>
      </c>
      <c r="AP3129" s="58">
        <v>4</v>
      </c>
      <c r="AQ3129" s="58">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58">
        <f ca="1">COUNTIF(INDIRECT("H"&amp;(ROW()+12*(($AN3129-1)*3+$AO3129)-ROW())/12+5):INDIRECT("S"&amp;(ROW()+12*(($AN3129-1)*3+$AO3129)-ROW())/12+5),AQ3129)</f>
        <v>0</v>
      </c>
      <c r="AU3129" s="58">
        <f ca="1">IF(AND(AQ3129&gt;0,AR3129&gt;0),COUNTIF(AU$6:AU3128,"&gt;0")+1,0)</f>
        <v>0</v>
      </c>
    </row>
    <row r="3130" spans="40:47">
      <c r="AN3130" s="58">
        <v>87</v>
      </c>
      <c r="AO3130" s="58">
        <v>3</v>
      </c>
      <c r="AP3130" s="58">
        <v>5</v>
      </c>
      <c r="AQ3130" s="58">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58">
        <f ca="1">COUNTIF(INDIRECT("H"&amp;(ROW()+12*(($AN3130-1)*3+$AO3130)-ROW())/12+5):INDIRECT("S"&amp;(ROW()+12*(($AN3130-1)*3+$AO3130)-ROW())/12+5),AQ3130)</f>
        <v>0</v>
      </c>
      <c r="AU3130" s="58">
        <f ca="1">IF(AND(AQ3130&gt;0,AR3130&gt;0),COUNTIF(AU$6:AU3129,"&gt;0")+1,0)</f>
        <v>0</v>
      </c>
    </row>
    <row r="3131" spans="40:47">
      <c r="AN3131" s="58">
        <v>87</v>
      </c>
      <c r="AO3131" s="58">
        <v>3</v>
      </c>
      <c r="AP3131" s="58">
        <v>6</v>
      </c>
      <c r="AQ3131" s="58">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58">
        <f ca="1">COUNTIF(INDIRECT("H"&amp;(ROW()+12*(($AN3131-1)*3+$AO3131)-ROW())/12+5):INDIRECT("S"&amp;(ROW()+12*(($AN3131-1)*3+$AO3131)-ROW())/12+5),AQ3131)</f>
        <v>0</v>
      </c>
      <c r="AU3131" s="58">
        <f ca="1">IF(AND(AQ3131&gt;0,AR3131&gt;0),COUNTIF(AU$6:AU3130,"&gt;0")+1,0)</f>
        <v>0</v>
      </c>
    </row>
    <row r="3132" spans="40:47">
      <c r="AN3132" s="58">
        <v>87</v>
      </c>
      <c r="AO3132" s="58">
        <v>3</v>
      </c>
      <c r="AP3132" s="58">
        <v>7</v>
      </c>
      <c r="AQ3132" s="58">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58">
        <f ca="1">COUNTIF(INDIRECT("H"&amp;(ROW()+12*(($AN3132-1)*3+$AO3132)-ROW())/12+5):INDIRECT("S"&amp;(ROW()+12*(($AN3132-1)*3+$AO3132)-ROW())/12+5),AQ3132)</f>
        <v>0</v>
      </c>
      <c r="AU3132" s="58">
        <f ca="1">IF(AND(AQ3132&gt;0,AR3132&gt;0),COUNTIF(AU$6:AU3131,"&gt;0")+1,0)</f>
        <v>0</v>
      </c>
    </row>
    <row r="3133" spans="40:47">
      <c r="AN3133" s="58">
        <v>87</v>
      </c>
      <c r="AO3133" s="58">
        <v>3</v>
      </c>
      <c r="AP3133" s="58">
        <v>8</v>
      </c>
      <c r="AQ3133" s="58">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58">
        <f ca="1">COUNTIF(INDIRECT("H"&amp;(ROW()+12*(($AN3133-1)*3+$AO3133)-ROW())/12+5):INDIRECT("S"&amp;(ROW()+12*(($AN3133-1)*3+$AO3133)-ROW())/12+5),AQ3133)</f>
        <v>0</v>
      </c>
      <c r="AU3133" s="58">
        <f ca="1">IF(AND(AQ3133&gt;0,AR3133&gt;0),COUNTIF(AU$6:AU3132,"&gt;0")+1,0)</f>
        <v>0</v>
      </c>
    </row>
    <row r="3134" spans="40:47">
      <c r="AN3134" s="58">
        <v>87</v>
      </c>
      <c r="AO3134" s="58">
        <v>3</v>
      </c>
      <c r="AP3134" s="58">
        <v>9</v>
      </c>
      <c r="AQ3134" s="58">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58">
        <f ca="1">COUNTIF(INDIRECT("H"&amp;(ROW()+12*(($AN3134-1)*3+$AO3134)-ROW())/12+5):INDIRECT("S"&amp;(ROW()+12*(($AN3134-1)*3+$AO3134)-ROW())/12+5),AQ3134)</f>
        <v>0</v>
      </c>
      <c r="AU3134" s="58">
        <f ca="1">IF(AND(AQ3134&gt;0,AR3134&gt;0),COUNTIF(AU$6:AU3133,"&gt;0")+1,0)</f>
        <v>0</v>
      </c>
    </row>
    <row r="3135" spans="40:47">
      <c r="AN3135" s="58">
        <v>87</v>
      </c>
      <c r="AO3135" s="58">
        <v>3</v>
      </c>
      <c r="AP3135" s="58">
        <v>10</v>
      </c>
      <c r="AQ3135" s="58">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58">
        <f ca="1">COUNTIF(INDIRECT("H"&amp;(ROW()+12*(($AN3135-1)*3+$AO3135)-ROW())/12+5):INDIRECT("S"&amp;(ROW()+12*(($AN3135-1)*3+$AO3135)-ROW())/12+5),AQ3135)</f>
        <v>0</v>
      </c>
      <c r="AU3135" s="58">
        <f ca="1">IF(AND(AQ3135&gt;0,AR3135&gt;0),COUNTIF(AU$6:AU3134,"&gt;0")+1,0)</f>
        <v>0</v>
      </c>
    </row>
    <row r="3136" spans="40:47">
      <c r="AN3136" s="58">
        <v>87</v>
      </c>
      <c r="AO3136" s="58">
        <v>3</v>
      </c>
      <c r="AP3136" s="58">
        <v>11</v>
      </c>
      <c r="AQ3136" s="58">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58">
        <f ca="1">COUNTIF(INDIRECT("H"&amp;(ROW()+12*(($AN3136-1)*3+$AO3136)-ROW())/12+5):INDIRECT("S"&amp;(ROW()+12*(($AN3136-1)*3+$AO3136)-ROW())/12+5),AQ3136)</f>
        <v>0</v>
      </c>
      <c r="AU3136" s="58">
        <f ca="1">IF(AND(AQ3136&gt;0,AR3136&gt;0),COUNTIF(AU$6:AU3135,"&gt;0")+1,0)</f>
        <v>0</v>
      </c>
    </row>
    <row r="3137" spans="40:47">
      <c r="AN3137" s="243">
        <v>87</v>
      </c>
      <c r="AO3137" s="243">
        <v>3</v>
      </c>
      <c r="AP3137" s="243">
        <v>12</v>
      </c>
      <c r="AQ3137" s="58">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58">
        <f ca="1">COUNTIF(INDIRECT("H"&amp;(ROW()+12*(($AN3137-1)*3+$AO3137)-ROW())/12+5):INDIRECT("S"&amp;(ROW()+12*(($AN3137-1)*3+$AO3137)-ROW())/12+5),AQ3137)</f>
        <v>0</v>
      </c>
      <c r="AU3137" s="58">
        <f ca="1">IF(AND(AQ3137&gt;0,AR3137&gt;0),COUNTIF(AU$6:AU3136,"&gt;0")+1,0)</f>
        <v>0</v>
      </c>
    </row>
    <row r="3138" spans="40:47">
      <c r="AN3138" s="58">
        <v>88</v>
      </c>
      <c r="AO3138" s="58">
        <v>1</v>
      </c>
      <c r="AP3138" s="58">
        <v>1</v>
      </c>
      <c r="AQ3138" s="58">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58">
        <f ca="1">COUNTIF(INDIRECT("H"&amp;(ROW()+12*(($AN3138-1)*3+$AO3138)-ROW())/12+5):INDIRECT("S"&amp;(ROW()+12*(($AN3138-1)*3+$AO3138)-ROW())/12+5),AQ3138)</f>
        <v>0</v>
      </c>
      <c r="AU3138" s="58">
        <f ca="1">IF(AND(AQ3138&gt;0,AR3138&gt;0),COUNTIF(AU$6:AU3137,"&gt;0")+1,0)</f>
        <v>0</v>
      </c>
    </row>
    <row r="3139" spans="40:47">
      <c r="AN3139" s="58">
        <v>88</v>
      </c>
      <c r="AO3139" s="58">
        <v>1</v>
      </c>
      <c r="AP3139" s="58">
        <v>2</v>
      </c>
      <c r="AQ3139" s="58">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58">
        <f ca="1">COUNTIF(INDIRECT("H"&amp;(ROW()+12*(($AN3139-1)*3+$AO3139)-ROW())/12+5):INDIRECT("S"&amp;(ROW()+12*(($AN3139-1)*3+$AO3139)-ROW())/12+5),AQ3139)</f>
        <v>0</v>
      </c>
      <c r="AU3139" s="58">
        <f ca="1">IF(AND(AQ3139&gt;0,AR3139&gt;0),COUNTIF(AU$6:AU3138,"&gt;0")+1,0)</f>
        <v>0</v>
      </c>
    </row>
    <row r="3140" spans="40:47">
      <c r="AN3140" s="58">
        <v>88</v>
      </c>
      <c r="AO3140" s="58">
        <v>1</v>
      </c>
      <c r="AP3140" s="58">
        <v>3</v>
      </c>
      <c r="AQ3140" s="58">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58">
        <f ca="1">COUNTIF(INDIRECT("H"&amp;(ROW()+12*(($AN3140-1)*3+$AO3140)-ROW())/12+5):INDIRECT("S"&amp;(ROW()+12*(($AN3140-1)*3+$AO3140)-ROW())/12+5),AQ3140)</f>
        <v>0</v>
      </c>
      <c r="AU3140" s="58">
        <f ca="1">IF(AND(AQ3140&gt;0,AR3140&gt;0),COUNTIF(AU$6:AU3139,"&gt;0")+1,0)</f>
        <v>0</v>
      </c>
    </row>
    <row r="3141" spans="40:47">
      <c r="AN3141" s="58">
        <v>88</v>
      </c>
      <c r="AO3141" s="58">
        <v>1</v>
      </c>
      <c r="AP3141" s="58">
        <v>4</v>
      </c>
      <c r="AQ3141" s="58">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58">
        <f ca="1">COUNTIF(INDIRECT("H"&amp;(ROW()+12*(($AN3141-1)*3+$AO3141)-ROW())/12+5):INDIRECT("S"&amp;(ROW()+12*(($AN3141-1)*3+$AO3141)-ROW())/12+5),AQ3141)</f>
        <v>0</v>
      </c>
      <c r="AU3141" s="58">
        <f ca="1">IF(AND(AQ3141&gt;0,AR3141&gt;0),COUNTIF(AU$6:AU3140,"&gt;0")+1,0)</f>
        <v>0</v>
      </c>
    </row>
    <row r="3142" spans="40:47">
      <c r="AN3142" s="58">
        <v>88</v>
      </c>
      <c r="AO3142" s="58">
        <v>1</v>
      </c>
      <c r="AP3142" s="58">
        <v>5</v>
      </c>
      <c r="AQ3142" s="58">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58">
        <f ca="1">COUNTIF(INDIRECT("H"&amp;(ROW()+12*(($AN3142-1)*3+$AO3142)-ROW())/12+5):INDIRECT("S"&amp;(ROW()+12*(($AN3142-1)*3+$AO3142)-ROW())/12+5),AQ3142)</f>
        <v>0</v>
      </c>
      <c r="AU3142" s="58">
        <f ca="1">IF(AND(AQ3142&gt;0,AR3142&gt;0),COUNTIF(AU$6:AU3141,"&gt;0")+1,0)</f>
        <v>0</v>
      </c>
    </row>
    <row r="3143" spans="40:47">
      <c r="AN3143" s="58">
        <v>88</v>
      </c>
      <c r="AO3143" s="58">
        <v>1</v>
      </c>
      <c r="AP3143" s="58">
        <v>6</v>
      </c>
      <c r="AQ3143" s="58">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58">
        <f ca="1">COUNTIF(INDIRECT("H"&amp;(ROW()+12*(($AN3143-1)*3+$AO3143)-ROW())/12+5):INDIRECT("S"&amp;(ROW()+12*(($AN3143-1)*3+$AO3143)-ROW())/12+5),AQ3143)</f>
        <v>0</v>
      </c>
      <c r="AU3143" s="58">
        <f ca="1">IF(AND(AQ3143&gt;0,AR3143&gt;0),COUNTIF(AU$6:AU3142,"&gt;0")+1,0)</f>
        <v>0</v>
      </c>
    </row>
    <row r="3144" spans="40:47">
      <c r="AN3144" s="58">
        <v>88</v>
      </c>
      <c r="AO3144" s="58">
        <v>1</v>
      </c>
      <c r="AP3144" s="58">
        <v>7</v>
      </c>
      <c r="AQ3144" s="58">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58">
        <f ca="1">COUNTIF(INDIRECT("H"&amp;(ROW()+12*(($AN3144-1)*3+$AO3144)-ROW())/12+5):INDIRECT("S"&amp;(ROW()+12*(($AN3144-1)*3+$AO3144)-ROW())/12+5),AQ3144)</f>
        <v>0</v>
      </c>
      <c r="AU3144" s="58">
        <f ca="1">IF(AND(AQ3144&gt;0,AR3144&gt;0),COUNTIF(AU$6:AU3143,"&gt;0")+1,0)</f>
        <v>0</v>
      </c>
    </row>
    <row r="3145" spans="40:47">
      <c r="AN3145" s="58">
        <v>88</v>
      </c>
      <c r="AO3145" s="58">
        <v>1</v>
      </c>
      <c r="AP3145" s="58">
        <v>8</v>
      </c>
      <c r="AQ3145" s="58">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58">
        <f ca="1">COUNTIF(INDIRECT("H"&amp;(ROW()+12*(($AN3145-1)*3+$AO3145)-ROW())/12+5):INDIRECT("S"&amp;(ROW()+12*(($AN3145-1)*3+$AO3145)-ROW())/12+5),AQ3145)</f>
        <v>0</v>
      </c>
      <c r="AU3145" s="58">
        <f ca="1">IF(AND(AQ3145&gt;0,AR3145&gt;0),COUNTIF(AU$6:AU3144,"&gt;0")+1,0)</f>
        <v>0</v>
      </c>
    </row>
    <row r="3146" spans="40:47">
      <c r="AN3146" s="58">
        <v>88</v>
      </c>
      <c r="AO3146" s="58">
        <v>1</v>
      </c>
      <c r="AP3146" s="58">
        <v>9</v>
      </c>
      <c r="AQ3146" s="58">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58">
        <f ca="1">COUNTIF(INDIRECT("H"&amp;(ROW()+12*(($AN3146-1)*3+$AO3146)-ROW())/12+5):INDIRECT("S"&amp;(ROW()+12*(($AN3146-1)*3+$AO3146)-ROW())/12+5),AQ3146)</f>
        <v>0</v>
      </c>
      <c r="AU3146" s="58">
        <f ca="1">IF(AND(AQ3146&gt;0,AR3146&gt;0),COUNTIF(AU$6:AU3145,"&gt;0")+1,0)</f>
        <v>0</v>
      </c>
    </row>
    <row r="3147" spans="40:47">
      <c r="AN3147" s="58">
        <v>88</v>
      </c>
      <c r="AO3147" s="58">
        <v>1</v>
      </c>
      <c r="AP3147" s="58">
        <v>10</v>
      </c>
      <c r="AQ3147" s="58">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58">
        <f ca="1">COUNTIF(INDIRECT("H"&amp;(ROW()+12*(($AN3147-1)*3+$AO3147)-ROW())/12+5):INDIRECT("S"&amp;(ROW()+12*(($AN3147-1)*3+$AO3147)-ROW())/12+5),AQ3147)</f>
        <v>0</v>
      </c>
      <c r="AU3147" s="58">
        <f ca="1">IF(AND(AQ3147&gt;0,AR3147&gt;0),COUNTIF(AU$6:AU3146,"&gt;0")+1,0)</f>
        <v>0</v>
      </c>
    </row>
    <row r="3148" spans="40:47">
      <c r="AN3148" s="58">
        <v>88</v>
      </c>
      <c r="AO3148" s="58">
        <v>1</v>
      </c>
      <c r="AP3148" s="58">
        <v>11</v>
      </c>
      <c r="AQ3148" s="58">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58">
        <f ca="1">COUNTIF(INDIRECT("H"&amp;(ROW()+12*(($AN3148-1)*3+$AO3148)-ROW())/12+5):INDIRECT("S"&amp;(ROW()+12*(($AN3148-1)*3+$AO3148)-ROW())/12+5),AQ3148)</f>
        <v>0</v>
      </c>
      <c r="AU3148" s="58">
        <f ca="1">IF(AND(AQ3148&gt;0,AR3148&gt;0),COUNTIF(AU$6:AU3147,"&gt;0")+1,0)</f>
        <v>0</v>
      </c>
    </row>
    <row r="3149" spans="40:47">
      <c r="AN3149" s="58">
        <v>88</v>
      </c>
      <c r="AO3149" s="58">
        <v>1</v>
      </c>
      <c r="AP3149" s="58">
        <v>12</v>
      </c>
      <c r="AQ3149" s="58">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58">
        <f ca="1">COUNTIF(INDIRECT("H"&amp;(ROW()+12*(($AN3149-1)*3+$AO3149)-ROW())/12+5):INDIRECT("S"&amp;(ROW()+12*(($AN3149-1)*3+$AO3149)-ROW())/12+5),AQ3149)</f>
        <v>0</v>
      </c>
      <c r="AU3149" s="58">
        <f ca="1">IF(AND(AQ3149&gt;0,AR3149&gt;0),COUNTIF(AU$6:AU3148,"&gt;0")+1,0)</f>
        <v>0</v>
      </c>
    </row>
    <row r="3150" spans="40:47">
      <c r="AN3150" s="58">
        <v>88</v>
      </c>
      <c r="AO3150" s="58">
        <v>2</v>
      </c>
      <c r="AP3150" s="58">
        <v>1</v>
      </c>
      <c r="AQ3150" s="58">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58">
        <f ca="1">COUNTIF(INDIRECT("H"&amp;(ROW()+12*(($AN3150-1)*3+$AO3150)-ROW())/12+5):INDIRECT("S"&amp;(ROW()+12*(($AN3150-1)*3+$AO3150)-ROW())/12+5),AQ3150)</f>
        <v>0</v>
      </c>
      <c r="AU3150" s="58">
        <f ca="1">IF(AND(AQ3150&gt;0,AR3150&gt;0),COUNTIF(AU$6:AU3149,"&gt;0")+1,0)</f>
        <v>0</v>
      </c>
    </row>
    <row r="3151" spans="40:47">
      <c r="AN3151" s="58">
        <v>88</v>
      </c>
      <c r="AO3151" s="58">
        <v>2</v>
      </c>
      <c r="AP3151" s="58">
        <v>2</v>
      </c>
      <c r="AQ3151" s="58">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58">
        <f ca="1">COUNTIF(INDIRECT("H"&amp;(ROW()+12*(($AN3151-1)*3+$AO3151)-ROW())/12+5):INDIRECT("S"&amp;(ROW()+12*(($AN3151-1)*3+$AO3151)-ROW())/12+5),AQ3151)</f>
        <v>0</v>
      </c>
      <c r="AU3151" s="58">
        <f ca="1">IF(AND(AQ3151&gt;0,AR3151&gt;0),COUNTIF(AU$6:AU3150,"&gt;0")+1,0)</f>
        <v>0</v>
      </c>
    </row>
    <row r="3152" spans="40:47">
      <c r="AN3152" s="58">
        <v>88</v>
      </c>
      <c r="AO3152" s="58">
        <v>2</v>
      </c>
      <c r="AP3152" s="58">
        <v>3</v>
      </c>
      <c r="AQ3152" s="58">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58">
        <f ca="1">COUNTIF(INDIRECT("H"&amp;(ROW()+12*(($AN3152-1)*3+$AO3152)-ROW())/12+5):INDIRECT("S"&amp;(ROW()+12*(($AN3152-1)*3+$AO3152)-ROW())/12+5),AQ3152)</f>
        <v>0</v>
      </c>
      <c r="AU3152" s="58">
        <f ca="1">IF(AND(AQ3152&gt;0,AR3152&gt;0),COUNTIF(AU$6:AU3151,"&gt;0")+1,0)</f>
        <v>0</v>
      </c>
    </row>
    <row r="3153" spans="40:47">
      <c r="AN3153" s="58">
        <v>88</v>
      </c>
      <c r="AO3153" s="58">
        <v>2</v>
      </c>
      <c r="AP3153" s="58">
        <v>4</v>
      </c>
      <c r="AQ3153" s="58">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58">
        <f ca="1">COUNTIF(INDIRECT("H"&amp;(ROW()+12*(($AN3153-1)*3+$AO3153)-ROW())/12+5):INDIRECT("S"&amp;(ROW()+12*(($AN3153-1)*3+$AO3153)-ROW())/12+5),AQ3153)</f>
        <v>0</v>
      </c>
      <c r="AU3153" s="58">
        <f ca="1">IF(AND(AQ3153&gt;0,AR3153&gt;0),COUNTIF(AU$6:AU3152,"&gt;0")+1,0)</f>
        <v>0</v>
      </c>
    </row>
    <row r="3154" spans="40:47">
      <c r="AN3154" s="58">
        <v>88</v>
      </c>
      <c r="AO3154" s="58">
        <v>2</v>
      </c>
      <c r="AP3154" s="58">
        <v>5</v>
      </c>
      <c r="AQ3154" s="58">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58">
        <f ca="1">COUNTIF(INDIRECT("H"&amp;(ROW()+12*(($AN3154-1)*3+$AO3154)-ROW())/12+5):INDIRECT("S"&amp;(ROW()+12*(($AN3154-1)*3+$AO3154)-ROW())/12+5),AQ3154)</f>
        <v>0</v>
      </c>
      <c r="AU3154" s="58">
        <f ca="1">IF(AND(AQ3154&gt;0,AR3154&gt;0),COUNTIF(AU$6:AU3153,"&gt;0")+1,0)</f>
        <v>0</v>
      </c>
    </row>
    <row r="3155" spans="40:47">
      <c r="AN3155" s="58">
        <v>88</v>
      </c>
      <c r="AO3155" s="58">
        <v>2</v>
      </c>
      <c r="AP3155" s="58">
        <v>6</v>
      </c>
      <c r="AQ3155" s="58">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58">
        <f ca="1">COUNTIF(INDIRECT("H"&amp;(ROW()+12*(($AN3155-1)*3+$AO3155)-ROW())/12+5):INDIRECT("S"&amp;(ROW()+12*(($AN3155-1)*3+$AO3155)-ROW())/12+5),AQ3155)</f>
        <v>0</v>
      </c>
      <c r="AU3155" s="58">
        <f ca="1">IF(AND(AQ3155&gt;0,AR3155&gt;0),COUNTIF(AU$6:AU3154,"&gt;0")+1,0)</f>
        <v>0</v>
      </c>
    </row>
    <row r="3156" spans="40:47">
      <c r="AN3156" s="58">
        <v>88</v>
      </c>
      <c r="AO3156" s="58">
        <v>2</v>
      </c>
      <c r="AP3156" s="58">
        <v>7</v>
      </c>
      <c r="AQ3156" s="58">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58">
        <f ca="1">COUNTIF(INDIRECT("H"&amp;(ROW()+12*(($AN3156-1)*3+$AO3156)-ROW())/12+5):INDIRECT("S"&amp;(ROW()+12*(($AN3156-1)*3+$AO3156)-ROW())/12+5),AQ3156)</f>
        <v>0</v>
      </c>
      <c r="AU3156" s="58">
        <f ca="1">IF(AND(AQ3156&gt;0,AR3156&gt;0),COUNTIF(AU$6:AU3155,"&gt;0")+1,0)</f>
        <v>0</v>
      </c>
    </row>
    <row r="3157" spans="40:47">
      <c r="AN3157" s="58">
        <v>88</v>
      </c>
      <c r="AO3157" s="58">
        <v>2</v>
      </c>
      <c r="AP3157" s="58">
        <v>8</v>
      </c>
      <c r="AQ3157" s="58">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58">
        <f ca="1">COUNTIF(INDIRECT("H"&amp;(ROW()+12*(($AN3157-1)*3+$AO3157)-ROW())/12+5):INDIRECT("S"&amp;(ROW()+12*(($AN3157-1)*3+$AO3157)-ROW())/12+5),AQ3157)</f>
        <v>0</v>
      </c>
      <c r="AU3157" s="58">
        <f ca="1">IF(AND(AQ3157&gt;0,AR3157&gt;0),COUNTIF(AU$6:AU3156,"&gt;0")+1,0)</f>
        <v>0</v>
      </c>
    </row>
    <row r="3158" spans="40:47">
      <c r="AN3158" s="58">
        <v>88</v>
      </c>
      <c r="AO3158" s="58">
        <v>2</v>
      </c>
      <c r="AP3158" s="58">
        <v>9</v>
      </c>
      <c r="AQ3158" s="58">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58">
        <f ca="1">COUNTIF(INDIRECT("H"&amp;(ROW()+12*(($AN3158-1)*3+$AO3158)-ROW())/12+5):INDIRECT("S"&amp;(ROW()+12*(($AN3158-1)*3+$AO3158)-ROW())/12+5),AQ3158)</f>
        <v>0</v>
      </c>
      <c r="AU3158" s="58">
        <f ca="1">IF(AND(AQ3158&gt;0,AR3158&gt;0),COUNTIF(AU$6:AU3157,"&gt;0")+1,0)</f>
        <v>0</v>
      </c>
    </row>
    <row r="3159" spans="40:47">
      <c r="AN3159" s="58">
        <v>88</v>
      </c>
      <c r="AO3159" s="58">
        <v>2</v>
      </c>
      <c r="AP3159" s="58">
        <v>10</v>
      </c>
      <c r="AQ3159" s="58">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58">
        <f ca="1">COUNTIF(INDIRECT("H"&amp;(ROW()+12*(($AN3159-1)*3+$AO3159)-ROW())/12+5):INDIRECT("S"&amp;(ROW()+12*(($AN3159-1)*3+$AO3159)-ROW())/12+5),AQ3159)</f>
        <v>0</v>
      </c>
      <c r="AU3159" s="58">
        <f ca="1">IF(AND(AQ3159&gt;0,AR3159&gt;0),COUNTIF(AU$6:AU3158,"&gt;0")+1,0)</f>
        <v>0</v>
      </c>
    </row>
    <row r="3160" spans="40:47">
      <c r="AN3160" s="58">
        <v>88</v>
      </c>
      <c r="AO3160" s="58">
        <v>2</v>
      </c>
      <c r="AP3160" s="58">
        <v>11</v>
      </c>
      <c r="AQ3160" s="58">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58">
        <f ca="1">COUNTIF(INDIRECT("H"&amp;(ROW()+12*(($AN3160-1)*3+$AO3160)-ROW())/12+5):INDIRECT("S"&amp;(ROW()+12*(($AN3160-1)*3+$AO3160)-ROW())/12+5),AQ3160)</f>
        <v>0</v>
      </c>
      <c r="AU3160" s="58">
        <f ca="1">IF(AND(AQ3160&gt;0,AR3160&gt;0),COUNTIF(AU$6:AU3159,"&gt;0")+1,0)</f>
        <v>0</v>
      </c>
    </row>
    <row r="3161" spans="40:47">
      <c r="AN3161" s="58">
        <v>88</v>
      </c>
      <c r="AO3161" s="58">
        <v>2</v>
      </c>
      <c r="AP3161" s="58">
        <v>12</v>
      </c>
      <c r="AQ3161" s="58">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58">
        <f ca="1">COUNTIF(INDIRECT("H"&amp;(ROW()+12*(($AN3161-1)*3+$AO3161)-ROW())/12+5):INDIRECT("S"&amp;(ROW()+12*(($AN3161-1)*3+$AO3161)-ROW())/12+5),AQ3161)</f>
        <v>0</v>
      </c>
      <c r="AU3161" s="58">
        <f ca="1">IF(AND(AQ3161&gt;0,AR3161&gt;0),COUNTIF(AU$6:AU3160,"&gt;0")+1,0)</f>
        <v>0</v>
      </c>
    </row>
    <row r="3162" spans="40:47">
      <c r="AN3162" s="58">
        <v>88</v>
      </c>
      <c r="AO3162" s="58">
        <v>3</v>
      </c>
      <c r="AP3162" s="58">
        <v>1</v>
      </c>
      <c r="AQ3162" s="58">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58">
        <f ca="1">COUNTIF(INDIRECT("H"&amp;(ROW()+12*(($AN3162-1)*3+$AO3162)-ROW())/12+5):INDIRECT("S"&amp;(ROW()+12*(($AN3162-1)*3+$AO3162)-ROW())/12+5),AQ3162)</f>
        <v>0</v>
      </c>
      <c r="AU3162" s="58">
        <f ca="1">IF(AND(AQ3162&gt;0,AR3162&gt;0),COUNTIF(AU$6:AU3161,"&gt;0")+1,0)</f>
        <v>0</v>
      </c>
    </row>
    <row r="3163" spans="40:47">
      <c r="AN3163" s="58">
        <v>88</v>
      </c>
      <c r="AO3163" s="58">
        <v>3</v>
      </c>
      <c r="AP3163" s="58">
        <v>2</v>
      </c>
      <c r="AQ3163" s="58">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58">
        <f ca="1">COUNTIF(INDIRECT("H"&amp;(ROW()+12*(($AN3163-1)*3+$AO3163)-ROW())/12+5):INDIRECT("S"&amp;(ROW()+12*(($AN3163-1)*3+$AO3163)-ROW())/12+5),AQ3163)</f>
        <v>0</v>
      </c>
      <c r="AU3163" s="58">
        <f ca="1">IF(AND(AQ3163&gt;0,AR3163&gt;0),COUNTIF(AU$6:AU3162,"&gt;0")+1,0)</f>
        <v>0</v>
      </c>
    </row>
    <row r="3164" spans="40:47">
      <c r="AN3164" s="58">
        <v>88</v>
      </c>
      <c r="AO3164" s="58">
        <v>3</v>
      </c>
      <c r="AP3164" s="58">
        <v>3</v>
      </c>
      <c r="AQ3164" s="58">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58">
        <f ca="1">COUNTIF(INDIRECT("H"&amp;(ROW()+12*(($AN3164-1)*3+$AO3164)-ROW())/12+5):INDIRECT("S"&amp;(ROW()+12*(($AN3164-1)*3+$AO3164)-ROW())/12+5),AQ3164)</f>
        <v>0</v>
      </c>
      <c r="AU3164" s="58">
        <f ca="1">IF(AND(AQ3164&gt;0,AR3164&gt;0),COUNTIF(AU$6:AU3163,"&gt;0")+1,0)</f>
        <v>0</v>
      </c>
    </row>
    <row r="3165" spans="40:47">
      <c r="AN3165" s="58">
        <v>88</v>
      </c>
      <c r="AO3165" s="58">
        <v>3</v>
      </c>
      <c r="AP3165" s="58">
        <v>4</v>
      </c>
      <c r="AQ3165" s="58">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58">
        <f ca="1">COUNTIF(INDIRECT("H"&amp;(ROW()+12*(($AN3165-1)*3+$AO3165)-ROW())/12+5):INDIRECT("S"&amp;(ROW()+12*(($AN3165-1)*3+$AO3165)-ROW())/12+5),AQ3165)</f>
        <v>0</v>
      </c>
      <c r="AU3165" s="58">
        <f ca="1">IF(AND(AQ3165&gt;0,AR3165&gt;0),COUNTIF(AU$6:AU3164,"&gt;0")+1,0)</f>
        <v>0</v>
      </c>
    </row>
    <row r="3166" spans="40:47">
      <c r="AN3166" s="58">
        <v>88</v>
      </c>
      <c r="AO3166" s="58">
        <v>3</v>
      </c>
      <c r="AP3166" s="58">
        <v>5</v>
      </c>
      <c r="AQ3166" s="58">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58">
        <f ca="1">COUNTIF(INDIRECT("H"&amp;(ROW()+12*(($AN3166-1)*3+$AO3166)-ROW())/12+5):INDIRECT("S"&amp;(ROW()+12*(($AN3166-1)*3+$AO3166)-ROW())/12+5),AQ3166)</f>
        <v>0</v>
      </c>
      <c r="AU3166" s="58">
        <f ca="1">IF(AND(AQ3166&gt;0,AR3166&gt;0),COUNTIF(AU$6:AU3165,"&gt;0")+1,0)</f>
        <v>0</v>
      </c>
    </row>
    <row r="3167" spans="40:47">
      <c r="AN3167" s="58">
        <v>88</v>
      </c>
      <c r="AO3167" s="58">
        <v>3</v>
      </c>
      <c r="AP3167" s="58">
        <v>6</v>
      </c>
      <c r="AQ3167" s="58">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58">
        <f ca="1">COUNTIF(INDIRECT("H"&amp;(ROW()+12*(($AN3167-1)*3+$AO3167)-ROW())/12+5):INDIRECT("S"&amp;(ROW()+12*(($AN3167-1)*3+$AO3167)-ROW())/12+5),AQ3167)</f>
        <v>0</v>
      </c>
      <c r="AU3167" s="58">
        <f ca="1">IF(AND(AQ3167&gt;0,AR3167&gt;0),COUNTIF(AU$6:AU3166,"&gt;0")+1,0)</f>
        <v>0</v>
      </c>
    </row>
    <row r="3168" spans="40:47">
      <c r="AN3168" s="58">
        <v>88</v>
      </c>
      <c r="AO3168" s="58">
        <v>3</v>
      </c>
      <c r="AP3168" s="58">
        <v>7</v>
      </c>
      <c r="AQ3168" s="58">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58">
        <f ca="1">COUNTIF(INDIRECT("H"&amp;(ROW()+12*(($AN3168-1)*3+$AO3168)-ROW())/12+5):INDIRECT("S"&amp;(ROW()+12*(($AN3168-1)*3+$AO3168)-ROW())/12+5),AQ3168)</f>
        <v>0</v>
      </c>
      <c r="AU3168" s="58">
        <f ca="1">IF(AND(AQ3168&gt;0,AR3168&gt;0),COUNTIF(AU$6:AU3167,"&gt;0")+1,0)</f>
        <v>0</v>
      </c>
    </row>
    <row r="3169" spans="40:47">
      <c r="AN3169" s="58">
        <v>88</v>
      </c>
      <c r="AO3169" s="58">
        <v>3</v>
      </c>
      <c r="AP3169" s="58">
        <v>8</v>
      </c>
      <c r="AQ3169" s="58">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58">
        <f ca="1">COUNTIF(INDIRECT("H"&amp;(ROW()+12*(($AN3169-1)*3+$AO3169)-ROW())/12+5):INDIRECT("S"&amp;(ROW()+12*(($AN3169-1)*3+$AO3169)-ROW())/12+5),AQ3169)</f>
        <v>0</v>
      </c>
      <c r="AU3169" s="58">
        <f ca="1">IF(AND(AQ3169&gt;0,AR3169&gt;0),COUNTIF(AU$6:AU3168,"&gt;0")+1,0)</f>
        <v>0</v>
      </c>
    </row>
    <row r="3170" spans="40:47">
      <c r="AN3170" s="58">
        <v>88</v>
      </c>
      <c r="AO3170" s="58">
        <v>3</v>
      </c>
      <c r="AP3170" s="58">
        <v>9</v>
      </c>
      <c r="AQ3170" s="58">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58">
        <f ca="1">COUNTIF(INDIRECT("H"&amp;(ROW()+12*(($AN3170-1)*3+$AO3170)-ROW())/12+5):INDIRECT("S"&amp;(ROW()+12*(($AN3170-1)*3+$AO3170)-ROW())/12+5),AQ3170)</f>
        <v>0</v>
      </c>
      <c r="AU3170" s="58">
        <f ca="1">IF(AND(AQ3170&gt;0,AR3170&gt;0),COUNTIF(AU$6:AU3169,"&gt;0")+1,0)</f>
        <v>0</v>
      </c>
    </row>
    <row r="3171" spans="40:47">
      <c r="AN3171" s="58">
        <v>88</v>
      </c>
      <c r="AO3171" s="58">
        <v>3</v>
      </c>
      <c r="AP3171" s="58">
        <v>10</v>
      </c>
      <c r="AQ3171" s="58">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58">
        <f ca="1">COUNTIF(INDIRECT("H"&amp;(ROW()+12*(($AN3171-1)*3+$AO3171)-ROW())/12+5):INDIRECT("S"&amp;(ROW()+12*(($AN3171-1)*3+$AO3171)-ROW())/12+5),AQ3171)</f>
        <v>0</v>
      </c>
      <c r="AU3171" s="58">
        <f ca="1">IF(AND(AQ3171&gt;0,AR3171&gt;0),COUNTIF(AU$6:AU3170,"&gt;0")+1,0)</f>
        <v>0</v>
      </c>
    </row>
    <row r="3172" spans="40:47">
      <c r="AN3172" s="58">
        <v>88</v>
      </c>
      <c r="AO3172" s="58">
        <v>3</v>
      </c>
      <c r="AP3172" s="58">
        <v>11</v>
      </c>
      <c r="AQ3172" s="58">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58">
        <f ca="1">COUNTIF(INDIRECT("H"&amp;(ROW()+12*(($AN3172-1)*3+$AO3172)-ROW())/12+5):INDIRECT("S"&amp;(ROW()+12*(($AN3172-1)*3+$AO3172)-ROW())/12+5),AQ3172)</f>
        <v>0</v>
      </c>
      <c r="AU3172" s="58">
        <f ca="1">IF(AND(AQ3172&gt;0,AR3172&gt;0),COUNTIF(AU$6:AU3171,"&gt;0")+1,0)</f>
        <v>0</v>
      </c>
    </row>
    <row r="3173" spans="40:47">
      <c r="AN3173" s="243">
        <v>88</v>
      </c>
      <c r="AO3173" s="243">
        <v>3</v>
      </c>
      <c r="AP3173" s="243">
        <v>12</v>
      </c>
      <c r="AQ3173" s="243">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243">
        <f ca="1">COUNTIF(INDIRECT("H"&amp;(ROW()+12*(($AN3173-1)*3+$AO3173)-ROW())/12+5):INDIRECT("S"&amp;(ROW()+12*(($AN3173-1)*3+$AO3173)-ROW())/12+5),AQ3173)</f>
        <v>0</v>
      </c>
      <c r="AS3173" s="243"/>
      <c r="AT3173" s="243"/>
      <c r="AU3173" s="243">
        <f ca="1">IF(AND(AQ3173&gt;0,AR3173&gt;0),COUNTIF(AU$6:AU3172,"&gt;0")+1,0)</f>
        <v>0</v>
      </c>
    </row>
    <row r="3174" spans="40:47">
      <c r="AN3174" s="58">
        <v>89</v>
      </c>
      <c r="AO3174" s="58">
        <v>1</v>
      </c>
      <c r="AP3174" s="58">
        <v>1</v>
      </c>
      <c r="AQ3174" s="58">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58">
        <f ca="1">COUNTIF(INDIRECT("H"&amp;(ROW()+12*(($AN3174-1)*3+$AO3174)-ROW())/12+5):INDIRECT("S"&amp;(ROW()+12*(($AN3174-1)*3+$AO3174)-ROW())/12+5),AQ3174)</f>
        <v>0</v>
      </c>
      <c r="AU3174" s="58">
        <f ca="1">IF(AND(AQ3174&gt;0,AR3174&gt;0),COUNTIF(AU$6:AU3173,"&gt;0")+1,0)</f>
        <v>0</v>
      </c>
    </row>
    <row r="3175" spans="40:47">
      <c r="AN3175" s="58">
        <v>89</v>
      </c>
      <c r="AO3175" s="58">
        <v>1</v>
      </c>
      <c r="AP3175" s="58">
        <v>2</v>
      </c>
      <c r="AQ3175" s="58">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58">
        <f ca="1">COUNTIF(INDIRECT("H"&amp;(ROW()+12*(($AN3175-1)*3+$AO3175)-ROW())/12+5):INDIRECT("S"&amp;(ROW()+12*(($AN3175-1)*3+$AO3175)-ROW())/12+5),AQ3175)</f>
        <v>0</v>
      </c>
      <c r="AU3175" s="58">
        <f ca="1">IF(AND(AQ3175&gt;0,AR3175&gt;0),COUNTIF(AU$6:AU3174,"&gt;0")+1,0)</f>
        <v>0</v>
      </c>
    </row>
    <row r="3176" spans="40:47">
      <c r="AN3176" s="58">
        <v>89</v>
      </c>
      <c r="AO3176" s="58">
        <v>1</v>
      </c>
      <c r="AP3176" s="58">
        <v>3</v>
      </c>
      <c r="AQ3176" s="58">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58">
        <f ca="1">COUNTIF(INDIRECT("H"&amp;(ROW()+12*(($AN3176-1)*3+$AO3176)-ROW())/12+5):INDIRECT("S"&amp;(ROW()+12*(($AN3176-1)*3+$AO3176)-ROW())/12+5),AQ3176)</f>
        <v>0</v>
      </c>
      <c r="AU3176" s="58">
        <f ca="1">IF(AND(AQ3176&gt;0,AR3176&gt;0),COUNTIF(AU$6:AU3175,"&gt;0")+1,0)</f>
        <v>0</v>
      </c>
    </row>
    <row r="3177" spans="40:47">
      <c r="AN3177" s="58">
        <v>89</v>
      </c>
      <c r="AO3177" s="58">
        <v>1</v>
      </c>
      <c r="AP3177" s="58">
        <v>4</v>
      </c>
      <c r="AQ3177" s="58">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58">
        <f ca="1">COUNTIF(INDIRECT("H"&amp;(ROW()+12*(($AN3177-1)*3+$AO3177)-ROW())/12+5):INDIRECT("S"&amp;(ROW()+12*(($AN3177-1)*3+$AO3177)-ROW())/12+5),AQ3177)</f>
        <v>0</v>
      </c>
      <c r="AU3177" s="58">
        <f ca="1">IF(AND(AQ3177&gt;0,AR3177&gt;0),COUNTIF(AU$6:AU3176,"&gt;0")+1,0)</f>
        <v>0</v>
      </c>
    </row>
    <row r="3178" spans="40:47">
      <c r="AN3178" s="58">
        <v>89</v>
      </c>
      <c r="AO3178" s="58">
        <v>1</v>
      </c>
      <c r="AP3178" s="58">
        <v>5</v>
      </c>
      <c r="AQ3178" s="58">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58">
        <f ca="1">COUNTIF(INDIRECT("H"&amp;(ROW()+12*(($AN3178-1)*3+$AO3178)-ROW())/12+5):INDIRECT("S"&amp;(ROW()+12*(($AN3178-1)*3+$AO3178)-ROW())/12+5),AQ3178)</f>
        <v>0</v>
      </c>
      <c r="AU3178" s="58">
        <f ca="1">IF(AND(AQ3178&gt;0,AR3178&gt;0),COUNTIF(AU$6:AU3177,"&gt;0")+1,0)</f>
        <v>0</v>
      </c>
    </row>
    <row r="3179" spans="40:47">
      <c r="AN3179" s="58">
        <v>89</v>
      </c>
      <c r="AO3179" s="58">
        <v>1</v>
      </c>
      <c r="AP3179" s="58">
        <v>6</v>
      </c>
      <c r="AQ3179" s="58">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58">
        <f ca="1">COUNTIF(INDIRECT("H"&amp;(ROW()+12*(($AN3179-1)*3+$AO3179)-ROW())/12+5):INDIRECT("S"&amp;(ROW()+12*(($AN3179-1)*3+$AO3179)-ROW())/12+5),AQ3179)</f>
        <v>0</v>
      </c>
      <c r="AU3179" s="58">
        <f ca="1">IF(AND(AQ3179&gt;0,AR3179&gt;0),COUNTIF(AU$6:AU3178,"&gt;0")+1,0)</f>
        <v>0</v>
      </c>
    </row>
    <row r="3180" spans="40:47">
      <c r="AN3180" s="58">
        <v>89</v>
      </c>
      <c r="AO3180" s="58">
        <v>1</v>
      </c>
      <c r="AP3180" s="58">
        <v>7</v>
      </c>
      <c r="AQ3180" s="58">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58">
        <f ca="1">COUNTIF(INDIRECT("H"&amp;(ROW()+12*(($AN3180-1)*3+$AO3180)-ROW())/12+5):INDIRECT("S"&amp;(ROW()+12*(($AN3180-1)*3+$AO3180)-ROW())/12+5),AQ3180)</f>
        <v>0</v>
      </c>
      <c r="AU3180" s="58">
        <f ca="1">IF(AND(AQ3180&gt;0,AR3180&gt;0),COUNTIF(AU$6:AU3179,"&gt;0")+1,0)</f>
        <v>0</v>
      </c>
    </row>
    <row r="3181" spans="40:47">
      <c r="AN3181" s="58">
        <v>89</v>
      </c>
      <c r="AO3181" s="58">
        <v>1</v>
      </c>
      <c r="AP3181" s="58">
        <v>8</v>
      </c>
      <c r="AQ3181" s="58">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58">
        <f ca="1">COUNTIF(INDIRECT("H"&amp;(ROW()+12*(($AN3181-1)*3+$AO3181)-ROW())/12+5):INDIRECT("S"&amp;(ROW()+12*(($AN3181-1)*3+$AO3181)-ROW())/12+5),AQ3181)</f>
        <v>0</v>
      </c>
      <c r="AU3181" s="58">
        <f ca="1">IF(AND(AQ3181&gt;0,AR3181&gt;0),COUNTIF(AU$6:AU3180,"&gt;0")+1,0)</f>
        <v>0</v>
      </c>
    </row>
    <row r="3182" spans="40:47">
      <c r="AN3182" s="58">
        <v>89</v>
      </c>
      <c r="AO3182" s="58">
        <v>1</v>
      </c>
      <c r="AP3182" s="58">
        <v>9</v>
      </c>
      <c r="AQ3182" s="58">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58">
        <f ca="1">COUNTIF(INDIRECT("H"&amp;(ROW()+12*(($AN3182-1)*3+$AO3182)-ROW())/12+5):INDIRECT("S"&amp;(ROW()+12*(($AN3182-1)*3+$AO3182)-ROW())/12+5),AQ3182)</f>
        <v>0</v>
      </c>
      <c r="AU3182" s="58">
        <f ca="1">IF(AND(AQ3182&gt;0,AR3182&gt;0),COUNTIF(AU$6:AU3181,"&gt;0")+1,0)</f>
        <v>0</v>
      </c>
    </row>
    <row r="3183" spans="40:47">
      <c r="AN3183" s="58">
        <v>89</v>
      </c>
      <c r="AO3183" s="58">
        <v>1</v>
      </c>
      <c r="AP3183" s="58">
        <v>10</v>
      </c>
      <c r="AQ3183" s="58">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58">
        <f ca="1">COUNTIF(INDIRECT("H"&amp;(ROW()+12*(($AN3183-1)*3+$AO3183)-ROW())/12+5):INDIRECT("S"&amp;(ROW()+12*(($AN3183-1)*3+$AO3183)-ROW())/12+5),AQ3183)</f>
        <v>0</v>
      </c>
      <c r="AU3183" s="58">
        <f ca="1">IF(AND(AQ3183&gt;0,AR3183&gt;0),COUNTIF(AU$6:AU3182,"&gt;0")+1,0)</f>
        <v>0</v>
      </c>
    </row>
    <row r="3184" spans="40:47">
      <c r="AN3184" s="58">
        <v>89</v>
      </c>
      <c r="AO3184" s="58">
        <v>1</v>
      </c>
      <c r="AP3184" s="58">
        <v>11</v>
      </c>
      <c r="AQ3184" s="58">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58">
        <f ca="1">COUNTIF(INDIRECT("H"&amp;(ROW()+12*(($AN3184-1)*3+$AO3184)-ROW())/12+5):INDIRECT("S"&amp;(ROW()+12*(($AN3184-1)*3+$AO3184)-ROW())/12+5),AQ3184)</f>
        <v>0</v>
      </c>
      <c r="AU3184" s="58">
        <f ca="1">IF(AND(AQ3184&gt;0,AR3184&gt;0),COUNTIF(AU$6:AU3183,"&gt;0")+1,0)</f>
        <v>0</v>
      </c>
    </row>
    <row r="3185" spans="40:47">
      <c r="AN3185" s="58">
        <v>89</v>
      </c>
      <c r="AO3185" s="58">
        <v>1</v>
      </c>
      <c r="AP3185" s="58">
        <v>12</v>
      </c>
      <c r="AQ3185" s="58">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58">
        <f ca="1">COUNTIF(INDIRECT("H"&amp;(ROW()+12*(($AN3185-1)*3+$AO3185)-ROW())/12+5):INDIRECT("S"&amp;(ROW()+12*(($AN3185-1)*3+$AO3185)-ROW())/12+5),AQ3185)</f>
        <v>0</v>
      </c>
      <c r="AU3185" s="58">
        <f ca="1">IF(AND(AQ3185&gt;0,AR3185&gt;0),COUNTIF(AU$6:AU3184,"&gt;0")+1,0)</f>
        <v>0</v>
      </c>
    </row>
    <row r="3186" spans="40:47">
      <c r="AN3186" s="58">
        <v>89</v>
      </c>
      <c r="AO3186" s="58">
        <v>2</v>
      </c>
      <c r="AP3186" s="58">
        <v>1</v>
      </c>
      <c r="AQ3186" s="58">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58">
        <f ca="1">COUNTIF(INDIRECT("H"&amp;(ROW()+12*(($AN3186-1)*3+$AO3186)-ROW())/12+5):INDIRECT("S"&amp;(ROW()+12*(($AN3186-1)*3+$AO3186)-ROW())/12+5),AQ3186)</f>
        <v>0</v>
      </c>
      <c r="AU3186" s="58">
        <f ca="1">IF(AND(AQ3186&gt;0,AR3186&gt;0),COUNTIF(AU$6:AU3185,"&gt;0")+1,0)</f>
        <v>0</v>
      </c>
    </row>
    <row r="3187" spans="40:47">
      <c r="AN3187" s="58">
        <v>89</v>
      </c>
      <c r="AO3187" s="58">
        <v>2</v>
      </c>
      <c r="AP3187" s="58">
        <v>2</v>
      </c>
      <c r="AQ3187" s="58">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58">
        <f ca="1">COUNTIF(INDIRECT("H"&amp;(ROW()+12*(($AN3187-1)*3+$AO3187)-ROW())/12+5):INDIRECT("S"&amp;(ROW()+12*(($AN3187-1)*3+$AO3187)-ROW())/12+5),AQ3187)</f>
        <v>0</v>
      </c>
      <c r="AU3187" s="58">
        <f ca="1">IF(AND(AQ3187&gt;0,AR3187&gt;0),COUNTIF(AU$6:AU3186,"&gt;0")+1,0)</f>
        <v>0</v>
      </c>
    </row>
    <row r="3188" spans="40:47">
      <c r="AN3188" s="58">
        <v>89</v>
      </c>
      <c r="AO3188" s="58">
        <v>2</v>
      </c>
      <c r="AP3188" s="58">
        <v>3</v>
      </c>
      <c r="AQ3188" s="58">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58">
        <f ca="1">COUNTIF(INDIRECT("H"&amp;(ROW()+12*(($AN3188-1)*3+$AO3188)-ROW())/12+5):INDIRECT("S"&amp;(ROW()+12*(($AN3188-1)*3+$AO3188)-ROW())/12+5),AQ3188)</f>
        <v>0</v>
      </c>
      <c r="AU3188" s="58">
        <f ca="1">IF(AND(AQ3188&gt;0,AR3188&gt;0),COUNTIF(AU$6:AU3187,"&gt;0")+1,0)</f>
        <v>0</v>
      </c>
    </row>
    <row r="3189" spans="40:47">
      <c r="AN3189" s="58">
        <v>89</v>
      </c>
      <c r="AO3189" s="58">
        <v>2</v>
      </c>
      <c r="AP3189" s="58">
        <v>4</v>
      </c>
      <c r="AQ3189" s="58">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58">
        <f ca="1">COUNTIF(INDIRECT("H"&amp;(ROW()+12*(($AN3189-1)*3+$AO3189)-ROW())/12+5):INDIRECT("S"&amp;(ROW()+12*(($AN3189-1)*3+$AO3189)-ROW())/12+5),AQ3189)</f>
        <v>0</v>
      </c>
      <c r="AU3189" s="58">
        <f ca="1">IF(AND(AQ3189&gt;0,AR3189&gt;0),COUNTIF(AU$6:AU3188,"&gt;0")+1,0)</f>
        <v>0</v>
      </c>
    </row>
    <row r="3190" spans="40:47">
      <c r="AN3190" s="58">
        <v>89</v>
      </c>
      <c r="AO3190" s="58">
        <v>2</v>
      </c>
      <c r="AP3190" s="58">
        <v>5</v>
      </c>
      <c r="AQ3190" s="58">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58">
        <f ca="1">COUNTIF(INDIRECT("H"&amp;(ROW()+12*(($AN3190-1)*3+$AO3190)-ROW())/12+5):INDIRECT("S"&amp;(ROW()+12*(($AN3190-1)*3+$AO3190)-ROW())/12+5),AQ3190)</f>
        <v>0</v>
      </c>
      <c r="AU3190" s="58">
        <f ca="1">IF(AND(AQ3190&gt;0,AR3190&gt;0),COUNTIF(AU$6:AU3189,"&gt;0")+1,0)</f>
        <v>0</v>
      </c>
    </row>
    <row r="3191" spans="40:47">
      <c r="AN3191" s="58">
        <v>89</v>
      </c>
      <c r="AO3191" s="58">
        <v>2</v>
      </c>
      <c r="AP3191" s="58">
        <v>6</v>
      </c>
      <c r="AQ3191" s="58">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58">
        <f ca="1">COUNTIF(INDIRECT("H"&amp;(ROW()+12*(($AN3191-1)*3+$AO3191)-ROW())/12+5):INDIRECT("S"&amp;(ROW()+12*(($AN3191-1)*3+$AO3191)-ROW())/12+5),AQ3191)</f>
        <v>0</v>
      </c>
      <c r="AU3191" s="58">
        <f ca="1">IF(AND(AQ3191&gt;0,AR3191&gt;0),COUNTIF(AU$6:AU3190,"&gt;0")+1,0)</f>
        <v>0</v>
      </c>
    </row>
    <row r="3192" spans="40:47">
      <c r="AN3192" s="58">
        <v>89</v>
      </c>
      <c r="AO3192" s="58">
        <v>2</v>
      </c>
      <c r="AP3192" s="58">
        <v>7</v>
      </c>
      <c r="AQ3192" s="58">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58">
        <f ca="1">COUNTIF(INDIRECT("H"&amp;(ROW()+12*(($AN3192-1)*3+$AO3192)-ROW())/12+5):INDIRECT("S"&amp;(ROW()+12*(($AN3192-1)*3+$AO3192)-ROW())/12+5),AQ3192)</f>
        <v>0</v>
      </c>
      <c r="AU3192" s="58">
        <f ca="1">IF(AND(AQ3192&gt;0,AR3192&gt;0),COUNTIF(AU$6:AU3191,"&gt;0")+1,0)</f>
        <v>0</v>
      </c>
    </row>
    <row r="3193" spans="40:47">
      <c r="AN3193" s="58">
        <v>89</v>
      </c>
      <c r="AO3193" s="58">
        <v>2</v>
      </c>
      <c r="AP3193" s="58">
        <v>8</v>
      </c>
      <c r="AQ3193" s="58">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58">
        <f ca="1">COUNTIF(INDIRECT("H"&amp;(ROW()+12*(($AN3193-1)*3+$AO3193)-ROW())/12+5):INDIRECT("S"&amp;(ROW()+12*(($AN3193-1)*3+$AO3193)-ROW())/12+5),AQ3193)</f>
        <v>0</v>
      </c>
      <c r="AU3193" s="58">
        <f ca="1">IF(AND(AQ3193&gt;0,AR3193&gt;0),COUNTIF(AU$6:AU3192,"&gt;0")+1,0)</f>
        <v>0</v>
      </c>
    </row>
    <row r="3194" spans="40:47">
      <c r="AN3194" s="58">
        <v>89</v>
      </c>
      <c r="AO3194" s="58">
        <v>2</v>
      </c>
      <c r="AP3194" s="58">
        <v>9</v>
      </c>
      <c r="AQ3194" s="58">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58">
        <f ca="1">COUNTIF(INDIRECT("H"&amp;(ROW()+12*(($AN3194-1)*3+$AO3194)-ROW())/12+5):INDIRECT("S"&amp;(ROW()+12*(($AN3194-1)*3+$AO3194)-ROW())/12+5),AQ3194)</f>
        <v>0</v>
      </c>
      <c r="AU3194" s="58">
        <f ca="1">IF(AND(AQ3194&gt;0,AR3194&gt;0),COUNTIF(AU$6:AU3193,"&gt;0")+1,0)</f>
        <v>0</v>
      </c>
    </row>
    <row r="3195" spans="40:47">
      <c r="AN3195" s="58">
        <v>89</v>
      </c>
      <c r="AO3195" s="58">
        <v>2</v>
      </c>
      <c r="AP3195" s="58">
        <v>10</v>
      </c>
      <c r="AQ3195" s="58">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58">
        <f ca="1">COUNTIF(INDIRECT("H"&amp;(ROW()+12*(($AN3195-1)*3+$AO3195)-ROW())/12+5):INDIRECT("S"&amp;(ROW()+12*(($AN3195-1)*3+$AO3195)-ROW())/12+5),AQ3195)</f>
        <v>0</v>
      </c>
      <c r="AU3195" s="58">
        <f ca="1">IF(AND(AQ3195&gt;0,AR3195&gt;0),COUNTIF(AU$6:AU3194,"&gt;0")+1,0)</f>
        <v>0</v>
      </c>
    </row>
    <row r="3196" spans="40:47">
      <c r="AN3196" s="58">
        <v>89</v>
      </c>
      <c r="AO3196" s="58">
        <v>2</v>
      </c>
      <c r="AP3196" s="58">
        <v>11</v>
      </c>
      <c r="AQ3196" s="58">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58">
        <f ca="1">COUNTIF(INDIRECT("H"&amp;(ROW()+12*(($AN3196-1)*3+$AO3196)-ROW())/12+5):INDIRECT("S"&amp;(ROW()+12*(($AN3196-1)*3+$AO3196)-ROW())/12+5),AQ3196)</f>
        <v>0</v>
      </c>
      <c r="AU3196" s="58">
        <f ca="1">IF(AND(AQ3196&gt;0,AR3196&gt;0),COUNTIF(AU$6:AU3195,"&gt;0")+1,0)</f>
        <v>0</v>
      </c>
    </row>
    <row r="3197" spans="40:47">
      <c r="AN3197" s="58">
        <v>89</v>
      </c>
      <c r="AO3197" s="58">
        <v>2</v>
      </c>
      <c r="AP3197" s="58">
        <v>12</v>
      </c>
      <c r="AQ3197" s="58">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58">
        <f ca="1">COUNTIF(INDIRECT("H"&amp;(ROW()+12*(($AN3197-1)*3+$AO3197)-ROW())/12+5):INDIRECT("S"&amp;(ROW()+12*(($AN3197-1)*3+$AO3197)-ROW())/12+5),AQ3197)</f>
        <v>0</v>
      </c>
      <c r="AU3197" s="58">
        <f ca="1">IF(AND(AQ3197&gt;0,AR3197&gt;0),COUNTIF(AU$6:AU3196,"&gt;0")+1,0)</f>
        <v>0</v>
      </c>
    </row>
    <row r="3198" spans="40:47">
      <c r="AN3198" s="58">
        <v>89</v>
      </c>
      <c r="AO3198" s="58">
        <v>3</v>
      </c>
      <c r="AP3198" s="58">
        <v>1</v>
      </c>
      <c r="AQ3198" s="58">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58">
        <f ca="1">COUNTIF(INDIRECT("H"&amp;(ROW()+12*(($AN3198-1)*3+$AO3198)-ROW())/12+5):INDIRECT("S"&amp;(ROW()+12*(($AN3198-1)*3+$AO3198)-ROW())/12+5),AQ3198)</f>
        <v>0</v>
      </c>
      <c r="AU3198" s="58">
        <f ca="1">IF(AND(AQ3198&gt;0,AR3198&gt;0),COUNTIF(AU$6:AU3197,"&gt;0")+1,0)</f>
        <v>0</v>
      </c>
    </row>
    <row r="3199" spans="40:47">
      <c r="AN3199" s="58">
        <v>89</v>
      </c>
      <c r="AO3199" s="58">
        <v>3</v>
      </c>
      <c r="AP3199" s="58">
        <v>2</v>
      </c>
      <c r="AQ3199" s="58">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58">
        <f ca="1">COUNTIF(INDIRECT("H"&amp;(ROW()+12*(($AN3199-1)*3+$AO3199)-ROW())/12+5):INDIRECT("S"&amp;(ROW()+12*(($AN3199-1)*3+$AO3199)-ROW())/12+5),AQ3199)</f>
        <v>0</v>
      </c>
      <c r="AU3199" s="58">
        <f ca="1">IF(AND(AQ3199&gt;0,AR3199&gt;0),COUNTIF(AU$6:AU3198,"&gt;0")+1,0)</f>
        <v>0</v>
      </c>
    </row>
    <row r="3200" spans="40:47">
      <c r="AN3200" s="58">
        <v>89</v>
      </c>
      <c r="AO3200" s="58">
        <v>3</v>
      </c>
      <c r="AP3200" s="58">
        <v>3</v>
      </c>
      <c r="AQ3200" s="58">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58">
        <f ca="1">COUNTIF(INDIRECT("H"&amp;(ROW()+12*(($AN3200-1)*3+$AO3200)-ROW())/12+5):INDIRECT("S"&amp;(ROW()+12*(($AN3200-1)*3+$AO3200)-ROW())/12+5),AQ3200)</f>
        <v>0</v>
      </c>
      <c r="AU3200" s="58">
        <f ca="1">IF(AND(AQ3200&gt;0,AR3200&gt;0),COUNTIF(AU$6:AU3199,"&gt;0")+1,0)</f>
        <v>0</v>
      </c>
    </row>
    <row r="3201" spans="40:47">
      <c r="AN3201" s="58">
        <v>89</v>
      </c>
      <c r="AO3201" s="58">
        <v>3</v>
      </c>
      <c r="AP3201" s="58">
        <v>4</v>
      </c>
      <c r="AQ3201" s="58">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58">
        <f ca="1">COUNTIF(INDIRECT("H"&amp;(ROW()+12*(($AN3201-1)*3+$AO3201)-ROW())/12+5):INDIRECT("S"&amp;(ROW()+12*(($AN3201-1)*3+$AO3201)-ROW())/12+5),AQ3201)</f>
        <v>0</v>
      </c>
      <c r="AU3201" s="58">
        <f ca="1">IF(AND(AQ3201&gt;0,AR3201&gt;0),COUNTIF(AU$6:AU3200,"&gt;0")+1,0)</f>
        <v>0</v>
      </c>
    </row>
    <row r="3202" spans="40:47">
      <c r="AN3202" s="58">
        <v>89</v>
      </c>
      <c r="AO3202" s="58">
        <v>3</v>
      </c>
      <c r="AP3202" s="58">
        <v>5</v>
      </c>
      <c r="AQ3202" s="58">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58">
        <f ca="1">COUNTIF(INDIRECT("H"&amp;(ROW()+12*(($AN3202-1)*3+$AO3202)-ROW())/12+5):INDIRECT("S"&amp;(ROW()+12*(($AN3202-1)*3+$AO3202)-ROW())/12+5),AQ3202)</f>
        <v>0</v>
      </c>
      <c r="AU3202" s="58">
        <f ca="1">IF(AND(AQ3202&gt;0,AR3202&gt;0),COUNTIF(AU$6:AU3201,"&gt;0")+1,0)</f>
        <v>0</v>
      </c>
    </row>
    <row r="3203" spans="40:47">
      <c r="AN3203" s="58">
        <v>89</v>
      </c>
      <c r="AO3203" s="58">
        <v>3</v>
      </c>
      <c r="AP3203" s="58">
        <v>6</v>
      </c>
      <c r="AQ3203" s="58">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58">
        <f ca="1">COUNTIF(INDIRECT("H"&amp;(ROW()+12*(($AN3203-1)*3+$AO3203)-ROW())/12+5):INDIRECT("S"&amp;(ROW()+12*(($AN3203-1)*3+$AO3203)-ROW())/12+5),AQ3203)</f>
        <v>0</v>
      </c>
      <c r="AU3203" s="58">
        <f ca="1">IF(AND(AQ3203&gt;0,AR3203&gt;0),COUNTIF(AU$6:AU3202,"&gt;0")+1,0)</f>
        <v>0</v>
      </c>
    </row>
    <row r="3204" spans="40:47">
      <c r="AN3204" s="58">
        <v>89</v>
      </c>
      <c r="AO3204" s="58">
        <v>3</v>
      </c>
      <c r="AP3204" s="58">
        <v>7</v>
      </c>
      <c r="AQ3204" s="58">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58">
        <f ca="1">COUNTIF(INDIRECT("H"&amp;(ROW()+12*(($AN3204-1)*3+$AO3204)-ROW())/12+5):INDIRECT("S"&amp;(ROW()+12*(($AN3204-1)*3+$AO3204)-ROW())/12+5),AQ3204)</f>
        <v>0</v>
      </c>
      <c r="AU3204" s="58">
        <f ca="1">IF(AND(AQ3204&gt;0,AR3204&gt;0),COUNTIF(AU$6:AU3203,"&gt;0")+1,0)</f>
        <v>0</v>
      </c>
    </row>
    <row r="3205" spans="40:47">
      <c r="AN3205" s="58">
        <v>89</v>
      </c>
      <c r="AO3205" s="58">
        <v>3</v>
      </c>
      <c r="AP3205" s="58">
        <v>8</v>
      </c>
      <c r="AQ3205" s="58">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58">
        <f ca="1">COUNTIF(INDIRECT("H"&amp;(ROW()+12*(($AN3205-1)*3+$AO3205)-ROW())/12+5):INDIRECT("S"&amp;(ROW()+12*(($AN3205-1)*3+$AO3205)-ROW())/12+5),AQ3205)</f>
        <v>0</v>
      </c>
      <c r="AU3205" s="58">
        <f ca="1">IF(AND(AQ3205&gt;0,AR3205&gt;0),COUNTIF(AU$6:AU3204,"&gt;0")+1,0)</f>
        <v>0</v>
      </c>
    </row>
    <row r="3206" spans="40:47">
      <c r="AN3206" s="58">
        <v>89</v>
      </c>
      <c r="AO3206" s="58">
        <v>3</v>
      </c>
      <c r="AP3206" s="58">
        <v>9</v>
      </c>
      <c r="AQ3206" s="58">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58">
        <f ca="1">COUNTIF(INDIRECT("H"&amp;(ROW()+12*(($AN3206-1)*3+$AO3206)-ROW())/12+5):INDIRECT("S"&amp;(ROW()+12*(($AN3206-1)*3+$AO3206)-ROW())/12+5),AQ3206)</f>
        <v>0</v>
      </c>
      <c r="AU3206" s="58">
        <f ca="1">IF(AND(AQ3206&gt;0,AR3206&gt;0),COUNTIF(AU$6:AU3205,"&gt;0")+1,0)</f>
        <v>0</v>
      </c>
    </row>
    <row r="3207" spans="40:47">
      <c r="AN3207" s="58">
        <v>89</v>
      </c>
      <c r="AO3207" s="58">
        <v>3</v>
      </c>
      <c r="AP3207" s="58">
        <v>10</v>
      </c>
      <c r="AQ3207" s="58">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58">
        <f ca="1">COUNTIF(INDIRECT("H"&amp;(ROW()+12*(($AN3207-1)*3+$AO3207)-ROW())/12+5):INDIRECT("S"&amp;(ROW()+12*(($AN3207-1)*3+$AO3207)-ROW())/12+5),AQ3207)</f>
        <v>0</v>
      </c>
      <c r="AU3207" s="58">
        <f ca="1">IF(AND(AQ3207&gt;0,AR3207&gt;0),COUNTIF(AU$6:AU3206,"&gt;0")+1,0)</f>
        <v>0</v>
      </c>
    </row>
    <row r="3208" spans="40:47">
      <c r="AN3208" s="58">
        <v>89</v>
      </c>
      <c r="AO3208" s="58">
        <v>3</v>
      </c>
      <c r="AP3208" s="58">
        <v>11</v>
      </c>
      <c r="AQ3208" s="58">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58">
        <f ca="1">COUNTIF(INDIRECT("H"&amp;(ROW()+12*(($AN3208-1)*3+$AO3208)-ROW())/12+5):INDIRECT("S"&amp;(ROW()+12*(($AN3208-1)*3+$AO3208)-ROW())/12+5),AQ3208)</f>
        <v>0</v>
      </c>
      <c r="AU3208" s="58">
        <f ca="1">IF(AND(AQ3208&gt;0,AR3208&gt;0),COUNTIF(AU$6:AU3207,"&gt;0")+1,0)</f>
        <v>0</v>
      </c>
    </row>
    <row r="3209" spans="40:47">
      <c r="AN3209" s="243">
        <v>89</v>
      </c>
      <c r="AO3209" s="243">
        <v>3</v>
      </c>
      <c r="AP3209" s="243">
        <v>12</v>
      </c>
      <c r="AQ3209" s="243">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243">
        <f ca="1">COUNTIF(INDIRECT("H"&amp;(ROW()+12*(($AN3209-1)*3+$AO3209)-ROW())/12+5):INDIRECT("S"&amp;(ROW()+12*(($AN3209-1)*3+$AO3209)-ROW())/12+5),AQ3209)</f>
        <v>0</v>
      </c>
      <c r="AS3209" s="243"/>
      <c r="AT3209" s="243"/>
      <c r="AU3209" s="243">
        <f ca="1">IF(AND(AQ3209&gt;0,AR3209&gt;0),COUNTIF(AU$6:AU3208,"&gt;0")+1,0)</f>
        <v>0</v>
      </c>
    </row>
    <row r="3210" spans="40:47">
      <c r="AN3210" s="58">
        <v>90</v>
      </c>
      <c r="AO3210" s="58">
        <v>1</v>
      </c>
      <c r="AP3210" s="58">
        <v>1</v>
      </c>
      <c r="AQ3210" s="58">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58">
        <f ca="1">COUNTIF(INDIRECT("H"&amp;(ROW()+12*(($AN3210-1)*3+$AO3210)-ROW())/12+5):INDIRECT("S"&amp;(ROW()+12*(($AN3210-1)*3+$AO3210)-ROW())/12+5),AQ3210)</f>
        <v>0</v>
      </c>
      <c r="AU3210" s="58">
        <f ca="1">IF(AND(AQ3210&gt;0,AR3210&gt;0),COUNTIF(AU$6:AU3209,"&gt;0")+1,0)</f>
        <v>0</v>
      </c>
    </row>
    <row r="3211" spans="40:47">
      <c r="AN3211" s="58">
        <v>90</v>
      </c>
      <c r="AO3211" s="58">
        <v>1</v>
      </c>
      <c r="AP3211" s="58">
        <v>2</v>
      </c>
      <c r="AQ3211" s="58">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58">
        <f ca="1">COUNTIF(INDIRECT("H"&amp;(ROW()+12*(($AN3211-1)*3+$AO3211)-ROW())/12+5):INDIRECT("S"&amp;(ROW()+12*(($AN3211-1)*3+$AO3211)-ROW())/12+5),AQ3211)</f>
        <v>0</v>
      </c>
      <c r="AU3211" s="58">
        <f ca="1">IF(AND(AQ3211&gt;0,AR3211&gt;0),COUNTIF(AU$6:AU3210,"&gt;0")+1,0)</f>
        <v>0</v>
      </c>
    </row>
    <row r="3212" spans="40:47">
      <c r="AN3212" s="58">
        <v>90</v>
      </c>
      <c r="AO3212" s="58">
        <v>1</v>
      </c>
      <c r="AP3212" s="58">
        <v>3</v>
      </c>
      <c r="AQ3212" s="58">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58">
        <f ca="1">COUNTIF(INDIRECT("H"&amp;(ROW()+12*(($AN3212-1)*3+$AO3212)-ROW())/12+5):INDIRECT("S"&amp;(ROW()+12*(($AN3212-1)*3+$AO3212)-ROW())/12+5),AQ3212)</f>
        <v>0</v>
      </c>
      <c r="AU3212" s="58">
        <f ca="1">IF(AND(AQ3212&gt;0,AR3212&gt;0),COUNTIF(AU$6:AU3211,"&gt;0")+1,0)</f>
        <v>0</v>
      </c>
    </row>
    <row r="3213" spans="40:47">
      <c r="AN3213" s="58">
        <v>90</v>
      </c>
      <c r="AO3213" s="58">
        <v>1</v>
      </c>
      <c r="AP3213" s="58">
        <v>4</v>
      </c>
      <c r="AQ3213" s="58">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58">
        <f ca="1">COUNTIF(INDIRECT("H"&amp;(ROW()+12*(($AN3213-1)*3+$AO3213)-ROW())/12+5):INDIRECT("S"&amp;(ROW()+12*(($AN3213-1)*3+$AO3213)-ROW())/12+5),AQ3213)</f>
        <v>0</v>
      </c>
      <c r="AU3213" s="58">
        <f ca="1">IF(AND(AQ3213&gt;0,AR3213&gt;0),COUNTIF(AU$6:AU3212,"&gt;0")+1,0)</f>
        <v>0</v>
      </c>
    </row>
    <row r="3214" spans="40:47">
      <c r="AN3214" s="58">
        <v>90</v>
      </c>
      <c r="AO3214" s="58">
        <v>1</v>
      </c>
      <c r="AP3214" s="58">
        <v>5</v>
      </c>
      <c r="AQ3214" s="58">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58">
        <f ca="1">COUNTIF(INDIRECT("H"&amp;(ROW()+12*(($AN3214-1)*3+$AO3214)-ROW())/12+5):INDIRECT("S"&amp;(ROW()+12*(($AN3214-1)*3+$AO3214)-ROW())/12+5),AQ3214)</f>
        <v>0</v>
      </c>
      <c r="AU3214" s="58">
        <f ca="1">IF(AND(AQ3214&gt;0,AR3214&gt;0),COUNTIF(AU$6:AU3213,"&gt;0")+1,0)</f>
        <v>0</v>
      </c>
    </row>
    <row r="3215" spans="40:47">
      <c r="AN3215" s="58">
        <v>90</v>
      </c>
      <c r="AO3215" s="58">
        <v>1</v>
      </c>
      <c r="AP3215" s="58">
        <v>6</v>
      </c>
      <c r="AQ3215" s="58">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58">
        <f ca="1">COUNTIF(INDIRECT("H"&amp;(ROW()+12*(($AN3215-1)*3+$AO3215)-ROW())/12+5):INDIRECT("S"&amp;(ROW()+12*(($AN3215-1)*3+$AO3215)-ROW())/12+5),AQ3215)</f>
        <v>0</v>
      </c>
      <c r="AU3215" s="58">
        <f ca="1">IF(AND(AQ3215&gt;0,AR3215&gt;0),COUNTIF(AU$6:AU3214,"&gt;0")+1,0)</f>
        <v>0</v>
      </c>
    </row>
    <row r="3216" spans="40:47">
      <c r="AN3216" s="58">
        <v>90</v>
      </c>
      <c r="AO3216" s="58">
        <v>1</v>
      </c>
      <c r="AP3216" s="58">
        <v>7</v>
      </c>
      <c r="AQ3216" s="58">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58">
        <f ca="1">COUNTIF(INDIRECT("H"&amp;(ROW()+12*(($AN3216-1)*3+$AO3216)-ROW())/12+5):INDIRECT("S"&amp;(ROW()+12*(($AN3216-1)*3+$AO3216)-ROW())/12+5),AQ3216)</f>
        <v>0</v>
      </c>
      <c r="AU3216" s="58">
        <f ca="1">IF(AND(AQ3216&gt;0,AR3216&gt;0),COUNTIF(AU$6:AU3215,"&gt;0")+1,0)</f>
        <v>0</v>
      </c>
    </row>
    <row r="3217" spans="40:47">
      <c r="AN3217" s="58">
        <v>90</v>
      </c>
      <c r="AO3217" s="58">
        <v>1</v>
      </c>
      <c r="AP3217" s="58">
        <v>8</v>
      </c>
      <c r="AQ3217" s="58">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58">
        <f ca="1">COUNTIF(INDIRECT("H"&amp;(ROW()+12*(($AN3217-1)*3+$AO3217)-ROW())/12+5):INDIRECT("S"&amp;(ROW()+12*(($AN3217-1)*3+$AO3217)-ROW())/12+5),AQ3217)</f>
        <v>0</v>
      </c>
      <c r="AU3217" s="58">
        <f ca="1">IF(AND(AQ3217&gt;0,AR3217&gt;0),COUNTIF(AU$6:AU3216,"&gt;0")+1,0)</f>
        <v>0</v>
      </c>
    </row>
    <row r="3218" spans="40:47">
      <c r="AN3218" s="58">
        <v>90</v>
      </c>
      <c r="AO3218" s="58">
        <v>1</v>
      </c>
      <c r="AP3218" s="58">
        <v>9</v>
      </c>
      <c r="AQ3218" s="58">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58">
        <f ca="1">COUNTIF(INDIRECT("H"&amp;(ROW()+12*(($AN3218-1)*3+$AO3218)-ROW())/12+5):INDIRECT("S"&amp;(ROW()+12*(($AN3218-1)*3+$AO3218)-ROW())/12+5),AQ3218)</f>
        <v>0</v>
      </c>
      <c r="AU3218" s="58">
        <f ca="1">IF(AND(AQ3218&gt;0,AR3218&gt;0),COUNTIF(AU$6:AU3217,"&gt;0")+1,0)</f>
        <v>0</v>
      </c>
    </row>
    <row r="3219" spans="40:47">
      <c r="AN3219" s="58">
        <v>90</v>
      </c>
      <c r="AO3219" s="58">
        <v>1</v>
      </c>
      <c r="AP3219" s="58">
        <v>10</v>
      </c>
      <c r="AQ3219" s="58">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58">
        <f ca="1">COUNTIF(INDIRECT("H"&amp;(ROW()+12*(($AN3219-1)*3+$AO3219)-ROW())/12+5):INDIRECT("S"&amp;(ROW()+12*(($AN3219-1)*3+$AO3219)-ROW())/12+5),AQ3219)</f>
        <v>0</v>
      </c>
      <c r="AU3219" s="58">
        <f ca="1">IF(AND(AQ3219&gt;0,AR3219&gt;0),COUNTIF(AU$6:AU3218,"&gt;0")+1,0)</f>
        <v>0</v>
      </c>
    </row>
    <row r="3220" spans="40:47">
      <c r="AN3220" s="58">
        <v>90</v>
      </c>
      <c r="AO3220" s="58">
        <v>1</v>
      </c>
      <c r="AP3220" s="58">
        <v>11</v>
      </c>
      <c r="AQ3220" s="58">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58">
        <f ca="1">COUNTIF(INDIRECT("H"&amp;(ROW()+12*(($AN3220-1)*3+$AO3220)-ROW())/12+5):INDIRECT("S"&amp;(ROW()+12*(($AN3220-1)*3+$AO3220)-ROW())/12+5),AQ3220)</f>
        <v>0</v>
      </c>
      <c r="AU3220" s="58">
        <f ca="1">IF(AND(AQ3220&gt;0,AR3220&gt;0),COUNTIF(AU$6:AU3219,"&gt;0")+1,0)</f>
        <v>0</v>
      </c>
    </row>
    <row r="3221" spans="40:47">
      <c r="AN3221" s="58">
        <v>90</v>
      </c>
      <c r="AO3221" s="58">
        <v>1</v>
      </c>
      <c r="AP3221" s="58">
        <v>12</v>
      </c>
      <c r="AQ3221" s="58">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58">
        <f ca="1">COUNTIF(INDIRECT("H"&amp;(ROW()+12*(($AN3221-1)*3+$AO3221)-ROW())/12+5):INDIRECT("S"&amp;(ROW()+12*(($AN3221-1)*3+$AO3221)-ROW())/12+5),AQ3221)</f>
        <v>0</v>
      </c>
      <c r="AU3221" s="58">
        <f ca="1">IF(AND(AQ3221&gt;0,AR3221&gt;0),COUNTIF(AU$6:AU3220,"&gt;0")+1,0)</f>
        <v>0</v>
      </c>
    </row>
    <row r="3222" spans="40:47">
      <c r="AN3222" s="58">
        <v>90</v>
      </c>
      <c r="AO3222" s="58">
        <v>2</v>
      </c>
      <c r="AP3222" s="58">
        <v>1</v>
      </c>
      <c r="AQ3222" s="58">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58">
        <f ca="1">COUNTIF(INDIRECT("H"&amp;(ROW()+12*(($AN3222-1)*3+$AO3222)-ROW())/12+5):INDIRECT("S"&amp;(ROW()+12*(($AN3222-1)*3+$AO3222)-ROW())/12+5),AQ3222)</f>
        <v>0</v>
      </c>
      <c r="AU3222" s="58">
        <f ca="1">IF(AND(AQ3222&gt;0,AR3222&gt;0),COUNTIF(AU$6:AU3221,"&gt;0")+1,0)</f>
        <v>0</v>
      </c>
    </row>
    <row r="3223" spans="40:47">
      <c r="AN3223" s="58">
        <v>90</v>
      </c>
      <c r="AO3223" s="58">
        <v>2</v>
      </c>
      <c r="AP3223" s="58">
        <v>2</v>
      </c>
      <c r="AQ3223" s="58">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58">
        <f ca="1">COUNTIF(INDIRECT("H"&amp;(ROW()+12*(($AN3223-1)*3+$AO3223)-ROW())/12+5):INDIRECT("S"&amp;(ROW()+12*(($AN3223-1)*3+$AO3223)-ROW())/12+5),AQ3223)</f>
        <v>0</v>
      </c>
      <c r="AU3223" s="58">
        <f ca="1">IF(AND(AQ3223&gt;0,AR3223&gt;0),COUNTIF(AU$6:AU3222,"&gt;0")+1,0)</f>
        <v>0</v>
      </c>
    </row>
    <row r="3224" spans="40:47">
      <c r="AN3224" s="58">
        <v>90</v>
      </c>
      <c r="AO3224" s="58">
        <v>2</v>
      </c>
      <c r="AP3224" s="58">
        <v>3</v>
      </c>
      <c r="AQ3224" s="58">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58">
        <f ca="1">COUNTIF(INDIRECT("H"&amp;(ROW()+12*(($AN3224-1)*3+$AO3224)-ROW())/12+5):INDIRECT("S"&amp;(ROW()+12*(($AN3224-1)*3+$AO3224)-ROW())/12+5),AQ3224)</f>
        <v>0</v>
      </c>
      <c r="AU3224" s="58">
        <f ca="1">IF(AND(AQ3224&gt;0,AR3224&gt;0),COUNTIF(AU$6:AU3223,"&gt;0")+1,0)</f>
        <v>0</v>
      </c>
    </row>
    <row r="3225" spans="40:47">
      <c r="AN3225" s="58">
        <v>90</v>
      </c>
      <c r="AO3225" s="58">
        <v>2</v>
      </c>
      <c r="AP3225" s="58">
        <v>4</v>
      </c>
      <c r="AQ3225" s="58">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58">
        <f ca="1">COUNTIF(INDIRECT("H"&amp;(ROW()+12*(($AN3225-1)*3+$AO3225)-ROW())/12+5):INDIRECT("S"&amp;(ROW()+12*(($AN3225-1)*3+$AO3225)-ROW())/12+5),AQ3225)</f>
        <v>0</v>
      </c>
      <c r="AU3225" s="58">
        <f ca="1">IF(AND(AQ3225&gt;0,AR3225&gt;0),COUNTIF(AU$6:AU3224,"&gt;0")+1,0)</f>
        <v>0</v>
      </c>
    </row>
    <row r="3226" spans="40:47">
      <c r="AN3226" s="58">
        <v>90</v>
      </c>
      <c r="AO3226" s="58">
        <v>2</v>
      </c>
      <c r="AP3226" s="58">
        <v>5</v>
      </c>
      <c r="AQ3226" s="58">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58">
        <f ca="1">COUNTIF(INDIRECT("H"&amp;(ROW()+12*(($AN3226-1)*3+$AO3226)-ROW())/12+5):INDIRECT("S"&amp;(ROW()+12*(($AN3226-1)*3+$AO3226)-ROW())/12+5),AQ3226)</f>
        <v>0</v>
      </c>
      <c r="AU3226" s="58">
        <f ca="1">IF(AND(AQ3226&gt;0,AR3226&gt;0),COUNTIF(AU$6:AU3225,"&gt;0")+1,0)</f>
        <v>0</v>
      </c>
    </row>
    <row r="3227" spans="40:47">
      <c r="AN3227" s="58">
        <v>90</v>
      </c>
      <c r="AO3227" s="58">
        <v>2</v>
      </c>
      <c r="AP3227" s="58">
        <v>6</v>
      </c>
      <c r="AQ3227" s="58">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58">
        <f ca="1">COUNTIF(INDIRECT("H"&amp;(ROW()+12*(($AN3227-1)*3+$AO3227)-ROW())/12+5):INDIRECT("S"&amp;(ROW()+12*(($AN3227-1)*3+$AO3227)-ROW())/12+5),AQ3227)</f>
        <v>0</v>
      </c>
      <c r="AU3227" s="58">
        <f ca="1">IF(AND(AQ3227&gt;0,AR3227&gt;0),COUNTIF(AU$6:AU3226,"&gt;0")+1,0)</f>
        <v>0</v>
      </c>
    </row>
    <row r="3228" spans="40:47">
      <c r="AN3228" s="58">
        <v>90</v>
      </c>
      <c r="AO3228" s="58">
        <v>2</v>
      </c>
      <c r="AP3228" s="58">
        <v>7</v>
      </c>
      <c r="AQ3228" s="58">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58">
        <f ca="1">COUNTIF(INDIRECT("H"&amp;(ROW()+12*(($AN3228-1)*3+$AO3228)-ROW())/12+5):INDIRECT("S"&amp;(ROW()+12*(($AN3228-1)*3+$AO3228)-ROW())/12+5),AQ3228)</f>
        <v>0</v>
      </c>
      <c r="AU3228" s="58">
        <f ca="1">IF(AND(AQ3228&gt;0,AR3228&gt;0),COUNTIF(AU$6:AU3227,"&gt;0")+1,0)</f>
        <v>0</v>
      </c>
    </row>
    <row r="3229" spans="40:47">
      <c r="AN3229" s="58">
        <v>90</v>
      </c>
      <c r="AO3229" s="58">
        <v>2</v>
      </c>
      <c r="AP3229" s="58">
        <v>8</v>
      </c>
      <c r="AQ3229" s="58">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58">
        <f ca="1">COUNTIF(INDIRECT("H"&amp;(ROW()+12*(($AN3229-1)*3+$AO3229)-ROW())/12+5):INDIRECT("S"&amp;(ROW()+12*(($AN3229-1)*3+$AO3229)-ROW())/12+5),AQ3229)</f>
        <v>0</v>
      </c>
      <c r="AU3229" s="58">
        <f ca="1">IF(AND(AQ3229&gt;0,AR3229&gt;0),COUNTIF(AU$6:AU3228,"&gt;0")+1,0)</f>
        <v>0</v>
      </c>
    </row>
    <row r="3230" spans="40:47">
      <c r="AN3230" s="58">
        <v>90</v>
      </c>
      <c r="AO3230" s="58">
        <v>2</v>
      </c>
      <c r="AP3230" s="58">
        <v>9</v>
      </c>
      <c r="AQ3230" s="58">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58">
        <f ca="1">COUNTIF(INDIRECT("H"&amp;(ROW()+12*(($AN3230-1)*3+$AO3230)-ROW())/12+5):INDIRECT("S"&amp;(ROW()+12*(($AN3230-1)*3+$AO3230)-ROW())/12+5),AQ3230)</f>
        <v>0</v>
      </c>
      <c r="AU3230" s="58">
        <f ca="1">IF(AND(AQ3230&gt;0,AR3230&gt;0),COUNTIF(AU$6:AU3229,"&gt;0")+1,0)</f>
        <v>0</v>
      </c>
    </row>
    <row r="3231" spans="40:47">
      <c r="AN3231" s="58">
        <v>90</v>
      </c>
      <c r="AO3231" s="58">
        <v>2</v>
      </c>
      <c r="AP3231" s="58">
        <v>10</v>
      </c>
      <c r="AQ3231" s="58">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58">
        <f ca="1">COUNTIF(INDIRECT("H"&amp;(ROW()+12*(($AN3231-1)*3+$AO3231)-ROW())/12+5):INDIRECT("S"&amp;(ROW()+12*(($AN3231-1)*3+$AO3231)-ROW())/12+5),AQ3231)</f>
        <v>0</v>
      </c>
      <c r="AU3231" s="58">
        <f ca="1">IF(AND(AQ3231&gt;0,AR3231&gt;0),COUNTIF(AU$6:AU3230,"&gt;0")+1,0)</f>
        <v>0</v>
      </c>
    </row>
    <row r="3232" spans="40:47">
      <c r="AN3232" s="58">
        <v>90</v>
      </c>
      <c r="AO3232" s="58">
        <v>2</v>
      </c>
      <c r="AP3232" s="58">
        <v>11</v>
      </c>
      <c r="AQ3232" s="58">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58">
        <f ca="1">COUNTIF(INDIRECT("H"&amp;(ROW()+12*(($AN3232-1)*3+$AO3232)-ROW())/12+5):INDIRECT("S"&amp;(ROW()+12*(($AN3232-1)*3+$AO3232)-ROW())/12+5),AQ3232)</f>
        <v>0</v>
      </c>
      <c r="AU3232" s="58">
        <f ca="1">IF(AND(AQ3232&gt;0,AR3232&gt;0),COUNTIF(AU$6:AU3231,"&gt;0")+1,0)</f>
        <v>0</v>
      </c>
    </row>
    <row r="3233" spans="40:47">
      <c r="AN3233" s="58">
        <v>90</v>
      </c>
      <c r="AO3233" s="58">
        <v>2</v>
      </c>
      <c r="AP3233" s="58">
        <v>12</v>
      </c>
      <c r="AQ3233" s="58">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58">
        <f ca="1">COUNTIF(INDIRECT("H"&amp;(ROW()+12*(($AN3233-1)*3+$AO3233)-ROW())/12+5):INDIRECT("S"&amp;(ROW()+12*(($AN3233-1)*3+$AO3233)-ROW())/12+5),AQ3233)</f>
        <v>0</v>
      </c>
      <c r="AU3233" s="58">
        <f ca="1">IF(AND(AQ3233&gt;0,AR3233&gt;0),COUNTIF(AU$6:AU3232,"&gt;0")+1,0)</f>
        <v>0</v>
      </c>
    </row>
    <row r="3234" spans="40:47">
      <c r="AN3234" s="58">
        <v>90</v>
      </c>
      <c r="AO3234" s="58">
        <v>3</v>
      </c>
      <c r="AP3234" s="58">
        <v>1</v>
      </c>
      <c r="AQ3234" s="58">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58">
        <f ca="1">COUNTIF(INDIRECT("H"&amp;(ROW()+12*(($AN3234-1)*3+$AO3234)-ROW())/12+5):INDIRECT("S"&amp;(ROW()+12*(($AN3234-1)*3+$AO3234)-ROW())/12+5),AQ3234)</f>
        <v>0</v>
      </c>
      <c r="AU3234" s="58">
        <f ca="1">IF(AND(AQ3234&gt;0,AR3234&gt;0),COUNTIF(AU$6:AU3233,"&gt;0")+1,0)</f>
        <v>0</v>
      </c>
    </row>
    <row r="3235" spans="40:47">
      <c r="AN3235" s="58">
        <v>90</v>
      </c>
      <c r="AO3235" s="58">
        <v>3</v>
      </c>
      <c r="AP3235" s="58">
        <v>2</v>
      </c>
      <c r="AQ3235" s="58">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58">
        <f ca="1">COUNTIF(INDIRECT("H"&amp;(ROW()+12*(($AN3235-1)*3+$AO3235)-ROW())/12+5):INDIRECT("S"&amp;(ROW()+12*(($AN3235-1)*3+$AO3235)-ROW())/12+5),AQ3235)</f>
        <v>0</v>
      </c>
      <c r="AU3235" s="58">
        <f ca="1">IF(AND(AQ3235&gt;0,AR3235&gt;0),COUNTIF(AU$6:AU3234,"&gt;0")+1,0)</f>
        <v>0</v>
      </c>
    </row>
    <row r="3236" spans="40:47">
      <c r="AN3236" s="58">
        <v>90</v>
      </c>
      <c r="AO3236" s="58">
        <v>3</v>
      </c>
      <c r="AP3236" s="58">
        <v>3</v>
      </c>
      <c r="AQ3236" s="58">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58">
        <f ca="1">COUNTIF(INDIRECT("H"&amp;(ROW()+12*(($AN3236-1)*3+$AO3236)-ROW())/12+5):INDIRECT("S"&amp;(ROW()+12*(($AN3236-1)*3+$AO3236)-ROW())/12+5),AQ3236)</f>
        <v>0</v>
      </c>
      <c r="AU3236" s="58">
        <f ca="1">IF(AND(AQ3236&gt;0,AR3236&gt;0),COUNTIF(AU$6:AU3235,"&gt;0")+1,0)</f>
        <v>0</v>
      </c>
    </row>
    <row r="3237" spans="40:47">
      <c r="AN3237" s="58">
        <v>90</v>
      </c>
      <c r="AO3237" s="58">
        <v>3</v>
      </c>
      <c r="AP3237" s="58">
        <v>4</v>
      </c>
      <c r="AQ3237" s="58">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58">
        <f ca="1">COUNTIF(INDIRECT("H"&amp;(ROW()+12*(($AN3237-1)*3+$AO3237)-ROW())/12+5):INDIRECT("S"&amp;(ROW()+12*(($AN3237-1)*3+$AO3237)-ROW())/12+5),AQ3237)</f>
        <v>0</v>
      </c>
      <c r="AU3237" s="58">
        <f ca="1">IF(AND(AQ3237&gt;0,AR3237&gt;0),COUNTIF(AU$6:AU3236,"&gt;0")+1,0)</f>
        <v>0</v>
      </c>
    </row>
    <row r="3238" spans="40:47">
      <c r="AN3238" s="58">
        <v>90</v>
      </c>
      <c r="AO3238" s="58">
        <v>3</v>
      </c>
      <c r="AP3238" s="58">
        <v>5</v>
      </c>
      <c r="AQ3238" s="58">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58">
        <f ca="1">COUNTIF(INDIRECT("H"&amp;(ROW()+12*(($AN3238-1)*3+$AO3238)-ROW())/12+5):INDIRECT("S"&amp;(ROW()+12*(($AN3238-1)*3+$AO3238)-ROW())/12+5),AQ3238)</f>
        <v>0</v>
      </c>
      <c r="AU3238" s="58">
        <f ca="1">IF(AND(AQ3238&gt;0,AR3238&gt;0),COUNTIF(AU$6:AU3237,"&gt;0")+1,0)</f>
        <v>0</v>
      </c>
    </row>
    <row r="3239" spans="40:47">
      <c r="AN3239" s="58">
        <v>90</v>
      </c>
      <c r="AO3239" s="58">
        <v>3</v>
      </c>
      <c r="AP3239" s="58">
        <v>6</v>
      </c>
      <c r="AQ3239" s="58">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58">
        <f ca="1">COUNTIF(INDIRECT("H"&amp;(ROW()+12*(($AN3239-1)*3+$AO3239)-ROW())/12+5):INDIRECT("S"&amp;(ROW()+12*(($AN3239-1)*3+$AO3239)-ROW())/12+5),AQ3239)</f>
        <v>0</v>
      </c>
      <c r="AU3239" s="58">
        <f ca="1">IF(AND(AQ3239&gt;0,AR3239&gt;0),COUNTIF(AU$6:AU3238,"&gt;0")+1,0)</f>
        <v>0</v>
      </c>
    </row>
    <row r="3240" spans="40:47">
      <c r="AN3240" s="58">
        <v>90</v>
      </c>
      <c r="AO3240" s="58">
        <v>3</v>
      </c>
      <c r="AP3240" s="58">
        <v>7</v>
      </c>
      <c r="AQ3240" s="58">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58">
        <f ca="1">COUNTIF(INDIRECT("H"&amp;(ROW()+12*(($AN3240-1)*3+$AO3240)-ROW())/12+5):INDIRECT("S"&amp;(ROW()+12*(($AN3240-1)*3+$AO3240)-ROW())/12+5),AQ3240)</f>
        <v>0</v>
      </c>
      <c r="AU3240" s="58">
        <f ca="1">IF(AND(AQ3240&gt;0,AR3240&gt;0),COUNTIF(AU$6:AU3239,"&gt;0")+1,0)</f>
        <v>0</v>
      </c>
    </row>
    <row r="3241" spans="40:47">
      <c r="AN3241" s="58">
        <v>90</v>
      </c>
      <c r="AO3241" s="58">
        <v>3</v>
      </c>
      <c r="AP3241" s="58">
        <v>8</v>
      </c>
      <c r="AQ3241" s="58">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58">
        <f ca="1">COUNTIF(INDIRECT("H"&amp;(ROW()+12*(($AN3241-1)*3+$AO3241)-ROW())/12+5):INDIRECT("S"&amp;(ROW()+12*(($AN3241-1)*3+$AO3241)-ROW())/12+5),AQ3241)</f>
        <v>0</v>
      </c>
      <c r="AU3241" s="58">
        <f ca="1">IF(AND(AQ3241&gt;0,AR3241&gt;0),COUNTIF(AU$6:AU3240,"&gt;0")+1,0)</f>
        <v>0</v>
      </c>
    </row>
    <row r="3242" spans="40:47">
      <c r="AN3242" s="58">
        <v>90</v>
      </c>
      <c r="AO3242" s="58">
        <v>3</v>
      </c>
      <c r="AP3242" s="58">
        <v>9</v>
      </c>
      <c r="AQ3242" s="58">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58">
        <f ca="1">COUNTIF(INDIRECT("H"&amp;(ROW()+12*(($AN3242-1)*3+$AO3242)-ROW())/12+5):INDIRECT("S"&amp;(ROW()+12*(($AN3242-1)*3+$AO3242)-ROW())/12+5),AQ3242)</f>
        <v>0</v>
      </c>
      <c r="AU3242" s="58">
        <f ca="1">IF(AND(AQ3242&gt;0,AR3242&gt;0),COUNTIF(AU$6:AU3241,"&gt;0")+1,0)</f>
        <v>0</v>
      </c>
    </row>
    <row r="3243" spans="40:47">
      <c r="AN3243" s="58">
        <v>90</v>
      </c>
      <c r="AO3243" s="58">
        <v>3</v>
      </c>
      <c r="AP3243" s="58">
        <v>10</v>
      </c>
      <c r="AQ3243" s="58">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58">
        <f ca="1">COUNTIF(INDIRECT("H"&amp;(ROW()+12*(($AN3243-1)*3+$AO3243)-ROW())/12+5):INDIRECT("S"&amp;(ROW()+12*(($AN3243-1)*3+$AO3243)-ROW())/12+5),AQ3243)</f>
        <v>0</v>
      </c>
      <c r="AU3243" s="58">
        <f ca="1">IF(AND(AQ3243&gt;0,AR3243&gt;0),COUNTIF(AU$6:AU3242,"&gt;0")+1,0)</f>
        <v>0</v>
      </c>
    </row>
    <row r="3244" spans="40:47">
      <c r="AN3244" s="58">
        <v>90</v>
      </c>
      <c r="AO3244" s="58">
        <v>3</v>
      </c>
      <c r="AP3244" s="58">
        <v>11</v>
      </c>
      <c r="AQ3244" s="58">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58">
        <f ca="1">COUNTIF(INDIRECT("H"&amp;(ROW()+12*(($AN3244-1)*3+$AO3244)-ROW())/12+5):INDIRECT("S"&amp;(ROW()+12*(($AN3244-1)*3+$AO3244)-ROW())/12+5),AQ3244)</f>
        <v>0</v>
      </c>
      <c r="AU3244" s="58">
        <f ca="1">IF(AND(AQ3244&gt;0,AR3244&gt;0),COUNTIF(AU$6:AU3243,"&gt;0")+1,0)</f>
        <v>0</v>
      </c>
    </row>
    <row r="3245" spans="40:47">
      <c r="AN3245" s="243">
        <v>90</v>
      </c>
      <c r="AO3245" s="243">
        <v>3</v>
      </c>
      <c r="AP3245" s="243">
        <v>12</v>
      </c>
      <c r="AQ3245" s="243">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243">
        <f ca="1">COUNTIF(INDIRECT("H"&amp;(ROW()+12*(($AN3245-1)*3+$AO3245)-ROW())/12+5):INDIRECT("S"&amp;(ROW()+12*(($AN3245-1)*3+$AO3245)-ROW())/12+5),AQ3245)</f>
        <v>0</v>
      </c>
      <c r="AS3245" s="243"/>
      <c r="AT3245" s="243"/>
      <c r="AU3245" s="243">
        <f ca="1">IF(AND(AQ3245&gt;0,AR3245&gt;0),COUNTIF(AU$6:AU3244,"&gt;0")+1,0)</f>
        <v>0</v>
      </c>
    </row>
    <row r="3246" spans="40:47">
      <c r="AN3246" s="58">
        <v>91</v>
      </c>
      <c r="AO3246" s="58">
        <v>1</v>
      </c>
      <c r="AP3246" s="58">
        <v>1</v>
      </c>
      <c r="AQ3246" s="58">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58">
        <f ca="1">COUNTIF(INDIRECT("H"&amp;(ROW()+12*(($AN3246-1)*3+$AO3246)-ROW())/12+5):INDIRECT("S"&amp;(ROW()+12*(($AN3246-1)*3+$AO3246)-ROW())/12+5),AQ3246)</f>
        <v>0</v>
      </c>
      <c r="AU3246" s="58">
        <f ca="1">IF(AND(AQ3246&gt;0,AR3246&gt;0),COUNTIF(AU$6:AU3245,"&gt;0")+1,0)</f>
        <v>0</v>
      </c>
    </row>
    <row r="3247" spans="40:47">
      <c r="AN3247" s="58">
        <v>91</v>
      </c>
      <c r="AO3247" s="58">
        <v>1</v>
      </c>
      <c r="AP3247" s="58">
        <v>2</v>
      </c>
      <c r="AQ3247" s="58">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58">
        <f ca="1">COUNTIF(INDIRECT("H"&amp;(ROW()+12*(($AN3247-1)*3+$AO3247)-ROW())/12+5):INDIRECT("S"&amp;(ROW()+12*(($AN3247-1)*3+$AO3247)-ROW())/12+5),AQ3247)</f>
        <v>0</v>
      </c>
      <c r="AU3247" s="58">
        <f ca="1">IF(AND(AQ3247&gt;0,AR3247&gt;0),COUNTIF(AU$6:AU3246,"&gt;0")+1,0)</f>
        <v>0</v>
      </c>
    </row>
    <row r="3248" spans="40:47">
      <c r="AN3248" s="58">
        <v>91</v>
      </c>
      <c r="AO3248" s="58">
        <v>1</v>
      </c>
      <c r="AP3248" s="58">
        <v>3</v>
      </c>
      <c r="AQ3248" s="58">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58">
        <f ca="1">COUNTIF(INDIRECT("H"&amp;(ROW()+12*(($AN3248-1)*3+$AO3248)-ROW())/12+5):INDIRECT("S"&amp;(ROW()+12*(($AN3248-1)*3+$AO3248)-ROW())/12+5),AQ3248)</f>
        <v>0</v>
      </c>
      <c r="AU3248" s="58">
        <f ca="1">IF(AND(AQ3248&gt;0,AR3248&gt;0),COUNTIF(AU$6:AU3247,"&gt;0")+1,0)</f>
        <v>0</v>
      </c>
    </row>
    <row r="3249" spans="40:47">
      <c r="AN3249" s="58">
        <v>91</v>
      </c>
      <c r="AO3249" s="58">
        <v>1</v>
      </c>
      <c r="AP3249" s="58">
        <v>4</v>
      </c>
      <c r="AQ3249" s="58">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58">
        <f ca="1">COUNTIF(INDIRECT("H"&amp;(ROW()+12*(($AN3249-1)*3+$AO3249)-ROW())/12+5):INDIRECT("S"&amp;(ROW()+12*(($AN3249-1)*3+$AO3249)-ROW())/12+5),AQ3249)</f>
        <v>0</v>
      </c>
      <c r="AU3249" s="58">
        <f ca="1">IF(AND(AQ3249&gt;0,AR3249&gt;0),COUNTIF(AU$6:AU3248,"&gt;0")+1,0)</f>
        <v>0</v>
      </c>
    </row>
    <row r="3250" spans="40:47">
      <c r="AN3250" s="58">
        <v>91</v>
      </c>
      <c r="AO3250" s="58">
        <v>1</v>
      </c>
      <c r="AP3250" s="58">
        <v>5</v>
      </c>
      <c r="AQ3250" s="58">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58">
        <f ca="1">COUNTIF(INDIRECT("H"&amp;(ROW()+12*(($AN3250-1)*3+$AO3250)-ROW())/12+5):INDIRECT("S"&amp;(ROW()+12*(($AN3250-1)*3+$AO3250)-ROW())/12+5),AQ3250)</f>
        <v>0</v>
      </c>
      <c r="AU3250" s="58">
        <f ca="1">IF(AND(AQ3250&gt;0,AR3250&gt;0),COUNTIF(AU$6:AU3249,"&gt;0")+1,0)</f>
        <v>0</v>
      </c>
    </row>
    <row r="3251" spans="40:47">
      <c r="AN3251" s="58">
        <v>91</v>
      </c>
      <c r="AO3251" s="58">
        <v>1</v>
      </c>
      <c r="AP3251" s="58">
        <v>6</v>
      </c>
      <c r="AQ3251" s="58">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58">
        <f ca="1">COUNTIF(INDIRECT("H"&amp;(ROW()+12*(($AN3251-1)*3+$AO3251)-ROW())/12+5):INDIRECT("S"&amp;(ROW()+12*(($AN3251-1)*3+$AO3251)-ROW())/12+5),AQ3251)</f>
        <v>0</v>
      </c>
      <c r="AU3251" s="58">
        <f ca="1">IF(AND(AQ3251&gt;0,AR3251&gt;0),COUNTIF(AU$6:AU3250,"&gt;0")+1,0)</f>
        <v>0</v>
      </c>
    </row>
    <row r="3252" spans="40:47">
      <c r="AN3252" s="58">
        <v>91</v>
      </c>
      <c r="AO3252" s="58">
        <v>1</v>
      </c>
      <c r="AP3252" s="58">
        <v>7</v>
      </c>
      <c r="AQ3252" s="58">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58">
        <f ca="1">COUNTIF(INDIRECT("H"&amp;(ROW()+12*(($AN3252-1)*3+$AO3252)-ROW())/12+5):INDIRECT("S"&amp;(ROW()+12*(($AN3252-1)*3+$AO3252)-ROW())/12+5),AQ3252)</f>
        <v>0</v>
      </c>
      <c r="AU3252" s="58">
        <f ca="1">IF(AND(AQ3252&gt;0,AR3252&gt;0),COUNTIF(AU$6:AU3251,"&gt;0")+1,0)</f>
        <v>0</v>
      </c>
    </row>
    <row r="3253" spans="40:47">
      <c r="AN3253" s="58">
        <v>91</v>
      </c>
      <c r="AO3253" s="58">
        <v>1</v>
      </c>
      <c r="AP3253" s="58">
        <v>8</v>
      </c>
      <c r="AQ3253" s="58">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58">
        <f ca="1">COUNTIF(INDIRECT("H"&amp;(ROW()+12*(($AN3253-1)*3+$AO3253)-ROW())/12+5):INDIRECT("S"&amp;(ROW()+12*(($AN3253-1)*3+$AO3253)-ROW())/12+5),AQ3253)</f>
        <v>0</v>
      </c>
      <c r="AU3253" s="58">
        <f ca="1">IF(AND(AQ3253&gt;0,AR3253&gt;0),COUNTIF(AU$6:AU3252,"&gt;0")+1,0)</f>
        <v>0</v>
      </c>
    </row>
    <row r="3254" spans="40:47">
      <c r="AN3254" s="58">
        <v>91</v>
      </c>
      <c r="AO3254" s="58">
        <v>1</v>
      </c>
      <c r="AP3254" s="58">
        <v>9</v>
      </c>
      <c r="AQ3254" s="58">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58">
        <f ca="1">COUNTIF(INDIRECT("H"&amp;(ROW()+12*(($AN3254-1)*3+$AO3254)-ROW())/12+5):INDIRECT("S"&amp;(ROW()+12*(($AN3254-1)*3+$AO3254)-ROW())/12+5),AQ3254)</f>
        <v>0</v>
      </c>
      <c r="AU3254" s="58">
        <f ca="1">IF(AND(AQ3254&gt;0,AR3254&gt;0),COUNTIF(AU$6:AU3253,"&gt;0")+1,0)</f>
        <v>0</v>
      </c>
    </row>
    <row r="3255" spans="40:47">
      <c r="AN3255" s="58">
        <v>91</v>
      </c>
      <c r="AO3255" s="58">
        <v>1</v>
      </c>
      <c r="AP3255" s="58">
        <v>10</v>
      </c>
      <c r="AQ3255" s="58">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58">
        <f ca="1">COUNTIF(INDIRECT("H"&amp;(ROW()+12*(($AN3255-1)*3+$AO3255)-ROW())/12+5):INDIRECT("S"&amp;(ROW()+12*(($AN3255-1)*3+$AO3255)-ROW())/12+5),AQ3255)</f>
        <v>0</v>
      </c>
      <c r="AU3255" s="58">
        <f ca="1">IF(AND(AQ3255&gt;0,AR3255&gt;0),COUNTIF(AU$6:AU3254,"&gt;0")+1,0)</f>
        <v>0</v>
      </c>
    </row>
    <row r="3256" spans="40:47">
      <c r="AN3256" s="58">
        <v>91</v>
      </c>
      <c r="AO3256" s="58">
        <v>1</v>
      </c>
      <c r="AP3256" s="58">
        <v>11</v>
      </c>
      <c r="AQ3256" s="58">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58">
        <f ca="1">COUNTIF(INDIRECT("H"&amp;(ROW()+12*(($AN3256-1)*3+$AO3256)-ROW())/12+5):INDIRECT("S"&amp;(ROW()+12*(($AN3256-1)*3+$AO3256)-ROW())/12+5),AQ3256)</f>
        <v>0</v>
      </c>
      <c r="AU3256" s="58">
        <f ca="1">IF(AND(AQ3256&gt;0,AR3256&gt;0),COUNTIF(AU$6:AU3255,"&gt;0")+1,0)</f>
        <v>0</v>
      </c>
    </row>
    <row r="3257" spans="40:47">
      <c r="AN3257" s="58">
        <v>91</v>
      </c>
      <c r="AO3257" s="58">
        <v>1</v>
      </c>
      <c r="AP3257" s="58">
        <v>12</v>
      </c>
      <c r="AQ3257" s="58">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58">
        <f ca="1">COUNTIF(INDIRECT("H"&amp;(ROW()+12*(($AN3257-1)*3+$AO3257)-ROW())/12+5):INDIRECT("S"&amp;(ROW()+12*(($AN3257-1)*3+$AO3257)-ROW())/12+5),AQ3257)</f>
        <v>0</v>
      </c>
      <c r="AU3257" s="58">
        <f ca="1">IF(AND(AQ3257&gt;0,AR3257&gt;0),COUNTIF(AU$6:AU3256,"&gt;0")+1,0)</f>
        <v>0</v>
      </c>
    </row>
    <row r="3258" spans="40:47">
      <c r="AN3258" s="58">
        <v>91</v>
      </c>
      <c r="AO3258" s="58">
        <v>2</v>
      </c>
      <c r="AP3258" s="58">
        <v>1</v>
      </c>
      <c r="AQ3258" s="58">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58">
        <f ca="1">COUNTIF(INDIRECT("H"&amp;(ROW()+12*(($AN3258-1)*3+$AO3258)-ROW())/12+5):INDIRECT("S"&amp;(ROW()+12*(($AN3258-1)*3+$AO3258)-ROW())/12+5),AQ3258)</f>
        <v>0</v>
      </c>
      <c r="AU3258" s="58">
        <f ca="1">IF(AND(AQ3258&gt;0,AR3258&gt;0),COUNTIF(AU$6:AU3257,"&gt;0")+1,0)</f>
        <v>0</v>
      </c>
    </row>
    <row r="3259" spans="40:47">
      <c r="AN3259" s="58">
        <v>91</v>
      </c>
      <c r="AO3259" s="58">
        <v>2</v>
      </c>
      <c r="AP3259" s="58">
        <v>2</v>
      </c>
      <c r="AQ3259" s="58">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58">
        <f ca="1">COUNTIF(INDIRECT("H"&amp;(ROW()+12*(($AN3259-1)*3+$AO3259)-ROW())/12+5):INDIRECT("S"&amp;(ROW()+12*(($AN3259-1)*3+$AO3259)-ROW())/12+5),AQ3259)</f>
        <v>0</v>
      </c>
      <c r="AU3259" s="58">
        <f ca="1">IF(AND(AQ3259&gt;0,AR3259&gt;0),COUNTIF(AU$6:AU3258,"&gt;0")+1,0)</f>
        <v>0</v>
      </c>
    </row>
    <row r="3260" spans="40:47">
      <c r="AN3260" s="58">
        <v>91</v>
      </c>
      <c r="AO3260" s="58">
        <v>2</v>
      </c>
      <c r="AP3260" s="58">
        <v>3</v>
      </c>
      <c r="AQ3260" s="58">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58">
        <f ca="1">COUNTIF(INDIRECT("H"&amp;(ROW()+12*(($AN3260-1)*3+$AO3260)-ROW())/12+5):INDIRECT("S"&amp;(ROW()+12*(($AN3260-1)*3+$AO3260)-ROW())/12+5),AQ3260)</f>
        <v>0</v>
      </c>
      <c r="AU3260" s="58">
        <f ca="1">IF(AND(AQ3260&gt;0,AR3260&gt;0),COUNTIF(AU$6:AU3259,"&gt;0")+1,0)</f>
        <v>0</v>
      </c>
    </row>
    <row r="3261" spans="40:47">
      <c r="AN3261" s="58">
        <v>91</v>
      </c>
      <c r="AO3261" s="58">
        <v>2</v>
      </c>
      <c r="AP3261" s="58">
        <v>4</v>
      </c>
      <c r="AQ3261" s="58">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58">
        <f ca="1">COUNTIF(INDIRECT("H"&amp;(ROW()+12*(($AN3261-1)*3+$AO3261)-ROW())/12+5):INDIRECT("S"&amp;(ROW()+12*(($AN3261-1)*3+$AO3261)-ROW())/12+5),AQ3261)</f>
        <v>0</v>
      </c>
      <c r="AU3261" s="58">
        <f ca="1">IF(AND(AQ3261&gt;0,AR3261&gt;0),COUNTIF(AU$6:AU3260,"&gt;0")+1,0)</f>
        <v>0</v>
      </c>
    </row>
    <row r="3262" spans="40:47">
      <c r="AN3262" s="58">
        <v>91</v>
      </c>
      <c r="AO3262" s="58">
        <v>2</v>
      </c>
      <c r="AP3262" s="58">
        <v>5</v>
      </c>
      <c r="AQ3262" s="58">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58">
        <f ca="1">COUNTIF(INDIRECT("H"&amp;(ROW()+12*(($AN3262-1)*3+$AO3262)-ROW())/12+5):INDIRECT("S"&amp;(ROW()+12*(($AN3262-1)*3+$AO3262)-ROW())/12+5),AQ3262)</f>
        <v>0</v>
      </c>
      <c r="AU3262" s="58">
        <f ca="1">IF(AND(AQ3262&gt;0,AR3262&gt;0),COUNTIF(AU$6:AU3261,"&gt;0")+1,0)</f>
        <v>0</v>
      </c>
    </row>
    <row r="3263" spans="40:47">
      <c r="AN3263" s="58">
        <v>91</v>
      </c>
      <c r="AO3263" s="58">
        <v>2</v>
      </c>
      <c r="AP3263" s="58">
        <v>6</v>
      </c>
      <c r="AQ3263" s="58">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58">
        <f ca="1">COUNTIF(INDIRECT("H"&amp;(ROW()+12*(($AN3263-1)*3+$AO3263)-ROW())/12+5):INDIRECT("S"&amp;(ROW()+12*(($AN3263-1)*3+$AO3263)-ROW())/12+5),AQ3263)</f>
        <v>0</v>
      </c>
      <c r="AU3263" s="58">
        <f ca="1">IF(AND(AQ3263&gt;0,AR3263&gt;0),COUNTIF(AU$6:AU3262,"&gt;0")+1,0)</f>
        <v>0</v>
      </c>
    </row>
    <row r="3264" spans="40:47">
      <c r="AN3264" s="58">
        <v>91</v>
      </c>
      <c r="AO3264" s="58">
        <v>2</v>
      </c>
      <c r="AP3264" s="58">
        <v>7</v>
      </c>
      <c r="AQ3264" s="58">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58">
        <f ca="1">COUNTIF(INDIRECT("H"&amp;(ROW()+12*(($AN3264-1)*3+$AO3264)-ROW())/12+5):INDIRECT("S"&amp;(ROW()+12*(($AN3264-1)*3+$AO3264)-ROW())/12+5),AQ3264)</f>
        <v>0</v>
      </c>
      <c r="AU3264" s="58">
        <f ca="1">IF(AND(AQ3264&gt;0,AR3264&gt;0),COUNTIF(AU$6:AU3263,"&gt;0")+1,0)</f>
        <v>0</v>
      </c>
    </row>
    <row r="3265" spans="40:47">
      <c r="AN3265" s="58">
        <v>91</v>
      </c>
      <c r="AO3265" s="58">
        <v>2</v>
      </c>
      <c r="AP3265" s="58">
        <v>8</v>
      </c>
      <c r="AQ3265" s="58">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58">
        <f ca="1">COUNTIF(INDIRECT("H"&amp;(ROW()+12*(($AN3265-1)*3+$AO3265)-ROW())/12+5):INDIRECT("S"&amp;(ROW()+12*(($AN3265-1)*3+$AO3265)-ROW())/12+5),AQ3265)</f>
        <v>0</v>
      </c>
      <c r="AU3265" s="58">
        <f ca="1">IF(AND(AQ3265&gt;0,AR3265&gt;0),COUNTIF(AU$6:AU3264,"&gt;0")+1,0)</f>
        <v>0</v>
      </c>
    </row>
    <row r="3266" spans="40:47">
      <c r="AN3266" s="58">
        <v>91</v>
      </c>
      <c r="AO3266" s="58">
        <v>2</v>
      </c>
      <c r="AP3266" s="58">
        <v>9</v>
      </c>
      <c r="AQ3266" s="58">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58">
        <f ca="1">COUNTIF(INDIRECT("H"&amp;(ROW()+12*(($AN3266-1)*3+$AO3266)-ROW())/12+5):INDIRECT("S"&amp;(ROW()+12*(($AN3266-1)*3+$AO3266)-ROW())/12+5),AQ3266)</f>
        <v>0</v>
      </c>
      <c r="AU3266" s="58">
        <f ca="1">IF(AND(AQ3266&gt;0,AR3266&gt;0),COUNTIF(AU$6:AU3265,"&gt;0")+1,0)</f>
        <v>0</v>
      </c>
    </row>
    <row r="3267" spans="40:47">
      <c r="AN3267" s="58">
        <v>91</v>
      </c>
      <c r="AO3267" s="58">
        <v>2</v>
      </c>
      <c r="AP3267" s="58">
        <v>10</v>
      </c>
      <c r="AQ3267" s="58">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58">
        <f ca="1">COUNTIF(INDIRECT("H"&amp;(ROW()+12*(($AN3267-1)*3+$AO3267)-ROW())/12+5):INDIRECT("S"&amp;(ROW()+12*(($AN3267-1)*3+$AO3267)-ROW())/12+5),AQ3267)</f>
        <v>0</v>
      </c>
      <c r="AU3267" s="58">
        <f ca="1">IF(AND(AQ3267&gt;0,AR3267&gt;0),COUNTIF(AU$6:AU3266,"&gt;0")+1,0)</f>
        <v>0</v>
      </c>
    </row>
    <row r="3268" spans="40:47">
      <c r="AN3268" s="58">
        <v>91</v>
      </c>
      <c r="AO3268" s="58">
        <v>2</v>
      </c>
      <c r="AP3268" s="58">
        <v>11</v>
      </c>
      <c r="AQ3268" s="58">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58">
        <f ca="1">COUNTIF(INDIRECT("H"&amp;(ROW()+12*(($AN3268-1)*3+$AO3268)-ROW())/12+5):INDIRECT("S"&amp;(ROW()+12*(($AN3268-1)*3+$AO3268)-ROW())/12+5),AQ3268)</f>
        <v>0</v>
      </c>
      <c r="AU3268" s="58">
        <f ca="1">IF(AND(AQ3268&gt;0,AR3268&gt;0),COUNTIF(AU$6:AU3267,"&gt;0")+1,0)</f>
        <v>0</v>
      </c>
    </row>
    <row r="3269" spans="40:47">
      <c r="AN3269" s="58">
        <v>91</v>
      </c>
      <c r="AO3269" s="58">
        <v>2</v>
      </c>
      <c r="AP3269" s="58">
        <v>12</v>
      </c>
      <c r="AQ3269" s="58">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58">
        <f ca="1">COUNTIF(INDIRECT("H"&amp;(ROW()+12*(($AN3269-1)*3+$AO3269)-ROW())/12+5):INDIRECT("S"&amp;(ROW()+12*(($AN3269-1)*3+$AO3269)-ROW())/12+5),AQ3269)</f>
        <v>0</v>
      </c>
      <c r="AU3269" s="58">
        <f ca="1">IF(AND(AQ3269&gt;0,AR3269&gt;0),COUNTIF(AU$6:AU3268,"&gt;0")+1,0)</f>
        <v>0</v>
      </c>
    </row>
    <row r="3270" spans="40:47">
      <c r="AN3270" s="58">
        <v>91</v>
      </c>
      <c r="AO3270" s="58">
        <v>3</v>
      </c>
      <c r="AP3270" s="58">
        <v>1</v>
      </c>
      <c r="AQ3270" s="58">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58">
        <f ca="1">COUNTIF(INDIRECT("H"&amp;(ROW()+12*(($AN3270-1)*3+$AO3270)-ROW())/12+5):INDIRECT("S"&amp;(ROW()+12*(($AN3270-1)*3+$AO3270)-ROW())/12+5),AQ3270)</f>
        <v>0</v>
      </c>
      <c r="AU3270" s="58">
        <f ca="1">IF(AND(AQ3270&gt;0,AR3270&gt;0),COUNTIF(AU$6:AU3269,"&gt;0")+1,0)</f>
        <v>0</v>
      </c>
    </row>
    <row r="3271" spans="40:47">
      <c r="AN3271" s="58">
        <v>91</v>
      </c>
      <c r="AO3271" s="58">
        <v>3</v>
      </c>
      <c r="AP3271" s="58">
        <v>2</v>
      </c>
      <c r="AQ3271" s="58">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58">
        <f ca="1">COUNTIF(INDIRECT("H"&amp;(ROW()+12*(($AN3271-1)*3+$AO3271)-ROW())/12+5):INDIRECT("S"&amp;(ROW()+12*(($AN3271-1)*3+$AO3271)-ROW())/12+5),AQ3271)</f>
        <v>0</v>
      </c>
      <c r="AU3271" s="58">
        <f ca="1">IF(AND(AQ3271&gt;0,AR3271&gt;0),COUNTIF(AU$6:AU3270,"&gt;0")+1,0)</f>
        <v>0</v>
      </c>
    </row>
    <row r="3272" spans="40:47">
      <c r="AN3272" s="58">
        <v>91</v>
      </c>
      <c r="AO3272" s="58">
        <v>3</v>
      </c>
      <c r="AP3272" s="58">
        <v>3</v>
      </c>
      <c r="AQ3272" s="58">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58">
        <f ca="1">COUNTIF(INDIRECT("H"&amp;(ROW()+12*(($AN3272-1)*3+$AO3272)-ROW())/12+5):INDIRECT("S"&amp;(ROW()+12*(($AN3272-1)*3+$AO3272)-ROW())/12+5),AQ3272)</f>
        <v>0</v>
      </c>
      <c r="AU3272" s="58">
        <f ca="1">IF(AND(AQ3272&gt;0,AR3272&gt;0),COUNTIF(AU$6:AU3271,"&gt;0")+1,0)</f>
        <v>0</v>
      </c>
    </row>
    <row r="3273" spans="40:47">
      <c r="AN3273" s="58">
        <v>91</v>
      </c>
      <c r="AO3273" s="58">
        <v>3</v>
      </c>
      <c r="AP3273" s="58">
        <v>4</v>
      </c>
      <c r="AQ3273" s="58">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58">
        <f ca="1">COUNTIF(INDIRECT("H"&amp;(ROW()+12*(($AN3273-1)*3+$AO3273)-ROW())/12+5):INDIRECT("S"&amp;(ROW()+12*(($AN3273-1)*3+$AO3273)-ROW())/12+5),AQ3273)</f>
        <v>0</v>
      </c>
      <c r="AU3273" s="58">
        <f ca="1">IF(AND(AQ3273&gt;0,AR3273&gt;0),COUNTIF(AU$6:AU3272,"&gt;0")+1,0)</f>
        <v>0</v>
      </c>
    </row>
    <row r="3274" spans="40:47">
      <c r="AN3274" s="58">
        <v>91</v>
      </c>
      <c r="AO3274" s="58">
        <v>3</v>
      </c>
      <c r="AP3274" s="58">
        <v>5</v>
      </c>
      <c r="AQ3274" s="58">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58">
        <f ca="1">COUNTIF(INDIRECT("H"&amp;(ROW()+12*(($AN3274-1)*3+$AO3274)-ROW())/12+5):INDIRECT("S"&amp;(ROW()+12*(($AN3274-1)*3+$AO3274)-ROW())/12+5),AQ3274)</f>
        <v>0</v>
      </c>
      <c r="AU3274" s="58">
        <f ca="1">IF(AND(AQ3274&gt;0,AR3274&gt;0),COUNTIF(AU$6:AU3273,"&gt;0")+1,0)</f>
        <v>0</v>
      </c>
    </row>
    <row r="3275" spans="40:47">
      <c r="AN3275" s="58">
        <v>91</v>
      </c>
      <c r="AO3275" s="58">
        <v>3</v>
      </c>
      <c r="AP3275" s="58">
        <v>6</v>
      </c>
      <c r="AQ3275" s="58">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58">
        <f ca="1">COUNTIF(INDIRECT("H"&amp;(ROW()+12*(($AN3275-1)*3+$AO3275)-ROW())/12+5):INDIRECT("S"&amp;(ROW()+12*(($AN3275-1)*3+$AO3275)-ROW())/12+5),AQ3275)</f>
        <v>0</v>
      </c>
      <c r="AU3275" s="58">
        <f ca="1">IF(AND(AQ3275&gt;0,AR3275&gt;0),COUNTIF(AU$6:AU3274,"&gt;0")+1,0)</f>
        <v>0</v>
      </c>
    </row>
    <row r="3276" spans="40:47">
      <c r="AN3276" s="58">
        <v>91</v>
      </c>
      <c r="AO3276" s="58">
        <v>3</v>
      </c>
      <c r="AP3276" s="58">
        <v>7</v>
      </c>
      <c r="AQ3276" s="58">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58">
        <f ca="1">COUNTIF(INDIRECT("H"&amp;(ROW()+12*(($AN3276-1)*3+$AO3276)-ROW())/12+5):INDIRECT("S"&amp;(ROW()+12*(($AN3276-1)*3+$AO3276)-ROW())/12+5),AQ3276)</f>
        <v>0</v>
      </c>
      <c r="AU3276" s="58">
        <f ca="1">IF(AND(AQ3276&gt;0,AR3276&gt;0),COUNTIF(AU$6:AU3275,"&gt;0")+1,0)</f>
        <v>0</v>
      </c>
    </row>
    <row r="3277" spans="40:47">
      <c r="AN3277" s="58">
        <v>91</v>
      </c>
      <c r="AO3277" s="58">
        <v>3</v>
      </c>
      <c r="AP3277" s="58">
        <v>8</v>
      </c>
      <c r="AQ3277" s="58">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58">
        <f ca="1">COUNTIF(INDIRECT("H"&amp;(ROW()+12*(($AN3277-1)*3+$AO3277)-ROW())/12+5):INDIRECT("S"&amp;(ROW()+12*(($AN3277-1)*3+$AO3277)-ROW())/12+5),AQ3277)</f>
        <v>0</v>
      </c>
      <c r="AU3277" s="58">
        <f ca="1">IF(AND(AQ3277&gt;0,AR3277&gt;0),COUNTIF(AU$6:AU3276,"&gt;0")+1,0)</f>
        <v>0</v>
      </c>
    </row>
    <row r="3278" spans="40:47">
      <c r="AN3278" s="58">
        <v>91</v>
      </c>
      <c r="AO3278" s="58">
        <v>3</v>
      </c>
      <c r="AP3278" s="58">
        <v>9</v>
      </c>
      <c r="AQ3278" s="58">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58">
        <f ca="1">COUNTIF(INDIRECT("H"&amp;(ROW()+12*(($AN3278-1)*3+$AO3278)-ROW())/12+5):INDIRECT("S"&amp;(ROW()+12*(($AN3278-1)*3+$AO3278)-ROW())/12+5),AQ3278)</f>
        <v>0</v>
      </c>
      <c r="AU3278" s="58">
        <f ca="1">IF(AND(AQ3278&gt;0,AR3278&gt;0),COUNTIF(AU$6:AU3277,"&gt;0")+1,0)</f>
        <v>0</v>
      </c>
    </row>
    <row r="3279" spans="40:47">
      <c r="AN3279" s="58">
        <v>91</v>
      </c>
      <c r="AO3279" s="58">
        <v>3</v>
      </c>
      <c r="AP3279" s="58">
        <v>10</v>
      </c>
      <c r="AQ3279" s="58">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58">
        <f ca="1">COUNTIF(INDIRECT("H"&amp;(ROW()+12*(($AN3279-1)*3+$AO3279)-ROW())/12+5):INDIRECT("S"&amp;(ROW()+12*(($AN3279-1)*3+$AO3279)-ROW())/12+5),AQ3279)</f>
        <v>0</v>
      </c>
      <c r="AU3279" s="58">
        <f ca="1">IF(AND(AQ3279&gt;0,AR3279&gt;0),COUNTIF(AU$6:AU3278,"&gt;0")+1,0)</f>
        <v>0</v>
      </c>
    </row>
    <row r="3280" spans="40:47">
      <c r="AN3280" s="58">
        <v>91</v>
      </c>
      <c r="AO3280" s="58">
        <v>3</v>
      </c>
      <c r="AP3280" s="58">
        <v>11</v>
      </c>
      <c r="AQ3280" s="58">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58">
        <f ca="1">COUNTIF(INDIRECT("H"&amp;(ROW()+12*(($AN3280-1)*3+$AO3280)-ROW())/12+5):INDIRECT("S"&amp;(ROW()+12*(($AN3280-1)*3+$AO3280)-ROW())/12+5),AQ3280)</f>
        <v>0</v>
      </c>
      <c r="AU3280" s="58">
        <f ca="1">IF(AND(AQ3280&gt;0,AR3280&gt;0),COUNTIF(AU$6:AU3279,"&gt;0")+1,0)</f>
        <v>0</v>
      </c>
    </row>
    <row r="3281" spans="40:47">
      <c r="AN3281" s="243">
        <v>91</v>
      </c>
      <c r="AO3281" s="243">
        <v>3</v>
      </c>
      <c r="AP3281" s="243">
        <v>12</v>
      </c>
      <c r="AQ3281" s="243">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243">
        <f ca="1">COUNTIF(INDIRECT("H"&amp;(ROW()+12*(($AN3281-1)*3+$AO3281)-ROW())/12+5):INDIRECT("S"&amp;(ROW()+12*(($AN3281-1)*3+$AO3281)-ROW())/12+5),AQ3281)</f>
        <v>0</v>
      </c>
      <c r="AS3281" s="243"/>
      <c r="AT3281" s="243"/>
      <c r="AU3281" s="243">
        <f ca="1">IF(AND(AQ3281&gt;0,AR3281&gt;0),COUNTIF(AU$6:AU3280,"&gt;0")+1,0)</f>
        <v>0</v>
      </c>
    </row>
    <row r="3282" spans="40:47">
      <c r="AN3282" s="58">
        <v>92</v>
      </c>
      <c r="AO3282" s="58">
        <v>1</v>
      </c>
      <c r="AP3282" s="58">
        <v>1</v>
      </c>
      <c r="AQ3282" s="58">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58">
        <f ca="1">COUNTIF(INDIRECT("H"&amp;(ROW()+12*(($AN3282-1)*3+$AO3282)-ROW())/12+5):INDIRECT("S"&amp;(ROW()+12*(($AN3282-1)*3+$AO3282)-ROW())/12+5),AQ3282)</f>
        <v>0</v>
      </c>
      <c r="AU3282" s="58">
        <f ca="1">IF(AND(AQ3282&gt;0,AR3282&gt;0),COUNTIF(AU$6:AU3281,"&gt;0")+1,0)</f>
        <v>0</v>
      </c>
    </row>
    <row r="3283" spans="40:47">
      <c r="AN3283" s="58">
        <v>92</v>
      </c>
      <c r="AO3283" s="58">
        <v>1</v>
      </c>
      <c r="AP3283" s="58">
        <v>2</v>
      </c>
      <c r="AQ3283" s="58">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58">
        <f ca="1">COUNTIF(INDIRECT("H"&amp;(ROW()+12*(($AN3283-1)*3+$AO3283)-ROW())/12+5):INDIRECT("S"&amp;(ROW()+12*(($AN3283-1)*3+$AO3283)-ROW())/12+5),AQ3283)</f>
        <v>0</v>
      </c>
      <c r="AU3283" s="58">
        <f ca="1">IF(AND(AQ3283&gt;0,AR3283&gt;0),COUNTIF(AU$6:AU3282,"&gt;0")+1,0)</f>
        <v>0</v>
      </c>
    </row>
    <row r="3284" spans="40:47">
      <c r="AN3284" s="58">
        <v>92</v>
      </c>
      <c r="AO3284" s="58">
        <v>1</v>
      </c>
      <c r="AP3284" s="58">
        <v>3</v>
      </c>
      <c r="AQ3284" s="58">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58">
        <f ca="1">COUNTIF(INDIRECT("H"&amp;(ROW()+12*(($AN3284-1)*3+$AO3284)-ROW())/12+5):INDIRECT("S"&amp;(ROW()+12*(($AN3284-1)*3+$AO3284)-ROW())/12+5),AQ3284)</f>
        <v>0</v>
      </c>
      <c r="AU3284" s="58">
        <f ca="1">IF(AND(AQ3284&gt;0,AR3284&gt;0),COUNTIF(AU$6:AU3283,"&gt;0")+1,0)</f>
        <v>0</v>
      </c>
    </row>
    <row r="3285" spans="40:47">
      <c r="AN3285" s="58">
        <v>92</v>
      </c>
      <c r="AO3285" s="58">
        <v>1</v>
      </c>
      <c r="AP3285" s="58">
        <v>4</v>
      </c>
      <c r="AQ3285" s="58">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58">
        <f ca="1">COUNTIF(INDIRECT("H"&amp;(ROW()+12*(($AN3285-1)*3+$AO3285)-ROW())/12+5):INDIRECT("S"&amp;(ROW()+12*(($AN3285-1)*3+$AO3285)-ROW())/12+5),AQ3285)</f>
        <v>0</v>
      </c>
      <c r="AU3285" s="58">
        <f ca="1">IF(AND(AQ3285&gt;0,AR3285&gt;0),COUNTIF(AU$6:AU3284,"&gt;0")+1,0)</f>
        <v>0</v>
      </c>
    </row>
    <row r="3286" spans="40:47">
      <c r="AN3286" s="58">
        <v>92</v>
      </c>
      <c r="AO3286" s="58">
        <v>1</v>
      </c>
      <c r="AP3286" s="58">
        <v>5</v>
      </c>
      <c r="AQ3286" s="58">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58">
        <f ca="1">COUNTIF(INDIRECT("H"&amp;(ROW()+12*(($AN3286-1)*3+$AO3286)-ROW())/12+5):INDIRECT("S"&amp;(ROW()+12*(($AN3286-1)*3+$AO3286)-ROW())/12+5),AQ3286)</f>
        <v>0</v>
      </c>
      <c r="AU3286" s="58">
        <f ca="1">IF(AND(AQ3286&gt;0,AR3286&gt;0),COUNTIF(AU$6:AU3285,"&gt;0")+1,0)</f>
        <v>0</v>
      </c>
    </row>
    <row r="3287" spans="40:47">
      <c r="AN3287" s="58">
        <v>92</v>
      </c>
      <c r="AO3287" s="58">
        <v>1</v>
      </c>
      <c r="AP3287" s="58">
        <v>6</v>
      </c>
      <c r="AQ3287" s="58">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58">
        <f ca="1">COUNTIF(INDIRECT("H"&amp;(ROW()+12*(($AN3287-1)*3+$AO3287)-ROW())/12+5):INDIRECT("S"&amp;(ROW()+12*(($AN3287-1)*3+$AO3287)-ROW())/12+5),AQ3287)</f>
        <v>0</v>
      </c>
      <c r="AU3287" s="58">
        <f ca="1">IF(AND(AQ3287&gt;0,AR3287&gt;0),COUNTIF(AU$6:AU3286,"&gt;0")+1,0)</f>
        <v>0</v>
      </c>
    </row>
    <row r="3288" spans="40:47">
      <c r="AN3288" s="58">
        <v>92</v>
      </c>
      <c r="AO3288" s="58">
        <v>1</v>
      </c>
      <c r="AP3288" s="58">
        <v>7</v>
      </c>
      <c r="AQ3288" s="58">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58">
        <f ca="1">COUNTIF(INDIRECT("H"&amp;(ROW()+12*(($AN3288-1)*3+$AO3288)-ROW())/12+5):INDIRECT("S"&amp;(ROW()+12*(($AN3288-1)*3+$AO3288)-ROW())/12+5),AQ3288)</f>
        <v>0</v>
      </c>
      <c r="AU3288" s="58">
        <f ca="1">IF(AND(AQ3288&gt;0,AR3288&gt;0),COUNTIF(AU$6:AU3287,"&gt;0")+1,0)</f>
        <v>0</v>
      </c>
    </row>
    <row r="3289" spans="40:47">
      <c r="AN3289" s="58">
        <v>92</v>
      </c>
      <c r="AO3289" s="58">
        <v>1</v>
      </c>
      <c r="AP3289" s="58">
        <v>8</v>
      </c>
      <c r="AQ3289" s="58">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58">
        <f ca="1">COUNTIF(INDIRECT("H"&amp;(ROW()+12*(($AN3289-1)*3+$AO3289)-ROW())/12+5):INDIRECT("S"&amp;(ROW()+12*(($AN3289-1)*3+$AO3289)-ROW())/12+5),AQ3289)</f>
        <v>0</v>
      </c>
      <c r="AU3289" s="58">
        <f ca="1">IF(AND(AQ3289&gt;0,AR3289&gt;0),COUNTIF(AU$6:AU3288,"&gt;0")+1,0)</f>
        <v>0</v>
      </c>
    </row>
    <row r="3290" spans="40:47">
      <c r="AN3290" s="58">
        <v>92</v>
      </c>
      <c r="AO3290" s="58">
        <v>1</v>
      </c>
      <c r="AP3290" s="58">
        <v>9</v>
      </c>
      <c r="AQ3290" s="58">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58">
        <f ca="1">COUNTIF(INDIRECT("H"&amp;(ROW()+12*(($AN3290-1)*3+$AO3290)-ROW())/12+5):INDIRECT("S"&amp;(ROW()+12*(($AN3290-1)*3+$AO3290)-ROW())/12+5),AQ3290)</f>
        <v>0</v>
      </c>
      <c r="AU3290" s="58">
        <f ca="1">IF(AND(AQ3290&gt;0,AR3290&gt;0),COUNTIF(AU$6:AU3289,"&gt;0")+1,0)</f>
        <v>0</v>
      </c>
    </row>
    <row r="3291" spans="40:47">
      <c r="AN3291" s="58">
        <v>92</v>
      </c>
      <c r="AO3291" s="58">
        <v>1</v>
      </c>
      <c r="AP3291" s="58">
        <v>10</v>
      </c>
      <c r="AQ3291" s="58">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58">
        <f ca="1">COUNTIF(INDIRECT("H"&amp;(ROW()+12*(($AN3291-1)*3+$AO3291)-ROW())/12+5):INDIRECT("S"&amp;(ROW()+12*(($AN3291-1)*3+$AO3291)-ROW())/12+5),AQ3291)</f>
        <v>0</v>
      </c>
      <c r="AU3291" s="58">
        <f ca="1">IF(AND(AQ3291&gt;0,AR3291&gt;0),COUNTIF(AU$6:AU3290,"&gt;0")+1,0)</f>
        <v>0</v>
      </c>
    </row>
    <row r="3292" spans="40:47">
      <c r="AN3292" s="58">
        <v>92</v>
      </c>
      <c r="AO3292" s="58">
        <v>1</v>
      </c>
      <c r="AP3292" s="58">
        <v>11</v>
      </c>
      <c r="AQ3292" s="58">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58">
        <f ca="1">COUNTIF(INDIRECT("H"&amp;(ROW()+12*(($AN3292-1)*3+$AO3292)-ROW())/12+5):INDIRECT("S"&amp;(ROW()+12*(($AN3292-1)*3+$AO3292)-ROW())/12+5),AQ3292)</f>
        <v>0</v>
      </c>
      <c r="AU3292" s="58">
        <f ca="1">IF(AND(AQ3292&gt;0,AR3292&gt;0),COUNTIF(AU$6:AU3291,"&gt;0")+1,0)</f>
        <v>0</v>
      </c>
    </row>
    <row r="3293" spans="40:47">
      <c r="AN3293" s="58">
        <v>92</v>
      </c>
      <c r="AO3293" s="58">
        <v>1</v>
      </c>
      <c r="AP3293" s="58">
        <v>12</v>
      </c>
      <c r="AQ3293" s="58">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58">
        <f ca="1">COUNTIF(INDIRECT("H"&amp;(ROW()+12*(($AN3293-1)*3+$AO3293)-ROW())/12+5):INDIRECT("S"&amp;(ROW()+12*(($AN3293-1)*3+$AO3293)-ROW())/12+5),AQ3293)</f>
        <v>0</v>
      </c>
      <c r="AU3293" s="58">
        <f ca="1">IF(AND(AQ3293&gt;0,AR3293&gt;0),COUNTIF(AU$6:AU3292,"&gt;0")+1,0)</f>
        <v>0</v>
      </c>
    </row>
    <row r="3294" spans="40:47">
      <c r="AN3294" s="58">
        <v>92</v>
      </c>
      <c r="AO3294" s="58">
        <v>2</v>
      </c>
      <c r="AP3294" s="58">
        <v>1</v>
      </c>
      <c r="AQ3294" s="58">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58">
        <f ca="1">COUNTIF(INDIRECT("H"&amp;(ROW()+12*(($AN3294-1)*3+$AO3294)-ROW())/12+5):INDIRECT("S"&amp;(ROW()+12*(($AN3294-1)*3+$AO3294)-ROW())/12+5),AQ3294)</f>
        <v>0</v>
      </c>
      <c r="AU3294" s="58">
        <f ca="1">IF(AND(AQ3294&gt;0,AR3294&gt;0),COUNTIF(AU$6:AU3293,"&gt;0")+1,0)</f>
        <v>0</v>
      </c>
    </row>
    <row r="3295" spans="40:47">
      <c r="AN3295" s="58">
        <v>92</v>
      </c>
      <c r="AO3295" s="58">
        <v>2</v>
      </c>
      <c r="AP3295" s="58">
        <v>2</v>
      </c>
      <c r="AQ3295" s="58">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58">
        <f ca="1">COUNTIF(INDIRECT("H"&amp;(ROW()+12*(($AN3295-1)*3+$AO3295)-ROW())/12+5):INDIRECT("S"&amp;(ROW()+12*(($AN3295-1)*3+$AO3295)-ROW())/12+5),AQ3295)</f>
        <v>0</v>
      </c>
      <c r="AU3295" s="58">
        <f ca="1">IF(AND(AQ3295&gt;0,AR3295&gt;0),COUNTIF(AU$6:AU3294,"&gt;0")+1,0)</f>
        <v>0</v>
      </c>
    </row>
    <row r="3296" spans="40:47">
      <c r="AN3296" s="58">
        <v>92</v>
      </c>
      <c r="AO3296" s="58">
        <v>2</v>
      </c>
      <c r="AP3296" s="58">
        <v>3</v>
      </c>
      <c r="AQ3296" s="58">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58">
        <f ca="1">COUNTIF(INDIRECT("H"&amp;(ROW()+12*(($AN3296-1)*3+$AO3296)-ROW())/12+5):INDIRECT("S"&amp;(ROW()+12*(($AN3296-1)*3+$AO3296)-ROW())/12+5),AQ3296)</f>
        <v>0</v>
      </c>
      <c r="AU3296" s="58">
        <f ca="1">IF(AND(AQ3296&gt;0,AR3296&gt;0),COUNTIF(AU$6:AU3295,"&gt;0")+1,0)</f>
        <v>0</v>
      </c>
    </row>
    <row r="3297" spans="40:47">
      <c r="AN3297" s="58">
        <v>92</v>
      </c>
      <c r="AO3297" s="58">
        <v>2</v>
      </c>
      <c r="AP3297" s="58">
        <v>4</v>
      </c>
      <c r="AQ3297" s="58">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58">
        <f ca="1">COUNTIF(INDIRECT("H"&amp;(ROW()+12*(($AN3297-1)*3+$AO3297)-ROW())/12+5):INDIRECT("S"&amp;(ROW()+12*(($AN3297-1)*3+$AO3297)-ROW())/12+5),AQ3297)</f>
        <v>0</v>
      </c>
      <c r="AU3297" s="58">
        <f ca="1">IF(AND(AQ3297&gt;0,AR3297&gt;0),COUNTIF(AU$6:AU3296,"&gt;0")+1,0)</f>
        <v>0</v>
      </c>
    </row>
    <row r="3298" spans="40:47">
      <c r="AN3298" s="58">
        <v>92</v>
      </c>
      <c r="AO3298" s="58">
        <v>2</v>
      </c>
      <c r="AP3298" s="58">
        <v>5</v>
      </c>
      <c r="AQ3298" s="58">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58">
        <f ca="1">COUNTIF(INDIRECT("H"&amp;(ROW()+12*(($AN3298-1)*3+$AO3298)-ROW())/12+5):INDIRECT("S"&amp;(ROW()+12*(($AN3298-1)*3+$AO3298)-ROW())/12+5),AQ3298)</f>
        <v>0</v>
      </c>
      <c r="AU3298" s="58">
        <f ca="1">IF(AND(AQ3298&gt;0,AR3298&gt;0),COUNTIF(AU$6:AU3297,"&gt;0")+1,0)</f>
        <v>0</v>
      </c>
    </row>
    <row r="3299" spans="40:47">
      <c r="AN3299" s="58">
        <v>92</v>
      </c>
      <c r="AO3299" s="58">
        <v>2</v>
      </c>
      <c r="AP3299" s="58">
        <v>6</v>
      </c>
      <c r="AQ3299" s="58">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58">
        <f ca="1">COUNTIF(INDIRECT("H"&amp;(ROW()+12*(($AN3299-1)*3+$AO3299)-ROW())/12+5):INDIRECT("S"&amp;(ROW()+12*(($AN3299-1)*3+$AO3299)-ROW())/12+5),AQ3299)</f>
        <v>0</v>
      </c>
      <c r="AU3299" s="58">
        <f ca="1">IF(AND(AQ3299&gt;0,AR3299&gt;0),COUNTIF(AU$6:AU3298,"&gt;0")+1,0)</f>
        <v>0</v>
      </c>
    </row>
    <row r="3300" spans="40:47">
      <c r="AN3300" s="58">
        <v>92</v>
      </c>
      <c r="AO3300" s="58">
        <v>2</v>
      </c>
      <c r="AP3300" s="58">
        <v>7</v>
      </c>
      <c r="AQ3300" s="58">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58">
        <f ca="1">COUNTIF(INDIRECT("H"&amp;(ROW()+12*(($AN3300-1)*3+$AO3300)-ROW())/12+5):INDIRECT("S"&amp;(ROW()+12*(($AN3300-1)*3+$AO3300)-ROW())/12+5),AQ3300)</f>
        <v>0</v>
      </c>
      <c r="AU3300" s="58">
        <f ca="1">IF(AND(AQ3300&gt;0,AR3300&gt;0),COUNTIF(AU$6:AU3299,"&gt;0")+1,0)</f>
        <v>0</v>
      </c>
    </row>
    <row r="3301" spans="40:47">
      <c r="AN3301" s="58">
        <v>92</v>
      </c>
      <c r="AO3301" s="58">
        <v>2</v>
      </c>
      <c r="AP3301" s="58">
        <v>8</v>
      </c>
      <c r="AQ3301" s="58">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58">
        <f ca="1">COUNTIF(INDIRECT("H"&amp;(ROW()+12*(($AN3301-1)*3+$AO3301)-ROW())/12+5):INDIRECT("S"&amp;(ROW()+12*(($AN3301-1)*3+$AO3301)-ROW())/12+5),AQ3301)</f>
        <v>0</v>
      </c>
      <c r="AU3301" s="58">
        <f ca="1">IF(AND(AQ3301&gt;0,AR3301&gt;0),COUNTIF(AU$6:AU3300,"&gt;0")+1,0)</f>
        <v>0</v>
      </c>
    </row>
    <row r="3302" spans="40:47">
      <c r="AN3302" s="58">
        <v>92</v>
      </c>
      <c r="AO3302" s="58">
        <v>2</v>
      </c>
      <c r="AP3302" s="58">
        <v>9</v>
      </c>
      <c r="AQ3302" s="58">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58">
        <f ca="1">COUNTIF(INDIRECT("H"&amp;(ROW()+12*(($AN3302-1)*3+$AO3302)-ROW())/12+5):INDIRECT("S"&amp;(ROW()+12*(($AN3302-1)*3+$AO3302)-ROW())/12+5),AQ3302)</f>
        <v>0</v>
      </c>
      <c r="AU3302" s="58">
        <f ca="1">IF(AND(AQ3302&gt;0,AR3302&gt;0),COUNTIF(AU$6:AU3301,"&gt;0")+1,0)</f>
        <v>0</v>
      </c>
    </row>
    <row r="3303" spans="40:47">
      <c r="AN3303" s="58">
        <v>92</v>
      </c>
      <c r="AO3303" s="58">
        <v>2</v>
      </c>
      <c r="AP3303" s="58">
        <v>10</v>
      </c>
      <c r="AQ3303" s="58">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58">
        <f ca="1">COUNTIF(INDIRECT("H"&amp;(ROW()+12*(($AN3303-1)*3+$AO3303)-ROW())/12+5):INDIRECT("S"&amp;(ROW()+12*(($AN3303-1)*3+$AO3303)-ROW())/12+5),AQ3303)</f>
        <v>0</v>
      </c>
      <c r="AU3303" s="58">
        <f ca="1">IF(AND(AQ3303&gt;0,AR3303&gt;0),COUNTIF(AU$6:AU3302,"&gt;0")+1,0)</f>
        <v>0</v>
      </c>
    </row>
    <row r="3304" spans="40:47">
      <c r="AN3304" s="58">
        <v>92</v>
      </c>
      <c r="AO3304" s="58">
        <v>2</v>
      </c>
      <c r="AP3304" s="58">
        <v>11</v>
      </c>
      <c r="AQ3304" s="58">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58">
        <f ca="1">COUNTIF(INDIRECT("H"&amp;(ROW()+12*(($AN3304-1)*3+$AO3304)-ROW())/12+5):INDIRECT("S"&amp;(ROW()+12*(($AN3304-1)*3+$AO3304)-ROW())/12+5),AQ3304)</f>
        <v>0</v>
      </c>
      <c r="AU3304" s="58">
        <f ca="1">IF(AND(AQ3304&gt;0,AR3304&gt;0),COUNTIF(AU$6:AU3303,"&gt;0")+1,0)</f>
        <v>0</v>
      </c>
    </row>
    <row r="3305" spans="40:47">
      <c r="AN3305" s="58">
        <v>92</v>
      </c>
      <c r="AO3305" s="58">
        <v>2</v>
      </c>
      <c r="AP3305" s="58">
        <v>12</v>
      </c>
      <c r="AQ3305" s="58">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58">
        <f ca="1">COUNTIF(INDIRECT("H"&amp;(ROW()+12*(($AN3305-1)*3+$AO3305)-ROW())/12+5):INDIRECT("S"&amp;(ROW()+12*(($AN3305-1)*3+$AO3305)-ROW())/12+5),AQ3305)</f>
        <v>0</v>
      </c>
      <c r="AU3305" s="58">
        <f ca="1">IF(AND(AQ3305&gt;0,AR3305&gt;0),COUNTIF(AU$6:AU3304,"&gt;0")+1,0)</f>
        <v>0</v>
      </c>
    </row>
    <row r="3306" spans="40:47">
      <c r="AN3306" s="58">
        <v>92</v>
      </c>
      <c r="AO3306" s="58">
        <v>3</v>
      </c>
      <c r="AP3306" s="58">
        <v>1</v>
      </c>
      <c r="AQ3306" s="58">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58">
        <f ca="1">COUNTIF(INDIRECT("H"&amp;(ROW()+12*(($AN3306-1)*3+$AO3306)-ROW())/12+5):INDIRECT("S"&amp;(ROW()+12*(($AN3306-1)*3+$AO3306)-ROW())/12+5),AQ3306)</f>
        <v>0</v>
      </c>
      <c r="AU3306" s="58">
        <f ca="1">IF(AND(AQ3306&gt;0,AR3306&gt;0),COUNTIF(AU$6:AU3305,"&gt;0")+1,0)</f>
        <v>0</v>
      </c>
    </row>
    <row r="3307" spans="40:47">
      <c r="AN3307" s="58">
        <v>92</v>
      </c>
      <c r="AO3307" s="58">
        <v>3</v>
      </c>
      <c r="AP3307" s="58">
        <v>2</v>
      </c>
      <c r="AQ3307" s="58">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58">
        <f ca="1">COUNTIF(INDIRECT("H"&amp;(ROW()+12*(($AN3307-1)*3+$AO3307)-ROW())/12+5):INDIRECT("S"&amp;(ROW()+12*(($AN3307-1)*3+$AO3307)-ROW())/12+5),AQ3307)</f>
        <v>0</v>
      </c>
      <c r="AU3307" s="58">
        <f ca="1">IF(AND(AQ3307&gt;0,AR3307&gt;0),COUNTIF(AU$6:AU3306,"&gt;0")+1,0)</f>
        <v>0</v>
      </c>
    </row>
    <row r="3308" spans="40:47">
      <c r="AN3308" s="58">
        <v>92</v>
      </c>
      <c r="AO3308" s="58">
        <v>3</v>
      </c>
      <c r="AP3308" s="58">
        <v>3</v>
      </c>
      <c r="AQ3308" s="58">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58">
        <f ca="1">COUNTIF(INDIRECT("H"&amp;(ROW()+12*(($AN3308-1)*3+$AO3308)-ROW())/12+5):INDIRECT("S"&amp;(ROW()+12*(($AN3308-1)*3+$AO3308)-ROW())/12+5),AQ3308)</f>
        <v>0</v>
      </c>
      <c r="AU3308" s="58">
        <f ca="1">IF(AND(AQ3308&gt;0,AR3308&gt;0),COUNTIF(AU$6:AU3307,"&gt;0")+1,0)</f>
        <v>0</v>
      </c>
    </row>
    <row r="3309" spans="40:47">
      <c r="AN3309" s="58">
        <v>92</v>
      </c>
      <c r="AO3309" s="58">
        <v>3</v>
      </c>
      <c r="AP3309" s="58">
        <v>4</v>
      </c>
      <c r="AQ3309" s="58">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58">
        <f ca="1">COUNTIF(INDIRECT("H"&amp;(ROW()+12*(($AN3309-1)*3+$AO3309)-ROW())/12+5):INDIRECT("S"&amp;(ROW()+12*(($AN3309-1)*3+$AO3309)-ROW())/12+5),AQ3309)</f>
        <v>0</v>
      </c>
      <c r="AU3309" s="58">
        <f ca="1">IF(AND(AQ3309&gt;0,AR3309&gt;0),COUNTIF(AU$6:AU3308,"&gt;0")+1,0)</f>
        <v>0</v>
      </c>
    </row>
    <row r="3310" spans="40:47">
      <c r="AN3310" s="58">
        <v>92</v>
      </c>
      <c r="AO3310" s="58">
        <v>3</v>
      </c>
      <c r="AP3310" s="58">
        <v>5</v>
      </c>
      <c r="AQ3310" s="58">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58">
        <f ca="1">COUNTIF(INDIRECT("H"&amp;(ROW()+12*(($AN3310-1)*3+$AO3310)-ROW())/12+5):INDIRECT("S"&amp;(ROW()+12*(($AN3310-1)*3+$AO3310)-ROW())/12+5),AQ3310)</f>
        <v>0</v>
      </c>
      <c r="AU3310" s="58">
        <f ca="1">IF(AND(AQ3310&gt;0,AR3310&gt;0),COUNTIF(AU$6:AU3309,"&gt;0")+1,0)</f>
        <v>0</v>
      </c>
    </row>
    <row r="3311" spans="40:47">
      <c r="AN3311" s="58">
        <v>92</v>
      </c>
      <c r="AO3311" s="58">
        <v>3</v>
      </c>
      <c r="AP3311" s="58">
        <v>6</v>
      </c>
      <c r="AQ3311" s="58">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58">
        <f ca="1">COUNTIF(INDIRECT("H"&amp;(ROW()+12*(($AN3311-1)*3+$AO3311)-ROW())/12+5):INDIRECT("S"&amp;(ROW()+12*(($AN3311-1)*3+$AO3311)-ROW())/12+5),AQ3311)</f>
        <v>0</v>
      </c>
      <c r="AU3311" s="58">
        <f ca="1">IF(AND(AQ3311&gt;0,AR3311&gt;0),COUNTIF(AU$6:AU3310,"&gt;0")+1,0)</f>
        <v>0</v>
      </c>
    </row>
    <row r="3312" spans="40:47">
      <c r="AN3312" s="58">
        <v>92</v>
      </c>
      <c r="AO3312" s="58">
        <v>3</v>
      </c>
      <c r="AP3312" s="58">
        <v>7</v>
      </c>
      <c r="AQ3312" s="58">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58">
        <f ca="1">COUNTIF(INDIRECT("H"&amp;(ROW()+12*(($AN3312-1)*3+$AO3312)-ROW())/12+5):INDIRECT("S"&amp;(ROW()+12*(($AN3312-1)*3+$AO3312)-ROW())/12+5),AQ3312)</f>
        <v>0</v>
      </c>
      <c r="AU3312" s="58">
        <f ca="1">IF(AND(AQ3312&gt;0,AR3312&gt;0),COUNTIF(AU$6:AU3311,"&gt;0")+1,0)</f>
        <v>0</v>
      </c>
    </row>
    <row r="3313" spans="40:47">
      <c r="AN3313" s="58">
        <v>92</v>
      </c>
      <c r="AO3313" s="58">
        <v>3</v>
      </c>
      <c r="AP3313" s="58">
        <v>8</v>
      </c>
      <c r="AQ3313" s="58">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58">
        <f ca="1">COUNTIF(INDIRECT("H"&amp;(ROW()+12*(($AN3313-1)*3+$AO3313)-ROW())/12+5):INDIRECT("S"&amp;(ROW()+12*(($AN3313-1)*3+$AO3313)-ROW())/12+5),AQ3313)</f>
        <v>0</v>
      </c>
      <c r="AU3313" s="58">
        <f ca="1">IF(AND(AQ3313&gt;0,AR3313&gt;0),COUNTIF(AU$6:AU3312,"&gt;0")+1,0)</f>
        <v>0</v>
      </c>
    </row>
    <row r="3314" spans="40:47">
      <c r="AN3314" s="58">
        <v>92</v>
      </c>
      <c r="AO3314" s="58">
        <v>3</v>
      </c>
      <c r="AP3314" s="58">
        <v>9</v>
      </c>
      <c r="AQ3314" s="58">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58">
        <f ca="1">COUNTIF(INDIRECT("H"&amp;(ROW()+12*(($AN3314-1)*3+$AO3314)-ROW())/12+5):INDIRECT("S"&amp;(ROW()+12*(($AN3314-1)*3+$AO3314)-ROW())/12+5),AQ3314)</f>
        <v>0</v>
      </c>
      <c r="AU3314" s="58">
        <f ca="1">IF(AND(AQ3314&gt;0,AR3314&gt;0),COUNTIF(AU$6:AU3313,"&gt;0")+1,0)</f>
        <v>0</v>
      </c>
    </row>
    <row r="3315" spans="40:47">
      <c r="AN3315" s="58">
        <v>92</v>
      </c>
      <c r="AO3315" s="58">
        <v>3</v>
      </c>
      <c r="AP3315" s="58">
        <v>10</v>
      </c>
      <c r="AQ3315" s="58">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58">
        <f ca="1">COUNTIF(INDIRECT("H"&amp;(ROW()+12*(($AN3315-1)*3+$AO3315)-ROW())/12+5):INDIRECT("S"&amp;(ROW()+12*(($AN3315-1)*3+$AO3315)-ROW())/12+5),AQ3315)</f>
        <v>0</v>
      </c>
      <c r="AU3315" s="58">
        <f ca="1">IF(AND(AQ3315&gt;0,AR3315&gt;0),COUNTIF(AU$6:AU3314,"&gt;0")+1,0)</f>
        <v>0</v>
      </c>
    </row>
    <row r="3316" spans="40:47">
      <c r="AN3316" s="58">
        <v>92</v>
      </c>
      <c r="AO3316" s="58">
        <v>3</v>
      </c>
      <c r="AP3316" s="58">
        <v>11</v>
      </c>
      <c r="AQ3316" s="58">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58">
        <f ca="1">COUNTIF(INDIRECT("H"&amp;(ROW()+12*(($AN3316-1)*3+$AO3316)-ROW())/12+5):INDIRECT("S"&amp;(ROW()+12*(($AN3316-1)*3+$AO3316)-ROW())/12+5),AQ3316)</f>
        <v>0</v>
      </c>
      <c r="AU3316" s="58">
        <f ca="1">IF(AND(AQ3316&gt;0,AR3316&gt;0),COUNTIF(AU$6:AU3315,"&gt;0")+1,0)</f>
        <v>0</v>
      </c>
    </row>
    <row r="3317" spans="40:47">
      <c r="AN3317" s="243">
        <v>92</v>
      </c>
      <c r="AO3317" s="243">
        <v>3</v>
      </c>
      <c r="AP3317" s="243">
        <v>12</v>
      </c>
      <c r="AQ3317" s="243">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243">
        <f ca="1">COUNTIF(INDIRECT("H"&amp;(ROW()+12*(($AN3317-1)*3+$AO3317)-ROW())/12+5):INDIRECT("S"&amp;(ROW()+12*(($AN3317-1)*3+$AO3317)-ROW())/12+5),AQ3317)</f>
        <v>0</v>
      </c>
      <c r="AS3317" s="243"/>
      <c r="AT3317" s="243"/>
      <c r="AU3317" s="243">
        <f ca="1">IF(AND(AQ3317&gt;0,AR3317&gt;0),COUNTIF(AU$6:AU3316,"&gt;0")+1,0)</f>
        <v>0</v>
      </c>
    </row>
    <row r="3318" spans="40:47">
      <c r="AN3318" s="58">
        <v>93</v>
      </c>
      <c r="AO3318" s="58">
        <v>1</v>
      </c>
      <c r="AP3318" s="58">
        <v>1</v>
      </c>
      <c r="AQ3318" s="58">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58">
        <f ca="1">COUNTIF(INDIRECT("H"&amp;(ROW()+12*(($AN3318-1)*3+$AO3318)-ROW())/12+5):INDIRECT("S"&amp;(ROW()+12*(($AN3318-1)*3+$AO3318)-ROW())/12+5),AQ3318)</f>
        <v>0</v>
      </c>
      <c r="AU3318" s="58">
        <f ca="1">IF(AND(AQ3318&gt;0,AR3318&gt;0),COUNTIF(AU$6:AU3317,"&gt;0")+1,0)</f>
        <v>0</v>
      </c>
    </row>
    <row r="3319" spans="40:47">
      <c r="AN3319" s="58">
        <v>93</v>
      </c>
      <c r="AO3319" s="58">
        <v>1</v>
      </c>
      <c r="AP3319" s="58">
        <v>2</v>
      </c>
      <c r="AQ3319" s="58">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58">
        <f ca="1">COUNTIF(INDIRECT("H"&amp;(ROW()+12*(($AN3319-1)*3+$AO3319)-ROW())/12+5):INDIRECT("S"&amp;(ROW()+12*(($AN3319-1)*3+$AO3319)-ROW())/12+5),AQ3319)</f>
        <v>0</v>
      </c>
      <c r="AU3319" s="58">
        <f ca="1">IF(AND(AQ3319&gt;0,AR3319&gt;0),COUNTIF(AU$6:AU3318,"&gt;0")+1,0)</f>
        <v>0</v>
      </c>
    </row>
    <row r="3320" spans="40:47">
      <c r="AN3320" s="58">
        <v>93</v>
      </c>
      <c r="AO3320" s="58">
        <v>1</v>
      </c>
      <c r="AP3320" s="58">
        <v>3</v>
      </c>
      <c r="AQ3320" s="58">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58">
        <f ca="1">COUNTIF(INDIRECT("H"&amp;(ROW()+12*(($AN3320-1)*3+$AO3320)-ROW())/12+5):INDIRECT("S"&amp;(ROW()+12*(($AN3320-1)*3+$AO3320)-ROW())/12+5),AQ3320)</f>
        <v>0</v>
      </c>
      <c r="AU3320" s="58">
        <f ca="1">IF(AND(AQ3320&gt;0,AR3320&gt;0),COUNTIF(AU$6:AU3319,"&gt;0")+1,0)</f>
        <v>0</v>
      </c>
    </row>
    <row r="3321" spans="40:47">
      <c r="AN3321" s="58">
        <v>93</v>
      </c>
      <c r="AO3321" s="58">
        <v>1</v>
      </c>
      <c r="AP3321" s="58">
        <v>4</v>
      </c>
      <c r="AQ3321" s="58">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58">
        <f ca="1">COUNTIF(INDIRECT("H"&amp;(ROW()+12*(($AN3321-1)*3+$AO3321)-ROW())/12+5):INDIRECT("S"&amp;(ROW()+12*(($AN3321-1)*3+$AO3321)-ROW())/12+5),AQ3321)</f>
        <v>0</v>
      </c>
      <c r="AU3321" s="58">
        <f ca="1">IF(AND(AQ3321&gt;0,AR3321&gt;0),COUNTIF(AU$6:AU3320,"&gt;0")+1,0)</f>
        <v>0</v>
      </c>
    </row>
    <row r="3322" spans="40:47">
      <c r="AN3322" s="58">
        <v>93</v>
      </c>
      <c r="AO3322" s="58">
        <v>1</v>
      </c>
      <c r="AP3322" s="58">
        <v>5</v>
      </c>
      <c r="AQ3322" s="58">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58">
        <f ca="1">COUNTIF(INDIRECT("H"&amp;(ROW()+12*(($AN3322-1)*3+$AO3322)-ROW())/12+5):INDIRECT("S"&amp;(ROW()+12*(($AN3322-1)*3+$AO3322)-ROW())/12+5),AQ3322)</f>
        <v>0</v>
      </c>
      <c r="AU3322" s="58">
        <f ca="1">IF(AND(AQ3322&gt;0,AR3322&gt;0),COUNTIF(AU$6:AU3321,"&gt;0")+1,0)</f>
        <v>0</v>
      </c>
    </row>
    <row r="3323" spans="40:47">
      <c r="AN3323" s="58">
        <v>93</v>
      </c>
      <c r="AO3323" s="58">
        <v>1</v>
      </c>
      <c r="AP3323" s="58">
        <v>6</v>
      </c>
      <c r="AQ3323" s="58">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58">
        <f ca="1">COUNTIF(INDIRECT("H"&amp;(ROW()+12*(($AN3323-1)*3+$AO3323)-ROW())/12+5):INDIRECT("S"&amp;(ROW()+12*(($AN3323-1)*3+$AO3323)-ROW())/12+5),AQ3323)</f>
        <v>0</v>
      </c>
      <c r="AU3323" s="58">
        <f ca="1">IF(AND(AQ3323&gt;0,AR3323&gt;0),COUNTIF(AU$6:AU3322,"&gt;0")+1,0)</f>
        <v>0</v>
      </c>
    </row>
    <row r="3324" spans="40:47">
      <c r="AN3324" s="58">
        <v>93</v>
      </c>
      <c r="AO3324" s="58">
        <v>1</v>
      </c>
      <c r="AP3324" s="58">
        <v>7</v>
      </c>
      <c r="AQ3324" s="58">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58">
        <f ca="1">COUNTIF(INDIRECT("H"&amp;(ROW()+12*(($AN3324-1)*3+$AO3324)-ROW())/12+5):INDIRECT("S"&amp;(ROW()+12*(($AN3324-1)*3+$AO3324)-ROW())/12+5),AQ3324)</f>
        <v>0</v>
      </c>
      <c r="AU3324" s="58">
        <f ca="1">IF(AND(AQ3324&gt;0,AR3324&gt;0),COUNTIF(AU$6:AU3323,"&gt;0")+1,0)</f>
        <v>0</v>
      </c>
    </row>
    <row r="3325" spans="40:47">
      <c r="AN3325" s="58">
        <v>93</v>
      </c>
      <c r="AO3325" s="58">
        <v>1</v>
      </c>
      <c r="AP3325" s="58">
        <v>8</v>
      </c>
      <c r="AQ3325" s="58">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58">
        <f ca="1">COUNTIF(INDIRECT("H"&amp;(ROW()+12*(($AN3325-1)*3+$AO3325)-ROW())/12+5):INDIRECT("S"&amp;(ROW()+12*(($AN3325-1)*3+$AO3325)-ROW())/12+5),AQ3325)</f>
        <v>0</v>
      </c>
      <c r="AU3325" s="58">
        <f ca="1">IF(AND(AQ3325&gt;0,AR3325&gt;0),COUNTIF(AU$6:AU3324,"&gt;0")+1,0)</f>
        <v>0</v>
      </c>
    </row>
    <row r="3326" spans="40:47">
      <c r="AN3326" s="58">
        <v>93</v>
      </c>
      <c r="AO3326" s="58">
        <v>1</v>
      </c>
      <c r="AP3326" s="58">
        <v>9</v>
      </c>
      <c r="AQ3326" s="58">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58">
        <f ca="1">COUNTIF(INDIRECT("H"&amp;(ROW()+12*(($AN3326-1)*3+$AO3326)-ROW())/12+5):INDIRECT("S"&amp;(ROW()+12*(($AN3326-1)*3+$AO3326)-ROW())/12+5),AQ3326)</f>
        <v>0</v>
      </c>
      <c r="AU3326" s="58">
        <f ca="1">IF(AND(AQ3326&gt;0,AR3326&gt;0),COUNTIF(AU$6:AU3325,"&gt;0")+1,0)</f>
        <v>0</v>
      </c>
    </row>
    <row r="3327" spans="40:47">
      <c r="AN3327" s="58">
        <v>93</v>
      </c>
      <c r="AO3327" s="58">
        <v>1</v>
      </c>
      <c r="AP3327" s="58">
        <v>10</v>
      </c>
      <c r="AQ3327" s="58">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58">
        <f ca="1">COUNTIF(INDIRECT("H"&amp;(ROW()+12*(($AN3327-1)*3+$AO3327)-ROW())/12+5):INDIRECT("S"&amp;(ROW()+12*(($AN3327-1)*3+$AO3327)-ROW())/12+5),AQ3327)</f>
        <v>0</v>
      </c>
      <c r="AU3327" s="58">
        <f ca="1">IF(AND(AQ3327&gt;0,AR3327&gt;0),COUNTIF(AU$6:AU3326,"&gt;0")+1,0)</f>
        <v>0</v>
      </c>
    </row>
    <row r="3328" spans="40:47">
      <c r="AN3328" s="58">
        <v>93</v>
      </c>
      <c r="AO3328" s="58">
        <v>1</v>
      </c>
      <c r="AP3328" s="58">
        <v>11</v>
      </c>
      <c r="AQ3328" s="58">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58">
        <f ca="1">COUNTIF(INDIRECT("H"&amp;(ROW()+12*(($AN3328-1)*3+$AO3328)-ROW())/12+5):INDIRECT("S"&amp;(ROW()+12*(($AN3328-1)*3+$AO3328)-ROW())/12+5),AQ3328)</f>
        <v>0</v>
      </c>
      <c r="AU3328" s="58">
        <f ca="1">IF(AND(AQ3328&gt;0,AR3328&gt;0),COUNTIF(AU$6:AU3327,"&gt;0")+1,0)</f>
        <v>0</v>
      </c>
    </row>
    <row r="3329" spans="40:47">
      <c r="AN3329" s="58">
        <v>93</v>
      </c>
      <c r="AO3329" s="58">
        <v>1</v>
      </c>
      <c r="AP3329" s="58">
        <v>12</v>
      </c>
      <c r="AQ3329" s="58">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58">
        <f ca="1">COUNTIF(INDIRECT("H"&amp;(ROW()+12*(($AN3329-1)*3+$AO3329)-ROW())/12+5):INDIRECT("S"&amp;(ROW()+12*(($AN3329-1)*3+$AO3329)-ROW())/12+5),AQ3329)</f>
        <v>0</v>
      </c>
      <c r="AU3329" s="58">
        <f ca="1">IF(AND(AQ3329&gt;0,AR3329&gt;0),COUNTIF(AU$6:AU3328,"&gt;0")+1,0)</f>
        <v>0</v>
      </c>
    </row>
    <row r="3330" spans="40:47">
      <c r="AN3330" s="58">
        <v>93</v>
      </c>
      <c r="AO3330" s="58">
        <v>2</v>
      </c>
      <c r="AP3330" s="58">
        <v>1</v>
      </c>
      <c r="AQ3330" s="58">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58">
        <f ca="1">COUNTIF(INDIRECT("H"&amp;(ROW()+12*(($AN3330-1)*3+$AO3330)-ROW())/12+5):INDIRECT("S"&amp;(ROW()+12*(($AN3330-1)*3+$AO3330)-ROW())/12+5),AQ3330)</f>
        <v>0</v>
      </c>
      <c r="AU3330" s="58">
        <f ca="1">IF(AND(AQ3330&gt;0,AR3330&gt;0),COUNTIF(AU$6:AU3329,"&gt;0")+1,0)</f>
        <v>0</v>
      </c>
    </row>
    <row r="3331" spans="40:47">
      <c r="AN3331" s="58">
        <v>93</v>
      </c>
      <c r="AO3331" s="58">
        <v>2</v>
      </c>
      <c r="AP3331" s="58">
        <v>2</v>
      </c>
      <c r="AQ3331" s="58">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58">
        <f ca="1">COUNTIF(INDIRECT("H"&amp;(ROW()+12*(($AN3331-1)*3+$AO3331)-ROW())/12+5):INDIRECT("S"&amp;(ROW()+12*(($AN3331-1)*3+$AO3331)-ROW())/12+5),AQ3331)</f>
        <v>0</v>
      </c>
      <c r="AU3331" s="58">
        <f ca="1">IF(AND(AQ3331&gt;0,AR3331&gt;0),COUNTIF(AU$6:AU3330,"&gt;0")+1,0)</f>
        <v>0</v>
      </c>
    </row>
    <row r="3332" spans="40:47">
      <c r="AN3332" s="58">
        <v>93</v>
      </c>
      <c r="AO3332" s="58">
        <v>2</v>
      </c>
      <c r="AP3332" s="58">
        <v>3</v>
      </c>
      <c r="AQ3332" s="58">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58">
        <f ca="1">COUNTIF(INDIRECT("H"&amp;(ROW()+12*(($AN3332-1)*3+$AO3332)-ROW())/12+5):INDIRECT("S"&amp;(ROW()+12*(($AN3332-1)*3+$AO3332)-ROW())/12+5),AQ3332)</f>
        <v>0</v>
      </c>
      <c r="AU3332" s="58">
        <f ca="1">IF(AND(AQ3332&gt;0,AR3332&gt;0),COUNTIF(AU$6:AU3331,"&gt;0")+1,0)</f>
        <v>0</v>
      </c>
    </row>
    <row r="3333" spans="40:47">
      <c r="AN3333" s="58">
        <v>93</v>
      </c>
      <c r="AO3333" s="58">
        <v>2</v>
      </c>
      <c r="AP3333" s="58">
        <v>4</v>
      </c>
      <c r="AQ3333" s="58">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58">
        <f ca="1">COUNTIF(INDIRECT("H"&amp;(ROW()+12*(($AN3333-1)*3+$AO3333)-ROW())/12+5):INDIRECT("S"&amp;(ROW()+12*(($AN3333-1)*3+$AO3333)-ROW())/12+5),AQ3333)</f>
        <v>0</v>
      </c>
      <c r="AU3333" s="58">
        <f ca="1">IF(AND(AQ3333&gt;0,AR3333&gt;0),COUNTIF(AU$6:AU3332,"&gt;0")+1,0)</f>
        <v>0</v>
      </c>
    </row>
    <row r="3334" spans="40:47">
      <c r="AN3334" s="58">
        <v>93</v>
      </c>
      <c r="AO3334" s="58">
        <v>2</v>
      </c>
      <c r="AP3334" s="58">
        <v>5</v>
      </c>
      <c r="AQ3334" s="58">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58">
        <f ca="1">COUNTIF(INDIRECT("H"&amp;(ROW()+12*(($AN3334-1)*3+$AO3334)-ROW())/12+5):INDIRECT("S"&amp;(ROW()+12*(($AN3334-1)*3+$AO3334)-ROW())/12+5),AQ3334)</f>
        <v>0</v>
      </c>
      <c r="AU3334" s="58">
        <f ca="1">IF(AND(AQ3334&gt;0,AR3334&gt;0),COUNTIF(AU$6:AU3333,"&gt;0")+1,0)</f>
        <v>0</v>
      </c>
    </row>
    <row r="3335" spans="40:47">
      <c r="AN3335" s="58">
        <v>93</v>
      </c>
      <c r="AO3335" s="58">
        <v>2</v>
      </c>
      <c r="AP3335" s="58">
        <v>6</v>
      </c>
      <c r="AQ3335" s="58">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58">
        <f ca="1">COUNTIF(INDIRECT("H"&amp;(ROW()+12*(($AN3335-1)*3+$AO3335)-ROW())/12+5):INDIRECT("S"&amp;(ROW()+12*(($AN3335-1)*3+$AO3335)-ROW())/12+5),AQ3335)</f>
        <v>0</v>
      </c>
      <c r="AU3335" s="58">
        <f ca="1">IF(AND(AQ3335&gt;0,AR3335&gt;0),COUNTIF(AU$6:AU3334,"&gt;0")+1,0)</f>
        <v>0</v>
      </c>
    </row>
    <row r="3336" spans="40:47">
      <c r="AN3336" s="58">
        <v>93</v>
      </c>
      <c r="AO3336" s="58">
        <v>2</v>
      </c>
      <c r="AP3336" s="58">
        <v>7</v>
      </c>
      <c r="AQ3336" s="58">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58">
        <f ca="1">COUNTIF(INDIRECT("H"&amp;(ROW()+12*(($AN3336-1)*3+$AO3336)-ROW())/12+5):INDIRECT("S"&amp;(ROW()+12*(($AN3336-1)*3+$AO3336)-ROW())/12+5),AQ3336)</f>
        <v>0</v>
      </c>
      <c r="AU3336" s="58">
        <f ca="1">IF(AND(AQ3336&gt;0,AR3336&gt;0),COUNTIF(AU$6:AU3335,"&gt;0")+1,0)</f>
        <v>0</v>
      </c>
    </row>
    <row r="3337" spans="40:47">
      <c r="AN3337" s="58">
        <v>93</v>
      </c>
      <c r="AO3337" s="58">
        <v>2</v>
      </c>
      <c r="AP3337" s="58">
        <v>8</v>
      </c>
      <c r="AQ3337" s="58">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58">
        <f ca="1">COUNTIF(INDIRECT("H"&amp;(ROW()+12*(($AN3337-1)*3+$AO3337)-ROW())/12+5):INDIRECT("S"&amp;(ROW()+12*(($AN3337-1)*3+$AO3337)-ROW())/12+5),AQ3337)</f>
        <v>0</v>
      </c>
      <c r="AU3337" s="58">
        <f ca="1">IF(AND(AQ3337&gt;0,AR3337&gt;0),COUNTIF(AU$6:AU3336,"&gt;0")+1,0)</f>
        <v>0</v>
      </c>
    </row>
    <row r="3338" spans="40:47">
      <c r="AN3338" s="58">
        <v>93</v>
      </c>
      <c r="AO3338" s="58">
        <v>2</v>
      </c>
      <c r="AP3338" s="58">
        <v>9</v>
      </c>
      <c r="AQ3338" s="58">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58">
        <f ca="1">COUNTIF(INDIRECT("H"&amp;(ROW()+12*(($AN3338-1)*3+$AO3338)-ROW())/12+5):INDIRECT("S"&amp;(ROW()+12*(($AN3338-1)*3+$AO3338)-ROW())/12+5),AQ3338)</f>
        <v>0</v>
      </c>
      <c r="AU3338" s="58">
        <f ca="1">IF(AND(AQ3338&gt;0,AR3338&gt;0),COUNTIF(AU$6:AU3337,"&gt;0")+1,0)</f>
        <v>0</v>
      </c>
    </row>
    <row r="3339" spans="40:47">
      <c r="AN3339" s="58">
        <v>93</v>
      </c>
      <c r="AO3339" s="58">
        <v>2</v>
      </c>
      <c r="AP3339" s="58">
        <v>10</v>
      </c>
      <c r="AQ3339" s="58">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58">
        <f ca="1">COUNTIF(INDIRECT("H"&amp;(ROW()+12*(($AN3339-1)*3+$AO3339)-ROW())/12+5):INDIRECT("S"&amp;(ROW()+12*(($AN3339-1)*3+$AO3339)-ROW())/12+5),AQ3339)</f>
        <v>0</v>
      </c>
      <c r="AU3339" s="58">
        <f ca="1">IF(AND(AQ3339&gt;0,AR3339&gt;0),COUNTIF(AU$6:AU3338,"&gt;0")+1,0)</f>
        <v>0</v>
      </c>
    </row>
    <row r="3340" spans="40:47">
      <c r="AN3340" s="58">
        <v>93</v>
      </c>
      <c r="AO3340" s="58">
        <v>2</v>
      </c>
      <c r="AP3340" s="58">
        <v>11</v>
      </c>
      <c r="AQ3340" s="58">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58">
        <f ca="1">COUNTIF(INDIRECT("H"&amp;(ROW()+12*(($AN3340-1)*3+$AO3340)-ROW())/12+5):INDIRECT("S"&amp;(ROW()+12*(($AN3340-1)*3+$AO3340)-ROW())/12+5),AQ3340)</f>
        <v>0</v>
      </c>
      <c r="AU3340" s="58">
        <f ca="1">IF(AND(AQ3340&gt;0,AR3340&gt;0),COUNTIF(AU$6:AU3339,"&gt;0")+1,0)</f>
        <v>0</v>
      </c>
    </row>
    <row r="3341" spans="40:47">
      <c r="AN3341" s="58">
        <v>93</v>
      </c>
      <c r="AO3341" s="58">
        <v>2</v>
      </c>
      <c r="AP3341" s="58">
        <v>12</v>
      </c>
      <c r="AQ3341" s="58">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58">
        <f ca="1">COUNTIF(INDIRECT("H"&amp;(ROW()+12*(($AN3341-1)*3+$AO3341)-ROW())/12+5):INDIRECT("S"&amp;(ROW()+12*(($AN3341-1)*3+$AO3341)-ROW())/12+5),AQ3341)</f>
        <v>0</v>
      </c>
      <c r="AU3341" s="58">
        <f ca="1">IF(AND(AQ3341&gt;0,AR3341&gt;0),COUNTIF(AU$6:AU3340,"&gt;0")+1,0)</f>
        <v>0</v>
      </c>
    </row>
    <row r="3342" spans="40:47">
      <c r="AN3342" s="58">
        <v>93</v>
      </c>
      <c r="AO3342" s="58">
        <v>3</v>
      </c>
      <c r="AP3342" s="58">
        <v>1</v>
      </c>
      <c r="AQ3342" s="58">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58">
        <f ca="1">COUNTIF(INDIRECT("H"&amp;(ROW()+12*(($AN3342-1)*3+$AO3342)-ROW())/12+5):INDIRECT("S"&amp;(ROW()+12*(($AN3342-1)*3+$AO3342)-ROW())/12+5),AQ3342)</f>
        <v>0</v>
      </c>
      <c r="AU3342" s="58">
        <f ca="1">IF(AND(AQ3342&gt;0,AR3342&gt;0),COUNTIF(AU$6:AU3341,"&gt;0")+1,0)</f>
        <v>0</v>
      </c>
    </row>
    <row r="3343" spans="40:47">
      <c r="AN3343" s="58">
        <v>93</v>
      </c>
      <c r="AO3343" s="58">
        <v>3</v>
      </c>
      <c r="AP3343" s="58">
        <v>2</v>
      </c>
      <c r="AQ3343" s="58">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58">
        <f ca="1">COUNTIF(INDIRECT("H"&amp;(ROW()+12*(($AN3343-1)*3+$AO3343)-ROW())/12+5):INDIRECT("S"&amp;(ROW()+12*(($AN3343-1)*3+$AO3343)-ROW())/12+5),AQ3343)</f>
        <v>0</v>
      </c>
      <c r="AU3343" s="58">
        <f ca="1">IF(AND(AQ3343&gt;0,AR3343&gt;0),COUNTIF(AU$6:AU3342,"&gt;0")+1,0)</f>
        <v>0</v>
      </c>
    </row>
    <row r="3344" spans="40:47">
      <c r="AN3344" s="58">
        <v>93</v>
      </c>
      <c r="AO3344" s="58">
        <v>3</v>
      </c>
      <c r="AP3344" s="58">
        <v>3</v>
      </c>
      <c r="AQ3344" s="58">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58">
        <f ca="1">COUNTIF(INDIRECT("H"&amp;(ROW()+12*(($AN3344-1)*3+$AO3344)-ROW())/12+5):INDIRECT("S"&amp;(ROW()+12*(($AN3344-1)*3+$AO3344)-ROW())/12+5),AQ3344)</f>
        <v>0</v>
      </c>
      <c r="AU3344" s="58">
        <f ca="1">IF(AND(AQ3344&gt;0,AR3344&gt;0),COUNTIF(AU$6:AU3343,"&gt;0")+1,0)</f>
        <v>0</v>
      </c>
    </row>
    <row r="3345" spans="40:47">
      <c r="AN3345" s="58">
        <v>93</v>
      </c>
      <c r="AO3345" s="58">
        <v>3</v>
      </c>
      <c r="AP3345" s="58">
        <v>4</v>
      </c>
      <c r="AQ3345" s="58">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58">
        <f ca="1">COUNTIF(INDIRECT("H"&amp;(ROW()+12*(($AN3345-1)*3+$AO3345)-ROW())/12+5):INDIRECT("S"&amp;(ROW()+12*(($AN3345-1)*3+$AO3345)-ROW())/12+5),AQ3345)</f>
        <v>0</v>
      </c>
      <c r="AU3345" s="58">
        <f ca="1">IF(AND(AQ3345&gt;0,AR3345&gt;0),COUNTIF(AU$6:AU3344,"&gt;0")+1,0)</f>
        <v>0</v>
      </c>
    </row>
    <row r="3346" spans="40:47">
      <c r="AN3346" s="58">
        <v>93</v>
      </c>
      <c r="AO3346" s="58">
        <v>3</v>
      </c>
      <c r="AP3346" s="58">
        <v>5</v>
      </c>
      <c r="AQ3346" s="58">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58">
        <f ca="1">COUNTIF(INDIRECT("H"&amp;(ROW()+12*(($AN3346-1)*3+$AO3346)-ROW())/12+5):INDIRECT("S"&amp;(ROW()+12*(($AN3346-1)*3+$AO3346)-ROW())/12+5),AQ3346)</f>
        <v>0</v>
      </c>
      <c r="AU3346" s="58">
        <f ca="1">IF(AND(AQ3346&gt;0,AR3346&gt;0),COUNTIF(AU$6:AU3345,"&gt;0")+1,0)</f>
        <v>0</v>
      </c>
    </row>
    <row r="3347" spans="40:47">
      <c r="AN3347" s="58">
        <v>93</v>
      </c>
      <c r="AO3347" s="58">
        <v>3</v>
      </c>
      <c r="AP3347" s="58">
        <v>6</v>
      </c>
      <c r="AQ3347" s="58">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58">
        <f ca="1">COUNTIF(INDIRECT("H"&amp;(ROW()+12*(($AN3347-1)*3+$AO3347)-ROW())/12+5):INDIRECT("S"&amp;(ROW()+12*(($AN3347-1)*3+$AO3347)-ROW())/12+5),AQ3347)</f>
        <v>0</v>
      </c>
      <c r="AU3347" s="58">
        <f ca="1">IF(AND(AQ3347&gt;0,AR3347&gt;0),COUNTIF(AU$6:AU3346,"&gt;0")+1,0)</f>
        <v>0</v>
      </c>
    </row>
    <row r="3348" spans="40:47">
      <c r="AN3348" s="58">
        <v>93</v>
      </c>
      <c r="AO3348" s="58">
        <v>3</v>
      </c>
      <c r="AP3348" s="58">
        <v>7</v>
      </c>
      <c r="AQ3348" s="58">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58">
        <f ca="1">COUNTIF(INDIRECT("H"&amp;(ROW()+12*(($AN3348-1)*3+$AO3348)-ROW())/12+5):INDIRECT("S"&amp;(ROW()+12*(($AN3348-1)*3+$AO3348)-ROW())/12+5),AQ3348)</f>
        <v>0</v>
      </c>
      <c r="AU3348" s="58">
        <f ca="1">IF(AND(AQ3348&gt;0,AR3348&gt;0),COUNTIF(AU$6:AU3347,"&gt;0")+1,0)</f>
        <v>0</v>
      </c>
    </row>
    <row r="3349" spans="40:47">
      <c r="AN3349" s="58">
        <v>93</v>
      </c>
      <c r="AO3349" s="58">
        <v>3</v>
      </c>
      <c r="AP3349" s="58">
        <v>8</v>
      </c>
      <c r="AQ3349" s="58">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58">
        <f ca="1">COUNTIF(INDIRECT("H"&amp;(ROW()+12*(($AN3349-1)*3+$AO3349)-ROW())/12+5):INDIRECT("S"&amp;(ROW()+12*(($AN3349-1)*3+$AO3349)-ROW())/12+5),AQ3349)</f>
        <v>0</v>
      </c>
      <c r="AU3349" s="58">
        <f ca="1">IF(AND(AQ3349&gt;0,AR3349&gt;0),COUNTIF(AU$6:AU3348,"&gt;0")+1,0)</f>
        <v>0</v>
      </c>
    </row>
    <row r="3350" spans="40:47">
      <c r="AN3350" s="58">
        <v>93</v>
      </c>
      <c r="AO3350" s="58">
        <v>3</v>
      </c>
      <c r="AP3350" s="58">
        <v>9</v>
      </c>
      <c r="AQ3350" s="58">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58">
        <f ca="1">COUNTIF(INDIRECT("H"&amp;(ROW()+12*(($AN3350-1)*3+$AO3350)-ROW())/12+5):INDIRECT("S"&amp;(ROW()+12*(($AN3350-1)*3+$AO3350)-ROW())/12+5),AQ3350)</f>
        <v>0</v>
      </c>
      <c r="AU3350" s="58">
        <f ca="1">IF(AND(AQ3350&gt;0,AR3350&gt;0),COUNTIF(AU$6:AU3349,"&gt;0")+1,0)</f>
        <v>0</v>
      </c>
    </row>
    <row r="3351" spans="40:47">
      <c r="AN3351" s="58">
        <v>93</v>
      </c>
      <c r="AO3351" s="58">
        <v>3</v>
      </c>
      <c r="AP3351" s="58">
        <v>10</v>
      </c>
      <c r="AQ3351" s="58">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58">
        <f ca="1">COUNTIF(INDIRECT("H"&amp;(ROW()+12*(($AN3351-1)*3+$AO3351)-ROW())/12+5):INDIRECT("S"&amp;(ROW()+12*(($AN3351-1)*3+$AO3351)-ROW())/12+5),AQ3351)</f>
        <v>0</v>
      </c>
      <c r="AU3351" s="58">
        <f ca="1">IF(AND(AQ3351&gt;0,AR3351&gt;0),COUNTIF(AU$6:AU3350,"&gt;0")+1,0)</f>
        <v>0</v>
      </c>
    </row>
    <row r="3352" spans="40:47">
      <c r="AN3352" s="58">
        <v>93</v>
      </c>
      <c r="AO3352" s="58">
        <v>3</v>
      </c>
      <c r="AP3352" s="58">
        <v>11</v>
      </c>
      <c r="AQ3352" s="58">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58">
        <f ca="1">COUNTIF(INDIRECT("H"&amp;(ROW()+12*(($AN3352-1)*3+$AO3352)-ROW())/12+5):INDIRECT("S"&amp;(ROW()+12*(($AN3352-1)*3+$AO3352)-ROW())/12+5),AQ3352)</f>
        <v>0</v>
      </c>
      <c r="AU3352" s="58">
        <f ca="1">IF(AND(AQ3352&gt;0,AR3352&gt;0),COUNTIF(AU$6:AU3351,"&gt;0")+1,0)</f>
        <v>0</v>
      </c>
    </row>
    <row r="3353" spans="40:47">
      <c r="AN3353" s="243">
        <v>93</v>
      </c>
      <c r="AO3353" s="243">
        <v>3</v>
      </c>
      <c r="AP3353" s="243">
        <v>12</v>
      </c>
      <c r="AQ3353" s="243">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243">
        <f ca="1">COUNTIF(INDIRECT("H"&amp;(ROW()+12*(($AN3353-1)*3+$AO3353)-ROW())/12+5):INDIRECT("S"&amp;(ROW()+12*(($AN3353-1)*3+$AO3353)-ROW())/12+5),AQ3353)</f>
        <v>0</v>
      </c>
      <c r="AS3353" s="243"/>
      <c r="AT3353" s="243"/>
      <c r="AU3353" s="243">
        <f ca="1">IF(AND(AQ3353&gt;0,AR3353&gt;0),COUNTIF(AU$6:AU3352,"&gt;0")+1,0)</f>
        <v>0</v>
      </c>
    </row>
    <row r="3354" spans="40:47">
      <c r="AN3354" s="58">
        <v>94</v>
      </c>
      <c r="AO3354" s="58">
        <v>1</v>
      </c>
      <c r="AP3354" s="58">
        <v>1</v>
      </c>
      <c r="AQ3354" s="58">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58">
        <f ca="1">COUNTIF(INDIRECT("H"&amp;(ROW()+12*(($AN3354-1)*3+$AO3354)-ROW())/12+5):INDIRECT("S"&amp;(ROW()+12*(($AN3354-1)*3+$AO3354)-ROW())/12+5),AQ3354)</f>
        <v>0</v>
      </c>
      <c r="AU3354" s="58">
        <f ca="1">IF(AND(AQ3354&gt;0,AR3354&gt;0),COUNTIF(AU$6:AU3353,"&gt;0")+1,0)</f>
        <v>0</v>
      </c>
    </row>
    <row r="3355" spans="40:47">
      <c r="AN3355" s="58">
        <v>94</v>
      </c>
      <c r="AO3355" s="58">
        <v>1</v>
      </c>
      <c r="AP3355" s="58">
        <v>2</v>
      </c>
      <c r="AQ3355" s="58">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58">
        <f ca="1">COUNTIF(INDIRECT("H"&amp;(ROW()+12*(($AN3355-1)*3+$AO3355)-ROW())/12+5):INDIRECT("S"&amp;(ROW()+12*(($AN3355-1)*3+$AO3355)-ROW())/12+5),AQ3355)</f>
        <v>0</v>
      </c>
      <c r="AU3355" s="58">
        <f ca="1">IF(AND(AQ3355&gt;0,AR3355&gt;0),COUNTIF(AU$6:AU3354,"&gt;0")+1,0)</f>
        <v>0</v>
      </c>
    </row>
    <row r="3356" spans="40:47">
      <c r="AN3356" s="58">
        <v>94</v>
      </c>
      <c r="AO3356" s="58">
        <v>1</v>
      </c>
      <c r="AP3356" s="58">
        <v>3</v>
      </c>
      <c r="AQ3356" s="58">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58">
        <f ca="1">COUNTIF(INDIRECT("H"&amp;(ROW()+12*(($AN3356-1)*3+$AO3356)-ROW())/12+5):INDIRECT("S"&amp;(ROW()+12*(($AN3356-1)*3+$AO3356)-ROW())/12+5),AQ3356)</f>
        <v>0</v>
      </c>
      <c r="AU3356" s="58">
        <f ca="1">IF(AND(AQ3356&gt;0,AR3356&gt;0),COUNTIF(AU$6:AU3355,"&gt;0")+1,0)</f>
        <v>0</v>
      </c>
    </row>
    <row r="3357" spans="40:47">
      <c r="AN3357" s="58">
        <v>94</v>
      </c>
      <c r="AO3357" s="58">
        <v>1</v>
      </c>
      <c r="AP3357" s="58">
        <v>4</v>
      </c>
      <c r="AQ3357" s="58">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58">
        <f ca="1">COUNTIF(INDIRECT("H"&amp;(ROW()+12*(($AN3357-1)*3+$AO3357)-ROW())/12+5):INDIRECT("S"&amp;(ROW()+12*(($AN3357-1)*3+$AO3357)-ROW())/12+5),AQ3357)</f>
        <v>0</v>
      </c>
      <c r="AU3357" s="58">
        <f ca="1">IF(AND(AQ3357&gt;0,AR3357&gt;0),COUNTIF(AU$6:AU3356,"&gt;0")+1,0)</f>
        <v>0</v>
      </c>
    </row>
    <row r="3358" spans="40:47">
      <c r="AN3358" s="58">
        <v>94</v>
      </c>
      <c r="AO3358" s="58">
        <v>1</v>
      </c>
      <c r="AP3358" s="58">
        <v>5</v>
      </c>
      <c r="AQ3358" s="58">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58">
        <f ca="1">COUNTIF(INDIRECT("H"&amp;(ROW()+12*(($AN3358-1)*3+$AO3358)-ROW())/12+5):INDIRECT("S"&amp;(ROW()+12*(($AN3358-1)*3+$AO3358)-ROW())/12+5),AQ3358)</f>
        <v>0</v>
      </c>
      <c r="AU3358" s="58">
        <f ca="1">IF(AND(AQ3358&gt;0,AR3358&gt;0),COUNTIF(AU$6:AU3357,"&gt;0")+1,0)</f>
        <v>0</v>
      </c>
    </row>
    <row r="3359" spans="40:47">
      <c r="AN3359" s="58">
        <v>94</v>
      </c>
      <c r="AO3359" s="58">
        <v>1</v>
      </c>
      <c r="AP3359" s="58">
        <v>6</v>
      </c>
      <c r="AQ3359" s="58">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58">
        <f ca="1">COUNTIF(INDIRECT("H"&amp;(ROW()+12*(($AN3359-1)*3+$AO3359)-ROW())/12+5):INDIRECT("S"&amp;(ROW()+12*(($AN3359-1)*3+$AO3359)-ROW())/12+5),AQ3359)</f>
        <v>0</v>
      </c>
      <c r="AU3359" s="58">
        <f ca="1">IF(AND(AQ3359&gt;0,AR3359&gt;0),COUNTIF(AU$6:AU3358,"&gt;0")+1,0)</f>
        <v>0</v>
      </c>
    </row>
    <row r="3360" spans="40:47">
      <c r="AN3360" s="58">
        <v>94</v>
      </c>
      <c r="AO3360" s="58">
        <v>1</v>
      </c>
      <c r="AP3360" s="58">
        <v>7</v>
      </c>
      <c r="AQ3360" s="58">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58">
        <f ca="1">COUNTIF(INDIRECT("H"&amp;(ROW()+12*(($AN3360-1)*3+$AO3360)-ROW())/12+5):INDIRECT("S"&amp;(ROW()+12*(($AN3360-1)*3+$AO3360)-ROW())/12+5),AQ3360)</f>
        <v>0</v>
      </c>
      <c r="AU3360" s="58">
        <f ca="1">IF(AND(AQ3360&gt;0,AR3360&gt;0),COUNTIF(AU$6:AU3359,"&gt;0")+1,0)</f>
        <v>0</v>
      </c>
    </row>
    <row r="3361" spans="40:47">
      <c r="AN3361" s="58">
        <v>94</v>
      </c>
      <c r="AO3361" s="58">
        <v>1</v>
      </c>
      <c r="AP3361" s="58">
        <v>8</v>
      </c>
      <c r="AQ3361" s="58">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58">
        <f ca="1">COUNTIF(INDIRECT("H"&amp;(ROW()+12*(($AN3361-1)*3+$AO3361)-ROW())/12+5):INDIRECT("S"&amp;(ROW()+12*(($AN3361-1)*3+$AO3361)-ROW())/12+5),AQ3361)</f>
        <v>0</v>
      </c>
      <c r="AU3361" s="58">
        <f ca="1">IF(AND(AQ3361&gt;0,AR3361&gt;0),COUNTIF(AU$6:AU3360,"&gt;0")+1,0)</f>
        <v>0</v>
      </c>
    </row>
    <row r="3362" spans="40:47">
      <c r="AN3362" s="58">
        <v>94</v>
      </c>
      <c r="AO3362" s="58">
        <v>1</v>
      </c>
      <c r="AP3362" s="58">
        <v>9</v>
      </c>
      <c r="AQ3362" s="58">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58">
        <f ca="1">COUNTIF(INDIRECT("H"&amp;(ROW()+12*(($AN3362-1)*3+$AO3362)-ROW())/12+5):INDIRECT("S"&amp;(ROW()+12*(($AN3362-1)*3+$AO3362)-ROW())/12+5),AQ3362)</f>
        <v>0</v>
      </c>
      <c r="AU3362" s="58">
        <f ca="1">IF(AND(AQ3362&gt;0,AR3362&gt;0),COUNTIF(AU$6:AU3361,"&gt;0")+1,0)</f>
        <v>0</v>
      </c>
    </row>
    <row r="3363" spans="40:47">
      <c r="AN3363" s="58">
        <v>94</v>
      </c>
      <c r="AO3363" s="58">
        <v>1</v>
      </c>
      <c r="AP3363" s="58">
        <v>10</v>
      </c>
      <c r="AQ3363" s="58">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58">
        <f ca="1">COUNTIF(INDIRECT("H"&amp;(ROW()+12*(($AN3363-1)*3+$AO3363)-ROW())/12+5):INDIRECT("S"&amp;(ROW()+12*(($AN3363-1)*3+$AO3363)-ROW())/12+5),AQ3363)</f>
        <v>0</v>
      </c>
      <c r="AU3363" s="58">
        <f ca="1">IF(AND(AQ3363&gt;0,AR3363&gt;0),COUNTIF(AU$6:AU3362,"&gt;0")+1,0)</f>
        <v>0</v>
      </c>
    </row>
    <row r="3364" spans="40:47">
      <c r="AN3364" s="58">
        <v>94</v>
      </c>
      <c r="AO3364" s="58">
        <v>1</v>
      </c>
      <c r="AP3364" s="58">
        <v>11</v>
      </c>
      <c r="AQ3364" s="58">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58">
        <f ca="1">COUNTIF(INDIRECT("H"&amp;(ROW()+12*(($AN3364-1)*3+$AO3364)-ROW())/12+5):INDIRECT("S"&amp;(ROW()+12*(($AN3364-1)*3+$AO3364)-ROW())/12+5),AQ3364)</f>
        <v>0</v>
      </c>
      <c r="AU3364" s="58">
        <f ca="1">IF(AND(AQ3364&gt;0,AR3364&gt;0),COUNTIF(AU$6:AU3363,"&gt;0")+1,0)</f>
        <v>0</v>
      </c>
    </row>
    <row r="3365" spans="40:47">
      <c r="AN3365" s="58">
        <v>94</v>
      </c>
      <c r="AO3365" s="58">
        <v>1</v>
      </c>
      <c r="AP3365" s="58">
        <v>12</v>
      </c>
      <c r="AQ3365" s="58">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58">
        <f ca="1">COUNTIF(INDIRECT("H"&amp;(ROW()+12*(($AN3365-1)*3+$AO3365)-ROW())/12+5):INDIRECT("S"&amp;(ROW()+12*(($AN3365-1)*3+$AO3365)-ROW())/12+5),AQ3365)</f>
        <v>0</v>
      </c>
      <c r="AU3365" s="58">
        <f ca="1">IF(AND(AQ3365&gt;0,AR3365&gt;0),COUNTIF(AU$6:AU3364,"&gt;0")+1,0)</f>
        <v>0</v>
      </c>
    </row>
    <row r="3366" spans="40:47">
      <c r="AN3366" s="58">
        <v>94</v>
      </c>
      <c r="AO3366" s="58">
        <v>2</v>
      </c>
      <c r="AP3366" s="58">
        <v>1</v>
      </c>
      <c r="AQ3366" s="58">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58">
        <f ca="1">COUNTIF(INDIRECT("H"&amp;(ROW()+12*(($AN3366-1)*3+$AO3366)-ROW())/12+5):INDIRECT("S"&amp;(ROW()+12*(($AN3366-1)*3+$AO3366)-ROW())/12+5),AQ3366)</f>
        <v>0</v>
      </c>
      <c r="AU3366" s="58">
        <f ca="1">IF(AND(AQ3366&gt;0,AR3366&gt;0),COUNTIF(AU$6:AU3365,"&gt;0")+1,0)</f>
        <v>0</v>
      </c>
    </row>
    <row r="3367" spans="40:47">
      <c r="AN3367" s="58">
        <v>94</v>
      </c>
      <c r="AO3367" s="58">
        <v>2</v>
      </c>
      <c r="AP3367" s="58">
        <v>2</v>
      </c>
      <c r="AQ3367" s="58">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58">
        <f ca="1">COUNTIF(INDIRECT("H"&amp;(ROW()+12*(($AN3367-1)*3+$AO3367)-ROW())/12+5):INDIRECT("S"&amp;(ROW()+12*(($AN3367-1)*3+$AO3367)-ROW())/12+5),AQ3367)</f>
        <v>0</v>
      </c>
      <c r="AU3367" s="58">
        <f ca="1">IF(AND(AQ3367&gt;0,AR3367&gt;0),COUNTIF(AU$6:AU3366,"&gt;0")+1,0)</f>
        <v>0</v>
      </c>
    </row>
    <row r="3368" spans="40:47">
      <c r="AN3368" s="58">
        <v>94</v>
      </c>
      <c r="AO3368" s="58">
        <v>2</v>
      </c>
      <c r="AP3368" s="58">
        <v>3</v>
      </c>
      <c r="AQ3368" s="58">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58">
        <f ca="1">COUNTIF(INDIRECT("H"&amp;(ROW()+12*(($AN3368-1)*3+$AO3368)-ROW())/12+5):INDIRECT("S"&amp;(ROW()+12*(($AN3368-1)*3+$AO3368)-ROW())/12+5),AQ3368)</f>
        <v>0</v>
      </c>
      <c r="AU3368" s="58">
        <f ca="1">IF(AND(AQ3368&gt;0,AR3368&gt;0),COUNTIF(AU$6:AU3367,"&gt;0")+1,0)</f>
        <v>0</v>
      </c>
    </row>
    <row r="3369" spans="40:47">
      <c r="AN3369" s="58">
        <v>94</v>
      </c>
      <c r="AO3369" s="58">
        <v>2</v>
      </c>
      <c r="AP3369" s="58">
        <v>4</v>
      </c>
      <c r="AQ3369" s="58">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58">
        <f ca="1">COUNTIF(INDIRECT("H"&amp;(ROW()+12*(($AN3369-1)*3+$AO3369)-ROW())/12+5):INDIRECT("S"&amp;(ROW()+12*(($AN3369-1)*3+$AO3369)-ROW())/12+5),AQ3369)</f>
        <v>0</v>
      </c>
      <c r="AU3369" s="58">
        <f ca="1">IF(AND(AQ3369&gt;0,AR3369&gt;0),COUNTIF(AU$6:AU3368,"&gt;0")+1,0)</f>
        <v>0</v>
      </c>
    </row>
    <row r="3370" spans="40:47">
      <c r="AN3370" s="58">
        <v>94</v>
      </c>
      <c r="AO3370" s="58">
        <v>2</v>
      </c>
      <c r="AP3370" s="58">
        <v>5</v>
      </c>
      <c r="AQ3370" s="58">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58">
        <f ca="1">COUNTIF(INDIRECT("H"&amp;(ROW()+12*(($AN3370-1)*3+$AO3370)-ROW())/12+5):INDIRECT("S"&amp;(ROW()+12*(($AN3370-1)*3+$AO3370)-ROW())/12+5),AQ3370)</f>
        <v>0</v>
      </c>
      <c r="AU3370" s="58">
        <f ca="1">IF(AND(AQ3370&gt;0,AR3370&gt;0),COUNTIF(AU$6:AU3369,"&gt;0")+1,0)</f>
        <v>0</v>
      </c>
    </row>
    <row r="3371" spans="40:47">
      <c r="AN3371" s="58">
        <v>94</v>
      </c>
      <c r="AO3371" s="58">
        <v>2</v>
      </c>
      <c r="AP3371" s="58">
        <v>6</v>
      </c>
      <c r="AQ3371" s="58">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58">
        <f ca="1">COUNTIF(INDIRECT("H"&amp;(ROW()+12*(($AN3371-1)*3+$AO3371)-ROW())/12+5):INDIRECT("S"&amp;(ROW()+12*(($AN3371-1)*3+$AO3371)-ROW())/12+5),AQ3371)</f>
        <v>0</v>
      </c>
      <c r="AU3371" s="58">
        <f ca="1">IF(AND(AQ3371&gt;0,AR3371&gt;0),COUNTIF(AU$6:AU3370,"&gt;0")+1,0)</f>
        <v>0</v>
      </c>
    </row>
    <row r="3372" spans="40:47">
      <c r="AN3372" s="58">
        <v>94</v>
      </c>
      <c r="AO3372" s="58">
        <v>2</v>
      </c>
      <c r="AP3372" s="58">
        <v>7</v>
      </c>
      <c r="AQ3372" s="58">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58">
        <f ca="1">COUNTIF(INDIRECT("H"&amp;(ROW()+12*(($AN3372-1)*3+$AO3372)-ROW())/12+5):INDIRECT("S"&amp;(ROW()+12*(($AN3372-1)*3+$AO3372)-ROW())/12+5),AQ3372)</f>
        <v>0</v>
      </c>
      <c r="AU3372" s="58">
        <f ca="1">IF(AND(AQ3372&gt;0,AR3372&gt;0),COUNTIF(AU$6:AU3371,"&gt;0")+1,0)</f>
        <v>0</v>
      </c>
    </row>
    <row r="3373" spans="40:47">
      <c r="AN3373" s="58">
        <v>94</v>
      </c>
      <c r="AO3373" s="58">
        <v>2</v>
      </c>
      <c r="AP3373" s="58">
        <v>8</v>
      </c>
      <c r="AQ3373" s="58">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58">
        <f ca="1">COUNTIF(INDIRECT("H"&amp;(ROW()+12*(($AN3373-1)*3+$AO3373)-ROW())/12+5):INDIRECT("S"&amp;(ROW()+12*(($AN3373-1)*3+$AO3373)-ROW())/12+5),AQ3373)</f>
        <v>0</v>
      </c>
      <c r="AU3373" s="58">
        <f ca="1">IF(AND(AQ3373&gt;0,AR3373&gt;0),COUNTIF(AU$6:AU3372,"&gt;0")+1,0)</f>
        <v>0</v>
      </c>
    </row>
    <row r="3374" spans="40:47">
      <c r="AN3374" s="58">
        <v>94</v>
      </c>
      <c r="AO3374" s="58">
        <v>2</v>
      </c>
      <c r="AP3374" s="58">
        <v>9</v>
      </c>
      <c r="AQ3374" s="58">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58">
        <f ca="1">COUNTIF(INDIRECT("H"&amp;(ROW()+12*(($AN3374-1)*3+$AO3374)-ROW())/12+5):INDIRECT("S"&amp;(ROW()+12*(($AN3374-1)*3+$AO3374)-ROW())/12+5),AQ3374)</f>
        <v>0</v>
      </c>
      <c r="AU3374" s="58">
        <f ca="1">IF(AND(AQ3374&gt;0,AR3374&gt;0),COUNTIF(AU$6:AU3373,"&gt;0")+1,0)</f>
        <v>0</v>
      </c>
    </row>
    <row r="3375" spans="40:47">
      <c r="AN3375" s="58">
        <v>94</v>
      </c>
      <c r="AO3375" s="58">
        <v>2</v>
      </c>
      <c r="AP3375" s="58">
        <v>10</v>
      </c>
      <c r="AQ3375" s="58">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58">
        <f ca="1">COUNTIF(INDIRECT("H"&amp;(ROW()+12*(($AN3375-1)*3+$AO3375)-ROW())/12+5):INDIRECT("S"&amp;(ROW()+12*(($AN3375-1)*3+$AO3375)-ROW())/12+5),AQ3375)</f>
        <v>0</v>
      </c>
      <c r="AU3375" s="58">
        <f ca="1">IF(AND(AQ3375&gt;0,AR3375&gt;0),COUNTIF(AU$6:AU3374,"&gt;0")+1,0)</f>
        <v>0</v>
      </c>
    </row>
    <row r="3376" spans="40:47">
      <c r="AN3376" s="58">
        <v>94</v>
      </c>
      <c r="AO3376" s="58">
        <v>2</v>
      </c>
      <c r="AP3376" s="58">
        <v>11</v>
      </c>
      <c r="AQ3376" s="58">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58">
        <f ca="1">COUNTIF(INDIRECT("H"&amp;(ROW()+12*(($AN3376-1)*3+$AO3376)-ROW())/12+5):INDIRECT("S"&amp;(ROW()+12*(($AN3376-1)*3+$AO3376)-ROW())/12+5),AQ3376)</f>
        <v>0</v>
      </c>
      <c r="AU3376" s="58">
        <f ca="1">IF(AND(AQ3376&gt;0,AR3376&gt;0),COUNTIF(AU$6:AU3375,"&gt;0")+1,0)</f>
        <v>0</v>
      </c>
    </row>
    <row r="3377" spans="40:47">
      <c r="AN3377" s="58">
        <v>94</v>
      </c>
      <c r="AO3377" s="58">
        <v>2</v>
      </c>
      <c r="AP3377" s="58">
        <v>12</v>
      </c>
      <c r="AQ3377" s="58">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58">
        <f ca="1">COUNTIF(INDIRECT("H"&amp;(ROW()+12*(($AN3377-1)*3+$AO3377)-ROW())/12+5):INDIRECT("S"&amp;(ROW()+12*(($AN3377-1)*3+$AO3377)-ROW())/12+5),AQ3377)</f>
        <v>0</v>
      </c>
      <c r="AU3377" s="58">
        <f ca="1">IF(AND(AQ3377&gt;0,AR3377&gt;0),COUNTIF(AU$6:AU3376,"&gt;0")+1,0)</f>
        <v>0</v>
      </c>
    </row>
    <row r="3378" spans="40:47">
      <c r="AN3378" s="58">
        <v>94</v>
      </c>
      <c r="AO3378" s="58">
        <v>3</v>
      </c>
      <c r="AP3378" s="58">
        <v>1</v>
      </c>
      <c r="AQ3378" s="58">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58">
        <f ca="1">COUNTIF(INDIRECT("H"&amp;(ROW()+12*(($AN3378-1)*3+$AO3378)-ROW())/12+5):INDIRECT("S"&amp;(ROW()+12*(($AN3378-1)*3+$AO3378)-ROW())/12+5),AQ3378)</f>
        <v>0</v>
      </c>
      <c r="AU3378" s="58">
        <f ca="1">IF(AND(AQ3378&gt;0,AR3378&gt;0),COUNTIF(AU$6:AU3377,"&gt;0")+1,0)</f>
        <v>0</v>
      </c>
    </row>
    <row r="3379" spans="40:47">
      <c r="AN3379" s="58">
        <v>94</v>
      </c>
      <c r="AO3379" s="58">
        <v>3</v>
      </c>
      <c r="AP3379" s="58">
        <v>2</v>
      </c>
      <c r="AQ3379" s="58">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58">
        <f ca="1">COUNTIF(INDIRECT("H"&amp;(ROW()+12*(($AN3379-1)*3+$AO3379)-ROW())/12+5):INDIRECT("S"&amp;(ROW()+12*(($AN3379-1)*3+$AO3379)-ROW())/12+5),AQ3379)</f>
        <v>0</v>
      </c>
      <c r="AU3379" s="58">
        <f ca="1">IF(AND(AQ3379&gt;0,AR3379&gt;0),COUNTIF(AU$6:AU3378,"&gt;0")+1,0)</f>
        <v>0</v>
      </c>
    </row>
    <row r="3380" spans="40:47">
      <c r="AN3380" s="58">
        <v>94</v>
      </c>
      <c r="AO3380" s="58">
        <v>3</v>
      </c>
      <c r="AP3380" s="58">
        <v>3</v>
      </c>
      <c r="AQ3380" s="58">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58">
        <f ca="1">COUNTIF(INDIRECT("H"&amp;(ROW()+12*(($AN3380-1)*3+$AO3380)-ROW())/12+5):INDIRECT("S"&amp;(ROW()+12*(($AN3380-1)*3+$AO3380)-ROW())/12+5),AQ3380)</f>
        <v>0</v>
      </c>
      <c r="AU3380" s="58">
        <f ca="1">IF(AND(AQ3380&gt;0,AR3380&gt;0),COUNTIF(AU$6:AU3379,"&gt;0")+1,0)</f>
        <v>0</v>
      </c>
    </row>
    <row r="3381" spans="40:47">
      <c r="AN3381" s="58">
        <v>94</v>
      </c>
      <c r="AO3381" s="58">
        <v>3</v>
      </c>
      <c r="AP3381" s="58">
        <v>4</v>
      </c>
      <c r="AQ3381" s="58">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58">
        <f ca="1">COUNTIF(INDIRECT("H"&amp;(ROW()+12*(($AN3381-1)*3+$AO3381)-ROW())/12+5):INDIRECT("S"&amp;(ROW()+12*(($AN3381-1)*3+$AO3381)-ROW())/12+5),AQ3381)</f>
        <v>0</v>
      </c>
      <c r="AU3381" s="58">
        <f ca="1">IF(AND(AQ3381&gt;0,AR3381&gt;0),COUNTIF(AU$6:AU3380,"&gt;0")+1,0)</f>
        <v>0</v>
      </c>
    </row>
    <row r="3382" spans="40:47">
      <c r="AN3382" s="58">
        <v>94</v>
      </c>
      <c r="AO3382" s="58">
        <v>3</v>
      </c>
      <c r="AP3382" s="58">
        <v>5</v>
      </c>
      <c r="AQ3382" s="58">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58">
        <f ca="1">COUNTIF(INDIRECT("H"&amp;(ROW()+12*(($AN3382-1)*3+$AO3382)-ROW())/12+5):INDIRECT("S"&amp;(ROW()+12*(($AN3382-1)*3+$AO3382)-ROW())/12+5),AQ3382)</f>
        <v>0</v>
      </c>
      <c r="AU3382" s="58">
        <f ca="1">IF(AND(AQ3382&gt;0,AR3382&gt;0),COUNTIF(AU$6:AU3381,"&gt;0")+1,0)</f>
        <v>0</v>
      </c>
    </row>
    <row r="3383" spans="40:47">
      <c r="AN3383" s="58">
        <v>94</v>
      </c>
      <c r="AO3383" s="58">
        <v>3</v>
      </c>
      <c r="AP3383" s="58">
        <v>6</v>
      </c>
      <c r="AQ3383" s="58">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58">
        <f ca="1">COUNTIF(INDIRECT("H"&amp;(ROW()+12*(($AN3383-1)*3+$AO3383)-ROW())/12+5):INDIRECT("S"&amp;(ROW()+12*(($AN3383-1)*3+$AO3383)-ROW())/12+5),AQ3383)</f>
        <v>0</v>
      </c>
      <c r="AU3383" s="58">
        <f ca="1">IF(AND(AQ3383&gt;0,AR3383&gt;0),COUNTIF(AU$6:AU3382,"&gt;0")+1,0)</f>
        <v>0</v>
      </c>
    </row>
    <row r="3384" spans="40:47">
      <c r="AN3384" s="58">
        <v>94</v>
      </c>
      <c r="AO3384" s="58">
        <v>3</v>
      </c>
      <c r="AP3384" s="58">
        <v>7</v>
      </c>
      <c r="AQ3384" s="58">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58">
        <f ca="1">COUNTIF(INDIRECT("H"&amp;(ROW()+12*(($AN3384-1)*3+$AO3384)-ROW())/12+5):INDIRECT("S"&amp;(ROW()+12*(($AN3384-1)*3+$AO3384)-ROW())/12+5),AQ3384)</f>
        <v>0</v>
      </c>
      <c r="AU3384" s="58">
        <f ca="1">IF(AND(AQ3384&gt;0,AR3384&gt;0),COUNTIF(AU$6:AU3383,"&gt;0")+1,0)</f>
        <v>0</v>
      </c>
    </row>
    <row r="3385" spans="40:47">
      <c r="AN3385" s="58">
        <v>94</v>
      </c>
      <c r="AO3385" s="58">
        <v>3</v>
      </c>
      <c r="AP3385" s="58">
        <v>8</v>
      </c>
      <c r="AQ3385" s="58">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58">
        <f ca="1">COUNTIF(INDIRECT("H"&amp;(ROW()+12*(($AN3385-1)*3+$AO3385)-ROW())/12+5):INDIRECT("S"&amp;(ROW()+12*(($AN3385-1)*3+$AO3385)-ROW())/12+5),AQ3385)</f>
        <v>0</v>
      </c>
      <c r="AU3385" s="58">
        <f ca="1">IF(AND(AQ3385&gt;0,AR3385&gt;0),COUNTIF(AU$6:AU3384,"&gt;0")+1,0)</f>
        <v>0</v>
      </c>
    </row>
    <row r="3386" spans="40:47">
      <c r="AN3386" s="58">
        <v>94</v>
      </c>
      <c r="AO3386" s="58">
        <v>3</v>
      </c>
      <c r="AP3386" s="58">
        <v>9</v>
      </c>
      <c r="AQ3386" s="58">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58">
        <f ca="1">COUNTIF(INDIRECT("H"&amp;(ROW()+12*(($AN3386-1)*3+$AO3386)-ROW())/12+5):INDIRECT("S"&amp;(ROW()+12*(($AN3386-1)*3+$AO3386)-ROW())/12+5),AQ3386)</f>
        <v>0</v>
      </c>
      <c r="AU3386" s="58">
        <f ca="1">IF(AND(AQ3386&gt;0,AR3386&gt;0),COUNTIF(AU$6:AU3385,"&gt;0")+1,0)</f>
        <v>0</v>
      </c>
    </row>
    <row r="3387" spans="40:47">
      <c r="AN3387" s="58">
        <v>94</v>
      </c>
      <c r="AO3387" s="58">
        <v>3</v>
      </c>
      <c r="AP3387" s="58">
        <v>10</v>
      </c>
      <c r="AQ3387" s="58">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58">
        <f ca="1">COUNTIF(INDIRECT("H"&amp;(ROW()+12*(($AN3387-1)*3+$AO3387)-ROW())/12+5):INDIRECT("S"&amp;(ROW()+12*(($AN3387-1)*3+$AO3387)-ROW())/12+5),AQ3387)</f>
        <v>0</v>
      </c>
      <c r="AU3387" s="58">
        <f ca="1">IF(AND(AQ3387&gt;0,AR3387&gt;0),COUNTIF(AU$6:AU3386,"&gt;0")+1,0)</f>
        <v>0</v>
      </c>
    </row>
    <row r="3388" spans="40:47">
      <c r="AN3388" s="58">
        <v>94</v>
      </c>
      <c r="AO3388" s="58">
        <v>3</v>
      </c>
      <c r="AP3388" s="58">
        <v>11</v>
      </c>
      <c r="AQ3388" s="58">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58">
        <f ca="1">COUNTIF(INDIRECT("H"&amp;(ROW()+12*(($AN3388-1)*3+$AO3388)-ROW())/12+5):INDIRECT("S"&amp;(ROW()+12*(($AN3388-1)*3+$AO3388)-ROW())/12+5),AQ3388)</f>
        <v>0</v>
      </c>
      <c r="AU3388" s="58">
        <f ca="1">IF(AND(AQ3388&gt;0,AR3388&gt;0),COUNTIF(AU$6:AU3387,"&gt;0")+1,0)</f>
        <v>0</v>
      </c>
    </row>
    <row r="3389" spans="40:47">
      <c r="AN3389" s="243">
        <v>94</v>
      </c>
      <c r="AO3389" s="243">
        <v>3</v>
      </c>
      <c r="AP3389" s="243">
        <v>12</v>
      </c>
      <c r="AQ3389" s="243">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243">
        <f ca="1">COUNTIF(INDIRECT("H"&amp;(ROW()+12*(($AN3389-1)*3+$AO3389)-ROW())/12+5):INDIRECT("S"&amp;(ROW()+12*(($AN3389-1)*3+$AO3389)-ROW())/12+5),AQ3389)</f>
        <v>0</v>
      </c>
      <c r="AS3389" s="243"/>
      <c r="AT3389" s="243"/>
      <c r="AU3389" s="243">
        <f ca="1">IF(AND(AQ3389&gt;0,AR3389&gt;0),COUNTIF(AU$6:AU3388,"&gt;0")+1,0)</f>
        <v>0</v>
      </c>
    </row>
    <row r="3390" spans="40:47">
      <c r="AN3390" s="58">
        <v>95</v>
      </c>
      <c r="AO3390" s="58">
        <v>1</v>
      </c>
      <c r="AP3390" s="58">
        <v>1</v>
      </c>
      <c r="AQ3390" s="58">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58">
        <f ca="1">COUNTIF(INDIRECT("H"&amp;(ROW()+12*(($AN3390-1)*3+$AO3390)-ROW())/12+5):INDIRECT("S"&amp;(ROW()+12*(($AN3390-1)*3+$AO3390)-ROW())/12+5),AQ3390)</f>
        <v>0</v>
      </c>
      <c r="AU3390" s="58">
        <f ca="1">IF(AND(AQ3390&gt;0,AR3390&gt;0),COUNTIF(AU$6:AU3389,"&gt;0")+1,0)</f>
        <v>0</v>
      </c>
    </row>
    <row r="3391" spans="40:47">
      <c r="AN3391" s="58">
        <v>95</v>
      </c>
      <c r="AO3391" s="58">
        <v>1</v>
      </c>
      <c r="AP3391" s="58">
        <v>2</v>
      </c>
      <c r="AQ3391" s="58">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58">
        <f ca="1">COUNTIF(INDIRECT("H"&amp;(ROW()+12*(($AN3391-1)*3+$AO3391)-ROW())/12+5):INDIRECT("S"&amp;(ROW()+12*(($AN3391-1)*3+$AO3391)-ROW())/12+5),AQ3391)</f>
        <v>0</v>
      </c>
      <c r="AU3391" s="58">
        <f ca="1">IF(AND(AQ3391&gt;0,AR3391&gt;0),COUNTIF(AU$6:AU3390,"&gt;0")+1,0)</f>
        <v>0</v>
      </c>
    </row>
    <row r="3392" spans="40:47">
      <c r="AN3392" s="58">
        <v>95</v>
      </c>
      <c r="AO3392" s="58">
        <v>1</v>
      </c>
      <c r="AP3392" s="58">
        <v>3</v>
      </c>
      <c r="AQ3392" s="58">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58">
        <f ca="1">COUNTIF(INDIRECT("H"&amp;(ROW()+12*(($AN3392-1)*3+$AO3392)-ROW())/12+5):INDIRECT("S"&amp;(ROW()+12*(($AN3392-1)*3+$AO3392)-ROW())/12+5),AQ3392)</f>
        <v>0</v>
      </c>
      <c r="AU3392" s="58">
        <f ca="1">IF(AND(AQ3392&gt;0,AR3392&gt;0),COUNTIF(AU$6:AU3391,"&gt;0")+1,0)</f>
        <v>0</v>
      </c>
    </row>
    <row r="3393" spans="40:47">
      <c r="AN3393" s="58">
        <v>95</v>
      </c>
      <c r="AO3393" s="58">
        <v>1</v>
      </c>
      <c r="AP3393" s="58">
        <v>4</v>
      </c>
      <c r="AQ3393" s="58">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58">
        <f ca="1">COUNTIF(INDIRECT("H"&amp;(ROW()+12*(($AN3393-1)*3+$AO3393)-ROW())/12+5):INDIRECT("S"&amp;(ROW()+12*(($AN3393-1)*3+$AO3393)-ROW())/12+5),AQ3393)</f>
        <v>0</v>
      </c>
      <c r="AU3393" s="58">
        <f ca="1">IF(AND(AQ3393&gt;0,AR3393&gt;0),COUNTIF(AU$6:AU3392,"&gt;0")+1,0)</f>
        <v>0</v>
      </c>
    </row>
    <row r="3394" spans="40:47">
      <c r="AN3394" s="58">
        <v>95</v>
      </c>
      <c r="AO3394" s="58">
        <v>1</v>
      </c>
      <c r="AP3394" s="58">
        <v>5</v>
      </c>
      <c r="AQ3394" s="58">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58">
        <f ca="1">COUNTIF(INDIRECT("H"&amp;(ROW()+12*(($AN3394-1)*3+$AO3394)-ROW())/12+5):INDIRECT("S"&amp;(ROW()+12*(($AN3394-1)*3+$AO3394)-ROW())/12+5),AQ3394)</f>
        <v>0</v>
      </c>
      <c r="AU3394" s="58">
        <f ca="1">IF(AND(AQ3394&gt;0,AR3394&gt;0),COUNTIF(AU$6:AU3393,"&gt;0")+1,0)</f>
        <v>0</v>
      </c>
    </row>
    <row r="3395" spans="40:47">
      <c r="AN3395" s="58">
        <v>95</v>
      </c>
      <c r="AO3395" s="58">
        <v>1</v>
      </c>
      <c r="AP3395" s="58">
        <v>6</v>
      </c>
      <c r="AQ3395" s="58">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58">
        <f ca="1">COUNTIF(INDIRECT("H"&amp;(ROW()+12*(($AN3395-1)*3+$AO3395)-ROW())/12+5):INDIRECT("S"&amp;(ROW()+12*(($AN3395-1)*3+$AO3395)-ROW())/12+5),AQ3395)</f>
        <v>0</v>
      </c>
      <c r="AU3395" s="58">
        <f ca="1">IF(AND(AQ3395&gt;0,AR3395&gt;0),COUNTIF(AU$6:AU3394,"&gt;0")+1,0)</f>
        <v>0</v>
      </c>
    </row>
    <row r="3396" spans="40:47">
      <c r="AN3396" s="58">
        <v>95</v>
      </c>
      <c r="AO3396" s="58">
        <v>1</v>
      </c>
      <c r="AP3396" s="58">
        <v>7</v>
      </c>
      <c r="AQ3396" s="58">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58">
        <f ca="1">COUNTIF(INDIRECT("H"&amp;(ROW()+12*(($AN3396-1)*3+$AO3396)-ROW())/12+5):INDIRECT("S"&amp;(ROW()+12*(($AN3396-1)*3+$AO3396)-ROW())/12+5),AQ3396)</f>
        <v>0</v>
      </c>
      <c r="AU3396" s="58">
        <f ca="1">IF(AND(AQ3396&gt;0,AR3396&gt;0),COUNTIF(AU$6:AU3395,"&gt;0")+1,0)</f>
        <v>0</v>
      </c>
    </row>
    <row r="3397" spans="40:47">
      <c r="AN3397" s="58">
        <v>95</v>
      </c>
      <c r="AO3397" s="58">
        <v>1</v>
      </c>
      <c r="AP3397" s="58">
        <v>8</v>
      </c>
      <c r="AQ3397" s="58">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58">
        <f ca="1">COUNTIF(INDIRECT("H"&amp;(ROW()+12*(($AN3397-1)*3+$AO3397)-ROW())/12+5):INDIRECT("S"&amp;(ROW()+12*(($AN3397-1)*3+$AO3397)-ROW())/12+5),AQ3397)</f>
        <v>0</v>
      </c>
      <c r="AU3397" s="58">
        <f ca="1">IF(AND(AQ3397&gt;0,AR3397&gt;0),COUNTIF(AU$6:AU3396,"&gt;0")+1,0)</f>
        <v>0</v>
      </c>
    </row>
    <row r="3398" spans="40:47">
      <c r="AN3398" s="58">
        <v>95</v>
      </c>
      <c r="AO3398" s="58">
        <v>1</v>
      </c>
      <c r="AP3398" s="58">
        <v>9</v>
      </c>
      <c r="AQ3398" s="58">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58">
        <f ca="1">COUNTIF(INDIRECT("H"&amp;(ROW()+12*(($AN3398-1)*3+$AO3398)-ROW())/12+5):INDIRECT("S"&amp;(ROW()+12*(($AN3398-1)*3+$AO3398)-ROW())/12+5),AQ3398)</f>
        <v>0</v>
      </c>
      <c r="AU3398" s="58">
        <f ca="1">IF(AND(AQ3398&gt;0,AR3398&gt;0),COUNTIF(AU$6:AU3397,"&gt;0")+1,0)</f>
        <v>0</v>
      </c>
    </row>
    <row r="3399" spans="40:47">
      <c r="AN3399" s="58">
        <v>95</v>
      </c>
      <c r="AO3399" s="58">
        <v>1</v>
      </c>
      <c r="AP3399" s="58">
        <v>10</v>
      </c>
      <c r="AQ3399" s="58">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58">
        <f ca="1">COUNTIF(INDIRECT("H"&amp;(ROW()+12*(($AN3399-1)*3+$AO3399)-ROW())/12+5):INDIRECT("S"&amp;(ROW()+12*(($AN3399-1)*3+$AO3399)-ROW())/12+5),AQ3399)</f>
        <v>0</v>
      </c>
      <c r="AU3399" s="58">
        <f ca="1">IF(AND(AQ3399&gt;0,AR3399&gt;0),COUNTIF(AU$6:AU3398,"&gt;0")+1,0)</f>
        <v>0</v>
      </c>
    </row>
    <row r="3400" spans="40:47">
      <c r="AN3400" s="58">
        <v>95</v>
      </c>
      <c r="AO3400" s="58">
        <v>1</v>
      </c>
      <c r="AP3400" s="58">
        <v>11</v>
      </c>
      <c r="AQ3400" s="58">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58">
        <f ca="1">COUNTIF(INDIRECT("H"&amp;(ROW()+12*(($AN3400-1)*3+$AO3400)-ROW())/12+5):INDIRECT("S"&amp;(ROW()+12*(($AN3400-1)*3+$AO3400)-ROW())/12+5),AQ3400)</f>
        <v>0</v>
      </c>
      <c r="AU3400" s="58">
        <f ca="1">IF(AND(AQ3400&gt;0,AR3400&gt;0),COUNTIF(AU$6:AU3399,"&gt;0")+1,0)</f>
        <v>0</v>
      </c>
    </row>
    <row r="3401" spans="40:47">
      <c r="AN3401" s="58">
        <v>95</v>
      </c>
      <c r="AO3401" s="58">
        <v>1</v>
      </c>
      <c r="AP3401" s="58">
        <v>12</v>
      </c>
      <c r="AQ3401" s="58">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58">
        <f ca="1">COUNTIF(INDIRECT("H"&amp;(ROW()+12*(($AN3401-1)*3+$AO3401)-ROW())/12+5):INDIRECT("S"&amp;(ROW()+12*(($AN3401-1)*3+$AO3401)-ROW())/12+5),AQ3401)</f>
        <v>0</v>
      </c>
      <c r="AU3401" s="58">
        <f ca="1">IF(AND(AQ3401&gt;0,AR3401&gt;0),COUNTIF(AU$6:AU3400,"&gt;0")+1,0)</f>
        <v>0</v>
      </c>
    </row>
    <row r="3402" spans="40:47">
      <c r="AN3402" s="58">
        <v>95</v>
      </c>
      <c r="AO3402" s="58">
        <v>2</v>
      </c>
      <c r="AP3402" s="58">
        <v>1</v>
      </c>
      <c r="AQ3402" s="58">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58">
        <f ca="1">COUNTIF(INDIRECT("H"&amp;(ROW()+12*(($AN3402-1)*3+$AO3402)-ROW())/12+5):INDIRECT("S"&amp;(ROW()+12*(($AN3402-1)*3+$AO3402)-ROW())/12+5),AQ3402)</f>
        <v>0</v>
      </c>
      <c r="AU3402" s="58">
        <f ca="1">IF(AND(AQ3402&gt;0,AR3402&gt;0),COUNTIF(AU$6:AU3401,"&gt;0")+1,0)</f>
        <v>0</v>
      </c>
    </row>
    <row r="3403" spans="40:47">
      <c r="AN3403" s="58">
        <v>95</v>
      </c>
      <c r="AO3403" s="58">
        <v>2</v>
      </c>
      <c r="AP3403" s="58">
        <v>2</v>
      </c>
      <c r="AQ3403" s="58">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58">
        <f ca="1">COUNTIF(INDIRECT("H"&amp;(ROW()+12*(($AN3403-1)*3+$AO3403)-ROW())/12+5):INDIRECT("S"&amp;(ROW()+12*(($AN3403-1)*3+$AO3403)-ROW())/12+5),AQ3403)</f>
        <v>0</v>
      </c>
      <c r="AU3403" s="58">
        <f ca="1">IF(AND(AQ3403&gt;0,AR3403&gt;0),COUNTIF(AU$6:AU3402,"&gt;0")+1,0)</f>
        <v>0</v>
      </c>
    </row>
    <row r="3404" spans="40:47">
      <c r="AN3404" s="58">
        <v>95</v>
      </c>
      <c r="AO3404" s="58">
        <v>2</v>
      </c>
      <c r="AP3404" s="58">
        <v>3</v>
      </c>
      <c r="AQ3404" s="58">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58">
        <f ca="1">COUNTIF(INDIRECT("H"&amp;(ROW()+12*(($AN3404-1)*3+$AO3404)-ROW())/12+5):INDIRECT("S"&amp;(ROW()+12*(($AN3404-1)*3+$AO3404)-ROW())/12+5),AQ3404)</f>
        <v>0</v>
      </c>
      <c r="AU3404" s="58">
        <f ca="1">IF(AND(AQ3404&gt;0,AR3404&gt;0),COUNTIF(AU$6:AU3403,"&gt;0")+1,0)</f>
        <v>0</v>
      </c>
    </row>
    <row r="3405" spans="40:47">
      <c r="AN3405" s="58">
        <v>95</v>
      </c>
      <c r="AO3405" s="58">
        <v>2</v>
      </c>
      <c r="AP3405" s="58">
        <v>4</v>
      </c>
      <c r="AQ3405" s="58">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58">
        <f ca="1">COUNTIF(INDIRECT("H"&amp;(ROW()+12*(($AN3405-1)*3+$AO3405)-ROW())/12+5):INDIRECT("S"&amp;(ROW()+12*(($AN3405-1)*3+$AO3405)-ROW())/12+5),AQ3405)</f>
        <v>0</v>
      </c>
      <c r="AU3405" s="58">
        <f ca="1">IF(AND(AQ3405&gt;0,AR3405&gt;0),COUNTIF(AU$6:AU3404,"&gt;0")+1,0)</f>
        <v>0</v>
      </c>
    </row>
    <row r="3406" spans="40:47">
      <c r="AN3406" s="58">
        <v>95</v>
      </c>
      <c r="AO3406" s="58">
        <v>2</v>
      </c>
      <c r="AP3406" s="58">
        <v>5</v>
      </c>
      <c r="AQ3406" s="58">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58">
        <f ca="1">COUNTIF(INDIRECT("H"&amp;(ROW()+12*(($AN3406-1)*3+$AO3406)-ROW())/12+5):INDIRECT("S"&amp;(ROW()+12*(($AN3406-1)*3+$AO3406)-ROW())/12+5),AQ3406)</f>
        <v>0</v>
      </c>
      <c r="AU3406" s="58">
        <f ca="1">IF(AND(AQ3406&gt;0,AR3406&gt;0),COUNTIF(AU$6:AU3405,"&gt;0")+1,0)</f>
        <v>0</v>
      </c>
    </row>
    <row r="3407" spans="40:47">
      <c r="AN3407" s="58">
        <v>95</v>
      </c>
      <c r="AO3407" s="58">
        <v>2</v>
      </c>
      <c r="AP3407" s="58">
        <v>6</v>
      </c>
      <c r="AQ3407" s="58">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58">
        <f ca="1">COUNTIF(INDIRECT("H"&amp;(ROW()+12*(($AN3407-1)*3+$AO3407)-ROW())/12+5):INDIRECT("S"&amp;(ROW()+12*(($AN3407-1)*3+$AO3407)-ROW())/12+5),AQ3407)</f>
        <v>0</v>
      </c>
      <c r="AU3407" s="58">
        <f ca="1">IF(AND(AQ3407&gt;0,AR3407&gt;0),COUNTIF(AU$6:AU3406,"&gt;0")+1,0)</f>
        <v>0</v>
      </c>
    </row>
    <row r="3408" spans="40:47">
      <c r="AN3408" s="58">
        <v>95</v>
      </c>
      <c r="AO3408" s="58">
        <v>2</v>
      </c>
      <c r="AP3408" s="58">
        <v>7</v>
      </c>
      <c r="AQ3408" s="58">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58">
        <f ca="1">COUNTIF(INDIRECT("H"&amp;(ROW()+12*(($AN3408-1)*3+$AO3408)-ROW())/12+5):INDIRECT("S"&amp;(ROW()+12*(($AN3408-1)*3+$AO3408)-ROW())/12+5),AQ3408)</f>
        <v>0</v>
      </c>
      <c r="AU3408" s="58">
        <f ca="1">IF(AND(AQ3408&gt;0,AR3408&gt;0),COUNTIF(AU$6:AU3407,"&gt;0")+1,0)</f>
        <v>0</v>
      </c>
    </row>
    <row r="3409" spans="40:47">
      <c r="AN3409" s="58">
        <v>95</v>
      </c>
      <c r="AO3409" s="58">
        <v>2</v>
      </c>
      <c r="AP3409" s="58">
        <v>8</v>
      </c>
      <c r="AQ3409" s="58">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58">
        <f ca="1">COUNTIF(INDIRECT("H"&amp;(ROW()+12*(($AN3409-1)*3+$AO3409)-ROW())/12+5):INDIRECT("S"&amp;(ROW()+12*(($AN3409-1)*3+$AO3409)-ROW())/12+5),AQ3409)</f>
        <v>0</v>
      </c>
      <c r="AU3409" s="58">
        <f ca="1">IF(AND(AQ3409&gt;0,AR3409&gt;0),COUNTIF(AU$6:AU3408,"&gt;0")+1,0)</f>
        <v>0</v>
      </c>
    </row>
    <row r="3410" spans="40:47">
      <c r="AN3410" s="58">
        <v>95</v>
      </c>
      <c r="AO3410" s="58">
        <v>2</v>
      </c>
      <c r="AP3410" s="58">
        <v>9</v>
      </c>
      <c r="AQ3410" s="58">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58">
        <f ca="1">COUNTIF(INDIRECT("H"&amp;(ROW()+12*(($AN3410-1)*3+$AO3410)-ROW())/12+5):INDIRECT("S"&amp;(ROW()+12*(($AN3410-1)*3+$AO3410)-ROW())/12+5),AQ3410)</f>
        <v>0</v>
      </c>
      <c r="AU3410" s="58">
        <f ca="1">IF(AND(AQ3410&gt;0,AR3410&gt;0),COUNTIF(AU$6:AU3409,"&gt;0")+1,0)</f>
        <v>0</v>
      </c>
    </row>
    <row r="3411" spans="40:47">
      <c r="AN3411" s="58">
        <v>95</v>
      </c>
      <c r="AO3411" s="58">
        <v>2</v>
      </c>
      <c r="AP3411" s="58">
        <v>10</v>
      </c>
      <c r="AQ3411" s="58">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58">
        <f ca="1">COUNTIF(INDIRECT("H"&amp;(ROW()+12*(($AN3411-1)*3+$AO3411)-ROW())/12+5):INDIRECT("S"&amp;(ROW()+12*(($AN3411-1)*3+$AO3411)-ROW())/12+5),AQ3411)</f>
        <v>0</v>
      </c>
      <c r="AU3411" s="58">
        <f ca="1">IF(AND(AQ3411&gt;0,AR3411&gt;0),COUNTIF(AU$6:AU3410,"&gt;0")+1,0)</f>
        <v>0</v>
      </c>
    </row>
    <row r="3412" spans="40:47">
      <c r="AN3412" s="58">
        <v>95</v>
      </c>
      <c r="AO3412" s="58">
        <v>2</v>
      </c>
      <c r="AP3412" s="58">
        <v>11</v>
      </c>
      <c r="AQ3412" s="58">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58">
        <f ca="1">COUNTIF(INDIRECT("H"&amp;(ROW()+12*(($AN3412-1)*3+$AO3412)-ROW())/12+5):INDIRECT("S"&amp;(ROW()+12*(($AN3412-1)*3+$AO3412)-ROW())/12+5),AQ3412)</f>
        <v>0</v>
      </c>
      <c r="AU3412" s="58">
        <f ca="1">IF(AND(AQ3412&gt;0,AR3412&gt;0),COUNTIF(AU$6:AU3411,"&gt;0")+1,0)</f>
        <v>0</v>
      </c>
    </row>
    <row r="3413" spans="40:47">
      <c r="AN3413" s="58">
        <v>95</v>
      </c>
      <c r="AO3413" s="58">
        <v>2</v>
      </c>
      <c r="AP3413" s="58">
        <v>12</v>
      </c>
      <c r="AQ3413" s="58">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58">
        <f ca="1">COUNTIF(INDIRECT("H"&amp;(ROW()+12*(($AN3413-1)*3+$AO3413)-ROW())/12+5):INDIRECT("S"&amp;(ROW()+12*(($AN3413-1)*3+$AO3413)-ROW())/12+5),AQ3413)</f>
        <v>0</v>
      </c>
      <c r="AU3413" s="58">
        <f ca="1">IF(AND(AQ3413&gt;0,AR3413&gt;0),COUNTIF(AU$6:AU3412,"&gt;0")+1,0)</f>
        <v>0</v>
      </c>
    </row>
    <row r="3414" spans="40:47">
      <c r="AN3414" s="58">
        <v>95</v>
      </c>
      <c r="AO3414" s="58">
        <v>3</v>
      </c>
      <c r="AP3414" s="58">
        <v>1</v>
      </c>
      <c r="AQ3414" s="58">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58">
        <f ca="1">COUNTIF(INDIRECT("H"&amp;(ROW()+12*(($AN3414-1)*3+$AO3414)-ROW())/12+5):INDIRECT("S"&amp;(ROW()+12*(($AN3414-1)*3+$AO3414)-ROW())/12+5),AQ3414)</f>
        <v>0</v>
      </c>
      <c r="AU3414" s="58">
        <f ca="1">IF(AND(AQ3414&gt;0,AR3414&gt;0),COUNTIF(AU$6:AU3413,"&gt;0")+1,0)</f>
        <v>0</v>
      </c>
    </row>
    <row r="3415" spans="40:47">
      <c r="AN3415" s="58">
        <v>95</v>
      </c>
      <c r="AO3415" s="58">
        <v>3</v>
      </c>
      <c r="AP3415" s="58">
        <v>2</v>
      </c>
      <c r="AQ3415" s="58">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58">
        <f ca="1">COUNTIF(INDIRECT("H"&amp;(ROW()+12*(($AN3415-1)*3+$AO3415)-ROW())/12+5):INDIRECT("S"&amp;(ROW()+12*(($AN3415-1)*3+$AO3415)-ROW())/12+5),AQ3415)</f>
        <v>0</v>
      </c>
      <c r="AU3415" s="58">
        <f ca="1">IF(AND(AQ3415&gt;0,AR3415&gt;0),COUNTIF(AU$6:AU3414,"&gt;0")+1,0)</f>
        <v>0</v>
      </c>
    </row>
    <row r="3416" spans="40:47">
      <c r="AN3416" s="58">
        <v>95</v>
      </c>
      <c r="AO3416" s="58">
        <v>3</v>
      </c>
      <c r="AP3416" s="58">
        <v>3</v>
      </c>
      <c r="AQ3416" s="58">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58">
        <f ca="1">COUNTIF(INDIRECT("H"&amp;(ROW()+12*(($AN3416-1)*3+$AO3416)-ROW())/12+5):INDIRECT("S"&amp;(ROW()+12*(($AN3416-1)*3+$AO3416)-ROW())/12+5),AQ3416)</f>
        <v>0</v>
      </c>
      <c r="AU3416" s="58">
        <f ca="1">IF(AND(AQ3416&gt;0,AR3416&gt;0),COUNTIF(AU$6:AU3415,"&gt;0")+1,0)</f>
        <v>0</v>
      </c>
    </row>
    <row r="3417" spans="40:47">
      <c r="AN3417" s="58">
        <v>95</v>
      </c>
      <c r="AO3417" s="58">
        <v>3</v>
      </c>
      <c r="AP3417" s="58">
        <v>4</v>
      </c>
      <c r="AQ3417" s="58">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58">
        <f ca="1">COUNTIF(INDIRECT("H"&amp;(ROW()+12*(($AN3417-1)*3+$AO3417)-ROW())/12+5):INDIRECT("S"&amp;(ROW()+12*(($AN3417-1)*3+$AO3417)-ROW())/12+5),AQ3417)</f>
        <v>0</v>
      </c>
      <c r="AU3417" s="58">
        <f ca="1">IF(AND(AQ3417&gt;0,AR3417&gt;0),COUNTIF(AU$6:AU3416,"&gt;0")+1,0)</f>
        <v>0</v>
      </c>
    </row>
    <row r="3418" spans="40:47">
      <c r="AN3418" s="58">
        <v>95</v>
      </c>
      <c r="AO3418" s="58">
        <v>3</v>
      </c>
      <c r="AP3418" s="58">
        <v>5</v>
      </c>
      <c r="AQ3418" s="58">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58">
        <f ca="1">COUNTIF(INDIRECT("H"&amp;(ROW()+12*(($AN3418-1)*3+$AO3418)-ROW())/12+5):INDIRECT("S"&amp;(ROW()+12*(($AN3418-1)*3+$AO3418)-ROW())/12+5),AQ3418)</f>
        <v>0</v>
      </c>
      <c r="AU3418" s="58">
        <f ca="1">IF(AND(AQ3418&gt;0,AR3418&gt;0),COUNTIF(AU$6:AU3417,"&gt;0")+1,0)</f>
        <v>0</v>
      </c>
    </row>
    <row r="3419" spans="40:47">
      <c r="AN3419" s="58">
        <v>95</v>
      </c>
      <c r="AO3419" s="58">
        <v>3</v>
      </c>
      <c r="AP3419" s="58">
        <v>6</v>
      </c>
      <c r="AQ3419" s="58">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58">
        <f ca="1">COUNTIF(INDIRECT("H"&amp;(ROW()+12*(($AN3419-1)*3+$AO3419)-ROW())/12+5):INDIRECT("S"&amp;(ROW()+12*(($AN3419-1)*3+$AO3419)-ROW())/12+5),AQ3419)</f>
        <v>0</v>
      </c>
      <c r="AU3419" s="58">
        <f ca="1">IF(AND(AQ3419&gt;0,AR3419&gt;0),COUNTIF(AU$6:AU3418,"&gt;0")+1,0)</f>
        <v>0</v>
      </c>
    </row>
    <row r="3420" spans="40:47">
      <c r="AN3420" s="58">
        <v>95</v>
      </c>
      <c r="AO3420" s="58">
        <v>3</v>
      </c>
      <c r="AP3420" s="58">
        <v>7</v>
      </c>
      <c r="AQ3420" s="58">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58">
        <f ca="1">COUNTIF(INDIRECT("H"&amp;(ROW()+12*(($AN3420-1)*3+$AO3420)-ROW())/12+5):INDIRECT("S"&amp;(ROW()+12*(($AN3420-1)*3+$AO3420)-ROW())/12+5),AQ3420)</f>
        <v>0</v>
      </c>
      <c r="AU3420" s="58">
        <f ca="1">IF(AND(AQ3420&gt;0,AR3420&gt;0),COUNTIF(AU$6:AU3419,"&gt;0")+1,0)</f>
        <v>0</v>
      </c>
    </row>
    <row r="3421" spans="40:47">
      <c r="AN3421" s="58">
        <v>95</v>
      </c>
      <c r="AO3421" s="58">
        <v>3</v>
      </c>
      <c r="AP3421" s="58">
        <v>8</v>
      </c>
      <c r="AQ3421" s="58">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58">
        <f ca="1">COUNTIF(INDIRECT("H"&amp;(ROW()+12*(($AN3421-1)*3+$AO3421)-ROW())/12+5):INDIRECT("S"&amp;(ROW()+12*(($AN3421-1)*3+$AO3421)-ROW())/12+5),AQ3421)</f>
        <v>0</v>
      </c>
      <c r="AU3421" s="58">
        <f ca="1">IF(AND(AQ3421&gt;0,AR3421&gt;0),COUNTIF(AU$6:AU3420,"&gt;0")+1,0)</f>
        <v>0</v>
      </c>
    </row>
    <row r="3422" spans="40:47">
      <c r="AN3422" s="58">
        <v>95</v>
      </c>
      <c r="AO3422" s="58">
        <v>3</v>
      </c>
      <c r="AP3422" s="58">
        <v>9</v>
      </c>
      <c r="AQ3422" s="58">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58">
        <f ca="1">COUNTIF(INDIRECT("H"&amp;(ROW()+12*(($AN3422-1)*3+$AO3422)-ROW())/12+5):INDIRECT("S"&amp;(ROW()+12*(($AN3422-1)*3+$AO3422)-ROW())/12+5),AQ3422)</f>
        <v>0</v>
      </c>
      <c r="AU3422" s="58">
        <f ca="1">IF(AND(AQ3422&gt;0,AR3422&gt;0),COUNTIF(AU$6:AU3421,"&gt;0")+1,0)</f>
        <v>0</v>
      </c>
    </row>
    <row r="3423" spans="40:47">
      <c r="AN3423" s="58">
        <v>95</v>
      </c>
      <c r="AO3423" s="58">
        <v>3</v>
      </c>
      <c r="AP3423" s="58">
        <v>10</v>
      </c>
      <c r="AQ3423" s="58">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58">
        <f ca="1">COUNTIF(INDIRECT("H"&amp;(ROW()+12*(($AN3423-1)*3+$AO3423)-ROW())/12+5):INDIRECT("S"&amp;(ROW()+12*(($AN3423-1)*3+$AO3423)-ROW())/12+5),AQ3423)</f>
        <v>0</v>
      </c>
      <c r="AU3423" s="58">
        <f ca="1">IF(AND(AQ3423&gt;0,AR3423&gt;0),COUNTIF(AU$6:AU3422,"&gt;0")+1,0)</f>
        <v>0</v>
      </c>
    </row>
    <row r="3424" spans="40:47">
      <c r="AN3424" s="58">
        <v>95</v>
      </c>
      <c r="AO3424" s="58">
        <v>3</v>
      </c>
      <c r="AP3424" s="58">
        <v>11</v>
      </c>
      <c r="AQ3424" s="58">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58">
        <f ca="1">COUNTIF(INDIRECT("H"&amp;(ROW()+12*(($AN3424-1)*3+$AO3424)-ROW())/12+5):INDIRECT("S"&amp;(ROW()+12*(($AN3424-1)*3+$AO3424)-ROW())/12+5),AQ3424)</f>
        <v>0</v>
      </c>
      <c r="AU3424" s="58">
        <f ca="1">IF(AND(AQ3424&gt;0,AR3424&gt;0),COUNTIF(AU$6:AU3423,"&gt;0")+1,0)</f>
        <v>0</v>
      </c>
    </row>
    <row r="3425" spans="40:47">
      <c r="AN3425" s="243">
        <v>95</v>
      </c>
      <c r="AO3425" s="243">
        <v>3</v>
      </c>
      <c r="AP3425" s="243">
        <v>12</v>
      </c>
      <c r="AQ3425" s="243">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243">
        <f ca="1">COUNTIF(INDIRECT("H"&amp;(ROW()+12*(($AN3425-1)*3+$AO3425)-ROW())/12+5):INDIRECT("S"&amp;(ROW()+12*(($AN3425-1)*3+$AO3425)-ROW())/12+5),AQ3425)</f>
        <v>0</v>
      </c>
      <c r="AS3425" s="243"/>
      <c r="AT3425" s="243"/>
      <c r="AU3425" s="243">
        <f ca="1">IF(AND(AQ3425&gt;0,AR3425&gt;0),COUNTIF(AU$6:AU3424,"&gt;0")+1,0)</f>
        <v>0</v>
      </c>
    </row>
    <row r="3426" spans="40:47">
      <c r="AN3426" s="58">
        <v>96</v>
      </c>
      <c r="AO3426" s="58">
        <v>1</v>
      </c>
      <c r="AP3426" s="58">
        <v>1</v>
      </c>
      <c r="AQ3426" s="58">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58">
        <f ca="1">COUNTIF(INDIRECT("H"&amp;(ROW()+12*(($AN3426-1)*3+$AO3426)-ROW())/12+5):INDIRECT("S"&amp;(ROW()+12*(($AN3426-1)*3+$AO3426)-ROW())/12+5),AQ3426)</f>
        <v>0</v>
      </c>
      <c r="AU3426" s="58">
        <f ca="1">IF(AND(AQ3426&gt;0,AR3426&gt;0),COUNTIF(AU$6:AU3425,"&gt;0")+1,0)</f>
        <v>0</v>
      </c>
    </row>
    <row r="3427" spans="40:47">
      <c r="AN3427" s="58">
        <v>96</v>
      </c>
      <c r="AO3427" s="58">
        <v>1</v>
      </c>
      <c r="AP3427" s="58">
        <v>2</v>
      </c>
      <c r="AQ3427" s="58">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58">
        <f ca="1">COUNTIF(INDIRECT("H"&amp;(ROW()+12*(($AN3427-1)*3+$AO3427)-ROW())/12+5):INDIRECT("S"&amp;(ROW()+12*(($AN3427-1)*3+$AO3427)-ROW())/12+5),AQ3427)</f>
        <v>0</v>
      </c>
      <c r="AU3427" s="58">
        <f ca="1">IF(AND(AQ3427&gt;0,AR3427&gt;0),COUNTIF(AU$6:AU3426,"&gt;0")+1,0)</f>
        <v>0</v>
      </c>
    </row>
    <row r="3428" spans="40:47">
      <c r="AN3428" s="58">
        <v>96</v>
      </c>
      <c r="AO3428" s="58">
        <v>1</v>
      </c>
      <c r="AP3428" s="58">
        <v>3</v>
      </c>
      <c r="AQ3428" s="58">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58">
        <f ca="1">COUNTIF(INDIRECT("H"&amp;(ROW()+12*(($AN3428-1)*3+$AO3428)-ROW())/12+5):INDIRECT("S"&amp;(ROW()+12*(($AN3428-1)*3+$AO3428)-ROW())/12+5),AQ3428)</f>
        <v>0</v>
      </c>
      <c r="AU3428" s="58">
        <f ca="1">IF(AND(AQ3428&gt;0,AR3428&gt;0),COUNTIF(AU$6:AU3427,"&gt;0")+1,0)</f>
        <v>0</v>
      </c>
    </row>
    <row r="3429" spans="40:47">
      <c r="AN3429" s="58">
        <v>96</v>
      </c>
      <c r="AO3429" s="58">
        <v>1</v>
      </c>
      <c r="AP3429" s="58">
        <v>4</v>
      </c>
      <c r="AQ3429" s="58">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58">
        <f ca="1">COUNTIF(INDIRECT("H"&amp;(ROW()+12*(($AN3429-1)*3+$AO3429)-ROW())/12+5):INDIRECT("S"&amp;(ROW()+12*(($AN3429-1)*3+$AO3429)-ROW())/12+5),AQ3429)</f>
        <v>0</v>
      </c>
      <c r="AU3429" s="58">
        <f ca="1">IF(AND(AQ3429&gt;0,AR3429&gt;0),COUNTIF(AU$6:AU3428,"&gt;0")+1,0)</f>
        <v>0</v>
      </c>
    </row>
    <row r="3430" spans="40:47">
      <c r="AN3430" s="58">
        <v>96</v>
      </c>
      <c r="AO3430" s="58">
        <v>1</v>
      </c>
      <c r="AP3430" s="58">
        <v>5</v>
      </c>
      <c r="AQ3430" s="58">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58">
        <f ca="1">COUNTIF(INDIRECT("H"&amp;(ROW()+12*(($AN3430-1)*3+$AO3430)-ROW())/12+5):INDIRECT("S"&amp;(ROW()+12*(($AN3430-1)*3+$AO3430)-ROW())/12+5),AQ3430)</f>
        <v>0</v>
      </c>
      <c r="AU3430" s="58">
        <f ca="1">IF(AND(AQ3430&gt;0,AR3430&gt;0),COUNTIF(AU$6:AU3429,"&gt;0")+1,0)</f>
        <v>0</v>
      </c>
    </row>
    <row r="3431" spans="40:47">
      <c r="AN3431" s="58">
        <v>96</v>
      </c>
      <c r="AO3431" s="58">
        <v>1</v>
      </c>
      <c r="AP3431" s="58">
        <v>6</v>
      </c>
      <c r="AQ3431" s="58">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58">
        <f ca="1">COUNTIF(INDIRECT("H"&amp;(ROW()+12*(($AN3431-1)*3+$AO3431)-ROW())/12+5):INDIRECT("S"&amp;(ROW()+12*(($AN3431-1)*3+$AO3431)-ROW())/12+5),AQ3431)</f>
        <v>0</v>
      </c>
      <c r="AU3431" s="58">
        <f ca="1">IF(AND(AQ3431&gt;0,AR3431&gt;0),COUNTIF(AU$6:AU3430,"&gt;0")+1,0)</f>
        <v>0</v>
      </c>
    </row>
    <row r="3432" spans="40:47">
      <c r="AN3432" s="58">
        <v>96</v>
      </c>
      <c r="AO3432" s="58">
        <v>1</v>
      </c>
      <c r="AP3432" s="58">
        <v>7</v>
      </c>
      <c r="AQ3432" s="58">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58">
        <f ca="1">COUNTIF(INDIRECT("H"&amp;(ROW()+12*(($AN3432-1)*3+$AO3432)-ROW())/12+5):INDIRECT("S"&amp;(ROW()+12*(($AN3432-1)*3+$AO3432)-ROW())/12+5),AQ3432)</f>
        <v>0</v>
      </c>
      <c r="AU3432" s="58">
        <f ca="1">IF(AND(AQ3432&gt;0,AR3432&gt;0),COUNTIF(AU$6:AU3431,"&gt;0")+1,0)</f>
        <v>0</v>
      </c>
    </row>
    <row r="3433" spans="40:47">
      <c r="AN3433" s="58">
        <v>96</v>
      </c>
      <c r="AO3433" s="58">
        <v>1</v>
      </c>
      <c r="AP3433" s="58">
        <v>8</v>
      </c>
      <c r="AQ3433" s="58">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58">
        <f ca="1">COUNTIF(INDIRECT("H"&amp;(ROW()+12*(($AN3433-1)*3+$AO3433)-ROW())/12+5):INDIRECT("S"&amp;(ROW()+12*(($AN3433-1)*3+$AO3433)-ROW())/12+5),AQ3433)</f>
        <v>0</v>
      </c>
      <c r="AU3433" s="58">
        <f ca="1">IF(AND(AQ3433&gt;0,AR3433&gt;0),COUNTIF(AU$6:AU3432,"&gt;0")+1,0)</f>
        <v>0</v>
      </c>
    </row>
    <row r="3434" spans="40:47">
      <c r="AN3434" s="58">
        <v>96</v>
      </c>
      <c r="AO3434" s="58">
        <v>1</v>
      </c>
      <c r="AP3434" s="58">
        <v>9</v>
      </c>
      <c r="AQ3434" s="58">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58">
        <f ca="1">COUNTIF(INDIRECT("H"&amp;(ROW()+12*(($AN3434-1)*3+$AO3434)-ROW())/12+5):INDIRECT("S"&amp;(ROW()+12*(($AN3434-1)*3+$AO3434)-ROW())/12+5),AQ3434)</f>
        <v>0</v>
      </c>
      <c r="AU3434" s="58">
        <f ca="1">IF(AND(AQ3434&gt;0,AR3434&gt;0),COUNTIF(AU$6:AU3433,"&gt;0")+1,0)</f>
        <v>0</v>
      </c>
    </row>
    <row r="3435" spans="40:47">
      <c r="AN3435" s="58">
        <v>96</v>
      </c>
      <c r="AO3435" s="58">
        <v>1</v>
      </c>
      <c r="AP3435" s="58">
        <v>10</v>
      </c>
      <c r="AQ3435" s="58">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58">
        <f ca="1">COUNTIF(INDIRECT("H"&amp;(ROW()+12*(($AN3435-1)*3+$AO3435)-ROW())/12+5):INDIRECT("S"&amp;(ROW()+12*(($AN3435-1)*3+$AO3435)-ROW())/12+5),AQ3435)</f>
        <v>0</v>
      </c>
      <c r="AU3435" s="58">
        <f ca="1">IF(AND(AQ3435&gt;0,AR3435&gt;0),COUNTIF(AU$6:AU3434,"&gt;0")+1,0)</f>
        <v>0</v>
      </c>
    </row>
    <row r="3436" spans="40:47">
      <c r="AN3436" s="58">
        <v>96</v>
      </c>
      <c r="AO3436" s="58">
        <v>1</v>
      </c>
      <c r="AP3436" s="58">
        <v>11</v>
      </c>
      <c r="AQ3436" s="58">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58">
        <f ca="1">COUNTIF(INDIRECT("H"&amp;(ROW()+12*(($AN3436-1)*3+$AO3436)-ROW())/12+5):INDIRECT("S"&amp;(ROW()+12*(($AN3436-1)*3+$AO3436)-ROW())/12+5),AQ3436)</f>
        <v>0</v>
      </c>
      <c r="AU3436" s="58">
        <f ca="1">IF(AND(AQ3436&gt;0,AR3436&gt;0),COUNTIF(AU$6:AU3435,"&gt;0")+1,0)</f>
        <v>0</v>
      </c>
    </row>
    <row r="3437" spans="40:47">
      <c r="AN3437" s="58">
        <v>96</v>
      </c>
      <c r="AO3437" s="58">
        <v>1</v>
      </c>
      <c r="AP3437" s="58">
        <v>12</v>
      </c>
      <c r="AQ3437" s="58">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58">
        <f ca="1">COUNTIF(INDIRECT("H"&amp;(ROW()+12*(($AN3437-1)*3+$AO3437)-ROW())/12+5):INDIRECT("S"&amp;(ROW()+12*(($AN3437-1)*3+$AO3437)-ROW())/12+5),AQ3437)</f>
        <v>0</v>
      </c>
      <c r="AU3437" s="58">
        <f ca="1">IF(AND(AQ3437&gt;0,AR3437&gt;0),COUNTIF(AU$6:AU3436,"&gt;0")+1,0)</f>
        <v>0</v>
      </c>
    </row>
    <row r="3438" spans="40:47">
      <c r="AN3438" s="58">
        <v>96</v>
      </c>
      <c r="AO3438" s="58">
        <v>2</v>
      </c>
      <c r="AP3438" s="58">
        <v>1</v>
      </c>
      <c r="AQ3438" s="58">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58">
        <f ca="1">COUNTIF(INDIRECT("H"&amp;(ROW()+12*(($AN3438-1)*3+$AO3438)-ROW())/12+5):INDIRECT("S"&amp;(ROW()+12*(($AN3438-1)*3+$AO3438)-ROW())/12+5),AQ3438)</f>
        <v>0</v>
      </c>
      <c r="AU3438" s="58">
        <f ca="1">IF(AND(AQ3438&gt;0,AR3438&gt;0),COUNTIF(AU$6:AU3437,"&gt;0")+1,0)</f>
        <v>0</v>
      </c>
    </row>
    <row r="3439" spans="40:47">
      <c r="AN3439" s="58">
        <v>96</v>
      </c>
      <c r="AO3439" s="58">
        <v>2</v>
      </c>
      <c r="AP3439" s="58">
        <v>2</v>
      </c>
      <c r="AQ3439" s="58">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58">
        <f ca="1">COUNTIF(INDIRECT("H"&amp;(ROW()+12*(($AN3439-1)*3+$AO3439)-ROW())/12+5):INDIRECT("S"&amp;(ROW()+12*(($AN3439-1)*3+$AO3439)-ROW())/12+5),AQ3439)</f>
        <v>0</v>
      </c>
      <c r="AU3439" s="58">
        <f ca="1">IF(AND(AQ3439&gt;0,AR3439&gt;0),COUNTIF(AU$6:AU3438,"&gt;0")+1,0)</f>
        <v>0</v>
      </c>
    </row>
    <row r="3440" spans="40:47">
      <c r="AN3440" s="58">
        <v>96</v>
      </c>
      <c r="AO3440" s="58">
        <v>2</v>
      </c>
      <c r="AP3440" s="58">
        <v>3</v>
      </c>
      <c r="AQ3440" s="58">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58">
        <f ca="1">COUNTIF(INDIRECT("H"&amp;(ROW()+12*(($AN3440-1)*3+$AO3440)-ROW())/12+5):INDIRECT("S"&amp;(ROW()+12*(($AN3440-1)*3+$AO3440)-ROW())/12+5),AQ3440)</f>
        <v>0</v>
      </c>
      <c r="AU3440" s="58">
        <f ca="1">IF(AND(AQ3440&gt;0,AR3440&gt;0),COUNTIF(AU$6:AU3439,"&gt;0")+1,0)</f>
        <v>0</v>
      </c>
    </row>
    <row r="3441" spans="40:47">
      <c r="AN3441" s="58">
        <v>96</v>
      </c>
      <c r="AO3441" s="58">
        <v>2</v>
      </c>
      <c r="AP3441" s="58">
        <v>4</v>
      </c>
      <c r="AQ3441" s="58">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58">
        <f ca="1">COUNTIF(INDIRECT("H"&amp;(ROW()+12*(($AN3441-1)*3+$AO3441)-ROW())/12+5):INDIRECT("S"&amp;(ROW()+12*(($AN3441-1)*3+$AO3441)-ROW())/12+5),AQ3441)</f>
        <v>0</v>
      </c>
      <c r="AU3441" s="58">
        <f ca="1">IF(AND(AQ3441&gt;0,AR3441&gt;0),COUNTIF(AU$6:AU3440,"&gt;0")+1,0)</f>
        <v>0</v>
      </c>
    </row>
    <row r="3442" spans="40:47">
      <c r="AN3442" s="58">
        <v>96</v>
      </c>
      <c r="AO3442" s="58">
        <v>2</v>
      </c>
      <c r="AP3442" s="58">
        <v>5</v>
      </c>
      <c r="AQ3442" s="58">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58">
        <f ca="1">COUNTIF(INDIRECT("H"&amp;(ROW()+12*(($AN3442-1)*3+$AO3442)-ROW())/12+5):INDIRECT("S"&amp;(ROW()+12*(($AN3442-1)*3+$AO3442)-ROW())/12+5),AQ3442)</f>
        <v>0</v>
      </c>
      <c r="AU3442" s="58">
        <f ca="1">IF(AND(AQ3442&gt;0,AR3442&gt;0),COUNTIF(AU$6:AU3441,"&gt;0")+1,0)</f>
        <v>0</v>
      </c>
    </row>
    <row r="3443" spans="40:47">
      <c r="AN3443" s="58">
        <v>96</v>
      </c>
      <c r="AO3443" s="58">
        <v>2</v>
      </c>
      <c r="AP3443" s="58">
        <v>6</v>
      </c>
      <c r="AQ3443" s="58">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58">
        <f ca="1">COUNTIF(INDIRECT("H"&amp;(ROW()+12*(($AN3443-1)*3+$AO3443)-ROW())/12+5):INDIRECT("S"&amp;(ROW()+12*(($AN3443-1)*3+$AO3443)-ROW())/12+5),AQ3443)</f>
        <v>0</v>
      </c>
      <c r="AU3443" s="58">
        <f ca="1">IF(AND(AQ3443&gt;0,AR3443&gt;0),COUNTIF(AU$6:AU3442,"&gt;0")+1,0)</f>
        <v>0</v>
      </c>
    </row>
    <row r="3444" spans="40:47">
      <c r="AN3444" s="58">
        <v>96</v>
      </c>
      <c r="AO3444" s="58">
        <v>2</v>
      </c>
      <c r="AP3444" s="58">
        <v>7</v>
      </c>
      <c r="AQ3444" s="58">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58">
        <f ca="1">COUNTIF(INDIRECT("H"&amp;(ROW()+12*(($AN3444-1)*3+$AO3444)-ROW())/12+5):INDIRECT("S"&amp;(ROW()+12*(($AN3444-1)*3+$AO3444)-ROW())/12+5),AQ3444)</f>
        <v>0</v>
      </c>
      <c r="AU3444" s="58">
        <f ca="1">IF(AND(AQ3444&gt;0,AR3444&gt;0),COUNTIF(AU$6:AU3443,"&gt;0")+1,0)</f>
        <v>0</v>
      </c>
    </row>
    <row r="3445" spans="40:47">
      <c r="AN3445" s="58">
        <v>96</v>
      </c>
      <c r="AO3445" s="58">
        <v>2</v>
      </c>
      <c r="AP3445" s="58">
        <v>8</v>
      </c>
      <c r="AQ3445" s="58">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58">
        <f ca="1">COUNTIF(INDIRECT("H"&amp;(ROW()+12*(($AN3445-1)*3+$AO3445)-ROW())/12+5):INDIRECT("S"&amp;(ROW()+12*(($AN3445-1)*3+$AO3445)-ROW())/12+5),AQ3445)</f>
        <v>0</v>
      </c>
      <c r="AU3445" s="58">
        <f ca="1">IF(AND(AQ3445&gt;0,AR3445&gt;0),COUNTIF(AU$6:AU3444,"&gt;0")+1,0)</f>
        <v>0</v>
      </c>
    </row>
    <row r="3446" spans="40:47">
      <c r="AN3446" s="58">
        <v>96</v>
      </c>
      <c r="AO3446" s="58">
        <v>2</v>
      </c>
      <c r="AP3446" s="58">
        <v>9</v>
      </c>
      <c r="AQ3446" s="58">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58">
        <f ca="1">COUNTIF(INDIRECT("H"&amp;(ROW()+12*(($AN3446-1)*3+$AO3446)-ROW())/12+5):INDIRECT("S"&amp;(ROW()+12*(($AN3446-1)*3+$AO3446)-ROW())/12+5),AQ3446)</f>
        <v>0</v>
      </c>
      <c r="AU3446" s="58">
        <f ca="1">IF(AND(AQ3446&gt;0,AR3446&gt;0),COUNTIF(AU$6:AU3445,"&gt;0")+1,0)</f>
        <v>0</v>
      </c>
    </row>
    <row r="3447" spans="40:47">
      <c r="AN3447" s="58">
        <v>96</v>
      </c>
      <c r="AO3447" s="58">
        <v>2</v>
      </c>
      <c r="AP3447" s="58">
        <v>10</v>
      </c>
      <c r="AQ3447" s="58">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58">
        <f ca="1">COUNTIF(INDIRECT("H"&amp;(ROW()+12*(($AN3447-1)*3+$AO3447)-ROW())/12+5):INDIRECT("S"&amp;(ROW()+12*(($AN3447-1)*3+$AO3447)-ROW())/12+5),AQ3447)</f>
        <v>0</v>
      </c>
      <c r="AU3447" s="58">
        <f ca="1">IF(AND(AQ3447&gt;0,AR3447&gt;0),COUNTIF(AU$6:AU3446,"&gt;0")+1,0)</f>
        <v>0</v>
      </c>
    </row>
    <row r="3448" spans="40:47">
      <c r="AN3448" s="58">
        <v>96</v>
      </c>
      <c r="AO3448" s="58">
        <v>2</v>
      </c>
      <c r="AP3448" s="58">
        <v>11</v>
      </c>
      <c r="AQ3448" s="58">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58">
        <f ca="1">COUNTIF(INDIRECT("H"&amp;(ROW()+12*(($AN3448-1)*3+$AO3448)-ROW())/12+5):INDIRECT("S"&amp;(ROW()+12*(($AN3448-1)*3+$AO3448)-ROW())/12+5),AQ3448)</f>
        <v>0</v>
      </c>
      <c r="AU3448" s="58">
        <f ca="1">IF(AND(AQ3448&gt;0,AR3448&gt;0),COUNTIF(AU$6:AU3447,"&gt;0")+1,0)</f>
        <v>0</v>
      </c>
    </row>
    <row r="3449" spans="40:47">
      <c r="AN3449" s="58">
        <v>96</v>
      </c>
      <c r="AO3449" s="58">
        <v>2</v>
      </c>
      <c r="AP3449" s="58">
        <v>12</v>
      </c>
      <c r="AQ3449" s="58">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58">
        <f ca="1">COUNTIF(INDIRECT("H"&amp;(ROW()+12*(($AN3449-1)*3+$AO3449)-ROW())/12+5):INDIRECT("S"&amp;(ROW()+12*(($AN3449-1)*3+$AO3449)-ROW())/12+5),AQ3449)</f>
        <v>0</v>
      </c>
      <c r="AU3449" s="58">
        <f ca="1">IF(AND(AQ3449&gt;0,AR3449&gt;0),COUNTIF(AU$6:AU3448,"&gt;0")+1,0)</f>
        <v>0</v>
      </c>
    </row>
    <row r="3450" spans="40:47">
      <c r="AN3450" s="58">
        <v>96</v>
      </c>
      <c r="AO3450" s="58">
        <v>3</v>
      </c>
      <c r="AP3450" s="58">
        <v>1</v>
      </c>
      <c r="AQ3450" s="58">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58">
        <f ca="1">COUNTIF(INDIRECT("H"&amp;(ROW()+12*(($AN3450-1)*3+$AO3450)-ROW())/12+5):INDIRECT("S"&amp;(ROW()+12*(($AN3450-1)*3+$AO3450)-ROW())/12+5),AQ3450)</f>
        <v>0</v>
      </c>
      <c r="AU3450" s="58">
        <f ca="1">IF(AND(AQ3450&gt;0,AR3450&gt;0),COUNTIF(AU$6:AU3449,"&gt;0")+1,0)</f>
        <v>0</v>
      </c>
    </row>
    <row r="3451" spans="40:47">
      <c r="AN3451" s="58">
        <v>96</v>
      </c>
      <c r="AO3451" s="58">
        <v>3</v>
      </c>
      <c r="AP3451" s="58">
        <v>2</v>
      </c>
      <c r="AQ3451" s="58">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58">
        <f ca="1">COUNTIF(INDIRECT("H"&amp;(ROW()+12*(($AN3451-1)*3+$AO3451)-ROW())/12+5):INDIRECT("S"&amp;(ROW()+12*(($AN3451-1)*3+$AO3451)-ROW())/12+5),AQ3451)</f>
        <v>0</v>
      </c>
      <c r="AU3451" s="58">
        <f ca="1">IF(AND(AQ3451&gt;0,AR3451&gt;0),COUNTIF(AU$6:AU3450,"&gt;0")+1,0)</f>
        <v>0</v>
      </c>
    </row>
    <row r="3452" spans="40:47">
      <c r="AN3452" s="58">
        <v>96</v>
      </c>
      <c r="AO3452" s="58">
        <v>3</v>
      </c>
      <c r="AP3452" s="58">
        <v>3</v>
      </c>
      <c r="AQ3452" s="58">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58">
        <f ca="1">COUNTIF(INDIRECT("H"&amp;(ROW()+12*(($AN3452-1)*3+$AO3452)-ROW())/12+5):INDIRECT("S"&amp;(ROW()+12*(($AN3452-1)*3+$AO3452)-ROW())/12+5),AQ3452)</f>
        <v>0</v>
      </c>
      <c r="AU3452" s="58">
        <f ca="1">IF(AND(AQ3452&gt;0,AR3452&gt;0),COUNTIF(AU$6:AU3451,"&gt;0")+1,0)</f>
        <v>0</v>
      </c>
    </row>
    <row r="3453" spans="40:47">
      <c r="AN3453" s="58">
        <v>96</v>
      </c>
      <c r="AO3453" s="58">
        <v>3</v>
      </c>
      <c r="AP3453" s="58">
        <v>4</v>
      </c>
      <c r="AQ3453" s="58">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58">
        <f ca="1">COUNTIF(INDIRECT("H"&amp;(ROW()+12*(($AN3453-1)*3+$AO3453)-ROW())/12+5):INDIRECT("S"&amp;(ROW()+12*(($AN3453-1)*3+$AO3453)-ROW())/12+5),AQ3453)</f>
        <v>0</v>
      </c>
      <c r="AU3453" s="58">
        <f ca="1">IF(AND(AQ3453&gt;0,AR3453&gt;0),COUNTIF(AU$6:AU3452,"&gt;0")+1,0)</f>
        <v>0</v>
      </c>
    </row>
    <row r="3454" spans="40:47">
      <c r="AN3454" s="58">
        <v>96</v>
      </c>
      <c r="AO3454" s="58">
        <v>3</v>
      </c>
      <c r="AP3454" s="58">
        <v>5</v>
      </c>
      <c r="AQ3454" s="58">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58">
        <f ca="1">COUNTIF(INDIRECT("H"&amp;(ROW()+12*(($AN3454-1)*3+$AO3454)-ROW())/12+5):INDIRECT("S"&amp;(ROW()+12*(($AN3454-1)*3+$AO3454)-ROW())/12+5),AQ3454)</f>
        <v>0</v>
      </c>
      <c r="AU3454" s="58">
        <f ca="1">IF(AND(AQ3454&gt;0,AR3454&gt;0),COUNTIF(AU$6:AU3453,"&gt;0")+1,0)</f>
        <v>0</v>
      </c>
    </row>
    <row r="3455" spans="40:47">
      <c r="AN3455" s="58">
        <v>96</v>
      </c>
      <c r="AO3455" s="58">
        <v>3</v>
      </c>
      <c r="AP3455" s="58">
        <v>6</v>
      </c>
      <c r="AQ3455" s="58">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58">
        <f ca="1">COUNTIF(INDIRECT("H"&amp;(ROW()+12*(($AN3455-1)*3+$AO3455)-ROW())/12+5):INDIRECT("S"&amp;(ROW()+12*(($AN3455-1)*3+$AO3455)-ROW())/12+5),AQ3455)</f>
        <v>0</v>
      </c>
      <c r="AU3455" s="58">
        <f ca="1">IF(AND(AQ3455&gt;0,AR3455&gt;0),COUNTIF(AU$6:AU3454,"&gt;0")+1,0)</f>
        <v>0</v>
      </c>
    </row>
    <row r="3456" spans="40:47">
      <c r="AN3456" s="58">
        <v>96</v>
      </c>
      <c r="AO3456" s="58">
        <v>3</v>
      </c>
      <c r="AP3456" s="58">
        <v>7</v>
      </c>
      <c r="AQ3456" s="58">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58">
        <f ca="1">COUNTIF(INDIRECT("H"&amp;(ROW()+12*(($AN3456-1)*3+$AO3456)-ROW())/12+5):INDIRECT("S"&amp;(ROW()+12*(($AN3456-1)*3+$AO3456)-ROW())/12+5),AQ3456)</f>
        <v>0</v>
      </c>
      <c r="AU3456" s="58">
        <f ca="1">IF(AND(AQ3456&gt;0,AR3456&gt;0),COUNTIF(AU$6:AU3455,"&gt;0")+1,0)</f>
        <v>0</v>
      </c>
    </row>
    <row r="3457" spans="40:47">
      <c r="AN3457" s="58">
        <v>96</v>
      </c>
      <c r="AO3457" s="58">
        <v>3</v>
      </c>
      <c r="AP3457" s="58">
        <v>8</v>
      </c>
      <c r="AQ3457" s="58">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58">
        <f ca="1">COUNTIF(INDIRECT("H"&amp;(ROW()+12*(($AN3457-1)*3+$AO3457)-ROW())/12+5):INDIRECT("S"&amp;(ROW()+12*(($AN3457-1)*3+$AO3457)-ROW())/12+5),AQ3457)</f>
        <v>0</v>
      </c>
      <c r="AU3457" s="58">
        <f ca="1">IF(AND(AQ3457&gt;0,AR3457&gt;0),COUNTIF(AU$6:AU3456,"&gt;0")+1,0)</f>
        <v>0</v>
      </c>
    </row>
    <row r="3458" spans="40:47">
      <c r="AN3458" s="58">
        <v>96</v>
      </c>
      <c r="AO3458" s="58">
        <v>3</v>
      </c>
      <c r="AP3458" s="58">
        <v>9</v>
      </c>
      <c r="AQ3458" s="58">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58">
        <f ca="1">COUNTIF(INDIRECT("H"&amp;(ROW()+12*(($AN3458-1)*3+$AO3458)-ROW())/12+5):INDIRECT("S"&amp;(ROW()+12*(($AN3458-1)*3+$AO3458)-ROW())/12+5),AQ3458)</f>
        <v>0</v>
      </c>
      <c r="AU3458" s="58">
        <f ca="1">IF(AND(AQ3458&gt;0,AR3458&gt;0),COUNTIF(AU$6:AU3457,"&gt;0")+1,0)</f>
        <v>0</v>
      </c>
    </row>
    <row r="3459" spans="40:47">
      <c r="AN3459" s="58">
        <v>96</v>
      </c>
      <c r="AO3459" s="58">
        <v>3</v>
      </c>
      <c r="AP3459" s="58">
        <v>10</v>
      </c>
      <c r="AQ3459" s="58">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58">
        <f ca="1">COUNTIF(INDIRECT("H"&amp;(ROW()+12*(($AN3459-1)*3+$AO3459)-ROW())/12+5):INDIRECT("S"&amp;(ROW()+12*(($AN3459-1)*3+$AO3459)-ROW())/12+5),AQ3459)</f>
        <v>0</v>
      </c>
      <c r="AU3459" s="58">
        <f ca="1">IF(AND(AQ3459&gt;0,AR3459&gt;0),COUNTIF(AU$6:AU3458,"&gt;0")+1,0)</f>
        <v>0</v>
      </c>
    </row>
    <row r="3460" spans="40:47">
      <c r="AN3460" s="58">
        <v>96</v>
      </c>
      <c r="AO3460" s="58">
        <v>3</v>
      </c>
      <c r="AP3460" s="58">
        <v>11</v>
      </c>
      <c r="AQ3460" s="58">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58">
        <f ca="1">COUNTIF(INDIRECT("H"&amp;(ROW()+12*(($AN3460-1)*3+$AO3460)-ROW())/12+5):INDIRECT("S"&amp;(ROW()+12*(($AN3460-1)*3+$AO3460)-ROW())/12+5),AQ3460)</f>
        <v>0</v>
      </c>
      <c r="AU3460" s="58">
        <f ca="1">IF(AND(AQ3460&gt;0,AR3460&gt;0),COUNTIF(AU$6:AU3459,"&gt;0")+1,0)</f>
        <v>0</v>
      </c>
    </row>
    <row r="3461" spans="40:47">
      <c r="AN3461" s="243">
        <v>96</v>
      </c>
      <c r="AO3461" s="243">
        <v>3</v>
      </c>
      <c r="AP3461" s="243">
        <v>12</v>
      </c>
      <c r="AQ3461" s="243">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243">
        <f ca="1">COUNTIF(INDIRECT("H"&amp;(ROW()+12*(($AN3461-1)*3+$AO3461)-ROW())/12+5):INDIRECT("S"&amp;(ROW()+12*(($AN3461-1)*3+$AO3461)-ROW())/12+5),AQ3461)</f>
        <v>0</v>
      </c>
      <c r="AS3461" s="243"/>
      <c r="AT3461" s="243"/>
      <c r="AU3461" s="243">
        <f ca="1">IF(AND(AQ3461&gt;0,AR3461&gt;0),COUNTIF(AU$6:AU3460,"&gt;0")+1,0)</f>
        <v>0</v>
      </c>
    </row>
    <row r="3462" spans="40:47">
      <c r="AN3462" s="58">
        <v>97</v>
      </c>
      <c r="AO3462" s="58">
        <v>1</v>
      </c>
      <c r="AP3462" s="58">
        <v>1</v>
      </c>
      <c r="AQ3462" s="58">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58">
        <f ca="1">COUNTIF(INDIRECT("H"&amp;(ROW()+12*(($AN3462-1)*3+$AO3462)-ROW())/12+5):INDIRECT("S"&amp;(ROW()+12*(($AN3462-1)*3+$AO3462)-ROW())/12+5),AQ3462)</f>
        <v>0</v>
      </c>
      <c r="AU3462" s="58">
        <f ca="1">IF(AND(AQ3462&gt;0,AR3462&gt;0),COUNTIF(AU$6:AU3461,"&gt;0")+1,0)</f>
        <v>0</v>
      </c>
    </row>
    <row r="3463" spans="40:47">
      <c r="AN3463" s="58">
        <v>97</v>
      </c>
      <c r="AO3463" s="58">
        <v>1</v>
      </c>
      <c r="AP3463" s="58">
        <v>2</v>
      </c>
      <c r="AQ3463" s="58">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58">
        <f ca="1">COUNTIF(INDIRECT("H"&amp;(ROW()+12*(($AN3463-1)*3+$AO3463)-ROW())/12+5):INDIRECT("S"&amp;(ROW()+12*(($AN3463-1)*3+$AO3463)-ROW())/12+5),AQ3463)</f>
        <v>0</v>
      </c>
      <c r="AU3463" s="58">
        <f ca="1">IF(AND(AQ3463&gt;0,AR3463&gt;0),COUNTIF(AU$6:AU3462,"&gt;0")+1,0)</f>
        <v>0</v>
      </c>
    </row>
    <row r="3464" spans="40:47">
      <c r="AN3464" s="58">
        <v>97</v>
      </c>
      <c r="AO3464" s="58">
        <v>1</v>
      </c>
      <c r="AP3464" s="58">
        <v>3</v>
      </c>
      <c r="AQ3464" s="58">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58">
        <f ca="1">COUNTIF(INDIRECT("H"&amp;(ROW()+12*(($AN3464-1)*3+$AO3464)-ROW())/12+5):INDIRECT("S"&amp;(ROW()+12*(($AN3464-1)*3+$AO3464)-ROW())/12+5),AQ3464)</f>
        <v>0</v>
      </c>
      <c r="AU3464" s="58">
        <f ca="1">IF(AND(AQ3464&gt;0,AR3464&gt;0),COUNTIF(AU$6:AU3463,"&gt;0")+1,0)</f>
        <v>0</v>
      </c>
    </row>
    <row r="3465" spans="40:47">
      <c r="AN3465" s="58">
        <v>97</v>
      </c>
      <c r="AO3465" s="58">
        <v>1</v>
      </c>
      <c r="AP3465" s="58">
        <v>4</v>
      </c>
      <c r="AQ3465" s="58">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58">
        <f ca="1">COUNTIF(INDIRECT("H"&amp;(ROW()+12*(($AN3465-1)*3+$AO3465)-ROW())/12+5):INDIRECT("S"&amp;(ROW()+12*(($AN3465-1)*3+$AO3465)-ROW())/12+5),AQ3465)</f>
        <v>0</v>
      </c>
      <c r="AU3465" s="58">
        <f ca="1">IF(AND(AQ3465&gt;0,AR3465&gt;0),COUNTIF(AU$6:AU3464,"&gt;0")+1,0)</f>
        <v>0</v>
      </c>
    </row>
    <row r="3466" spans="40:47">
      <c r="AN3466" s="58">
        <v>97</v>
      </c>
      <c r="AO3466" s="58">
        <v>1</v>
      </c>
      <c r="AP3466" s="58">
        <v>5</v>
      </c>
      <c r="AQ3466" s="58">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58">
        <f ca="1">COUNTIF(INDIRECT("H"&amp;(ROW()+12*(($AN3466-1)*3+$AO3466)-ROW())/12+5):INDIRECT("S"&amp;(ROW()+12*(($AN3466-1)*3+$AO3466)-ROW())/12+5),AQ3466)</f>
        <v>0</v>
      </c>
      <c r="AU3466" s="58">
        <f ca="1">IF(AND(AQ3466&gt;0,AR3466&gt;0),COUNTIF(AU$6:AU3465,"&gt;0")+1,0)</f>
        <v>0</v>
      </c>
    </row>
    <row r="3467" spans="40:47">
      <c r="AN3467" s="58">
        <v>97</v>
      </c>
      <c r="AO3467" s="58">
        <v>1</v>
      </c>
      <c r="AP3467" s="58">
        <v>6</v>
      </c>
      <c r="AQ3467" s="58">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58">
        <f ca="1">COUNTIF(INDIRECT("H"&amp;(ROW()+12*(($AN3467-1)*3+$AO3467)-ROW())/12+5):INDIRECT("S"&amp;(ROW()+12*(($AN3467-1)*3+$AO3467)-ROW())/12+5),AQ3467)</f>
        <v>0</v>
      </c>
      <c r="AU3467" s="58">
        <f ca="1">IF(AND(AQ3467&gt;0,AR3467&gt;0),COUNTIF(AU$6:AU3466,"&gt;0")+1,0)</f>
        <v>0</v>
      </c>
    </row>
    <row r="3468" spans="40:47">
      <c r="AN3468" s="58">
        <v>97</v>
      </c>
      <c r="AO3468" s="58">
        <v>1</v>
      </c>
      <c r="AP3468" s="58">
        <v>7</v>
      </c>
      <c r="AQ3468" s="58">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58">
        <f ca="1">COUNTIF(INDIRECT("H"&amp;(ROW()+12*(($AN3468-1)*3+$AO3468)-ROW())/12+5):INDIRECT("S"&amp;(ROW()+12*(($AN3468-1)*3+$AO3468)-ROW())/12+5),AQ3468)</f>
        <v>0</v>
      </c>
      <c r="AU3468" s="58">
        <f ca="1">IF(AND(AQ3468&gt;0,AR3468&gt;0),COUNTIF(AU$6:AU3467,"&gt;0")+1,0)</f>
        <v>0</v>
      </c>
    </row>
    <row r="3469" spans="40:47">
      <c r="AN3469" s="58">
        <v>97</v>
      </c>
      <c r="AO3469" s="58">
        <v>1</v>
      </c>
      <c r="AP3469" s="58">
        <v>8</v>
      </c>
      <c r="AQ3469" s="58">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58">
        <f ca="1">COUNTIF(INDIRECT("H"&amp;(ROW()+12*(($AN3469-1)*3+$AO3469)-ROW())/12+5):INDIRECT("S"&amp;(ROW()+12*(($AN3469-1)*3+$AO3469)-ROW())/12+5),AQ3469)</f>
        <v>0</v>
      </c>
      <c r="AU3469" s="58">
        <f ca="1">IF(AND(AQ3469&gt;0,AR3469&gt;0),COUNTIF(AU$6:AU3468,"&gt;0")+1,0)</f>
        <v>0</v>
      </c>
    </row>
    <row r="3470" spans="40:47">
      <c r="AN3470" s="58">
        <v>97</v>
      </c>
      <c r="AO3470" s="58">
        <v>1</v>
      </c>
      <c r="AP3470" s="58">
        <v>9</v>
      </c>
      <c r="AQ3470" s="58">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58">
        <f ca="1">COUNTIF(INDIRECT("H"&amp;(ROW()+12*(($AN3470-1)*3+$AO3470)-ROW())/12+5):INDIRECT("S"&amp;(ROW()+12*(($AN3470-1)*3+$AO3470)-ROW())/12+5),AQ3470)</f>
        <v>0</v>
      </c>
      <c r="AU3470" s="58">
        <f ca="1">IF(AND(AQ3470&gt;0,AR3470&gt;0),COUNTIF(AU$6:AU3469,"&gt;0")+1,0)</f>
        <v>0</v>
      </c>
    </row>
    <row r="3471" spans="40:47">
      <c r="AN3471" s="58">
        <v>97</v>
      </c>
      <c r="AO3471" s="58">
        <v>1</v>
      </c>
      <c r="AP3471" s="58">
        <v>10</v>
      </c>
      <c r="AQ3471" s="58">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58">
        <f ca="1">COUNTIF(INDIRECT("H"&amp;(ROW()+12*(($AN3471-1)*3+$AO3471)-ROW())/12+5):INDIRECT("S"&amp;(ROW()+12*(($AN3471-1)*3+$AO3471)-ROW())/12+5),AQ3471)</f>
        <v>0</v>
      </c>
      <c r="AU3471" s="58">
        <f ca="1">IF(AND(AQ3471&gt;0,AR3471&gt;0),COUNTIF(AU$6:AU3470,"&gt;0")+1,0)</f>
        <v>0</v>
      </c>
    </row>
    <row r="3472" spans="40:47">
      <c r="AN3472" s="58">
        <v>97</v>
      </c>
      <c r="AO3472" s="58">
        <v>1</v>
      </c>
      <c r="AP3472" s="58">
        <v>11</v>
      </c>
      <c r="AQ3472" s="58">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58">
        <f ca="1">COUNTIF(INDIRECT("H"&amp;(ROW()+12*(($AN3472-1)*3+$AO3472)-ROW())/12+5):INDIRECT("S"&amp;(ROW()+12*(($AN3472-1)*3+$AO3472)-ROW())/12+5),AQ3472)</f>
        <v>0</v>
      </c>
      <c r="AU3472" s="58">
        <f ca="1">IF(AND(AQ3472&gt;0,AR3472&gt;0),COUNTIF(AU$6:AU3471,"&gt;0")+1,0)</f>
        <v>0</v>
      </c>
    </row>
    <row r="3473" spans="40:47">
      <c r="AN3473" s="58">
        <v>97</v>
      </c>
      <c r="AO3473" s="58">
        <v>1</v>
      </c>
      <c r="AP3473" s="58">
        <v>12</v>
      </c>
      <c r="AQ3473" s="58">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58">
        <f ca="1">COUNTIF(INDIRECT("H"&amp;(ROW()+12*(($AN3473-1)*3+$AO3473)-ROW())/12+5):INDIRECT("S"&amp;(ROW()+12*(($AN3473-1)*3+$AO3473)-ROW())/12+5),AQ3473)</f>
        <v>0</v>
      </c>
      <c r="AU3473" s="58">
        <f ca="1">IF(AND(AQ3473&gt;0,AR3473&gt;0),COUNTIF(AU$6:AU3472,"&gt;0")+1,0)</f>
        <v>0</v>
      </c>
    </row>
    <row r="3474" spans="40:47">
      <c r="AN3474" s="58">
        <v>97</v>
      </c>
      <c r="AO3474" s="58">
        <v>2</v>
      </c>
      <c r="AP3474" s="58">
        <v>1</v>
      </c>
      <c r="AQ3474" s="58">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58">
        <f ca="1">COUNTIF(INDIRECT("H"&amp;(ROW()+12*(($AN3474-1)*3+$AO3474)-ROW())/12+5):INDIRECT("S"&amp;(ROW()+12*(($AN3474-1)*3+$AO3474)-ROW())/12+5),AQ3474)</f>
        <v>0</v>
      </c>
      <c r="AU3474" s="58">
        <f ca="1">IF(AND(AQ3474&gt;0,AR3474&gt;0),COUNTIF(AU$6:AU3473,"&gt;0")+1,0)</f>
        <v>0</v>
      </c>
    </row>
    <row r="3475" spans="40:47">
      <c r="AN3475" s="58">
        <v>97</v>
      </c>
      <c r="AO3475" s="58">
        <v>2</v>
      </c>
      <c r="AP3475" s="58">
        <v>2</v>
      </c>
      <c r="AQ3475" s="58">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58">
        <f ca="1">COUNTIF(INDIRECT("H"&amp;(ROW()+12*(($AN3475-1)*3+$AO3475)-ROW())/12+5):INDIRECT("S"&amp;(ROW()+12*(($AN3475-1)*3+$AO3475)-ROW())/12+5),AQ3475)</f>
        <v>0</v>
      </c>
      <c r="AU3475" s="58">
        <f ca="1">IF(AND(AQ3475&gt;0,AR3475&gt;0),COUNTIF(AU$6:AU3474,"&gt;0")+1,0)</f>
        <v>0</v>
      </c>
    </row>
    <row r="3476" spans="40:47">
      <c r="AN3476" s="58">
        <v>97</v>
      </c>
      <c r="AO3476" s="58">
        <v>2</v>
      </c>
      <c r="AP3476" s="58">
        <v>3</v>
      </c>
      <c r="AQ3476" s="58">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58">
        <f ca="1">COUNTIF(INDIRECT("H"&amp;(ROW()+12*(($AN3476-1)*3+$AO3476)-ROW())/12+5):INDIRECT("S"&amp;(ROW()+12*(($AN3476-1)*3+$AO3476)-ROW())/12+5),AQ3476)</f>
        <v>0</v>
      </c>
      <c r="AU3476" s="58">
        <f ca="1">IF(AND(AQ3476&gt;0,AR3476&gt;0),COUNTIF(AU$6:AU3475,"&gt;0")+1,0)</f>
        <v>0</v>
      </c>
    </row>
    <row r="3477" spans="40:47">
      <c r="AN3477" s="58">
        <v>97</v>
      </c>
      <c r="AO3477" s="58">
        <v>2</v>
      </c>
      <c r="AP3477" s="58">
        <v>4</v>
      </c>
      <c r="AQ3477" s="58">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58">
        <f ca="1">COUNTIF(INDIRECT("H"&amp;(ROW()+12*(($AN3477-1)*3+$AO3477)-ROW())/12+5):INDIRECT("S"&amp;(ROW()+12*(($AN3477-1)*3+$AO3477)-ROW())/12+5),AQ3477)</f>
        <v>0</v>
      </c>
      <c r="AU3477" s="58">
        <f ca="1">IF(AND(AQ3477&gt;0,AR3477&gt;0),COUNTIF(AU$6:AU3476,"&gt;0")+1,0)</f>
        <v>0</v>
      </c>
    </row>
    <row r="3478" spans="40:47">
      <c r="AN3478" s="58">
        <v>97</v>
      </c>
      <c r="AO3478" s="58">
        <v>2</v>
      </c>
      <c r="AP3478" s="58">
        <v>5</v>
      </c>
      <c r="AQ3478" s="58">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58">
        <f ca="1">COUNTIF(INDIRECT("H"&amp;(ROW()+12*(($AN3478-1)*3+$AO3478)-ROW())/12+5):INDIRECT("S"&amp;(ROW()+12*(($AN3478-1)*3+$AO3478)-ROW())/12+5),AQ3478)</f>
        <v>0</v>
      </c>
      <c r="AU3478" s="58">
        <f ca="1">IF(AND(AQ3478&gt;0,AR3478&gt;0),COUNTIF(AU$6:AU3477,"&gt;0")+1,0)</f>
        <v>0</v>
      </c>
    </row>
    <row r="3479" spans="40:47">
      <c r="AN3479" s="58">
        <v>97</v>
      </c>
      <c r="AO3479" s="58">
        <v>2</v>
      </c>
      <c r="AP3479" s="58">
        <v>6</v>
      </c>
      <c r="AQ3479" s="58">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58">
        <f ca="1">COUNTIF(INDIRECT("H"&amp;(ROW()+12*(($AN3479-1)*3+$AO3479)-ROW())/12+5):INDIRECT("S"&amp;(ROW()+12*(($AN3479-1)*3+$AO3479)-ROW())/12+5),AQ3479)</f>
        <v>0</v>
      </c>
      <c r="AU3479" s="58">
        <f ca="1">IF(AND(AQ3479&gt;0,AR3479&gt;0),COUNTIF(AU$6:AU3478,"&gt;0")+1,0)</f>
        <v>0</v>
      </c>
    </row>
    <row r="3480" spans="40:47">
      <c r="AN3480" s="58">
        <v>97</v>
      </c>
      <c r="AO3480" s="58">
        <v>2</v>
      </c>
      <c r="AP3480" s="58">
        <v>7</v>
      </c>
      <c r="AQ3480" s="58">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58">
        <f ca="1">COUNTIF(INDIRECT("H"&amp;(ROW()+12*(($AN3480-1)*3+$AO3480)-ROW())/12+5):INDIRECT("S"&amp;(ROW()+12*(($AN3480-1)*3+$AO3480)-ROW())/12+5),AQ3480)</f>
        <v>0</v>
      </c>
      <c r="AU3480" s="58">
        <f ca="1">IF(AND(AQ3480&gt;0,AR3480&gt;0),COUNTIF(AU$6:AU3479,"&gt;0")+1,0)</f>
        <v>0</v>
      </c>
    </row>
    <row r="3481" spans="40:47">
      <c r="AN3481" s="58">
        <v>97</v>
      </c>
      <c r="AO3481" s="58">
        <v>2</v>
      </c>
      <c r="AP3481" s="58">
        <v>8</v>
      </c>
      <c r="AQ3481" s="58">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58">
        <f ca="1">COUNTIF(INDIRECT("H"&amp;(ROW()+12*(($AN3481-1)*3+$AO3481)-ROW())/12+5):INDIRECT("S"&amp;(ROW()+12*(($AN3481-1)*3+$AO3481)-ROW())/12+5),AQ3481)</f>
        <v>0</v>
      </c>
      <c r="AU3481" s="58">
        <f ca="1">IF(AND(AQ3481&gt;0,AR3481&gt;0),COUNTIF(AU$6:AU3480,"&gt;0")+1,0)</f>
        <v>0</v>
      </c>
    </row>
    <row r="3482" spans="40:47">
      <c r="AN3482" s="58">
        <v>97</v>
      </c>
      <c r="AO3482" s="58">
        <v>2</v>
      </c>
      <c r="AP3482" s="58">
        <v>9</v>
      </c>
      <c r="AQ3482" s="58">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58">
        <f ca="1">COUNTIF(INDIRECT("H"&amp;(ROW()+12*(($AN3482-1)*3+$AO3482)-ROW())/12+5):INDIRECT("S"&amp;(ROW()+12*(($AN3482-1)*3+$AO3482)-ROW())/12+5),AQ3482)</f>
        <v>0</v>
      </c>
      <c r="AU3482" s="58">
        <f ca="1">IF(AND(AQ3482&gt;0,AR3482&gt;0),COUNTIF(AU$6:AU3481,"&gt;0")+1,0)</f>
        <v>0</v>
      </c>
    </row>
    <row r="3483" spans="40:47">
      <c r="AN3483" s="58">
        <v>97</v>
      </c>
      <c r="AO3483" s="58">
        <v>2</v>
      </c>
      <c r="AP3483" s="58">
        <v>10</v>
      </c>
      <c r="AQ3483" s="58">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58">
        <f ca="1">COUNTIF(INDIRECT("H"&amp;(ROW()+12*(($AN3483-1)*3+$AO3483)-ROW())/12+5):INDIRECT("S"&amp;(ROW()+12*(($AN3483-1)*3+$AO3483)-ROW())/12+5),AQ3483)</f>
        <v>0</v>
      </c>
      <c r="AU3483" s="58">
        <f ca="1">IF(AND(AQ3483&gt;0,AR3483&gt;0),COUNTIF(AU$6:AU3482,"&gt;0")+1,0)</f>
        <v>0</v>
      </c>
    </row>
    <row r="3484" spans="40:47">
      <c r="AN3484" s="58">
        <v>97</v>
      </c>
      <c r="AO3484" s="58">
        <v>2</v>
      </c>
      <c r="AP3484" s="58">
        <v>11</v>
      </c>
      <c r="AQ3484" s="58">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58">
        <f ca="1">COUNTIF(INDIRECT("H"&amp;(ROW()+12*(($AN3484-1)*3+$AO3484)-ROW())/12+5):INDIRECT("S"&amp;(ROW()+12*(($AN3484-1)*3+$AO3484)-ROW())/12+5),AQ3484)</f>
        <v>0</v>
      </c>
      <c r="AU3484" s="58">
        <f ca="1">IF(AND(AQ3484&gt;0,AR3484&gt;0),COUNTIF(AU$6:AU3483,"&gt;0")+1,0)</f>
        <v>0</v>
      </c>
    </row>
    <row r="3485" spans="40:47">
      <c r="AN3485" s="58">
        <v>97</v>
      </c>
      <c r="AO3485" s="58">
        <v>2</v>
      </c>
      <c r="AP3485" s="58">
        <v>12</v>
      </c>
      <c r="AQ3485" s="58">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58">
        <f ca="1">COUNTIF(INDIRECT("H"&amp;(ROW()+12*(($AN3485-1)*3+$AO3485)-ROW())/12+5):INDIRECT("S"&amp;(ROW()+12*(($AN3485-1)*3+$AO3485)-ROW())/12+5),AQ3485)</f>
        <v>0</v>
      </c>
      <c r="AU3485" s="58">
        <f ca="1">IF(AND(AQ3485&gt;0,AR3485&gt;0),COUNTIF(AU$6:AU3484,"&gt;0")+1,0)</f>
        <v>0</v>
      </c>
    </row>
    <row r="3486" spans="40:47">
      <c r="AN3486" s="58">
        <v>97</v>
      </c>
      <c r="AO3486" s="58">
        <v>3</v>
      </c>
      <c r="AP3486" s="58">
        <v>1</v>
      </c>
      <c r="AQ3486" s="58">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58">
        <f ca="1">COUNTIF(INDIRECT("H"&amp;(ROW()+12*(($AN3486-1)*3+$AO3486)-ROW())/12+5):INDIRECT("S"&amp;(ROW()+12*(($AN3486-1)*3+$AO3486)-ROW())/12+5),AQ3486)</f>
        <v>0</v>
      </c>
      <c r="AU3486" s="58">
        <f ca="1">IF(AND(AQ3486&gt;0,AR3486&gt;0),COUNTIF(AU$6:AU3485,"&gt;0")+1,0)</f>
        <v>0</v>
      </c>
    </row>
    <row r="3487" spans="40:47">
      <c r="AN3487" s="58">
        <v>97</v>
      </c>
      <c r="AO3487" s="58">
        <v>3</v>
      </c>
      <c r="AP3487" s="58">
        <v>2</v>
      </c>
      <c r="AQ3487" s="58">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58">
        <f ca="1">COUNTIF(INDIRECT("H"&amp;(ROW()+12*(($AN3487-1)*3+$AO3487)-ROW())/12+5):INDIRECT("S"&amp;(ROW()+12*(($AN3487-1)*3+$AO3487)-ROW())/12+5),AQ3487)</f>
        <v>0</v>
      </c>
      <c r="AU3487" s="58">
        <f ca="1">IF(AND(AQ3487&gt;0,AR3487&gt;0),COUNTIF(AU$6:AU3486,"&gt;0")+1,0)</f>
        <v>0</v>
      </c>
    </row>
    <row r="3488" spans="40:47">
      <c r="AN3488" s="58">
        <v>97</v>
      </c>
      <c r="AO3488" s="58">
        <v>3</v>
      </c>
      <c r="AP3488" s="58">
        <v>3</v>
      </c>
      <c r="AQ3488" s="58">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58">
        <f ca="1">COUNTIF(INDIRECT("H"&amp;(ROW()+12*(($AN3488-1)*3+$AO3488)-ROW())/12+5):INDIRECT("S"&amp;(ROW()+12*(($AN3488-1)*3+$AO3488)-ROW())/12+5),AQ3488)</f>
        <v>0</v>
      </c>
      <c r="AU3488" s="58">
        <f ca="1">IF(AND(AQ3488&gt;0,AR3488&gt;0),COUNTIF(AU$6:AU3487,"&gt;0")+1,0)</f>
        <v>0</v>
      </c>
    </row>
    <row r="3489" spans="40:47">
      <c r="AN3489" s="58">
        <v>97</v>
      </c>
      <c r="AO3489" s="58">
        <v>3</v>
      </c>
      <c r="AP3489" s="58">
        <v>4</v>
      </c>
      <c r="AQ3489" s="58">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58">
        <f ca="1">COUNTIF(INDIRECT("H"&amp;(ROW()+12*(($AN3489-1)*3+$AO3489)-ROW())/12+5):INDIRECT("S"&amp;(ROW()+12*(($AN3489-1)*3+$AO3489)-ROW())/12+5),AQ3489)</f>
        <v>0</v>
      </c>
      <c r="AU3489" s="58">
        <f ca="1">IF(AND(AQ3489&gt;0,AR3489&gt;0),COUNTIF(AU$6:AU3488,"&gt;0")+1,0)</f>
        <v>0</v>
      </c>
    </row>
    <row r="3490" spans="40:47">
      <c r="AN3490" s="58">
        <v>97</v>
      </c>
      <c r="AO3490" s="58">
        <v>3</v>
      </c>
      <c r="AP3490" s="58">
        <v>5</v>
      </c>
      <c r="AQ3490" s="58">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58">
        <f ca="1">COUNTIF(INDIRECT("H"&amp;(ROW()+12*(($AN3490-1)*3+$AO3490)-ROW())/12+5):INDIRECT("S"&amp;(ROW()+12*(($AN3490-1)*3+$AO3490)-ROW())/12+5),AQ3490)</f>
        <v>0</v>
      </c>
      <c r="AU3490" s="58">
        <f ca="1">IF(AND(AQ3490&gt;0,AR3490&gt;0),COUNTIF(AU$6:AU3489,"&gt;0")+1,0)</f>
        <v>0</v>
      </c>
    </row>
    <row r="3491" spans="40:47">
      <c r="AN3491" s="58">
        <v>97</v>
      </c>
      <c r="AO3491" s="58">
        <v>3</v>
      </c>
      <c r="AP3491" s="58">
        <v>6</v>
      </c>
      <c r="AQ3491" s="58">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58">
        <f ca="1">COUNTIF(INDIRECT("H"&amp;(ROW()+12*(($AN3491-1)*3+$AO3491)-ROW())/12+5):INDIRECT("S"&amp;(ROW()+12*(($AN3491-1)*3+$AO3491)-ROW())/12+5),AQ3491)</f>
        <v>0</v>
      </c>
      <c r="AU3491" s="58">
        <f ca="1">IF(AND(AQ3491&gt;0,AR3491&gt;0),COUNTIF(AU$6:AU3490,"&gt;0")+1,0)</f>
        <v>0</v>
      </c>
    </row>
    <row r="3492" spans="40:47">
      <c r="AN3492" s="58">
        <v>97</v>
      </c>
      <c r="AO3492" s="58">
        <v>3</v>
      </c>
      <c r="AP3492" s="58">
        <v>7</v>
      </c>
      <c r="AQ3492" s="58">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58">
        <f ca="1">COUNTIF(INDIRECT("H"&amp;(ROW()+12*(($AN3492-1)*3+$AO3492)-ROW())/12+5):INDIRECT("S"&amp;(ROW()+12*(($AN3492-1)*3+$AO3492)-ROW())/12+5),AQ3492)</f>
        <v>0</v>
      </c>
      <c r="AU3492" s="58">
        <f ca="1">IF(AND(AQ3492&gt;0,AR3492&gt;0),COUNTIF(AU$6:AU3491,"&gt;0")+1,0)</f>
        <v>0</v>
      </c>
    </row>
    <row r="3493" spans="40:47">
      <c r="AN3493" s="58">
        <v>97</v>
      </c>
      <c r="AO3493" s="58">
        <v>3</v>
      </c>
      <c r="AP3493" s="58">
        <v>8</v>
      </c>
      <c r="AQ3493" s="58">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58">
        <f ca="1">COUNTIF(INDIRECT("H"&amp;(ROW()+12*(($AN3493-1)*3+$AO3493)-ROW())/12+5):INDIRECT("S"&amp;(ROW()+12*(($AN3493-1)*3+$AO3493)-ROW())/12+5),AQ3493)</f>
        <v>0</v>
      </c>
      <c r="AU3493" s="58">
        <f ca="1">IF(AND(AQ3493&gt;0,AR3493&gt;0),COUNTIF(AU$6:AU3492,"&gt;0")+1,0)</f>
        <v>0</v>
      </c>
    </row>
    <row r="3494" spans="40:47">
      <c r="AN3494" s="58">
        <v>97</v>
      </c>
      <c r="AO3494" s="58">
        <v>3</v>
      </c>
      <c r="AP3494" s="58">
        <v>9</v>
      </c>
      <c r="AQ3494" s="58">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58">
        <f ca="1">COUNTIF(INDIRECT("H"&amp;(ROW()+12*(($AN3494-1)*3+$AO3494)-ROW())/12+5):INDIRECT("S"&amp;(ROW()+12*(($AN3494-1)*3+$AO3494)-ROW())/12+5),AQ3494)</f>
        <v>0</v>
      </c>
      <c r="AU3494" s="58">
        <f ca="1">IF(AND(AQ3494&gt;0,AR3494&gt;0),COUNTIF(AU$6:AU3493,"&gt;0")+1,0)</f>
        <v>0</v>
      </c>
    </row>
    <row r="3495" spans="40:47">
      <c r="AN3495" s="58">
        <v>97</v>
      </c>
      <c r="AO3495" s="58">
        <v>3</v>
      </c>
      <c r="AP3495" s="58">
        <v>10</v>
      </c>
      <c r="AQ3495" s="58">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58">
        <f ca="1">COUNTIF(INDIRECT("H"&amp;(ROW()+12*(($AN3495-1)*3+$AO3495)-ROW())/12+5):INDIRECT("S"&amp;(ROW()+12*(($AN3495-1)*3+$AO3495)-ROW())/12+5),AQ3495)</f>
        <v>0</v>
      </c>
      <c r="AU3495" s="58">
        <f ca="1">IF(AND(AQ3495&gt;0,AR3495&gt;0),COUNTIF(AU$6:AU3494,"&gt;0")+1,0)</f>
        <v>0</v>
      </c>
    </row>
    <row r="3496" spans="40:47">
      <c r="AN3496" s="58">
        <v>97</v>
      </c>
      <c r="AO3496" s="58">
        <v>3</v>
      </c>
      <c r="AP3496" s="58">
        <v>11</v>
      </c>
      <c r="AQ3496" s="58">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58">
        <f ca="1">COUNTIF(INDIRECT("H"&amp;(ROW()+12*(($AN3496-1)*3+$AO3496)-ROW())/12+5):INDIRECT("S"&amp;(ROW()+12*(($AN3496-1)*3+$AO3496)-ROW())/12+5),AQ3496)</f>
        <v>0</v>
      </c>
      <c r="AU3496" s="58">
        <f ca="1">IF(AND(AQ3496&gt;0,AR3496&gt;0),COUNTIF(AU$6:AU3495,"&gt;0")+1,0)</f>
        <v>0</v>
      </c>
    </row>
    <row r="3497" spans="40:47">
      <c r="AN3497" s="243">
        <v>97</v>
      </c>
      <c r="AO3497" s="243">
        <v>3</v>
      </c>
      <c r="AP3497" s="243">
        <v>12</v>
      </c>
      <c r="AQ3497" s="243">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243">
        <f ca="1">COUNTIF(INDIRECT("H"&amp;(ROW()+12*(($AN3497-1)*3+$AO3497)-ROW())/12+5):INDIRECT("S"&amp;(ROW()+12*(($AN3497-1)*3+$AO3497)-ROW())/12+5),AQ3497)</f>
        <v>0</v>
      </c>
      <c r="AS3497" s="243"/>
      <c r="AT3497" s="243"/>
      <c r="AU3497" s="243">
        <f ca="1">IF(AND(AQ3497&gt;0,AR3497&gt;0),COUNTIF(AU$6:AU3496,"&gt;0")+1,0)</f>
        <v>0</v>
      </c>
    </row>
    <row r="3498" spans="40:47">
      <c r="AN3498" s="58">
        <v>98</v>
      </c>
      <c r="AO3498" s="58">
        <v>1</v>
      </c>
      <c r="AP3498" s="58">
        <v>1</v>
      </c>
      <c r="AQ3498" s="58">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58">
        <f ca="1">COUNTIF(INDIRECT("H"&amp;(ROW()+12*(($AN3498-1)*3+$AO3498)-ROW())/12+5):INDIRECT("S"&amp;(ROW()+12*(($AN3498-1)*3+$AO3498)-ROW())/12+5),AQ3498)</f>
        <v>0</v>
      </c>
      <c r="AU3498" s="58">
        <f ca="1">IF(AND(AQ3498&gt;0,AR3498&gt;0),COUNTIF(AU$6:AU3497,"&gt;0")+1,0)</f>
        <v>0</v>
      </c>
    </row>
    <row r="3499" spans="40:47">
      <c r="AN3499" s="58">
        <v>98</v>
      </c>
      <c r="AO3499" s="58">
        <v>1</v>
      </c>
      <c r="AP3499" s="58">
        <v>2</v>
      </c>
      <c r="AQ3499" s="58">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58">
        <f ca="1">COUNTIF(INDIRECT("H"&amp;(ROW()+12*(($AN3499-1)*3+$AO3499)-ROW())/12+5):INDIRECT("S"&amp;(ROW()+12*(($AN3499-1)*3+$AO3499)-ROW())/12+5),AQ3499)</f>
        <v>0</v>
      </c>
      <c r="AU3499" s="58">
        <f ca="1">IF(AND(AQ3499&gt;0,AR3499&gt;0),COUNTIF(AU$6:AU3498,"&gt;0")+1,0)</f>
        <v>0</v>
      </c>
    </row>
    <row r="3500" spans="40:47">
      <c r="AN3500" s="58">
        <v>98</v>
      </c>
      <c r="AO3500" s="58">
        <v>1</v>
      </c>
      <c r="AP3500" s="58">
        <v>3</v>
      </c>
      <c r="AQ3500" s="58">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58">
        <f ca="1">COUNTIF(INDIRECT("H"&amp;(ROW()+12*(($AN3500-1)*3+$AO3500)-ROW())/12+5):INDIRECT("S"&amp;(ROW()+12*(($AN3500-1)*3+$AO3500)-ROW())/12+5),AQ3500)</f>
        <v>0</v>
      </c>
      <c r="AU3500" s="58">
        <f ca="1">IF(AND(AQ3500&gt;0,AR3500&gt;0),COUNTIF(AU$6:AU3499,"&gt;0")+1,0)</f>
        <v>0</v>
      </c>
    </row>
    <row r="3501" spans="40:47">
      <c r="AN3501" s="58">
        <v>98</v>
      </c>
      <c r="AO3501" s="58">
        <v>1</v>
      </c>
      <c r="AP3501" s="58">
        <v>4</v>
      </c>
      <c r="AQ3501" s="58">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58">
        <f ca="1">COUNTIF(INDIRECT("H"&amp;(ROW()+12*(($AN3501-1)*3+$AO3501)-ROW())/12+5):INDIRECT("S"&amp;(ROW()+12*(($AN3501-1)*3+$AO3501)-ROW())/12+5),AQ3501)</f>
        <v>0</v>
      </c>
      <c r="AU3501" s="58">
        <f ca="1">IF(AND(AQ3501&gt;0,AR3501&gt;0),COUNTIF(AU$6:AU3500,"&gt;0")+1,0)</f>
        <v>0</v>
      </c>
    </row>
    <row r="3502" spans="40:47">
      <c r="AN3502" s="58">
        <v>98</v>
      </c>
      <c r="AO3502" s="58">
        <v>1</v>
      </c>
      <c r="AP3502" s="58">
        <v>5</v>
      </c>
      <c r="AQ3502" s="58">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58">
        <f ca="1">COUNTIF(INDIRECT("H"&amp;(ROW()+12*(($AN3502-1)*3+$AO3502)-ROW())/12+5):INDIRECT("S"&amp;(ROW()+12*(($AN3502-1)*3+$AO3502)-ROW())/12+5),AQ3502)</f>
        <v>0</v>
      </c>
      <c r="AU3502" s="58">
        <f ca="1">IF(AND(AQ3502&gt;0,AR3502&gt;0),COUNTIF(AU$6:AU3501,"&gt;0")+1,0)</f>
        <v>0</v>
      </c>
    </row>
    <row r="3503" spans="40:47">
      <c r="AN3503" s="58">
        <v>98</v>
      </c>
      <c r="AO3503" s="58">
        <v>1</v>
      </c>
      <c r="AP3503" s="58">
        <v>6</v>
      </c>
      <c r="AQ3503" s="58">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58">
        <f ca="1">COUNTIF(INDIRECT("H"&amp;(ROW()+12*(($AN3503-1)*3+$AO3503)-ROW())/12+5):INDIRECT("S"&amp;(ROW()+12*(($AN3503-1)*3+$AO3503)-ROW())/12+5),AQ3503)</f>
        <v>0</v>
      </c>
      <c r="AU3503" s="58">
        <f ca="1">IF(AND(AQ3503&gt;0,AR3503&gt;0),COUNTIF(AU$6:AU3502,"&gt;0")+1,0)</f>
        <v>0</v>
      </c>
    </row>
    <row r="3504" spans="40:47">
      <c r="AN3504" s="58">
        <v>98</v>
      </c>
      <c r="AO3504" s="58">
        <v>1</v>
      </c>
      <c r="AP3504" s="58">
        <v>7</v>
      </c>
      <c r="AQ3504" s="58">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58">
        <f ca="1">COUNTIF(INDIRECT("H"&amp;(ROW()+12*(($AN3504-1)*3+$AO3504)-ROW())/12+5):INDIRECT("S"&amp;(ROW()+12*(($AN3504-1)*3+$AO3504)-ROW())/12+5),AQ3504)</f>
        <v>0</v>
      </c>
      <c r="AU3504" s="58">
        <f ca="1">IF(AND(AQ3504&gt;0,AR3504&gt;0),COUNTIF(AU$6:AU3503,"&gt;0")+1,0)</f>
        <v>0</v>
      </c>
    </row>
    <row r="3505" spans="40:47">
      <c r="AN3505" s="58">
        <v>98</v>
      </c>
      <c r="AO3505" s="58">
        <v>1</v>
      </c>
      <c r="AP3505" s="58">
        <v>8</v>
      </c>
      <c r="AQ3505" s="58">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58">
        <f ca="1">COUNTIF(INDIRECT("H"&amp;(ROW()+12*(($AN3505-1)*3+$AO3505)-ROW())/12+5):INDIRECT("S"&amp;(ROW()+12*(($AN3505-1)*3+$AO3505)-ROW())/12+5),AQ3505)</f>
        <v>0</v>
      </c>
      <c r="AU3505" s="58">
        <f ca="1">IF(AND(AQ3505&gt;0,AR3505&gt;0),COUNTIF(AU$6:AU3504,"&gt;0")+1,0)</f>
        <v>0</v>
      </c>
    </row>
    <row r="3506" spans="40:47">
      <c r="AN3506" s="58">
        <v>98</v>
      </c>
      <c r="AO3506" s="58">
        <v>1</v>
      </c>
      <c r="AP3506" s="58">
        <v>9</v>
      </c>
      <c r="AQ3506" s="58">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58">
        <f ca="1">COUNTIF(INDIRECT("H"&amp;(ROW()+12*(($AN3506-1)*3+$AO3506)-ROW())/12+5):INDIRECT("S"&amp;(ROW()+12*(($AN3506-1)*3+$AO3506)-ROW())/12+5),AQ3506)</f>
        <v>0</v>
      </c>
      <c r="AU3506" s="58">
        <f ca="1">IF(AND(AQ3506&gt;0,AR3506&gt;0),COUNTIF(AU$6:AU3505,"&gt;0")+1,0)</f>
        <v>0</v>
      </c>
    </row>
    <row r="3507" spans="40:47">
      <c r="AN3507" s="58">
        <v>98</v>
      </c>
      <c r="AO3507" s="58">
        <v>1</v>
      </c>
      <c r="AP3507" s="58">
        <v>10</v>
      </c>
      <c r="AQ3507" s="58">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58">
        <f ca="1">COUNTIF(INDIRECT("H"&amp;(ROW()+12*(($AN3507-1)*3+$AO3507)-ROW())/12+5):INDIRECT("S"&amp;(ROW()+12*(($AN3507-1)*3+$AO3507)-ROW())/12+5),AQ3507)</f>
        <v>0</v>
      </c>
      <c r="AU3507" s="58">
        <f ca="1">IF(AND(AQ3507&gt;0,AR3507&gt;0),COUNTIF(AU$6:AU3506,"&gt;0")+1,0)</f>
        <v>0</v>
      </c>
    </row>
    <row r="3508" spans="40:47">
      <c r="AN3508" s="58">
        <v>98</v>
      </c>
      <c r="AO3508" s="58">
        <v>1</v>
      </c>
      <c r="AP3508" s="58">
        <v>11</v>
      </c>
      <c r="AQ3508" s="58">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58">
        <f ca="1">COUNTIF(INDIRECT("H"&amp;(ROW()+12*(($AN3508-1)*3+$AO3508)-ROW())/12+5):INDIRECT("S"&amp;(ROW()+12*(($AN3508-1)*3+$AO3508)-ROW())/12+5),AQ3508)</f>
        <v>0</v>
      </c>
      <c r="AU3508" s="58">
        <f ca="1">IF(AND(AQ3508&gt;0,AR3508&gt;0),COUNTIF(AU$6:AU3507,"&gt;0")+1,0)</f>
        <v>0</v>
      </c>
    </row>
    <row r="3509" spans="40:47">
      <c r="AN3509" s="58">
        <v>98</v>
      </c>
      <c r="AO3509" s="58">
        <v>1</v>
      </c>
      <c r="AP3509" s="58">
        <v>12</v>
      </c>
      <c r="AQ3509" s="58">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58">
        <f ca="1">COUNTIF(INDIRECT("H"&amp;(ROW()+12*(($AN3509-1)*3+$AO3509)-ROW())/12+5):INDIRECT("S"&amp;(ROW()+12*(($AN3509-1)*3+$AO3509)-ROW())/12+5),AQ3509)</f>
        <v>0</v>
      </c>
      <c r="AU3509" s="58">
        <f ca="1">IF(AND(AQ3509&gt;0,AR3509&gt;0),COUNTIF(AU$6:AU3508,"&gt;0")+1,0)</f>
        <v>0</v>
      </c>
    </row>
    <row r="3510" spans="40:47">
      <c r="AN3510" s="58">
        <v>98</v>
      </c>
      <c r="AO3510" s="58">
        <v>2</v>
      </c>
      <c r="AP3510" s="58">
        <v>1</v>
      </c>
      <c r="AQ3510" s="58">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58">
        <f ca="1">COUNTIF(INDIRECT("H"&amp;(ROW()+12*(($AN3510-1)*3+$AO3510)-ROW())/12+5):INDIRECT("S"&amp;(ROW()+12*(($AN3510-1)*3+$AO3510)-ROW())/12+5),AQ3510)</f>
        <v>0</v>
      </c>
      <c r="AU3510" s="58">
        <f ca="1">IF(AND(AQ3510&gt;0,AR3510&gt;0),COUNTIF(AU$6:AU3509,"&gt;0")+1,0)</f>
        <v>0</v>
      </c>
    </row>
    <row r="3511" spans="40:47">
      <c r="AN3511" s="58">
        <v>98</v>
      </c>
      <c r="AO3511" s="58">
        <v>2</v>
      </c>
      <c r="AP3511" s="58">
        <v>2</v>
      </c>
      <c r="AQ3511" s="58">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58">
        <f ca="1">COUNTIF(INDIRECT("H"&amp;(ROW()+12*(($AN3511-1)*3+$AO3511)-ROW())/12+5):INDIRECT("S"&amp;(ROW()+12*(($AN3511-1)*3+$AO3511)-ROW())/12+5),AQ3511)</f>
        <v>0</v>
      </c>
      <c r="AU3511" s="58">
        <f ca="1">IF(AND(AQ3511&gt;0,AR3511&gt;0),COUNTIF(AU$6:AU3510,"&gt;0")+1,0)</f>
        <v>0</v>
      </c>
    </row>
    <row r="3512" spans="40:47">
      <c r="AN3512" s="58">
        <v>98</v>
      </c>
      <c r="AO3512" s="58">
        <v>2</v>
      </c>
      <c r="AP3512" s="58">
        <v>3</v>
      </c>
      <c r="AQ3512" s="58">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58">
        <f ca="1">COUNTIF(INDIRECT("H"&amp;(ROW()+12*(($AN3512-1)*3+$AO3512)-ROW())/12+5):INDIRECT("S"&amp;(ROW()+12*(($AN3512-1)*3+$AO3512)-ROW())/12+5),AQ3512)</f>
        <v>0</v>
      </c>
      <c r="AU3512" s="58">
        <f ca="1">IF(AND(AQ3512&gt;0,AR3512&gt;0),COUNTIF(AU$6:AU3511,"&gt;0")+1,0)</f>
        <v>0</v>
      </c>
    </row>
    <row r="3513" spans="40:47">
      <c r="AN3513" s="58">
        <v>98</v>
      </c>
      <c r="AO3513" s="58">
        <v>2</v>
      </c>
      <c r="AP3513" s="58">
        <v>4</v>
      </c>
      <c r="AQ3513" s="58">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58">
        <f ca="1">COUNTIF(INDIRECT("H"&amp;(ROW()+12*(($AN3513-1)*3+$AO3513)-ROW())/12+5):INDIRECT("S"&amp;(ROW()+12*(($AN3513-1)*3+$AO3513)-ROW())/12+5),AQ3513)</f>
        <v>0</v>
      </c>
      <c r="AU3513" s="58">
        <f ca="1">IF(AND(AQ3513&gt;0,AR3513&gt;0),COUNTIF(AU$6:AU3512,"&gt;0")+1,0)</f>
        <v>0</v>
      </c>
    </row>
    <row r="3514" spans="40:47">
      <c r="AN3514" s="58">
        <v>98</v>
      </c>
      <c r="AO3514" s="58">
        <v>2</v>
      </c>
      <c r="AP3514" s="58">
        <v>5</v>
      </c>
      <c r="AQ3514" s="58">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58">
        <f ca="1">COUNTIF(INDIRECT("H"&amp;(ROW()+12*(($AN3514-1)*3+$AO3514)-ROW())/12+5):INDIRECT("S"&amp;(ROW()+12*(($AN3514-1)*3+$AO3514)-ROW())/12+5),AQ3514)</f>
        <v>0</v>
      </c>
      <c r="AU3514" s="58">
        <f ca="1">IF(AND(AQ3514&gt;0,AR3514&gt;0),COUNTIF(AU$6:AU3513,"&gt;0")+1,0)</f>
        <v>0</v>
      </c>
    </row>
    <row r="3515" spans="40:47">
      <c r="AN3515" s="58">
        <v>98</v>
      </c>
      <c r="AO3515" s="58">
        <v>2</v>
      </c>
      <c r="AP3515" s="58">
        <v>6</v>
      </c>
      <c r="AQ3515" s="58">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58">
        <f ca="1">COUNTIF(INDIRECT("H"&amp;(ROW()+12*(($AN3515-1)*3+$AO3515)-ROW())/12+5):INDIRECT("S"&amp;(ROW()+12*(($AN3515-1)*3+$AO3515)-ROW())/12+5),AQ3515)</f>
        <v>0</v>
      </c>
      <c r="AU3515" s="58">
        <f ca="1">IF(AND(AQ3515&gt;0,AR3515&gt;0),COUNTIF(AU$6:AU3514,"&gt;0")+1,0)</f>
        <v>0</v>
      </c>
    </row>
    <row r="3516" spans="40:47">
      <c r="AN3516" s="58">
        <v>98</v>
      </c>
      <c r="AO3516" s="58">
        <v>2</v>
      </c>
      <c r="AP3516" s="58">
        <v>7</v>
      </c>
      <c r="AQ3516" s="58">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58">
        <f ca="1">COUNTIF(INDIRECT("H"&amp;(ROW()+12*(($AN3516-1)*3+$AO3516)-ROW())/12+5):INDIRECT("S"&amp;(ROW()+12*(($AN3516-1)*3+$AO3516)-ROW())/12+5),AQ3516)</f>
        <v>0</v>
      </c>
      <c r="AU3516" s="58">
        <f ca="1">IF(AND(AQ3516&gt;0,AR3516&gt;0),COUNTIF(AU$6:AU3515,"&gt;0")+1,0)</f>
        <v>0</v>
      </c>
    </row>
    <row r="3517" spans="40:47">
      <c r="AN3517" s="58">
        <v>98</v>
      </c>
      <c r="AO3517" s="58">
        <v>2</v>
      </c>
      <c r="AP3517" s="58">
        <v>8</v>
      </c>
      <c r="AQ3517" s="58">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58">
        <f ca="1">COUNTIF(INDIRECT("H"&amp;(ROW()+12*(($AN3517-1)*3+$AO3517)-ROW())/12+5):INDIRECT("S"&amp;(ROW()+12*(($AN3517-1)*3+$AO3517)-ROW())/12+5),AQ3517)</f>
        <v>0</v>
      </c>
      <c r="AU3517" s="58">
        <f ca="1">IF(AND(AQ3517&gt;0,AR3517&gt;0),COUNTIF(AU$6:AU3516,"&gt;0")+1,0)</f>
        <v>0</v>
      </c>
    </row>
    <row r="3518" spans="40:47">
      <c r="AN3518" s="58">
        <v>98</v>
      </c>
      <c r="AO3518" s="58">
        <v>2</v>
      </c>
      <c r="AP3518" s="58">
        <v>9</v>
      </c>
      <c r="AQ3518" s="58">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58">
        <f ca="1">COUNTIF(INDIRECT("H"&amp;(ROW()+12*(($AN3518-1)*3+$AO3518)-ROW())/12+5):INDIRECT("S"&amp;(ROW()+12*(($AN3518-1)*3+$AO3518)-ROW())/12+5),AQ3518)</f>
        <v>0</v>
      </c>
      <c r="AU3518" s="58">
        <f ca="1">IF(AND(AQ3518&gt;0,AR3518&gt;0),COUNTIF(AU$6:AU3517,"&gt;0")+1,0)</f>
        <v>0</v>
      </c>
    </row>
    <row r="3519" spans="40:47">
      <c r="AN3519" s="58">
        <v>98</v>
      </c>
      <c r="AO3519" s="58">
        <v>2</v>
      </c>
      <c r="AP3519" s="58">
        <v>10</v>
      </c>
      <c r="AQ3519" s="58">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58">
        <f ca="1">COUNTIF(INDIRECT("H"&amp;(ROW()+12*(($AN3519-1)*3+$AO3519)-ROW())/12+5):INDIRECT("S"&amp;(ROW()+12*(($AN3519-1)*3+$AO3519)-ROW())/12+5),AQ3519)</f>
        <v>0</v>
      </c>
      <c r="AU3519" s="58">
        <f ca="1">IF(AND(AQ3519&gt;0,AR3519&gt;0),COUNTIF(AU$6:AU3518,"&gt;0")+1,0)</f>
        <v>0</v>
      </c>
    </row>
    <row r="3520" spans="40:47">
      <c r="AN3520" s="58">
        <v>98</v>
      </c>
      <c r="AO3520" s="58">
        <v>2</v>
      </c>
      <c r="AP3520" s="58">
        <v>11</v>
      </c>
      <c r="AQ3520" s="58">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58">
        <f ca="1">COUNTIF(INDIRECT("H"&amp;(ROW()+12*(($AN3520-1)*3+$AO3520)-ROW())/12+5):INDIRECT("S"&amp;(ROW()+12*(($AN3520-1)*3+$AO3520)-ROW())/12+5),AQ3520)</f>
        <v>0</v>
      </c>
      <c r="AU3520" s="58">
        <f ca="1">IF(AND(AQ3520&gt;0,AR3520&gt;0),COUNTIF(AU$6:AU3519,"&gt;0")+1,0)</f>
        <v>0</v>
      </c>
    </row>
    <row r="3521" spans="40:47">
      <c r="AN3521" s="58">
        <v>98</v>
      </c>
      <c r="AO3521" s="58">
        <v>2</v>
      </c>
      <c r="AP3521" s="58">
        <v>12</v>
      </c>
      <c r="AQ3521" s="58">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58">
        <f ca="1">COUNTIF(INDIRECT("H"&amp;(ROW()+12*(($AN3521-1)*3+$AO3521)-ROW())/12+5):INDIRECT("S"&amp;(ROW()+12*(($AN3521-1)*3+$AO3521)-ROW())/12+5),AQ3521)</f>
        <v>0</v>
      </c>
      <c r="AU3521" s="58">
        <f ca="1">IF(AND(AQ3521&gt;0,AR3521&gt;0),COUNTIF(AU$6:AU3520,"&gt;0")+1,0)</f>
        <v>0</v>
      </c>
    </row>
    <row r="3522" spans="40:47">
      <c r="AN3522" s="58">
        <v>98</v>
      </c>
      <c r="AO3522" s="58">
        <v>3</v>
      </c>
      <c r="AP3522" s="58">
        <v>1</v>
      </c>
      <c r="AQ3522" s="58">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58">
        <f ca="1">COUNTIF(INDIRECT("H"&amp;(ROW()+12*(($AN3522-1)*3+$AO3522)-ROW())/12+5):INDIRECT("S"&amp;(ROW()+12*(($AN3522-1)*3+$AO3522)-ROW())/12+5),AQ3522)</f>
        <v>0</v>
      </c>
      <c r="AU3522" s="58">
        <f ca="1">IF(AND(AQ3522&gt;0,AR3522&gt;0),COUNTIF(AU$6:AU3521,"&gt;0")+1,0)</f>
        <v>0</v>
      </c>
    </row>
    <row r="3523" spans="40:47">
      <c r="AN3523" s="58">
        <v>98</v>
      </c>
      <c r="AO3523" s="58">
        <v>3</v>
      </c>
      <c r="AP3523" s="58">
        <v>2</v>
      </c>
      <c r="AQ3523" s="58">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58">
        <f ca="1">COUNTIF(INDIRECT("H"&amp;(ROW()+12*(($AN3523-1)*3+$AO3523)-ROW())/12+5):INDIRECT("S"&amp;(ROW()+12*(($AN3523-1)*3+$AO3523)-ROW())/12+5),AQ3523)</f>
        <v>0</v>
      </c>
      <c r="AU3523" s="58">
        <f ca="1">IF(AND(AQ3523&gt;0,AR3523&gt;0),COUNTIF(AU$6:AU3522,"&gt;0")+1,0)</f>
        <v>0</v>
      </c>
    </row>
    <row r="3524" spans="40:47">
      <c r="AN3524" s="58">
        <v>98</v>
      </c>
      <c r="AO3524" s="58">
        <v>3</v>
      </c>
      <c r="AP3524" s="58">
        <v>3</v>
      </c>
      <c r="AQ3524" s="58">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58">
        <f ca="1">COUNTIF(INDIRECT("H"&amp;(ROW()+12*(($AN3524-1)*3+$AO3524)-ROW())/12+5):INDIRECT("S"&amp;(ROW()+12*(($AN3524-1)*3+$AO3524)-ROW())/12+5),AQ3524)</f>
        <v>0</v>
      </c>
      <c r="AU3524" s="58">
        <f ca="1">IF(AND(AQ3524&gt;0,AR3524&gt;0),COUNTIF(AU$6:AU3523,"&gt;0")+1,0)</f>
        <v>0</v>
      </c>
    </row>
    <row r="3525" spans="40:47">
      <c r="AN3525" s="58">
        <v>98</v>
      </c>
      <c r="AO3525" s="58">
        <v>3</v>
      </c>
      <c r="AP3525" s="58">
        <v>4</v>
      </c>
      <c r="AQ3525" s="58">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58">
        <f ca="1">COUNTIF(INDIRECT("H"&amp;(ROW()+12*(($AN3525-1)*3+$AO3525)-ROW())/12+5):INDIRECT("S"&amp;(ROW()+12*(($AN3525-1)*3+$AO3525)-ROW())/12+5),AQ3525)</f>
        <v>0</v>
      </c>
      <c r="AU3525" s="58">
        <f ca="1">IF(AND(AQ3525&gt;0,AR3525&gt;0),COUNTIF(AU$6:AU3524,"&gt;0")+1,0)</f>
        <v>0</v>
      </c>
    </row>
    <row r="3526" spans="40:47">
      <c r="AN3526" s="58">
        <v>98</v>
      </c>
      <c r="AO3526" s="58">
        <v>3</v>
      </c>
      <c r="AP3526" s="58">
        <v>5</v>
      </c>
      <c r="AQ3526" s="58">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58">
        <f ca="1">COUNTIF(INDIRECT("H"&amp;(ROW()+12*(($AN3526-1)*3+$AO3526)-ROW())/12+5):INDIRECT("S"&amp;(ROW()+12*(($AN3526-1)*3+$AO3526)-ROW())/12+5),AQ3526)</f>
        <v>0</v>
      </c>
      <c r="AU3526" s="58">
        <f ca="1">IF(AND(AQ3526&gt;0,AR3526&gt;0),COUNTIF(AU$6:AU3525,"&gt;0")+1,0)</f>
        <v>0</v>
      </c>
    </row>
    <row r="3527" spans="40:47">
      <c r="AN3527" s="58">
        <v>98</v>
      </c>
      <c r="AO3527" s="58">
        <v>3</v>
      </c>
      <c r="AP3527" s="58">
        <v>6</v>
      </c>
      <c r="AQ3527" s="58">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58">
        <f ca="1">COUNTIF(INDIRECT("H"&amp;(ROW()+12*(($AN3527-1)*3+$AO3527)-ROW())/12+5):INDIRECT("S"&amp;(ROW()+12*(($AN3527-1)*3+$AO3527)-ROW())/12+5),AQ3527)</f>
        <v>0</v>
      </c>
      <c r="AU3527" s="58">
        <f ca="1">IF(AND(AQ3527&gt;0,AR3527&gt;0),COUNTIF(AU$6:AU3526,"&gt;0")+1,0)</f>
        <v>0</v>
      </c>
    </row>
    <row r="3528" spans="40:47">
      <c r="AN3528" s="58">
        <v>98</v>
      </c>
      <c r="AO3528" s="58">
        <v>3</v>
      </c>
      <c r="AP3528" s="58">
        <v>7</v>
      </c>
      <c r="AQ3528" s="58">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58">
        <f ca="1">COUNTIF(INDIRECT("H"&amp;(ROW()+12*(($AN3528-1)*3+$AO3528)-ROW())/12+5):INDIRECT("S"&amp;(ROW()+12*(($AN3528-1)*3+$AO3528)-ROW())/12+5),AQ3528)</f>
        <v>0</v>
      </c>
      <c r="AU3528" s="58">
        <f ca="1">IF(AND(AQ3528&gt;0,AR3528&gt;0),COUNTIF(AU$6:AU3527,"&gt;0")+1,0)</f>
        <v>0</v>
      </c>
    </row>
    <row r="3529" spans="40:47">
      <c r="AN3529" s="58">
        <v>98</v>
      </c>
      <c r="AO3529" s="58">
        <v>3</v>
      </c>
      <c r="AP3529" s="58">
        <v>8</v>
      </c>
      <c r="AQ3529" s="58">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58">
        <f ca="1">COUNTIF(INDIRECT("H"&amp;(ROW()+12*(($AN3529-1)*3+$AO3529)-ROW())/12+5):INDIRECT("S"&amp;(ROW()+12*(($AN3529-1)*3+$AO3529)-ROW())/12+5),AQ3529)</f>
        <v>0</v>
      </c>
      <c r="AU3529" s="58">
        <f ca="1">IF(AND(AQ3529&gt;0,AR3529&gt;0),COUNTIF(AU$6:AU3528,"&gt;0")+1,0)</f>
        <v>0</v>
      </c>
    </row>
    <row r="3530" spans="40:47">
      <c r="AN3530" s="58">
        <v>98</v>
      </c>
      <c r="AO3530" s="58">
        <v>3</v>
      </c>
      <c r="AP3530" s="58">
        <v>9</v>
      </c>
      <c r="AQ3530" s="58">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58">
        <f ca="1">COUNTIF(INDIRECT("H"&amp;(ROW()+12*(($AN3530-1)*3+$AO3530)-ROW())/12+5):INDIRECT("S"&amp;(ROW()+12*(($AN3530-1)*3+$AO3530)-ROW())/12+5),AQ3530)</f>
        <v>0</v>
      </c>
      <c r="AU3530" s="58">
        <f ca="1">IF(AND(AQ3530&gt;0,AR3530&gt;0),COUNTIF(AU$6:AU3529,"&gt;0")+1,0)</f>
        <v>0</v>
      </c>
    </row>
    <row r="3531" spans="40:47">
      <c r="AN3531" s="58">
        <v>98</v>
      </c>
      <c r="AO3531" s="58">
        <v>3</v>
      </c>
      <c r="AP3531" s="58">
        <v>10</v>
      </c>
      <c r="AQ3531" s="58">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58">
        <f ca="1">COUNTIF(INDIRECT("H"&amp;(ROW()+12*(($AN3531-1)*3+$AO3531)-ROW())/12+5):INDIRECT("S"&amp;(ROW()+12*(($AN3531-1)*3+$AO3531)-ROW())/12+5),AQ3531)</f>
        <v>0</v>
      </c>
      <c r="AU3531" s="58">
        <f ca="1">IF(AND(AQ3531&gt;0,AR3531&gt;0),COUNTIF(AU$6:AU3530,"&gt;0")+1,0)</f>
        <v>0</v>
      </c>
    </row>
    <row r="3532" spans="40:47">
      <c r="AN3532" s="58">
        <v>98</v>
      </c>
      <c r="AO3532" s="58">
        <v>3</v>
      </c>
      <c r="AP3532" s="58">
        <v>11</v>
      </c>
      <c r="AQ3532" s="58">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58">
        <f ca="1">COUNTIF(INDIRECT("H"&amp;(ROW()+12*(($AN3532-1)*3+$AO3532)-ROW())/12+5):INDIRECT("S"&amp;(ROW()+12*(($AN3532-1)*3+$AO3532)-ROW())/12+5),AQ3532)</f>
        <v>0</v>
      </c>
      <c r="AU3532" s="58">
        <f ca="1">IF(AND(AQ3532&gt;0,AR3532&gt;0),COUNTIF(AU$6:AU3531,"&gt;0")+1,0)</f>
        <v>0</v>
      </c>
    </row>
    <row r="3533" spans="40:47">
      <c r="AN3533" s="243">
        <v>98</v>
      </c>
      <c r="AO3533" s="243">
        <v>3</v>
      </c>
      <c r="AP3533" s="243">
        <v>12</v>
      </c>
      <c r="AQ3533" s="243">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243">
        <f ca="1">COUNTIF(INDIRECT("H"&amp;(ROW()+12*(($AN3533-1)*3+$AO3533)-ROW())/12+5):INDIRECT("S"&amp;(ROW()+12*(($AN3533-1)*3+$AO3533)-ROW())/12+5),AQ3533)</f>
        <v>0</v>
      </c>
      <c r="AS3533" s="243"/>
      <c r="AT3533" s="243"/>
      <c r="AU3533" s="243">
        <f ca="1">IF(AND(AQ3533&gt;0,AR3533&gt;0),COUNTIF(AU$6:AU3532,"&gt;0")+1,0)</f>
        <v>0</v>
      </c>
    </row>
    <row r="3534" spans="40:47">
      <c r="AN3534" s="58">
        <v>99</v>
      </c>
      <c r="AO3534" s="58">
        <v>1</v>
      </c>
      <c r="AP3534" s="58">
        <v>1</v>
      </c>
      <c r="AQ3534" s="58">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58">
        <f ca="1">COUNTIF(INDIRECT("H"&amp;(ROW()+12*(($AN3534-1)*3+$AO3534)-ROW())/12+5):INDIRECT("S"&amp;(ROW()+12*(($AN3534-1)*3+$AO3534)-ROW())/12+5),AQ3534)</f>
        <v>0</v>
      </c>
      <c r="AU3534" s="58">
        <f ca="1">IF(AND(AQ3534&gt;0,AR3534&gt;0),COUNTIF(AU$6:AU3533,"&gt;0")+1,0)</f>
        <v>0</v>
      </c>
    </row>
    <row r="3535" spans="40:47">
      <c r="AN3535" s="58">
        <v>99</v>
      </c>
      <c r="AO3535" s="58">
        <v>1</v>
      </c>
      <c r="AP3535" s="58">
        <v>2</v>
      </c>
      <c r="AQ3535" s="58">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58">
        <f ca="1">COUNTIF(INDIRECT("H"&amp;(ROW()+12*(($AN3535-1)*3+$AO3535)-ROW())/12+5):INDIRECT("S"&amp;(ROW()+12*(($AN3535-1)*3+$AO3535)-ROW())/12+5),AQ3535)</f>
        <v>0</v>
      </c>
      <c r="AU3535" s="58">
        <f ca="1">IF(AND(AQ3535&gt;0,AR3535&gt;0),COUNTIF(AU$6:AU3534,"&gt;0")+1,0)</f>
        <v>0</v>
      </c>
    </row>
    <row r="3536" spans="40:47">
      <c r="AN3536" s="58">
        <v>99</v>
      </c>
      <c r="AO3536" s="58">
        <v>1</v>
      </c>
      <c r="AP3536" s="58">
        <v>3</v>
      </c>
      <c r="AQ3536" s="58">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58">
        <f ca="1">COUNTIF(INDIRECT("H"&amp;(ROW()+12*(($AN3536-1)*3+$AO3536)-ROW())/12+5):INDIRECT("S"&amp;(ROW()+12*(($AN3536-1)*3+$AO3536)-ROW())/12+5),AQ3536)</f>
        <v>0</v>
      </c>
      <c r="AU3536" s="58">
        <f ca="1">IF(AND(AQ3536&gt;0,AR3536&gt;0),COUNTIF(AU$6:AU3535,"&gt;0")+1,0)</f>
        <v>0</v>
      </c>
    </row>
    <row r="3537" spans="40:47">
      <c r="AN3537" s="58">
        <v>99</v>
      </c>
      <c r="AO3537" s="58">
        <v>1</v>
      </c>
      <c r="AP3537" s="58">
        <v>4</v>
      </c>
      <c r="AQ3537" s="58">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58">
        <f ca="1">COUNTIF(INDIRECT("H"&amp;(ROW()+12*(($AN3537-1)*3+$AO3537)-ROW())/12+5):INDIRECT("S"&amp;(ROW()+12*(($AN3537-1)*3+$AO3537)-ROW())/12+5),AQ3537)</f>
        <v>0</v>
      </c>
      <c r="AU3537" s="58">
        <f ca="1">IF(AND(AQ3537&gt;0,AR3537&gt;0),COUNTIF(AU$6:AU3536,"&gt;0")+1,0)</f>
        <v>0</v>
      </c>
    </row>
    <row r="3538" spans="40:47">
      <c r="AN3538" s="58">
        <v>99</v>
      </c>
      <c r="AO3538" s="58">
        <v>1</v>
      </c>
      <c r="AP3538" s="58">
        <v>5</v>
      </c>
      <c r="AQ3538" s="58">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58">
        <f ca="1">COUNTIF(INDIRECT("H"&amp;(ROW()+12*(($AN3538-1)*3+$AO3538)-ROW())/12+5):INDIRECT("S"&amp;(ROW()+12*(($AN3538-1)*3+$AO3538)-ROW())/12+5),AQ3538)</f>
        <v>0</v>
      </c>
      <c r="AU3538" s="58">
        <f ca="1">IF(AND(AQ3538&gt;0,AR3538&gt;0),COUNTIF(AU$6:AU3537,"&gt;0")+1,0)</f>
        <v>0</v>
      </c>
    </row>
    <row r="3539" spans="40:47">
      <c r="AN3539" s="58">
        <v>99</v>
      </c>
      <c r="AO3539" s="58">
        <v>1</v>
      </c>
      <c r="AP3539" s="58">
        <v>6</v>
      </c>
      <c r="AQ3539" s="58">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58">
        <f ca="1">COUNTIF(INDIRECT("H"&amp;(ROW()+12*(($AN3539-1)*3+$AO3539)-ROW())/12+5):INDIRECT("S"&amp;(ROW()+12*(($AN3539-1)*3+$AO3539)-ROW())/12+5),AQ3539)</f>
        <v>0</v>
      </c>
      <c r="AU3539" s="58">
        <f ca="1">IF(AND(AQ3539&gt;0,AR3539&gt;0),COUNTIF(AU$6:AU3538,"&gt;0")+1,0)</f>
        <v>0</v>
      </c>
    </row>
    <row r="3540" spans="40:47">
      <c r="AN3540" s="58">
        <v>99</v>
      </c>
      <c r="AO3540" s="58">
        <v>1</v>
      </c>
      <c r="AP3540" s="58">
        <v>7</v>
      </c>
      <c r="AQ3540" s="58">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58">
        <f ca="1">COUNTIF(INDIRECT("H"&amp;(ROW()+12*(($AN3540-1)*3+$AO3540)-ROW())/12+5):INDIRECT("S"&amp;(ROW()+12*(($AN3540-1)*3+$AO3540)-ROW())/12+5),AQ3540)</f>
        <v>0</v>
      </c>
      <c r="AU3540" s="58">
        <f ca="1">IF(AND(AQ3540&gt;0,AR3540&gt;0),COUNTIF(AU$6:AU3539,"&gt;0")+1,0)</f>
        <v>0</v>
      </c>
    </row>
    <row r="3541" spans="40:47">
      <c r="AN3541" s="58">
        <v>99</v>
      </c>
      <c r="AO3541" s="58">
        <v>1</v>
      </c>
      <c r="AP3541" s="58">
        <v>8</v>
      </c>
      <c r="AQ3541" s="58">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58">
        <f ca="1">COUNTIF(INDIRECT("H"&amp;(ROW()+12*(($AN3541-1)*3+$AO3541)-ROW())/12+5):INDIRECT("S"&amp;(ROW()+12*(($AN3541-1)*3+$AO3541)-ROW())/12+5),AQ3541)</f>
        <v>0</v>
      </c>
      <c r="AU3541" s="58">
        <f ca="1">IF(AND(AQ3541&gt;0,AR3541&gt;0),COUNTIF(AU$6:AU3540,"&gt;0")+1,0)</f>
        <v>0</v>
      </c>
    </row>
    <row r="3542" spans="40:47">
      <c r="AN3542" s="58">
        <v>99</v>
      </c>
      <c r="AO3542" s="58">
        <v>1</v>
      </c>
      <c r="AP3542" s="58">
        <v>9</v>
      </c>
      <c r="AQ3542" s="58">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58">
        <f ca="1">COUNTIF(INDIRECT("H"&amp;(ROW()+12*(($AN3542-1)*3+$AO3542)-ROW())/12+5):INDIRECT("S"&amp;(ROW()+12*(($AN3542-1)*3+$AO3542)-ROW())/12+5),AQ3542)</f>
        <v>0</v>
      </c>
      <c r="AU3542" s="58">
        <f ca="1">IF(AND(AQ3542&gt;0,AR3542&gt;0),COUNTIF(AU$6:AU3541,"&gt;0")+1,0)</f>
        <v>0</v>
      </c>
    </row>
    <row r="3543" spans="40:47">
      <c r="AN3543" s="58">
        <v>99</v>
      </c>
      <c r="AO3543" s="58">
        <v>1</v>
      </c>
      <c r="AP3543" s="58">
        <v>10</v>
      </c>
      <c r="AQ3543" s="58">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58">
        <f ca="1">COUNTIF(INDIRECT("H"&amp;(ROW()+12*(($AN3543-1)*3+$AO3543)-ROW())/12+5):INDIRECT("S"&amp;(ROW()+12*(($AN3543-1)*3+$AO3543)-ROW())/12+5),AQ3543)</f>
        <v>0</v>
      </c>
      <c r="AU3543" s="58">
        <f ca="1">IF(AND(AQ3543&gt;0,AR3543&gt;0),COUNTIF(AU$6:AU3542,"&gt;0")+1,0)</f>
        <v>0</v>
      </c>
    </row>
    <row r="3544" spans="40:47">
      <c r="AN3544" s="58">
        <v>99</v>
      </c>
      <c r="AO3544" s="58">
        <v>1</v>
      </c>
      <c r="AP3544" s="58">
        <v>11</v>
      </c>
      <c r="AQ3544" s="58">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58">
        <f ca="1">COUNTIF(INDIRECT("H"&amp;(ROW()+12*(($AN3544-1)*3+$AO3544)-ROW())/12+5):INDIRECT("S"&amp;(ROW()+12*(($AN3544-1)*3+$AO3544)-ROW())/12+5),AQ3544)</f>
        <v>0</v>
      </c>
      <c r="AU3544" s="58">
        <f ca="1">IF(AND(AQ3544&gt;0,AR3544&gt;0),COUNTIF(AU$6:AU3543,"&gt;0")+1,0)</f>
        <v>0</v>
      </c>
    </row>
    <row r="3545" spans="40:47">
      <c r="AN3545" s="58">
        <v>99</v>
      </c>
      <c r="AO3545" s="58">
        <v>1</v>
      </c>
      <c r="AP3545" s="58">
        <v>12</v>
      </c>
      <c r="AQ3545" s="58">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58">
        <f ca="1">COUNTIF(INDIRECT("H"&amp;(ROW()+12*(($AN3545-1)*3+$AO3545)-ROW())/12+5):INDIRECT("S"&amp;(ROW()+12*(($AN3545-1)*3+$AO3545)-ROW())/12+5),AQ3545)</f>
        <v>0</v>
      </c>
      <c r="AU3545" s="58">
        <f ca="1">IF(AND(AQ3545&gt;0,AR3545&gt;0),COUNTIF(AU$6:AU3544,"&gt;0")+1,0)</f>
        <v>0</v>
      </c>
    </row>
    <row r="3546" spans="40:47">
      <c r="AN3546" s="58">
        <v>99</v>
      </c>
      <c r="AO3546" s="58">
        <v>2</v>
      </c>
      <c r="AP3546" s="58">
        <v>1</v>
      </c>
      <c r="AQ3546" s="58">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58">
        <f ca="1">COUNTIF(INDIRECT("H"&amp;(ROW()+12*(($AN3546-1)*3+$AO3546)-ROW())/12+5):INDIRECT("S"&amp;(ROW()+12*(($AN3546-1)*3+$AO3546)-ROW())/12+5),AQ3546)</f>
        <v>0</v>
      </c>
      <c r="AU3546" s="58">
        <f ca="1">IF(AND(AQ3546&gt;0,AR3546&gt;0),COUNTIF(AU$6:AU3545,"&gt;0")+1,0)</f>
        <v>0</v>
      </c>
    </row>
    <row r="3547" spans="40:47">
      <c r="AN3547" s="58">
        <v>99</v>
      </c>
      <c r="AO3547" s="58">
        <v>2</v>
      </c>
      <c r="AP3547" s="58">
        <v>2</v>
      </c>
      <c r="AQ3547" s="58">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58">
        <f ca="1">COUNTIF(INDIRECT("H"&amp;(ROW()+12*(($AN3547-1)*3+$AO3547)-ROW())/12+5):INDIRECT("S"&amp;(ROW()+12*(($AN3547-1)*3+$AO3547)-ROW())/12+5),AQ3547)</f>
        <v>0</v>
      </c>
      <c r="AU3547" s="58">
        <f ca="1">IF(AND(AQ3547&gt;0,AR3547&gt;0),COUNTIF(AU$6:AU3546,"&gt;0")+1,0)</f>
        <v>0</v>
      </c>
    </row>
    <row r="3548" spans="40:47">
      <c r="AN3548" s="58">
        <v>99</v>
      </c>
      <c r="AO3548" s="58">
        <v>2</v>
      </c>
      <c r="AP3548" s="58">
        <v>3</v>
      </c>
      <c r="AQ3548" s="58">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58">
        <f ca="1">COUNTIF(INDIRECT("H"&amp;(ROW()+12*(($AN3548-1)*3+$AO3548)-ROW())/12+5):INDIRECT("S"&amp;(ROW()+12*(($AN3548-1)*3+$AO3548)-ROW())/12+5),AQ3548)</f>
        <v>0</v>
      </c>
      <c r="AU3548" s="58">
        <f ca="1">IF(AND(AQ3548&gt;0,AR3548&gt;0),COUNTIF(AU$6:AU3547,"&gt;0")+1,0)</f>
        <v>0</v>
      </c>
    </row>
    <row r="3549" spans="40:47">
      <c r="AN3549" s="58">
        <v>99</v>
      </c>
      <c r="AO3549" s="58">
        <v>2</v>
      </c>
      <c r="AP3549" s="58">
        <v>4</v>
      </c>
      <c r="AQ3549" s="58">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58">
        <f ca="1">COUNTIF(INDIRECT("H"&amp;(ROW()+12*(($AN3549-1)*3+$AO3549)-ROW())/12+5):INDIRECT("S"&amp;(ROW()+12*(($AN3549-1)*3+$AO3549)-ROW())/12+5),AQ3549)</f>
        <v>0</v>
      </c>
      <c r="AU3549" s="58">
        <f ca="1">IF(AND(AQ3549&gt;0,AR3549&gt;0),COUNTIF(AU$6:AU3548,"&gt;0")+1,0)</f>
        <v>0</v>
      </c>
    </row>
    <row r="3550" spans="40:47">
      <c r="AN3550" s="58">
        <v>99</v>
      </c>
      <c r="AO3550" s="58">
        <v>2</v>
      </c>
      <c r="AP3550" s="58">
        <v>5</v>
      </c>
      <c r="AQ3550" s="58">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58">
        <f ca="1">COUNTIF(INDIRECT("H"&amp;(ROW()+12*(($AN3550-1)*3+$AO3550)-ROW())/12+5):INDIRECT("S"&amp;(ROW()+12*(($AN3550-1)*3+$AO3550)-ROW())/12+5),AQ3550)</f>
        <v>0</v>
      </c>
      <c r="AU3550" s="58">
        <f ca="1">IF(AND(AQ3550&gt;0,AR3550&gt;0),COUNTIF(AU$6:AU3549,"&gt;0")+1,0)</f>
        <v>0</v>
      </c>
    </row>
    <row r="3551" spans="40:47">
      <c r="AN3551" s="58">
        <v>99</v>
      </c>
      <c r="AO3551" s="58">
        <v>2</v>
      </c>
      <c r="AP3551" s="58">
        <v>6</v>
      </c>
      <c r="AQ3551" s="58">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58">
        <f ca="1">COUNTIF(INDIRECT("H"&amp;(ROW()+12*(($AN3551-1)*3+$AO3551)-ROW())/12+5):INDIRECT("S"&amp;(ROW()+12*(($AN3551-1)*3+$AO3551)-ROW())/12+5),AQ3551)</f>
        <v>0</v>
      </c>
      <c r="AU3551" s="58">
        <f ca="1">IF(AND(AQ3551&gt;0,AR3551&gt;0),COUNTIF(AU$6:AU3550,"&gt;0")+1,0)</f>
        <v>0</v>
      </c>
    </row>
    <row r="3552" spans="40:47">
      <c r="AN3552" s="58">
        <v>99</v>
      </c>
      <c r="AO3552" s="58">
        <v>2</v>
      </c>
      <c r="AP3552" s="58">
        <v>7</v>
      </c>
      <c r="AQ3552" s="58">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58">
        <f ca="1">COUNTIF(INDIRECT("H"&amp;(ROW()+12*(($AN3552-1)*3+$AO3552)-ROW())/12+5):INDIRECT("S"&amp;(ROW()+12*(($AN3552-1)*3+$AO3552)-ROW())/12+5),AQ3552)</f>
        <v>0</v>
      </c>
      <c r="AU3552" s="58">
        <f ca="1">IF(AND(AQ3552&gt;0,AR3552&gt;0),COUNTIF(AU$6:AU3551,"&gt;0")+1,0)</f>
        <v>0</v>
      </c>
    </row>
    <row r="3553" spans="40:47">
      <c r="AN3553" s="58">
        <v>99</v>
      </c>
      <c r="AO3553" s="58">
        <v>2</v>
      </c>
      <c r="AP3553" s="58">
        <v>8</v>
      </c>
      <c r="AQ3553" s="58">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58">
        <f ca="1">COUNTIF(INDIRECT("H"&amp;(ROW()+12*(($AN3553-1)*3+$AO3553)-ROW())/12+5):INDIRECT("S"&amp;(ROW()+12*(($AN3553-1)*3+$AO3553)-ROW())/12+5),AQ3553)</f>
        <v>0</v>
      </c>
      <c r="AU3553" s="58">
        <f ca="1">IF(AND(AQ3553&gt;0,AR3553&gt;0),COUNTIF(AU$6:AU3552,"&gt;0")+1,0)</f>
        <v>0</v>
      </c>
    </row>
    <row r="3554" spans="40:47">
      <c r="AN3554" s="58">
        <v>99</v>
      </c>
      <c r="AO3554" s="58">
        <v>2</v>
      </c>
      <c r="AP3554" s="58">
        <v>9</v>
      </c>
      <c r="AQ3554" s="58">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58">
        <f ca="1">COUNTIF(INDIRECT("H"&amp;(ROW()+12*(($AN3554-1)*3+$AO3554)-ROW())/12+5):INDIRECT("S"&amp;(ROW()+12*(($AN3554-1)*3+$AO3554)-ROW())/12+5),AQ3554)</f>
        <v>0</v>
      </c>
      <c r="AU3554" s="58">
        <f ca="1">IF(AND(AQ3554&gt;0,AR3554&gt;0),COUNTIF(AU$6:AU3553,"&gt;0")+1,0)</f>
        <v>0</v>
      </c>
    </row>
    <row r="3555" spans="40:47">
      <c r="AN3555" s="58">
        <v>99</v>
      </c>
      <c r="AO3555" s="58">
        <v>2</v>
      </c>
      <c r="AP3555" s="58">
        <v>10</v>
      </c>
      <c r="AQ3555" s="58">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58">
        <f ca="1">COUNTIF(INDIRECT("H"&amp;(ROW()+12*(($AN3555-1)*3+$AO3555)-ROW())/12+5):INDIRECT("S"&amp;(ROW()+12*(($AN3555-1)*3+$AO3555)-ROW())/12+5),AQ3555)</f>
        <v>0</v>
      </c>
      <c r="AU3555" s="58">
        <f ca="1">IF(AND(AQ3555&gt;0,AR3555&gt;0),COUNTIF(AU$6:AU3554,"&gt;0")+1,0)</f>
        <v>0</v>
      </c>
    </row>
    <row r="3556" spans="40:47">
      <c r="AN3556" s="58">
        <v>99</v>
      </c>
      <c r="AO3556" s="58">
        <v>2</v>
      </c>
      <c r="AP3556" s="58">
        <v>11</v>
      </c>
      <c r="AQ3556" s="58">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58">
        <f ca="1">COUNTIF(INDIRECT("H"&amp;(ROW()+12*(($AN3556-1)*3+$AO3556)-ROW())/12+5):INDIRECT("S"&amp;(ROW()+12*(($AN3556-1)*3+$AO3556)-ROW())/12+5),AQ3556)</f>
        <v>0</v>
      </c>
      <c r="AU3556" s="58">
        <f ca="1">IF(AND(AQ3556&gt;0,AR3556&gt;0),COUNTIF(AU$6:AU3555,"&gt;0")+1,0)</f>
        <v>0</v>
      </c>
    </row>
    <row r="3557" spans="40:47">
      <c r="AN3557" s="58">
        <v>99</v>
      </c>
      <c r="AO3557" s="58">
        <v>2</v>
      </c>
      <c r="AP3557" s="58">
        <v>12</v>
      </c>
      <c r="AQ3557" s="58">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58">
        <f ca="1">COUNTIF(INDIRECT("H"&amp;(ROW()+12*(($AN3557-1)*3+$AO3557)-ROW())/12+5):INDIRECT("S"&amp;(ROW()+12*(($AN3557-1)*3+$AO3557)-ROW())/12+5),AQ3557)</f>
        <v>0</v>
      </c>
      <c r="AU3557" s="58">
        <f ca="1">IF(AND(AQ3557&gt;0,AR3557&gt;0),COUNTIF(AU$6:AU3556,"&gt;0")+1,0)</f>
        <v>0</v>
      </c>
    </row>
    <row r="3558" spans="40:47">
      <c r="AN3558" s="58">
        <v>99</v>
      </c>
      <c r="AO3558" s="58">
        <v>3</v>
      </c>
      <c r="AP3558" s="58">
        <v>1</v>
      </c>
      <c r="AQ3558" s="58">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58">
        <f ca="1">COUNTIF(INDIRECT("H"&amp;(ROW()+12*(($AN3558-1)*3+$AO3558)-ROW())/12+5):INDIRECT("S"&amp;(ROW()+12*(($AN3558-1)*3+$AO3558)-ROW())/12+5),AQ3558)</f>
        <v>0</v>
      </c>
      <c r="AU3558" s="58">
        <f ca="1">IF(AND(AQ3558&gt;0,AR3558&gt;0),COUNTIF(AU$6:AU3557,"&gt;0")+1,0)</f>
        <v>0</v>
      </c>
    </row>
    <row r="3559" spans="40:47">
      <c r="AN3559" s="58">
        <v>99</v>
      </c>
      <c r="AO3559" s="58">
        <v>3</v>
      </c>
      <c r="AP3559" s="58">
        <v>2</v>
      </c>
      <c r="AQ3559" s="58">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58">
        <f ca="1">COUNTIF(INDIRECT("H"&amp;(ROW()+12*(($AN3559-1)*3+$AO3559)-ROW())/12+5):INDIRECT("S"&amp;(ROW()+12*(($AN3559-1)*3+$AO3559)-ROW())/12+5),AQ3559)</f>
        <v>0</v>
      </c>
      <c r="AU3559" s="58">
        <f ca="1">IF(AND(AQ3559&gt;0,AR3559&gt;0),COUNTIF(AU$6:AU3558,"&gt;0")+1,0)</f>
        <v>0</v>
      </c>
    </row>
    <row r="3560" spans="40:47">
      <c r="AN3560" s="58">
        <v>99</v>
      </c>
      <c r="AO3560" s="58">
        <v>3</v>
      </c>
      <c r="AP3560" s="58">
        <v>3</v>
      </c>
      <c r="AQ3560" s="58">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58">
        <f ca="1">COUNTIF(INDIRECT("H"&amp;(ROW()+12*(($AN3560-1)*3+$AO3560)-ROW())/12+5):INDIRECT("S"&amp;(ROW()+12*(($AN3560-1)*3+$AO3560)-ROW())/12+5),AQ3560)</f>
        <v>0</v>
      </c>
      <c r="AU3560" s="58">
        <f ca="1">IF(AND(AQ3560&gt;0,AR3560&gt;0),COUNTIF(AU$6:AU3559,"&gt;0")+1,0)</f>
        <v>0</v>
      </c>
    </row>
    <row r="3561" spans="40:47">
      <c r="AN3561" s="58">
        <v>99</v>
      </c>
      <c r="AO3561" s="58">
        <v>3</v>
      </c>
      <c r="AP3561" s="58">
        <v>4</v>
      </c>
      <c r="AQ3561" s="58">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58">
        <f ca="1">COUNTIF(INDIRECT("H"&amp;(ROW()+12*(($AN3561-1)*3+$AO3561)-ROW())/12+5):INDIRECT("S"&amp;(ROW()+12*(($AN3561-1)*3+$AO3561)-ROW())/12+5),AQ3561)</f>
        <v>0</v>
      </c>
      <c r="AU3561" s="58">
        <f ca="1">IF(AND(AQ3561&gt;0,AR3561&gt;0),COUNTIF(AU$6:AU3560,"&gt;0")+1,0)</f>
        <v>0</v>
      </c>
    </row>
    <row r="3562" spans="40:47">
      <c r="AN3562" s="58">
        <v>99</v>
      </c>
      <c r="AO3562" s="58">
        <v>3</v>
      </c>
      <c r="AP3562" s="58">
        <v>5</v>
      </c>
      <c r="AQ3562" s="58">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58">
        <f ca="1">COUNTIF(INDIRECT("H"&amp;(ROW()+12*(($AN3562-1)*3+$AO3562)-ROW())/12+5):INDIRECT("S"&amp;(ROW()+12*(($AN3562-1)*3+$AO3562)-ROW())/12+5),AQ3562)</f>
        <v>0</v>
      </c>
      <c r="AU3562" s="58">
        <f ca="1">IF(AND(AQ3562&gt;0,AR3562&gt;0),COUNTIF(AU$6:AU3561,"&gt;0")+1,0)</f>
        <v>0</v>
      </c>
    </row>
    <row r="3563" spans="40:47">
      <c r="AN3563" s="58">
        <v>99</v>
      </c>
      <c r="AO3563" s="58">
        <v>3</v>
      </c>
      <c r="AP3563" s="58">
        <v>6</v>
      </c>
      <c r="AQ3563" s="58">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58">
        <f ca="1">COUNTIF(INDIRECT("H"&amp;(ROW()+12*(($AN3563-1)*3+$AO3563)-ROW())/12+5):INDIRECT("S"&amp;(ROW()+12*(($AN3563-1)*3+$AO3563)-ROW())/12+5),AQ3563)</f>
        <v>0</v>
      </c>
      <c r="AU3563" s="58">
        <f ca="1">IF(AND(AQ3563&gt;0,AR3563&gt;0),COUNTIF(AU$6:AU3562,"&gt;0")+1,0)</f>
        <v>0</v>
      </c>
    </row>
    <row r="3564" spans="40:47">
      <c r="AN3564" s="58">
        <v>99</v>
      </c>
      <c r="AO3564" s="58">
        <v>3</v>
      </c>
      <c r="AP3564" s="58">
        <v>7</v>
      </c>
      <c r="AQ3564" s="58">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58">
        <f ca="1">COUNTIF(INDIRECT("H"&amp;(ROW()+12*(($AN3564-1)*3+$AO3564)-ROW())/12+5):INDIRECT("S"&amp;(ROW()+12*(($AN3564-1)*3+$AO3564)-ROW())/12+5),AQ3564)</f>
        <v>0</v>
      </c>
      <c r="AU3564" s="58">
        <f ca="1">IF(AND(AQ3564&gt;0,AR3564&gt;0),COUNTIF(AU$6:AU3563,"&gt;0")+1,0)</f>
        <v>0</v>
      </c>
    </row>
    <row r="3565" spans="40:47">
      <c r="AN3565" s="58">
        <v>99</v>
      </c>
      <c r="AO3565" s="58">
        <v>3</v>
      </c>
      <c r="AP3565" s="58">
        <v>8</v>
      </c>
      <c r="AQ3565" s="58">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58">
        <f ca="1">COUNTIF(INDIRECT("H"&amp;(ROW()+12*(($AN3565-1)*3+$AO3565)-ROW())/12+5):INDIRECT("S"&amp;(ROW()+12*(($AN3565-1)*3+$AO3565)-ROW())/12+5),AQ3565)</f>
        <v>0</v>
      </c>
      <c r="AU3565" s="58">
        <f ca="1">IF(AND(AQ3565&gt;0,AR3565&gt;0),COUNTIF(AU$6:AU3564,"&gt;0")+1,0)</f>
        <v>0</v>
      </c>
    </row>
    <row r="3566" spans="40:47">
      <c r="AN3566" s="58">
        <v>99</v>
      </c>
      <c r="AO3566" s="58">
        <v>3</v>
      </c>
      <c r="AP3566" s="58">
        <v>9</v>
      </c>
      <c r="AQ3566" s="58">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58">
        <f ca="1">COUNTIF(INDIRECT("H"&amp;(ROW()+12*(($AN3566-1)*3+$AO3566)-ROW())/12+5):INDIRECT("S"&amp;(ROW()+12*(($AN3566-1)*3+$AO3566)-ROW())/12+5),AQ3566)</f>
        <v>0</v>
      </c>
      <c r="AU3566" s="58">
        <f ca="1">IF(AND(AQ3566&gt;0,AR3566&gt;0),COUNTIF(AU$6:AU3565,"&gt;0")+1,0)</f>
        <v>0</v>
      </c>
    </row>
    <row r="3567" spans="40:47">
      <c r="AN3567" s="58">
        <v>99</v>
      </c>
      <c r="AO3567" s="58">
        <v>3</v>
      </c>
      <c r="AP3567" s="58">
        <v>10</v>
      </c>
      <c r="AQ3567" s="58">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58">
        <f ca="1">COUNTIF(INDIRECT("H"&amp;(ROW()+12*(($AN3567-1)*3+$AO3567)-ROW())/12+5):INDIRECT("S"&amp;(ROW()+12*(($AN3567-1)*3+$AO3567)-ROW())/12+5),AQ3567)</f>
        <v>0</v>
      </c>
      <c r="AU3567" s="58">
        <f ca="1">IF(AND(AQ3567&gt;0,AR3567&gt;0),COUNTIF(AU$6:AU3566,"&gt;0")+1,0)</f>
        <v>0</v>
      </c>
    </row>
    <row r="3568" spans="40:47">
      <c r="AN3568" s="58">
        <v>99</v>
      </c>
      <c r="AO3568" s="58">
        <v>3</v>
      </c>
      <c r="AP3568" s="58">
        <v>11</v>
      </c>
      <c r="AQ3568" s="58">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58">
        <f ca="1">COUNTIF(INDIRECT("H"&amp;(ROW()+12*(($AN3568-1)*3+$AO3568)-ROW())/12+5):INDIRECT("S"&amp;(ROW()+12*(($AN3568-1)*3+$AO3568)-ROW())/12+5),AQ3568)</f>
        <v>0</v>
      </c>
      <c r="AU3568" s="58">
        <f ca="1">IF(AND(AQ3568&gt;0,AR3568&gt;0),COUNTIF(AU$6:AU3567,"&gt;0")+1,0)</f>
        <v>0</v>
      </c>
    </row>
    <row r="3569" spans="40:47">
      <c r="AN3569" s="243">
        <v>99</v>
      </c>
      <c r="AO3569" s="243">
        <v>3</v>
      </c>
      <c r="AP3569" s="243">
        <v>12</v>
      </c>
      <c r="AQ3569" s="243">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243">
        <f ca="1">COUNTIF(INDIRECT("H"&amp;(ROW()+12*(($AN3569-1)*3+$AO3569)-ROW())/12+5):INDIRECT("S"&amp;(ROW()+12*(($AN3569-1)*3+$AO3569)-ROW())/12+5),AQ3569)</f>
        <v>0</v>
      </c>
      <c r="AS3569" s="243"/>
      <c r="AT3569" s="243"/>
      <c r="AU3569" s="243">
        <f ca="1">IF(AND(AQ3569&gt;0,AR3569&gt;0),COUNTIF(AU$6:AU3568,"&gt;0")+1,0)</f>
        <v>0</v>
      </c>
    </row>
    <row r="3570" spans="40:47">
      <c r="AN3570" s="58">
        <v>100</v>
      </c>
      <c r="AO3570" s="58">
        <v>1</v>
      </c>
      <c r="AP3570" s="58">
        <v>1</v>
      </c>
      <c r="AQ3570" s="58">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58">
        <f ca="1">COUNTIF(INDIRECT("H"&amp;(ROW()+12*(($AN3570-1)*3+$AO3570)-ROW())/12+5):INDIRECT("S"&amp;(ROW()+12*(($AN3570-1)*3+$AO3570)-ROW())/12+5),AQ3570)</f>
        <v>0</v>
      </c>
      <c r="AU3570" s="58">
        <f ca="1">IF(AND(AQ3570&gt;0,AR3570&gt;0),COUNTIF(AU$6:AU3569,"&gt;0")+1,0)</f>
        <v>0</v>
      </c>
    </row>
    <row r="3571" spans="40:47">
      <c r="AN3571" s="58">
        <v>100</v>
      </c>
      <c r="AO3571" s="58">
        <v>1</v>
      </c>
      <c r="AP3571" s="58">
        <v>2</v>
      </c>
      <c r="AQ3571" s="58">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58">
        <f ca="1">COUNTIF(INDIRECT("H"&amp;(ROW()+12*(($AN3571-1)*3+$AO3571)-ROW())/12+5):INDIRECT("S"&amp;(ROW()+12*(($AN3571-1)*3+$AO3571)-ROW())/12+5),AQ3571)</f>
        <v>0</v>
      </c>
      <c r="AU3571" s="58">
        <f ca="1">IF(AND(AQ3571&gt;0,AR3571&gt;0),COUNTIF(AU$6:AU3570,"&gt;0")+1,0)</f>
        <v>0</v>
      </c>
    </row>
    <row r="3572" spans="40:47">
      <c r="AN3572" s="58">
        <v>100</v>
      </c>
      <c r="AO3572" s="58">
        <v>1</v>
      </c>
      <c r="AP3572" s="58">
        <v>3</v>
      </c>
      <c r="AQ3572" s="58">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58">
        <f ca="1">COUNTIF(INDIRECT("H"&amp;(ROW()+12*(($AN3572-1)*3+$AO3572)-ROW())/12+5):INDIRECT("S"&amp;(ROW()+12*(($AN3572-1)*3+$AO3572)-ROW())/12+5),AQ3572)</f>
        <v>0</v>
      </c>
      <c r="AU3572" s="58">
        <f ca="1">IF(AND(AQ3572&gt;0,AR3572&gt;0),COUNTIF(AU$6:AU3571,"&gt;0")+1,0)</f>
        <v>0</v>
      </c>
    </row>
    <row r="3573" spans="40:47">
      <c r="AN3573" s="58">
        <v>100</v>
      </c>
      <c r="AO3573" s="58">
        <v>1</v>
      </c>
      <c r="AP3573" s="58">
        <v>4</v>
      </c>
      <c r="AQ3573" s="58">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58">
        <f ca="1">COUNTIF(INDIRECT("H"&amp;(ROW()+12*(($AN3573-1)*3+$AO3573)-ROW())/12+5):INDIRECT("S"&amp;(ROW()+12*(($AN3573-1)*3+$AO3573)-ROW())/12+5),AQ3573)</f>
        <v>0</v>
      </c>
      <c r="AU3573" s="58">
        <f ca="1">IF(AND(AQ3573&gt;0,AR3573&gt;0),COUNTIF(AU$6:AU3572,"&gt;0")+1,0)</f>
        <v>0</v>
      </c>
    </row>
    <row r="3574" spans="40:47">
      <c r="AN3574" s="58">
        <v>100</v>
      </c>
      <c r="AO3574" s="58">
        <v>1</v>
      </c>
      <c r="AP3574" s="58">
        <v>5</v>
      </c>
      <c r="AQ3574" s="58">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58">
        <f ca="1">COUNTIF(INDIRECT("H"&amp;(ROW()+12*(($AN3574-1)*3+$AO3574)-ROW())/12+5):INDIRECT("S"&amp;(ROW()+12*(($AN3574-1)*3+$AO3574)-ROW())/12+5),AQ3574)</f>
        <v>0</v>
      </c>
      <c r="AU3574" s="58">
        <f ca="1">IF(AND(AQ3574&gt;0,AR3574&gt;0),COUNTIF(AU$6:AU3573,"&gt;0")+1,0)</f>
        <v>0</v>
      </c>
    </row>
    <row r="3575" spans="40:47">
      <c r="AN3575" s="58">
        <v>100</v>
      </c>
      <c r="AO3575" s="58">
        <v>1</v>
      </c>
      <c r="AP3575" s="58">
        <v>6</v>
      </c>
      <c r="AQ3575" s="58">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58">
        <f ca="1">COUNTIF(INDIRECT("H"&amp;(ROW()+12*(($AN3575-1)*3+$AO3575)-ROW())/12+5):INDIRECT("S"&amp;(ROW()+12*(($AN3575-1)*3+$AO3575)-ROW())/12+5),AQ3575)</f>
        <v>0</v>
      </c>
      <c r="AU3575" s="58">
        <f ca="1">IF(AND(AQ3575&gt;0,AR3575&gt;0),COUNTIF(AU$6:AU3574,"&gt;0")+1,0)</f>
        <v>0</v>
      </c>
    </row>
    <row r="3576" spans="40:47">
      <c r="AN3576" s="58">
        <v>100</v>
      </c>
      <c r="AO3576" s="58">
        <v>1</v>
      </c>
      <c r="AP3576" s="58">
        <v>7</v>
      </c>
      <c r="AQ3576" s="58">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58">
        <f ca="1">COUNTIF(INDIRECT("H"&amp;(ROW()+12*(($AN3576-1)*3+$AO3576)-ROW())/12+5):INDIRECT("S"&amp;(ROW()+12*(($AN3576-1)*3+$AO3576)-ROW())/12+5),AQ3576)</f>
        <v>0</v>
      </c>
      <c r="AU3576" s="58">
        <f ca="1">IF(AND(AQ3576&gt;0,AR3576&gt;0),COUNTIF(AU$6:AU3575,"&gt;0")+1,0)</f>
        <v>0</v>
      </c>
    </row>
    <row r="3577" spans="40:47">
      <c r="AN3577" s="58">
        <v>100</v>
      </c>
      <c r="AO3577" s="58">
        <v>1</v>
      </c>
      <c r="AP3577" s="58">
        <v>8</v>
      </c>
      <c r="AQ3577" s="58">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58">
        <f ca="1">COUNTIF(INDIRECT("H"&amp;(ROW()+12*(($AN3577-1)*3+$AO3577)-ROW())/12+5):INDIRECT("S"&amp;(ROW()+12*(($AN3577-1)*3+$AO3577)-ROW())/12+5),AQ3577)</f>
        <v>0</v>
      </c>
      <c r="AU3577" s="58">
        <f ca="1">IF(AND(AQ3577&gt;0,AR3577&gt;0),COUNTIF(AU$6:AU3576,"&gt;0")+1,0)</f>
        <v>0</v>
      </c>
    </row>
    <row r="3578" spans="40:47">
      <c r="AN3578" s="58">
        <v>100</v>
      </c>
      <c r="AO3578" s="58">
        <v>1</v>
      </c>
      <c r="AP3578" s="58">
        <v>9</v>
      </c>
      <c r="AQ3578" s="58">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58">
        <f ca="1">COUNTIF(INDIRECT("H"&amp;(ROW()+12*(($AN3578-1)*3+$AO3578)-ROW())/12+5):INDIRECT("S"&amp;(ROW()+12*(($AN3578-1)*3+$AO3578)-ROW())/12+5),AQ3578)</f>
        <v>0</v>
      </c>
      <c r="AU3578" s="58">
        <f ca="1">IF(AND(AQ3578&gt;0,AR3578&gt;0),COUNTIF(AU$6:AU3577,"&gt;0")+1,0)</f>
        <v>0</v>
      </c>
    </row>
    <row r="3579" spans="40:47">
      <c r="AN3579" s="58">
        <v>100</v>
      </c>
      <c r="AO3579" s="58">
        <v>1</v>
      </c>
      <c r="AP3579" s="58">
        <v>10</v>
      </c>
      <c r="AQ3579" s="58">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58">
        <f ca="1">COUNTIF(INDIRECT("H"&amp;(ROW()+12*(($AN3579-1)*3+$AO3579)-ROW())/12+5):INDIRECT("S"&amp;(ROW()+12*(($AN3579-1)*3+$AO3579)-ROW())/12+5),AQ3579)</f>
        <v>0</v>
      </c>
      <c r="AU3579" s="58">
        <f ca="1">IF(AND(AQ3579&gt;0,AR3579&gt;0),COUNTIF(AU$6:AU3578,"&gt;0")+1,0)</f>
        <v>0</v>
      </c>
    </row>
    <row r="3580" spans="40:47">
      <c r="AN3580" s="58">
        <v>100</v>
      </c>
      <c r="AO3580" s="58">
        <v>1</v>
      </c>
      <c r="AP3580" s="58">
        <v>11</v>
      </c>
      <c r="AQ3580" s="58">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58">
        <f ca="1">COUNTIF(INDIRECT("H"&amp;(ROW()+12*(($AN3580-1)*3+$AO3580)-ROW())/12+5):INDIRECT("S"&amp;(ROW()+12*(($AN3580-1)*3+$AO3580)-ROW())/12+5),AQ3580)</f>
        <v>0</v>
      </c>
      <c r="AU3580" s="58">
        <f ca="1">IF(AND(AQ3580&gt;0,AR3580&gt;0),COUNTIF(AU$6:AU3579,"&gt;0")+1,0)</f>
        <v>0</v>
      </c>
    </row>
    <row r="3581" spans="40:47">
      <c r="AN3581" s="58">
        <v>100</v>
      </c>
      <c r="AO3581" s="58">
        <v>1</v>
      </c>
      <c r="AP3581" s="58">
        <v>12</v>
      </c>
      <c r="AQ3581" s="58">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58">
        <f ca="1">COUNTIF(INDIRECT("H"&amp;(ROW()+12*(($AN3581-1)*3+$AO3581)-ROW())/12+5):INDIRECT("S"&amp;(ROW()+12*(($AN3581-1)*3+$AO3581)-ROW())/12+5),AQ3581)</f>
        <v>0</v>
      </c>
      <c r="AU3581" s="58">
        <f ca="1">IF(AND(AQ3581&gt;0,AR3581&gt;0),COUNTIF(AU$6:AU3580,"&gt;0")+1,0)</f>
        <v>0</v>
      </c>
    </row>
    <row r="3582" spans="40:47">
      <c r="AN3582" s="58">
        <v>100</v>
      </c>
      <c r="AO3582" s="58">
        <v>2</v>
      </c>
      <c r="AP3582" s="58">
        <v>1</v>
      </c>
      <c r="AQ3582" s="58">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58">
        <f ca="1">COUNTIF(INDIRECT("H"&amp;(ROW()+12*(($AN3582-1)*3+$AO3582)-ROW())/12+5):INDIRECT("S"&amp;(ROW()+12*(($AN3582-1)*3+$AO3582)-ROW())/12+5),AQ3582)</f>
        <v>0</v>
      </c>
      <c r="AU3582" s="58">
        <f ca="1">IF(AND(AQ3582&gt;0,AR3582&gt;0),COUNTIF(AU$6:AU3581,"&gt;0")+1,0)</f>
        <v>0</v>
      </c>
    </row>
    <row r="3583" spans="40:47">
      <c r="AN3583" s="58">
        <v>100</v>
      </c>
      <c r="AO3583" s="58">
        <v>2</v>
      </c>
      <c r="AP3583" s="58">
        <v>2</v>
      </c>
      <c r="AQ3583" s="58">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58">
        <f ca="1">COUNTIF(INDIRECT("H"&amp;(ROW()+12*(($AN3583-1)*3+$AO3583)-ROW())/12+5):INDIRECT("S"&amp;(ROW()+12*(($AN3583-1)*3+$AO3583)-ROW())/12+5),AQ3583)</f>
        <v>0</v>
      </c>
      <c r="AU3583" s="58">
        <f ca="1">IF(AND(AQ3583&gt;0,AR3583&gt;0),COUNTIF(AU$6:AU3582,"&gt;0")+1,0)</f>
        <v>0</v>
      </c>
    </row>
    <row r="3584" spans="40:47">
      <c r="AN3584" s="58">
        <v>100</v>
      </c>
      <c r="AO3584" s="58">
        <v>2</v>
      </c>
      <c r="AP3584" s="58">
        <v>3</v>
      </c>
      <c r="AQ3584" s="58">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58">
        <f ca="1">COUNTIF(INDIRECT("H"&amp;(ROW()+12*(($AN3584-1)*3+$AO3584)-ROW())/12+5):INDIRECT("S"&amp;(ROW()+12*(($AN3584-1)*3+$AO3584)-ROW())/12+5),AQ3584)</f>
        <v>0</v>
      </c>
      <c r="AU3584" s="58">
        <f ca="1">IF(AND(AQ3584&gt;0,AR3584&gt;0),COUNTIF(AU$6:AU3583,"&gt;0")+1,0)</f>
        <v>0</v>
      </c>
    </row>
    <row r="3585" spans="40:47">
      <c r="AN3585" s="58">
        <v>100</v>
      </c>
      <c r="AO3585" s="58">
        <v>2</v>
      </c>
      <c r="AP3585" s="58">
        <v>4</v>
      </c>
      <c r="AQ3585" s="58">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58">
        <f ca="1">COUNTIF(INDIRECT("H"&amp;(ROW()+12*(($AN3585-1)*3+$AO3585)-ROW())/12+5):INDIRECT("S"&amp;(ROW()+12*(($AN3585-1)*3+$AO3585)-ROW())/12+5),AQ3585)</f>
        <v>0</v>
      </c>
      <c r="AU3585" s="58">
        <f ca="1">IF(AND(AQ3585&gt;0,AR3585&gt;0),COUNTIF(AU$6:AU3584,"&gt;0")+1,0)</f>
        <v>0</v>
      </c>
    </row>
    <row r="3586" spans="40:47">
      <c r="AN3586" s="58">
        <v>100</v>
      </c>
      <c r="AO3586" s="58">
        <v>2</v>
      </c>
      <c r="AP3586" s="58">
        <v>5</v>
      </c>
      <c r="AQ3586" s="58">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58">
        <f ca="1">COUNTIF(INDIRECT("H"&amp;(ROW()+12*(($AN3586-1)*3+$AO3586)-ROW())/12+5):INDIRECT("S"&amp;(ROW()+12*(($AN3586-1)*3+$AO3586)-ROW())/12+5),AQ3586)</f>
        <v>0</v>
      </c>
      <c r="AU3586" s="58">
        <f ca="1">IF(AND(AQ3586&gt;0,AR3586&gt;0),COUNTIF(AU$6:AU3585,"&gt;0")+1,0)</f>
        <v>0</v>
      </c>
    </row>
    <row r="3587" spans="40:47">
      <c r="AN3587" s="58">
        <v>100</v>
      </c>
      <c r="AO3587" s="58">
        <v>2</v>
      </c>
      <c r="AP3587" s="58">
        <v>6</v>
      </c>
      <c r="AQ3587" s="58">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58">
        <f ca="1">COUNTIF(INDIRECT("H"&amp;(ROW()+12*(($AN3587-1)*3+$AO3587)-ROW())/12+5):INDIRECT("S"&amp;(ROW()+12*(($AN3587-1)*3+$AO3587)-ROW())/12+5),AQ3587)</f>
        <v>0</v>
      </c>
      <c r="AU3587" s="58">
        <f ca="1">IF(AND(AQ3587&gt;0,AR3587&gt;0),COUNTIF(AU$6:AU3586,"&gt;0")+1,0)</f>
        <v>0</v>
      </c>
    </row>
    <row r="3588" spans="40:47">
      <c r="AN3588" s="58">
        <v>100</v>
      </c>
      <c r="AO3588" s="58">
        <v>2</v>
      </c>
      <c r="AP3588" s="58">
        <v>7</v>
      </c>
      <c r="AQ3588" s="58">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58">
        <f ca="1">COUNTIF(INDIRECT("H"&amp;(ROW()+12*(($AN3588-1)*3+$AO3588)-ROW())/12+5):INDIRECT("S"&amp;(ROW()+12*(($AN3588-1)*3+$AO3588)-ROW())/12+5),AQ3588)</f>
        <v>0</v>
      </c>
      <c r="AU3588" s="58">
        <f ca="1">IF(AND(AQ3588&gt;0,AR3588&gt;0),COUNTIF(AU$6:AU3587,"&gt;0")+1,0)</f>
        <v>0</v>
      </c>
    </row>
    <row r="3589" spans="40:47">
      <c r="AN3589" s="58">
        <v>100</v>
      </c>
      <c r="AO3589" s="58">
        <v>2</v>
      </c>
      <c r="AP3589" s="58">
        <v>8</v>
      </c>
      <c r="AQ3589" s="58">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58">
        <f ca="1">COUNTIF(INDIRECT("H"&amp;(ROW()+12*(($AN3589-1)*3+$AO3589)-ROW())/12+5):INDIRECT("S"&amp;(ROW()+12*(($AN3589-1)*3+$AO3589)-ROW())/12+5),AQ3589)</f>
        <v>0</v>
      </c>
      <c r="AU3589" s="58">
        <f ca="1">IF(AND(AQ3589&gt;0,AR3589&gt;0),COUNTIF(AU$6:AU3588,"&gt;0")+1,0)</f>
        <v>0</v>
      </c>
    </row>
    <row r="3590" spans="40:47">
      <c r="AN3590" s="58">
        <v>100</v>
      </c>
      <c r="AO3590" s="58">
        <v>2</v>
      </c>
      <c r="AP3590" s="58">
        <v>9</v>
      </c>
      <c r="AQ3590" s="58">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58">
        <f ca="1">COUNTIF(INDIRECT("H"&amp;(ROW()+12*(($AN3590-1)*3+$AO3590)-ROW())/12+5):INDIRECT("S"&amp;(ROW()+12*(($AN3590-1)*3+$AO3590)-ROW())/12+5),AQ3590)</f>
        <v>0</v>
      </c>
      <c r="AU3590" s="58">
        <f ca="1">IF(AND(AQ3590&gt;0,AR3590&gt;0),COUNTIF(AU$6:AU3589,"&gt;0")+1,0)</f>
        <v>0</v>
      </c>
    </row>
    <row r="3591" spans="40:47">
      <c r="AN3591" s="58">
        <v>100</v>
      </c>
      <c r="AO3591" s="58">
        <v>2</v>
      </c>
      <c r="AP3591" s="58">
        <v>10</v>
      </c>
      <c r="AQ3591" s="58">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58">
        <f ca="1">COUNTIF(INDIRECT("H"&amp;(ROW()+12*(($AN3591-1)*3+$AO3591)-ROW())/12+5):INDIRECT("S"&amp;(ROW()+12*(($AN3591-1)*3+$AO3591)-ROW())/12+5),AQ3591)</f>
        <v>0</v>
      </c>
      <c r="AU3591" s="58">
        <f ca="1">IF(AND(AQ3591&gt;0,AR3591&gt;0),COUNTIF(AU$6:AU3590,"&gt;0")+1,0)</f>
        <v>0</v>
      </c>
    </row>
    <row r="3592" spans="40:47">
      <c r="AN3592" s="58">
        <v>100</v>
      </c>
      <c r="AO3592" s="58">
        <v>2</v>
      </c>
      <c r="AP3592" s="58">
        <v>11</v>
      </c>
      <c r="AQ3592" s="58">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58">
        <f ca="1">COUNTIF(INDIRECT("H"&amp;(ROW()+12*(($AN3592-1)*3+$AO3592)-ROW())/12+5):INDIRECT("S"&amp;(ROW()+12*(($AN3592-1)*3+$AO3592)-ROW())/12+5),AQ3592)</f>
        <v>0</v>
      </c>
      <c r="AU3592" s="58">
        <f ca="1">IF(AND(AQ3592&gt;0,AR3592&gt;0),COUNTIF(AU$6:AU3591,"&gt;0")+1,0)</f>
        <v>0</v>
      </c>
    </row>
    <row r="3593" spans="40:47">
      <c r="AN3593" s="58">
        <v>100</v>
      </c>
      <c r="AO3593" s="58">
        <v>2</v>
      </c>
      <c r="AP3593" s="58">
        <v>12</v>
      </c>
      <c r="AQ3593" s="58">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58">
        <f ca="1">COUNTIF(INDIRECT("H"&amp;(ROW()+12*(($AN3593-1)*3+$AO3593)-ROW())/12+5):INDIRECT("S"&amp;(ROW()+12*(($AN3593-1)*3+$AO3593)-ROW())/12+5),AQ3593)</f>
        <v>0</v>
      </c>
      <c r="AU3593" s="58">
        <f ca="1">IF(AND(AQ3593&gt;0,AR3593&gt;0),COUNTIF(AU$6:AU3592,"&gt;0")+1,0)</f>
        <v>0</v>
      </c>
    </row>
    <row r="3594" spans="40:47">
      <c r="AN3594" s="58">
        <v>100</v>
      </c>
      <c r="AO3594" s="58">
        <v>3</v>
      </c>
      <c r="AP3594" s="58">
        <v>1</v>
      </c>
      <c r="AQ3594" s="58">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58">
        <f ca="1">COUNTIF(INDIRECT("H"&amp;(ROW()+12*(($AN3594-1)*3+$AO3594)-ROW())/12+5):INDIRECT("S"&amp;(ROW()+12*(($AN3594-1)*3+$AO3594)-ROW())/12+5),AQ3594)</f>
        <v>0</v>
      </c>
      <c r="AU3594" s="58">
        <f ca="1">IF(AND(AQ3594&gt;0,AR3594&gt;0),COUNTIF(AU$6:AU3593,"&gt;0")+1,0)</f>
        <v>0</v>
      </c>
    </row>
    <row r="3595" spans="40:47">
      <c r="AN3595" s="58">
        <v>100</v>
      </c>
      <c r="AO3595" s="58">
        <v>3</v>
      </c>
      <c r="AP3595" s="58">
        <v>2</v>
      </c>
      <c r="AQ3595" s="58">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58">
        <f ca="1">COUNTIF(INDIRECT("H"&amp;(ROW()+12*(($AN3595-1)*3+$AO3595)-ROW())/12+5):INDIRECT("S"&amp;(ROW()+12*(($AN3595-1)*3+$AO3595)-ROW())/12+5),AQ3595)</f>
        <v>0</v>
      </c>
      <c r="AU3595" s="58">
        <f ca="1">IF(AND(AQ3595&gt;0,AR3595&gt;0),COUNTIF(AU$6:AU3594,"&gt;0")+1,0)</f>
        <v>0</v>
      </c>
    </row>
    <row r="3596" spans="40:47">
      <c r="AN3596" s="58">
        <v>100</v>
      </c>
      <c r="AO3596" s="58">
        <v>3</v>
      </c>
      <c r="AP3596" s="58">
        <v>3</v>
      </c>
      <c r="AQ3596" s="58">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58">
        <f ca="1">COUNTIF(INDIRECT("H"&amp;(ROW()+12*(($AN3596-1)*3+$AO3596)-ROW())/12+5):INDIRECT("S"&amp;(ROW()+12*(($AN3596-1)*3+$AO3596)-ROW())/12+5),AQ3596)</f>
        <v>0</v>
      </c>
      <c r="AU3596" s="58">
        <f ca="1">IF(AND(AQ3596&gt;0,AR3596&gt;0),COUNTIF(AU$6:AU3595,"&gt;0")+1,0)</f>
        <v>0</v>
      </c>
    </row>
    <row r="3597" spans="40:47">
      <c r="AN3597" s="58">
        <v>100</v>
      </c>
      <c r="AO3597" s="58">
        <v>3</v>
      </c>
      <c r="AP3597" s="58">
        <v>4</v>
      </c>
      <c r="AQ3597" s="58">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58">
        <f ca="1">COUNTIF(INDIRECT("H"&amp;(ROW()+12*(($AN3597-1)*3+$AO3597)-ROW())/12+5):INDIRECT("S"&amp;(ROW()+12*(($AN3597-1)*3+$AO3597)-ROW())/12+5),AQ3597)</f>
        <v>0</v>
      </c>
      <c r="AU3597" s="58">
        <f ca="1">IF(AND(AQ3597&gt;0,AR3597&gt;0),COUNTIF(AU$6:AU3596,"&gt;0")+1,0)</f>
        <v>0</v>
      </c>
    </row>
    <row r="3598" spans="40:47">
      <c r="AN3598" s="58">
        <v>100</v>
      </c>
      <c r="AO3598" s="58">
        <v>3</v>
      </c>
      <c r="AP3598" s="58">
        <v>5</v>
      </c>
      <c r="AQ3598" s="58">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58">
        <f ca="1">COUNTIF(INDIRECT("H"&amp;(ROW()+12*(($AN3598-1)*3+$AO3598)-ROW())/12+5):INDIRECT("S"&amp;(ROW()+12*(($AN3598-1)*3+$AO3598)-ROW())/12+5),AQ3598)</f>
        <v>0</v>
      </c>
      <c r="AU3598" s="58">
        <f ca="1">IF(AND(AQ3598&gt;0,AR3598&gt;0),COUNTIF(AU$6:AU3597,"&gt;0")+1,0)</f>
        <v>0</v>
      </c>
    </row>
    <row r="3599" spans="40:47">
      <c r="AN3599" s="58">
        <v>100</v>
      </c>
      <c r="AO3599" s="58">
        <v>3</v>
      </c>
      <c r="AP3599" s="58">
        <v>6</v>
      </c>
      <c r="AQ3599" s="58">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58">
        <f ca="1">COUNTIF(INDIRECT("H"&amp;(ROW()+12*(($AN3599-1)*3+$AO3599)-ROW())/12+5):INDIRECT("S"&amp;(ROW()+12*(($AN3599-1)*3+$AO3599)-ROW())/12+5),AQ3599)</f>
        <v>0</v>
      </c>
      <c r="AU3599" s="58">
        <f ca="1">IF(AND(AQ3599&gt;0,AR3599&gt;0),COUNTIF(AU$6:AU3598,"&gt;0")+1,0)</f>
        <v>0</v>
      </c>
    </row>
    <row r="3600" spans="40:47">
      <c r="AN3600" s="58">
        <v>100</v>
      </c>
      <c r="AO3600" s="58">
        <v>3</v>
      </c>
      <c r="AP3600" s="58">
        <v>7</v>
      </c>
      <c r="AQ3600" s="58">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58">
        <f ca="1">COUNTIF(INDIRECT("H"&amp;(ROW()+12*(($AN3600-1)*3+$AO3600)-ROW())/12+5):INDIRECT("S"&amp;(ROW()+12*(($AN3600-1)*3+$AO3600)-ROW())/12+5),AQ3600)</f>
        <v>0</v>
      </c>
      <c r="AU3600" s="58">
        <f ca="1">IF(AND(AQ3600&gt;0,AR3600&gt;0),COUNTIF(AU$6:AU3599,"&gt;0")+1,0)</f>
        <v>0</v>
      </c>
    </row>
    <row r="3601" spans="40:47">
      <c r="AN3601" s="58">
        <v>100</v>
      </c>
      <c r="AO3601" s="58">
        <v>3</v>
      </c>
      <c r="AP3601" s="58">
        <v>8</v>
      </c>
      <c r="AQ3601" s="58">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58">
        <f ca="1">COUNTIF(INDIRECT("H"&amp;(ROW()+12*(($AN3601-1)*3+$AO3601)-ROW())/12+5):INDIRECT("S"&amp;(ROW()+12*(($AN3601-1)*3+$AO3601)-ROW())/12+5),AQ3601)</f>
        <v>0</v>
      </c>
      <c r="AU3601" s="58">
        <f ca="1">IF(AND(AQ3601&gt;0,AR3601&gt;0),COUNTIF(AU$6:AU3600,"&gt;0")+1,0)</f>
        <v>0</v>
      </c>
    </row>
    <row r="3602" spans="40:47">
      <c r="AN3602" s="58">
        <v>100</v>
      </c>
      <c r="AO3602" s="58">
        <v>3</v>
      </c>
      <c r="AP3602" s="58">
        <v>9</v>
      </c>
      <c r="AQ3602" s="58">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58">
        <f ca="1">COUNTIF(INDIRECT("H"&amp;(ROW()+12*(($AN3602-1)*3+$AO3602)-ROW())/12+5):INDIRECT("S"&amp;(ROW()+12*(($AN3602-1)*3+$AO3602)-ROW())/12+5),AQ3602)</f>
        <v>0</v>
      </c>
      <c r="AU3602" s="58">
        <f ca="1">IF(AND(AQ3602&gt;0,AR3602&gt;0),COUNTIF(AU$6:AU3601,"&gt;0")+1,0)</f>
        <v>0</v>
      </c>
    </row>
    <row r="3603" spans="40:47">
      <c r="AN3603" s="58">
        <v>100</v>
      </c>
      <c r="AO3603" s="58">
        <v>3</v>
      </c>
      <c r="AP3603" s="58">
        <v>10</v>
      </c>
      <c r="AQ3603" s="58">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58">
        <f ca="1">COUNTIF(INDIRECT("H"&amp;(ROW()+12*(($AN3603-1)*3+$AO3603)-ROW())/12+5):INDIRECT("S"&amp;(ROW()+12*(($AN3603-1)*3+$AO3603)-ROW())/12+5),AQ3603)</f>
        <v>0</v>
      </c>
      <c r="AU3603" s="58">
        <f ca="1">IF(AND(AQ3603&gt;0,AR3603&gt;0),COUNTIF(AU$6:AU3602,"&gt;0")+1,0)</f>
        <v>0</v>
      </c>
    </row>
    <row r="3604" spans="40:47">
      <c r="AN3604" s="58">
        <v>100</v>
      </c>
      <c r="AO3604" s="58">
        <v>3</v>
      </c>
      <c r="AP3604" s="58">
        <v>11</v>
      </c>
      <c r="AQ3604" s="58">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58">
        <f ca="1">COUNTIF(INDIRECT("H"&amp;(ROW()+12*(($AN3604-1)*3+$AO3604)-ROW())/12+5):INDIRECT("S"&amp;(ROW()+12*(($AN3604-1)*3+$AO3604)-ROW())/12+5),AQ3604)</f>
        <v>0</v>
      </c>
      <c r="AU3604" s="58">
        <f ca="1">IF(AND(AQ3604&gt;0,AR3604&gt;0),COUNTIF(AU$6:AU3603,"&gt;0")+1,0)</f>
        <v>0</v>
      </c>
    </row>
    <row r="3605" spans="40:47">
      <c r="AN3605" s="58">
        <v>100</v>
      </c>
      <c r="AO3605" s="58">
        <v>3</v>
      </c>
      <c r="AP3605" s="58">
        <v>12</v>
      </c>
      <c r="AQ3605" s="58">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58">
        <f ca="1">COUNTIF(INDIRECT("H"&amp;(ROW()+12*(($AN3605-1)*3+$AO3605)-ROW())/12+5):INDIRECT("S"&amp;(ROW()+12*(($AN3605-1)*3+$AO3605)-ROW())/12+5),AQ3605)</f>
        <v>0</v>
      </c>
      <c r="AU3605" s="58">
        <f ca="1">IF(AND(AQ3605&gt;0,AR3605&gt;0),COUNTIF(AU$6:AU3604,"&gt;0")+1,0)</f>
        <v>0</v>
      </c>
    </row>
  </sheetData>
  <sheetProtection algorithmName="SHA-512" hashValue="XJvHHeIXHA8BtzmOOHhFvV5zupgRvvaXWSqDngwY0B89K8wT0hbviXmyCCdgVmeL6Z+IJpcWkvhjzQ1mHBO7PA==" saltValue="SyaWmG9X71m4jrGZSVuUBg==" spinCount="100000" sheet="1" selectLockedCells="1"/>
  <mergeCells count="712">
    <mergeCell ref="C8:D8"/>
    <mergeCell ref="A9:A11"/>
    <mergeCell ref="B9:B11"/>
    <mergeCell ref="C9:C10"/>
    <mergeCell ref="D9:D10"/>
    <mergeCell ref="E9:E11"/>
    <mergeCell ref="A1:F1"/>
    <mergeCell ref="Q1:T1"/>
    <mergeCell ref="A4:G4"/>
    <mergeCell ref="H4:T4"/>
    <mergeCell ref="A6:A8"/>
    <mergeCell ref="B6:B8"/>
    <mergeCell ref="C6:C7"/>
    <mergeCell ref="D6:D7"/>
    <mergeCell ref="E6:E8"/>
    <mergeCell ref="F6:F8"/>
    <mergeCell ref="S2:T2"/>
    <mergeCell ref="A15:A17"/>
    <mergeCell ref="B15:B17"/>
    <mergeCell ref="C15:C16"/>
    <mergeCell ref="D15:D16"/>
    <mergeCell ref="E15:E17"/>
    <mergeCell ref="F15:F17"/>
    <mergeCell ref="C17:D17"/>
    <mergeCell ref="F9:F11"/>
    <mergeCell ref="C11:D11"/>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6:A98"/>
    <mergeCell ref="B96:B98"/>
    <mergeCell ref="C96:C97"/>
    <mergeCell ref="D96:D97"/>
    <mergeCell ref="E96:E98"/>
    <mergeCell ref="F96:F98"/>
    <mergeCell ref="C98:D98"/>
    <mergeCell ref="A99:A101"/>
    <mergeCell ref="B99:B101"/>
    <mergeCell ref="C99:C100"/>
    <mergeCell ref="D99:D100"/>
    <mergeCell ref="E99:E101"/>
    <mergeCell ref="F99:F101"/>
    <mergeCell ref="C101:D101"/>
    <mergeCell ref="A102:A104"/>
    <mergeCell ref="B102:B104"/>
    <mergeCell ref="C102:C103"/>
    <mergeCell ref="D102:D103"/>
    <mergeCell ref="E102:E104"/>
    <mergeCell ref="F102:F104"/>
    <mergeCell ref="C104:D104"/>
    <mergeCell ref="A105:A107"/>
    <mergeCell ref="B105:B107"/>
    <mergeCell ref="C105:C106"/>
    <mergeCell ref="D105:D106"/>
    <mergeCell ref="E105:E107"/>
    <mergeCell ref="F105:F107"/>
    <mergeCell ref="C107:D107"/>
    <mergeCell ref="A108:A110"/>
    <mergeCell ref="B108:B110"/>
    <mergeCell ref="C108:C109"/>
    <mergeCell ref="D108:D109"/>
    <mergeCell ref="E108:E110"/>
    <mergeCell ref="F108:F110"/>
    <mergeCell ref="C110:D110"/>
    <mergeCell ref="A111:A113"/>
    <mergeCell ref="B111:B113"/>
    <mergeCell ref="C111:C112"/>
    <mergeCell ref="D111:D112"/>
    <mergeCell ref="E111:E113"/>
    <mergeCell ref="F111:F113"/>
    <mergeCell ref="C113:D113"/>
    <mergeCell ref="A114:A116"/>
    <mergeCell ref="B114:B116"/>
    <mergeCell ref="C114:C115"/>
    <mergeCell ref="D114:D115"/>
    <mergeCell ref="E114:E116"/>
    <mergeCell ref="F114:F116"/>
    <mergeCell ref="C116:D116"/>
    <mergeCell ref="A117:A119"/>
    <mergeCell ref="B117:B119"/>
    <mergeCell ref="C117:C118"/>
    <mergeCell ref="D117:D118"/>
    <mergeCell ref="E117:E119"/>
    <mergeCell ref="F117:F119"/>
    <mergeCell ref="C119:D119"/>
    <mergeCell ref="A120:A122"/>
    <mergeCell ref="B120:B122"/>
    <mergeCell ref="C120:C121"/>
    <mergeCell ref="D120:D121"/>
    <mergeCell ref="E120:E122"/>
    <mergeCell ref="F120:F122"/>
    <mergeCell ref="C122:D122"/>
    <mergeCell ref="A123:A125"/>
    <mergeCell ref="B123:B125"/>
    <mergeCell ref="C123:C124"/>
    <mergeCell ref="D123:D124"/>
    <mergeCell ref="E123:E125"/>
    <mergeCell ref="F123:F125"/>
    <mergeCell ref="C125:D125"/>
    <mergeCell ref="A126:A128"/>
    <mergeCell ref="B126:B128"/>
    <mergeCell ref="C126:C127"/>
    <mergeCell ref="D126:D127"/>
    <mergeCell ref="E126:E128"/>
    <mergeCell ref="F126:F128"/>
    <mergeCell ref="C128:D128"/>
    <mergeCell ref="A129:A131"/>
    <mergeCell ref="B129:B131"/>
    <mergeCell ref="C129:C130"/>
    <mergeCell ref="D129:D130"/>
    <mergeCell ref="E129:E131"/>
    <mergeCell ref="F129:F131"/>
    <mergeCell ref="C131:D131"/>
    <mergeCell ref="A132:A134"/>
    <mergeCell ref="B132:B134"/>
    <mergeCell ref="C132:C133"/>
    <mergeCell ref="D132:D133"/>
    <mergeCell ref="E132:E134"/>
    <mergeCell ref="F132:F134"/>
    <mergeCell ref="C134:D134"/>
    <mergeCell ref="A135:A137"/>
    <mergeCell ref="B135:B137"/>
    <mergeCell ref="C135:C136"/>
    <mergeCell ref="D135:D136"/>
    <mergeCell ref="E135:E137"/>
    <mergeCell ref="F135:F137"/>
    <mergeCell ref="C137:D137"/>
    <mergeCell ref="A138:A140"/>
    <mergeCell ref="B138:B140"/>
    <mergeCell ref="C138:C139"/>
    <mergeCell ref="D138:D139"/>
    <mergeCell ref="E138:E140"/>
    <mergeCell ref="F138:F140"/>
    <mergeCell ref="C140:D140"/>
    <mergeCell ref="A141:A143"/>
    <mergeCell ref="B141:B143"/>
    <mergeCell ref="C141:C142"/>
    <mergeCell ref="D141:D142"/>
    <mergeCell ref="E141:E143"/>
    <mergeCell ref="F141:F143"/>
    <mergeCell ref="C143:D143"/>
    <mergeCell ref="A144:A146"/>
    <mergeCell ref="B144:B146"/>
    <mergeCell ref="C144:C145"/>
    <mergeCell ref="D144:D145"/>
    <mergeCell ref="E144:E146"/>
    <mergeCell ref="F144:F146"/>
    <mergeCell ref="C146:D146"/>
    <mergeCell ref="A147:A149"/>
    <mergeCell ref="B147:B149"/>
    <mergeCell ref="C147:C148"/>
    <mergeCell ref="D147:D148"/>
    <mergeCell ref="E147:E149"/>
    <mergeCell ref="F147:F149"/>
    <mergeCell ref="C149:D149"/>
    <mergeCell ref="A150:A152"/>
    <mergeCell ref="B150:B152"/>
    <mergeCell ref="C150:C151"/>
    <mergeCell ref="D150:D151"/>
    <mergeCell ref="E150:E152"/>
    <mergeCell ref="F150:F152"/>
    <mergeCell ref="C152:D152"/>
    <mergeCell ref="A153:A155"/>
    <mergeCell ref="B153:B155"/>
    <mergeCell ref="C153:C154"/>
    <mergeCell ref="D153:D154"/>
    <mergeCell ref="E153:E155"/>
    <mergeCell ref="F153:F155"/>
    <mergeCell ref="C155:D155"/>
    <mergeCell ref="A156:A158"/>
    <mergeCell ref="B156:B158"/>
    <mergeCell ref="C156:C157"/>
    <mergeCell ref="D156:D157"/>
    <mergeCell ref="E156:E158"/>
    <mergeCell ref="F156:F158"/>
    <mergeCell ref="C158:D158"/>
    <mergeCell ref="A159:A161"/>
    <mergeCell ref="B159:B161"/>
    <mergeCell ref="C159:C160"/>
    <mergeCell ref="D159:D160"/>
    <mergeCell ref="E159:E161"/>
    <mergeCell ref="F159:F161"/>
    <mergeCell ref="C161:D161"/>
    <mergeCell ref="A162:A164"/>
    <mergeCell ref="B162:B164"/>
    <mergeCell ref="C162:C163"/>
    <mergeCell ref="D162:D163"/>
    <mergeCell ref="E162:E164"/>
    <mergeCell ref="F162:F164"/>
    <mergeCell ref="C164:D164"/>
    <mergeCell ref="A165:A167"/>
    <mergeCell ref="B165:B167"/>
    <mergeCell ref="C165:C166"/>
    <mergeCell ref="D165:D166"/>
    <mergeCell ref="E165:E167"/>
    <mergeCell ref="F165:F167"/>
    <mergeCell ref="C167:D167"/>
    <mergeCell ref="A168:A170"/>
    <mergeCell ref="B168:B170"/>
    <mergeCell ref="C168:C169"/>
    <mergeCell ref="D168:D169"/>
    <mergeCell ref="E168:E170"/>
    <mergeCell ref="F168:F170"/>
    <mergeCell ref="C170:D170"/>
    <mergeCell ref="A171:A173"/>
    <mergeCell ref="B171:B173"/>
    <mergeCell ref="C171:C172"/>
    <mergeCell ref="D171:D172"/>
    <mergeCell ref="E171:E173"/>
    <mergeCell ref="F171:F173"/>
    <mergeCell ref="C173:D173"/>
    <mergeCell ref="A174:A176"/>
    <mergeCell ref="B174:B176"/>
    <mergeCell ref="C174:C175"/>
    <mergeCell ref="D174:D175"/>
    <mergeCell ref="E174:E176"/>
    <mergeCell ref="F174:F176"/>
    <mergeCell ref="C176:D176"/>
    <mergeCell ref="A177:A179"/>
    <mergeCell ref="B177:B179"/>
    <mergeCell ref="C177:C178"/>
    <mergeCell ref="D177:D178"/>
    <mergeCell ref="E177:E179"/>
    <mergeCell ref="F177:F179"/>
    <mergeCell ref="C179:D179"/>
    <mergeCell ref="A180:A182"/>
    <mergeCell ref="B180:B182"/>
    <mergeCell ref="C180:C181"/>
    <mergeCell ref="D180:D181"/>
    <mergeCell ref="E180:E182"/>
    <mergeCell ref="F180:F182"/>
    <mergeCell ref="C182:D182"/>
    <mergeCell ref="A183:A185"/>
    <mergeCell ref="B183:B185"/>
    <mergeCell ref="C183:C184"/>
    <mergeCell ref="D183:D184"/>
    <mergeCell ref="E183:E185"/>
    <mergeCell ref="F183:F185"/>
    <mergeCell ref="C185:D185"/>
    <mergeCell ref="A186:A188"/>
    <mergeCell ref="B186:B188"/>
    <mergeCell ref="C186:C187"/>
    <mergeCell ref="D186:D187"/>
    <mergeCell ref="E186:E188"/>
    <mergeCell ref="F186:F188"/>
    <mergeCell ref="C188:D188"/>
    <mergeCell ref="A189:A191"/>
    <mergeCell ref="B189:B191"/>
    <mergeCell ref="C189:C190"/>
    <mergeCell ref="D189:D190"/>
    <mergeCell ref="E189:E191"/>
    <mergeCell ref="F189:F191"/>
    <mergeCell ref="C191:D191"/>
    <mergeCell ref="A192:A194"/>
    <mergeCell ref="B192:B194"/>
    <mergeCell ref="C192:C193"/>
    <mergeCell ref="D192:D193"/>
    <mergeCell ref="E192:E194"/>
    <mergeCell ref="F192:F194"/>
    <mergeCell ref="C194:D194"/>
    <mergeCell ref="A195:A197"/>
    <mergeCell ref="B195:B197"/>
    <mergeCell ref="C195:C196"/>
    <mergeCell ref="D195:D196"/>
    <mergeCell ref="E195:E197"/>
    <mergeCell ref="F195:F197"/>
    <mergeCell ref="C197:D197"/>
    <mergeCell ref="A198:A200"/>
    <mergeCell ref="B198:B200"/>
    <mergeCell ref="C198:C199"/>
    <mergeCell ref="D198:D199"/>
    <mergeCell ref="E198:E200"/>
    <mergeCell ref="F198:F200"/>
    <mergeCell ref="C200:D200"/>
    <mergeCell ref="A201:A203"/>
    <mergeCell ref="B201:B203"/>
    <mergeCell ref="C201:C202"/>
    <mergeCell ref="D201:D202"/>
    <mergeCell ref="E201:E203"/>
    <mergeCell ref="F201:F203"/>
    <mergeCell ref="C203:D203"/>
    <mergeCell ref="A204:A206"/>
    <mergeCell ref="B204:B206"/>
    <mergeCell ref="C204:C205"/>
    <mergeCell ref="D204:D205"/>
    <mergeCell ref="E204:E206"/>
    <mergeCell ref="F204:F206"/>
    <mergeCell ref="C206:D206"/>
    <mergeCell ref="A207:A209"/>
    <mergeCell ref="B207:B209"/>
    <mergeCell ref="C207:C208"/>
    <mergeCell ref="D207:D208"/>
    <mergeCell ref="E207:E209"/>
    <mergeCell ref="F207:F209"/>
    <mergeCell ref="C209:D209"/>
    <mergeCell ref="A210:A212"/>
    <mergeCell ref="B210:B212"/>
    <mergeCell ref="C210:C211"/>
    <mergeCell ref="D210:D211"/>
    <mergeCell ref="E210:E212"/>
    <mergeCell ref="F210:F212"/>
    <mergeCell ref="C212:D212"/>
    <mergeCell ref="A213:A215"/>
    <mergeCell ref="B213:B215"/>
    <mergeCell ref="C213:C214"/>
    <mergeCell ref="D213:D214"/>
    <mergeCell ref="E213:E215"/>
    <mergeCell ref="F213:F215"/>
    <mergeCell ref="C215:D215"/>
    <mergeCell ref="A216:A218"/>
    <mergeCell ref="B216:B218"/>
    <mergeCell ref="C216:C217"/>
    <mergeCell ref="D216:D217"/>
    <mergeCell ref="E216:E218"/>
    <mergeCell ref="F216:F218"/>
    <mergeCell ref="C218:D218"/>
    <mergeCell ref="A219:A221"/>
    <mergeCell ref="B219:B221"/>
    <mergeCell ref="C219:C220"/>
    <mergeCell ref="D219:D220"/>
    <mergeCell ref="E219:E221"/>
    <mergeCell ref="F219:F221"/>
    <mergeCell ref="C221:D221"/>
    <mergeCell ref="A222:A224"/>
    <mergeCell ref="B222:B224"/>
    <mergeCell ref="C222:C223"/>
    <mergeCell ref="D222:D223"/>
    <mergeCell ref="E222:E224"/>
    <mergeCell ref="F222:F224"/>
    <mergeCell ref="C224:D224"/>
    <mergeCell ref="A225:A227"/>
    <mergeCell ref="B225:B227"/>
    <mergeCell ref="C225:C226"/>
    <mergeCell ref="D225:D226"/>
    <mergeCell ref="E225:E227"/>
    <mergeCell ref="F225:F227"/>
    <mergeCell ref="C227:D227"/>
    <mergeCell ref="A228:A230"/>
    <mergeCell ref="B228:B230"/>
    <mergeCell ref="C228:C229"/>
    <mergeCell ref="D228:D229"/>
    <mergeCell ref="E228:E230"/>
    <mergeCell ref="F228:F230"/>
    <mergeCell ref="C230:D230"/>
    <mergeCell ref="A231:A233"/>
    <mergeCell ref="B231:B233"/>
    <mergeCell ref="C231:C232"/>
    <mergeCell ref="D231:D232"/>
    <mergeCell ref="E231:E233"/>
    <mergeCell ref="F231:F233"/>
    <mergeCell ref="C233:D233"/>
    <mergeCell ref="A234:A236"/>
    <mergeCell ref="B234:B236"/>
    <mergeCell ref="C234:C235"/>
    <mergeCell ref="D234:D235"/>
    <mergeCell ref="E234:E236"/>
    <mergeCell ref="F234:F236"/>
    <mergeCell ref="C236:D236"/>
    <mergeCell ref="A237:A239"/>
    <mergeCell ref="B237:B239"/>
    <mergeCell ref="C237:C238"/>
    <mergeCell ref="D237:D238"/>
    <mergeCell ref="E237:E239"/>
    <mergeCell ref="F237:F239"/>
    <mergeCell ref="C239:D239"/>
    <mergeCell ref="A240:A242"/>
    <mergeCell ref="B240:B242"/>
    <mergeCell ref="C240:C241"/>
    <mergeCell ref="D240:D241"/>
    <mergeCell ref="E240:E242"/>
    <mergeCell ref="F240:F242"/>
    <mergeCell ref="C242:D242"/>
    <mergeCell ref="A243:A245"/>
    <mergeCell ref="B243:B245"/>
    <mergeCell ref="C243:C244"/>
    <mergeCell ref="D243:D244"/>
    <mergeCell ref="E243:E245"/>
    <mergeCell ref="F243:F245"/>
    <mergeCell ref="C245:D245"/>
    <mergeCell ref="A246:A248"/>
    <mergeCell ref="B246:B248"/>
    <mergeCell ref="C246:C247"/>
    <mergeCell ref="D246:D247"/>
    <mergeCell ref="E246:E248"/>
    <mergeCell ref="F246:F248"/>
    <mergeCell ref="C248:D248"/>
    <mergeCell ref="A249:A251"/>
    <mergeCell ref="B249:B251"/>
    <mergeCell ref="C249:C250"/>
    <mergeCell ref="D249:D250"/>
    <mergeCell ref="E249:E251"/>
    <mergeCell ref="F249:F251"/>
    <mergeCell ref="C251:D251"/>
    <mergeCell ref="A252:A254"/>
    <mergeCell ref="B252:B254"/>
    <mergeCell ref="C252:C253"/>
    <mergeCell ref="D252:D253"/>
    <mergeCell ref="E252:E254"/>
    <mergeCell ref="F252:F254"/>
    <mergeCell ref="C254:D254"/>
    <mergeCell ref="A255:A257"/>
    <mergeCell ref="B255:B257"/>
    <mergeCell ref="C255:C256"/>
    <mergeCell ref="D255:D256"/>
    <mergeCell ref="E255:E257"/>
    <mergeCell ref="F255:F257"/>
    <mergeCell ref="C257:D257"/>
    <mergeCell ref="A258:A260"/>
    <mergeCell ref="B258:B260"/>
    <mergeCell ref="C258:C259"/>
    <mergeCell ref="D258:D259"/>
    <mergeCell ref="E258:E260"/>
    <mergeCell ref="F258:F260"/>
    <mergeCell ref="C260:D260"/>
    <mergeCell ref="A261:A263"/>
    <mergeCell ref="B261:B263"/>
    <mergeCell ref="C261:C262"/>
    <mergeCell ref="D261:D262"/>
    <mergeCell ref="E261:E263"/>
    <mergeCell ref="F261:F263"/>
    <mergeCell ref="C263:D263"/>
    <mergeCell ref="A264:A266"/>
    <mergeCell ref="B264:B266"/>
    <mergeCell ref="C264:C265"/>
    <mergeCell ref="D264:D265"/>
    <mergeCell ref="E264:E266"/>
    <mergeCell ref="F264:F266"/>
    <mergeCell ref="C266:D266"/>
    <mergeCell ref="A267:A269"/>
    <mergeCell ref="B267:B269"/>
    <mergeCell ref="C267:C268"/>
    <mergeCell ref="D267:D268"/>
    <mergeCell ref="E267:E269"/>
    <mergeCell ref="F267:F269"/>
    <mergeCell ref="C269:D269"/>
    <mergeCell ref="A270:A272"/>
    <mergeCell ref="B270:B272"/>
    <mergeCell ref="C270:C271"/>
    <mergeCell ref="D270:D271"/>
    <mergeCell ref="E270:E272"/>
    <mergeCell ref="F270:F272"/>
    <mergeCell ref="C272:D272"/>
    <mergeCell ref="A273:A275"/>
    <mergeCell ref="B273:B275"/>
    <mergeCell ref="C273:C274"/>
    <mergeCell ref="D273:D274"/>
    <mergeCell ref="E273:E275"/>
    <mergeCell ref="F273:F275"/>
    <mergeCell ref="C275:D275"/>
    <mergeCell ref="A276:A278"/>
    <mergeCell ref="B276:B278"/>
    <mergeCell ref="C276:C277"/>
    <mergeCell ref="D276:D277"/>
    <mergeCell ref="E276:E278"/>
    <mergeCell ref="F276:F278"/>
    <mergeCell ref="C278:D278"/>
    <mergeCell ref="A279:A281"/>
    <mergeCell ref="B279:B281"/>
    <mergeCell ref="C279:C280"/>
    <mergeCell ref="D279:D280"/>
    <mergeCell ref="E279:E281"/>
    <mergeCell ref="F279:F281"/>
    <mergeCell ref="C281:D281"/>
    <mergeCell ref="A282:A284"/>
    <mergeCell ref="B282:B284"/>
    <mergeCell ref="C282:C283"/>
    <mergeCell ref="D282:D283"/>
    <mergeCell ref="E282:E284"/>
    <mergeCell ref="F282:F284"/>
    <mergeCell ref="C284:D284"/>
    <mergeCell ref="A285:A287"/>
    <mergeCell ref="B285:B287"/>
    <mergeCell ref="C285:C286"/>
    <mergeCell ref="D285:D286"/>
    <mergeCell ref="E285:E287"/>
    <mergeCell ref="F285:F287"/>
    <mergeCell ref="C287:D287"/>
    <mergeCell ref="A288:A290"/>
    <mergeCell ref="B288:B290"/>
    <mergeCell ref="C288:C289"/>
    <mergeCell ref="D288:D289"/>
    <mergeCell ref="E288:E290"/>
    <mergeCell ref="F288:F290"/>
    <mergeCell ref="C290:D290"/>
    <mergeCell ref="A291:A293"/>
    <mergeCell ref="B291:B293"/>
    <mergeCell ref="C291:C292"/>
    <mergeCell ref="D291:D292"/>
    <mergeCell ref="E291:E293"/>
    <mergeCell ref="F291:F293"/>
    <mergeCell ref="C293:D293"/>
    <mergeCell ref="A294:A296"/>
    <mergeCell ref="B294:B296"/>
    <mergeCell ref="C294:C295"/>
    <mergeCell ref="D294:D295"/>
    <mergeCell ref="E294:E296"/>
    <mergeCell ref="F294:F296"/>
    <mergeCell ref="C296:D296"/>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0:A302"/>
    <mergeCell ref="B300:B302"/>
    <mergeCell ref="C300:C301"/>
    <mergeCell ref="D300:D301"/>
    <mergeCell ref="E300:E302"/>
    <mergeCell ref="F300:F302"/>
    <mergeCell ref="C302:D302"/>
    <mergeCell ref="A303:A305"/>
    <mergeCell ref="B303:B305"/>
    <mergeCell ref="C303:C304"/>
    <mergeCell ref="D303:D304"/>
    <mergeCell ref="E303:E305"/>
    <mergeCell ref="F303:F305"/>
    <mergeCell ref="C305:D305"/>
  </mergeCells>
  <phoneticPr fontId="1"/>
  <conditionalFormatting sqref="H6:S305">
    <cfRule type="expression" dxfId="6" priority="373">
      <formula>AND(INDEX($BG:$BG,INT((ROW()-6)/3)*3+7)=1,MOD(ROW()-6,3)&lt;2)</formula>
    </cfRule>
    <cfRule type="expression" dxfId="5" priority="417">
      <formula>AND(OR(INDEX($D:$D,INT((ROW()-6)/3)*3+6)="副園長",INDEX($D:$D,INT((ROW()-6)/3)*3+6)="教頭",INDEX($D:$D,INT((ROW()-6)/3)*3+6)="主幹保育教諭",INDEX($D:$D,INT((ROW()-6)/3)*3+6)="主幹教諭",INDEX($D:$D,INT((ROW()-6)/3)*3+6)="主任保育士"),INDEX($BG:$BG,INT((ROW()-6)/3)*3+6)=40000,MOD(ROW()-6,3)&lt;2)</formula>
    </cfRule>
    <cfRule type="expression" dxfId="4" priority="435">
      <formula>AND(INDEX($BG:$BG,INT((ROW()-6)/3)*3+6)&gt;0,INDEX($BG:$BG,INT((ROW()-6)/3)*3+6)&lt;5000,MOD(ROW()-6,3)&lt;2)</formula>
    </cfRule>
  </conditionalFormatting>
  <conditionalFormatting sqref="H6:T305">
    <cfRule type="expression" dxfId="2" priority="1">
      <formula>OR($D6="園長", $D5="園長", $D4="園長")</formula>
    </cfRule>
  </conditionalFormatting>
  <dataValidations count="4">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424EF6E3-CDEC-4214-AFFF-883BFA7CCB71}">
      <formula1>"加算対象者（修了者）, 賃金改善対象者（修了者） ,賃金改善対象者（見込者）"</formula1>
    </dataValidation>
    <dataValidation type="list" allowBlank="1" showInputMessage="1" showErrorMessage="1" sqref="D306:D307" xr:uid="{CCD55C54-BEE1-46C5-9226-45192660B933}">
      <formula1>"副園長,教頭,主任保育士,主幹教諭,主幹保育教諭,職務分野別リーダー等"</formula1>
    </dataValidation>
    <dataValidation type="list" allowBlank="1" showInputMessage="1" showErrorMessage="1" sqref="E6:E308" xr:uid="{64628FCE-C98C-47B1-A852-4F841255BDAB}">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98B2126C-13BC-4A54-8963-F94F967C2213}">
      <formula1>"副園長,教頭,主任保育士,主幹教諭,主幹保育教諭,職務分野別リーダー"</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438" id="{E2426F87-2433-45C1-8CD7-2ECC0C9E440A}">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311" id="{0B943153-00F4-4A48-A328-68CDF7C5358D}">
            <xm:f>AND(INDEX(計算式等!$H:$H,INT((ROW()-6)/3)+3)&gt;40000,MOD(ROW()-6,3)&lt;2)</xm:f>
            <x14:dxf>
              <fill>
                <patternFill>
                  <bgColor rgb="FFFFC000"/>
                </patternFill>
              </fill>
            </x14:dxf>
          </x14:cfRule>
          <x14:cfRule type="expression" priority="372" id="{41D9CA93-F740-41F9-AB32-1DD4746D31E6}">
            <xm:f>AND( INDEX($D:$D,INT((ROW()-6)/3)*3+6)="職務分野別リーダー", INDEX(計算式等!$D:$D,INT((ROW()-6)/3)+3)&gt;=40000, MOD(ROW()-6,3)&lt;2 )</xm:f>
            <x14:dxf>
              <fill>
                <patternFill>
                  <bgColor rgb="FFFF6699"/>
                </patternFill>
              </fill>
            </x14:dxf>
          </x14:cfRule>
          <x14:cfRule type="expression" priority="439" id="{C4A85EC9-FF90-4288-88AB-88386A1254E6}">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2E100-24AF-4F92-BCC1-6A4331A10D49}">
  <sheetPr>
    <tabColor rgb="FFFF0000"/>
    <pageSetUpPr fitToPage="1"/>
  </sheetPr>
  <dimension ref="A1:R95"/>
  <sheetViews>
    <sheetView view="pageBreakPreview" zoomScale="70" zoomScaleNormal="100" zoomScaleSheetLayoutView="70" workbookViewId="0">
      <selection activeCell="R6" sqref="R6"/>
    </sheetView>
  </sheetViews>
  <sheetFormatPr defaultColWidth="9" defaultRowHeight="13.5"/>
  <cols>
    <col min="1" max="1" width="2" style="2" customWidth="1"/>
    <col min="2" max="2" width="1.5" style="2" customWidth="1"/>
    <col min="3" max="3" width="14.125" style="2" customWidth="1"/>
    <col min="4" max="4" width="8" style="2" customWidth="1"/>
    <col min="5" max="16" width="7" style="2" customWidth="1"/>
    <col min="17" max="17" width="9.125" style="2" customWidth="1"/>
    <col min="18" max="16384" width="9" style="2"/>
  </cols>
  <sheetData>
    <row r="1" spans="1:17" ht="17.25">
      <c r="A1" s="422" t="s">
        <v>171</v>
      </c>
      <c r="B1" s="423"/>
      <c r="C1" s="423"/>
      <c r="D1" s="423"/>
      <c r="E1" s="423"/>
      <c r="F1" s="423"/>
      <c r="G1" s="423"/>
      <c r="H1" s="423"/>
      <c r="I1" s="423"/>
      <c r="J1" s="423"/>
      <c r="K1" s="423"/>
      <c r="L1" s="423"/>
      <c r="M1" s="423"/>
      <c r="N1" s="423"/>
      <c r="O1" s="423"/>
      <c r="P1" s="423"/>
      <c r="Q1" s="423"/>
    </row>
    <row r="2" spans="1:17" ht="18.75" customHeight="1">
      <c r="A2" s="436" t="s">
        <v>172</v>
      </c>
      <c r="B2" s="436"/>
      <c r="C2" s="436"/>
      <c r="D2" s="436"/>
      <c r="E2" s="436"/>
      <c r="F2" s="436"/>
      <c r="G2" s="436"/>
      <c r="H2" s="436"/>
      <c r="I2" s="436"/>
      <c r="J2" s="436"/>
      <c r="K2" s="436"/>
      <c r="L2" s="436"/>
      <c r="M2" s="436"/>
      <c r="N2" s="436"/>
      <c r="O2" s="436"/>
      <c r="P2" s="436"/>
      <c r="Q2" s="436"/>
    </row>
    <row r="3" spans="1:17" ht="17.25" customHeight="1">
      <c r="A3" s="436"/>
      <c r="B3" s="436"/>
      <c r="C3" s="436"/>
      <c r="D3" s="436"/>
      <c r="E3" s="436"/>
      <c r="F3" s="436"/>
      <c r="G3" s="436"/>
      <c r="H3" s="436"/>
      <c r="I3" s="436"/>
      <c r="J3" s="436"/>
      <c r="K3" s="436"/>
      <c r="L3" s="436"/>
      <c r="M3" s="436"/>
      <c r="N3" s="436"/>
      <c r="O3" s="436"/>
      <c r="P3" s="436"/>
      <c r="Q3" s="436"/>
    </row>
    <row r="4" spans="1:17" ht="18" customHeight="1" thickBot="1">
      <c r="A4" s="1"/>
      <c r="B4" s="3"/>
      <c r="C4" s="3"/>
      <c r="D4" s="1"/>
      <c r="E4" s="1"/>
      <c r="F4" s="1"/>
      <c r="G4" s="1"/>
      <c r="H4" s="1"/>
      <c r="I4" s="1"/>
      <c r="J4" s="1"/>
      <c r="K4" s="1"/>
      <c r="L4" s="1"/>
      <c r="M4" s="1"/>
      <c r="N4" s="1"/>
      <c r="O4" s="1"/>
      <c r="P4" s="1"/>
      <c r="Q4" s="1"/>
    </row>
    <row r="5" spans="1:17" ht="18" customHeight="1" thickBot="1">
      <c r="A5" s="1"/>
      <c r="B5" s="3"/>
      <c r="C5" s="3"/>
      <c r="D5" s="1"/>
      <c r="E5" s="1"/>
      <c r="F5" s="1"/>
      <c r="G5" s="1"/>
      <c r="H5" s="437" t="s">
        <v>61</v>
      </c>
      <c r="I5" s="438"/>
      <c r="J5" s="438"/>
      <c r="K5" s="438"/>
      <c r="L5" s="439"/>
      <c r="M5" s="440" t="e">
        <f>'⑤積算表（区分３）'!V5</f>
        <v>#N/A</v>
      </c>
      <c r="N5" s="441"/>
      <c r="O5" s="441"/>
      <c r="P5" s="441"/>
      <c r="Q5" s="442"/>
    </row>
    <row r="6" spans="1:17" ht="18" customHeight="1">
      <c r="A6" s="1"/>
      <c r="B6" s="3"/>
      <c r="C6" s="3"/>
      <c r="D6" s="1"/>
      <c r="E6" s="1"/>
      <c r="F6" s="1"/>
      <c r="G6" s="1"/>
      <c r="H6" s="4"/>
      <c r="I6" s="4"/>
      <c r="J6" s="4"/>
      <c r="K6" s="4"/>
      <c r="L6" s="4"/>
      <c r="M6" s="4"/>
      <c r="N6" s="4"/>
      <c r="O6" s="4"/>
      <c r="P6" s="4"/>
      <c r="Q6" s="4"/>
    </row>
    <row r="7" spans="1:17" ht="18" customHeight="1">
      <c r="A7" s="1"/>
      <c r="B7" s="1" t="s">
        <v>175</v>
      </c>
      <c r="C7" s="1"/>
      <c r="D7" s="1"/>
      <c r="E7" s="1"/>
      <c r="F7" s="1"/>
      <c r="G7" s="1"/>
      <c r="H7" s="4"/>
      <c r="I7" s="4"/>
      <c r="J7" s="4"/>
      <c r="K7" s="4"/>
      <c r="L7" s="4"/>
      <c r="M7" s="4"/>
      <c r="N7" s="4"/>
      <c r="O7" s="4"/>
      <c r="P7" s="4"/>
      <c r="Q7" s="4"/>
    </row>
    <row r="8" spans="1:17" ht="18" customHeight="1">
      <c r="A8" s="1"/>
      <c r="B8" s="1" t="s">
        <v>62</v>
      </c>
      <c r="C8" s="1"/>
      <c r="D8" s="1"/>
      <c r="E8" s="1"/>
      <c r="F8" s="1"/>
      <c r="G8" s="1"/>
      <c r="H8" s="4"/>
      <c r="I8" s="4"/>
      <c r="J8" s="4"/>
      <c r="K8" s="4"/>
      <c r="L8" s="4"/>
      <c r="M8" s="4"/>
      <c r="N8" s="4"/>
      <c r="O8" s="4"/>
      <c r="P8" s="4"/>
      <c r="Q8" s="4"/>
    </row>
    <row r="9" spans="1:17" ht="18" customHeight="1">
      <c r="A9" s="1"/>
      <c r="B9" s="1" t="s">
        <v>63</v>
      </c>
      <c r="C9" s="5"/>
      <c r="D9" s="1"/>
      <c r="E9" s="1"/>
      <c r="F9" s="1"/>
      <c r="G9" s="1"/>
      <c r="H9" s="4"/>
      <c r="I9" s="4"/>
      <c r="J9" s="4"/>
      <c r="K9" s="4"/>
      <c r="L9" s="4"/>
      <c r="M9" s="4"/>
      <c r="N9" s="4"/>
      <c r="O9" s="4"/>
      <c r="P9" s="4"/>
      <c r="Q9" s="4"/>
    </row>
    <row r="10" spans="1:17" ht="18" customHeight="1">
      <c r="A10" s="1"/>
      <c r="B10" s="5"/>
      <c r="C10" s="5"/>
      <c r="D10" s="1"/>
      <c r="E10" s="1"/>
      <c r="F10" s="1"/>
      <c r="G10" s="1"/>
      <c r="H10" s="4"/>
      <c r="I10" s="4"/>
      <c r="J10" s="4"/>
      <c r="K10" s="4"/>
      <c r="L10" s="4"/>
      <c r="M10" s="4"/>
      <c r="N10" s="4"/>
      <c r="O10" s="4"/>
      <c r="P10" s="4"/>
      <c r="Q10" s="4"/>
    </row>
    <row r="11" spans="1:17" ht="18" customHeight="1" thickBot="1">
      <c r="A11" s="6" t="s">
        <v>64</v>
      </c>
      <c r="B11" s="1"/>
      <c r="C11" s="1"/>
      <c r="D11" s="1"/>
      <c r="E11" s="1"/>
      <c r="F11" s="1"/>
      <c r="G11" s="1"/>
      <c r="H11" s="1"/>
      <c r="I11" s="1"/>
      <c r="J11" s="1"/>
      <c r="K11" s="1"/>
      <c r="L11" s="1"/>
      <c r="M11" s="1"/>
      <c r="N11" s="1"/>
      <c r="O11" s="1"/>
      <c r="P11" s="1"/>
      <c r="Q11" s="1"/>
    </row>
    <row r="12" spans="1:17" ht="17.25" customHeight="1">
      <c r="A12" s="1"/>
      <c r="B12" s="443" t="s">
        <v>1237</v>
      </c>
      <c r="C12" s="444"/>
      <c r="D12" s="445"/>
      <c r="E12" s="7">
        <v>4</v>
      </c>
      <c r="F12" s="7">
        <v>5</v>
      </c>
      <c r="G12" s="7">
        <v>6</v>
      </c>
      <c r="H12" s="7">
        <v>7</v>
      </c>
      <c r="I12" s="7">
        <v>8</v>
      </c>
      <c r="J12" s="7">
        <v>9</v>
      </c>
      <c r="K12" s="7">
        <v>10</v>
      </c>
      <c r="L12" s="7">
        <v>11</v>
      </c>
      <c r="M12" s="7">
        <v>12</v>
      </c>
      <c r="N12" s="7">
        <v>1</v>
      </c>
      <c r="O12" s="7">
        <v>2</v>
      </c>
      <c r="P12" s="7">
        <v>3</v>
      </c>
      <c r="Q12" s="449" t="s">
        <v>65</v>
      </c>
    </row>
    <row r="13" spans="1:17" ht="17.25" customHeight="1">
      <c r="A13" s="1"/>
      <c r="B13" s="446"/>
      <c r="C13" s="447"/>
      <c r="D13" s="448"/>
      <c r="E13" s="451" t="s">
        <v>66</v>
      </c>
      <c r="F13" s="452"/>
      <c r="G13" s="452"/>
      <c r="H13" s="452"/>
      <c r="I13" s="452"/>
      <c r="J13" s="452"/>
      <c r="K13" s="452"/>
      <c r="L13" s="452"/>
      <c r="M13" s="452"/>
      <c r="N13" s="452"/>
      <c r="O13" s="452"/>
      <c r="P13" s="453"/>
      <c r="Q13" s="450"/>
    </row>
    <row r="14" spans="1:17" ht="17.25" customHeight="1">
      <c r="A14" s="1"/>
      <c r="B14" s="424" t="s">
        <v>67</v>
      </c>
      <c r="C14" s="454"/>
      <c r="D14" s="8" t="s">
        <v>68</v>
      </c>
      <c r="E14" s="78"/>
      <c r="F14" s="78"/>
      <c r="G14" s="78"/>
      <c r="H14" s="78"/>
      <c r="I14" s="78"/>
      <c r="J14" s="78"/>
      <c r="K14" s="78"/>
      <c r="L14" s="78"/>
      <c r="M14" s="78"/>
      <c r="N14" s="78"/>
      <c r="O14" s="78"/>
      <c r="P14" s="78"/>
      <c r="Q14" s="10">
        <f>ROUND(SUM(E14:P14)/12,0)</f>
        <v>0</v>
      </c>
    </row>
    <row r="15" spans="1:17" ht="17.25" customHeight="1">
      <c r="A15" s="1"/>
      <c r="B15" s="421"/>
      <c r="C15" s="455"/>
      <c r="D15" s="11" t="s">
        <v>69</v>
      </c>
      <c r="E15" s="12"/>
      <c r="F15" s="13" t="str">
        <f>IFERROR(F14/$E$14,"")</f>
        <v/>
      </c>
      <c r="G15" s="13" t="str">
        <f t="shared" ref="G15:P15" si="0">IFERROR(G14/$E$14,"")</f>
        <v/>
      </c>
      <c r="H15" s="13" t="str">
        <f t="shared" si="0"/>
        <v/>
      </c>
      <c r="I15" s="13" t="str">
        <f t="shared" si="0"/>
        <v/>
      </c>
      <c r="J15" s="13" t="str">
        <f t="shared" si="0"/>
        <v/>
      </c>
      <c r="K15" s="13" t="str">
        <f t="shared" si="0"/>
        <v/>
      </c>
      <c r="L15" s="13" t="str">
        <f t="shared" si="0"/>
        <v/>
      </c>
      <c r="M15" s="13" t="str">
        <f t="shared" si="0"/>
        <v/>
      </c>
      <c r="N15" s="13" t="str">
        <f t="shared" si="0"/>
        <v/>
      </c>
      <c r="O15" s="13" t="str">
        <f t="shared" si="0"/>
        <v/>
      </c>
      <c r="P15" s="13" t="str">
        <f t="shared" si="0"/>
        <v/>
      </c>
      <c r="Q15" s="14" t="s">
        <v>70</v>
      </c>
    </row>
    <row r="16" spans="1:17" ht="17.25" customHeight="1">
      <c r="A16" s="1"/>
      <c r="B16" s="456" t="s">
        <v>71</v>
      </c>
      <c r="C16" s="457"/>
      <c r="D16" s="8" t="s">
        <v>68</v>
      </c>
      <c r="E16" s="78"/>
      <c r="F16" s="78"/>
      <c r="G16" s="78"/>
      <c r="H16" s="78"/>
      <c r="I16" s="78"/>
      <c r="J16" s="78"/>
      <c r="K16" s="78"/>
      <c r="L16" s="78"/>
      <c r="M16" s="78"/>
      <c r="N16" s="78"/>
      <c r="O16" s="78"/>
      <c r="P16" s="78"/>
      <c r="Q16" s="10">
        <f>ROUND(SUM(E16:P16)/12,0)</f>
        <v>0</v>
      </c>
    </row>
    <row r="17" spans="1:18" ht="17.25" customHeight="1">
      <c r="A17" s="1"/>
      <c r="B17" s="456"/>
      <c r="C17" s="457"/>
      <c r="D17" s="11" t="s">
        <v>69</v>
      </c>
      <c r="E17" s="12"/>
      <c r="F17" s="13" t="str">
        <f>IFERROR(F16/$E$16,"")</f>
        <v/>
      </c>
      <c r="G17" s="13" t="str">
        <f t="shared" ref="G17:P17" si="1">IFERROR(G16/$E$16,"")</f>
        <v/>
      </c>
      <c r="H17" s="13" t="str">
        <f t="shared" si="1"/>
        <v/>
      </c>
      <c r="I17" s="13" t="str">
        <f t="shared" si="1"/>
        <v/>
      </c>
      <c r="J17" s="13" t="str">
        <f t="shared" si="1"/>
        <v/>
      </c>
      <c r="K17" s="13" t="str">
        <f t="shared" si="1"/>
        <v/>
      </c>
      <c r="L17" s="13" t="str">
        <f t="shared" si="1"/>
        <v/>
      </c>
      <c r="M17" s="13" t="str">
        <f t="shared" si="1"/>
        <v/>
      </c>
      <c r="N17" s="13" t="str">
        <f t="shared" si="1"/>
        <v/>
      </c>
      <c r="O17" s="13" t="str">
        <f t="shared" si="1"/>
        <v/>
      </c>
      <c r="P17" s="13" t="str">
        <f t="shared" si="1"/>
        <v/>
      </c>
      <c r="Q17" s="14"/>
    </row>
    <row r="18" spans="1:18" ht="15" hidden="1" customHeight="1">
      <c r="A18" s="1"/>
      <c r="B18" s="458"/>
      <c r="C18" s="459" t="s">
        <v>252</v>
      </c>
      <c r="D18" s="8" t="s">
        <v>68</v>
      </c>
      <c r="E18" s="9"/>
      <c r="F18" s="9"/>
      <c r="G18" s="9"/>
      <c r="H18" s="9"/>
      <c r="I18" s="9"/>
      <c r="J18" s="9"/>
      <c r="K18" s="9"/>
      <c r="L18" s="9"/>
      <c r="M18" s="9"/>
      <c r="N18" s="9"/>
      <c r="O18" s="9"/>
      <c r="P18" s="9"/>
      <c r="Q18" s="10">
        <f>ROUND(SUM(E18:P18)/12,0)</f>
        <v>0</v>
      </c>
    </row>
    <row r="19" spans="1:18" ht="15" hidden="1" customHeight="1">
      <c r="A19" s="1"/>
      <c r="B19" s="458"/>
      <c r="C19" s="460"/>
      <c r="D19" s="11" t="s">
        <v>69</v>
      </c>
      <c r="E19" s="12"/>
      <c r="F19" s="13" t="e">
        <f t="shared" ref="F19:P19" si="2">F18/$E$18</f>
        <v>#DIV/0!</v>
      </c>
      <c r="G19" s="13" t="e">
        <f t="shared" si="2"/>
        <v>#DIV/0!</v>
      </c>
      <c r="H19" s="13" t="e">
        <f t="shared" si="2"/>
        <v>#DIV/0!</v>
      </c>
      <c r="I19" s="13" t="e">
        <f t="shared" si="2"/>
        <v>#DIV/0!</v>
      </c>
      <c r="J19" s="13" t="e">
        <f t="shared" si="2"/>
        <v>#DIV/0!</v>
      </c>
      <c r="K19" s="13" t="e">
        <f t="shared" si="2"/>
        <v>#DIV/0!</v>
      </c>
      <c r="L19" s="13" t="e">
        <f t="shared" si="2"/>
        <v>#DIV/0!</v>
      </c>
      <c r="M19" s="13" t="e">
        <f t="shared" si="2"/>
        <v>#DIV/0!</v>
      </c>
      <c r="N19" s="13" t="e">
        <f t="shared" si="2"/>
        <v>#DIV/0!</v>
      </c>
      <c r="O19" s="13" t="e">
        <f t="shared" si="2"/>
        <v>#DIV/0!</v>
      </c>
      <c r="P19" s="13" t="e">
        <f t="shared" si="2"/>
        <v>#DIV/0!</v>
      </c>
      <c r="Q19" s="14"/>
    </row>
    <row r="20" spans="1:18" ht="17.25" customHeight="1">
      <c r="A20" s="1"/>
      <c r="B20" s="463" t="s">
        <v>191</v>
      </c>
      <c r="C20" s="464"/>
      <c r="D20" s="93" t="s">
        <v>68</v>
      </c>
      <c r="E20" s="78"/>
      <c r="F20" s="78"/>
      <c r="G20" s="78"/>
      <c r="H20" s="78"/>
      <c r="I20" s="78"/>
      <c r="J20" s="78"/>
      <c r="K20" s="78"/>
      <c r="L20" s="78"/>
      <c r="M20" s="78"/>
      <c r="N20" s="78"/>
      <c r="O20" s="78"/>
      <c r="P20" s="78"/>
      <c r="Q20" s="10">
        <f>ROUND(SUM(E20:P20)/12,0)</f>
        <v>0</v>
      </c>
    </row>
    <row r="21" spans="1:18" ht="17.25" customHeight="1">
      <c r="A21" s="1"/>
      <c r="B21" s="419"/>
      <c r="C21" s="465"/>
      <c r="D21" s="94" t="s">
        <v>69</v>
      </c>
      <c r="E21" s="12"/>
      <c r="F21" s="13" t="str">
        <f>IFERROR(F20/$E$20,"")</f>
        <v/>
      </c>
      <c r="G21" s="13" t="str">
        <f t="shared" ref="G21:P21" si="3">IFERROR(G20/$E$20,"")</f>
        <v/>
      </c>
      <c r="H21" s="13" t="str">
        <f t="shared" si="3"/>
        <v/>
      </c>
      <c r="I21" s="13" t="str">
        <f t="shared" si="3"/>
        <v/>
      </c>
      <c r="J21" s="13" t="str">
        <f t="shared" si="3"/>
        <v/>
      </c>
      <c r="K21" s="13" t="str">
        <f t="shared" si="3"/>
        <v/>
      </c>
      <c r="L21" s="13" t="str">
        <f t="shared" si="3"/>
        <v/>
      </c>
      <c r="M21" s="13" t="str">
        <f t="shared" si="3"/>
        <v/>
      </c>
      <c r="N21" s="13" t="str">
        <f t="shared" si="3"/>
        <v/>
      </c>
      <c r="O21" s="13" t="str">
        <f t="shared" si="3"/>
        <v/>
      </c>
      <c r="P21" s="13" t="str">
        <f t="shared" si="3"/>
        <v/>
      </c>
      <c r="Q21" s="14"/>
    </row>
    <row r="22" spans="1:18" ht="17.25" customHeight="1">
      <c r="A22" s="1"/>
      <c r="B22" s="456" t="s">
        <v>182</v>
      </c>
      <c r="C22" s="466"/>
      <c r="D22" s="93" t="s">
        <v>68</v>
      </c>
      <c r="E22" s="78"/>
      <c r="F22" s="78"/>
      <c r="G22" s="78"/>
      <c r="H22" s="78"/>
      <c r="I22" s="78"/>
      <c r="J22" s="78"/>
      <c r="K22" s="78"/>
      <c r="L22" s="78"/>
      <c r="M22" s="78"/>
      <c r="N22" s="78"/>
      <c r="O22" s="78"/>
      <c r="P22" s="78"/>
      <c r="Q22" s="10">
        <f>ROUND(SUM(E22:P22)/12,0)</f>
        <v>0</v>
      </c>
      <c r="R22" s="95"/>
    </row>
    <row r="23" spans="1:18" ht="17.25" customHeight="1">
      <c r="A23" s="1"/>
      <c r="B23" s="467"/>
      <c r="C23" s="420"/>
      <c r="D23" s="94" t="s">
        <v>69</v>
      </c>
      <c r="E23" s="91"/>
      <c r="F23" s="13" t="str">
        <f>IFERROR(F22/$E$22,"")</f>
        <v/>
      </c>
      <c r="G23" s="13" t="str">
        <f t="shared" ref="G23:P23" si="4">IFERROR(G22/$E$22,"")</f>
        <v/>
      </c>
      <c r="H23" s="13" t="str">
        <f t="shared" si="4"/>
        <v/>
      </c>
      <c r="I23" s="13" t="str">
        <f t="shared" si="4"/>
        <v/>
      </c>
      <c r="J23" s="13" t="str">
        <f t="shared" si="4"/>
        <v/>
      </c>
      <c r="K23" s="13" t="str">
        <f t="shared" si="4"/>
        <v/>
      </c>
      <c r="L23" s="13" t="str">
        <f t="shared" si="4"/>
        <v/>
      </c>
      <c r="M23" s="13" t="str">
        <f t="shared" si="4"/>
        <v/>
      </c>
      <c r="N23" s="13" t="str">
        <f t="shared" si="4"/>
        <v/>
      </c>
      <c r="O23" s="13" t="str">
        <f t="shared" si="4"/>
        <v/>
      </c>
      <c r="P23" s="13" t="str">
        <f t="shared" si="4"/>
        <v/>
      </c>
      <c r="Q23" s="92"/>
    </row>
    <row r="24" spans="1:18" ht="17.25" customHeight="1">
      <c r="A24" s="1"/>
      <c r="B24" s="424" t="s">
        <v>32</v>
      </c>
      <c r="C24" s="425"/>
      <c r="D24" s="8" t="s">
        <v>68</v>
      </c>
      <c r="E24" s="78"/>
      <c r="F24" s="78"/>
      <c r="G24" s="78"/>
      <c r="H24" s="78"/>
      <c r="I24" s="78"/>
      <c r="J24" s="78"/>
      <c r="K24" s="78"/>
      <c r="L24" s="78"/>
      <c r="M24" s="78"/>
      <c r="N24" s="78"/>
      <c r="O24" s="78"/>
      <c r="P24" s="78"/>
      <c r="Q24" s="10">
        <f>ROUND(SUM(E24:P24)/12,0)</f>
        <v>0</v>
      </c>
    </row>
    <row r="25" spans="1:18" ht="17.25" customHeight="1" thickBot="1">
      <c r="A25" s="1"/>
      <c r="B25" s="426"/>
      <c r="C25" s="427"/>
      <c r="D25" s="15" t="s">
        <v>69</v>
      </c>
      <c r="E25" s="16"/>
      <c r="F25" s="17" t="str">
        <f>IFERROR(F24/$E$24,"")</f>
        <v/>
      </c>
      <c r="G25" s="17" t="str">
        <f t="shared" ref="G25:P25" si="5">IFERROR(G24/$E$24,"")</f>
        <v/>
      </c>
      <c r="H25" s="17" t="str">
        <f t="shared" si="5"/>
        <v/>
      </c>
      <c r="I25" s="17" t="str">
        <f t="shared" si="5"/>
        <v/>
      </c>
      <c r="J25" s="17" t="str">
        <f t="shared" si="5"/>
        <v/>
      </c>
      <c r="K25" s="17" t="str">
        <f t="shared" si="5"/>
        <v/>
      </c>
      <c r="L25" s="17" t="str">
        <f t="shared" si="5"/>
        <v/>
      </c>
      <c r="M25" s="17" t="str">
        <f t="shared" si="5"/>
        <v/>
      </c>
      <c r="N25" s="17" t="str">
        <f t="shared" si="5"/>
        <v/>
      </c>
      <c r="O25" s="17" t="str">
        <f t="shared" si="5"/>
        <v/>
      </c>
      <c r="P25" s="17" t="str">
        <f t="shared" si="5"/>
        <v/>
      </c>
      <c r="Q25" s="18"/>
    </row>
    <row r="26" spans="1:18" ht="17.25" customHeight="1" thickTop="1" thickBot="1">
      <c r="A26" s="1"/>
      <c r="B26" s="428" t="s">
        <v>72</v>
      </c>
      <c r="C26" s="429"/>
      <c r="D26" s="19"/>
      <c r="E26" s="265">
        <f>SUM(E14+E16+E20+E22+E24)</f>
        <v>0</v>
      </c>
      <c r="F26" s="20"/>
      <c r="G26" s="20"/>
      <c r="H26" s="20"/>
      <c r="I26" s="20"/>
      <c r="J26" s="20"/>
      <c r="K26" s="20"/>
      <c r="L26" s="20"/>
      <c r="M26" s="20"/>
      <c r="N26" s="20"/>
      <c r="O26" s="20"/>
      <c r="P26" s="20"/>
      <c r="Q26" s="266">
        <f>SUM(Q14+Q16+Q20+Q22+Q24)</f>
        <v>0</v>
      </c>
    </row>
    <row r="27" spans="1:18" ht="17.25" customHeight="1">
      <c r="A27" s="1"/>
      <c r="B27" s="4"/>
      <c r="C27" s="4"/>
      <c r="D27" s="4"/>
      <c r="E27" s="1"/>
      <c r="F27" s="21"/>
      <c r="G27" s="21"/>
      <c r="H27" s="21"/>
      <c r="I27" s="21"/>
      <c r="J27" s="21"/>
      <c r="K27" s="21"/>
      <c r="L27" s="21"/>
      <c r="M27" s="21"/>
      <c r="N27" s="21"/>
      <c r="O27" s="21"/>
      <c r="P27" s="21"/>
      <c r="Q27" s="1"/>
    </row>
    <row r="28" spans="1:18" ht="17.25" customHeight="1">
      <c r="A28" s="1"/>
      <c r="B28" s="4"/>
      <c r="C28" s="4"/>
      <c r="D28" s="4"/>
      <c r="E28" s="1"/>
      <c r="F28" s="21"/>
      <c r="G28" s="21"/>
      <c r="H28" s="21"/>
      <c r="I28" s="21"/>
      <c r="J28" s="21"/>
      <c r="K28" s="21"/>
      <c r="L28" s="21"/>
      <c r="M28" s="21"/>
      <c r="N28" s="21"/>
      <c r="O28" s="21"/>
      <c r="P28" s="21"/>
      <c r="Q28" s="1"/>
    </row>
    <row r="29" spans="1:18" ht="17.25" customHeight="1" thickBot="1">
      <c r="A29" s="6" t="s">
        <v>73</v>
      </c>
      <c r="B29" s="1"/>
      <c r="C29" s="1"/>
      <c r="D29" s="1"/>
      <c r="E29" s="22"/>
      <c r="F29" s="1"/>
      <c r="G29" s="1"/>
      <c r="H29" s="1"/>
      <c r="I29" s="1"/>
      <c r="J29" s="1"/>
      <c r="K29" s="1"/>
      <c r="L29" s="1"/>
      <c r="M29" s="1"/>
      <c r="N29" s="1"/>
      <c r="O29" s="1"/>
      <c r="P29" s="1"/>
      <c r="Q29" s="1"/>
    </row>
    <row r="30" spans="1:18" ht="17.25" customHeight="1" thickBot="1">
      <c r="A30" s="1"/>
      <c r="B30" s="430" t="s">
        <v>1238</v>
      </c>
      <c r="C30" s="431"/>
      <c r="D30" s="432"/>
      <c r="E30" s="23">
        <v>4</v>
      </c>
      <c r="F30" s="24">
        <v>5</v>
      </c>
      <c r="G30" s="7">
        <v>6</v>
      </c>
      <c r="H30" s="7">
        <v>7</v>
      </c>
      <c r="I30" s="7">
        <v>8</v>
      </c>
      <c r="J30" s="7">
        <v>9</v>
      </c>
      <c r="K30" s="7">
        <v>10</v>
      </c>
      <c r="L30" s="7">
        <v>11</v>
      </c>
      <c r="M30" s="7">
        <v>12</v>
      </c>
      <c r="N30" s="7">
        <v>1</v>
      </c>
      <c r="O30" s="7">
        <v>2</v>
      </c>
      <c r="P30" s="25">
        <v>3</v>
      </c>
      <c r="Q30" s="414" t="s">
        <v>65</v>
      </c>
    </row>
    <row r="31" spans="1:18" ht="17.25" customHeight="1">
      <c r="A31" s="1"/>
      <c r="B31" s="433"/>
      <c r="C31" s="434"/>
      <c r="D31" s="435"/>
      <c r="E31" s="26" t="s">
        <v>66</v>
      </c>
      <c r="F31" s="416" t="s">
        <v>74</v>
      </c>
      <c r="G31" s="417"/>
      <c r="H31" s="417"/>
      <c r="I31" s="417"/>
      <c r="J31" s="417"/>
      <c r="K31" s="417"/>
      <c r="L31" s="417"/>
      <c r="M31" s="417"/>
      <c r="N31" s="417"/>
      <c r="O31" s="417"/>
      <c r="P31" s="418"/>
      <c r="Q31" s="415"/>
    </row>
    <row r="32" spans="1:18" ht="17.25" customHeight="1">
      <c r="A32" s="1"/>
      <c r="B32" s="461" t="s">
        <v>67</v>
      </c>
      <c r="C32" s="462"/>
      <c r="D32" s="27" t="s">
        <v>68</v>
      </c>
      <c r="E32" s="267"/>
      <c r="F32" s="28" t="str">
        <f>IFERROR($E$32*F15,"")</f>
        <v/>
      </c>
      <c r="G32" s="28" t="str">
        <f t="shared" ref="G32:P32" si="6">IFERROR($E$32*G15,"")</f>
        <v/>
      </c>
      <c r="H32" s="28" t="str">
        <f t="shared" si="6"/>
        <v/>
      </c>
      <c r="I32" s="28" t="str">
        <f t="shared" si="6"/>
        <v/>
      </c>
      <c r="J32" s="28" t="str">
        <f t="shared" si="6"/>
        <v/>
      </c>
      <c r="K32" s="28" t="str">
        <f t="shared" si="6"/>
        <v/>
      </c>
      <c r="L32" s="28" t="str">
        <f t="shared" si="6"/>
        <v/>
      </c>
      <c r="M32" s="28" t="str">
        <f t="shared" si="6"/>
        <v/>
      </c>
      <c r="N32" s="28" t="str">
        <f t="shared" si="6"/>
        <v/>
      </c>
      <c r="O32" s="28" t="str">
        <f t="shared" si="6"/>
        <v/>
      </c>
      <c r="P32" s="28" t="str">
        <f t="shared" si="6"/>
        <v/>
      </c>
      <c r="Q32" s="79">
        <f t="shared" ref="Q32:Q37" si="7">ROUND(SUM(E32:P32)/12,0)</f>
        <v>0</v>
      </c>
    </row>
    <row r="33" spans="1:18" ht="17.25" customHeight="1">
      <c r="A33" s="1"/>
      <c r="B33" s="456" t="s">
        <v>71</v>
      </c>
      <c r="C33" s="457"/>
      <c r="D33" s="27" t="s">
        <v>68</v>
      </c>
      <c r="E33" s="267"/>
      <c r="F33" s="104" t="str">
        <f>IFERROR($E$33*F17,"")</f>
        <v/>
      </c>
      <c r="G33" s="28" t="str">
        <f t="shared" ref="G33:P33" si="8">IFERROR($E$33*G17,"")</f>
        <v/>
      </c>
      <c r="H33" s="28" t="str">
        <f t="shared" si="8"/>
        <v/>
      </c>
      <c r="I33" s="28" t="str">
        <f t="shared" si="8"/>
        <v/>
      </c>
      <c r="J33" s="28" t="str">
        <f t="shared" si="8"/>
        <v/>
      </c>
      <c r="K33" s="28" t="str">
        <f t="shared" si="8"/>
        <v/>
      </c>
      <c r="L33" s="28" t="str">
        <f t="shared" si="8"/>
        <v/>
      </c>
      <c r="M33" s="28" t="str">
        <f t="shared" si="8"/>
        <v/>
      </c>
      <c r="N33" s="28" t="str">
        <f t="shared" si="8"/>
        <v/>
      </c>
      <c r="O33" s="28" t="str">
        <f t="shared" si="8"/>
        <v/>
      </c>
      <c r="P33" s="105" t="str">
        <f t="shared" si="8"/>
        <v/>
      </c>
      <c r="Q33" s="79">
        <f t="shared" si="7"/>
        <v>0</v>
      </c>
    </row>
    <row r="34" spans="1:18" ht="30" hidden="1" customHeight="1">
      <c r="A34" s="1"/>
      <c r="B34" s="97"/>
      <c r="C34" s="238" t="s">
        <v>253</v>
      </c>
      <c r="D34" s="27" t="s">
        <v>68</v>
      </c>
      <c r="E34" s="267"/>
      <c r="F34" s="104" t="e">
        <f t="shared" ref="F34:P34" si="9">$E$34*F19</f>
        <v>#DIV/0!</v>
      </c>
      <c r="G34" s="28" t="e">
        <f t="shared" si="9"/>
        <v>#DIV/0!</v>
      </c>
      <c r="H34" s="28" t="e">
        <f t="shared" si="9"/>
        <v>#DIV/0!</v>
      </c>
      <c r="I34" s="28" t="e">
        <f t="shared" si="9"/>
        <v>#DIV/0!</v>
      </c>
      <c r="J34" s="28" t="e">
        <f t="shared" si="9"/>
        <v>#DIV/0!</v>
      </c>
      <c r="K34" s="28" t="e">
        <f t="shared" si="9"/>
        <v>#DIV/0!</v>
      </c>
      <c r="L34" s="28" t="e">
        <f t="shared" si="9"/>
        <v>#DIV/0!</v>
      </c>
      <c r="M34" s="28" t="e">
        <f t="shared" si="9"/>
        <v>#DIV/0!</v>
      </c>
      <c r="N34" s="28" t="e">
        <f t="shared" si="9"/>
        <v>#DIV/0!</v>
      </c>
      <c r="O34" s="28" t="e">
        <f t="shared" si="9"/>
        <v>#DIV/0!</v>
      </c>
      <c r="P34" s="107" t="e">
        <f t="shared" si="9"/>
        <v>#DIV/0!</v>
      </c>
      <c r="Q34" s="79" t="e">
        <f t="shared" si="7"/>
        <v>#DIV/0!</v>
      </c>
    </row>
    <row r="35" spans="1:18" ht="17.25" customHeight="1">
      <c r="A35" s="1"/>
      <c r="B35" s="461" t="s">
        <v>191</v>
      </c>
      <c r="C35" s="462"/>
      <c r="D35" s="96" t="s">
        <v>68</v>
      </c>
      <c r="E35" s="267"/>
      <c r="F35" s="104" t="str">
        <f>IFERROR($E$35*F21,"")</f>
        <v/>
      </c>
      <c r="G35" s="28" t="str">
        <f t="shared" ref="G35:P35" si="10">IFERROR($E$35*G21,"")</f>
        <v/>
      </c>
      <c r="H35" s="28" t="str">
        <f t="shared" si="10"/>
        <v/>
      </c>
      <c r="I35" s="28" t="str">
        <f t="shared" si="10"/>
        <v/>
      </c>
      <c r="J35" s="28" t="str">
        <f t="shared" si="10"/>
        <v/>
      </c>
      <c r="K35" s="28" t="str">
        <f t="shared" si="10"/>
        <v/>
      </c>
      <c r="L35" s="28" t="str">
        <f t="shared" si="10"/>
        <v/>
      </c>
      <c r="M35" s="28" t="str">
        <f t="shared" si="10"/>
        <v/>
      </c>
      <c r="N35" s="28" t="str">
        <f t="shared" si="10"/>
        <v/>
      </c>
      <c r="O35" s="28" t="str">
        <f t="shared" si="10"/>
        <v/>
      </c>
      <c r="P35" s="105" t="str">
        <f t="shared" si="10"/>
        <v/>
      </c>
      <c r="Q35" s="79">
        <f t="shared" si="7"/>
        <v>0</v>
      </c>
    </row>
    <row r="36" spans="1:18" ht="17.25" customHeight="1">
      <c r="A36" s="1"/>
      <c r="B36" s="419" t="s">
        <v>182</v>
      </c>
      <c r="C36" s="420"/>
      <c r="D36" s="96" t="s">
        <v>68</v>
      </c>
      <c r="E36" s="267"/>
      <c r="F36" s="104" t="str">
        <f>IFERROR($E$36*F23,"")</f>
        <v/>
      </c>
      <c r="G36" s="28" t="str">
        <f t="shared" ref="G36:P36" si="11">IFERROR($E$36*G23,"")</f>
        <v/>
      </c>
      <c r="H36" s="28" t="str">
        <f t="shared" si="11"/>
        <v/>
      </c>
      <c r="I36" s="28" t="str">
        <f t="shared" si="11"/>
        <v/>
      </c>
      <c r="J36" s="28" t="str">
        <f t="shared" si="11"/>
        <v/>
      </c>
      <c r="K36" s="28" t="str">
        <f t="shared" si="11"/>
        <v/>
      </c>
      <c r="L36" s="28" t="str">
        <f t="shared" si="11"/>
        <v/>
      </c>
      <c r="M36" s="28" t="str">
        <f t="shared" si="11"/>
        <v/>
      </c>
      <c r="N36" s="28" t="str">
        <f t="shared" si="11"/>
        <v/>
      </c>
      <c r="O36" s="28" t="str">
        <f t="shared" si="11"/>
        <v/>
      </c>
      <c r="P36" s="108" t="str">
        <f t="shared" si="11"/>
        <v/>
      </c>
      <c r="Q36" s="79">
        <f t="shared" si="7"/>
        <v>0</v>
      </c>
      <c r="R36" s="95"/>
    </row>
    <row r="37" spans="1:18" ht="17.25" customHeight="1" thickBot="1">
      <c r="A37" s="1"/>
      <c r="B37" s="463" t="s">
        <v>32</v>
      </c>
      <c r="C37" s="464"/>
      <c r="D37" s="31" t="s">
        <v>68</v>
      </c>
      <c r="E37" s="267"/>
      <c r="F37" s="32" t="str">
        <f>IFERROR($E$37*F25,"")</f>
        <v/>
      </c>
      <c r="G37" s="109" t="str">
        <f t="shared" ref="G37:P37" si="12">IFERROR($E$37*G25,"")</f>
        <v/>
      </c>
      <c r="H37" s="109" t="str">
        <f t="shared" si="12"/>
        <v/>
      </c>
      <c r="I37" s="109" t="str">
        <f t="shared" si="12"/>
        <v/>
      </c>
      <c r="J37" s="109" t="str">
        <f t="shared" si="12"/>
        <v/>
      </c>
      <c r="K37" s="109" t="str">
        <f t="shared" si="12"/>
        <v/>
      </c>
      <c r="L37" s="109" t="str">
        <f t="shared" si="12"/>
        <v/>
      </c>
      <c r="M37" s="109" t="str">
        <f t="shared" si="12"/>
        <v/>
      </c>
      <c r="N37" s="109" t="str">
        <f t="shared" si="12"/>
        <v/>
      </c>
      <c r="O37" s="109" t="str">
        <f t="shared" si="12"/>
        <v/>
      </c>
      <c r="P37" s="109" t="str">
        <f t="shared" si="12"/>
        <v/>
      </c>
      <c r="Q37" s="80">
        <f t="shared" si="7"/>
        <v>0</v>
      </c>
    </row>
    <row r="38" spans="1:18" ht="17.25" customHeight="1" thickTop="1" thickBot="1">
      <c r="A38" s="1"/>
      <c r="B38" s="428" t="s">
        <v>72</v>
      </c>
      <c r="C38" s="429"/>
      <c r="D38" s="34"/>
      <c r="E38" s="268">
        <f>SUM(E32+E33+E35+E36+E37)</f>
        <v>0</v>
      </c>
      <c r="F38" s="35"/>
      <c r="G38" s="36"/>
      <c r="H38" s="36"/>
      <c r="I38" s="36"/>
      <c r="J38" s="36"/>
      <c r="K38" s="36"/>
      <c r="L38" s="36"/>
      <c r="M38" s="36"/>
      <c r="N38" s="36"/>
      <c r="O38" s="36"/>
      <c r="P38" s="37"/>
      <c r="Q38" s="269">
        <f>SUM(Q32+Q33+Q35+Q36+Q37)</f>
        <v>0</v>
      </c>
    </row>
    <row r="39" spans="1:18" ht="17.25" customHeight="1">
      <c r="A39" s="1"/>
      <c r="B39" s="1"/>
      <c r="C39" s="81"/>
      <c r="D39" s="1"/>
      <c r="E39" s="1"/>
      <c r="F39" s="1"/>
      <c r="G39" s="1"/>
      <c r="H39" s="1"/>
      <c r="I39" s="1"/>
      <c r="J39" s="1"/>
      <c r="K39" s="1"/>
      <c r="L39" s="1"/>
      <c r="M39" s="1"/>
      <c r="N39" s="1"/>
      <c r="O39" s="1"/>
      <c r="P39" s="1"/>
      <c r="Q39" s="1"/>
    </row>
    <row r="40" spans="1:18" ht="46.5" customHeight="1">
      <c r="A40" s="1"/>
      <c r="B40" s="1"/>
      <c r="C40" s="1"/>
      <c r="D40" s="1"/>
      <c r="E40" s="1"/>
      <c r="F40" s="1"/>
      <c r="G40" s="1"/>
      <c r="H40" s="1"/>
      <c r="I40" s="1"/>
      <c r="J40" s="1"/>
      <c r="K40" s="1"/>
      <c r="L40" s="1"/>
      <c r="M40" s="1"/>
      <c r="N40" s="1"/>
      <c r="O40" s="1"/>
      <c r="P40" s="1"/>
      <c r="Q40" s="1"/>
    </row>
    <row r="41" spans="1:18" ht="54.95" customHeight="1">
      <c r="A41" s="1"/>
      <c r="B41" s="1"/>
      <c r="C41" s="1"/>
      <c r="D41" s="1"/>
      <c r="E41" s="1"/>
      <c r="F41" s="1"/>
      <c r="G41" s="1"/>
      <c r="H41" s="1"/>
      <c r="I41" s="1"/>
      <c r="J41" s="1"/>
      <c r="K41" s="1"/>
      <c r="L41" s="1"/>
      <c r="M41" s="1"/>
      <c r="N41" s="1"/>
      <c r="O41" s="1"/>
      <c r="P41" s="1"/>
      <c r="Q41" s="1"/>
    </row>
    <row r="42" spans="1:18" ht="39.950000000000003" hidden="1" customHeight="1">
      <c r="A42" s="1"/>
      <c r="B42" s="1"/>
      <c r="C42" s="1"/>
      <c r="D42" s="1"/>
      <c r="E42" s="1"/>
      <c r="F42" s="1"/>
      <c r="G42" s="1"/>
      <c r="H42" s="1"/>
      <c r="I42" s="1"/>
      <c r="J42" s="1"/>
      <c r="K42" s="1"/>
      <c r="L42" s="1"/>
      <c r="M42" s="1"/>
      <c r="N42" s="1"/>
      <c r="O42" s="1"/>
      <c r="P42" s="1"/>
      <c r="Q42" s="1"/>
    </row>
    <row r="43" spans="1:18" ht="17.25" hidden="1" customHeight="1" thickBot="1">
      <c r="A43" s="6" t="s">
        <v>76</v>
      </c>
      <c r="B43" s="1"/>
      <c r="C43" s="1"/>
      <c r="D43" s="1"/>
      <c r="E43" s="39"/>
      <c r="F43" s="1"/>
      <c r="G43" s="1"/>
      <c r="H43" s="1"/>
      <c r="I43" s="1"/>
      <c r="J43" s="1"/>
      <c r="K43" s="1"/>
      <c r="L43" s="1"/>
      <c r="M43" s="1"/>
      <c r="N43" s="1"/>
      <c r="O43" s="1"/>
      <c r="P43" s="1"/>
      <c r="Q43" s="1"/>
    </row>
    <row r="44" spans="1:18" ht="17.25" hidden="1" customHeight="1" thickBot="1">
      <c r="A44" s="1"/>
      <c r="B44" s="430" t="s">
        <v>1238</v>
      </c>
      <c r="C44" s="431"/>
      <c r="D44" s="432"/>
      <c r="E44" s="40">
        <v>4</v>
      </c>
      <c r="F44" s="41">
        <v>5</v>
      </c>
      <c r="G44" s="42">
        <v>6</v>
      </c>
      <c r="H44" s="42">
        <v>7</v>
      </c>
      <c r="I44" s="42">
        <v>8</v>
      </c>
      <c r="J44" s="42">
        <v>9</v>
      </c>
      <c r="K44" s="42">
        <v>10</v>
      </c>
      <c r="L44" s="42">
        <v>11</v>
      </c>
      <c r="M44" s="42">
        <v>12</v>
      </c>
      <c r="N44" s="42">
        <v>1</v>
      </c>
      <c r="O44" s="42">
        <v>2</v>
      </c>
      <c r="P44" s="43">
        <v>3</v>
      </c>
      <c r="Q44" s="414" t="s">
        <v>65</v>
      </c>
    </row>
    <row r="45" spans="1:18" ht="17.25" hidden="1" customHeight="1" thickBot="1">
      <c r="A45" s="1"/>
      <c r="B45" s="433"/>
      <c r="C45" s="434"/>
      <c r="D45" s="435"/>
      <c r="E45" s="44" t="s">
        <v>66</v>
      </c>
      <c r="F45" s="471" t="s">
        <v>77</v>
      </c>
      <c r="G45" s="472"/>
      <c r="H45" s="472"/>
      <c r="I45" s="472"/>
      <c r="J45" s="472"/>
      <c r="K45" s="472"/>
      <c r="L45" s="472"/>
      <c r="M45" s="472"/>
      <c r="N45" s="472"/>
      <c r="O45" s="472"/>
      <c r="P45" s="473"/>
      <c r="Q45" s="415"/>
    </row>
    <row r="46" spans="1:18" ht="17.25" hidden="1" customHeight="1">
      <c r="A46" s="1"/>
      <c r="B46" s="474" t="s">
        <v>67</v>
      </c>
      <c r="C46" s="475"/>
      <c r="D46" s="27" t="s">
        <v>68</v>
      </c>
      <c r="E46" s="270">
        <f>E32</f>
        <v>0</v>
      </c>
      <c r="F46" s="45">
        <v>0</v>
      </c>
      <c r="G46" s="45">
        <v>0</v>
      </c>
      <c r="H46" s="45">
        <v>0</v>
      </c>
      <c r="I46" s="45">
        <v>0</v>
      </c>
      <c r="J46" s="45">
        <v>0</v>
      </c>
      <c r="K46" s="45">
        <v>0</v>
      </c>
      <c r="L46" s="45">
        <v>0</v>
      </c>
      <c r="M46" s="45">
        <v>0</v>
      </c>
      <c r="N46" s="45">
        <v>0</v>
      </c>
      <c r="O46" s="45">
        <v>0</v>
      </c>
      <c r="P46" s="46">
        <v>0</v>
      </c>
      <c r="Q46" s="29">
        <f>ROUND(AVERAGE(E46:P46),0)</f>
        <v>0</v>
      </c>
    </row>
    <row r="47" spans="1:18" ht="17.25" hidden="1" customHeight="1">
      <c r="A47" s="1"/>
      <c r="B47" s="476" t="s">
        <v>71</v>
      </c>
      <c r="C47" s="477"/>
      <c r="D47" s="27" t="s">
        <v>68</v>
      </c>
      <c r="E47" s="271">
        <f>E33</f>
        <v>0</v>
      </c>
      <c r="F47" s="47">
        <v>0</v>
      </c>
      <c r="G47" s="47">
        <v>0</v>
      </c>
      <c r="H47" s="47">
        <v>0</v>
      </c>
      <c r="I47" s="47">
        <v>0</v>
      </c>
      <c r="J47" s="47">
        <v>0</v>
      </c>
      <c r="K47" s="47">
        <v>0</v>
      </c>
      <c r="L47" s="47">
        <v>0</v>
      </c>
      <c r="M47" s="47">
        <v>0</v>
      </c>
      <c r="N47" s="47">
        <v>0</v>
      </c>
      <c r="O47" s="47">
        <v>0</v>
      </c>
      <c r="P47" s="48">
        <v>0</v>
      </c>
      <c r="Q47" s="29">
        <f t="shared" ref="Q47:Q51" si="13">ROUND(AVERAGE(E47:P47),0)</f>
        <v>0</v>
      </c>
    </row>
    <row r="48" spans="1:18" ht="30" hidden="1" customHeight="1">
      <c r="A48" s="1"/>
      <c r="B48" s="100"/>
      <c r="C48" s="239" t="s">
        <v>253</v>
      </c>
      <c r="D48" s="27" t="s">
        <v>68</v>
      </c>
      <c r="E48" s="271">
        <f>E34</f>
        <v>0</v>
      </c>
      <c r="F48" s="47">
        <v>0</v>
      </c>
      <c r="G48" s="47">
        <v>0</v>
      </c>
      <c r="H48" s="47">
        <v>0</v>
      </c>
      <c r="I48" s="47">
        <v>0</v>
      </c>
      <c r="J48" s="47">
        <v>0</v>
      </c>
      <c r="K48" s="47">
        <v>0</v>
      </c>
      <c r="L48" s="47">
        <v>0</v>
      </c>
      <c r="M48" s="47">
        <v>0</v>
      </c>
      <c r="N48" s="47">
        <v>0</v>
      </c>
      <c r="O48" s="47">
        <v>0</v>
      </c>
      <c r="P48" s="48">
        <v>0</v>
      </c>
      <c r="Q48" s="30">
        <f t="shared" si="13"/>
        <v>0</v>
      </c>
    </row>
    <row r="49" spans="1:18" ht="17.25" hidden="1" customHeight="1">
      <c r="A49" s="1"/>
      <c r="B49" s="474" t="s">
        <v>191</v>
      </c>
      <c r="C49" s="475"/>
      <c r="D49" s="96" t="s">
        <v>68</v>
      </c>
      <c r="E49" s="271">
        <f t="shared" ref="E49:E50" si="14">E35</f>
        <v>0</v>
      </c>
      <c r="F49" s="47">
        <v>0</v>
      </c>
      <c r="G49" s="47">
        <v>0</v>
      </c>
      <c r="H49" s="47">
        <v>0</v>
      </c>
      <c r="I49" s="47">
        <v>0</v>
      </c>
      <c r="J49" s="47">
        <v>0</v>
      </c>
      <c r="K49" s="47">
        <v>0</v>
      </c>
      <c r="L49" s="47">
        <v>0</v>
      </c>
      <c r="M49" s="47">
        <v>0</v>
      </c>
      <c r="N49" s="47">
        <v>0</v>
      </c>
      <c r="O49" s="47">
        <v>0</v>
      </c>
      <c r="P49" s="48">
        <v>0</v>
      </c>
      <c r="Q49" s="29">
        <f t="shared" si="13"/>
        <v>0</v>
      </c>
    </row>
    <row r="50" spans="1:18" ht="17.25" hidden="1" customHeight="1">
      <c r="A50" s="1"/>
      <c r="B50" s="421" t="s">
        <v>182</v>
      </c>
      <c r="C50" s="420"/>
      <c r="D50" s="96" t="s">
        <v>68</v>
      </c>
      <c r="E50" s="271">
        <f t="shared" si="14"/>
        <v>0</v>
      </c>
      <c r="F50" s="98">
        <v>0</v>
      </c>
      <c r="G50" s="98">
        <v>0</v>
      </c>
      <c r="H50" s="98">
        <v>0</v>
      </c>
      <c r="I50" s="98">
        <v>0</v>
      </c>
      <c r="J50" s="98">
        <v>0</v>
      </c>
      <c r="K50" s="98">
        <v>0</v>
      </c>
      <c r="L50" s="98">
        <v>0</v>
      </c>
      <c r="M50" s="98">
        <v>0</v>
      </c>
      <c r="N50" s="98">
        <v>0</v>
      </c>
      <c r="O50" s="98">
        <v>0</v>
      </c>
      <c r="P50" s="99">
        <v>0</v>
      </c>
      <c r="Q50" s="29">
        <f t="shared" si="13"/>
        <v>0</v>
      </c>
      <c r="R50" s="95" t="s">
        <v>190</v>
      </c>
    </row>
    <row r="51" spans="1:18" ht="17.25" hidden="1" customHeight="1" thickBot="1">
      <c r="A51" s="1"/>
      <c r="B51" s="424" t="s">
        <v>32</v>
      </c>
      <c r="C51" s="425"/>
      <c r="D51" s="31" t="s">
        <v>68</v>
      </c>
      <c r="E51" s="272">
        <f>E37</f>
        <v>0</v>
      </c>
      <c r="F51" s="49">
        <v>0</v>
      </c>
      <c r="G51" s="49">
        <v>0</v>
      </c>
      <c r="H51" s="49">
        <v>0</v>
      </c>
      <c r="I51" s="49">
        <v>0</v>
      </c>
      <c r="J51" s="49">
        <v>0</v>
      </c>
      <c r="K51" s="49">
        <v>0</v>
      </c>
      <c r="L51" s="49">
        <v>0</v>
      </c>
      <c r="M51" s="49">
        <v>0</v>
      </c>
      <c r="N51" s="49">
        <v>0</v>
      </c>
      <c r="O51" s="49">
        <v>0</v>
      </c>
      <c r="P51" s="50">
        <v>0</v>
      </c>
      <c r="Q51" s="33">
        <f t="shared" si="13"/>
        <v>0</v>
      </c>
    </row>
    <row r="52" spans="1:18" ht="17.25" hidden="1" customHeight="1" thickTop="1" thickBot="1">
      <c r="A52" s="1"/>
      <c r="B52" s="428" t="s">
        <v>72</v>
      </c>
      <c r="C52" s="429"/>
      <c r="D52" s="34"/>
      <c r="E52" s="268">
        <f>SUM(E46+E47+E49+E50+E51)</f>
        <v>0</v>
      </c>
      <c r="F52" s="51"/>
      <c r="G52" s="20"/>
      <c r="H52" s="20"/>
      <c r="I52" s="20"/>
      <c r="J52" s="20"/>
      <c r="K52" s="20"/>
      <c r="L52" s="20"/>
      <c r="M52" s="20"/>
      <c r="N52" s="20"/>
      <c r="O52" s="20"/>
      <c r="P52" s="52"/>
      <c r="Q52" s="273">
        <f>SUM(Q46+Q47+Q49+Q50+Q51)</f>
        <v>0</v>
      </c>
    </row>
    <row r="53" spans="1:18" ht="17.25" hidden="1" customHeight="1">
      <c r="A53" s="1"/>
      <c r="B53" s="38" t="s">
        <v>75</v>
      </c>
      <c r="C53" s="1"/>
      <c r="D53" s="1"/>
      <c r="E53" s="53"/>
      <c r="F53" s="53"/>
      <c r="G53" s="53"/>
      <c r="H53" s="53"/>
      <c r="I53" s="53"/>
      <c r="J53" s="53"/>
      <c r="K53" s="53"/>
      <c r="L53" s="53"/>
      <c r="M53" s="53"/>
      <c r="N53" s="53"/>
      <c r="O53" s="53"/>
      <c r="P53" s="53"/>
      <c r="Q53" s="53"/>
    </row>
    <row r="54" spans="1:18" ht="8.25" hidden="1" customHeight="1">
      <c r="A54" s="1"/>
      <c r="B54" s="1"/>
      <c r="C54" s="1"/>
      <c r="D54" s="1"/>
      <c r="E54" s="53"/>
      <c r="F54" s="53"/>
      <c r="G54" s="53"/>
      <c r="H54" s="53"/>
      <c r="I54" s="53"/>
      <c r="J54" s="53"/>
      <c r="K54" s="53"/>
      <c r="L54" s="53"/>
      <c r="M54" s="53"/>
      <c r="N54" s="53"/>
      <c r="O54" s="53"/>
      <c r="P54" s="53"/>
      <c r="Q54" s="53"/>
    </row>
    <row r="55" spans="1:18" ht="17.25" hidden="1" customHeight="1" thickBot="1">
      <c r="A55" s="1"/>
      <c r="B55" s="54" t="s">
        <v>78</v>
      </c>
      <c r="C55" s="55"/>
      <c r="D55" s="1"/>
      <c r="E55" s="1"/>
      <c r="F55" s="1"/>
      <c r="G55" s="1"/>
      <c r="H55" s="1"/>
      <c r="I55" s="1"/>
      <c r="J55" s="1"/>
      <c r="K55" s="1"/>
      <c r="L55" s="1"/>
      <c r="M55" s="1"/>
      <c r="N55" s="1"/>
      <c r="O55" s="1"/>
      <c r="P55" s="1"/>
      <c r="Q55" s="1"/>
    </row>
    <row r="56" spans="1:18" ht="94.5" hidden="1" customHeight="1" thickBot="1">
      <c r="A56" s="1"/>
      <c r="B56" s="468"/>
      <c r="C56" s="469"/>
      <c r="D56" s="469"/>
      <c r="E56" s="469"/>
      <c r="F56" s="469"/>
      <c r="G56" s="469"/>
      <c r="H56" s="469"/>
      <c r="I56" s="469"/>
      <c r="J56" s="469"/>
      <c r="K56" s="469"/>
      <c r="L56" s="469"/>
      <c r="M56" s="469"/>
      <c r="N56" s="469"/>
      <c r="O56" s="469"/>
      <c r="P56" s="469"/>
      <c r="Q56" s="470"/>
    </row>
    <row r="57" spans="1:18" ht="17.25" customHeight="1">
      <c r="A57" s="1"/>
      <c r="B57" s="1"/>
      <c r="C57" s="1"/>
      <c r="D57" s="1"/>
      <c r="E57" s="1"/>
      <c r="F57" s="1"/>
      <c r="G57" s="1"/>
      <c r="H57" s="1"/>
      <c r="I57" s="1"/>
      <c r="J57" s="1"/>
      <c r="K57" s="1"/>
      <c r="L57" s="1"/>
      <c r="M57" s="1"/>
      <c r="N57" s="1"/>
      <c r="O57" s="1"/>
      <c r="P57" s="1"/>
      <c r="Q57" s="1"/>
    </row>
    <row r="58" spans="1:18" ht="17.25" customHeight="1">
      <c r="A58" s="1"/>
      <c r="B58" s="1"/>
      <c r="D58" s="1"/>
      <c r="E58" s="1"/>
      <c r="F58" s="1"/>
      <c r="H58" s="1"/>
      <c r="J58" s="1"/>
      <c r="K58" s="1"/>
      <c r="M58" s="1"/>
      <c r="N58" s="1"/>
      <c r="O58" s="1"/>
      <c r="Q58" s="1"/>
    </row>
    <row r="59" spans="1:18" ht="17.25" customHeight="1"/>
    <row r="60" spans="1:18" ht="17.25" customHeight="1"/>
    <row r="61" spans="1:18" ht="17.25" customHeight="1"/>
    <row r="62" spans="1:18" ht="17.25" customHeight="1"/>
    <row r="63" spans="1:18" ht="17.25" customHeight="1"/>
    <row r="64" spans="1:18"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sheetData>
  <sheetProtection algorithmName="SHA-512" hashValue="aH83b+vVjovTN6Up8Tjqws7RzL20aowYTokpwiCp5lOvbL59A4dy6vkFpCLy1WEtyFbTcT99pZwvr/Ee+6U10A==" saltValue="rXtNsgnIISSGnRzq/b0pIQ==" spinCount="100000" sheet="1" selectLockedCells="1"/>
  <mergeCells count="34">
    <mergeCell ref="B56:Q56"/>
    <mergeCell ref="B33:C33"/>
    <mergeCell ref="B35:C35"/>
    <mergeCell ref="B37:C37"/>
    <mergeCell ref="B38:C38"/>
    <mergeCell ref="B44:D45"/>
    <mergeCell ref="Q44:Q45"/>
    <mergeCell ref="F45:P45"/>
    <mergeCell ref="B46:C46"/>
    <mergeCell ref="B47:C47"/>
    <mergeCell ref="B49:C49"/>
    <mergeCell ref="B51:C51"/>
    <mergeCell ref="B52:C52"/>
    <mergeCell ref="B18:B19"/>
    <mergeCell ref="C18:C19"/>
    <mergeCell ref="B32:C32"/>
    <mergeCell ref="B20:C21"/>
    <mergeCell ref="B22:C23"/>
    <mergeCell ref="Q30:Q31"/>
    <mergeCell ref="F31:P31"/>
    <mergeCell ref="B36:C36"/>
    <mergeCell ref="B50:C50"/>
    <mergeCell ref="A1:Q1"/>
    <mergeCell ref="B24:C25"/>
    <mergeCell ref="B26:C26"/>
    <mergeCell ref="B30:D31"/>
    <mergeCell ref="A2:Q3"/>
    <mergeCell ref="H5:L5"/>
    <mergeCell ref="M5:Q5"/>
    <mergeCell ref="B12:D13"/>
    <mergeCell ref="Q12:Q13"/>
    <mergeCell ref="E13:P13"/>
    <mergeCell ref="B14:C15"/>
    <mergeCell ref="B16:C17"/>
  </mergeCells>
  <phoneticPr fontId="1"/>
  <dataValidations count="1">
    <dataValidation operator="lessThanOrEqual" allowBlank="1" showInputMessage="1" showErrorMessage="1" sqref="E14:Q53" xr:uid="{106B2C8A-9F09-49E5-8F54-5957D6C52043}"/>
  </dataValidations>
  <pageMargins left="0.70866141732283472" right="0.70866141732283472" top="0.74803149606299213" bottom="0.74803149606299213" header="0.31496062992125984" footer="0.31496062992125984"/>
  <pageSetup paperSize="9" scale="74"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AN64"/>
  <sheetViews>
    <sheetView showGridLines="0" view="pageBreakPreview" zoomScale="85" zoomScaleNormal="100" zoomScaleSheetLayoutView="85" workbookViewId="0">
      <selection activeCell="Q6" sqref="Q6"/>
    </sheetView>
  </sheetViews>
  <sheetFormatPr defaultRowHeight="13.5"/>
  <cols>
    <col min="1" max="1" width="2.875" customWidth="1"/>
    <col min="2" max="11" width="2.75" customWidth="1"/>
    <col min="12" max="16" width="3.125" customWidth="1"/>
    <col min="17" max="26" width="2.75" customWidth="1"/>
    <col min="27" max="27" width="4.75" customWidth="1"/>
    <col min="28" max="29" width="2.75" customWidth="1"/>
    <col min="30" max="31" width="3.5" customWidth="1"/>
    <col min="32" max="32" width="4.875" customWidth="1"/>
  </cols>
  <sheetData>
    <row r="1" spans="1:38" ht="14.25" thickBot="1">
      <c r="A1" s="274"/>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row>
    <row r="2" spans="1:38" ht="14.25" customHeight="1" thickBot="1">
      <c r="A2" s="274"/>
      <c r="B2" s="274"/>
      <c r="C2" s="274"/>
      <c r="D2" s="274"/>
      <c r="E2" s="274"/>
      <c r="F2" s="274"/>
      <c r="G2" s="274"/>
      <c r="H2" s="274"/>
      <c r="I2" s="274"/>
      <c r="J2" s="274"/>
      <c r="K2" s="274"/>
      <c r="L2" s="274"/>
      <c r="M2" s="274"/>
      <c r="N2" s="274"/>
      <c r="O2" s="274"/>
      <c r="P2" s="274"/>
      <c r="Q2" s="274"/>
      <c r="R2" s="591" t="s">
        <v>51</v>
      </c>
      <c r="S2" s="592"/>
      <c r="T2" s="592"/>
      <c r="U2" s="593"/>
      <c r="V2" s="649" t="s">
        <v>52</v>
      </c>
      <c r="W2" s="594"/>
      <c r="X2" s="594"/>
      <c r="Y2" s="594"/>
      <c r="Z2" s="650" t="e">
        <f>①入力シート!E5</f>
        <v>#N/A</v>
      </c>
      <c r="AA2" s="650"/>
      <c r="AB2" s="650"/>
      <c r="AC2" s="650"/>
      <c r="AD2" s="594"/>
      <c r="AE2" s="595"/>
      <c r="AF2" s="274"/>
    </row>
    <row r="3" spans="1:38" ht="14.25" customHeight="1">
      <c r="A3" s="274"/>
      <c r="B3" s="609" t="s">
        <v>19</v>
      </c>
      <c r="C3" s="610"/>
      <c r="D3" s="610"/>
      <c r="E3" s="610"/>
      <c r="F3" s="610"/>
      <c r="G3" s="611"/>
      <c r="H3" s="274"/>
      <c r="I3" s="274"/>
      <c r="J3" s="274"/>
      <c r="K3" s="274"/>
      <c r="L3" s="274"/>
      <c r="M3" s="274"/>
      <c r="N3" s="274"/>
      <c r="O3" s="274"/>
      <c r="P3" s="274"/>
      <c r="Q3" s="274"/>
      <c r="R3" s="618" t="s">
        <v>5</v>
      </c>
      <c r="S3" s="619"/>
      <c r="T3" s="619"/>
      <c r="U3" s="620"/>
      <c r="V3" s="621" t="s">
        <v>14</v>
      </c>
      <c r="W3" s="622"/>
      <c r="X3" s="622"/>
      <c r="Y3" s="622"/>
      <c r="Z3" s="622"/>
      <c r="AA3" s="622"/>
      <c r="AB3" s="622"/>
      <c r="AC3" s="622"/>
      <c r="AD3" s="622"/>
      <c r="AE3" s="623"/>
      <c r="AF3" s="274"/>
      <c r="AG3" s="274"/>
      <c r="AH3" s="274"/>
      <c r="AI3" s="274"/>
      <c r="AJ3" s="274"/>
      <c r="AK3" s="274"/>
      <c r="AL3" s="274"/>
    </row>
    <row r="4" spans="1:38" ht="14.25" customHeight="1">
      <c r="A4" s="274"/>
      <c r="B4" s="612"/>
      <c r="C4" s="613"/>
      <c r="D4" s="613"/>
      <c r="E4" s="613"/>
      <c r="F4" s="613"/>
      <c r="G4" s="614"/>
      <c r="H4" s="274"/>
      <c r="I4" s="274"/>
      <c r="J4" s="274"/>
      <c r="K4" s="274"/>
      <c r="L4" s="274"/>
      <c r="M4" s="274"/>
      <c r="N4" s="274"/>
      <c r="O4" s="274"/>
      <c r="P4" s="274"/>
      <c r="Q4" s="274"/>
      <c r="R4" s="624" t="s">
        <v>6</v>
      </c>
      <c r="S4" s="625"/>
      <c r="T4" s="625"/>
      <c r="U4" s="626"/>
      <c r="V4" s="627">
        <f>①入力シート!D7</f>
        <v>0</v>
      </c>
      <c r="W4" s="627"/>
      <c r="X4" s="627"/>
      <c r="Y4" s="627"/>
      <c r="Z4" s="627"/>
      <c r="AA4" s="627"/>
      <c r="AB4" s="627"/>
      <c r="AC4" s="627"/>
      <c r="AD4" s="627"/>
      <c r="AE4" s="628"/>
      <c r="AF4" s="274"/>
      <c r="AG4" s="274"/>
      <c r="AH4" s="274"/>
      <c r="AI4" s="274"/>
      <c r="AJ4" s="274"/>
      <c r="AK4" s="274"/>
      <c r="AL4" s="274"/>
    </row>
    <row r="5" spans="1:38" ht="14.25" customHeight="1">
      <c r="A5" s="274"/>
      <c r="B5" s="612"/>
      <c r="C5" s="613"/>
      <c r="D5" s="613"/>
      <c r="E5" s="613"/>
      <c r="F5" s="613"/>
      <c r="G5" s="614"/>
      <c r="H5" s="274"/>
      <c r="I5" s="274"/>
      <c r="J5" s="274"/>
      <c r="K5" s="274"/>
      <c r="L5" s="274"/>
      <c r="M5" s="274"/>
      <c r="N5" s="274"/>
      <c r="O5" s="274"/>
      <c r="P5" s="274"/>
      <c r="Q5" s="274"/>
      <c r="R5" s="634" t="s">
        <v>20</v>
      </c>
      <c r="S5" s="635"/>
      <c r="T5" s="635"/>
      <c r="U5" s="636"/>
      <c r="V5" s="637" t="e">
        <f>①入力シート!D8</f>
        <v>#N/A</v>
      </c>
      <c r="W5" s="638"/>
      <c r="X5" s="638"/>
      <c r="Y5" s="638"/>
      <c r="Z5" s="638"/>
      <c r="AA5" s="638"/>
      <c r="AB5" s="638"/>
      <c r="AC5" s="638"/>
      <c r="AD5" s="638"/>
      <c r="AE5" s="639"/>
      <c r="AF5" s="274"/>
      <c r="AG5" s="274"/>
      <c r="AH5" s="274"/>
      <c r="AI5" s="274"/>
      <c r="AJ5" s="274"/>
      <c r="AK5" s="274"/>
      <c r="AL5" s="274"/>
    </row>
    <row r="6" spans="1:38" ht="14.25" customHeight="1">
      <c r="A6" s="274"/>
      <c r="B6" s="612"/>
      <c r="C6" s="613"/>
      <c r="D6" s="613"/>
      <c r="E6" s="613"/>
      <c r="F6" s="613"/>
      <c r="G6" s="614"/>
      <c r="H6" s="274"/>
      <c r="I6" s="274"/>
      <c r="J6" s="274"/>
      <c r="K6" s="274"/>
      <c r="L6" s="274"/>
      <c r="M6" s="274"/>
      <c r="N6" s="274"/>
      <c r="O6" s="274"/>
      <c r="P6" s="274"/>
      <c r="Q6" s="274"/>
      <c r="R6" s="618"/>
      <c r="S6" s="619"/>
      <c r="T6" s="619"/>
      <c r="U6" s="620"/>
      <c r="V6" s="640"/>
      <c r="W6" s="641"/>
      <c r="X6" s="641"/>
      <c r="Y6" s="641"/>
      <c r="Z6" s="641"/>
      <c r="AA6" s="641"/>
      <c r="AB6" s="641"/>
      <c r="AC6" s="641"/>
      <c r="AD6" s="641"/>
      <c r="AE6" s="642"/>
      <c r="AF6" s="274"/>
      <c r="AG6" s="274"/>
      <c r="AH6" s="274"/>
      <c r="AI6" s="274"/>
      <c r="AJ6" s="274"/>
      <c r="AK6" s="274"/>
      <c r="AL6" s="274"/>
    </row>
    <row r="7" spans="1:38" ht="14.25" customHeight="1" thickBot="1">
      <c r="A7" s="274"/>
      <c r="B7" s="615"/>
      <c r="C7" s="616"/>
      <c r="D7" s="616"/>
      <c r="E7" s="616"/>
      <c r="F7" s="616"/>
      <c r="G7" s="617"/>
      <c r="H7" s="274"/>
      <c r="I7" s="274"/>
      <c r="J7" s="274"/>
      <c r="K7" s="274"/>
      <c r="L7" s="274"/>
      <c r="M7" s="274"/>
      <c r="N7" s="274"/>
      <c r="O7" s="274"/>
      <c r="P7" s="274"/>
      <c r="Q7" s="274"/>
      <c r="R7" s="629" t="s">
        <v>50</v>
      </c>
      <c r="S7" s="630"/>
      <c r="T7" s="630"/>
      <c r="U7" s="631"/>
      <c r="V7" s="632">
        <f>①入力シート!D9</f>
        <v>0</v>
      </c>
      <c r="W7" s="632"/>
      <c r="X7" s="632"/>
      <c r="Y7" s="632"/>
      <c r="Z7" s="632"/>
      <c r="AA7" s="632"/>
      <c r="AB7" s="632"/>
      <c r="AC7" s="632"/>
      <c r="AD7" s="632"/>
      <c r="AE7" s="633"/>
      <c r="AF7" s="274"/>
      <c r="AG7" s="274"/>
      <c r="AH7" s="274"/>
      <c r="AI7" s="274"/>
      <c r="AJ7" s="274"/>
      <c r="AK7" s="274"/>
      <c r="AL7" s="274"/>
    </row>
    <row r="8" spans="1:38" ht="3" customHeight="1">
      <c r="A8" s="274"/>
      <c r="B8" s="274"/>
      <c r="C8" s="274"/>
      <c r="D8" s="274"/>
      <c r="E8" s="274"/>
      <c r="F8" s="274"/>
      <c r="G8" s="274"/>
      <c r="H8" s="274"/>
      <c r="I8" s="274"/>
      <c r="J8" s="274"/>
      <c r="K8" s="274"/>
      <c r="L8" s="274"/>
      <c r="M8" s="274"/>
      <c r="N8" s="274"/>
      <c r="O8" s="274"/>
      <c r="P8" s="274"/>
      <c r="Q8" s="274"/>
      <c r="AF8" s="274"/>
    </row>
    <row r="9" spans="1:38" ht="6.75" customHeight="1">
      <c r="A9" s="274"/>
      <c r="B9" s="274"/>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row>
    <row r="10" spans="1:38" ht="45" customHeight="1">
      <c r="A10" s="596" t="s">
        <v>1239</v>
      </c>
      <c r="B10" s="596"/>
      <c r="C10" s="596"/>
      <c r="D10" s="596"/>
      <c r="E10" s="596"/>
      <c r="F10" s="596"/>
      <c r="G10" s="596"/>
      <c r="H10" s="596"/>
      <c r="I10" s="596"/>
      <c r="J10" s="596"/>
      <c r="K10" s="596"/>
      <c r="L10" s="596"/>
      <c r="M10" s="596"/>
      <c r="N10" s="596"/>
      <c r="O10" s="596"/>
      <c r="P10" s="596"/>
      <c r="Q10" s="596"/>
      <c r="R10" s="596"/>
      <c r="S10" s="596"/>
      <c r="T10" s="596"/>
      <c r="U10" s="596"/>
      <c r="V10" s="596"/>
      <c r="W10" s="596"/>
      <c r="X10" s="596"/>
      <c r="Y10" s="596"/>
      <c r="Z10" s="596"/>
      <c r="AA10" s="596"/>
      <c r="AB10" s="596"/>
      <c r="AC10" s="596"/>
      <c r="AD10" s="596"/>
      <c r="AE10" s="596"/>
      <c r="AF10" s="274"/>
    </row>
    <row r="11" spans="1:38" ht="21.75" customHeight="1">
      <c r="A11" s="121"/>
      <c r="B11" s="123" t="s">
        <v>227</v>
      </c>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274"/>
    </row>
    <row r="12" spans="1:38" ht="43.5" customHeight="1">
      <c r="A12" s="121"/>
      <c r="B12" s="123"/>
      <c r="C12" s="643" t="s">
        <v>228</v>
      </c>
      <c r="D12" s="644"/>
      <c r="E12" s="644"/>
      <c r="F12" s="644"/>
      <c r="G12" s="644"/>
      <c r="H12" s="644"/>
      <c r="I12" s="644"/>
      <c r="J12" s="644"/>
      <c r="K12" s="644"/>
      <c r="L12" s="644"/>
      <c r="M12" s="644"/>
      <c r="N12" s="644"/>
      <c r="O12" s="644"/>
      <c r="P12" s="644"/>
      <c r="Q12" s="644"/>
      <c r="R12" s="644"/>
      <c r="S12" s="644"/>
      <c r="T12" s="644"/>
      <c r="U12" s="644"/>
      <c r="V12" s="644"/>
      <c r="W12" s="645"/>
      <c r="X12" s="646">
        <f>①入力シート!$F$16</f>
        <v>0</v>
      </c>
      <c r="Y12" s="647"/>
      <c r="Z12" s="647"/>
      <c r="AA12" s="647"/>
      <c r="AB12" s="647"/>
      <c r="AC12" s="647"/>
      <c r="AD12" s="647"/>
      <c r="AE12" s="648"/>
    </row>
    <row r="13" spans="1:38" ht="21.75" customHeight="1" thickBot="1">
      <c r="A13" s="121"/>
      <c r="B13" s="123"/>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274"/>
    </row>
    <row r="14" spans="1:38" ht="27.75" customHeight="1" thickTop="1" thickBot="1">
      <c r="A14" s="274"/>
      <c r="B14" s="274"/>
      <c r="C14" s="597" t="s">
        <v>9</v>
      </c>
      <c r="D14" s="598"/>
      <c r="E14" s="598"/>
      <c r="F14" s="598"/>
      <c r="G14" s="599"/>
      <c r="H14" s="600">
        <f>①入力シート!$F$27</f>
        <v>0</v>
      </c>
      <c r="I14" s="601"/>
      <c r="J14" s="601"/>
      <c r="K14" s="601"/>
      <c r="L14" s="602"/>
      <c r="M14" s="603" t="s">
        <v>21</v>
      </c>
      <c r="N14" s="604"/>
      <c r="O14" s="604"/>
      <c r="P14" s="604"/>
      <c r="Q14" s="605"/>
      <c r="R14" s="606" t="str">
        <f>IF(H14&gt;=151,"151人以上",IF(H14&gt;=91,"91～150人",IF(H14&gt;=41,"41～90人",IF(H14&gt;=21,"21～40人","20人以下"))))</f>
        <v>20人以下</v>
      </c>
      <c r="S14" s="607"/>
      <c r="T14" s="607"/>
      <c r="U14" s="607"/>
      <c r="V14" s="607"/>
      <c r="W14" s="608"/>
      <c r="X14" s="274"/>
      <c r="Y14" s="274"/>
      <c r="Z14" s="274"/>
      <c r="AA14" s="124" t="s">
        <v>23</v>
      </c>
      <c r="AB14" s="125" t="s">
        <v>54</v>
      </c>
      <c r="AC14" s="534">
        <f>IF(H14&gt;=151,3.3,IF(H14&gt;=91,2.3,IF(H14&gt;=41,2.5,IF(H14&gt;=21,1.9,1.5))))</f>
        <v>1.5</v>
      </c>
      <c r="AD14" s="534"/>
      <c r="AE14" s="126" t="s">
        <v>11</v>
      </c>
      <c r="AF14" s="274"/>
    </row>
    <row r="15" spans="1:38" ht="42.75" customHeight="1">
      <c r="A15" s="274"/>
      <c r="B15" s="274"/>
      <c r="C15" s="274"/>
      <c r="D15" s="274"/>
      <c r="E15" s="274"/>
      <c r="F15" s="274"/>
      <c r="G15" s="274"/>
      <c r="H15" s="275"/>
      <c r="I15" s="274"/>
      <c r="J15" s="274"/>
      <c r="K15" s="274"/>
      <c r="L15" s="274"/>
      <c r="M15" s="590" t="s">
        <v>1240</v>
      </c>
      <c r="N15" s="590"/>
      <c r="O15" s="590"/>
      <c r="P15" s="590"/>
      <c r="Q15" s="590"/>
      <c r="R15" s="590"/>
      <c r="S15" s="590"/>
      <c r="T15" s="590"/>
      <c r="U15" s="590"/>
      <c r="V15" s="590"/>
      <c r="W15" s="590"/>
      <c r="X15" s="590"/>
      <c r="Y15" s="590"/>
      <c r="Z15" s="590"/>
      <c r="AA15" s="590"/>
      <c r="AB15" s="590"/>
      <c r="AC15" s="590"/>
      <c r="AD15" s="590"/>
      <c r="AE15" s="274"/>
      <c r="AF15" s="274"/>
    </row>
    <row r="16" spans="1:38" ht="18" customHeight="1">
      <c r="A16" s="274"/>
      <c r="B16" s="274"/>
      <c r="C16" s="274"/>
      <c r="D16" s="274"/>
      <c r="E16" s="274"/>
      <c r="F16" s="274"/>
      <c r="G16" s="274"/>
      <c r="H16" s="275"/>
      <c r="I16" s="274"/>
      <c r="J16" s="274"/>
      <c r="K16" s="274"/>
      <c r="L16" s="274"/>
      <c r="M16" s="276"/>
      <c r="N16" s="276"/>
      <c r="O16" s="276"/>
      <c r="P16" s="276"/>
      <c r="Q16" s="276"/>
      <c r="R16" s="276"/>
      <c r="S16" s="276"/>
      <c r="T16" s="276"/>
      <c r="U16" s="276"/>
      <c r="V16" s="276"/>
      <c r="W16" s="276"/>
      <c r="X16" s="276"/>
      <c r="Y16" s="276"/>
      <c r="Z16" s="276"/>
      <c r="AA16" s="276"/>
      <c r="AB16" s="276"/>
      <c r="AC16" s="276"/>
      <c r="AD16" s="276"/>
      <c r="AE16" s="274"/>
      <c r="AF16" s="274"/>
    </row>
    <row r="17" spans="1:32" ht="27.75" customHeight="1">
      <c r="A17" s="274"/>
      <c r="B17" s="274"/>
      <c r="C17" s="517" t="s">
        <v>24</v>
      </c>
      <c r="D17" s="518"/>
      <c r="E17" s="518"/>
      <c r="F17" s="518"/>
      <c r="G17" s="518"/>
      <c r="H17" s="518"/>
      <c r="I17" s="519"/>
      <c r="J17" s="520">
        <v>12</v>
      </c>
      <c r="K17" s="520"/>
      <c r="L17" s="520"/>
      <c r="M17" s="521" t="s">
        <v>18</v>
      </c>
      <c r="N17" s="522"/>
      <c r="O17" s="276"/>
      <c r="P17" s="276"/>
      <c r="Q17" s="276"/>
      <c r="R17" s="274"/>
      <c r="S17" s="274"/>
      <c r="T17" s="274"/>
      <c r="U17" s="274"/>
      <c r="V17" s="274"/>
      <c r="W17" s="274"/>
      <c r="X17" s="274"/>
      <c r="Y17" s="274"/>
      <c r="Z17" s="274"/>
      <c r="AA17" s="274"/>
      <c r="AB17" s="274"/>
      <c r="AC17" s="274"/>
      <c r="AD17" s="274"/>
      <c r="AE17" s="274"/>
      <c r="AF17" s="274"/>
    </row>
    <row r="18" spans="1:32" ht="23.25" customHeight="1">
      <c r="A18" s="274"/>
      <c r="B18" s="274"/>
      <c r="C18" s="274"/>
      <c r="D18" s="274"/>
      <c r="E18" s="274"/>
      <c r="F18" s="274"/>
      <c r="G18" s="274"/>
      <c r="H18" s="275"/>
      <c r="I18" s="274"/>
      <c r="J18" s="274"/>
      <c r="K18" s="274"/>
      <c r="L18" s="274"/>
      <c r="M18" s="276"/>
      <c r="N18" s="276"/>
      <c r="O18" s="276"/>
      <c r="P18" s="276"/>
      <c r="Q18" s="277"/>
      <c r="R18" s="277"/>
      <c r="S18" s="277"/>
      <c r="T18" s="277"/>
      <c r="U18" s="277"/>
      <c r="V18" s="277"/>
      <c r="W18" s="277"/>
      <c r="X18" s="277"/>
      <c r="Y18" s="277"/>
      <c r="Z18" s="277"/>
      <c r="AA18" s="276"/>
      <c r="AB18" s="276"/>
      <c r="AC18" s="276"/>
      <c r="AD18" s="276"/>
      <c r="AE18" s="274"/>
      <c r="AF18" s="274"/>
    </row>
    <row r="19" spans="1:32" ht="27.75" customHeight="1">
      <c r="A19" s="274"/>
      <c r="B19" s="274"/>
      <c r="C19" s="573" t="s">
        <v>82</v>
      </c>
      <c r="D19" s="574"/>
      <c r="E19" s="574"/>
      <c r="F19" s="574"/>
      <c r="G19" s="575"/>
      <c r="H19" s="561" t="s">
        <v>25</v>
      </c>
      <c r="I19" s="561"/>
      <c r="J19" s="561"/>
      <c r="K19" s="561"/>
      <c r="L19" s="561"/>
      <c r="M19" s="582">
        <f>①入力シート!$F$29</f>
        <v>0</v>
      </c>
      <c r="N19" s="582"/>
      <c r="O19" s="582"/>
      <c r="P19" s="127" t="s">
        <v>11</v>
      </c>
      <c r="Q19" s="128"/>
      <c r="R19" s="128" t="s">
        <v>26</v>
      </c>
      <c r="S19" s="490">
        <f>IF($T$28="○",25,30)</f>
        <v>30</v>
      </c>
      <c r="T19" s="490"/>
      <c r="U19" s="561" t="s">
        <v>27</v>
      </c>
      <c r="V19" s="561"/>
      <c r="W19" s="491">
        <f>IF($T$28="○",ROUNDDOWN($M$19/25,1),ROUNDDOWN($M$19/30,1))</f>
        <v>0</v>
      </c>
      <c r="X19" s="491"/>
      <c r="Y19" s="491"/>
      <c r="Z19" s="129" t="s">
        <v>11</v>
      </c>
      <c r="AA19" s="274"/>
      <c r="AB19" s="274"/>
      <c r="AC19" s="274"/>
      <c r="AD19" s="274"/>
      <c r="AE19" s="274"/>
      <c r="AF19" s="274"/>
    </row>
    <row r="20" spans="1:32" ht="27.75" customHeight="1">
      <c r="A20" s="274"/>
      <c r="B20" s="274"/>
      <c r="C20" s="576"/>
      <c r="D20" s="577"/>
      <c r="E20" s="577"/>
      <c r="F20" s="577"/>
      <c r="G20" s="578"/>
      <c r="H20" s="487" t="s">
        <v>71</v>
      </c>
      <c r="I20" s="487"/>
      <c r="J20" s="487"/>
      <c r="K20" s="487"/>
      <c r="L20" s="487"/>
      <c r="M20" s="489">
        <f>①入力シート!$F$30</f>
        <v>0</v>
      </c>
      <c r="N20" s="489"/>
      <c r="O20" s="489"/>
      <c r="P20" s="130" t="s">
        <v>11</v>
      </c>
      <c r="Q20" s="131"/>
      <c r="R20" s="131" t="s">
        <v>28</v>
      </c>
      <c r="S20" s="490">
        <f>IF($T$29="○",15,20)</f>
        <v>20</v>
      </c>
      <c r="T20" s="490"/>
      <c r="U20" s="487" t="s">
        <v>27</v>
      </c>
      <c r="V20" s="487"/>
      <c r="W20" s="583">
        <f>IF($T$29="○",ROUNDDOWN($M$20/15,1),ROUNDDOWN($M$20/20,1))</f>
        <v>0</v>
      </c>
      <c r="X20" s="583"/>
      <c r="Y20" s="583"/>
      <c r="Z20" s="132" t="s">
        <v>11</v>
      </c>
      <c r="AA20" s="274"/>
      <c r="AB20" s="274"/>
      <c r="AC20" s="274"/>
      <c r="AD20" s="274"/>
      <c r="AE20" s="274"/>
      <c r="AF20" s="274"/>
    </row>
    <row r="21" spans="1:32" ht="27.75" customHeight="1">
      <c r="A21" s="274"/>
      <c r="B21" s="274"/>
      <c r="C21" s="576"/>
      <c r="D21" s="577"/>
      <c r="E21" s="577"/>
      <c r="F21" s="577"/>
      <c r="G21" s="578"/>
      <c r="H21" s="487" t="s">
        <v>191</v>
      </c>
      <c r="I21" s="488"/>
      <c r="J21" s="488"/>
      <c r="K21" s="488"/>
      <c r="L21" s="488"/>
      <c r="M21" s="489">
        <f>IF($T$30="○",①入力シート!$F$31,0)</f>
        <v>0</v>
      </c>
      <c r="N21" s="489"/>
      <c r="O21" s="489"/>
      <c r="P21" s="130" t="s">
        <v>11</v>
      </c>
      <c r="Q21" s="131"/>
      <c r="R21" s="131" t="s">
        <v>26</v>
      </c>
      <c r="S21" s="490">
        <f>IF($T$30="○",6,0)</f>
        <v>0</v>
      </c>
      <c r="T21" s="490"/>
      <c r="U21" s="487" t="s">
        <v>27</v>
      </c>
      <c r="V21" s="487"/>
      <c r="W21" s="491">
        <f>IF($T$30="○",ROUNDDOWN($M$21/6,1),0)</f>
        <v>0</v>
      </c>
      <c r="X21" s="491"/>
      <c r="Y21" s="491"/>
      <c r="Z21" s="129" t="s">
        <v>11</v>
      </c>
      <c r="AA21" s="274"/>
      <c r="AB21" s="274"/>
      <c r="AC21" s="274"/>
      <c r="AD21" s="274"/>
      <c r="AE21" s="274"/>
      <c r="AF21" s="274"/>
    </row>
    <row r="22" spans="1:32" ht="27.75" customHeight="1">
      <c r="A22" s="274"/>
      <c r="B22" s="274"/>
      <c r="C22" s="576"/>
      <c r="D22" s="577"/>
      <c r="E22" s="577"/>
      <c r="F22" s="577"/>
      <c r="G22" s="578"/>
      <c r="H22" s="487" t="s">
        <v>192</v>
      </c>
      <c r="I22" s="488"/>
      <c r="J22" s="488"/>
      <c r="K22" s="488"/>
      <c r="L22" s="488"/>
      <c r="M22" s="489">
        <f>IF($T$30="○",①入力シート!$F$32,0)</f>
        <v>0</v>
      </c>
      <c r="N22" s="489"/>
      <c r="O22" s="489"/>
      <c r="P22" s="130" t="s">
        <v>11</v>
      </c>
      <c r="Q22" s="131"/>
      <c r="R22" s="131" t="s">
        <v>26</v>
      </c>
      <c r="S22" s="490">
        <f>IF($T$30="○",5,0)</f>
        <v>0</v>
      </c>
      <c r="T22" s="490"/>
      <c r="U22" s="487" t="s">
        <v>27</v>
      </c>
      <c r="V22" s="487"/>
      <c r="W22" s="491">
        <f>IF($T$30="○",ROUNDDOWN($M$22/5,1),0)</f>
        <v>0</v>
      </c>
      <c r="X22" s="491"/>
      <c r="Y22" s="491"/>
      <c r="Z22" s="132" t="s">
        <v>11</v>
      </c>
      <c r="AA22" s="274"/>
      <c r="AB22" s="274"/>
      <c r="AC22" s="274"/>
      <c r="AD22" s="274"/>
      <c r="AE22" s="274"/>
      <c r="AF22" s="274"/>
    </row>
    <row r="23" spans="1:32" ht="27.75" customHeight="1">
      <c r="A23" s="274"/>
      <c r="B23" s="274"/>
      <c r="C23" s="576"/>
      <c r="D23" s="577"/>
      <c r="E23" s="577"/>
      <c r="F23" s="577"/>
      <c r="G23" s="578"/>
      <c r="H23" s="487" t="s">
        <v>29</v>
      </c>
      <c r="I23" s="487"/>
      <c r="J23" s="487"/>
      <c r="K23" s="487"/>
      <c r="L23" s="487"/>
      <c r="M23" s="489">
        <f>IF($T$30="-",①入力シート!$F$31+①入力シート!$F$32,0)</f>
        <v>0</v>
      </c>
      <c r="N23" s="489"/>
      <c r="O23" s="489"/>
      <c r="P23" s="130" t="s">
        <v>11</v>
      </c>
      <c r="Q23" s="131"/>
      <c r="R23" s="131" t="s">
        <v>30</v>
      </c>
      <c r="S23" s="490">
        <f>IF($T$30="-",6,0)</f>
        <v>6</v>
      </c>
      <c r="T23" s="490"/>
      <c r="U23" s="487" t="s">
        <v>31</v>
      </c>
      <c r="V23" s="487"/>
      <c r="W23" s="583">
        <f>ROUNDDOWN($M$23/6,1)</f>
        <v>0</v>
      </c>
      <c r="X23" s="583"/>
      <c r="Y23" s="583"/>
      <c r="Z23" s="132" t="s">
        <v>11</v>
      </c>
      <c r="AA23" s="274"/>
      <c r="AB23" s="274"/>
      <c r="AC23" s="274"/>
      <c r="AD23" s="274"/>
      <c r="AE23" s="274"/>
      <c r="AF23" s="274"/>
    </row>
    <row r="24" spans="1:32" ht="27.75" customHeight="1" thickBot="1">
      <c r="A24" s="274"/>
      <c r="B24" s="274"/>
      <c r="C24" s="579"/>
      <c r="D24" s="580"/>
      <c r="E24" s="580"/>
      <c r="F24" s="580"/>
      <c r="G24" s="581"/>
      <c r="H24" s="584" t="s">
        <v>32</v>
      </c>
      <c r="I24" s="584"/>
      <c r="J24" s="584"/>
      <c r="K24" s="584"/>
      <c r="L24" s="584"/>
      <c r="M24" s="585">
        <f>①入力シート!$F$33</f>
        <v>0</v>
      </c>
      <c r="N24" s="585"/>
      <c r="O24" s="585"/>
      <c r="P24" s="134" t="s">
        <v>11</v>
      </c>
      <c r="Q24" s="135"/>
      <c r="R24" s="135" t="s">
        <v>28</v>
      </c>
      <c r="S24" s="586">
        <v>3</v>
      </c>
      <c r="T24" s="586"/>
      <c r="U24" s="587" t="s">
        <v>27</v>
      </c>
      <c r="V24" s="587"/>
      <c r="W24" s="588">
        <f>ROUNDDOWN($M$24/3,1)</f>
        <v>0</v>
      </c>
      <c r="X24" s="588"/>
      <c r="Y24" s="588"/>
      <c r="Z24" s="132" t="s">
        <v>11</v>
      </c>
      <c r="AA24" s="274"/>
      <c r="AB24" s="274"/>
      <c r="AC24" s="274"/>
      <c r="AD24" s="274"/>
      <c r="AE24" s="274"/>
      <c r="AF24" s="274"/>
    </row>
    <row r="25" spans="1:32" ht="27.75" customHeight="1" thickTop="1" thickBot="1">
      <c r="A25" s="274"/>
      <c r="B25" s="274"/>
      <c r="C25" s="568" t="s">
        <v>1229</v>
      </c>
      <c r="D25" s="568"/>
      <c r="E25" s="568"/>
      <c r="F25" s="568"/>
      <c r="G25" s="568"/>
      <c r="H25" s="568"/>
      <c r="I25" s="568"/>
      <c r="J25" s="568"/>
      <c r="K25" s="568"/>
      <c r="L25" s="568"/>
      <c r="M25" s="568"/>
      <c r="N25" s="568"/>
      <c r="O25" s="568"/>
      <c r="P25" s="568"/>
      <c r="Q25" s="568"/>
      <c r="R25" s="569"/>
      <c r="S25" s="565" t="s">
        <v>33</v>
      </c>
      <c r="T25" s="566"/>
      <c r="U25" s="566"/>
      <c r="V25" s="566"/>
      <c r="W25" s="566"/>
      <c r="X25" s="566"/>
      <c r="Y25" s="566"/>
      <c r="Z25" s="567"/>
      <c r="AA25" s="136" t="s">
        <v>23</v>
      </c>
      <c r="AB25" s="125" t="s">
        <v>55</v>
      </c>
      <c r="AC25" s="558">
        <f>ROUND(SUM($W$19:$Y$24),0)</f>
        <v>0</v>
      </c>
      <c r="AD25" s="558"/>
      <c r="AE25" s="126" t="s">
        <v>11</v>
      </c>
      <c r="AF25" s="274"/>
    </row>
    <row r="26" spans="1:32" ht="14.25" customHeight="1">
      <c r="A26" s="274"/>
      <c r="B26" s="274"/>
      <c r="C26" s="137"/>
      <c r="D26" s="137"/>
      <c r="E26" s="137"/>
      <c r="F26" s="137"/>
      <c r="G26" s="564"/>
      <c r="H26" s="564"/>
      <c r="I26" s="564"/>
      <c r="J26" s="564"/>
      <c r="K26" s="564"/>
      <c r="L26" s="564"/>
      <c r="M26" s="564"/>
      <c r="N26" s="564"/>
      <c r="O26" s="564"/>
      <c r="P26" s="564"/>
      <c r="Q26" s="564"/>
      <c r="R26" s="564"/>
      <c r="S26" s="564"/>
      <c r="T26" s="564"/>
      <c r="U26" s="564"/>
      <c r="V26" s="564"/>
      <c r="W26" s="564"/>
      <c r="X26" s="564"/>
      <c r="Y26" s="564"/>
      <c r="Z26" s="564"/>
      <c r="AA26" s="564"/>
      <c r="AB26" s="564"/>
      <c r="AC26" s="564"/>
      <c r="AD26" s="564"/>
      <c r="AE26" s="138"/>
      <c r="AF26" s="274"/>
    </row>
    <row r="27" spans="1:32" ht="14.25" customHeight="1">
      <c r="A27" s="274"/>
      <c r="B27" s="274"/>
      <c r="C27" s="274"/>
      <c r="D27" s="274"/>
      <c r="E27" s="274"/>
      <c r="F27" s="274"/>
      <c r="G27" s="274"/>
      <c r="H27" s="274"/>
      <c r="I27" s="274"/>
      <c r="J27" s="559"/>
      <c r="K27" s="559"/>
      <c r="L27" s="559"/>
      <c r="M27" s="559"/>
      <c r="N27" s="559"/>
      <c r="O27" s="274"/>
      <c r="P27" s="274"/>
      <c r="Q27" s="274"/>
      <c r="R27" s="274"/>
      <c r="S27" s="274"/>
      <c r="T27" s="274"/>
      <c r="U27" s="274"/>
      <c r="V27" s="274"/>
      <c r="W27" s="274"/>
      <c r="X27" s="274"/>
      <c r="Y27" s="274"/>
      <c r="Z27" s="274"/>
      <c r="AA27" s="274"/>
      <c r="AB27" s="274"/>
      <c r="AC27" s="274"/>
      <c r="AD27" s="274"/>
      <c r="AE27" s="274"/>
      <c r="AF27" s="274"/>
    </row>
    <row r="28" spans="1:32" ht="27.75" customHeight="1">
      <c r="A28" s="274"/>
      <c r="B28" s="274"/>
      <c r="C28" s="543" t="s">
        <v>34</v>
      </c>
      <c r="D28" s="544"/>
      <c r="E28" s="544"/>
      <c r="F28" s="544"/>
      <c r="G28" s="545"/>
      <c r="H28" s="561" t="s">
        <v>81</v>
      </c>
      <c r="I28" s="561"/>
      <c r="J28" s="561"/>
      <c r="K28" s="561"/>
      <c r="L28" s="561"/>
      <c r="M28" s="561"/>
      <c r="N28" s="561"/>
      <c r="O28" s="561"/>
      <c r="P28" s="561"/>
      <c r="Q28" s="561"/>
      <c r="R28" s="561"/>
      <c r="S28" s="279"/>
      <c r="T28" s="562" t="str">
        <f>IF(①入力シート!$H$36="あり","○","-")</f>
        <v>-</v>
      </c>
      <c r="U28" s="563"/>
      <c r="V28" s="274"/>
      <c r="W28" s="274"/>
      <c r="X28" s="274"/>
      <c r="Y28" s="274"/>
      <c r="Z28" s="274"/>
      <c r="AA28" s="274"/>
      <c r="AB28" s="274"/>
      <c r="AC28" s="274"/>
      <c r="AD28" s="274"/>
      <c r="AE28" s="274"/>
      <c r="AF28" s="274"/>
    </row>
    <row r="29" spans="1:32" ht="27.75" customHeight="1">
      <c r="A29" s="274"/>
      <c r="B29" s="274"/>
      <c r="C29" s="546"/>
      <c r="D29" s="547"/>
      <c r="E29" s="547"/>
      <c r="F29" s="547"/>
      <c r="G29" s="548"/>
      <c r="H29" s="560" t="s">
        <v>13</v>
      </c>
      <c r="I29" s="560"/>
      <c r="J29" s="560"/>
      <c r="K29" s="560"/>
      <c r="L29" s="560"/>
      <c r="M29" s="560"/>
      <c r="N29" s="560"/>
      <c r="O29" s="560"/>
      <c r="P29" s="560"/>
      <c r="Q29" s="560"/>
      <c r="R29" s="560"/>
      <c r="S29" s="278"/>
      <c r="T29" s="542" t="str">
        <f>IF(①入力シート!$H$37="あり","○","-")</f>
        <v>-</v>
      </c>
      <c r="U29" s="540"/>
      <c r="V29" s="274"/>
      <c r="W29" s="274"/>
      <c r="X29" s="274"/>
      <c r="Y29" s="274"/>
      <c r="Z29" s="274"/>
      <c r="AA29" s="274"/>
      <c r="AB29" s="274"/>
      <c r="AC29" s="274"/>
      <c r="AD29" s="274"/>
      <c r="AE29" s="274"/>
      <c r="AF29" s="274"/>
    </row>
    <row r="30" spans="1:32" ht="27.75" customHeight="1" thickBot="1">
      <c r="A30" s="274"/>
      <c r="B30" s="274"/>
      <c r="C30" s="546"/>
      <c r="D30" s="547"/>
      <c r="E30" s="547"/>
      <c r="F30" s="547"/>
      <c r="G30" s="548"/>
      <c r="H30" s="560" t="s">
        <v>193</v>
      </c>
      <c r="I30" s="570"/>
      <c r="J30" s="570"/>
      <c r="K30" s="570"/>
      <c r="L30" s="570"/>
      <c r="M30" s="570"/>
      <c r="N30" s="570"/>
      <c r="O30" s="570"/>
      <c r="P30" s="570"/>
      <c r="Q30" s="570"/>
      <c r="R30" s="570"/>
      <c r="S30" s="133"/>
      <c r="T30" s="571" t="str">
        <f>IF(①入力シート!H38="あり","○","-")</f>
        <v>-</v>
      </c>
      <c r="U30" s="572"/>
      <c r="V30" s="274"/>
      <c r="W30" s="274"/>
      <c r="X30" s="274"/>
      <c r="Y30" s="274"/>
      <c r="Z30" s="274"/>
      <c r="AA30" s="274"/>
      <c r="AB30" s="274"/>
      <c r="AC30" s="274"/>
      <c r="AD30" s="274"/>
      <c r="AE30" s="274"/>
      <c r="AF30" s="274"/>
    </row>
    <row r="31" spans="1:32" ht="27.75" customHeight="1" thickTop="1" thickBot="1">
      <c r="A31" s="274"/>
      <c r="B31" s="274"/>
      <c r="C31" s="546"/>
      <c r="D31" s="547"/>
      <c r="E31" s="547"/>
      <c r="F31" s="547"/>
      <c r="G31" s="548"/>
      <c r="H31" s="487" t="s">
        <v>1241</v>
      </c>
      <c r="I31" s="487"/>
      <c r="J31" s="487"/>
      <c r="K31" s="487"/>
      <c r="L31" s="487"/>
      <c r="M31" s="487"/>
      <c r="N31" s="487"/>
      <c r="O31" s="487"/>
      <c r="P31" s="487"/>
      <c r="Q31" s="487"/>
      <c r="R31" s="487"/>
      <c r="S31" s="278"/>
      <c r="T31" s="542" t="str">
        <f>IF(①入力シート!$H$39="あり","○","-")</f>
        <v>-</v>
      </c>
      <c r="U31" s="540"/>
      <c r="V31" s="274" t="s">
        <v>35</v>
      </c>
      <c r="W31" s="274"/>
      <c r="X31" s="274"/>
      <c r="Y31" s="274"/>
      <c r="Z31" s="274"/>
      <c r="AA31" s="124" t="s">
        <v>36</v>
      </c>
      <c r="AB31" s="125" t="s">
        <v>56</v>
      </c>
      <c r="AC31" s="534">
        <f>IF($T$31="○",1.4,0)</f>
        <v>0</v>
      </c>
      <c r="AD31" s="534"/>
      <c r="AE31" s="139" t="s">
        <v>11</v>
      </c>
      <c r="AF31" s="274"/>
    </row>
    <row r="32" spans="1:32" ht="27.75" customHeight="1" thickTop="1" thickBot="1">
      <c r="A32" s="274"/>
      <c r="B32" s="274"/>
      <c r="C32" s="546"/>
      <c r="D32" s="547"/>
      <c r="E32" s="547"/>
      <c r="F32" s="547"/>
      <c r="G32" s="548"/>
      <c r="H32" s="487" t="s">
        <v>37</v>
      </c>
      <c r="I32" s="487"/>
      <c r="J32" s="487"/>
      <c r="K32" s="487"/>
      <c r="L32" s="487"/>
      <c r="M32" s="487"/>
      <c r="N32" s="487"/>
      <c r="O32" s="487"/>
      <c r="P32" s="487"/>
      <c r="Q32" s="487"/>
      <c r="R32" s="487"/>
      <c r="S32" s="278"/>
      <c r="T32" s="542" t="str">
        <f>IF(①入力シート!$H$40="あり","○","-")</f>
        <v>-</v>
      </c>
      <c r="U32" s="540"/>
      <c r="V32" s="274" t="s">
        <v>38</v>
      </c>
      <c r="W32" s="274"/>
      <c r="X32" s="274"/>
      <c r="Y32" s="274"/>
      <c r="Z32" s="274"/>
      <c r="AA32" s="124" t="s">
        <v>39</v>
      </c>
      <c r="AB32" s="125" t="s">
        <v>57</v>
      </c>
      <c r="AC32" s="534">
        <f>IF($T$32="○",1,0)</f>
        <v>0</v>
      </c>
      <c r="AD32" s="534"/>
      <c r="AE32" s="139" t="s">
        <v>11</v>
      </c>
      <c r="AF32" s="274"/>
    </row>
    <row r="33" spans="1:32" ht="27.75" customHeight="1" thickTop="1" thickBot="1">
      <c r="A33" s="274"/>
      <c r="B33" s="274"/>
      <c r="C33" s="546"/>
      <c r="D33" s="547"/>
      <c r="E33" s="547"/>
      <c r="F33" s="547"/>
      <c r="G33" s="548"/>
      <c r="H33" s="487" t="s">
        <v>1242</v>
      </c>
      <c r="I33" s="487"/>
      <c r="J33" s="487"/>
      <c r="K33" s="487"/>
      <c r="L33" s="487"/>
      <c r="M33" s="487"/>
      <c r="N33" s="487"/>
      <c r="O33" s="487"/>
      <c r="P33" s="487"/>
      <c r="Q33" s="487"/>
      <c r="R33" s="487"/>
      <c r="S33" s="278"/>
      <c r="T33" s="532" t="str">
        <f>IF(①入力シート!$H$41="あり","○","-")</f>
        <v>-</v>
      </c>
      <c r="U33" s="533"/>
      <c r="V33" s="274" t="s">
        <v>40</v>
      </c>
      <c r="W33" s="274"/>
      <c r="X33" s="274"/>
      <c r="Y33" s="274"/>
      <c r="Z33" s="274"/>
      <c r="AA33" s="124" t="s">
        <v>36</v>
      </c>
      <c r="AB33" s="125" t="s">
        <v>58</v>
      </c>
      <c r="AC33" s="534">
        <f>IF($T$33="○",0.3,0)</f>
        <v>0</v>
      </c>
      <c r="AD33" s="534"/>
      <c r="AE33" s="139" t="s">
        <v>11</v>
      </c>
      <c r="AF33" s="274"/>
    </row>
    <row r="34" spans="1:32" ht="27.75" customHeight="1" thickTop="1" thickBot="1">
      <c r="A34" s="274"/>
      <c r="B34" s="274"/>
      <c r="C34" s="546"/>
      <c r="D34" s="547"/>
      <c r="E34" s="547"/>
      <c r="F34" s="547"/>
      <c r="G34" s="548"/>
      <c r="H34" s="487" t="s">
        <v>41</v>
      </c>
      <c r="I34" s="487"/>
      <c r="J34" s="487"/>
      <c r="K34" s="487"/>
      <c r="L34" s="487"/>
      <c r="M34" s="487"/>
      <c r="N34" s="487"/>
      <c r="O34" s="487"/>
      <c r="P34" s="487"/>
      <c r="Q34" s="487"/>
      <c r="R34" s="487"/>
      <c r="S34" s="280"/>
      <c r="T34" s="539" t="str">
        <f>IF(①入力シート!$H$42="あり","○","-")</f>
        <v>-</v>
      </c>
      <c r="U34" s="540"/>
      <c r="V34" s="274" t="s">
        <v>42</v>
      </c>
      <c r="W34" s="274"/>
      <c r="X34" s="274"/>
      <c r="Y34" s="274"/>
      <c r="Z34" s="274"/>
      <c r="AA34" s="124" t="s">
        <v>39</v>
      </c>
      <c r="AB34" s="125" t="s">
        <v>59</v>
      </c>
      <c r="AC34" s="534">
        <f>IF($T$34="○",0.5,0)</f>
        <v>0</v>
      </c>
      <c r="AD34" s="534"/>
      <c r="AE34" s="139" t="s">
        <v>11</v>
      </c>
      <c r="AF34" s="274"/>
    </row>
    <row r="35" spans="1:32" ht="27.75" customHeight="1" thickTop="1" thickBot="1">
      <c r="A35" s="274"/>
      <c r="B35" s="274"/>
      <c r="C35" s="546"/>
      <c r="D35" s="547"/>
      <c r="E35" s="547"/>
      <c r="F35" s="547"/>
      <c r="G35" s="548"/>
      <c r="H35" s="541" t="s">
        <v>229</v>
      </c>
      <c r="I35" s="488"/>
      <c r="J35" s="488"/>
      <c r="K35" s="488"/>
      <c r="L35" s="488"/>
      <c r="M35" s="488"/>
      <c r="N35" s="488"/>
      <c r="O35" s="488"/>
      <c r="P35" s="488"/>
      <c r="Q35" s="488"/>
      <c r="R35" s="488"/>
      <c r="S35" s="278"/>
      <c r="T35" s="542" t="str">
        <f>IF(①入力シート!$H$43="あり",①入力シート!$I$43,"")</f>
        <v/>
      </c>
      <c r="U35" s="540"/>
      <c r="V35" s="140" t="s">
        <v>80</v>
      </c>
      <c r="W35" s="274"/>
      <c r="X35" s="274"/>
      <c r="Y35" s="274"/>
      <c r="Z35" s="274"/>
      <c r="AA35" s="124" t="s">
        <v>23</v>
      </c>
      <c r="AB35" s="125" t="s">
        <v>43</v>
      </c>
      <c r="AC35" s="534">
        <f>IF($T$35="",0,$T$35)</f>
        <v>0</v>
      </c>
      <c r="AD35" s="534"/>
      <c r="AE35" s="139" t="s">
        <v>11</v>
      </c>
      <c r="AF35" s="274"/>
    </row>
    <row r="36" spans="1:32" ht="27.75" customHeight="1" thickTop="1" thickBot="1">
      <c r="A36" s="274"/>
      <c r="B36" s="274"/>
      <c r="C36" s="549"/>
      <c r="D36" s="550"/>
      <c r="E36" s="550"/>
      <c r="F36" s="550"/>
      <c r="G36" s="551"/>
      <c r="H36" s="535" t="s">
        <v>48</v>
      </c>
      <c r="I36" s="536"/>
      <c r="J36" s="536"/>
      <c r="K36" s="536"/>
      <c r="L36" s="536"/>
      <c r="M36" s="536"/>
      <c r="N36" s="536"/>
      <c r="O36" s="536"/>
      <c r="P36" s="536"/>
      <c r="Q36" s="536"/>
      <c r="R36" s="536"/>
      <c r="S36" s="281"/>
      <c r="T36" s="537" t="str">
        <f>IF(①入力シート!$H$44="あり","○","-")</f>
        <v>-</v>
      </c>
      <c r="U36" s="538"/>
      <c r="V36" s="274" t="s">
        <v>53</v>
      </c>
      <c r="W36" s="274"/>
      <c r="X36" s="274"/>
      <c r="Y36" s="274"/>
      <c r="Z36" s="274"/>
      <c r="AA36" s="124" t="s">
        <v>39</v>
      </c>
      <c r="AB36" s="125" t="s">
        <v>60</v>
      </c>
      <c r="AC36" s="534">
        <f>IF($T$36="○",0.6,0)</f>
        <v>0</v>
      </c>
      <c r="AD36" s="534"/>
      <c r="AE36" s="139" t="s">
        <v>11</v>
      </c>
      <c r="AF36" s="274"/>
    </row>
    <row r="37" spans="1:32" ht="28.5" customHeight="1" thickTop="1" thickBot="1">
      <c r="A37" s="274"/>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row>
    <row r="38" spans="1:32" ht="35.25" customHeight="1" thickTop="1" thickBot="1">
      <c r="A38" s="274"/>
      <c r="B38" s="274"/>
      <c r="C38" s="552" t="s">
        <v>79</v>
      </c>
      <c r="D38" s="553"/>
      <c r="E38" s="553"/>
      <c r="F38" s="553"/>
      <c r="G38" s="553"/>
      <c r="H38" s="553"/>
      <c r="I38" s="553"/>
      <c r="J38" s="553"/>
      <c r="K38" s="553"/>
      <c r="L38" s="553"/>
      <c r="M38" s="553"/>
      <c r="N38" s="553"/>
      <c r="O38" s="553"/>
      <c r="P38" s="553"/>
      <c r="Q38" s="553"/>
      <c r="R38" s="553"/>
      <c r="S38" s="553"/>
      <c r="T38" s="553"/>
      <c r="U38" s="553"/>
      <c r="V38" s="553"/>
      <c r="W38" s="554"/>
      <c r="X38" s="555"/>
      <c r="Y38" s="556"/>
      <c r="Z38" s="556"/>
      <c r="AA38" s="557">
        <f>ROUND($AC$14+$AC$25+$AC$31+$AC$32+$AC$33+$AC$34+$AC$35+$AC$36,0)</f>
        <v>2</v>
      </c>
      <c r="AB38" s="557"/>
      <c r="AC38" s="557"/>
      <c r="AD38" s="557"/>
      <c r="AE38" s="141" t="s">
        <v>11</v>
      </c>
      <c r="AF38" s="274"/>
    </row>
    <row r="39" spans="1:32" ht="35.25" customHeight="1" thickBot="1">
      <c r="A39" s="274"/>
      <c r="B39" s="274"/>
      <c r="C39" s="480" t="s">
        <v>1243</v>
      </c>
      <c r="D39" s="481"/>
      <c r="E39" s="481"/>
      <c r="F39" s="481"/>
      <c r="G39" s="481"/>
      <c r="H39" s="481"/>
      <c r="I39" s="481"/>
      <c r="J39" s="481"/>
      <c r="K39" s="481"/>
      <c r="L39" s="481"/>
      <c r="M39" s="481"/>
      <c r="N39" s="481"/>
      <c r="O39" s="481"/>
      <c r="P39" s="481"/>
      <c r="Q39" s="481"/>
      <c r="R39" s="481"/>
      <c r="S39" s="481"/>
      <c r="T39" s="481"/>
      <c r="U39" s="481"/>
      <c r="V39" s="481"/>
      <c r="W39" s="482"/>
      <c r="X39" s="589">
        <f>(SUM(49060*$AA$42,6130*$AA$45))</f>
        <v>0</v>
      </c>
      <c r="Y39" s="492"/>
      <c r="Z39" s="492"/>
      <c r="AA39" s="492"/>
      <c r="AB39" s="492"/>
      <c r="AC39" s="492"/>
      <c r="AD39" s="492"/>
      <c r="AE39" s="142" t="s">
        <v>17</v>
      </c>
      <c r="AF39" s="274"/>
    </row>
    <row r="40" spans="1:32" ht="35.25" customHeight="1" thickBot="1">
      <c r="A40" s="274"/>
      <c r="B40" s="274"/>
      <c r="C40" s="480" t="s">
        <v>226</v>
      </c>
      <c r="D40" s="481"/>
      <c r="E40" s="481"/>
      <c r="F40" s="481"/>
      <c r="G40" s="481"/>
      <c r="H40" s="481"/>
      <c r="I40" s="481"/>
      <c r="J40" s="481"/>
      <c r="K40" s="481"/>
      <c r="L40" s="481"/>
      <c r="M40" s="481"/>
      <c r="N40" s="481"/>
      <c r="O40" s="481"/>
      <c r="P40" s="481"/>
      <c r="Q40" s="481"/>
      <c r="R40" s="481"/>
      <c r="S40" s="481"/>
      <c r="T40" s="481"/>
      <c r="U40" s="481"/>
      <c r="V40" s="481"/>
      <c r="W40" s="482"/>
      <c r="X40" s="492">
        <f>$X$43+$X$46</f>
        <v>0</v>
      </c>
      <c r="Y40" s="492"/>
      <c r="Z40" s="492"/>
      <c r="AA40" s="492"/>
      <c r="AB40" s="492"/>
      <c r="AC40" s="492"/>
      <c r="AD40" s="492"/>
      <c r="AE40" s="143" t="s">
        <v>17</v>
      </c>
      <c r="AF40" s="274"/>
    </row>
    <row r="41" spans="1:32" ht="35.25" customHeight="1" thickBot="1">
      <c r="A41" s="274"/>
      <c r="B41" s="274"/>
      <c r="C41" s="480" t="s">
        <v>230</v>
      </c>
      <c r="D41" s="481"/>
      <c r="E41" s="481"/>
      <c r="F41" s="481"/>
      <c r="G41" s="481"/>
      <c r="H41" s="481"/>
      <c r="I41" s="481"/>
      <c r="J41" s="481"/>
      <c r="K41" s="481"/>
      <c r="L41" s="481"/>
      <c r="M41" s="481"/>
      <c r="N41" s="481"/>
      <c r="O41" s="481"/>
      <c r="P41" s="481"/>
      <c r="Q41" s="481"/>
      <c r="R41" s="481"/>
      <c r="S41" s="481"/>
      <c r="T41" s="481"/>
      <c r="U41" s="481"/>
      <c r="V41" s="481"/>
      <c r="W41" s="482"/>
      <c r="X41" s="493"/>
      <c r="Y41" s="493"/>
      <c r="Z41" s="493"/>
      <c r="AA41" s="483">
        <f>IF(ROUND($AA$38/3,0)=0,1,ROUND($AA$38/3,0))</f>
        <v>1</v>
      </c>
      <c r="AB41" s="483"/>
      <c r="AC41" s="483"/>
      <c r="AD41" s="483"/>
      <c r="AE41" s="143" t="s">
        <v>11</v>
      </c>
      <c r="AF41" s="274"/>
    </row>
    <row r="42" spans="1:32" ht="35.25" customHeight="1" thickBot="1">
      <c r="A42" s="274"/>
      <c r="B42" s="274"/>
      <c r="C42" s="480" t="s">
        <v>194</v>
      </c>
      <c r="D42" s="481"/>
      <c r="E42" s="481"/>
      <c r="F42" s="481"/>
      <c r="G42" s="481"/>
      <c r="H42" s="481"/>
      <c r="I42" s="481"/>
      <c r="J42" s="481"/>
      <c r="K42" s="481"/>
      <c r="L42" s="481"/>
      <c r="M42" s="481"/>
      <c r="N42" s="481"/>
      <c r="O42" s="481"/>
      <c r="P42" s="481"/>
      <c r="Q42" s="481"/>
      <c r="R42" s="481"/>
      <c r="S42" s="481"/>
      <c r="T42" s="481"/>
      <c r="U42" s="481"/>
      <c r="V42" s="481"/>
      <c r="W42" s="482"/>
      <c r="X42" s="144"/>
      <c r="Y42" s="144"/>
      <c r="Z42" s="144"/>
      <c r="AA42" s="483">
        <f>①入力シート!H47</f>
        <v>0</v>
      </c>
      <c r="AB42" s="484"/>
      <c r="AC42" s="484"/>
      <c r="AD42" s="484"/>
      <c r="AE42" s="143" t="s">
        <v>11</v>
      </c>
      <c r="AF42" s="274"/>
    </row>
    <row r="43" spans="1:32" ht="35.25" customHeight="1" thickBot="1">
      <c r="A43" s="274"/>
      <c r="B43" s="274"/>
      <c r="C43" s="480" t="s">
        <v>1244</v>
      </c>
      <c r="D43" s="481"/>
      <c r="E43" s="481"/>
      <c r="F43" s="481"/>
      <c r="G43" s="481"/>
      <c r="H43" s="481"/>
      <c r="I43" s="481"/>
      <c r="J43" s="481"/>
      <c r="K43" s="481"/>
      <c r="L43" s="481"/>
      <c r="M43" s="481"/>
      <c r="N43" s="481"/>
      <c r="O43" s="481"/>
      <c r="P43" s="481"/>
      <c r="Q43" s="481"/>
      <c r="R43" s="481"/>
      <c r="S43" s="481"/>
      <c r="T43" s="481"/>
      <c r="U43" s="481"/>
      <c r="V43" s="481"/>
      <c r="W43" s="482"/>
      <c r="X43" s="492">
        <f>ROUNDDOWN(49060*$AA$42*$J$17,-3)</f>
        <v>0</v>
      </c>
      <c r="Y43" s="492"/>
      <c r="Z43" s="492"/>
      <c r="AA43" s="492"/>
      <c r="AB43" s="492"/>
      <c r="AC43" s="492"/>
      <c r="AD43" s="492"/>
      <c r="AE43" s="143" t="s">
        <v>17</v>
      </c>
      <c r="AF43" s="274"/>
    </row>
    <row r="44" spans="1:32" ht="35.25" customHeight="1" thickBot="1">
      <c r="A44" s="274"/>
      <c r="B44" s="274"/>
      <c r="C44" s="480" t="s">
        <v>231</v>
      </c>
      <c r="D44" s="481"/>
      <c r="E44" s="481"/>
      <c r="F44" s="481"/>
      <c r="G44" s="481"/>
      <c r="H44" s="481"/>
      <c r="I44" s="481"/>
      <c r="J44" s="481"/>
      <c r="K44" s="481"/>
      <c r="L44" s="481"/>
      <c r="M44" s="481"/>
      <c r="N44" s="481"/>
      <c r="O44" s="481"/>
      <c r="P44" s="481"/>
      <c r="Q44" s="481"/>
      <c r="R44" s="481"/>
      <c r="S44" s="481"/>
      <c r="T44" s="481"/>
      <c r="U44" s="481"/>
      <c r="V44" s="481"/>
      <c r="W44" s="482"/>
      <c r="X44" s="493"/>
      <c r="Y44" s="493"/>
      <c r="Z44" s="493"/>
      <c r="AA44" s="483">
        <f>IF(ROUND($AA$38/5,0)=0,1,ROUND($AA$38/5,0))</f>
        <v>1</v>
      </c>
      <c r="AB44" s="483"/>
      <c r="AC44" s="483"/>
      <c r="AD44" s="483"/>
      <c r="AE44" s="143" t="s">
        <v>11</v>
      </c>
      <c r="AF44" s="274"/>
    </row>
    <row r="45" spans="1:32" ht="35.25" customHeight="1" thickBot="1">
      <c r="A45" s="274"/>
      <c r="B45" s="274"/>
      <c r="C45" s="480" t="s">
        <v>188</v>
      </c>
      <c r="D45" s="481"/>
      <c r="E45" s="481"/>
      <c r="F45" s="481"/>
      <c r="G45" s="481"/>
      <c r="H45" s="481"/>
      <c r="I45" s="481"/>
      <c r="J45" s="481"/>
      <c r="K45" s="481"/>
      <c r="L45" s="481"/>
      <c r="M45" s="481"/>
      <c r="N45" s="481"/>
      <c r="O45" s="481"/>
      <c r="P45" s="481"/>
      <c r="Q45" s="481"/>
      <c r="R45" s="481"/>
      <c r="S45" s="481"/>
      <c r="T45" s="481"/>
      <c r="U45" s="481"/>
      <c r="V45" s="481"/>
      <c r="W45" s="482"/>
      <c r="X45" s="144"/>
      <c r="Y45" s="144"/>
      <c r="Z45" s="144"/>
      <c r="AA45" s="483">
        <f>①入力シート!H48</f>
        <v>0</v>
      </c>
      <c r="AB45" s="484"/>
      <c r="AC45" s="484"/>
      <c r="AD45" s="484"/>
      <c r="AE45" s="143" t="s">
        <v>11</v>
      </c>
      <c r="AF45" s="274"/>
    </row>
    <row r="46" spans="1:32" ht="35.25" customHeight="1" thickBot="1">
      <c r="A46" s="274"/>
      <c r="B46" s="274"/>
      <c r="C46" s="500" t="s">
        <v>232</v>
      </c>
      <c r="D46" s="501"/>
      <c r="E46" s="501"/>
      <c r="F46" s="501"/>
      <c r="G46" s="501"/>
      <c r="H46" s="501"/>
      <c r="I46" s="501"/>
      <c r="J46" s="501"/>
      <c r="K46" s="501"/>
      <c r="L46" s="501"/>
      <c r="M46" s="501"/>
      <c r="N46" s="501"/>
      <c r="O46" s="501"/>
      <c r="P46" s="501"/>
      <c r="Q46" s="501"/>
      <c r="R46" s="501"/>
      <c r="S46" s="501"/>
      <c r="T46" s="501"/>
      <c r="U46" s="501"/>
      <c r="V46" s="501"/>
      <c r="W46" s="502"/>
      <c r="X46" s="503">
        <f>ROUNDDOWN(6130*$AA$45*$J$17,-3)</f>
        <v>0</v>
      </c>
      <c r="Y46" s="503"/>
      <c r="Z46" s="503"/>
      <c r="AA46" s="503"/>
      <c r="AB46" s="503"/>
      <c r="AC46" s="503"/>
      <c r="AD46" s="503"/>
      <c r="AE46" s="145" t="s">
        <v>17</v>
      </c>
      <c r="AF46" s="274"/>
    </row>
    <row r="47" spans="1:32" ht="26.25" customHeight="1" thickTop="1">
      <c r="A47" s="274"/>
      <c r="B47" s="274"/>
      <c r="C47" s="274"/>
      <c r="D47" s="274"/>
      <c r="E47" s="274"/>
      <c r="F47" s="274"/>
      <c r="G47" s="274"/>
      <c r="H47" s="274"/>
      <c r="I47" s="274"/>
      <c r="J47" s="274"/>
      <c r="K47" s="274"/>
      <c r="L47" s="274"/>
      <c r="M47" s="274"/>
      <c r="N47" s="274"/>
      <c r="O47" s="274"/>
      <c r="P47" s="274"/>
      <c r="Q47" s="274"/>
      <c r="R47" s="274"/>
      <c r="S47" s="274"/>
      <c r="T47" s="274"/>
      <c r="U47" s="274"/>
      <c r="V47" s="274"/>
      <c r="W47" s="274"/>
      <c r="X47" s="274"/>
      <c r="Y47" s="274"/>
      <c r="Z47" s="274"/>
      <c r="AA47" s="274"/>
      <c r="AB47" s="274"/>
      <c r="AC47" s="274"/>
      <c r="AD47" s="274"/>
      <c r="AE47" s="274"/>
      <c r="AF47" s="274"/>
    </row>
    <row r="48" spans="1:32" ht="14.25">
      <c r="A48" s="274"/>
      <c r="B48" s="123" t="s">
        <v>44</v>
      </c>
      <c r="X48" s="274"/>
      <c r="Y48" s="274"/>
      <c r="Z48" s="274"/>
      <c r="AA48" s="274"/>
      <c r="AB48" s="274"/>
      <c r="AC48" s="274"/>
      <c r="AD48" s="274"/>
      <c r="AE48" s="274"/>
      <c r="AF48" s="274"/>
    </row>
    <row r="49" spans="1:40" ht="14.25">
      <c r="A49" s="274"/>
      <c r="B49" s="123"/>
      <c r="X49" s="274"/>
      <c r="Y49" s="274"/>
      <c r="Z49" s="274"/>
      <c r="AA49" s="274"/>
      <c r="AB49" s="274"/>
      <c r="AC49" s="274"/>
      <c r="AD49" s="274"/>
      <c r="AE49" s="274"/>
      <c r="AF49" s="274"/>
    </row>
    <row r="50" spans="1:40" ht="14.25" customHeight="1">
      <c r="A50" s="274"/>
      <c r="B50" s="123"/>
      <c r="C50" s="526" t="s">
        <v>195</v>
      </c>
      <c r="D50" s="527"/>
      <c r="E50" s="527"/>
      <c r="F50" s="527"/>
      <c r="G50" s="527"/>
      <c r="H50" s="527"/>
      <c r="I50" s="527"/>
      <c r="J50" s="527"/>
      <c r="K50" s="527"/>
      <c r="L50" s="527"/>
      <c r="M50" s="527"/>
      <c r="N50" s="527"/>
      <c r="O50" s="527"/>
      <c r="P50" s="527"/>
      <c r="Q50" s="527"/>
      <c r="R50" s="527"/>
      <c r="S50" s="527"/>
      <c r="T50" s="527"/>
      <c r="U50" s="527"/>
      <c r="V50" s="527"/>
      <c r="W50" s="528"/>
      <c r="X50" s="494">
        <f>①入力シート!$F$18</f>
        <v>0</v>
      </c>
      <c r="Y50" s="495"/>
      <c r="Z50" s="495"/>
      <c r="AA50" s="495"/>
      <c r="AB50" s="495"/>
      <c r="AC50" s="495"/>
      <c r="AD50" s="495"/>
      <c r="AE50" s="496"/>
      <c r="AF50" s="274"/>
    </row>
    <row r="51" spans="1:40" ht="14.25">
      <c r="A51" s="274"/>
      <c r="B51" s="123"/>
      <c r="C51" s="529"/>
      <c r="D51" s="530"/>
      <c r="E51" s="530"/>
      <c r="F51" s="530"/>
      <c r="G51" s="530"/>
      <c r="H51" s="530"/>
      <c r="I51" s="530"/>
      <c r="J51" s="530"/>
      <c r="K51" s="530"/>
      <c r="L51" s="530"/>
      <c r="M51" s="530"/>
      <c r="N51" s="530"/>
      <c r="O51" s="530"/>
      <c r="P51" s="530"/>
      <c r="Q51" s="530"/>
      <c r="R51" s="530"/>
      <c r="S51" s="530"/>
      <c r="T51" s="530"/>
      <c r="U51" s="530"/>
      <c r="V51" s="530"/>
      <c r="W51" s="531"/>
      <c r="X51" s="497"/>
      <c r="Y51" s="498"/>
      <c r="Z51" s="498"/>
      <c r="AA51" s="498"/>
      <c r="AB51" s="498"/>
      <c r="AC51" s="498"/>
      <c r="AD51" s="498"/>
      <c r="AE51" s="499"/>
      <c r="AF51" s="274"/>
    </row>
    <row r="52" spans="1:40" ht="17.25">
      <c r="A52" s="274"/>
      <c r="B52" s="146"/>
      <c r="C52" s="274"/>
      <c r="D52" s="274"/>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row>
    <row r="53" spans="1:40" ht="27.75" customHeight="1">
      <c r="A53" s="274"/>
      <c r="B53" s="146"/>
      <c r="C53" s="517" t="s">
        <v>24</v>
      </c>
      <c r="D53" s="518"/>
      <c r="E53" s="518"/>
      <c r="F53" s="518"/>
      <c r="G53" s="518"/>
      <c r="H53" s="518"/>
      <c r="I53" s="519"/>
      <c r="J53" s="520">
        <v>12</v>
      </c>
      <c r="K53" s="520"/>
      <c r="L53" s="520"/>
      <c r="M53" s="521" t="s">
        <v>18</v>
      </c>
      <c r="N53" s="522"/>
      <c r="O53" s="276"/>
      <c r="P53" s="276"/>
      <c r="Q53" s="274"/>
      <c r="R53" s="274"/>
      <c r="S53" s="274"/>
      <c r="T53" s="274"/>
      <c r="U53" s="274"/>
      <c r="V53" s="274"/>
      <c r="W53" s="274"/>
      <c r="X53" s="274"/>
      <c r="Y53" s="274"/>
      <c r="Z53" s="274"/>
      <c r="AA53" s="274"/>
      <c r="AB53" s="274"/>
      <c r="AC53" s="274"/>
      <c r="AD53" s="274"/>
      <c r="AE53" s="274"/>
      <c r="AF53" s="274"/>
    </row>
    <row r="54" spans="1:40" ht="17.25">
      <c r="A54" s="274"/>
      <c r="B54" s="146"/>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row>
    <row r="55" spans="1:40" ht="9" customHeight="1" thickBot="1">
      <c r="A55" s="274"/>
      <c r="B55" s="274"/>
      <c r="C55" s="274"/>
      <c r="D55" s="274"/>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274"/>
    </row>
    <row r="56" spans="1:40" ht="21.75" customHeight="1">
      <c r="A56" s="274"/>
      <c r="B56" s="274"/>
      <c r="C56" s="508" t="s">
        <v>84</v>
      </c>
      <c r="D56" s="509"/>
      <c r="E56" s="509"/>
      <c r="F56" s="509"/>
      <c r="G56" s="509"/>
      <c r="H56" s="509"/>
      <c r="I56" s="509"/>
      <c r="J56" s="509"/>
      <c r="K56" s="509"/>
      <c r="L56" s="509"/>
      <c r="M56" s="509"/>
      <c r="N56" s="509"/>
      <c r="O56" s="509"/>
      <c r="P56" s="509"/>
      <c r="Q56" s="509"/>
      <c r="R56" s="509"/>
      <c r="S56" s="509"/>
      <c r="T56" s="509"/>
      <c r="U56" s="509"/>
      <c r="V56" s="509"/>
      <c r="W56" s="510"/>
      <c r="X56" s="523">
        <f>①入力シート!$F$51</f>
        <v>0</v>
      </c>
      <c r="Y56" s="524"/>
      <c r="Z56" s="524"/>
      <c r="AA56" s="524"/>
      <c r="AB56" s="524"/>
      <c r="AC56" s="524"/>
      <c r="AD56" s="524"/>
      <c r="AE56" s="147" t="s">
        <v>11</v>
      </c>
      <c r="AF56" s="274"/>
    </row>
    <row r="57" spans="1:40" ht="21.75" customHeight="1">
      <c r="A57" s="274"/>
      <c r="B57" s="274"/>
      <c r="C57" s="511" t="s">
        <v>233</v>
      </c>
      <c r="D57" s="512"/>
      <c r="E57" s="512"/>
      <c r="F57" s="512"/>
      <c r="G57" s="512"/>
      <c r="H57" s="512"/>
      <c r="I57" s="512"/>
      <c r="J57" s="512"/>
      <c r="K57" s="512"/>
      <c r="L57" s="512"/>
      <c r="M57" s="512"/>
      <c r="N57" s="512"/>
      <c r="O57" s="512"/>
      <c r="P57" s="512"/>
      <c r="Q57" s="512"/>
      <c r="R57" s="512"/>
      <c r="S57" s="512"/>
      <c r="T57" s="512"/>
      <c r="U57" s="512"/>
      <c r="V57" s="512"/>
      <c r="W57" s="513"/>
      <c r="X57" s="525">
        <f>$AA$42</f>
        <v>0</v>
      </c>
      <c r="Y57" s="520"/>
      <c r="Z57" s="520"/>
      <c r="AA57" s="520"/>
      <c r="AB57" s="520"/>
      <c r="AC57" s="520"/>
      <c r="AD57" s="520"/>
      <c r="AE57" s="148" t="s">
        <v>11</v>
      </c>
      <c r="AF57" s="274"/>
    </row>
    <row r="58" spans="1:40" ht="21.75" customHeight="1">
      <c r="A58" s="274"/>
      <c r="B58" s="274"/>
      <c r="C58" s="514" t="s">
        <v>83</v>
      </c>
      <c r="D58" s="515"/>
      <c r="E58" s="515"/>
      <c r="F58" s="515"/>
      <c r="G58" s="515"/>
      <c r="H58" s="515"/>
      <c r="I58" s="515"/>
      <c r="J58" s="515"/>
      <c r="K58" s="515"/>
      <c r="L58" s="515"/>
      <c r="M58" s="515"/>
      <c r="N58" s="515"/>
      <c r="O58" s="515"/>
      <c r="P58" s="515"/>
      <c r="Q58" s="515"/>
      <c r="R58" s="515"/>
      <c r="S58" s="515"/>
      <c r="T58" s="515"/>
      <c r="U58" s="515"/>
      <c r="V58" s="515"/>
      <c r="W58" s="516"/>
      <c r="X58" s="525">
        <f>IF($X$56-$X$57&gt;0,$X$56-$X$57,0)</f>
        <v>0</v>
      </c>
      <c r="Y58" s="520"/>
      <c r="Z58" s="520"/>
      <c r="AA58" s="520"/>
      <c r="AB58" s="520"/>
      <c r="AC58" s="520"/>
      <c r="AD58" s="520"/>
      <c r="AE58" s="149" t="s">
        <v>11</v>
      </c>
      <c r="AF58" s="274"/>
    </row>
    <row r="59" spans="1:40" ht="21.75" customHeight="1">
      <c r="A59" s="274"/>
      <c r="B59" s="274"/>
      <c r="C59" s="511" t="s">
        <v>85</v>
      </c>
      <c r="D59" s="512"/>
      <c r="E59" s="512"/>
      <c r="F59" s="512"/>
      <c r="G59" s="512"/>
      <c r="H59" s="512"/>
      <c r="I59" s="512"/>
      <c r="J59" s="512"/>
      <c r="K59" s="512"/>
      <c r="L59" s="512"/>
      <c r="M59" s="512"/>
      <c r="N59" s="512"/>
      <c r="O59" s="512"/>
      <c r="P59" s="512"/>
      <c r="Q59" s="512"/>
      <c r="R59" s="512"/>
      <c r="S59" s="512"/>
      <c r="T59" s="512"/>
      <c r="U59" s="512"/>
      <c r="V59" s="512"/>
      <c r="W59" s="513"/>
      <c r="X59" s="525">
        <f>①入力シート!$F$53</f>
        <v>0</v>
      </c>
      <c r="Y59" s="520"/>
      <c r="Z59" s="520"/>
      <c r="AA59" s="520"/>
      <c r="AB59" s="520"/>
      <c r="AC59" s="520"/>
      <c r="AD59" s="520"/>
      <c r="AE59" s="149" t="s">
        <v>11</v>
      </c>
      <c r="AF59" s="274"/>
    </row>
    <row r="60" spans="1:40" ht="21.75" customHeight="1" thickBot="1">
      <c r="A60" s="274"/>
      <c r="B60" s="274"/>
      <c r="C60" s="504" t="s">
        <v>86</v>
      </c>
      <c r="D60" s="505"/>
      <c r="E60" s="505"/>
      <c r="F60" s="505"/>
      <c r="G60" s="505"/>
      <c r="H60" s="505"/>
      <c r="I60" s="505"/>
      <c r="J60" s="505"/>
      <c r="K60" s="505"/>
      <c r="L60" s="505"/>
      <c r="M60" s="505"/>
      <c r="N60" s="505"/>
      <c r="O60" s="505"/>
      <c r="P60" s="505"/>
      <c r="Q60" s="505"/>
      <c r="R60" s="505"/>
      <c r="S60" s="505"/>
      <c r="T60" s="505"/>
      <c r="U60" s="505"/>
      <c r="V60" s="505"/>
      <c r="W60" s="506"/>
      <c r="X60" s="507">
        <f>50000*$X$59</f>
        <v>0</v>
      </c>
      <c r="Y60" s="507"/>
      <c r="Z60" s="507"/>
      <c r="AA60" s="507"/>
      <c r="AB60" s="507"/>
      <c r="AC60" s="507"/>
      <c r="AD60" s="507"/>
      <c r="AE60" s="150" t="s">
        <v>17</v>
      </c>
      <c r="AF60" s="274"/>
    </row>
    <row r="61" spans="1:40" ht="21.75" customHeight="1" thickBot="1">
      <c r="A61" s="274"/>
      <c r="B61" s="274"/>
      <c r="C61" s="504" t="s">
        <v>87</v>
      </c>
      <c r="D61" s="505"/>
      <c r="E61" s="505"/>
      <c r="F61" s="505"/>
      <c r="G61" s="505"/>
      <c r="H61" s="505"/>
      <c r="I61" s="505"/>
      <c r="J61" s="505"/>
      <c r="K61" s="505"/>
      <c r="L61" s="505"/>
      <c r="M61" s="505"/>
      <c r="N61" s="505"/>
      <c r="O61" s="505"/>
      <c r="P61" s="505"/>
      <c r="Q61" s="505"/>
      <c r="R61" s="505"/>
      <c r="S61" s="505"/>
      <c r="T61" s="505"/>
      <c r="U61" s="505"/>
      <c r="V61" s="505"/>
      <c r="W61" s="506"/>
      <c r="X61" s="507">
        <f>50000*$X$59*$J$53</f>
        <v>0</v>
      </c>
      <c r="Y61" s="507"/>
      <c r="Z61" s="507"/>
      <c r="AA61" s="507"/>
      <c r="AB61" s="507"/>
      <c r="AC61" s="507"/>
      <c r="AD61" s="507"/>
      <c r="AE61" s="150" t="s">
        <v>17</v>
      </c>
      <c r="AF61" s="274"/>
    </row>
    <row r="62" spans="1:40" ht="45" customHeight="1">
      <c r="A62" s="274"/>
      <c r="B62" s="274"/>
      <c r="C62" s="478" t="s">
        <v>1230</v>
      </c>
      <c r="D62" s="479"/>
      <c r="E62" s="479"/>
      <c r="F62" s="479"/>
      <c r="G62" s="479"/>
      <c r="H62" s="479"/>
      <c r="I62" s="479"/>
      <c r="J62" s="479"/>
      <c r="K62" s="479"/>
      <c r="L62" s="479"/>
      <c r="M62" s="479"/>
      <c r="N62" s="479"/>
      <c r="O62" s="479"/>
      <c r="P62" s="479"/>
      <c r="Q62" s="479"/>
      <c r="R62" s="479"/>
      <c r="S62" s="479"/>
      <c r="T62" s="479"/>
      <c r="U62" s="479"/>
      <c r="V62" s="479"/>
      <c r="W62" s="479"/>
      <c r="X62" s="479"/>
      <c r="Y62" s="479"/>
      <c r="Z62" s="479"/>
      <c r="AA62" s="479"/>
      <c r="AB62" s="479"/>
      <c r="AC62" s="479"/>
      <c r="AD62" s="479"/>
      <c r="AE62" s="479"/>
      <c r="AF62" s="274"/>
    </row>
    <row r="63" spans="1:40">
      <c r="A63" s="274"/>
      <c r="B63" s="274"/>
      <c r="C63" s="485" t="s">
        <v>234</v>
      </c>
      <c r="D63" s="486"/>
      <c r="E63" s="48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274"/>
      <c r="AG63" s="274"/>
      <c r="AH63" s="274"/>
      <c r="AI63" s="274"/>
      <c r="AJ63" s="274"/>
      <c r="AK63" s="274"/>
      <c r="AL63" s="274"/>
      <c r="AM63" s="274"/>
      <c r="AN63" s="274"/>
    </row>
    <row r="64" spans="1:40" ht="15" customHeight="1">
      <c r="A64" s="274"/>
      <c r="B64" s="274"/>
      <c r="C64" s="486"/>
      <c r="D64" s="486"/>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274"/>
      <c r="AG64" s="274"/>
      <c r="AH64" s="274"/>
      <c r="AI64" s="274"/>
      <c r="AJ64" s="274"/>
      <c r="AK64" s="274"/>
      <c r="AL64" s="274"/>
      <c r="AM64" s="274"/>
      <c r="AN64" s="274"/>
    </row>
  </sheetData>
  <sheetProtection algorithmName="SHA-512" hashValue="rpU7+4ljxd39zYa1U3XN4VLuq2bgPtjTTo4NNhe1zTgOtFfud6IvYo7jfq3JZ1jktd5DAe8grIs2/y3IHYo8tw==" saltValue="K45MiNU7uXuzIPReEkqx1g==" spinCount="100000" sheet="1" formatCells="0" selectLockedCells="1"/>
  <mergeCells count="126">
    <mergeCell ref="C39:W39"/>
    <mergeCell ref="X39:AD39"/>
    <mergeCell ref="M15:AD15"/>
    <mergeCell ref="R2:U2"/>
    <mergeCell ref="AD2:AE2"/>
    <mergeCell ref="A10:AE10"/>
    <mergeCell ref="C14:G14"/>
    <mergeCell ref="H14:L14"/>
    <mergeCell ref="M14:Q14"/>
    <mergeCell ref="R14:W14"/>
    <mergeCell ref="AC14:AD14"/>
    <mergeCell ref="B3:G7"/>
    <mergeCell ref="R3:U3"/>
    <mergeCell ref="V3:AE3"/>
    <mergeCell ref="R4:U4"/>
    <mergeCell ref="V4:AE4"/>
    <mergeCell ref="R7:U7"/>
    <mergeCell ref="V7:AE7"/>
    <mergeCell ref="R5:U6"/>
    <mergeCell ref="V5:AE6"/>
    <mergeCell ref="C12:W12"/>
    <mergeCell ref="X12:AE12"/>
    <mergeCell ref="V2:Y2"/>
    <mergeCell ref="Z2:AC2"/>
    <mergeCell ref="C17:I17"/>
    <mergeCell ref="J17:L17"/>
    <mergeCell ref="M17:N17"/>
    <mergeCell ref="C19:G24"/>
    <mergeCell ref="H19:L19"/>
    <mergeCell ref="M19:O19"/>
    <mergeCell ref="S19:T19"/>
    <mergeCell ref="U19:V19"/>
    <mergeCell ref="W19:Y19"/>
    <mergeCell ref="H23:L23"/>
    <mergeCell ref="M23:O23"/>
    <mergeCell ref="S23:T23"/>
    <mergeCell ref="U23:V23"/>
    <mergeCell ref="W23:Y23"/>
    <mergeCell ref="H20:L20"/>
    <mergeCell ref="M20:O20"/>
    <mergeCell ref="S20:T20"/>
    <mergeCell ref="U20:V20"/>
    <mergeCell ref="W20:Y20"/>
    <mergeCell ref="H24:L24"/>
    <mergeCell ref="M24:O24"/>
    <mergeCell ref="S24:T24"/>
    <mergeCell ref="U24:V24"/>
    <mergeCell ref="W24:Y24"/>
    <mergeCell ref="T31:U31"/>
    <mergeCell ref="AC31:AD31"/>
    <mergeCell ref="H32:R32"/>
    <mergeCell ref="T32:U32"/>
    <mergeCell ref="AC32:AD32"/>
    <mergeCell ref="AC25:AD25"/>
    <mergeCell ref="J27:N27"/>
    <mergeCell ref="H29:R29"/>
    <mergeCell ref="T29:U29"/>
    <mergeCell ref="H28:R28"/>
    <mergeCell ref="T28:U28"/>
    <mergeCell ref="G26:AD26"/>
    <mergeCell ref="S25:Z25"/>
    <mergeCell ref="C25:R25"/>
    <mergeCell ref="H30:R30"/>
    <mergeCell ref="T30:U30"/>
    <mergeCell ref="C50:W51"/>
    <mergeCell ref="T33:U33"/>
    <mergeCell ref="AC33:AD33"/>
    <mergeCell ref="H36:R36"/>
    <mergeCell ref="T36:U36"/>
    <mergeCell ref="AC36:AD36"/>
    <mergeCell ref="H34:R34"/>
    <mergeCell ref="T34:U34"/>
    <mergeCell ref="AC34:AD34"/>
    <mergeCell ref="H33:R33"/>
    <mergeCell ref="H35:R35"/>
    <mergeCell ref="T35:U35"/>
    <mergeCell ref="AC35:AD35"/>
    <mergeCell ref="C28:G36"/>
    <mergeCell ref="C38:W38"/>
    <mergeCell ref="X38:Z38"/>
    <mergeCell ref="AA38:AD38"/>
    <mergeCell ref="C40:W40"/>
    <mergeCell ref="X40:AD40"/>
    <mergeCell ref="C41:W41"/>
    <mergeCell ref="X41:Z41"/>
    <mergeCell ref="AA41:AD41"/>
    <mergeCell ref="C43:W43"/>
    <mergeCell ref="H31:R31"/>
    <mergeCell ref="X61:AD61"/>
    <mergeCell ref="C60:W60"/>
    <mergeCell ref="X60:AD60"/>
    <mergeCell ref="C56:W56"/>
    <mergeCell ref="C57:W57"/>
    <mergeCell ref="C58:W58"/>
    <mergeCell ref="C53:I53"/>
    <mergeCell ref="J53:L53"/>
    <mergeCell ref="M53:N53"/>
    <mergeCell ref="X56:AD56"/>
    <mergeCell ref="X57:AD57"/>
    <mergeCell ref="X58:AD58"/>
    <mergeCell ref="C59:W59"/>
    <mergeCell ref="X59:AD59"/>
    <mergeCell ref="C62:AE62"/>
    <mergeCell ref="C42:W42"/>
    <mergeCell ref="C45:W45"/>
    <mergeCell ref="AA42:AD42"/>
    <mergeCell ref="AA45:AD45"/>
    <mergeCell ref="C63:AE64"/>
    <mergeCell ref="H21:L21"/>
    <mergeCell ref="M21:O21"/>
    <mergeCell ref="S21:T21"/>
    <mergeCell ref="H22:L22"/>
    <mergeCell ref="M22:O22"/>
    <mergeCell ref="S22:T22"/>
    <mergeCell ref="U21:V21"/>
    <mergeCell ref="U22:V22"/>
    <mergeCell ref="W21:Y21"/>
    <mergeCell ref="W22:Y22"/>
    <mergeCell ref="X43:AD43"/>
    <mergeCell ref="C44:W44"/>
    <mergeCell ref="X44:Z44"/>
    <mergeCell ref="X50:AE51"/>
    <mergeCell ref="AA44:AD44"/>
    <mergeCell ref="C46:W46"/>
    <mergeCell ref="X46:AD46"/>
    <mergeCell ref="C61:W61"/>
  </mergeCells>
  <phoneticPr fontId="1"/>
  <conditionalFormatting sqref="H21:Z22">
    <cfRule type="expression" dxfId="1" priority="2">
      <formula>$M$23&gt;=1</formula>
    </cfRule>
  </conditionalFormatting>
  <conditionalFormatting sqref="H23:Z23">
    <cfRule type="expression" dxfId="0" priority="1">
      <formula>$T$30="○"</formula>
    </cfRule>
  </conditionalFormatting>
  <dataValidations xWindow="746" yWindow="423" count="3">
    <dataValidation type="whole" operator="greaterThanOrEqual" allowBlank="1" showInputMessage="1" showErrorMessage="1" errorTitle="注意" error="こちらには、整数しか入力できません。" sqref="H14:L14 J17:L17 J53:L53" xr:uid="{00000000-0002-0000-0000-000000000000}">
      <formula1>0</formula1>
    </dataValidation>
    <dataValidation type="whole" operator="greaterThanOrEqual" allowBlank="1" showErrorMessage="1" errorTitle="注意" error="こちらには、整数しか入力できません。" sqref="M19:O24" xr:uid="{00000000-0002-0000-0000-000001000000}">
      <formula1>0</formula1>
    </dataValidation>
    <dataValidation type="whole" operator="lessThanOrEqual" allowBlank="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除いた人数を入力してください。" sqref="X59:AD59" xr:uid="{EA43A535-804E-4527-87A9-09E487A3070C}">
      <formula1>X58</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1" manualBreakCount="1">
    <brk id="36" max="3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M37"/>
  <sheetViews>
    <sheetView showZeros="0" view="pageBreakPreview" topLeftCell="F1" zoomScaleNormal="100" zoomScaleSheetLayoutView="100" workbookViewId="0">
      <selection activeCell="Q6" sqref="Q6"/>
    </sheetView>
  </sheetViews>
  <sheetFormatPr defaultColWidth="9" defaultRowHeight="13.5"/>
  <cols>
    <col min="1" max="39" width="2.25" style="151" customWidth="1"/>
    <col min="40" max="16384" width="9" style="151"/>
  </cols>
  <sheetData>
    <row r="1" spans="1:39">
      <c r="A1" s="151" t="s">
        <v>235</v>
      </c>
    </row>
    <row r="2" spans="1:39" ht="13.5" customHeight="1">
      <c r="A2" s="677" t="s">
        <v>1245</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row>
    <row r="3" spans="1:39" ht="13.5" customHeight="1">
      <c r="A3" s="677"/>
      <c r="B3" s="677"/>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row>
    <row r="4" spans="1:39" ht="13.5" customHeight="1">
      <c r="A4" s="152"/>
      <c r="B4" s="152"/>
      <c r="C4" s="152"/>
      <c r="D4" s="152"/>
      <c r="E4" s="152"/>
      <c r="F4" s="152"/>
      <c r="G4" s="152"/>
      <c r="H4" s="152"/>
      <c r="I4" s="152"/>
      <c r="J4" s="152"/>
      <c r="K4" s="152"/>
      <c r="L4" s="152"/>
      <c r="M4" s="152"/>
      <c r="N4" s="152"/>
      <c r="O4" s="152"/>
      <c r="P4" s="152"/>
      <c r="Q4" s="152"/>
      <c r="R4" s="152"/>
      <c r="AC4" s="678">
        <v>46113</v>
      </c>
      <c r="AD4" s="678"/>
      <c r="AE4" s="678"/>
      <c r="AF4" s="678"/>
      <c r="AG4" s="678"/>
      <c r="AH4" s="678"/>
      <c r="AI4" s="678"/>
      <c r="AJ4" s="678"/>
      <c r="AK4" s="678"/>
      <c r="AL4" s="678"/>
      <c r="AM4" s="678"/>
    </row>
    <row r="5" spans="1:39" ht="13.5" customHeight="1" thickBot="1">
      <c r="A5" s="151" t="s">
        <v>7</v>
      </c>
      <c r="B5" s="152"/>
      <c r="C5" s="152"/>
      <c r="D5" s="152"/>
      <c r="E5" s="152"/>
      <c r="F5" s="152"/>
      <c r="G5" s="152"/>
      <c r="H5" s="152"/>
      <c r="I5" s="152"/>
      <c r="J5" s="152"/>
      <c r="K5" s="152"/>
      <c r="L5" s="152"/>
      <c r="M5" s="152"/>
      <c r="N5" s="152"/>
      <c r="O5" s="152"/>
      <c r="P5" s="152"/>
      <c r="Q5" s="152"/>
      <c r="R5" s="152"/>
    </row>
    <row r="6" spans="1:39">
      <c r="V6" s="679" t="s">
        <v>1</v>
      </c>
      <c r="W6" s="680"/>
      <c r="X6" s="680"/>
      <c r="Y6" s="680"/>
      <c r="Z6" s="680"/>
      <c r="AA6" s="680"/>
      <c r="AB6" s="681"/>
      <c r="AC6" s="682" t="s">
        <v>45</v>
      </c>
      <c r="AD6" s="683"/>
      <c r="AE6" s="683"/>
      <c r="AF6" s="683"/>
      <c r="AG6" s="684" t="e">
        <f>'⑤積算表（区分３）'!Z2</f>
        <v>#N/A</v>
      </c>
      <c r="AH6" s="684"/>
      <c r="AI6" s="684"/>
      <c r="AJ6" s="684"/>
      <c r="AK6" s="684"/>
      <c r="AL6" s="683"/>
      <c r="AM6" s="685"/>
    </row>
    <row r="7" spans="1:39">
      <c r="V7" s="669" t="s">
        <v>0</v>
      </c>
      <c r="W7" s="670"/>
      <c r="X7" s="670"/>
      <c r="Y7" s="670"/>
      <c r="Z7" s="670"/>
      <c r="AA7" s="670"/>
      <c r="AB7" s="671"/>
      <c r="AC7" s="672" t="s">
        <v>46</v>
      </c>
      <c r="AD7" s="670"/>
      <c r="AE7" s="670"/>
      <c r="AF7" s="670"/>
      <c r="AG7" s="670"/>
      <c r="AH7" s="670"/>
      <c r="AI7" s="670"/>
      <c r="AJ7" s="670"/>
      <c r="AK7" s="670"/>
      <c r="AL7" s="670"/>
      <c r="AM7" s="673"/>
    </row>
    <row r="8" spans="1:39">
      <c r="V8" s="669" t="s">
        <v>2</v>
      </c>
      <c r="W8" s="670"/>
      <c r="X8" s="670"/>
      <c r="Y8" s="670"/>
      <c r="Z8" s="670"/>
      <c r="AA8" s="670"/>
      <c r="AB8" s="671"/>
      <c r="AC8" s="674">
        <f>'⑤積算表（区分３）'!V4</f>
        <v>0</v>
      </c>
      <c r="AD8" s="675"/>
      <c r="AE8" s="675"/>
      <c r="AF8" s="675"/>
      <c r="AG8" s="675"/>
      <c r="AH8" s="675"/>
      <c r="AI8" s="675"/>
      <c r="AJ8" s="675"/>
      <c r="AK8" s="675"/>
      <c r="AL8" s="675"/>
      <c r="AM8" s="676"/>
    </row>
    <row r="9" spans="1:39">
      <c r="V9" s="657" t="s">
        <v>3</v>
      </c>
      <c r="W9" s="658"/>
      <c r="X9" s="658"/>
      <c r="Y9" s="658"/>
      <c r="Z9" s="658"/>
      <c r="AA9" s="658"/>
      <c r="AB9" s="659"/>
      <c r="AC9" s="663" t="e">
        <f>'⑤積算表（区分３）'!V5</f>
        <v>#N/A</v>
      </c>
      <c r="AD9" s="664"/>
      <c r="AE9" s="664"/>
      <c r="AF9" s="664"/>
      <c r="AG9" s="664"/>
      <c r="AH9" s="664"/>
      <c r="AI9" s="664"/>
      <c r="AJ9" s="664"/>
      <c r="AK9" s="664"/>
      <c r="AL9" s="664"/>
      <c r="AM9" s="665"/>
    </row>
    <row r="10" spans="1:39">
      <c r="V10" s="660"/>
      <c r="W10" s="661"/>
      <c r="X10" s="661"/>
      <c r="Y10" s="661"/>
      <c r="Z10" s="661"/>
      <c r="AA10" s="661"/>
      <c r="AB10" s="662"/>
      <c r="AC10" s="666"/>
      <c r="AD10" s="667"/>
      <c r="AE10" s="667"/>
      <c r="AF10" s="667"/>
      <c r="AG10" s="667"/>
      <c r="AH10" s="667"/>
      <c r="AI10" s="667"/>
      <c r="AJ10" s="667"/>
      <c r="AK10" s="667"/>
      <c r="AL10" s="667"/>
      <c r="AM10" s="668"/>
    </row>
    <row r="11" spans="1:39" ht="14.25" thickBot="1">
      <c r="V11" s="697" t="s">
        <v>4</v>
      </c>
      <c r="W11" s="698"/>
      <c r="X11" s="698"/>
      <c r="Y11" s="698"/>
      <c r="Z11" s="698"/>
      <c r="AA11" s="698"/>
      <c r="AB11" s="699"/>
      <c r="AC11" s="714">
        <f>'⑤積算表（区分３）'!V7</f>
        <v>0</v>
      </c>
      <c r="AD11" s="715"/>
      <c r="AE11" s="715"/>
      <c r="AF11" s="715"/>
      <c r="AG11" s="715"/>
      <c r="AH11" s="715"/>
      <c r="AI11" s="715"/>
      <c r="AJ11" s="715"/>
      <c r="AK11" s="715"/>
      <c r="AL11" s="715"/>
      <c r="AM11" s="716"/>
    </row>
    <row r="13" spans="1:39">
      <c r="A13" s="151" t="s">
        <v>8</v>
      </c>
    </row>
    <row r="15" spans="1:39">
      <c r="A15" s="153" t="s">
        <v>196</v>
      </c>
    </row>
    <row r="16" spans="1:39" ht="14.25" thickBot="1">
      <c r="A16" s="154" t="s">
        <v>236</v>
      </c>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6"/>
    </row>
    <row r="17" spans="1:39" ht="13.5" customHeight="1">
      <c r="A17" s="157"/>
      <c r="B17" s="687" t="s">
        <v>237</v>
      </c>
      <c r="C17" s="688"/>
      <c r="D17" s="688"/>
      <c r="E17" s="688"/>
      <c r="F17" s="688"/>
      <c r="G17" s="688"/>
      <c r="H17" s="688"/>
      <c r="I17" s="688"/>
      <c r="J17" s="688"/>
      <c r="K17" s="688"/>
      <c r="L17" s="688"/>
      <c r="M17" s="688"/>
      <c r="N17" s="688"/>
      <c r="O17" s="688"/>
      <c r="P17" s="688"/>
      <c r="Q17" s="688"/>
      <c r="R17" s="688"/>
      <c r="S17" s="688"/>
      <c r="T17" s="688"/>
      <c r="U17" s="688"/>
      <c r="V17" s="688"/>
      <c r="W17" s="688"/>
      <c r="X17" s="688"/>
      <c r="Y17" s="688"/>
      <c r="Z17" s="688"/>
      <c r="AA17" s="688"/>
      <c r="AB17" s="688"/>
      <c r="AC17" s="688"/>
      <c r="AD17" s="688"/>
      <c r="AE17" s="688"/>
      <c r="AF17" s="688"/>
      <c r="AG17" s="691">
        <f>'⑤積算表（区分３）'!$X$12</f>
        <v>0</v>
      </c>
      <c r="AH17" s="692"/>
      <c r="AI17" s="692"/>
      <c r="AJ17" s="692"/>
      <c r="AK17" s="692"/>
      <c r="AL17" s="692"/>
      <c r="AM17" s="693"/>
    </row>
    <row r="18" spans="1:39" ht="14.25" thickBot="1">
      <c r="A18" s="158"/>
      <c r="B18" s="689"/>
      <c r="C18" s="690"/>
      <c r="D18" s="690"/>
      <c r="E18" s="690"/>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4"/>
      <c r="AH18" s="695"/>
      <c r="AI18" s="695"/>
      <c r="AJ18" s="695"/>
      <c r="AK18" s="695"/>
      <c r="AL18" s="695"/>
      <c r="AM18" s="696"/>
    </row>
    <row r="20" spans="1:39" ht="14.25" thickBot="1">
      <c r="A20" s="151" t="s">
        <v>10</v>
      </c>
    </row>
    <row r="21" spans="1:39" ht="23.25" customHeight="1" thickBot="1">
      <c r="A21" s="159" t="s">
        <v>47</v>
      </c>
      <c r="B21" s="160" t="s">
        <v>15</v>
      </c>
      <c r="C21" s="161"/>
      <c r="D21" s="161"/>
      <c r="E21" s="161"/>
      <c r="F21" s="161"/>
      <c r="G21" s="161"/>
      <c r="H21" s="160"/>
      <c r="I21" s="162"/>
      <c r="J21" s="163"/>
      <c r="K21" s="163"/>
      <c r="L21" s="163"/>
      <c r="M21" s="163"/>
      <c r="N21" s="163"/>
      <c r="O21" s="163"/>
      <c r="P21" s="163"/>
      <c r="Q21" s="163"/>
      <c r="R21" s="163"/>
      <c r="S21" s="163"/>
      <c r="T21" s="163"/>
      <c r="U21" s="163"/>
      <c r="V21" s="163"/>
      <c r="W21" s="163"/>
      <c r="X21" s="163"/>
      <c r="Y21" s="163"/>
      <c r="Z21" s="704"/>
      <c r="AA21" s="705"/>
      <c r="AB21" s="705"/>
      <c r="AC21" s="705"/>
      <c r="AD21" s="705"/>
      <c r="AE21" s="705"/>
      <c r="AF21" s="706"/>
      <c r="AG21" s="707" t="str">
        <f>IF($AG$17="該当",'⑤積算表（区分３）'!$AA$38,"―")</f>
        <v>―</v>
      </c>
      <c r="AH21" s="708"/>
      <c r="AI21" s="708"/>
      <c r="AJ21" s="708"/>
      <c r="AK21" s="708"/>
      <c r="AL21" s="708"/>
      <c r="AM21" s="709"/>
    </row>
    <row r="22" spans="1:39" ht="23.25" customHeight="1">
      <c r="A22" s="712" t="s">
        <v>12</v>
      </c>
      <c r="B22" s="710" t="s">
        <v>16</v>
      </c>
      <c r="C22" s="710"/>
      <c r="D22" s="710"/>
      <c r="E22" s="710"/>
      <c r="F22" s="710"/>
      <c r="G22" s="710"/>
      <c r="H22" s="165" t="s">
        <v>238</v>
      </c>
      <c r="I22" s="166"/>
      <c r="J22" s="167"/>
      <c r="K22" s="167"/>
      <c r="L22" s="167"/>
      <c r="M22" s="167"/>
      <c r="N22" s="167"/>
      <c r="O22" s="167"/>
      <c r="P22" s="167"/>
      <c r="Q22" s="167"/>
      <c r="R22" s="167"/>
      <c r="S22" s="167"/>
      <c r="T22" s="167"/>
      <c r="U22" s="168"/>
      <c r="V22" s="168"/>
      <c r="W22" s="168"/>
      <c r="X22" s="168"/>
      <c r="Y22" s="168"/>
      <c r="Z22" s="169"/>
      <c r="AA22" s="170"/>
      <c r="AB22" s="170"/>
      <c r="AC22" s="170"/>
      <c r="AD22" s="170"/>
      <c r="AE22" s="170"/>
      <c r="AF22" s="171"/>
      <c r="AG22" s="651" t="str">
        <f>IF($AG$17="該当",'⑤積算表（区分３）'!$AA$41,"―")</f>
        <v>―</v>
      </c>
      <c r="AH22" s="652"/>
      <c r="AI22" s="652"/>
      <c r="AJ22" s="652"/>
      <c r="AK22" s="652"/>
      <c r="AL22" s="652"/>
      <c r="AM22" s="653"/>
    </row>
    <row r="23" spans="1:39" ht="23.25" customHeight="1" thickBot="1">
      <c r="A23" s="713"/>
      <c r="B23" s="711"/>
      <c r="C23" s="711"/>
      <c r="D23" s="711"/>
      <c r="E23" s="711"/>
      <c r="F23" s="711"/>
      <c r="G23" s="711"/>
      <c r="H23" s="172" t="s">
        <v>239</v>
      </c>
      <c r="I23" s="173"/>
      <c r="J23" s="174"/>
      <c r="K23" s="174"/>
      <c r="L23" s="174"/>
      <c r="M23" s="174"/>
      <c r="N23" s="174"/>
      <c r="O23" s="174"/>
      <c r="P23" s="174"/>
      <c r="Q23" s="174"/>
      <c r="R23" s="174"/>
      <c r="S23" s="174"/>
      <c r="T23" s="174"/>
      <c r="U23" s="175"/>
      <c r="V23" s="175"/>
      <c r="W23" s="175"/>
      <c r="X23" s="175"/>
      <c r="Y23" s="175"/>
      <c r="Z23" s="176"/>
      <c r="AA23" s="177"/>
      <c r="AB23" s="177"/>
      <c r="AC23" s="177"/>
      <c r="AD23" s="177"/>
      <c r="AE23" s="177"/>
      <c r="AF23" s="178"/>
      <c r="AG23" s="654" t="str">
        <f>IF($AG$17="該当",'⑤積算表（区分３）'!$AA$44,"―")</f>
        <v>―</v>
      </c>
      <c r="AH23" s="655"/>
      <c r="AI23" s="655"/>
      <c r="AJ23" s="655"/>
      <c r="AK23" s="655"/>
      <c r="AL23" s="655"/>
      <c r="AM23" s="656"/>
    </row>
    <row r="24" spans="1:39" ht="23.25" customHeight="1">
      <c r="A24" s="712" t="s">
        <v>197</v>
      </c>
      <c r="B24" s="717" t="s">
        <v>198</v>
      </c>
      <c r="C24" s="717"/>
      <c r="D24" s="717"/>
      <c r="E24" s="717"/>
      <c r="F24" s="717"/>
      <c r="G24" s="717"/>
      <c r="H24" s="165" t="s">
        <v>186</v>
      </c>
      <c r="I24" s="166"/>
      <c r="J24" s="167"/>
      <c r="K24" s="167"/>
      <c r="L24" s="168"/>
      <c r="M24" s="168"/>
      <c r="N24" s="168"/>
      <c r="O24" s="168"/>
      <c r="P24" s="168"/>
      <c r="Q24" s="168"/>
      <c r="R24" s="168"/>
      <c r="S24" s="168"/>
      <c r="T24" s="168"/>
      <c r="U24" s="168"/>
      <c r="V24" s="168"/>
      <c r="W24" s="168"/>
      <c r="X24" s="168"/>
      <c r="Y24" s="168"/>
      <c r="Z24" s="169"/>
      <c r="AA24" s="170"/>
      <c r="AB24" s="170"/>
      <c r="AC24" s="170"/>
      <c r="AD24" s="170"/>
      <c r="AE24" s="170"/>
      <c r="AF24" s="171"/>
      <c r="AG24" s="651" t="str">
        <f>IF($AG$17="該当",'⑤積算表（区分３）'!$AA$42,"―")</f>
        <v>―</v>
      </c>
      <c r="AH24" s="652"/>
      <c r="AI24" s="652"/>
      <c r="AJ24" s="652"/>
      <c r="AK24" s="652"/>
      <c r="AL24" s="652"/>
      <c r="AM24" s="653"/>
    </row>
    <row r="25" spans="1:39" ht="23.25" customHeight="1" thickBot="1">
      <c r="A25" s="713"/>
      <c r="B25" s="718"/>
      <c r="C25" s="718"/>
      <c r="D25" s="718"/>
      <c r="E25" s="718"/>
      <c r="F25" s="718"/>
      <c r="G25" s="718"/>
      <c r="H25" s="172" t="s">
        <v>201</v>
      </c>
      <c r="I25" s="173"/>
      <c r="J25" s="174"/>
      <c r="K25" s="174"/>
      <c r="L25" s="175"/>
      <c r="M25" s="175"/>
      <c r="N25" s="175"/>
      <c r="O25" s="175"/>
      <c r="P25" s="175"/>
      <c r="Q25" s="175"/>
      <c r="R25" s="175"/>
      <c r="S25" s="175"/>
      <c r="T25" s="175"/>
      <c r="U25" s="175"/>
      <c r="V25" s="175"/>
      <c r="W25" s="175"/>
      <c r="X25" s="175"/>
      <c r="Y25" s="175"/>
      <c r="Z25" s="176"/>
      <c r="AA25" s="177"/>
      <c r="AB25" s="177"/>
      <c r="AC25" s="177"/>
      <c r="AD25" s="177"/>
      <c r="AE25" s="177"/>
      <c r="AF25" s="178"/>
      <c r="AG25" s="654" t="str">
        <f>IF($AG$17="該当",'⑤積算表（区分３）'!$AA$45,"―")</f>
        <v>―</v>
      </c>
      <c r="AH25" s="655"/>
      <c r="AI25" s="655"/>
      <c r="AJ25" s="655"/>
      <c r="AK25" s="655"/>
      <c r="AL25" s="655"/>
      <c r="AM25" s="656"/>
    </row>
    <row r="26" spans="1:39">
      <c r="H26" s="179"/>
      <c r="I26" s="179"/>
    </row>
    <row r="27" spans="1:39">
      <c r="A27" s="151" t="s">
        <v>22</v>
      </c>
      <c r="H27" s="179"/>
      <c r="I27" s="179"/>
    </row>
    <row r="28" spans="1:39" ht="14.25" thickBot="1">
      <c r="A28" s="154" t="s">
        <v>240</v>
      </c>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6"/>
    </row>
    <row r="29" spans="1:39" ht="13.5" customHeight="1">
      <c r="A29" s="157"/>
      <c r="B29" s="700" t="s">
        <v>241</v>
      </c>
      <c r="C29" s="701"/>
      <c r="D29" s="701"/>
      <c r="E29" s="701"/>
      <c r="F29" s="701"/>
      <c r="G29" s="701"/>
      <c r="H29" s="701"/>
      <c r="I29" s="701"/>
      <c r="J29" s="701"/>
      <c r="K29" s="701"/>
      <c r="L29" s="701"/>
      <c r="M29" s="701"/>
      <c r="N29" s="701"/>
      <c r="O29" s="701"/>
      <c r="P29" s="701"/>
      <c r="Q29" s="701"/>
      <c r="R29" s="701"/>
      <c r="S29" s="701"/>
      <c r="T29" s="701"/>
      <c r="U29" s="701"/>
      <c r="V29" s="701"/>
      <c r="W29" s="701"/>
      <c r="X29" s="701"/>
      <c r="Y29" s="701"/>
      <c r="Z29" s="701"/>
      <c r="AA29" s="701"/>
      <c r="AB29" s="701"/>
      <c r="AC29" s="701"/>
      <c r="AD29" s="701"/>
      <c r="AE29" s="701"/>
      <c r="AF29" s="701"/>
      <c r="AG29" s="691">
        <f>'⑤積算表（区分３）'!$X$50</f>
        <v>0</v>
      </c>
      <c r="AH29" s="692"/>
      <c r="AI29" s="692"/>
      <c r="AJ29" s="692"/>
      <c r="AK29" s="692"/>
      <c r="AL29" s="692"/>
      <c r="AM29" s="693"/>
    </row>
    <row r="30" spans="1:39" ht="14.25" thickBot="1">
      <c r="A30" s="180"/>
      <c r="B30" s="702"/>
      <c r="C30" s="703"/>
      <c r="D30" s="703"/>
      <c r="E30" s="703"/>
      <c r="F30" s="703"/>
      <c r="G30" s="703"/>
      <c r="H30" s="703"/>
      <c r="I30" s="703"/>
      <c r="J30" s="703"/>
      <c r="K30" s="703"/>
      <c r="L30" s="703"/>
      <c r="M30" s="703"/>
      <c r="N30" s="703"/>
      <c r="O30" s="703"/>
      <c r="P30" s="703"/>
      <c r="Q30" s="703"/>
      <c r="R30" s="703"/>
      <c r="S30" s="703"/>
      <c r="T30" s="703"/>
      <c r="U30" s="703"/>
      <c r="V30" s="703"/>
      <c r="W30" s="703"/>
      <c r="X30" s="703"/>
      <c r="Y30" s="703"/>
      <c r="Z30" s="703"/>
      <c r="AA30" s="703"/>
      <c r="AB30" s="703"/>
      <c r="AC30" s="703"/>
      <c r="AD30" s="703"/>
      <c r="AE30" s="703"/>
      <c r="AF30" s="703"/>
      <c r="AG30" s="694"/>
      <c r="AH30" s="695"/>
      <c r="AI30" s="695"/>
      <c r="AJ30" s="695"/>
      <c r="AK30" s="695"/>
      <c r="AL30" s="695"/>
      <c r="AM30" s="696"/>
    </row>
    <row r="31" spans="1:39" ht="14.25" customHeight="1">
      <c r="B31" s="181"/>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64"/>
      <c r="AH31" s="164"/>
      <c r="AI31" s="164"/>
      <c r="AJ31" s="164"/>
      <c r="AK31" s="164"/>
      <c r="AL31" s="164"/>
      <c r="AM31" s="164"/>
    </row>
    <row r="32" spans="1:39">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64"/>
      <c r="AH32" s="164"/>
      <c r="AI32" s="164"/>
      <c r="AJ32" s="164"/>
      <c r="AK32" s="164"/>
      <c r="AL32" s="164"/>
      <c r="AM32" s="164"/>
    </row>
    <row r="33" spans="1:39" s="153" customFormat="1" ht="14.25" thickBot="1">
      <c r="A33" s="151" t="s">
        <v>10</v>
      </c>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row>
    <row r="34" spans="1:39" s="185" customFormat="1" ht="23.25" customHeight="1" thickBot="1">
      <c r="A34" s="182" t="s">
        <v>49</v>
      </c>
      <c r="B34" s="160"/>
      <c r="C34" s="161"/>
      <c r="D34" s="161"/>
      <c r="E34" s="161"/>
      <c r="F34" s="161"/>
      <c r="G34" s="161"/>
      <c r="H34" s="160"/>
      <c r="I34" s="162"/>
      <c r="J34" s="163"/>
      <c r="K34" s="163"/>
      <c r="L34" s="163"/>
      <c r="M34" s="163"/>
      <c r="N34" s="163"/>
      <c r="O34" s="163"/>
      <c r="P34" s="163"/>
      <c r="Q34" s="163"/>
      <c r="R34" s="163"/>
      <c r="S34" s="163"/>
      <c r="T34" s="163"/>
      <c r="U34" s="163"/>
      <c r="V34" s="163"/>
      <c r="W34" s="163"/>
      <c r="X34" s="163"/>
      <c r="Y34" s="163"/>
      <c r="Z34" s="183"/>
      <c r="AA34" s="163"/>
      <c r="AB34" s="163"/>
      <c r="AC34" s="163"/>
      <c r="AD34" s="163"/>
      <c r="AE34" s="163"/>
      <c r="AF34" s="184"/>
      <c r="AG34" s="707" t="str">
        <f>IF($AG$29="該当",'⑤積算表（区分３）'!$X$59,"―")</f>
        <v>―</v>
      </c>
      <c r="AH34" s="708"/>
      <c r="AI34" s="708"/>
      <c r="AJ34" s="708"/>
      <c r="AK34" s="708"/>
      <c r="AL34" s="708"/>
      <c r="AM34" s="709"/>
    </row>
    <row r="35" spans="1:39" s="153" customFormat="1" ht="13.5" customHeight="1">
      <c r="A35" s="686" t="s">
        <v>199</v>
      </c>
      <c r="B35" s="686"/>
      <c r="C35" s="686"/>
      <c r="D35" s="686"/>
      <c r="E35" s="686"/>
      <c r="F35" s="686"/>
      <c r="G35" s="686"/>
      <c r="H35" s="686"/>
      <c r="I35" s="686"/>
      <c r="J35" s="686"/>
      <c r="K35" s="686"/>
      <c r="L35" s="686"/>
      <c r="M35" s="686"/>
      <c r="N35" s="686"/>
      <c r="O35" s="686"/>
      <c r="P35" s="686"/>
      <c r="Q35" s="686"/>
      <c r="R35" s="686"/>
      <c r="S35" s="686"/>
      <c r="T35" s="686"/>
      <c r="U35" s="686"/>
      <c r="V35" s="686"/>
      <c r="W35" s="686"/>
      <c r="X35" s="686"/>
      <c r="Y35" s="686"/>
      <c r="Z35" s="686"/>
      <c r="AA35" s="686"/>
      <c r="AB35" s="686"/>
      <c r="AC35" s="686"/>
      <c r="AD35" s="686"/>
      <c r="AE35" s="686"/>
      <c r="AF35" s="686"/>
      <c r="AG35" s="686"/>
      <c r="AH35" s="686"/>
      <c r="AI35" s="686"/>
      <c r="AJ35" s="686"/>
      <c r="AK35" s="686"/>
      <c r="AL35" s="686"/>
      <c r="AM35" s="686"/>
    </row>
    <row r="36" spans="1:39" s="153" customFormat="1">
      <c r="A36" s="686"/>
      <c r="B36" s="686"/>
      <c r="C36" s="686"/>
      <c r="D36" s="686"/>
      <c r="E36" s="686"/>
      <c r="F36" s="686"/>
      <c r="G36" s="686"/>
      <c r="H36" s="686"/>
      <c r="I36" s="686"/>
      <c r="J36" s="686"/>
      <c r="K36" s="686"/>
      <c r="L36" s="686"/>
      <c r="M36" s="686"/>
      <c r="N36" s="686"/>
      <c r="O36" s="686"/>
      <c r="P36" s="686"/>
      <c r="Q36" s="686"/>
      <c r="R36" s="686"/>
      <c r="S36" s="686"/>
      <c r="T36" s="686"/>
      <c r="U36" s="686"/>
      <c r="V36" s="686"/>
      <c r="W36" s="686"/>
      <c r="X36" s="686"/>
      <c r="Y36" s="686"/>
      <c r="Z36" s="686"/>
      <c r="AA36" s="686"/>
      <c r="AB36" s="686"/>
      <c r="AC36" s="686"/>
      <c r="AD36" s="686"/>
      <c r="AE36" s="686"/>
      <c r="AF36" s="686"/>
      <c r="AG36" s="686"/>
      <c r="AH36" s="686"/>
      <c r="AI36" s="686"/>
      <c r="AJ36" s="686"/>
      <c r="AK36" s="686"/>
      <c r="AL36" s="686"/>
      <c r="AM36" s="686"/>
    </row>
    <row r="37" spans="1:39" s="153" customFormat="1">
      <c r="A37" s="686"/>
      <c r="B37" s="686"/>
      <c r="C37" s="686"/>
      <c r="D37" s="686"/>
      <c r="E37" s="686"/>
      <c r="F37" s="686"/>
      <c r="G37" s="686"/>
      <c r="H37" s="686"/>
      <c r="I37" s="686"/>
      <c r="J37" s="686"/>
      <c r="K37" s="686"/>
      <c r="L37" s="686"/>
      <c r="M37" s="686"/>
      <c r="N37" s="686"/>
      <c r="O37" s="686"/>
      <c r="P37" s="686"/>
      <c r="Q37" s="686"/>
      <c r="R37" s="686"/>
      <c r="S37" s="686"/>
      <c r="T37" s="686"/>
      <c r="U37" s="686"/>
      <c r="V37" s="686"/>
      <c r="W37" s="686"/>
      <c r="X37" s="686"/>
      <c r="Y37" s="686"/>
      <c r="Z37" s="686"/>
      <c r="AA37" s="686"/>
      <c r="AB37" s="686"/>
      <c r="AC37" s="686"/>
      <c r="AD37" s="686"/>
      <c r="AE37" s="686"/>
      <c r="AF37" s="686"/>
      <c r="AG37" s="686"/>
      <c r="AH37" s="686"/>
      <c r="AI37" s="686"/>
      <c r="AJ37" s="686"/>
      <c r="AK37" s="686"/>
      <c r="AL37" s="686"/>
      <c r="AM37" s="686"/>
    </row>
  </sheetData>
  <sheetProtection algorithmName="SHA-512" hashValue="VeND+zXvBNukVO3vo5saVjukUNoMeNBMHuIdePF3P4VS6NDY3PgjrJBW1TGQqdTDVByMXuYFFjnbxdlbcY3pSQ==" saltValue="nb8e2Qsv1y1B4u8OtTas6Q==" spinCount="100000" sheet="1" formatCells="0" selectLockedCells="1"/>
  <mergeCells count="30">
    <mergeCell ref="A35:AM37"/>
    <mergeCell ref="B17:AF18"/>
    <mergeCell ref="AG17:AM18"/>
    <mergeCell ref="V11:AB11"/>
    <mergeCell ref="B29:AF30"/>
    <mergeCell ref="AG29:AM30"/>
    <mergeCell ref="Z21:AF21"/>
    <mergeCell ref="AG21:AM21"/>
    <mergeCell ref="AG22:AM22"/>
    <mergeCell ref="B22:G23"/>
    <mergeCell ref="A22:A23"/>
    <mergeCell ref="AG23:AM23"/>
    <mergeCell ref="AG34:AM34"/>
    <mergeCell ref="AC11:AM11"/>
    <mergeCell ref="A24:A25"/>
    <mergeCell ref="B24:G25"/>
    <mergeCell ref="A2:AM3"/>
    <mergeCell ref="AC4:AM4"/>
    <mergeCell ref="V6:AB6"/>
    <mergeCell ref="AC6:AF6"/>
    <mergeCell ref="AG6:AK6"/>
    <mergeCell ref="AL6:AM6"/>
    <mergeCell ref="AG24:AM24"/>
    <mergeCell ref="AG25:AM25"/>
    <mergeCell ref="V9:AB10"/>
    <mergeCell ref="AC9:AM10"/>
    <mergeCell ref="V7:AB7"/>
    <mergeCell ref="AC7:AM7"/>
    <mergeCell ref="V8:AB8"/>
    <mergeCell ref="AC8:AM8"/>
  </mergeCells>
  <phoneticPr fontId="1"/>
  <dataValidations count="1">
    <dataValidation type="list" allowBlank="1" showInputMessage="1" showErrorMessage="1" sqref="AG32:AM32" xr:uid="{00000000-0002-0000-0100-000000000000}">
      <formula1>"該当,非該当"</formula1>
    </dataValidation>
  </dataValidation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C8C76-5F95-4262-A440-19F7C3A94CEF}">
  <sheetPr>
    <tabColor rgb="FFFF0000"/>
  </sheetPr>
  <dimension ref="A1:G779"/>
  <sheetViews>
    <sheetView topLeftCell="A757" workbookViewId="0">
      <selection activeCell="F769" sqref="F769"/>
    </sheetView>
  </sheetViews>
  <sheetFormatPr defaultRowHeight="13.5"/>
  <cols>
    <col min="1" max="1" width="16.875" style="117" customWidth="1"/>
    <col min="2" max="2" width="5.625" customWidth="1"/>
    <col min="3" max="3" width="18.5" customWidth="1"/>
    <col min="5" max="5" width="6.75" customWidth="1"/>
    <col min="6" max="6" width="31.25" customWidth="1"/>
    <col min="7" max="7" width="50.375" customWidth="1"/>
  </cols>
  <sheetData>
    <row r="1" spans="1:7" ht="27.75" customHeight="1">
      <c r="A1" s="251" t="s">
        <v>258</v>
      </c>
      <c r="B1" s="252" t="s">
        <v>259</v>
      </c>
      <c r="C1" s="252" t="s">
        <v>260</v>
      </c>
      <c r="D1" s="252" t="s">
        <v>261</v>
      </c>
      <c r="E1" s="252" t="s">
        <v>262</v>
      </c>
      <c r="F1" s="252" t="s">
        <v>263</v>
      </c>
      <c r="G1" s="252" t="s">
        <v>264</v>
      </c>
    </row>
    <row r="2" spans="1:7" s="282" customFormat="1">
      <c r="A2" s="283">
        <v>1410051013670</v>
      </c>
      <c r="B2" s="284">
        <v>6</v>
      </c>
      <c r="C2" s="284" t="s">
        <v>265</v>
      </c>
      <c r="D2" s="284" t="s">
        <v>268</v>
      </c>
      <c r="E2" s="284" t="s">
        <v>269</v>
      </c>
      <c r="F2" s="284" t="s">
        <v>1246</v>
      </c>
      <c r="G2" s="284" t="s">
        <v>270</v>
      </c>
    </row>
    <row r="3" spans="1:7" s="282" customFormat="1">
      <c r="A3" s="283">
        <v>1410051013688</v>
      </c>
      <c r="B3" s="284">
        <v>6</v>
      </c>
      <c r="C3" s="284" t="s">
        <v>265</v>
      </c>
      <c r="D3" s="284" t="s">
        <v>268</v>
      </c>
      <c r="E3" s="284" t="s">
        <v>269</v>
      </c>
      <c r="F3" s="284" t="s">
        <v>1247</v>
      </c>
      <c r="G3" s="284" t="s">
        <v>271</v>
      </c>
    </row>
    <row r="4" spans="1:7" s="282" customFormat="1">
      <c r="A4" s="283">
        <v>1410051013696</v>
      </c>
      <c r="B4" s="284">
        <v>6</v>
      </c>
      <c r="C4" s="284" t="s">
        <v>265</v>
      </c>
      <c r="D4" s="284" t="s">
        <v>268</v>
      </c>
      <c r="E4" s="284" t="s">
        <v>269</v>
      </c>
      <c r="F4" s="284" t="s">
        <v>1248</v>
      </c>
      <c r="G4" s="284" t="s">
        <v>272</v>
      </c>
    </row>
    <row r="5" spans="1:7" s="282" customFormat="1">
      <c r="A5" s="283">
        <v>1410051013704</v>
      </c>
      <c r="B5" s="284">
        <v>6</v>
      </c>
      <c r="C5" s="284" t="s">
        <v>265</v>
      </c>
      <c r="D5" s="284" t="s">
        <v>268</v>
      </c>
      <c r="E5" s="284" t="s">
        <v>269</v>
      </c>
      <c r="F5" s="284" t="s">
        <v>1249</v>
      </c>
      <c r="G5" s="284" t="s">
        <v>273</v>
      </c>
    </row>
    <row r="6" spans="1:7" s="282" customFormat="1">
      <c r="A6" s="283">
        <v>1410051013712</v>
      </c>
      <c r="B6" s="284">
        <v>6</v>
      </c>
      <c r="C6" s="284" t="s">
        <v>265</v>
      </c>
      <c r="D6" s="284" t="s">
        <v>268</v>
      </c>
      <c r="E6" s="284" t="s">
        <v>269</v>
      </c>
      <c r="F6" s="284" t="s">
        <v>1250</v>
      </c>
      <c r="G6" s="284" t="s">
        <v>274</v>
      </c>
    </row>
    <row r="7" spans="1:7" s="282" customFormat="1">
      <c r="A7" s="283">
        <v>1410051013720</v>
      </c>
      <c r="B7" s="284">
        <v>6</v>
      </c>
      <c r="C7" s="284" t="s">
        <v>265</v>
      </c>
      <c r="D7" s="284" t="s">
        <v>268</v>
      </c>
      <c r="E7" s="284" t="s">
        <v>269</v>
      </c>
      <c r="F7" s="284" t="s">
        <v>1251</v>
      </c>
      <c r="G7" s="284" t="s">
        <v>275</v>
      </c>
    </row>
    <row r="8" spans="1:7" s="282" customFormat="1">
      <c r="A8" s="283">
        <v>1410051013738</v>
      </c>
      <c r="B8" s="284">
        <v>6</v>
      </c>
      <c r="C8" s="284" t="s">
        <v>265</v>
      </c>
      <c r="D8" s="284" t="s">
        <v>268</v>
      </c>
      <c r="E8" s="284" t="s">
        <v>269</v>
      </c>
      <c r="F8" s="284" t="s">
        <v>1252</v>
      </c>
      <c r="G8" s="284" t="s">
        <v>276</v>
      </c>
    </row>
    <row r="9" spans="1:7" s="282" customFormat="1">
      <c r="A9" s="283">
        <v>1410051013761</v>
      </c>
      <c r="B9" s="284">
        <v>6</v>
      </c>
      <c r="C9" s="284" t="s">
        <v>265</v>
      </c>
      <c r="D9" s="284" t="s">
        <v>268</v>
      </c>
      <c r="E9" s="284" t="s">
        <v>269</v>
      </c>
      <c r="F9" s="284" t="s">
        <v>277</v>
      </c>
      <c r="G9" s="284" t="s">
        <v>278</v>
      </c>
    </row>
    <row r="10" spans="1:7" s="282" customFormat="1">
      <c r="A10" s="283">
        <v>1410051013779</v>
      </c>
      <c r="B10" s="284">
        <v>6</v>
      </c>
      <c r="C10" s="284" t="s">
        <v>265</v>
      </c>
      <c r="D10" s="284" t="s">
        <v>268</v>
      </c>
      <c r="E10" s="284" t="s">
        <v>269</v>
      </c>
      <c r="F10" s="284" t="s">
        <v>1253</v>
      </c>
      <c r="G10" s="284" t="s">
        <v>279</v>
      </c>
    </row>
    <row r="11" spans="1:7" s="282" customFormat="1">
      <c r="A11" s="283">
        <v>1410051013787</v>
      </c>
      <c r="B11" s="284">
        <v>6</v>
      </c>
      <c r="C11" s="284" t="s">
        <v>265</v>
      </c>
      <c r="D11" s="284" t="s">
        <v>268</v>
      </c>
      <c r="E11" s="284" t="s">
        <v>269</v>
      </c>
      <c r="F11" s="284" t="s">
        <v>1254</v>
      </c>
      <c r="G11" s="284" t="s">
        <v>280</v>
      </c>
    </row>
    <row r="12" spans="1:7" s="282" customFormat="1">
      <c r="A12" s="283">
        <v>1410051013795</v>
      </c>
      <c r="B12" s="284">
        <v>6</v>
      </c>
      <c r="C12" s="284" t="s">
        <v>265</v>
      </c>
      <c r="D12" s="284" t="s">
        <v>268</v>
      </c>
      <c r="E12" s="284" t="s">
        <v>269</v>
      </c>
      <c r="F12" s="284" t="s">
        <v>1255</v>
      </c>
      <c r="G12" s="284" t="s">
        <v>281</v>
      </c>
    </row>
    <row r="13" spans="1:7" s="282" customFormat="1">
      <c r="A13" s="283">
        <v>1410051013803</v>
      </c>
      <c r="B13" s="284">
        <v>6</v>
      </c>
      <c r="C13" s="284" t="s">
        <v>265</v>
      </c>
      <c r="D13" s="284" t="s">
        <v>268</v>
      </c>
      <c r="E13" s="284" t="s">
        <v>269</v>
      </c>
      <c r="F13" s="284" t="s">
        <v>1256</v>
      </c>
      <c r="G13" s="284" t="s">
        <v>282</v>
      </c>
    </row>
    <row r="14" spans="1:7" s="282" customFormat="1">
      <c r="A14" s="283">
        <v>1410051013811</v>
      </c>
      <c r="B14" s="284">
        <v>6</v>
      </c>
      <c r="C14" s="284" t="s">
        <v>265</v>
      </c>
      <c r="D14" s="284" t="s">
        <v>268</v>
      </c>
      <c r="E14" s="284" t="s">
        <v>269</v>
      </c>
      <c r="F14" s="284" t="s">
        <v>1257</v>
      </c>
      <c r="G14" s="284" t="s">
        <v>283</v>
      </c>
    </row>
    <row r="15" spans="1:7" s="282" customFormat="1">
      <c r="A15" s="283">
        <v>1410051013845</v>
      </c>
      <c r="B15" s="284">
        <v>6</v>
      </c>
      <c r="C15" s="284" t="s">
        <v>265</v>
      </c>
      <c r="D15" s="284" t="s">
        <v>266</v>
      </c>
      <c r="E15" s="284" t="s">
        <v>267</v>
      </c>
      <c r="F15" s="284" t="s">
        <v>1258</v>
      </c>
      <c r="G15" s="284" t="s">
        <v>284</v>
      </c>
    </row>
    <row r="16" spans="1:7" s="282" customFormat="1">
      <c r="A16" s="283">
        <v>1410051013852</v>
      </c>
      <c r="B16" s="284">
        <v>6</v>
      </c>
      <c r="C16" s="284" t="s">
        <v>265</v>
      </c>
      <c r="D16" s="284" t="s">
        <v>266</v>
      </c>
      <c r="E16" s="284" t="s">
        <v>267</v>
      </c>
      <c r="F16" s="284" t="s">
        <v>1259</v>
      </c>
      <c r="G16" s="284" t="s">
        <v>285</v>
      </c>
    </row>
    <row r="17" spans="1:7" s="282" customFormat="1">
      <c r="A17" s="283">
        <v>1410051013860</v>
      </c>
      <c r="B17" s="284">
        <v>6</v>
      </c>
      <c r="C17" s="284" t="s">
        <v>265</v>
      </c>
      <c r="D17" s="284" t="s">
        <v>266</v>
      </c>
      <c r="E17" s="284" t="s">
        <v>267</v>
      </c>
      <c r="F17" s="284" t="s">
        <v>1260</v>
      </c>
      <c r="G17" s="284" t="s">
        <v>286</v>
      </c>
    </row>
    <row r="18" spans="1:7" s="282" customFormat="1">
      <c r="A18" s="283">
        <v>1410051013878</v>
      </c>
      <c r="B18" s="284">
        <v>6</v>
      </c>
      <c r="C18" s="284" t="s">
        <v>265</v>
      </c>
      <c r="D18" s="284" t="s">
        <v>266</v>
      </c>
      <c r="E18" s="284" t="s">
        <v>267</v>
      </c>
      <c r="F18" s="284" t="s">
        <v>1261</v>
      </c>
      <c r="G18" s="284" t="s">
        <v>287</v>
      </c>
    </row>
    <row r="19" spans="1:7" s="282" customFormat="1">
      <c r="A19" s="283">
        <v>1410051013886</v>
      </c>
      <c r="B19" s="284">
        <v>6</v>
      </c>
      <c r="C19" s="284" t="s">
        <v>265</v>
      </c>
      <c r="D19" s="284" t="s">
        <v>266</v>
      </c>
      <c r="E19" s="284" t="s">
        <v>267</v>
      </c>
      <c r="F19" s="284" t="s">
        <v>1262</v>
      </c>
      <c r="G19" s="284" t="s">
        <v>288</v>
      </c>
    </row>
    <row r="20" spans="1:7" s="282" customFormat="1">
      <c r="A20" s="283">
        <v>1410051013894</v>
      </c>
      <c r="B20" s="284">
        <v>6</v>
      </c>
      <c r="C20" s="284" t="s">
        <v>265</v>
      </c>
      <c r="D20" s="284" t="s">
        <v>266</v>
      </c>
      <c r="E20" s="284" t="s">
        <v>267</v>
      </c>
      <c r="F20" s="284" t="s">
        <v>1263</v>
      </c>
      <c r="G20" s="284" t="s">
        <v>289</v>
      </c>
    </row>
    <row r="21" spans="1:7" s="282" customFormat="1">
      <c r="A21" s="283">
        <v>1410051013902</v>
      </c>
      <c r="B21" s="284">
        <v>6</v>
      </c>
      <c r="C21" s="284" t="s">
        <v>265</v>
      </c>
      <c r="D21" s="284" t="s">
        <v>290</v>
      </c>
      <c r="E21" s="284" t="s">
        <v>291</v>
      </c>
      <c r="F21" s="284" t="s">
        <v>1264</v>
      </c>
      <c r="G21" s="284" t="s">
        <v>292</v>
      </c>
    </row>
    <row r="22" spans="1:7" s="282" customFormat="1">
      <c r="A22" s="283">
        <v>1410051013910</v>
      </c>
      <c r="B22" s="284">
        <v>6</v>
      </c>
      <c r="C22" s="284" t="s">
        <v>265</v>
      </c>
      <c r="D22" s="284" t="s">
        <v>293</v>
      </c>
      <c r="E22" s="284" t="s">
        <v>294</v>
      </c>
      <c r="F22" s="284" t="s">
        <v>1265</v>
      </c>
      <c r="G22" s="284" t="s">
        <v>295</v>
      </c>
    </row>
    <row r="23" spans="1:7" s="282" customFormat="1">
      <c r="A23" s="283">
        <v>1410051013928</v>
      </c>
      <c r="B23" s="284">
        <v>6</v>
      </c>
      <c r="C23" s="284" t="s">
        <v>265</v>
      </c>
      <c r="D23" s="284" t="s">
        <v>293</v>
      </c>
      <c r="E23" s="284" t="s">
        <v>294</v>
      </c>
      <c r="F23" s="284" t="s">
        <v>1266</v>
      </c>
      <c r="G23" s="284" t="s">
        <v>296</v>
      </c>
    </row>
    <row r="24" spans="1:7" s="282" customFormat="1">
      <c r="A24" s="283">
        <v>1410051013936</v>
      </c>
      <c r="B24" s="284">
        <v>6</v>
      </c>
      <c r="C24" s="284" t="s">
        <v>265</v>
      </c>
      <c r="D24" s="284" t="s">
        <v>293</v>
      </c>
      <c r="E24" s="284" t="s">
        <v>294</v>
      </c>
      <c r="F24" s="284" t="s">
        <v>1267</v>
      </c>
      <c r="G24" s="284" t="s">
        <v>297</v>
      </c>
    </row>
    <row r="25" spans="1:7" s="282" customFormat="1">
      <c r="A25" s="283">
        <v>1410051013951</v>
      </c>
      <c r="B25" s="284">
        <v>6</v>
      </c>
      <c r="C25" s="284" t="s">
        <v>265</v>
      </c>
      <c r="D25" s="284" t="s">
        <v>298</v>
      </c>
      <c r="E25" s="284" t="s">
        <v>299</v>
      </c>
      <c r="F25" s="284" t="s">
        <v>1268</v>
      </c>
      <c r="G25" s="284" t="s">
        <v>300</v>
      </c>
    </row>
    <row r="26" spans="1:7" s="282" customFormat="1">
      <c r="A26" s="283">
        <v>1410051013969</v>
      </c>
      <c r="B26" s="284">
        <v>6</v>
      </c>
      <c r="C26" s="284" t="s">
        <v>265</v>
      </c>
      <c r="D26" s="284" t="s">
        <v>298</v>
      </c>
      <c r="E26" s="284" t="s">
        <v>299</v>
      </c>
      <c r="F26" s="284" t="s">
        <v>1269</v>
      </c>
      <c r="G26" s="284" t="s">
        <v>301</v>
      </c>
    </row>
    <row r="27" spans="1:7" s="282" customFormat="1">
      <c r="A27" s="283">
        <v>1410051013985</v>
      </c>
      <c r="B27" s="284">
        <v>6</v>
      </c>
      <c r="C27" s="284" t="s">
        <v>265</v>
      </c>
      <c r="D27" s="284" t="s">
        <v>302</v>
      </c>
      <c r="E27" s="284" t="s">
        <v>303</v>
      </c>
      <c r="F27" s="284" t="s">
        <v>1270</v>
      </c>
      <c r="G27" s="284" t="s">
        <v>304</v>
      </c>
    </row>
    <row r="28" spans="1:7" s="282" customFormat="1">
      <c r="A28" s="283">
        <v>1410051014009</v>
      </c>
      <c r="B28" s="284">
        <v>6</v>
      </c>
      <c r="C28" s="284" t="s">
        <v>265</v>
      </c>
      <c r="D28" s="284" t="s">
        <v>302</v>
      </c>
      <c r="E28" s="284" t="s">
        <v>303</v>
      </c>
      <c r="F28" s="284" t="s">
        <v>1271</v>
      </c>
      <c r="G28" s="284" t="s">
        <v>305</v>
      </c>
    </row>
    <row r="29" spans="1:7" s="282" customFormat="1">
      <c r="A29" s="283">
        <v>1410051014017</v>
      </c>
      <c r="B29" s="284">
        <v>6</v>
      </c>
      <c r="C29" s="284" t="s">
        <v>265</v>
      </c>
      <c r="D29" s="284" t="s">
        <v>302</v>
      </c>
      <c r="E29" s="284" t="s">
        <v>303</v>
      </c>
      <c r="F29" s="284" t="s">
        <v>1272</v>
      </c>
      <c r="G29" s="284" t="s">
        <v>306</v>
      </c>
    </row>
    <row r="30" spans="1:7" s="282" customFormat="1">
      <c r="A30" s="283">
        <v>1410051014025</v>
      </c>
      <c r="B30" s="284">
        <v>6</v>
      </c>
      <c r="C30" s="284" t="s">
        <v>265</v>
      </c>
      <c r="D30" s="284" t="s">
        <v>302</v>
      </c>
      <c r="E30" s="284" t="s">
        <v>303</v>
      </c>
      <c r="F30" s="284" t="s">
        <v>1273</v>
      </c>
      <c r="G30" s="284" t="s">
        <v>307</v>
      </c>
    </row>
    <row r="31" spans="1:7" s="282" customFormat="1">
      <c r="A31" s="283">
        <v>1410051014058</v>
      </c>
      <c r="B31" s="284">
        <v>6</v>
      </c>
      <c r="C31" s="284" t="s">
        <v>265</v>
      </c>
      <c r="D31" s="284" t="s">
        <v>302</v>
      </c>
      <c r="E31" s="284" t="s">
        <v>303</v>
      </c>
      <c r="F31" s="284" t="s">
        <v>1274</v>
      </c>
      <c r="G31" s="284" t="s">
        <v>308</v>
      </c>
    </row>
    <row r="32" spans="1:7" s="282" customFormat="1">
      <c r="A32" s="283">
        <v>1410051014066</v>
      </c>
      <c r="B32" s="284">
        <v>6</v>
      </c>
      <c r="C32" s="284" t="s">
        <v>265</v>
      </c>
      <c r="D32" s="284" t="s">
        <v>309</v>
      </c>
      <c r="E32" s="284" t="s">
        <v>310</v>
      </c>
      <c r="F32" s="284" t="s">
        <v>1275</v>
      </c>
      <c r="G32" s="284" t="s">
        <v>311</v>
      </c>
    </row>
    <row r="33" spans="1:7" s="282" customFormat="1">
      <c r="A33" s="283">
        <v>1410051014108</v>
      </c>
      <c r="B33" s="284">
        <v>6</v>
      </c>
      <c r="C33" s="284" t="s">
        <v>265</v>
      </c>
      <c r="D33" s="284" t="s">
        <v>309</v>
      </c>
      <c r="E33" s="284" t="s">
        <v>310</v>
      </c>
      <c r="F33" s="284" t="s">
        <v>1276</v>
      </c>
      <c r="G33" s="284" t="s">
        <v>312</v>
      </c>
    </row>
    <row r="34" spans="1:7" s="282" customFormat="1">
      <c r="A34" s="283">
        <v>1410051014116</v>
      </c>
      <c r="B34" s="284">
        <v>6</v>
      </c>
      <c r="C34" s="284" t="s">
        <v>265</v>
      </c>
      <c r="D34" s="284" t="s">
        <v>309</v>
      </c>
      <c r="E34" s="284" t="s">
        <v>310</v>
      </c>
      <c r="F34" s="284" t="s">
        <v>1277</v>
      </c>
      <c r="G34" s="284" t="s">
        <v>313</v>
      </c>
    </row>
    <row r="35" spans="1:7" s="282" customFormat="1">
      <c r="A35" s="283">
        <v>1410051014124</v>
      </c>
      <c r="B35" s="284">
        <v>6</v>
      </c>
      <c r="C35" s="284" t="s">
        <v>265</v>
      </c>
      <c r="D35" s="284" t="s">
        <v>314</v>
      </c>
      <c r="E35" s="284" t="s">
        <v>315</v>
      </c>
      <c r="F35" s="284" t="s">
        <v>1278</v>
      </c>
      <c r="G35" s="284" t="s">
        <v>316</v>
      </c>
    </row>
    <row r="36" spans="1:7" s="282" customFormat="1">
      <c r="A36" s="283">
        <v>1410051014132</v>
      </c>
      <c r="B36" s="284">
        <v>6</v>
      </c>
      <c r="C36" s="284" t="s">
        <v>265</v>
      </c>
      <c r="D36" s="284" t="s">
        <v>314</v>
      </c>
      <c r="E36" s="284" t="s">
        <v>315</v>
      </c>
      <c r="F36" s="284" t="s">
        <v>1279</v>
      </c>
      <c r="G36" s="284" t="s">
        <v>317</v>
      </c>
    </row>
    <row r="37" spans="1:7" s="282" customFormat="1">
      <c r="A37" s="283">
        <v>1410051014140</v>
      </c>
      <c r="B37" s="284">
        <v>6</v>
      </c>
      <c r="C37" s="284" t="s">
        <v>265</v>
      </c>
      <c r="D37" s="284" t="s">
        <v>314</v>
      </c>
      <c r="E37" s="284" t="s">
        <v>315</v>
      </c>
      <c r="F37" s="284" t="s">
        <v>1280</v>
      </c>
      <c r="G37" s="284" t="s">
        <v>318</v>
      </c>
    </row>
    <row r="38" spans="1:7" s="282" customFormat="1">
      <c r="A38" s="283">
        <v>1410051014157</v>
      </c>
      <c r="B38" s="284">
        <v>6</v>
      </c>
      <c r="C38" s="284" t="s">
        <v>265</v>
      </c>
      <c r="D38" s="284" t="s">
        <v>314</v>
      </c>
      <c r="E38" s="284" t="s">
        <v>315</v>
      </c>
      <c r="F38" s="284" t="s">
        <v>1281</v>
      </c>
      <c r="G38" s="284" t="s">
        <v>319</v>
      </c>
    </row>
    <row r="39" spans="1:7" s="282" customFormat="1">
      <c r="A39" s="283">
        <v>1410051014165</v>
      </c>
      <c r="B39" s="284">
        <v>6</v>
      </c>
      <c r="C39" s="284" t="s">
        <v>265</v>
      </c>
      <c r="D39" s="284" t="s">
        <v>314</v>
      </c>
      <c r="E39" s="284" t="s">
        <v>315</v>
      </c>
      <c r="F39" s="284" t="s">
        <v>1282</v>
      </c>
      <c r="G39" s="284" t="s">
        <v>320</v>
      </c>
    </row>
    <row r="40" spans="1:7" s="282" customFormat="1">
      <c r="A40" s="283">
        <v>1410051014173</v>
      </c>
      <c r="B40" s="284">
        <v>6</v>
      </c>
      <c r="C40" s="284" t="s">
        <v>265</v>
      </c>
      <c r="D40" s="284" t="s">
        <v>314</v>
      </c>
      <c r="E40" s="284" t="s">
        <v>315</v>
      </c>
      <c r="F40" s="284" t="s">
        <v>1283</v>
      </c>
      <c r="G40" s="284" t="s">
        <v>321</v>
      </c>
    </row>
    <row r="41" spans="1:7" s="282" customFormat="1">
      <c r="A41" s="283">
        <v>1410051014181</v>
      </c>
      <c r="B41" s="284">
        <v>6</v>
      </c>
      <c r="C41" s="284" t="s">
        <v>265</v>
      </c>
      <c r="D41" s="284" t="s">
        <v>314</v>
      </c>
      <c r="E41" s="284" t="s">
        <v>315</v>
      </c>
      <c r="F41" s="284" t="s">
        <v>1284</v>
      </c>
      <c r="G41" s="284" t="s">
        <v>322</v>
      </c>
    </row>
    <row r="42" spans="1:7" s="282" customFormat="1">
      <c r="A42" s="283">
        <v>1410051014199</v>
      </c>
      <c r="B42" s="284">
        <v>6</v>
      </c>
      <c r="C42" s="284" t="s">
        <v>265</v>
      </c>
      <c r="D42" s="284" t="s">
        <v>314</v>
      </c>
      <c r="E42" s="284" t="s">
        <v>315</v>
      </c>
      <c r="F42" s="284" t="s">
        <v>1285</v>
      </c>
      <c r="G42" s="284" t="s">
        <v>323</v>
      </c>
    </row>
    <row r="43" spans="1:7" s="282" customFormat="1">
      <c r="A43" s="283">
        <v>1410051014223</v>
      </c>
      <c r="B43" s="284">
        <v>6</v>
      </c>
      <c r="C43" s="284" t="s">
        <v>265</v>
      </c>
      <c r="D43" s="284" t="s">
        <v>324</v>
      </c>
      <c r="E43" s="284" t="s">
        <v>325</v>
      </c>
      <c r="F43" s="284" t="s">
        <v>1286</v>
      </c>
      <c r="G43" s="284" t="s">
        <v>326</v>
      </c>
    </row>
    <row r="44" spans="1:7" s="282" customFormat="1">
      <c r="A44" s="283">
        <v>1410051014231</v>
      </c>
      <c r="B44" s="284">
        <v>6</v>
      </c>
      <c r="C44" s="284" t="s">
        <v>265</v>
      </c>
      <c r="D44" s="284" t="s">
        <v>324</v>
      </c>
      <c r="E44" s="284" t="s">
        <v>325</v>
      </c>
      <c r="F44" s="284" t="s">
        <v>1287</v>
      </c>
      <c r="G44" s="284" t="s">
        <v>327</v>
      </c>
    </row>
    <row r="45" spans="1:7" s="282" customFormat="1">
      <c r="A45" s="283">
        <v>1410051014249</v>
      </c>
      <c r="B45" s="284">
        <v>6</v>
      </c>
      <c r="C45" s="284" t="s">
        <v>265</v>
      </c>
      <c r="D45" s="284" t="s">
        <v>328</v>
      </c>
      <c r="E45" s="284" t="s">
        <v>329</v>
      </c>
      <c r="F45" s="284" t="s">
        <v>1288</v>
      </c>
      <c r="G45" s="284" t="s">
        <v>330</v>
      </c>
    </row>
    <row r="46" spans="1:7" s="282" customFormat="1">
      <c r="A46" s="283">
        <v>1410051014256</v>
      </c>
      <c r="B46" s="284">
        <v>6</v>
      </c>
      <c r="C46" s="284" t="s">
        <v>265</v>
      </c>
      <c r="D46" s="284" t="s">
        <v>328</v>
      </c>
      <c r="E46" s="284" t="s">
        <v>329</v>
      </c>
      <c r="F46" s="284" t="s">
        <v>1289</v>
      </c>
      <c r="G46" s="284" t="s">
        <v>331</v>
      </c>
    </row>
    <row r="47" spans="1:7" s="282" customFormat="1">
      <c r="A47" s="283">
        <v>1410051014264</v>
      </c>
      <c r="B47" s="284">
        <v>6</v>
      </c>
      <c r="C47" s="284" t="s">
        <v>265</v>
      </c>
      <c r="D47" s="284" t="s">
        <v>332</v>
      </c>
      <c r="E47" s="284" t="s">
        <v>333</v>
      </c>
      <c r="F47" s="284" t="s">
        <v>1290</v>
      </c>
      <c r="G47" s="284" t="s">
        <v>334</v>
      </c>
    </row>
    <row r="48" spans="1:7" s="282" customFormat="1">
      <c r="A48" s="283">
        <v>1410051014280</v>
      </c>
      <c r="B48" s="284">
        <v>6</v>
      </c>
      <c r="C48" s="284" t="s">
        <v>265</v>
      </c>
      <c r="D48" s="284" t="s">
        <v>332</v>
      </c>
      <c r="E48" s="284" t="s">
        <v>333</v>
      </c>
      <c r="F48" s="284" t="s">
        <v>1291</v>
      </c>
      <c r="G48" s="284" t="s">
        <v>335</v>
      </c>
    </row>
    <row r="49" spans="1:7" s="282" customFormat="1">
      <c r="A49" s="283">
        <v>1410051014298</v>
      </c>
      <c r="B49" s="284">
        <v>6</v>
      </c>
      <c r="C49" s="284" t="s">
        <v>265</v>
      </c>
      <c r="D49" s="284" t="s">
        <v>332</v>
      </c>
      <c r="E49" s="284" t="s">
        <v>333</v>
      </c>
      <c r="F49" s="284" t="s">
        <v>1292</v>
      </c>
      <c r="G49" s="284" t="s">
        <v>336</v>
      </c>
    </row>
    <row r="50" spans="1:7" s="282" customFormat="1">
      <c r="A50" s="283">
        <v>1410051014322</v>
      </c>
      <c r="B50" s="284">
        <v>6</v>
      </c>
      <c r="C50" s="284" t="s">
        <v>265</v>
      </c>
      <c r="D50" s="284" t="s">
        <v>337</v>
      </c>
      <c r="E50" s="284" t="s">
        <v>338</v>
      </c>
      <c r="F50" s="284" t="s">
        <v>1293</v>
      </c>
      <c r="G50" s="284" t="s">
        <v>339</v>
      </c>
    </row>
    <row r="51" spans="1:7" s="282" customFormat="1">
      <c r="A51" s="283">
        <v>1410051014363</v>
      </c>
      <c r="B51" s="284">
        <v>6</v>
      </c>
      <c r="C51" s="284" t="s">
        <v>265</v>
      </c>
      <c r="D51" s="284" t="s">
        <v>337</v>
      </c>
      <c r="E51" s="284" t="s">
        <v>338</v>
      </c>
      <c r="F51" s="284" t="s">
        <v>1294</v>
      </c>
      <c r="G51" s="284" t="s">
        <v>340</v>
      </c>
    </row>
    <row r="52" spans="1:7" s="282" customFormat="1">
      <c r="A52" s="283">
        <v>1410051014389</v>
      </c>
      <c r="B52" s="284">
        <v>6</v>
      </c>
      <c r="C52" s="284" t="s">
        <v>265</v>
      </c>
      <c r="D52" s="284" t="s">
        <v>337</v>
      </c>
      <c r="E52" s="284" t="s">
        <v>338</v>
      </c>
      <c r="F52" s="284" t="s">
        <v>1295</v>
      </c>
      <c r="G52" s="284" t="s">
        <v>341</v>
      </c>
    </row>
    <row r="53" spans="1:7" s="282" customFormat="1">
      <c r="A53" s="283">
        <v>1410051014397</v>
      </c>
      <c r="B53" s="284">
        <v>6</v>
      </c>
      <c r="C53" s="284" t="s">
        <v>265</v>
      </c>
      <c r="D53" s="284" t="s">
        <v>342</v>
      </c>
      <c r="E53" s="284" t="s">
        <v>343</v>
      </c>
      <c r="F53" s="284" t="s">
        <v>344</v>
      </c>
      <c r="G53" s="284" t="s">
        <v>345</v>
      </c>
    </row>
    <row r="54" spans="1:7" s="282" customFormat="1">
      <c r="A54" s="283">
        <v>1410051014405</v>
      </c>
      <c r="B54" s="284">
        <v>6</v>
      </c>
      <c r="C54" s="284" t="s">
        <v>265</v>
      </c>
      <c r="D54" s="284" t="s">
        <v>342</v>
      </c>
      <c r="E54" s="284" t="s">
        <v>343</v>
      </c>
      <c r="F54" s="284" t="s">
        <v>1296</v>
      </c>
      <c r="G54" s="284" t="s">
        <v>346</v>
      </c>
    </row>
    <row r="55" spans="1:7" s="282" customFormat="1">
      <c r="A55" s="283">
        <v>1410051014413</v>
      </c>
      <c r="B55" s="284">
        <v>6</v>
      </c>
      <c r="C55" s="284" t="s">
        <v>265</v>
      </c>
      <c r="D55" s="284" t="s">
        <v>342</v>
      </c>
      <c r="E55" s="284" t="s">
        <v>343</v>
      </c>
      <c r="F55" s="284" t="s">
        <v>1297</v>
      </c>
      <c r="G55" s="284" t="s">
        <v>347</v>
      </c>
    </row>
    <row r="56" spans="1:7" s="282" customFormat="1">
      <c r="A56" s="283">
        <v>1410051014439</v>
      </c>
      <c r="B56" s="284">
        <v>6</v>
      </c>
      <c r="C56" s="284" t="s">
        <v>265</v>
      </c>
      <c r="D56" s="284" t="s">
        <v>342</v>
      </c>
      <c r="E56" s="284" t="s">
        <v>343</v>
      </c>
      <c r="F56" s="284" t="s">
        <v>1298</v>
      </c>
      <c r="G56" s="284" t="s">
        <v>348</v>
      </c>
    </row>
    <row r="57" spans="1:7" s="282" customFormat="1">
      <c r="A57" s="283">
        <v>1410051014447</v>
      </c>
      <c r="B57" s="284">
        <v>6</v>
      </c>
      <c r="C57" s="284" t="s">
        <v>265</v>
      </c>
      <c r="D57" s="284" t="s">
        <v>342</v>
      </c>
      <c r="E57" s="284" t="s">
        <v>343</v>
      </c>
      <c r="F57" s="284" t="s">
        <v>1299</v>
      </c>
      <c r="G57" s="284" t="s">
        <v>349</v>
      </c>
    </row>
    <row r="58" spans="1:7" s="282" customFormat="1">
      <c r="A58" s="283">
        <v>1410051014454</v>
      </c>
      <c r="B58" s="284">
        <v>6</v>
      </c>
      <c r="C58" s="284" t="s">
        <v>265</v>
      </c>
      <c r="D58" s="284" t="s">
        <v>342</v>
      </c>
      <c r="E58" s="284" t="s">
        <v>343</v>
      </c>
      <c r="F58" s="284" t="s">
        <v>1300</v>
      </c>
      <c r="G58" s="284" t="s">
        <v>350</v>
      </c>
    </row>
    <row r="59" spans="1:7" s="282" customFormat="1">
      <c r="A59" s="283">
        <v>1410051014462</v>
      </c>
      <c r="B59" s="284">
        <v>6</v>
      </c>
      <c r="C59" s="284" t="s">
        <v>265</v>
      </c>
      <c r="D59" s="284" t="s">
        <v>342</v>
      </c>
      <c r="E59" s="284" t="s">
        <v>343</v>
      </c>
      <c r="F59" s="284" t="s">
        <v>1301</v>
      </c>
      <c r="G59" s="284" t="s">
        <v>351</v>
      </c>
    </row>
    <row r="60" spans="1:7" s="282" customFormat="1">
      <c r="A60" s="283">
        <v>1410051014470</v>
      </c>
      <c r="B60" s="284">
        <v>6</v>
      </c>
      <c r="C60" s="284" t="s">
        <v>265</v>
      </c>
      <c r="D60" s="284" t="s">
        <v>342</v>
      </c>
      <c r="E60" s="284" t="s">
        <v>343</v>
      </c>
      <c r="F60" s="284" t="s">
        <v>352</v>
      </c>
      <c r="G60" s="284" t="s">
        <v>353</v>
      </c>
    </row>
    <row r="61" spans="1:7" s="282" customFormat="1">
      <c r="A61" s="283">
        <v>1410051014488</v>
      </c>
      <c r="B61" s="284">
        <v>6</v>
      </c>
      <c r="C61" s="284" t="s">
        <v>265</v>
      </c>
      <c r="D61" s="284" t="s">
        <v>354</v>
      </c>
      <c r="E61" s="284" t="s">
        <v>355</v>
      </c>
      <c r="F61" s="284" t="s">
        <v>1302</v>
      </c>
      <c r="G61" s="284" t="s">
        <v>356</v>
      </c>
    </row>
    <row r="62" spans="1:7" s="282" customFormat="1">
      <c r="A62" s="283">
        <v>1410051014496</v>
      </c>
      <c r="B62" s="284">
        <v>6</v>
      </c>
      <c r="C62" s="284" t="s">
        <v>265</v>
      </c>
      <c r="D62" s="284" t="s">
        <v>354</v>
      </c>
      <c r="E62" s="284" t="s">
        <v>355</v>
      </c>
      <c r="F62" s="284" t="s">
        <v>1303</v>
      </c>
      <c r="G62" s="284" t="s">
        <v>357</v>
      </c>
    </row>
    <row r="63" spans="1:7" s="282" customFormat="1">
      <c r="A63" s="283">
        <v>1410051014504</v>
      </c>
      <c r="B63" s="284">
        <v>6</v>
      </c>
      <c r="C63" s="284" t="s">
        <v>265</v>
      </c>
      <c r="D63" s="284" t="s">
        <v>354</v>
      </c>
      <c r="E63" s="284" t="s">
        <v>355</v>
      </c>
      <c r="F63" s="284" t="s">
        <v>1304</v>
      </c>
      <c r="G63" s="284" t="s">
        <v>358</v>
      </c>
    </row>
    <row r="64" spans="1:7" s="282" customFormat="1">
      <c r="A64" s="283">
        <v>1410051014512</v>
      </c>
      <c r="B64" s="284">
        <v>6</v>
      </c>
      <c r="C64" s="284" t="s">
        <v>265</v>
      </c>
      <c r="D64" s="284" t="s">
        <v>359</v>
      </c>
      <c r="E64" s="284" t="s">
        <v>360</v>
      </c>
      <c r="F64" s="284" t="s">
        <v>1305</v>
      </c>
      <c r="G64" s="284" t="s">
        <v>361</v>
      </c>
    </row>
    <row r="65" spans="1:7" s="282" customFormat="1">
      <c r="A65" s="283">
        <v>1410051014520</v>
      </c>
      <c r="B65" s="284">
        <v>6</v>
      </c>
      <c r="C65" s="284" t="s">
        <v>265</v>
      </c>
      <c r="D65" s="284" t="s">
        <v>359</v>
      </c>
      <c r="E65" s="284" t="s">
        <v>360</v>
      </c>
      <c r="F65" s="284" t="s">
        <v>362</v>
      </c>
      <c r="G65" s="284" t="s">
        <v>363</v>
      </c>
    </row>
    <row r="66" spans="1:7" s="282" customFormat="1">
      <c r="A66" s="283">
        <v>1410051014538</v>
      </c>
      <c r="B66" s="284">
        <v>6</v>
      </c>
      <c r="C66" s="284" t="s">
        <v>265</v>
      </c>
      <c r="D66" s="284" t="s">
        <v>359</v>
      </c>
      <c r="E66" s="284" t="s">
        <v>360</v>
      </c>
      <c r="F66" s="284" t="s">
        <v>1306</v>
      </c>
      <c r="G66" s="284" t="s">
        <v>364</v>
      </c>
    </row>
    <row r="67" spans="1:7" s="282" customFormat="1">
      <c r="A67" s="283">
        <v>1410051014546</v>
      </c>
      <c r="B67" s="284">
        <v>6</v>
      </c>
      <c r="C67" s="284" t="s">
        <v>265</v>
      </c>
      <c r="D67" s="284" t="s">
        <v>359</v>
      </c>
      <c r="E67" s="284" t="s">
        <v>360</v>
      </c>
      <c r="F67" s="284" t="s">
        <v>1307</v>
      </c>
      <c r="G67" s="284" t="s">
        <v>365</v>
      </c>
    </row>
    <row r="68" spans="1:7" s="282" customFormat="1">
      <c r="A68" s="283">
        <v>1410051014553</v>
      </c>
      <c r="B68" s="284">
        <v>6</v>
      </c>
      <c r="C68" s="284" t="s">
        <v>265</v>
      </c>
      <c r="D68" s="284" t="s">
        <v>366</v>
      </c>
      <c r="E68" s="284" t="s">
        <v>367</v>
      </c>
      <c r="F68" s="284" t="s">
        <v>1308</v>
      </c>
      <c r="G68" s="284" t="s">
        <v>368</v>
      </c>
    </row>
    <row r="69" spans="1:7" s="282" customFormat="1">
      <c r="A69" s="283">
        <v>1410051014561</v>
      </c>
      <c r="B69" s="284">
        <v>6</v>
      </c>
      <c r="C69" s="284" t="s">
        <v>265</v>
      </c>
      <c r="D69" s="284" t="s">
        <v>366</v>
      </c>
      <c r="E69" s="284" t="s">
        <v>367</v>
      </c>
      <c r="F69" s="284" t="s">
        <v>1309</v>
      </c>
      <c r="G69" s="284" t="s">
        <v>369</v>
      </c>
    </row>
    <row r="70" spans="1:7" s="282" customFormat="1">
      <c r="A70" s="283">
        <v>1410051014587</v>
      </c>
      <c r="B70" s="284">
        <v>6</v>
      </c>
      <c r="C70" s="284" t="s">
        <v>265</v>
      </c>
      <c r="D70" s="284" t="s">
        <v>370</v>
      </c>
      <c r="E70" s="284" t="s">
        <v>371</v>
      </c>
      <c r="F70" s="284" t="s">
        <v>1310</v>
      </c>
      <c r="G70" s="284" t="s">
        <v>372</v>
      </c>
    </row>
    <row r="71" spans="1:7" s="282" customFormat="1">
      <c r="A71" s="283">
        <v>1410051014595</v>
      </c>
      <c r="B71" s="284">
        <v>6</v>
      </c>
      <c r="C71" s="284" t="s">
        <v>265</v>
      </c>
      <c r="D71" s="284" t="s">
        <v>373</v>
      </c>
      <c r="E71" s="284" t="s">
        <v>374</v>
      </c>
      <c r="F71" s="284" t="s">
        <v>1311</v>
      </c>
      <c r="G71" s="284" t="s">
        <v>375</v>
      </c>
    </row>
    <row r="72" spans="1:7" s="282" customFormat="1">
      <c r="A72" s="283">
        <v>1410051014603</v>
      </c>
      <c r="B72" s="284">
        <v>6</v>
      </c>
      <c r="C72" s="284" t="s">
        <v>265</v>
      </c>
      <c r="D72" s="284" t="s">
        <v>373</v>
      </c>
      <c r="E72" s="284" t="s">
        <v>374</v>
      </c>
      <c r="F72" s="284" t="s">
        <v>1312</v>
      </c>
      <c r="G72" s="284" t="s">
        <v>376</v>
      </c>
    </row>
    <row r="73" spans="1:7" s="282" customFormat="1">
      <c r="A73" s="283">
        <v>1410051014611</v>
      </c>
      <c r="B73" s="284">
        <v>6</v>
      </c>
      <c r="C73" s="284" t="s">
        <v>265</v>
      </c>
      <c r="D73" s="284" t="s">
        <v>373</v>
      </c>
      <c r="E73" s="284" t="s">
        <v>374</v>
      </c>
      <c r="F73" s="284" t="s">
        <v>1313</v>
      </c>
      <c r="G73" s="284" t="s">
        <v>377</v>
      </c>
    </row>
    <row r="74" spans="1:7" s="282" customFormat="1">
      <c r="A74" s="283">
        <v>1410051014629</v>
      </c>
      <c r="B74" s="284">
        <v>6</v>
      </c>
      <c r="C74" s="284" t="s">
        <v>265</v>
      </c>
      <c r="D74" s="284" t="s">
        <v>373</v>
      </c>
      <c r="E74" s="284" t="s">
        <v>374</v>
      </c>
      <c r="F74" s="284" t="s">
        <v>1314</v>
      </c>
      <c r="G74" s="284" t="s">
        <v>378</v>
      </c>
    </row>
    <row r="75" spans="1:7" s="282" customFormat="1">
      <c r="A75" s="283">
        <v>1410051014637</v>
      </c>
      <c r="B75" s="284">
        <v>6</v>
      </c>
      <c r="C75" s="284" t="s">
        <v>265</v>
      </c>
      <c r="D75" s="284" t="s">
        <v>373</v>
      </c>
      <c r="E75" s="284" t="s">
        <v>374</v>
      </c>
      <c r="F75" s="284" t="s">
        <v>1315</v>
      </c>
      <c r="G75" s="284" t="s">
        <v>379</v>
      </c>
    </row>
    <row r="76" spans="1:7" s="282" customFormat="1">
      <c r="A76" s="283">
        <v>1410051014645</v>
      </c>
      <c r="B76" s="284">
        <v>6</v>
      </c>
      <c r="C76" s="284" t="s">
        <v>265</v>
      </c>
      <c r="D76" s="284" t="s">
        <v>268</v>
      </c>
      <c r="E76" s="284" t="s">
        <v>269</v>
      </c>
      <c r="F76" s="284" t="s">
        <v>1316</v>
      </c>
      <c r="G76" s="284" t="s">
        <v>380</v>
      </c>
    </row>
    <row r="77" spans="1:7" s="282" customFormat="1">
      <c r="A77" s="283">
        <v>1410051014660</v>
      </c>
      <c r="B77" s="284">
        <v>6</v>
      </c>
      <c r="C77" s="284" t="s">
        <v>265</v>
      </c>
      <c r="D77" s="284" t="s">
        <v>266</v>
      </c>
      <c r="E77" s="284" t="s">
        <v>267</v>
      </c>
      <c r="F77" s="284" t="s">
        <v>1317</v>
      </c>
      <c r="G77" s="284" t="s">
        <v>381</v>
      </c>
    </row>
    <row r="78" spans="1:7" s="282" customFormat="1">
      <c r="A78" s="283">
        <v>1410051014678</v>
      </c>
      <c r="B78" s="284">
        <v>6</v>
      </c>
      <c r="C78" s="284" t="s">
        <v>265</v>
      </c>
      <c r="D78" s="284" t="s">
        <v>266</v>
      </c>
      <c r="E78" s="284" t="s">
        <v>267</v>
      </c>
      <c r="F78" s="284" t="s">
        <v>1318</v>
      </c>
      <c r="G78" s="284" t="s">
        <v>382</v>
      </c>
    </row>
    <row r="79" spans="1:7" s="282" customFormat="1">
      <c r="A79" s="283">
        <v>1410051014694</v>
      </c>
      <c r="B79" s="284">
        <v>6</v>
      </c>
      <c r="C79" s="284" t="s">
        <v>265</v>
      </c>
      <c r="D79" s="284" t="s">
        <v>290</v>
      </c>
      <c r="E79" s="284" t="s">
        <v>291</v>
      </c>
      <c r="F79" s="284" t="s">
        <v>1319</v>
      </c>
      <c r="G79" s="284" t="s">
        <v>383</v>
      </c>
    </row>
    <row r="80" spans="1:7" s="282" customFormat="1">
      <c r="A80" s="283">
        <v>1410051014702</v>
      </c>
      <c r="B80" s="284">
        <v>6</v>
      </c>
      <c r="C80" s="284" t="s">
        <v>265</v>
      </c>
      <c r="D80" s="284" t="s">
        <v>290</v>
      </c>
      <c r="E80" s="284" t="s">
        <v>291</v>
      </c>
      <c r="F80" s="284" t="s">
        <v>1320</v>
      </c>
      <c r="G80" s="284" t="s">
        <v>384</v>
      </c>
    </row>
    <row r="81" spans="1:7" s="282" customFormat="1">
      <c r="A81" s="283">
        <v>1410051014744</v>
      </c>
      <c r="B81" s="284">
        <v>6</v>
      </c>
      <c r="C81" s="284" t="s">
        <v>265</v>
      </c>
      <c r="D81" s="284" t="s">
        <v>298</v>
      </c>
      <c r="E81" s="284" t="s">
        <v>299</v>
      </c>
      <c r="F81" s="284" t="s">
        <v>1321</v>
      </c>
      <c r="G81" s="284" t="s">
        <v>385</v>
      </c>
    </row>
    <row r="82" spans="1:7" s="282" customFormat="1">
      <c r="A82" s="283">
        <v>1410051014751</v>
      </c>
      <c r="B82" s="284">
        <v>6</v>
      </c>
      <c r="C82" s="284" t="s">
        <v>265</v>
      </c>
      <c r="D82" s="284" t="s">
        <v>298</v>
      </c>
      <c r="E82" s="284" t="s">
        <v>299</v>
      </c>
      <c r="F82" s="284" t="s">
        <v>1322</v>
      </c>
      <c r="G82" s="284" t="s">
        <v>386</v>
      </c>
    </row>
    <row r="83" spans="1:7" s="282" customFormat="1">
      <c r="A83" s="283">
        <v>1410051014769</v>
      </c>
      <c r="B83" s="284">
        <v>6</v>
      </c>
      <c r="C83" s="284" t="s">
        <v>265</v>
      </c>
      <c r="D83" s="284" t="s">
        <v>298</v>
      </c>
      <c r="E83" s="284" t="s">
        <v>299</v>
      </c>
      <c r="F83" s="284" t="s">
        <v>1323</v>
      </c>
      <c r="G83" s="284" t="s">
        <v>387</v>
      </c>
    </row>
    <row r="84" spans="1:7" s="282" customFormat="1">
      <c r="A84" s="283">
        <v>1410051014777</v>
      </c>
      <c r="B84" s="284">
        <v>6</v>
      </c>
      <c r="C84" s="284" t="s">
        <v>265</v>
      </c>
      <c r="D84" s="284" t="s">
        <v>298</v>
      </c>
      <c r="E84" s="284" t="s">
        <v>299</v>
      </c>
      <c r="F84" s="284" t="s">
        <v>1324</v>
      </c>
      <c r="G84" s="284" t="s">
        <v>388</v>
      </c>
    </row>
    <row r="85" spans="1:7" s="282" customFormat="1">
      <c r="A85" s="283">
        <v>1410051014793</v>
      </c>
      <c r="B85" s="284">
        <v>6</v>
      </c>
      <c r="C85" s="284" t="s">
        <v>265</v>
      </c>
      <c r="D85" s="284" t="s">
        <v>298</v>
      </c>
      <c r="E85" s="284" t="s">
        <v>299</v>
      </c>
      <c r="F85" s="284" t="s">
        <v>1325</v>
      </c>
      <c r="G85" s="284" t="s">
        <v>389</v>
      </c>
    </row>
    <row r="86" spans="1:7" s="282" customFormat="1">
      <c r="A86" s="283">
        <v>1410051014801</v>
      </c>
      <c r="B86" s="284">
        <v>6</v>
      </c>
      <c r="C86" s="284" t="s">
        <v>265</v>
      </c>
      <c r="D86" s="284" t="s">
        <v>302</v>
      </c>
      <c r="E86" s="284" t="s">
        <v>303</v>
      </c>
      <c r="F86" s="284" t="s">
        <v>1326</v>
      </c>
      <c r="G86" s="284" t="s">
        <v>390</v>
      </c>
    </row>
    <row r="87" spans="1:7" s="282" customFormat="1">
      <c r="A87" s="283">
        <v>1410051014819</v>
      </c>
      <c r="B87" s="284">
        <v>6</v>
      </c>
      <c r="C87" s="284" t="s">
        <v>265</v>
      </c>
      <c r="D87" s="284" t="s">
        <v>302</v>
      </c>
      <c r="E87" s="284" t="s">
        <v>303</v>
      </c>
      <c r="F87" s="284" t="s">
        <v>1327</v>
      </c>
      <c r="G87" s="284" t="s">
        <v>391</v>
      </c>
    </row>
    <row r="88" spans="1:7" s="282" customFormat="1">
      <c r="A88" s="283">
        <v>1410051014827</v>
      </c>
      <c r="B88" s="284">
        <v>6</v>
      </c>
      <c r="C88" s="284" t="s">
        <v>265</v>
      </c>
      <c r="D88" s="284" t="s">
        <v>302</v>
      </c>
      <c r="E88" s="284" t="s">
        <v>303</v>
      </c>
      <c r="F88" s="284" t="s">
        <v>1328</v>
      </c>
      <c r="G88" s="284" t="s">
        <v>392</v>
      </c>
    </row>
    <row r="89" spans="1:7" s="282" customFormat="1">
      <c r="A89" s="283">
        <v>1410051014835</v>
      </c>
      <c r="B89" s="284">
        <v>6</v>
      </c>
      <c r="C89" s="284" t="s">
        <v>265</v>
      </c>
      <c r="D89" s="284" t="s">
        <v>314</v>
      </c>
      <c r="E89" s="284" t="s">
        <v>315</v>
      </c>
      <c r="F89" s="284" t="s">
        <v>1329</v>
      </c>
      <c r="G89" s="284" t="s">
        <v>393</v>
      </c>
    </row>
    <row r="90" spans="1:7" s="282" customFormat="1">
      <c r="A90" s="283">
        <v>1410051014843</v>
      </c>
      <c r="B90" s="284">
        <v>6</v>
      </c>
      <c r="C90" s="284" t="s">
        <v>265</v>
      </c>
      <c r="D90" s="284" t="s">
        <v>324</v>
      </c>
      <c r="E90" s="284" t="s">
        <v>325</v>
      </c>
      <c r="F90" s="284" t="s">
        <v>1330</v>
      </c>
      <c r="G90" s="284" t="s">
        <v>394</v>
      </c>
    </row>
    <row r="91" spans="1:7" s="282" customFormat="1">
      <c r="A91" s="283">
        <v>1410051014850</v>
      </c>
      <c r="B91" s="284">
        <v>6</v>
      </c>
      <c r="C91" s="284" t="s">
        <v>265</v>
      </c>
      <c r="D91" s="284" t="s">
        <v>328</v>
      </c>
      <c r="E91" s="284" t="s">
        <v>329</v>
      </c>
      <c r="F91" s="284" t="s">
        <v>1331</v>
      </c>
      <c r="G91" s="284" t="s">
        <v>395</v>
      </c>
    </row>
    <row r="92" spans="1:7" s="282" customFormat="1">
      <c r="A92" s="283">
        <v>1410051014868</v>
      </c>
      <c r="B92" s="284">
        <v>6</v>
      </c>
      <c r="C92" s="284" t="s">
        <v>265</v>
      </c>
      <c r="D92" s="284" t="s">
        <v>328</v>
      </c>
      <c r="E92" s="284" t="s">
        <v>329</v>
      </c>
      <c r="F92" s="284" t="s">
        <v>1332</v>
      </c>
      <c r="G92" s="284" t="s">
        <v>396</v>
      </c>
    </row>
    <row r="93" spans="1:7" s="282" customFormat="1">
      <c r="A93" s="283">
        <v>1410051014876</v>
      </c>
      <c r="B93" s="284">
        <v>6</v>
      </c>
      <c r="C93" s="284" t="s">
        <v>265</v>
      </c>
      <c r="D93" s="284" t="s">
        <v>328</v>
      </c>
      <c r="E93" s="284" t="s">
        <v>329</v>
      </c>
      <c r="F93" s="284" t="s">
        <v>1333</v>
      </c>
      <c r="G93" s="284" t="s">
        <v>397</v>
      </c>
    </row>
    <row r="94" spans="1:7" s="282" customFormat="1">
      <c r="A94" s="283">
        <v>1410051014884</v>
      </c>
      <c r="B94" s="284">
        <v>6</v>
      </c>
      <c r="C94" s="284" t="s">
        <v>265</v>
      </c>
      <c r="D94" s="284" t="s">
        <v>332</v>
      </c>
      <c r="E94" s="284" t="s">
        <v>333</v>
      </c>
      <c r="F94" s="284" t="s">
        <v>1334</v>
      </c>
      <c r="G94" s="284" t="s">
        <v>398</v>
      </c>
    </row>
    <row r="95" spans="1:7" s="282" customFormat="1">
      <c r="A95" s="283">
        <v>1410051014900</v>
      </c>
      <c r="B95" s="284">
        <v>6</v>
      </c>
      <c r="C95" s="284" t="s">
        <v>265</v>
      </c>
      <c r="D95" s="284" t="s">
        <v>332</v>
      </c>
      <c r="E95" s="284" t="s">
        <v>333</v>
      </c>
      <c r="F95" s="284" t="s">
        <v>1335</v>
      </c>
      <c r="G95" s="284" t="s">
        <v>399</v>
      </c>
    </row>
    <row r="96" spans="1:7" s="282" customFormat="1">
      <c r="A96" s="283">
        <v>1410051014918</v>
      </c>
      <c r="B96" s="284">
        <v>6</v>
      </c>
      <c r="C96" s="284" t="s">
        <v>265</v>
      </c>
      <c r="D96" s="284" t="s">
        <v>332</v>
      </c>
      <c r="E96" s="284" t="s">
        <v>333</v>
      </c>
      <c r="F96" s="284" t="s">
        <v>1336</v>
      </c>
      <c r="G96" s="284" t="s">
        <v>400</v>
      </c>
    </row>
    <row r="97" spans="1:7" s="282" customFormat="1">
      <c r="A97" s="283">
        <v>1410051014942</v>
      </c>
      <c r="B97" s="284">
        <v>6</v>
      </c>
      <c r="C97" s="284" t="s">
        <v>265</v>
      </c>
      <c r="D97" s="284" t="s">
        <v>332</v>
      </c>
      <c r="E97" s="284" t="s">
        <v>333</v>
      </c>
      <c r="F97" s="284" t="s">
        <v>1337</v>
      </c>
      <c r="G97" s="284" t="s">
        <v>401</v>
      </c>
    </row>
    <row r="98" spans="1:7" s="282" customFormat="1">
      <c r="A98" s="283">
        <v>1410051014959</v>
      </c>
      <c r="B98" s="284">
        <v>6</v>
      </c>
      <c r="C98" s="284" t="s">
        <v>265</v>
      </c>
      <c r="D98" s="284" t="s">
        <v>332</v>
      </c>
      <c r="E98" s="284" t="s">
        <v>333</v>
      </c>
      <c r="F98" s="284" t="s">
        <v>1338</v>
      </c>
      <c r="G98" s="284" t="s">
        <v>402</v>
      </c>
    </row>
    <row r="99" spans="1:7" s="282" customFormat="1">
      <c r="A99" s="283">
        <v>1410051014991</v>
      </c>
      <c r="B99" s="284">
        <v>6</v>
      </c>
      <c r="C99" s="284" t="s">
        <v>265</v>
      </c>
      <c r="D99" s="284" t="s">
        <v>337</v>
      </c>
      <c r="E99" s="284" t="s">
        <v>338</v>
      </c>
      <c r="F99" s="284" t="s">
        <v>1339</v>
      </c>
      <c r="G99" s="284" t="s">
        <v>403</v>
      </c>
    </row>
    <row r="100" spans="1:7" s="282" customFormat="1">
      <c r="A100" s="283">
        <v>1410051015006</v>
      </c>
      <c r="B100" s="284">
        <v>6</v>
      </c>
      <c r="C100" s="284" t="s">
        <v>265</v>
      </c>
      <c r="D100" s="284" t="s">
        <v>337</v>
      </c>
      <c r="E100" s="284" t="s">
        <v>338</v>
      </c>
      <c r="F100" s="284" t="s">
        <v>1340</v>
      </c>
      <c r="G100" s="284" t="s">
        <v>404</v>
      </c>
    </row>
    <row r="101" spans="1:7" s="282" customFormat="1">
      <c r="A101" s="283">
        <v>1410051015014</v>
      </c>
      <c r="B101" s="284">
        <v>6</v>
      </c>
      <c r="C101" s="284" t="s">
        <v>265</v>
      </c>
      <c r="D101" s="284" t="s">
        <v>342</v>
      </c>
      <c r="E101" s="284" t="s">
        <v>343</v>
      </c>
      <c r="F101" s="284" t="s">
        <v>1341</v>
      </c>
      <c r="G101" s="284" t="s">
        <v>405</v>
      </c>
    </row>
    <row r="102" spans="1:7" s="282" customFormat="1">
      <c r="A102" s="283">
        <v>1410051015030</v>
      </c>
      <c r="B102" s="284">
        <v>6</v>
      </c>
      <c r="C102" s="284" t="s">
        <v>265</v>
      </c>
      <c r="D102" s="284" t="s">
        <v>342</v>
      </c>
      <c r="E102" s="284" t="s">
        <v>343</v>
      </c>
      <c r="F102" s="284" t="s">
        <v>1342</v>
      </c>
      <c r="G102" s="284" t="s">
        <v>406</v>
      </c>
    </row>
    <row r="103" spans="1:7" s="282" customFormat="1">
      <c r="A103" s="283">
        <v>1410051015048</v>
      </c>
      <c r="B103" s="284">
        <v>6</v>
      </c>
      <c r="C103" s="284" t="s">
        <v>265</v>
      </c>
      <c r="D103" s="284" t="s">
        <v>342</v>
      </c>
      <c r="E103" s="284" t="s">
        <v>343</v>
      </c>
      <c r="F103" s="284" t="s">
        <v>1343</v>
      </c>
      <c r="G103" s="284" t="s">
        <v>407</v>
      </c>
    </row>
    <row r="104" spans="1:7" s="282" customFormat="1">
      <c r="A104" s="283">
        <v>1410051015063</v>
      </c>
      <c r="B104" s="284">
        <v>6</v>
      </c>
      <c r="C104" s="284" t="s">
        <v>265</v>
      </c>
      <c r="D104" s="284" t="s">
        <v>354</v>
      </c>
      <c r="E104" s="284" t="s">
        <v>355</v>
      </c>
      <c r="F104" s="284" t="s">
        <v>1344</v>
      </c>
      <c r="G104" s="284" t="s">
        <v>408</v>
      </c>
    </row>
    <row r="105" spans="1:7" s="282" customFormat="1">
      <c r="A105" s="283">
        <v>1410051015071</v>
      </c>
      <c r="B105" s="284">
        <v>6</v>
      </c>
      <c r="C105" s="284" t="s">
        <v>265</v>
      </c>
      <c r="D105" s="284" t="s">
        <v>354</v>
      </c>
      <c r="E105" s="284" t="s">
        <v>355</v>
      </c>
      <c r="F105" s="284" t="s">
        <v>1345</v>
      </c>
      <c r="G105" s="284" t="s">
        <v>409</v>
      </c>
    </row>
    <row r="106" spans="1:7" s="282" customFormat="1">
      <c r="A106" s="283">
        <v>1410051015089</v>
      </c>
      <c r="B106" s="284">
        <v>6</v>
      </c>
      <c r="C106" s="284" t="s">
        <v>265</v>
      </c>
      <c r="D106" s="284" t="s">
        <v>370</v>
      </c>
      <c r="E106" s="284" t="s">
        <v>371</v>
      </c>
      <c r="F106" s="284" t="s">
        <v>1346</v>
      </c>
      <c r="G106" s="284" t="s">
        <v>410</v>
      </c>
    </row>
    <row r="107" spans="1:7" s="282" customFormat="1">
      <c r="A107" s="283">
        <v>1410051015097</v>
      </c>
      <c r="B107" s="284">
        <v>6</v>
      </c>
      <c r="C107" s="284" t="s">
        <v>265</v>
      </c>
      <c r="D107" s="284" t="s">
        <v>268</v>
      </c>
      <c r="E107" s="284" t="s">
        <v>269</v>
      </c>
      <c r="F107" s="284" t="s">
        <v>1347</v>
      </c>
      <c r="G107" s="284" t="s">
        <v>411</v>
      </c>
    </row>
    <row r="108" spans="1:7" s="282" customFormat="1">
      <c r="A108" s="283">
        <v>1410051015105</v>
      </c>
      <c r="B108" s="284">
        <v>6</v>
      </c>
      <c r="C108" s="284" t="s">
        <v>265</v>
      </c>
      <c r="D108" s="284" t="s">
        <v>268</v>
      </c>
      <c r="E108" s="284" t="s">
        <v>269</v>
      </c>
      <c r="F108" s="284" t="s">
        <v>1348</v>
      </c>
      <c r="G108" s="284" t="s">
        <v>412</v>
      </c>
    </row>
    <row r="109" spans="1:7" s="282" customFormat="1">
      <c r="A109" s="283">
        <v>1410051015113</v>
      </c>
      <c r="B109" s="284">
        <v>6</v>
      </c>
      <c r="C109" s="284" t="s">
        <v>265</v>
      </c>
      <c r="D109" s="284" t="s">
        <v>268</v>
      </c>
      <c r="E109" s="284" t="s">
        <v>269</v>
      </c>
      <c r="F109" s="284" t="s">
        <v>1349</v>
      </c>
      <c r="G109" s="284" t="s">
        <v>413</v>
      </c>
    </row>
    <row r="110" spans="1:7" s="282" customFormat="1">
      <c r="A110" s="283">
        <v>1410051015139</v>
      </c>
      <c r="B110" s="284">
        <v>6</v>
      </c>
      <c r="C110" s="284" t="s">
        <v>265</v>
      </c>
      <c r="D110" s="284" t="s">
        <v>268</v>
      </c>
      <c r="E110" s="284" t="s">
        <v>269</v>
      </c>
      <c r="F110" s="284" t="s">
        <v>1350</v>
      </c>
      <c r="G110" s="284" t="s">
        <v>414</v>
      </c>
    </row>
    <row r="111" spans="1:7" s="282" customFormat="1">
      <c r="A111" s="283">
        <v>1410051015147</v>
      </c>
      <c r="B111" s="284">
        <v>6</v>
      </c>
      <c r="C111" s="284" t="s">
        <v>265</v>
      </c>
      <c r="D111" s="284" t="s">
        <v>266</v>
      </c>
      <c r="E111" s="284" t="s">
        <v>267</v>
      </c>
      <c r="F111" s="284" t="s">
        <v>1351</v>
      </c>
      <c r="G111" s="284" t="s">
        <v>415</v>
      </c>
    </row>
    <row r="112" spans="1:7" s="282" customFormat="1">
      <c r="A112" s="283">
        <v>1410051015154</v>
      </c>
      <c r="B112" s="284">
        <v>6</v>
      </c>
      <c r="C112" s="284" t="s">
        <v>265</v>
      </c>
      <c r="D112" s="284" t="s">
        <v>293</v>
      </c>
      <c r="E112" s="284" t="s">
        <v>294</v>
      </c>
      <c r="F112" s="284" t="s">
        <v>1352</v>
      </c>
      <c r="G112" s="284" t="s">
        <v>416</v>
      </c>
    </row>
    <row r="113" spans="1:7" s="282" customFormat="1">
      <c r="A113" s="283">
        <v>1410051015162</v>
      </c>
      <c r="B113" s="284">
        <v>6</v>
      </c>
      <c r="C113" s="284" t="s">
        <v>265</v>
      </c>
      <c r="D113" s="284" t="s">
        <v>298</v>
      </c>
      <c r="E113" s="284" t="s">
        <v>299</v>
      </c>
      <c r="F113" s="284" t="s">
        <v>1353</v>
      </c>
      <c r="G113" s="284" t="s">
        <v>417</v>
      </c>
    </row>
    <row r="114" spans="1:7" s="282" customFormat="1">
      <c r="A114" s="283">
        <v>1410051015170</v>
      </c>
      <c r="B114" s="284">
        <v>6</v>
      </c>
      <c r="C114" s="284" t="s">
        <v>265</v>
      </c>
      <c r="D114" s="284" t="s">
        <v>309</v>
      </c>
      <c r="E114" s="284" t="s">
        <v>310</v>
      </c>
      <c r="F114" s="284" t="s">
        <v>1354</v>
      </c>
      <c r="G114" s="284" t="s">
        <v>418</v>
      </c>
    </row>
    <row r="115" spans="1:7" s="282" customFormat="1">
      <c r="A115" s="283">
        <v>1410051015188</v>
      </c>
      <c r="B115" s="284">
        <v>6</v>
      </c>
      <c r="C115" s="284" t="s">
        <v>265</v>
      </c>
      <c r="D115" s="284" t="s">
        <v>314</v>
      </c>
      <c r="E115" s="284" t="s">
        <v>315</v>
      </c>
      <c r="F115" s="284" t="s">
        <v>1355</v>
      </c>
      <c r="G115" s="284" t="s">
        <v>419</v>
      </c>
    </row>
    <row r="116" spans="1:7" s="282" customFormat="1">
      <c r="A116" s="283">
        <v>1410051015196</v>
      </c>
      <c r="B116" s="284">
        <v>6</v>
      </c>
      <c r="C116" s="284" t="s">
        <v>265</v>
      </c>
      <c r="D116" s="284" t="s">
        <v>324</v>
      </c>
      <c r="E116" s="284" t="s">
        <v>325</v>
      </c>
      <c r="F116" s="284" t="s">
        <v>1356</v>
      </c>
      <c r="G116" s="284" t="s">
        <v>420</v>
      </c>
    </row>
    <row r="117" spans="1:7" s="282" customFormat="1">
      <c r="A117" s="283">
        <v>1410051015204</v>
      </c>
      <c r="B117" s="284">
        <v>6</v>
      </c>
      <c r="C117" s="284" t="s">
        <v>265</v>
      </c>
      <c r="D117" s="284" t="s">
        <v>324</v>
      </c>
      <c r="E117" s="284" t="s">
        <v>325</v>
      </c>
      <c r="F117" s="284" t="s">
        <v>421</v>
      </c>
      <c r="G117" s="284" t="s">
        <v>422</v>
      </c>
    </row>
    <row r="118" spans="1:7" s="282" customFormat="1">
      <c r="A118" s="283">
        <v>1410051015212</v>
      </c>
      <c r="B118" s="284">
        <v>6</v>
      </c>
      <c r="C118" s="284" t="s">
        <v>265</v>
      </c>
      <c r="D118" s="284" t="s">
        <v>332</v>
      </c>
      <c r="E118" s="284" t="s">
        <v>333</v>
      </c>
      <c r="F118" s="284" t="s">
        <v>1357</v>
      </c>
      <c r="G118" s="284" t="s">
        <v>423</v>
      </c>
    </row>
    <row r="119" spans="1:7" s="282" customFormat="1">
      <c r="A119" s="283">
        <v>1410051015220</v>
      </c>
      <c r="B119" s="284">
        <v>6</v>
      </c>
      <c r="C119" s="284" t="s">
        <v>265</v>
      </c>
      <c r="D119" s="284" t="s">
        <v>332</v>
      </c>
      <c r="E119" s="284" t="s">
        <v>333</v>
      </c>
      <c r="F119" s="284" t="s">
        <v>1358</v>
      </c>
      <c r="G119" s="284" t="s">
        <v>424</v>
      </c>
    </row>
    <row r="120" spans="1:7" s="282" customFormat="1">
      <c r="A120" s="283">
        <v>1410051015246</v>
      </c>
      <c r="B120" s="284">
        <v>6</v>
      </c>
      <c r="C120" s="284" t="s">
        <v>265</v>
      </c>
      <c r="D120" s="284" t="s">
        <v>342</v>
      </c>
      <c r="E120" s="284" t="s">
        <v>343</v>
      </c>
      <c r="F120" s="284" t="s">
        <v>1359</v>
      </c>
      <c r="G120" s="284" t="s">
        <v>425</v>
      </c>
    </row>
    <row r="121" spans="1:7" s="282" customFormat="1">
      <c r="A121" s="283">
        <v>1410051015261</v>
      </c>
      <c r="B121" s="284">
        <v>6</v>
      </c>
      <c r="C121" s="284" t="s">
        <v>265</v>
      </c>
      <c r="D121" s="284" t="s">
        <v>342</v>
      </c>
      <c r="E121" s="284" t="s">
        <v>343</v>
      </c>
      <c r="F121" s="284" t="s">
        <v>1360</v>
      </c>
      <c r="G121" s="284" t="s">
        <v>426</v>
      </c>
    </row>
    <row r="122" spans="1:7" s="282" customFormat="1">
      <c r="A122" s="283">
        <v>1410051015287</v>
      </c>
      <c r="B122" s="284">
        <v>6</v>
      </c>
      <c r="C122" s="284" t="s">
        <v>265</v>
      </c>
      <c r="D122" s="284" t="s">
        <v>359</v>
      </c>
      <c r="E122" s="284" t="s">
        <v>360</v>
      </c>
      <c r="F122" s="284" t="s">
        <v>1361</v>
      </c>
      <c r="G122" s="284" t="s">
        <v>427</v>
      </c>
    </row>
    <row r="123" spans="1:7" s="282" customFormat="1">
      <c r="A123" s="283">
        <v>1410051015295</v>
      </c>
      <c r="B123" s="284">
        <v>6</v>
      </c>
      <c r="C123" s="284" t="s">
        <v>265</v>
      </c>
      <c r="D123" s="284" t="s">
        <v>366</v>
      </c>
      <c r="E123" s="284" t="s">
        <v>367</v>
      </c>
      <c r="F123" s="284" t="s">
        <v>1362</v>
      </c>
      <c r="G123" s="284" t="s">
        <v>428</v>
      </c>
    </row>
    <row r="124" spans="1:7" s="282" customFormat="1">
      <c r="A124" s="283">
        <v>1410051015303</v>
      </c>
      <c r="B124" s="284">
        <v>6</v>
      </c>
      <c r="C124" s="284" t="s">
        <v>265</v>
      </c>
      <c r="D124" s="284" t="s">
        <v>370</v>
      </c>
      <c r="E124" s="284" t="s">
        <v>371</v>
      </c>
      <c r="F124" s="284" t="s">
        <v>1363</v>
      </c>
      <c r="G124" s="284" t="s">
        <v>429</v>
      </c>
    </row>
    <row r="125" spans="1:7" s="282" customFormat="1">
      <c r="A125" s="283">
        <v>1410051015311</v>
      </c>
      <c r="B125" s="284">
        <v>6</v>
      </c>
      <c r="C125" s="284" t="s">
        <v>265</v>
      </c>
      <c r="D125" s="284" t="s">
        <v>370</v>
      </c>
      <c r="E125" s="284" t="s">
        <v>371</v>
      </c>
      <c r="F125" s="284" t="s">
        <v>1364</v>
      </c>
      <c r="G125" s="284" t="s">
        <v>430</v>
      </c>
    </row>
    <row r="126" spans="1:7" s="282" customFormat="1">
      <c r="A126" s="283">
        <v>1410051015329</v>
      </c>
      <c r="B126" s="284">
        <v>6</v>
      </c>
      <c r="C126" s="284" t="s">
        <v>265</v>
      </c>
      <c r="D126" s="284" t="s">
        <v>373</v>
      </c>
      <c r="E126" s="284" t="s">
        <v>374</v>
      </c>
      <c r="F126" s="284" t="s">
        <v>1365</v>
      </c>
      <c r="G126" s="284" t="s">
        <v>431</v>
      </c>
    </row>
    <row r="127" spans="1:7" s="282" customFormat="1">
      <c r="A127" s="283">
        <v>1410051015345</v>
      </c>
      <c r="B127" s="284">
        <v>6</v>
      </c>
      <c r="C127" s="284" t="s">
        <v>265</v>
      </c>
      <c r="D127" s="284" t="s">
        <v>268</v>
      </c>
      <c r="E127" s="284" t="s">
        <v>269</v>
      </c>
      <c r="F127" s="284" t="s">
        <v>1366</v>
      </c>
      <c r="G127" s="284" t="s">
        <v>432</v>
      </c>
    </row>
    <row r="128" spans="1:7" s="282" customFormat="1">
      <c r="A128" s="283">
        <v>1410051015352</v>
      </c>
      <c r="B128" s="284">
        <v>6</v>
      </c>
      <c r="C128" s="284" t="s">
        <v>265</v>
      </c>
      <c r="D128" s="284" t="s">
        <v>290</v>
      </c>
      <c r="E128" s="284" t="s">
        <v>291</v>
      </c>
      <c r="F128" s="284" t="s">
        <v>1367</v>
      </c>
      <c r="G128" s="284" t="s">
        <v>433</v>
      </c>
    </row>
    <row r="129" spans="1:7" s="282" customFormat="1">
      <c r="A129" s="283">
        <v>1410051015360</v>
      </c>
      <c r="B129" s="284">
        <v>6</v>
      </c>
      <c r="C129" s="284" t="s">
        <v>265</v>
      </c>
      <c r="D129" s="284" t="s">
        <v>293</v>
      </c>
      <c r="E129" s="284" t="s">
        <v>294</v>
      </c>
      <c r="F129" s="284" t="s">
        <v>1368</v>
      </c>
      <c r="G129" s="284" t="s">
        <v>434</v>
      </c>
    </row>
    <row r="130" spans="1:7" s="282" customFormat="1">
      <c r="A130" s="283">
        <v>1410051015378</v>
      </c>
      <c r="B130" s="284">
        <v>6</v>
      </c>
      <c r="C130" s="284" t="s">
        <v>265</v>
      </c>
      <c r="D130" s="284" t="s">
        <v>302</v>
      </c>
      <c r="E130" s="284" t="s">
        <v>303</v>
      </c>
      <c r="F130" s="284" t="s">
        <v>1369</v>
      </c>
      <c r="G130" s="284" t="s">
        <v>435</v>
      </c>
    </row>
    <row r="131" spans="1:7" s="282" customFormat="1">
      <c r="A131" s="283">
        <v>1410051015386</v>
      </c>
      <c r="B131" s="284">
        <v>6</v>
      </c>
      <c r="C131" s="284" t="s">
        <v>265</v>
      </c>
      <c r="D131" s="284" t="s">
        <v>309</v>
      </c>
      <c r="E131" s="284" t="s">
        <v>310</v>
      </c>
      <c r="F131" s="284" t="s">
        <v>1370</v>
      </c>
      <c r="G131" s="284" t="s">
        <v>436</v>
      </c>
    </row>
    <row r="132" spans="1:7" s="282" customFormat="1">
      <c r="A132" s="283">
        <v>1410051015394</v>
      </c>
      <c r="B132" s="284">
        <v>6</v>
      </c>
      <c r="C132" s="284" t="s">
        <v>265</v>
      </c>
      <c r="D132" s="284" t="s">
        <v>309</v>
      </c>
      <c r="E132" s="284" t="s">
        <v>310</v>
      </c>
      <c r="F132" s="284" t="s">
        <v>1371</v>
      </c>
      <c r="G132" s="284" t="s">
        <v>437</v>
      </c>
    </row>
    <row r="133" spans="1:7" s="282" customFormat="1">
      <c r="A133" s="283">
        <v>1410051015428</v>
      </c>
      <c r="B133" s="284">
        <v>6</v>
      </c>
      <c r="C133" s="284" t="s">
        <v>265</v>
      </c>
      <c r="D133" s="284" t="s">
        <v>314</v>
      </c>
      <c r="E133" s="284" t="s">
        <v>315</v>
      </c>
      <c r="F133" s="284" t="s">
        <v>1372</v>
      </c>
      <c r="G133" s="284" t="s">
        <v>438</v>
      </c>
    </row>
    <row r="134" spans="1:7" s="282" customFormat="1">
      <c r="A134" s="283">
        <v>1410051015436</v>
      </c>
      <c r="B134" s="284">
        <v>6</v>
      </c>
      <c r="C134" s="284" t="s">
        <v>265</v>
      </c>
      <c r="D134" s="284" t="s">
        <v>314</v>
      </c>
      <c r="E134" s="284" t="s">
        <v>315</v>
      </c>
      <c r="F134" s="284" t="s">
        <v>1373</v>
      </c>
      <c r="G134" s="284" t="s">
        <v>439</v>
      </c>
    </row>
    <row r="135" spans="1:7" s="282" customFormat="1">
      <c r="A135" s="283">
        <v>1410051015444</v>
      </c>
      <c r="B135" s="284">
        <v>6</v>
      </c>
      <c r="C135" s="284" t="s">
        <v>265</v>
      </c>
      <c r="D135" s="284" t="s">
        <v>314</v>
      </c>
      <c r="E135" s="284" t="s">
        <v>315</v>
      </c>
      <c r="F135" s="284" t="s">
        <v>1374</v>
      </c>
      <c r="G135" s="284" t="s">
        <v>440</v>
      </c>
    </row>
    <row r="136" spans="1:7" s="282" customFormat="1">
      <c r="A136" s="283">
        <v>1410051015451</v>
      </c>
      <c r="B136" s="284">
        <v>6</v>
      </c>
      <c r="C136" s="284" t="s">
        <v>265</v>
      </c>
      <c r="D136" s="284" t="s">
        <v>314</v>
      </c>
      <c r="E136" s="284" t="s">
        <v>315</v>
      </c>
      <c r="F136" s="284" t="s">
        <v>1375</v>
      </c>
      <c r="G136" s="284" t="s">
        <v>441</v>
      </c>
    </row>
    <row r="137" spans="1:7" s="282" customFormat="1">
      <c r="A137" s="283">
        <v>1410051015469</v>
      </c>
      <c r="B137" s="284">
        <v>6</v>
      </c>
      <c r="C137" s="284" t="s">
        <v>265</v>
      </c>
      <c r="D137" s="284" t="s">
        <v>324</v>
      </c>
      <c r="E137" s="284" t="s">
        <v>325</v>
      </c>
      <c r="F137" s="284" t="s">
        <v>1376</v>
      </c>
      <c r="G137" s="284" t="s">
        <v>442</v>
      </c>
    </row>
    <row r="138" spans="1:7" s="282" customFormat="1">
      <c r="A138" s="283">
        <v>1410051015477</v>
      </c>
      <c r="B138" s="284">
        <v>6</v>
      </c>
      <c r="C138" s="284" t="s">
        <v>265</v>
      </c>
      <c r="D138" s="284" t="s">
        <v>324</v>
      </c>
      <c r="E138" s="284" t="s">
        <v>325</v>
      </c>
      <c r="F138" s="284" t="s">
        <v>1377</v>
      </c>
      <c r="G138" s="284" t="s">
        <v>443</v>
      </c>
    </row>
    <row r="139" spans="1:7" s="282" customFormat="1">
      <c r="A139" s="283">
        <v>1410051015485</v>
      </c>
      <c r="B139" s="284">
        <v>6</v>
      </c>
      <c r="C139" s="284" t="s">
        <v>265</v>
      </c>
      <c r="D139" s="284" t="s">
        <v>324</v>
      </c>
      <c r="E139" s="284" t="s">
        <v>325</v>
      </c>
      <c r="F139" s="284" t="s">
        <v>1378</v>
      </c>
      <c r="G139" s="284" t="s">
        <v>444</v>
      </c>
    </row>
    <row r="140" spans="1:7" s="282" customFormat="1">
      <c r="A140" s="283">
        <v>1410051015493</v>
      </c>
      <c r="B140" s="284">
        <v>6</v>
      </c>
      <c r="C140" s="284" t="s">
        <v>265</v>
      </c>
      <c r="D140" s="284" t="s">
        <v>324</v>
      </c>
      <c r="E140" s="284" t="s">
        <v>325</v>
      </c>
      <c r="F140" s="284" t="s">
        <v>1379</v>
      </c>
      <c r="G140" s="284" t="s">
        <v>445</v>
      </c>
    </row>
    <row r="141" spans="1:7" s="282" customFormat="1">
      <c r="A141" s="283">
        <v>1410051015501</v>
      </c>
      <c r="B141" s="284">
        <v>6</v>
      </c>
      <c r="C141" s="284" t="s">
        <v>265</v>
      </c>
      <c r="D141" s="284" t="s">
        <v>324</v>
      </c>
      <c r="E141" s="284" t="s">
        <v>325</v>
      </c>
      <c r="F141" s="284" t="s">
        <v>1380</v>
      </c>
      <c r="G141" s="284" t="s">
        <v>446</v>
      </c>
    </row>
    <row r="142" spans="1:7" s="282" customFormat="1">
      <c r="A142" s="283">
        <v>1410051015519</v>
      </c>
      <c r="B142" s="284">
        <v>6</v>
      </c>
      <c r="C142" s="284" t="s">
        <v>265</v>
      </c>
      <c r="D142" s="284" t="s">
        <v>324</v>
      </c>
      <c r="E142" s="284" t="s">
        <v>325</v>
      </c>
      <c r="F142" s="284" t="s">
        <v>1381</v>
      </c>
      <c r="G142" s="284" t="s">
        <v>447</v>
      </c>
    </row>
    <row r="143" spans="1:7" s="282" customFormat="1">
      <c r="A143" s="283">
        <v>1410051015527</v>
      </c>
      <c r="B143" s="284">
        <v>6</v>
      </c>
      <c r="C143" s="284" t="s">
        <v>265</v>
      </c>
      <c r="D143" s="284" t="s">
        <v>328</v>
      </c>
      <c r="E143" s="284" t="s">
        <v>329</v>
      </c>
      <c r="F143" s="284" t="s">
        <v>1382</v>
      </c>
      <c r="G143" s="284" t="s">
        <v>448</v>
      </c>
    </row>
    <row r="144" spans="1:7" s="282" customFormat="1">
      <c r="A144" s="283">
        <v>1410051015535</v>
      </c>
      <c r="B144" s="284">
        <v>6</v>
      </c>
      <c r="C144" s="284" t="s">
        <v>265</v>
      </c>
      <c r="D144" s="284" t="s">
        <v>328</v>
      </c>
      <c r="E144" s="284" t="s">
        <v>329</v>
      </c>
      <c r="F144" s="284" t="s">
        <v>1383</v>
      </c>
      <c r="G144" s="284" t="s">
        <v>449</v>
      </c>
    </row>
    <row r="145" spans="1:7" s="282" customFormat="1">
      <c r="A145" s="283">
        <v>1410051015543</v>
      </c>
      <c r="B145" s="284">
        <v>6</v>
      </c>
      <c r="C145" s="284" t="s">
        <v>265</v>
      </c>
      <c r="D145" s="284" t="s">
        <v>328</v>
      </c>
      <c r="E145" s="284" t="s">
        <v>329</v>
      </c>
      <c r="F145" s="284" t="s">
        <v>1384</v>
      </c>
      <c r="G145" s="284" t="s">
        <v>450</v>
      </c>
    </row>
    <row r="146" spans="1:7" s="282" customFormat="1">
      <c r="A146" s="283">
        <v>1410051015550</v>
      </c>
      <c r="B146" s="284">
        <v>6</v>
      </c>
      <c r="C146" s="284" t="s">
        <v>265</v>
      </c>
      <c r="D146" s="284" t="s">
        <v>328</v>
      </c>
      <c r="E146" s="284" t="s">
        <v>329</v>
      </c>
      <c r="F146" s="284" t="s">
        <v>1385</v>
      </c>
      <c r="G146" s="284" t="s">
        <v>451</v>
      </c>
    </row>
    <row r="147" spans="1:7" s="282" customFormat="1">
      <c r="A147" s="283">
        <v>1410051015568</v>
      </c>
      <c r="B147" s="284">
        <v>6</v>
      </c>
      <c r="C147" s="284" t="s">
        <v>265</v>
      </c>
      <c r="D147" s="284" t="s">
        <v>328</v>
      </c>
      <c r="E147" s="284" t="s">
        <v>329</v>
      </c>
      <c r="F147" s="284" t="s">
        <v>1386</v>
      </c>
      <c r="G147" s="284" t="s">
        <v>452</v>
      </c>
    </row>
    <row r="148" spans="1:7" s="282" customFormat="1">
      <c r="A148" s="283">
        <v>1410051015576</v>
      </c>
      <c r="B148" s="284">
        <v>6</v>
      </c>
      <c r="C148" s="284" t="s">
        <v>265</v>
      </c>
      <c r="D148" s="284" t="s">
        <v>328</v>
      </c>
      <c r="E148" s="284" t="s">
        <v>329</v>
      </c>
      <c r="F148" s="284" t="s">
        <v>1387</v>
      </c>
      <c r="G148" s="284" t="s">
        <v>453</v>
      </c>
    </row>
    <row r="149" spans="1:7" s="282" customFormat="1">
      <c r="A149" s="283">
        <v>1410051015584</v>
      </c>
      <c r="B149" s="284">
        <v>6</v>
      </c>
      <c r="C149" s="284" t="s">
        <v>265</v>
      </c>
      <c r="D149" s="284" t="s">
        <v>328</v>
      </c>
      <c r="E149" s="284" t="s">
        <v>329</v>
      </c>
      <c r="F149" s="284" t="s">
        <v>1388</v>
      </c>
      <c r="G149" s="284" t="s">
        <v>454</v>
      </c>
    </row>
    <row r="150" spans="1:7" s="282" customFormat="1">
      <c r="A150" s="283">
        <v>1410051015592</v>
      </c>
      <c r="B150" s="284">
        <v>6</v>
      </c>
      <c r="C150" s="284" t="s">
        <v>265</v>
      </c>
      <c r="D150" s="284" t="s">
        <v>332</v>
      </c>
      <c r="E150" s="284" t="s">
        <v>333</v>
      </c>
      <c r="F150" s="284" t="s">
        <v>1389</v>
      </c>
      <c r="G150" s="284" t="s">
        <v>455</v>
      </c>
    </row>
    <row r="151" spans="1:7" s="282" customFormat="1">
      <c r="A151" s="283">
        <v>1410051015600</v>
      </c>
      <c r="B151" s="284">
        <v>6</v>
      </c>
      <c r="C151" s="284" t="s">
        <v>265</v>
      </c>
      <c r="D151" s="284" t="s">
        <v>332</v>
      </c>
      <c r="E151" s="284" t="s">
        <v>333</v>
      </c>
      <c r="F151" s="284" t="s">
        <v>1390</v>
      </c>
      <c r="G151" s="284" t="s">
        <v>456</v>
      </c>
    </row>
    <row r="152" spans="1:7" s="282" customFormat="1">
      <c r="A152" s="283">
        <v>1410051015634</v>
      </c>
      <c r="B152" s="284">
        <v>6</v>
      </c>
      <c r="C152" s="284" t="s">
        <v>265</v>
      </c>
      <c r="D152" s="284" t="s">
        <v>332</v>
      </c>
      <c r="E152" s="284" t="s">
        <v>333</v>
      </c>
      <c r="F152" s="284" t="s">
        <v>1391</v>
      </c>
      <c r="G152" s="284" t="s">
        <v>457</v>
      </c>
    </row>
    <row r="153" spans="1:7" s="282" customFormat="1">
      <c r="A153" s="283">
        <v>1410051015642</v>
      </c>
      <c r="B153" s="284">
        <v>6</v>
      </c>
      <c r="C153" s="284" t="s">
        <v>265</v>
      </c>
      <c r="D153" s="284" t="s">
        <v>332</v>
      </c>
      <c r="E153" s="284" t="s">
        <v>333</v>
      </c>
      <c r="F153" s="284" t="s">
        <v>1392</v>
      </c>
      <c r="G153" s="284" t="s">
        <v>458</v>
      </c>
    </row>
    <row r="154" spans="1:7" s="282" customFormat="1">
      <c r="A154" s="283">
        <v>1410051015659</v>
      </c>
      <c r="B154" s="284">
        <v>6</v>
      </c>
      <c r="C154" s="284" t="s">
        <v>265</v>
      </c>
      <c r="D154" s="284" t="s">
        <v>332</v>
      </c>
      <c r="E154" s="284" t="s">
        <v>333</v>
      </c>
      <c r="F154" s="284" t="s">
        <v>1393</v>
      </c>
      <c r="G154" s="284" t="s">
        <v>459</v>
      </c>
    </row>
    <row r="155" spans="1:7" s="282" customFormat="1">
      <c r="A155" s="283">
        <v>1410051015667</v>
      </c>
      <c r="B155" s="284">
        <v>6</v>
      </c>
      <c r="C155" s="284" t="s">
        <v>265</v>
      </c>
      <c r="D155" s="284" t="s">
        <v>332</v>
      </c>
      <c r="E155" s="284" t="s">
        <v>333</v>
      </c>
      <c r="F155" s="284" t="s">
        <v>1394</v>
      </c>
      <c r="G155" s="284" t="s">
        <v>460</v>
      </c>
    </row>
    <row r="156" spans="1:7" s="282" customFormat="1">
      <c r="A156" s="283">
        <v>1410051015675</v>
      </c>
      <c r="B156" s="284">
        <v>6</v>
      </c>
      <c r="C156" s="284" t="s">
        <v>265</v>
      </c>
      <c r="D156" s="284" t="s">
        <v>332</v>
      </c>
      <c r="E156" s="284" t="s">
        <v>333</v>
      </c>
      <c r="F156" s="284" t="s">
        <v>1395</v>
      </c>
      <c r="G156" s="284" t="s">
        <v>461</v>
      </c>
    </row>
    <row r="157" spans="1:7" s="282" customFormat="1">
      <c r="A157" s="283">
        <v>1410051015683</v>
      </c>
      <c r="B157" s="284">
        <v>6</v>
      </c>
      <c r="C157" s="284" t="s">
        <v>265</v>
      </c>
      <c r="D157" s="284" t="s">
        <v>332</v>
      </c>
      <c r="E157" s="284" t="s">
        <v>333</v>
      </c>
      <c r="F157" s="284" t="s">
        <v>1396</v>
      </c>
      <c r="G157" s="284" t="s">
        <v>462</v>
      </c>
    </row>
    <row r="158" spans="1:7" s="282" customFormat="1">
      <c r="A158" s="283">
        <v>1410051015741</v>
      </c>
      <c r="B158" s="284">
        <v>6</v>
      </c>
      <c r="C158" s="284" t="s">
        <v>265</v>
      </c>
      <c r="D158" s="284" t="s">
        <v>332</v>
      </c>
      <c r="E158" s="284" t="s">
        <v>333</v>
      </c>
      <c r="F158" s="284" t="s">
        <v>1397</v>
      </c>
      <c r="G158" s="284" t="s">
        <v>463</v>
      </c>
    </row>
    <row r="159" spans="1:7" s="282" customFormat="1">
      <c r="A159" s="283">
        <v>1410051015758</v>
      </c>
      <c r="B159" s="284">
        <v>6</v>
      </c>
      <c r="C159" s="284" t="s">
        <v>265</v>
      </c>
      <c r="D159" s="284" t="s">
        <v>332</v>
      </c>
      <c r="E159" s="284" t="s">
        <v>333</v>
      </c>
      <c r="F159" s="284" t="s">
        <v>1398</v>
      </c>
      <c r="G159" s="284" t="s">
        <v>464</v>
      </c>
    </row>
    <row r="160" spans="1:7" s="282" customFormat="1">
      <c r="A160" s="283">
        <v>1410051015766</v>
      </c>
      <c r="B160" s="284">
        <v>6</v>
      </c>
      <c r="C160" s="284" t="s">
        <v>265</v>
      </c>
      <c r="D160" s="284" t="s">
        <v>337</v>
      </c>
      <c r="E160" s="284" t="s">
        <v>338</v>
      </c>
      <c r="F160" s="284" t="s">
        <v>1399</v>
      </c>
      <c r="G160" s="284" t="s">
        <v>465</v>
      </c>
    </row>
    <row r="161" spans="1:7" s="282" customFormat="1">
      <c r="A161" s="283">
        <v>1410051015782</v>
      </c>
      <c r="B161" s="284">
        <v>6</v>
      </c>
      <c r="C161" s="284" t="s">
        <v>265</v>
      </c>
      <c r="D161" s="284" t="s">
        <v>342</v>
      </c>
      <c r="E161" s="284" t="s">
        <v>343</v>
      </c>
      <c r="F161" s="284" t="s">
        <v>466</v>
      </c>
      <c r="G161" s="284" t="s">
        <v>467</v>
      </c>
    </row>
    <row r="162" spans="1:7" s="282" customFormat="1">
      <c r="A162" s="283">
        <v>1410051015790</v>
      </c>
      <c r="B162" s="284">
        <v>6</v>
      </c>
      <c r="C162" s="284" t="s">
        <v>265</v>
      </c>
      <c r="D162" s="284" t="s">
        <v>342</v>
      </c>
      <c r="E162" s="284" t="s">
        <v>343</v>
      </c>
      <c r="F162" s="284" t="s">
        <v>1400</v>
      </c>
      <c r="G162" s="284" t="s">
        <v>468</v>
      </c>
    </row>
    <row r="163" spans="1:7" s="282" customFormat="1">
      <c r="A163" s="283">
        <v>1410051015824</v>
      </c>
      <c r="B163" s="284">
        <v>6</v>
      </c>
      <c r="C163" s="284" t="s">
        <v>265</v>
      </c>
      <c r="D163" s="284" t="s">
        <v>342</v>
      </c>
      <c r="E163" s="284" t="s">
        <v>343</v>
      </c>
      <c r="F163" s="284" t="s">
        <v>1401</v>
      </c>
      <c r="G163" s="284" t="s">
        <v>469</v>
      </c>
    </row>
    <row r="164" spans="1:7" s="282" customFormat="1">
      <c r="A164" s="283">
        <v>1410051015832</v>
      </c>
      <c r="B164" s="284">
        <v>6</v>
      </c>
      <c r="C164" s="284" t="s">
        <v>265</v>
      </c>
      <c r="D164" s="284" t="s">
        <v>342</v>
      </c>
      <c r="E164" s="284" t="s">
        <v>343</v>
      </c>
      <c r="F164" s="284" t="s">
        <v>1402</v>
      </c>
      <c r="G164" s="284" t="s">
        <v>470</v>
      </c>
    </row>
    <row r="165" spans="1:7" s="282" customFormat="1">
      <c r="A165" s="283">
        <v>1410051015840</v>
      </c>
      <c r="B165" s="284">
        <v>6</v>
      </c>
      <c r="C165" s="284" t="s">
        <v>265</v>
      </c>
      <c r="D165" s="284" t="s">
        <v>342</v>
      </c>
      <c r="E165" s="284" t="s">
        <v>343</v>
      </c>
      <c r="F165" s="284" t="s">
        <v>471</v>
      </c>
      <c r="G165" s="284" t="s">
        <v>472</v>
      </c>
    </row>
    <row r="166" spans="1:7" s="282" customFormat="1">
      <c r="A166" s="283">
        <v>1410051015857</v>
      </c>
      <c r="B166" s="284">
        <v>6</v>
      </c>
      <c r="C166" s="284" t="s">
        <v>265</v>
      </c>
      <c r="D166" s="284" t="s">
        <v>342</v>
      </c>
      <c r="E166" s="284" t="s">
        <v>343</v>
      </c>
      <c r="F166" s="284" t="s">
        <v>1403</v>
      </c>
      <c r="G166" s="284" t="s">
        <v>473</v>
      </c>
    </row>
    <row r="167" spans="1:7" s="282" customFormat="1">
      <c r="A167" s="283">
        <v>1410051015865</v>
      </c>
      <c r="B167" s="284">
        <v>6</v>
      </c>
      <c r="C167" s="284" t="s">
        <v>265</v>
      </c>
      <c r="D167" s="284" t="s">
        <v>354</v>
      </c>
      <c r="E167" s="284" t="s">
        <v>355</v>
      </c>
      <c r="F167" s="284" t="s">
        <v>1404</v>
      </c>
      <c r="G167" s="284" t="s">
        <v>474</v>
      </c>
    </row>
    <row r="168" spans="1:7" s="282" customFormat="1">
      <c r="A168" s="283">
        <v>1410051015873</v>
      </c>
      <c r="B168" s="284">
        <v>6</v>
      </c>
      <c r="C168" s="284" t="s">
        <v>265</v>
      </c>
      <c r="D168" s="284" t="s">
        <v>354</v>
      </c>
      <c r="E168" s="284" t="s">
        <v>355</v>
      </c>
      <c r="F168" s="284" t="s">
        <v>1405</v>
      </c>
      <c r="G168" s="284" t="s">
        <v>475</v>
      </c>
    </row>
    <row r="169" spans="1:7" s="282" customFormat="1">
      <c r="A169" s="283">
        <v>1410051015881</v>
      </c>
      <c r="B169" s="284">
        <v>6</v>
      </c>
      <c r="C169" s="284" t="s">
        <v>265</v>
      </c>
      <c r="D169" s="284" t="s">
        <v>354</v>
      </c>
      <c r="E169" s="284" t="s">
        <v>355</v>
      </c>
      <c r="F169" s="284" t="s">
        <v>1406</v>
      </c>
      <c r="G169" s="284" t="s">
        <v>476</v>
      </c>
    </row>
    <row r="170" spans="1:7" s="282" customFormat="1">
      <c r="A170" s="283">
        <v>1410051015899</v>
      </c>
      <c r="B170" s="284">
        <v>6</v>
      </c>
      <c r="C170" s="284" t="s">
        <v>265</v>
      </c>
      <c r="D170" s="284" t="s">
        <v>354</v>
      </c>
      <c r="E170" s="284" t="s">
        <v>355</v>
      </c>
      <c r="F170" s="284" t="s">
        <v>1407</v>
      </c>
      <c r="G170" s="284" t="s">
        <v>477</v>
      </c>
    </row>
    <row r="171" spans="1:7" s="282" customFormat="1">
      <c r="A171" s="283">
        <v>1410051015907</v>
      </c>
      <c r="B171" s="284">
        <v>6</v>
      </c>
      <c r="C171" s="284" t="s">
        <v>265</v>
      </c>
      <c r="D171" s="284" t="s">
        <v>354</v>
      </c>
      <c r="E171" s="284" t="s">
        <v>355</v>
      </c>
      <c r="F171" s="284" t="s">
        <v>1408</v>
      </c>
      <c r="G171" s="284" t="s">
        <v>478</v>
      </c>
    </row>
    <row r="172" spans="1:7" s="282" customFormat="1">
      <c r="A172" s="283">
        <v>1410051015915</v>
      </c>
      <c r="B172" s="284">
        <v>6</v>
      </c>
      <c r="C172" s="284" t="s">
        <v>265</v>
      </c>
      <c r="D172" s="284" t="s">
        <v>354</v>
      </c>
      <c r="E172" s="284" t="s">
        <v>355</v>
      </c>
      <c r="F172" s="284" t="s">
        <v>1409</v>
      </c>
      <c r="G172" s="284" t="s">
        <v>479</v>
      </c>
    </row>
    <row r="173" spans="1:7" s="282" customFormat="1">
      <c r="A173" s="283">
        <v>1410051015923</v>
      </c>
      <c r="B173" s="284">
        <v>6</v>
      </c>
      <c r="C173" s="284" t="s">
        <v>265</v>
      </c>
      <c r="D173" s="284" t="s">
        <v>354</v>
      </c>
      <c r="E173" s="284" t="s">
        <v>355</v>
      </c>
      <c r="F173" s="284" t="s">
        <v>1410</v>
      </c>
      <c r="G173" s="284" t="s">
        <v>480</v>
      </c>
    </row>
    <row r="174" spans="1:7" s="282" customFormat="1">
      <c r="A174" s="283">
        <v>1410051015931</v>
      </c>
      <c r="B174" s="284">
        <v>6</v>
      </c>
      <c r="C174" s="284" t="s">
        <v>265</v>
      </c>
      <c r="D174" s="284" t="s">
        <v>359</v>
      </c>
      <c r="E174" s="284" t="s">
        <v>360</v>
      </c>
      <c r="F174" s="284" t="s">
        <v>1411</v>
      </c>
      <c r="G174" s="284" t="s">
        <v>481</v>
      </c>
    </row>
    <row r="175" spans="1:7" s="282" customFormat="1">
      <c r="A175" s="283">
        <v>1410051015949</v>
      </c>
      <c r="B175" s="284">
        <v>6</v>
      </c>
      <c r="C175" s="284" t="s">
        <v>265</v>
      </c>
      <c r="D175" s="284" t="s">
        <v>359</v>
      </c>
      <c r="E175" s="284" t="s">
        <v>360</v>
      </c>
      <c r="F175" s="284" t="s">
        <v>1412</v>
      </c>
      <c r="G175" s="284" t="s">
        <v>482</v>
      </c>
    </row>
    <row r="176" spans="1:7" s="282" customFormat="1">
      <c r="A176" s="283">
        <v>1410051015956</v>
      </c>
      <c r="B176" s="284">
        <v>6</v>
      </c>
      <c r="C176" s="284" t="s">
        <v>265</v>
      </c>
      <c r="D176" s="284" t="s">
        <v>359</v>
      </c>
      <c r="E176" s="284" t="s">
        <v>360</v>
      </c>
      <c r="F176" s="284" t="s">
        <v>1413</v>
      </c>
      <c r="G176" s="284" t="s">
        <v>483</v>
      </c>
    </row>
    <row r="177" spans="1:7" s="282" customFormat="1">
      <c r="A177" s="283">
        <v>1410051015964</v>
      </c>
      <c r="B177" s="284">
        <v>6</v>
      </c>
      <c r="C177" s="284" t="s">
        <v>265</v>
      </c>
      <c r="D177" s="284" t="s">
        <v>359</v>
      </c>
      <c r="E177" s="284" t="s">
        <v>360</v>
      </c>
      <c r="F177" s="284" t="s">
        <v>1414</v>
      </c>
      <c r="G177" s="284" t="s">
        <v>484</v>
      </c>
    </row>
    <row r="178" spans="1:7" s="282" customFormat="1">
      <c r="A178" s="283">
        <v>1410051015972</v>
      </c>
      <c r="B178" s="284">
        <v>6</v>
      </c>
      <c r="C178" s="284" t="s">
        <v>265</v>
      </c>
      <c r="D178" s="284" t="s">
        <v>359</v>
      </c>
      <c r="E178" s="284" t="s">
        <v>360</v>
      </c>
      <c r="F178" s="284" t="s">
        <v>1415</v>
      </c>
      <c r="G178" s="284" t="s">
        <v>485</v>
      </c>
    </row>
    <row r="179" spans="1:7" s="282" customFormat="1">
      <c r="A179" s="283">
        <v>1410051015980</v>
      </c>
      <c r="B179" s="284">
        <v>6</v>
      </c>
      <c r="C179" s="284" t="s">
        <v>265</v>
      </c>
      <c r="D179" s="284" t="s">
        <v>359</v>
      </c>
      <c r="E179" s="284" t="s">
        <v>360</v>
      </c>
      <c r="F179" s="284" t="s">
        <v>1416</v>
      </c>
      <c r="G179" s="284" t="s">
        <v>486</v>
      </c>
    </row>
    <row r="180" spans="1:7" s="282" customFormat="1">
      <c r="A180" s="283">
        <v>1410051015998</v>
      </c>
      <c r="B180" s="284">
        <v>6</v>
      </c>
      <c r="C180" s="284" t="s">
        <v>265</v>
      </c>
      <c r="D180" s="284" t="s">
        <v>359</v>
      </c>
      <c r="E180" s="284" t="s">
        <v>360</v>
      </c>
      <c r="F180" s="284" t="s">
        <v>1417</v>
      </c>
      <c r="G180" s="284" t="s">
        <v>487</v>
      </c>
    </row>
    <row r="181" spans="1:7" s="282" customFormat="1">
      <c r="A181" s="283">
        <v>1410051016004</v>
      </c>
      <c r="B181" s="284">
        <v>6</v>
      </c>
      <c r="C181" s="284" t="s">
        <v>265</v>
      </c>
      <c r="D181" s="284" t="s">
        <v>359</v>
      </c>
      <c r="E181" s="284" t="s">
        <v>360</v>
      </c>
      <c r="F181" s="284" t="s">
        <v>1418</v>
      </c>
      <c r="G181" s="284" t="s">
        <v>488</v>
      </c>
    </row>
    <row r="182" spans="1:7" s="282" customFormat="1">
      <c r="A182" s="283">
        <v>1410051016038</v>
      </c>
      <c r="B182" s="284">
        <v>6</v>
      </c>
      <c r="C182" s="284" t="s">
        <v>265</v>
      </c>
      <c r="D182" s="284" t="s">
        <v>359</v>
      </c>
      <c r="E182" s="284" t="s">
        <v>360</v>
      </c>
      <c r="F182" s="284" t="s">
        <v>1419</v>
      </c>
      <c r="G182" s="284" t="s">
        <v>489</v>
      </c>
    </row>
    <row r="183" spans="1:7" s="282" customFormat="1">
      <c r="A183" s="283">
        <v>1410051016046</v>
      </c>
      <c r="B183" s="284">
        <v>6</v>
      </c>
      <c r="C183" s="284" t="s">
        <v>265</v>
      </c>
      <c r="D183" s="284" t="s">
        <v>359</v>
      </c>
      <c r="E183" s="284" t="s">
        <v>360</v>
      </c>
      <c r="F183" s="284" t="s">
        <v>1420</v>
      </c>
      <c r="G183" s="284" t="s">
        <v>490</v>
      </c>
    </row>
    <row r="184" spans="1:7" s="282" customFormat="1">
      <c r="A184" s="283">
        <v>1410051016053</v>
      </c>
      <c r="B184" s="284">
        <v>6</v>
      </c>
      <c r="C184" s="284" t="s">
        <v>265</v>
      </c>
      <c r="D184" s="284" t="s">
        <v>359</v>
      </c>
      <c r="E184" s="284" t="s">
        <v>360</v>
      </c>
      <c r="F184" s="284" t="s">
        <v>1421</v>
      </c>
      <c r="G184" s="284" t="s">
        <v>491</v>
      </c>
    </row>
    <row r="185" spans="1:7" s="282" customFormat="1">
      <c r="A185" s="283">
        <v>1410051016079</v>
      </c>
      <c r="B185" s="284">
        <v>6</v>
      </c>
      <c r="C185" s="284" t="s">
        <v>265</v>
      </c>
      <c r="D185" s="284" t="s">
        <v>370</v>
      </c>
      <c r="E185" s="284" t="s">
        <v>371</v>
      </c>
      <c r="F185" s="284" t="s">
        <v>1422</v>
      </c>
      <c r="G185" s="284" t="s">
        <v>492</v>
      </c>
    </row>
    <row r="186" spans="1:7" s="282" customFormat="1">
      <c r="A186" s="283">
        <v>1410051016087</v>
      </c>
      <c r="B186" s="284">
        <v>6</v>
      </c>
      <c r="C186" s="284" t="s">
        <v>265</v>
      </c>
      <c r="D186" s="284" t="s">
        <v>370</v>
      </c>
      <c r="E186" s="284" t="s">
        <v>371</v>
      </c>
      <c r="F186" s="284" t="s">
        <v>1423</v>
      </c>
      <c r="G186" s="284" t="s">
        <v>493</v>
      </c>
    </row>
    <row r="187" spans="1:7" s="282" customFormat="1">
      <c r="A187" s="283">
        <v>1410051016103</v>
      </c>
      <c r="B187" s="284">
        <v>6</v>
      </c>
      <c r="C187" s="284" t="s">
        <v>265</v>
      </c>
      <c r="D187" s="284" t="s">
        <v>370</v>
      </c>
      <c r="E187" s="284" t="s">
        <v>371</v>
      </c>
      <c r="F187" s="284" t="s">
        <v>1424</v>
      </c>
      <c r="G187" s="284" t="s">
        <v>494</v>
      </c>
    </row>
    <row r="188" spans="1:7" s="282" customFormat="1">
      <c r="A188" s="283">
        <v>1410051016111</v>
      </c>
      <c r="B188" s="284">
        <v>6</v>
      </c>
      <c r="C188" s="284" t="s">
        <v>265</v>
      </c>
      <c r="D188" s="284" t="s">
        <v>370</v>
      </c>
      <c r="E188" s="284" t="s">
        <v>371</v>
      </c>
      <c r="F188" s="284" t="s">
        <v>1425</v>
      </c>
      <c r="G188" s="284" t="s">
        <v>495</v>
      </c>
    </row>
    <row r="189" spans="1:7" s="282" customFormat="1">
      <c r="A189" s="283">
        <v>1410051016145</v>
      </c>
      <c r="B189" s="284">
        <v>6</v>
      </c>
      <c r="C189" s="284" t="s">
        <v>265</v>
      </c>
      <c r="D189" s="284" t="s">
        <v>373</v>
      </c>
      <c r="E189" s="284" t="s">
        <v>374</v>
      </c>
      <c r="F189" s="284" t="s">
        <v>1426</v>
      </c>
      <c r="G189" s="284" t="s">
        <v>496</v>
      </c>
    </row>
    <row r="190" spans="1:7" s="282" customFormat="1">
      <c r="A190" s="283">
        <v>1410051016152</v>
      </c>
      <c r="B190" s="284">
        <v>6</v>
      </c>
      <c r="C190" s="284" t="s">
        <v>265</v>
      </c>
      <c r="D190" s="284" t="s">
        <v>268</v>
      </c>
      <c r="E190" s="284" t="s">
        <v>269</v>
      </c>
      <c r="F190" s="284" t="s">
        <v>1427</v>
      </c>
      <c r="G190" s="284" t="s">
        <v>497</v>
      </c>
    </row>
    <row r="191" spans="1:7" s="282" customFormat="1">
      <c r="A191" s="283">
        <v>1410051016160</v>
      </c>
      <c r="B191" s="284">
        <v>6</v>
      </c>
      <c r="C191" s="284" t="s">
        <v>265</v>
      </c>
      <c r="D191" s="284" t="s">
        <v>268</v>
      </c>
      <c r="E191" s="284" t="s">
        <v>269</v>
      </c>
      <c r="F191" s="284" t="s">
        <v>1428</v>
      </c>
      <c r="G191" s="284" t="s">
        <v>498</v>
      </c>
    </row>
    <row r="192" spans="1:7" s="282" customFormat="1">
      <c r="A192" s="283">
        <v>1410051016186</v>
      </c>
      <c r="B192" s="284">
        <v>6</v>
      </c>
      <c r="C192" s="284" t="s">
        <v>265</v>
      </c>
      <c r="D192" s="284" t="s">
        <v>268</v>
      </c>
      <c r="E192" s="284" t="s">
        <v>269</v>
      </c>
      <c r="F192" s="284" t="s">
        <v>1429</v>
      </c>
      <c r="G192" s="284" t="s">
        <v>499</v>
      </c>
    </row>
    <row r="193" spans="1:7" s="282" customFormat="1">
      <c r="A193" s="283">
        <v>1410051016194</v>
      </c>
      <c r="B193" s="284">
        <v>6</v>
      </c>
      <c r="C193" s="284" t="s">
        <v>265</v>
      </c>
      <c r="D193" s="284" t="s">
        <v>268</v>
      </c>
      <c r="E193" s="284" t="s">
        <v>269</v>
      </c>
      <c r="F193" s="284" t="s">
        <v>1430</v>
      </c>
      <c r="G193" s="284" t="s">
        <v>500</v>
      </c>
    </row>
    <row r="194" spans="1:7" s="282" customFormat="1">
      <c r="A194" s="283">
        <v>1410051016202</v>
      </c>
      <c r="B194" s="284">
        <v>6</v>
      </c>
      <c r="C194" s="284" t="s">
        <v>265</v>
      </c>
      <c r="D194" s="284" t="s">
        <v>268</v>
      </c>
      <c r="E194" s="284" t="s">
        <v>269</v>
      </c>
      <c r="F194" s="284" t="s">
        <v>1431</v>
      </c>
      <c r="G194" s="284" t="s">
        <v>501</v>
      </c>
    </row>
    <row r="195" spans="1:7" s="282" customFormat="1">
      <c r="A195" s="283">
        <v>1410051016210</v>
      </c>
      <c r="B195" s="284">
        <v>6</v>
      </c>
      <c r="C195" s="284" t="s">
        <v>265</v>
      </c>
      <c r="D195" s="284" t="s">
        <v>268</v>
      </c>
      <c r="E195" s="284" t="s">
        <v>269</v>
      </c>
      <c r="F195" s="284" t="s">
        <v>1432</v>
      </c>
      <c r="G195" s="284" t="s">
        <v>502</v>
      </c>
    </row>
    <row r="196" spans="1:7" s="282" customFormat="1">
      <c r="A196" s="283">
        <v>1410051016228</v>
      </c>
      <c r="B196" s="284">
        <v>6</v>
      </c>
      <c r="C196" s="284" t="s">
        <v>265</v>
      </c>
      <c r="D196" s="284" t="s">
        <v>268</v>
      </c>
      <c r="E196" s="284" t="s">
        <v>269</v>
      </c>
      <c r="F196" s="284" t="s">
        <v>1433</v>
      </c>
      <c r="G196" s="284" t="s">
        <v>503</v>
      </c>
    </row>
    <row r="197" spans="1:7" s="282" customFormat="1">
      <c r="A197" s="283">
        <v>1410051016236</v>
      </c>
      <c r="B197" s="284">
        <v>6</v>
      </c>
      <c r="C197" s="284" t="s">
        <v>265</v>
      </c>
      <c r="D197" s="284" t="s">
        <v>268</v>
      </c>
      <c r="E197" s="284" t="s">
        <v>269</v>
      </c>
      <c r="F197" s="284" t="s">
        <v>1434</v>
      </c>
      <c r="G197" s="284" t="s">
        <v>504</v>
      </c>
    </row>
    <row r="198" spans="1:7" s="282" customFormat="1">
      <c r="A198" s="283">
        <v>1410051016244</v>
      </c>
      <c r="B198" s="284">
        <v>6</v>
      </c>
      <c r="C198" s="284" t="s">
        <v>265</v>
      </c>
      <c r="D198" s="284" t="s">
        <v>268</v>
      </c>
      <c r="E198" s="284" t="s">
        <v>269</v>
      </c>
      <c r="F198" s="284" t="s">
        <v>1435</v>
      </c>
      <c r="G198" s="284" t="s">
        <v>505</v>
      </c>
    </row>
    <row r="199" spans="1:7" s="282" customFormat="1">
      <c r="A199" s="283">
        <v>1410051016251</v>
      </c>
      <c r="B199" s="284">
        <v>6</v>
      </c>
      <c r="C199" s="284" t="s">
        <v>265</v>
      </c>
      <c r="D199" s="284" t="s">
        <v>268</v>
      </c>
      <c r="E199" s="284" t="s">
        <v>269</v>
      </c>
      <c r="F199" s="284" t="s">
        <v>1436</v>
      </c>
      <c r="G199" s="284" t="s">
        <v>506</v>
      </c>
    </row>
    <row r="200" spans="1:7" s="282" customFormat="1">
      <c r="A200" s="283">
        <v>1410051016277</v>
      </c>
      <c r="B200" s="284">
        <v>6</v>
      </c>
      <c r="C200" s="284" t="s">
        <v>265</v>
      </c>
      <c r="D200" s="284" t="s">
        <v>266</v>
      </c>
      <c r="E200" s="284" t="s">
        <v>267</v>
      </c>
      <c r="F200" s="284" t="s">
        <v>1437</v>
      </c>
      <c r="G200" s="284" t="s">
        <v>507</v>
      </c>
    </row>
    <row r="201" spans="1:7" s="282" customFormat="1">
      <c r="A201" s="283">
        <v>1410051016301</v>
      </c>
      <c r="B201" s="284">
        <v>6</v>
      </c>
      <c r="C201" s="284" t="s">
        <v>265</v>
      </c>
      <c r="D201" s="284" t="s">
        <v>266</v>
      </c>
      <c r="E201" s="284" t="s">
        <v>267</v>
      </c>
      <c r="F201" s="284" t="s">
        <v>1438</v>
      </c>
      <c r="G201" s="284" t="s">
        <v>508</v>
      </c>
    </row>
    <row r="202" spans="1:7" s="282" customFormat="1">
      <c r="A202" s="283">
        <v>1410051016319</v>
      </c>
      <c r="B202" s="284">
        <v>6</v>
      </c>
      <c r="C202" s="284" t="s">
        <v>265</v>
      </c>
      <c r="D202" s="284" t="s">
        <v>266</v>
      </c>
      <c r="E202" s="284" t="s">
        <v>267</v>
      </c>
      <c r="F202" s="284" t="s">
        <v>1439</v>
      </c>
      <c r="G202" s="284" t="s">
        <v>509</v>
      </c>
    </row>
    <row r="203" spans="1:7" s="282" customFormat="1">
      <c r="A203" s="283">
        <v>1410051016327</v>
      </c>
      <c r="B203" s="284">
        <v>6</v>
      </c>
      <c r="C203" s="284" t="s">
        <v>265</v>
      </c>
      <c r="D203" s="284" t="s">
        <v>266</v>
      </c>
      <c r="E203" s="284" t="s">
        <v>267</v>
      </c>
      <c r="F203" s="284" t="s">
        <v>1440</v>
      </c>
      <c r="G203" s="284" t="s">
        <v>510</v>
      </c>
    </row>
    <row r="204" spans="1:7" s="282" customFormat="1">
      <c r="A204" s="283">
        <v>1410051016343</v>
      </c>
      <c r="B204" s="284">
        <v>6</v>
      </c>
      <c r="C204" s="284" t="s">
        <v>265</v>
      </c>
      <c r="D204" s="284" t="s">
        <v>266</v>
      </c>
      <c r="E204" s="284" t="s">
        <v>267</v>
      </c>
      <c r="F204" s="284" t="s">
        <v>1441</v>
      </c>
      <c r="G204" s="284" t="s">
        <v>511</v>
      </c>
    </row>
    <row r="205" spans="1:7" s="282" customFormat="1">
      <c r="A205" s="283">
        <v>1410051016350</v>
      </c>
      <c r="B205" s="284">
        <v>6</v>
      </c>
      <c r="C205" s="284" t="s">
        <v>265</v>
      </c>
      <c r="D205" s="284" t="s">
        <v>266</v>
      </c>
      <c r="E205" s="284" t="s">
        <v>267</v>
      </c>
      <c r="F205" s="284" t="s">
        <v>1442</v>
      </c>
      <c r="G205" s="284" t="s">
        <v>512</v>
      </c>
    </row>
    <row r="206" spans="1:7" s="282" customFormat="1">
      <c r="A206" s="283">
        <v>1410051016368</v>
      </c>
      <c r="B206" s="284">
        <v>6</v>
      </c>
      <c r="C206" s="284" t="s">
        <v>265</v>
      </c>
      <c r="D206" s="284" t="s">
        <v>290</v>
      </c>
      <c r="E206" s="284" t="s">
        <v>291</v>
      </c>
      <c r="F206" s="284" t="s">
        <v>1443</v>
      </c>
      <c r="G206" s="284" t="s">
        <v>513</v>
      </c>
    </row>
    <row r="207" spans="1:7" s="282" customFormat="1">
      <c r="A207" s="283">
        <v>1410051016384</v>
      </c>
      <c r="B207" s="284">
        <v>6</v>
      </c>
      <c r="C207" s="284" t="s">
        <v>265</v>
      </c>
      <c r="D207" s="284" t="s">
        <v>290</v>
      </c>
      <c r="E207" s="284" t="s">
        <v>291</v>
      </c>
      <c r="F207" s="284" t="s">
        <v>1444</v>
      </c>
      <c r="G207" s="284" t="s">
        <v>514</v>
      </c>
    </row>
    <row r="208" spans="1:7" s="282" customFormat="1">
      <c r="A208" s="283">
        <v>1410051016392</v>
      </c>
      <c r="B208" s="284">
        <v>6</v>
      </c>
      <c r="C208" s="284" t="s">
        <v>265</v>
      </c>
      <c r="D208" s="284" t="s">
        <v>290</v>
      </c>
      <c r="E208" s="284" t="s">
        <v>291</v>
      </c>
      <c r="F208" s="284" t="s">
        <v>1445</v>
      </c>
      <c r="G208" s="284" t="s">
        <v>515</v>
      </c>
    </row>
    <row r="209" spans="1:7" s="282" customFormat="1">
      <c r="A209" s="283">
        <v>1410051016400</v>
      </c>
      <c r="B209" s="284">
        <v>6</v>
      </c>
      <c r="C209" s="284" t="s">
        <v>265</v>
      </c>
      <c r="D209" s="284" t="s">
        <v>290</v>
      </c>
      <c r="E209" s="284" t="s">
        <v>291</v>
      </c>
      <c r="F209" s="284" t="s">
        <v>1446</v>
      </c>
      <c r="G209" s="284" t="s">
        <v>516</v>
      </c>
    </row>
    <row r="210" spans="1:7" s="282" customFormat="1">
      <c r="A210" s="283">
        <v>1410051016418</v>
      </c>
      <c r="B210" s="284">
        <v>6</v>
      </c>
      <c r="C210" s="284" t="s">
        <v>265</v>
      </c>
      <c r="D210" s="284" t="s">
        <v>293</v>
      </c>
      <c r="E210" s="284" t="s">
        <v>294</v>
      </c>
      <c r="F210" s="284" t="s">
        <v>1447</v>
      </c>
      <c r="G210" s="284" t="s">
        <v>517</v>
      </c>
    </row>
    <row r="211" spans="1:7" s="282" customFormat="1">
      <c r="A211" s="283">
        <v>1410051016426</v>
      </c>
      <c r="B211" s="284">
        <v>6</v>
      </c>
      <c r="C211" s="284" t="s">
        <v>265</v>
      </c>
      <c r="D211" s="284" t="s">
        <v>293</v>
      </c>
      <c r="E211" s="284" t="s">
        <v>294</v>
      </c>
      <c r="F211" s="284" t="s">
        <v>1448</v>
      </c>
      <c r="G211" s="284" t="s">
        <v>518</v>
      </c>
    </row>
    <row r="212" spans="1:7" s="282" customFormat="1">
      <c r="A212" s="283">
        <v>1410051016434</v>
      </c>
      <c r="B212" s="284">
        <v>6</v>
      </c>
      <c r="C212" s="284" t="s">
        <v>265</v>
      </c>
      <c r="D212" s="284" t="s">
        <v>293</v>
      </c>
      <c r="E212" s="284" t="s">
        <v>294</v>
      </c>
      <c r="F212" s="284" t="s">
        <v>1449</v>
      </c>
      <c r="G212" s="284" t="s">
        <v>519</v>
      </c>
    </row>
    <row r="213" spans="1:7" s="282" customFormat="1">
      <c r="A213" s="283">
        <v>1410051016442</v>
      </c>
      <c r="B213" s="284">
        <v>6</v>
      </c>
      <c r="C213" s="284" t="s">
        <v>265</v>
      </c>
      <c r="D213" s="284" t="s">
        <v>293</v>
      </c>
      <c r="E213" s="284" t="s">
        <v>294</v>
      </c>
      <c r="F213" s="284" t="s">
        <v>1450</v>
      </c>
      <c r="G213" s="284" t="s">
        <v>520</v>
      </c>
    </row>
    <row r="214" spans="1:7" s="282" customFormat="1">
      <c r="A214" s="283">
        <v>1410051016459</v>
      </c>
      <c r="B214" s="284">
        <v>6</v>
      </c>
      <c r="C214" s="284" t="s">
        <v>265</v>
      </c>
      <c r="D214" s="284" t="s">
        <v>293</v>
      </c>
      <c r="E214" s="284" t="s">
        <v>294</v>
      </c>
      <c r="F214" s="284" t="s">
        <v>1451</v>
      </c>
      <c r="G214" s="284" t="s">
        <v>521</v>
      </c>
    </row>
    <row r="215" spans="1:7" s="282" customFormat="1">
      <c r="A215" s="283">
        <v>1410051016467</v>
      </c>
      <c r="B215" s="284">
        <v>6</v>
      </c>
      <c r="C215" s="284" t="s">
        <v>265</v>
      </c>
      <c r="D215" s="284" t="s">
        <v>293</v>
      </c>
      <c r="E215" s="284" t="s">
        <v>294</v>
      </c>
      <c r="F215" s="284" t="s">
        <v>1452</v>
      </c>
      <c r="G215" s="284" t="s">
        <v>522</v>
      </c>
    </row>
    <row r="216" spans="1:7" s="282" customFormat="1">
      <c r="A216" s="283">
        <v>1410051016475</v>
      </c>
      <c r="B216" s="284">
        <v>6</v>
      </c>
      <c r="C216" s="284" t="s">
        <v>265</v>
      </c>
      <c r="D216" s="284" t="s">
        <v>293</v>
      </c>
      <c r="E216" s="284" t="s">
        <v>294</v>
      </c>
      <c r="F216" s="284" t="s">
        <v>1453</v>
      </c>
      <c r="G216" s="284" t="s">
        <v>523</v>
      </c>
    </row>
    <row r="217" spans="1:7" s="282" customFormat="1">
      <c r="A217" s="283">
        <v>1410051016483</v>
      </c>
      <c r="B217" s="284">
        <v>6</v>
      </c>
      <c r="C217" s="284" t="s">
        <v>265</v>
      </c>
      <c r="D217" s="284" t="s">
        <v>293</v>
      </c>
      <c r="E217" s="284" t="s">
        <v>294</v>
      </c>
      <c r="F217" s="284" t="s">
        <v>1454</v>
      </c>
      <c r="G217" s="284" t="s">
        <v>524</v>
      </c>
    </row>
    <row r="218" spans="1:7" s="282" customFormat="1">
      <c r="A218" s="283">
        <v>1410051016491</v>
      </c>
      <c r="B218" s="284">
        <v>6</v>
      </c>
      <c r="C218" s="284" t="s">
        <v>265</v>
      </c>
      <c r="D218" s="284" t="s">
        <v>293</v>
      </c>
      <c r="E218" s="284" t="s">
        <v>294</v>
      </c>
      <c r="F218" s="284" t="s">
        <v>1455</v>
      </c>
      <c r="G218" s="284" t="s">
        <v>525</v>
      </c>
    </row>
    <row r="219" spans="1:7" s="282" customFormat="1">
      <c r="A219" s="283">
        <v>1410051016509</v>
      </c>
      <c r="B219" s="284">
        <v>6</v>
      </c>
      <c r="C219" s="284" t="s">
        <v>265</v>
      </c>
      <c r="D219" s="284" t="s">
        <v>298</v>
      </c>
      <c r="E219" s="284" t="s">
        <v>299</v>
      </c>
      <c r="F219" s="284" t="s">
        <v>1456</v>
      </c>
      <c r="G219" s="284" t="s">
        <v>526</v>
      </c>
    </row>
    <row r="220" spans="1:7" s="282" customFormat="1">
      <c r="A220" s="283">
        <v>1410051016517</v>
      </c>
      <c r="B220" s="284">
        <v>6</v>
      </c>
      <c r="C220" s="284" t="s">
        <v>265</v>
      </c>
      <c r="D220" s="284" t="s">
        <v>298</v>
      </c>
      <c r="E220" s="284" t="s">
        <v>299</v>
      </c>
      <c r="F220" s="284" t="s">
        <v>1457</v>
      </c>
      <c r="G220" s="284" t="s">
        <v>527</v>
      </c>
    </row>
    <row r="221" spans="1:7" s="282" customFormat="1">
      <c r="A221" s="283">
        <v>1410051016525</v>
      </c>
      <c r="B221" s="284">
        <v>6</v>
      </c>
      <c r="C221" s="284" t="s">
        <v>265</v>
      </c>
      <c r="D221" s="284" t="s">
        <v>298</v>
      </c>
      <c r="E221" s="284" t="s">
        <v>299</v>
      </c>
      <c r="F221" s="284" t="s">
        <v>1458</v>
      </c>
      <c r="G221" s="284" t="s">
        <v>528</v>
      </c>
    </row>
    <row r="222" spans="1:7" s="282" customFormat="1">
      <c r="A222" s="283">
        <v>1410051016533</v>
      </c>
      <c r="B222" s="284">
        <v>6</v>
      </c>
      <c r="C222" s="284" t="s">
        <v>265</v>
      </c>
      <c r="D222" s="284" t="s">
        <v>298</v>
      </c>
      <c r="E222" s="284" t="s">
        <v>299</v>
      </c>
      <c r="F222" s="284" t="s">
        <v>1459</v>
      </c>
      <c r="G222" s="284" t="s">
        <v>529</v>
      </c>
    </row>
    <row r="223" spans="1:7" s="282" customFormat="1">
      <c r="A223" s="283">
        <v>1410051016541</v>
      </c>
      <c r="B223" s="284">
        <v>6</v>
      </c>
      <c r="C223" s="284" t="s">
        <v>265</v>
      </c>
      <c r="D223" s="284" t="s">
        <v>298</v>
      </c>
      <c r="E223" s="284" t="s">
        <v>299</v>
      </c>
      <c r="F223" s="284" t="s">
        <v>1460</v>
      </c>
      <c r="G223" s="284" t="s">
        <v>530</v>
      </c>
    </row>
    <row r="224" spans="1:7" s="282" customFormat="1">
      <c r="A224" s="283">
        <v>1410051016558</v>
      </c>
      <c r="B224" s="284">
        <v>6</v>
      </c>
      <c r="C224" s="284" t="s">
        <v>265</v>
      </c>
      <c r="D224" s="284" t="s">
        <v>298</v>
      </c>
      <c r="E224" s="284" t="s">
        <v>299</v>
      </c>
      <c r="F224" s="284" t="s">
        <v>1461</v>
      </c>
      <c r="G224" s="284" t="s">
        <v>531</v>
      </c>
    </row>
    <row r="225" spans="1:7" s="282" customFormat="1">
      <c r="A225" s="283">
        <v>1410051016566</v>
      </c>
      <c r="B225" s="284">
        <v>6</v>
      </c>
      <c r="C225" s="284" t="s">
        <v>265</v>
      </c>
      <c r="D225" s="284" t="s">
        <v>298</v>
      </c>
      <c r="E225" s="284" t="s">
        <v>299</v>
      </c>
      <c r="F225" s="284" t="s">
        <v>1462</v>
      </c>
      <c r="G225" s="284" t="s">
        <v>532</v>
      </c>
    </row>
    <row r="226" spans="1:7" s="282" customFormat="1">
      <c r="A226" s="283">
        <v>1410051016574</v>
      </c>
      <c r="B226" s="284">
        <v>6</v>
      </c>
      <c r="C226" s="284" t="s">
        <v>265</v>
      </c>
      <c r="D226" s="284" t="s">
        <v>298</v>
      </c>
      <c r="E226" s="284" t="s">
        <v>299</v>
      </c>
      <c r="F226" s="284" t="s">
        <v>1463</v>
      </c>
      <c r="G226" s="284" t="s">
        <v>533</v>
      </c>
    </row>
    <row r="227" spans="1:7" s="282" customFormat="1">
      <c r="A227" s="283">
        <v>1410051016582</v>
      </c>
      <c r="B227" s="284">
        <v>6</v>
      </c>
      <c r="C227" s="284" t="s">
        <v>265</v>
      </c>
      <c r="D227" s="284" t="s">
        <v>298</v>
      </c>
      <c r="E227" s="284" t="s">
        <v>299</v>
      </c>
      <c r="F227" s="284" t="s">
        <v>1464</v>
      </c>
      <c r="G227" s="284" t="s">
        <v>534</v>
      </c>
    </row>
    <row r="228" spans="1:7" s="282" customFormat="1">
      <c r="A228" s="283">
        <v>1410051016590</v>
      </c>
      <c r="B228" s="284">
        <v>6</v>
      </c>
      <c r="C228" s="284" t="s">
        <v>265</v>
      </c>
      <c r="D228" s="284" t="s">
        <v>302</v>
      </c>
      <c r="E228" s="284" t="s">
        <v>303</v>
      </c>
      <c r="F228" s="284" t="s">
        <v>1465</v>
      </c>
      <c r="G228" s="284" t="s">
        <v>535</v>
      </c>
    </row>
    <row r="229" spans="1:7" s="282" customFormat="1">
      <c r="A229" s="283">
        <v>1410051016608</v>
      </c>
      <c r="B229" s="284">
        <v>6</v>
      </c>
      <c r="C229" s="284" t="s">
        <v>265</v>
      </c>
      <c r="D229" s="284" t="s">
        <v>302</v>
      </c>
      <c r="E229" s="284" t="s">
        <v>303</v>
      </c>
      <c r="F229" s="284" t="s">
        <v>1466</v>
      </c>
      <c r="G229" s="284" t="s">
        <v>536</v>
      </c>
    </row>
    <row r="230" spans="1:7" s="282" customFormat="1">
      <c r="A230" s="283">
        <v>1410051016616</v>
      </c>
      <c r="B230" s="284">
        <v>6</v>
      </c>
      <c r="C230" s="284" t="s">
        <v>265</v>
      </c>
      <c r="D230" s="284" t="s">
        <v>302</v>
      </c>
      <c r="E230" s="284" t="s">
        <v>303</v>
      </c>
      <c r="F230" s="284" t="s">
        <v>1467</v>
      </c>
      <c r="G230" s="284" t="s">
        <v>537</v>
      </c>
    </row>
    <row r="231" spans="1:7" s="282" customFormat="1">
      <c r="A231" s="283">
        <v>1410051016624</v>
      </c>
      <c r="B231" s="284">
        <v>6</v>
      </c>
      <c r="C231" s="284" t="s">
        <v>265</v>
      </c>
      <c r="D231" s="284" t="s">
        <v>302</v>
      </c>
      <c r="E231" s="284" t="s">
        <v>303</v>
      </c>
      <c r="F231" s="284" t="s">
        <v>1468</v>
      </c>
      <c r="G231" s="284" t="s">
        <v>538</v>
      </c>
    </row>
    <row r="232" spans="1:7" s="282" customFormat="1">
      <c r="A232" s="283">
        <v>1410051016632</v>
      </c>
      <c r="B232" s="284">
        <v>6</v>
      </c>
      <c r="C232" s="284" t="s">
        <v>265</v>
      </c>
      <c r="D232" s="284" t="s">
        <v>302</v>
      </c>
      <c r="E232" s="284" t="s">
        <v>303</v>
      </c>
      <c r="F232" s="284" t="s">
        <v>1469</v>
      </c>
      <c r="G232" s="284" t="s">
        <v>539</v>
      </c>
    </row>
    <row r="233" spans="1:7" s="282" customFormat="1">
      <c r="A233" s="283">
        <v>1410051016640</v>
      </c>
      <c r="B233" s="284">
        <v>6</v>
      </c>
      <c r="C233" s="284" t="s">
        <v>265</v>
      </c>
      <c r="D233" s="284" t="s">
        <v>302</v>
      </c>
      <c r="E233" s="284" t="s">
        <v>303</v>
      </c>
      <c r="F233" s="284" t="s">
        <v>1470</v>
      </c>
      <c r="G233" s="284" t="s">
        <v>540</v>
      </c>
    </row>
    <row r="234" spans="1:7" s="282" customFormat="1">
      <c r="A234" s="283">
        <v>1410051016657</v>
      </c>
      <c r="B234" s="284">
        <v>6</v>
      </c>
      <c r="C234" s="284" t="s">
        <v>265</v>
      </c>
      <c r="D234" s="284" t="s">
        <v>302</v>
      </c>
      <c r="E234" s="284" t="s">
        <v>303</v>
      </c>
      <c r="F234" s="284" t="s">
        <v>1471</v>
      </c>
      <c r="G234" s="284" t="s">
        <v>541</v>
      </c>
    </row>
    <row r="235" spans="1:7" s="282" customFormat="1">
      <c r="A235" s="283">
        <v>1410051016665</v>
      </c>
      <c r="B235" s="284">
        <v>6</v>
      </c>
      <c r="C235" s="284" t="s">
        <v>265</v>
      </c>
      <c r="D235" s="284" t="s">
        <v>302</v>
      </c>
      <c r="E235" s="284" t="s">
        <v>303</v>
      </c>
      <c r="F235" s="284" t="s">
        <v>1472</v>
      </c>
      <c r="G235" s="284" t="s">
        <v>542</v>
      </c>
    </row>
    <row r="236" spans="1:7" s="282" customFormat="1">
      <c r="A236" s="283">
        <v>1410051016673</v>
      </c>
      <c r="B236" s="284">
        <v>6</v>
      </c>
      <c r="C236" s="284" t="s">
        <v>265</v>
      </c>
      <c r="D236" s="284" t="s">
        <v>302</v>
      </c>
      <c r="E236" s="284" t="s">
        <v>303</v>
      </c>
      <c r="F236" s="284" t="s">
        <v>1473</v>
      </c>
      <c r="G236" s="284" t="s">
        <v>543</v>
      </c>
    </row>
    <row r="237" spans="1:7" s="282" customFormat="1">
      <c r="A237" s="283">
        <v>1410051016699</v>
      </c>
      <c r="B237" s="284">
        <v>6</v>
      </c>
      <c r="C237" s="284" t="s">
        <v>265</v>
      </c>
      <c r="D237" s="284" t="s">
        <v>309</v>
      </c>
      <c r="E237" s="284" t="s">
        <v>310</v>
      </c>
      <c r="F237" s="284" t="s">
        <v>1474</v>
      </c>
      <c r="G237" s="284" t="s">
        <v>544</v>
      </c>
    </row>
    <row r="238" spans="1:7" s="282" customFormat="1">
      <c r="A238" s="283">
        <v>1410051016715</v>
      </c>
      <c r="B238" s="284">
        <v>6</v>
      </c>
      <c r="C238" s="284" t="s">
        <v>265</v>
      </c>
      <c r="D238" s="284" t="s">
        <v>309</v>
      </c>
      <c r="E238" s="284" t="s">
        <v>310</v>
      </c>
      <c r="F238" s="284" t="s">
        <v>1475</v>
      </c>
      <c r="G238" s="284" t="s">
        <v>545</v>
      </c>
    </row>
    <row r="239" spans="1:7" s="282" customFormat="1">
      <c r="A239" s="283">
        <v>1410051016723</v>
      </c>
      <c r="B239" s="284">
        <v>6</v>
      </c>
      <c r="C239" s="284" t="s">
        <v>265</v>
      </c>
      <c r="D239" s="284" t="s">
        <v>309</v>
      </c>
      <c r="E239" s="284" t="s">
        <v>310</v>
      </c>
      <c r="F239" s="284" t="s">
        <v>1476</v>
      </c>
      <c r="G239" s="284" t="s">
        <v>546</v>
      </c>
    </row>
    <row r="240" spans="1:7" s="282" customFormat="1">
      <c r="A240" s="283">
        <v>1410051016731</v>
      </c>
      <c r="B240" s="284">
        <v>6</v>
      </c>
      <c r="C240" s="284" t="s">
        <v>265</v>
      </c>
      <c r="D240" s="284" t="s">
        <v>309</v>
      </c>
      <c r="E240" s="284" t="s">
        <v>310</v>
      </c>
      <c r="F240" s="284" t="s">
        <v>1477</v>
      </c>
      <c r="G240" s="284" t="s">
        <v>547</v>
      </c>
    </row>
    <row r="241" spans="1:7" s="282" customFormat="1">
      <c r="A241" s="283">
        <v>1410051016756</v>
      </c>
      <c r="B241" s="284">
        <v>6</v>
      </c>
      <c r="C241" s="284" t="s">
        <v>265</v>
      </c>
      <c r="D241" s="284" t="s">
        <v>309</v>
      </c>
      <c r="E241" s="284" t="s">
        <v>310</v>
      </c>
      <c r="F241" s="284" t="s">
        <v>1478</v>
      </c>
      <c r="G241" s="284" t="s">
        <v>548</v>
      </c>
    </row>
    <row r="242" spans="1:7" s="282" customFormat="1">
      <c r="A242" s="283">
        <v>1410051016772</v>
      </c>
      <c r="B242" s="284">
        <v>6</v>
      </c>
      <c r="C242" s="284" t="s">
        <v>265</v>
      </c>
      <c r="D242" s="284" t="s">
        <v>309</v>
      </c>
      <c r="E242" s="284" t="s">
        <v>310</v>
      </c>
      <c r="F242" s="284" t="s">
        <v>1479</v>
      </c>
      <c r="G242" s="284" t="s">
        <v>549</v>
      </c>
    </row>
    <row r="243" spans="1:7" s="282" customFormat="1">
      <c r="A243" s="283">
        <v>1410051016780</v>
      </c>
      <c r="B243" s="284">
        <v>6</v>
      </c>
      <c r="C243" s="284" t="s">
        <v>265</v>
      </c>
      <c r="D243" s="284" t="s">
        <v>309</v>
      </c>
      <c r="E243" s="284" t="s">
        <v>310</v>
      </c>
      <c r="F243" s="284" t="s">
        <v>1480</v>
      </c>
      <c r="G243" s="284" t="s">
        <v>550</v>
      </c>
    </row>
    <row r="244" spans="1:7" s="282" customFormat="1">
      <c r="A244" s="283">
        <v>1410051016806</v>
      </c>
      <c r="B244" s="284">
        <v>6</v>
      </c>
      <c r="C244" s="284" t="s">
        <v>265</v>
      </c>
      <c r="D244" s="284" t="s">
        <v>314</v>
      </c>
      <c r="E244" s="284" t="s">
        <v>315</v>
      </c>
      <c r="F244" s="284" t="s">
        <v>1481</v>
      </c>
      <c r="G244" s="284" t="s">
        <v>551</v>
      </c>
    </row>
    <row r="245" spans="1:7" s="282" customFormat="1">
      <c r="A245" s="283">
        <v>1410051016814</v>
      </c>
      <c r="B245" s="284">
        <v>6</v>
      </c>
      <c r="C245" s="284" t="s">
        <v>265</v>
      </c>
      <c r="D245" s="284" t="s">
        <v>314</v>
      </c>
      <c r="E245" s="284" t="s">
        <v>315</v>
      </c>
      <c r="F245" s="284" t="s">
        <v>1482</v>
      </c>
      <c r="G245" s="284" t="s">
        <v>552</v>
      </c>
    </row>
    <row r="246" spans="1:7" s="282" customFormat="1">
      <c r="A246" s="283">
        <v>1410051016830</v>
      </c>
      <c r="B246" s="284">
        <v>6</v>
      </c>
      <c r="C246" s="284" t="s">
        <v>265</v>
      </c>
      <c r="D246" s="284" t="s">
        <v>314</v>
      </c>
      <c r="E246" s="284" t="s">
        <v>315</v>
      </c>
      <c r="F246" s="284" t="s">
        <v>1483</v>
      </c>
      <c r="G246" s="284" t="s">
        <v>553</v>
      </c>
    </row>
    <row r="247" spans="1:7" s="282" customFormat="1">
      <c r="A247" s="283">
        <v>1410051016848</v>
      </c>
      <c r="B247" s="284">
        <v>6</v>
      </c>
      <c r="C247" s="284" t="s">
        <v>265</v>
      </c>
      <c r="D247" s="284" t="s">
        <v>314</v>
      </c>
      <c r="E247" s="284" t="s">
        <v>315</v>
      </c>
      <c r="F247" s="284" t="s">
        <v>1484</v>
      </c>
      <c r="G247" s="284" t="s">
        <v>554</v>
      </c>
    </row>
    <row r="248" spans="1:7" s="282" customFormat="1">
      <c r="A248" s="283">
        <v>1410051016855</v>
      </c>
      <c r="B248" s="284">
        <v>6</v>
      </c>
      <c r="C248" s="284" t="s">
        <v>265</v>
      </c>
      <c r="D248" s="284" t="s">
        <v>314</v>
      </c>
      <c r="E248" s="284" t="s">
        <v>315</v>
      </c>
      <c r="F248" s="284" t="s">
        <v>1485</v>
      </c>
      <c r="G248" s="284" t="s">
        <v>555</v>
      </c>
    </row>
    <row r="249" spans="1:7" s="282" customFormat="1">
      <c r="A249" s="283">
        <v>1410051016863</v>
      </c>
      <c r="B249" s="284">
        <v>6</v>
      </c>
      <c r="C249" s="284" t="s">
        <v>265</v>
      </c>
      <c r="D249" s="284" t="s">
        <v>314</v>
      </c>
      <c r="E249" s="284" t="s">
        <v>315</v>
      </c>
      <c r="F249" s="284" t="s">
        <v>1486</v>
      </c>
      <c r="G249" s="284" t="s">
        <v>556</v>
      </c>
    </row>
    <row r="250" spans="1:7" s="282" customFormat="1">
      <c r="A250" s="283">
        <v>1410051016871</v>
      </c>
      <c r="B250" s="284">
        <v>6</v>
      </c>
      <c r="C250" s="284" t="s">
        <v>265</v>
      </c>
      <c r="D250" s="284" t="s">
        <v>314</v>
      </c>
      <c r="E250" s="284" t="s">
        <v>315</v>
      </c>
      <c r="F250" s="284" t="s">
        <v>1487</v>
      </c>
      <c r="G250" s="284" t="s">
        <v>557</v>
      </c>
    </row>
    <row r="251" spans="1:7" s="282" customFormat="1">
      <c r="A251" s="283">
        <v>1410051016889</v>
      </c>
      <c r="B251" s="284">
        <v>6</v>
      </c>
      <c r="C251" s="284" t="s">
        <v>265</v>
      </c>
      <c r="D251" s="284" t="s">
        <v>314</v>
      </c>
      <c r="E251" s="284" t="s">
        <v>315</v>
      </c>
      <c r="F251" s="284" t="s">
        <v>1488</v>
      </c>
      <c r="G251" s="284" t="s">
        <v>558</v>
      </c>
    </row>
    <row r="252" spans="1:7" s="282" customFormat="1">
      <c r="A252" s="283">
        <v>1410051016897</v>
      </c>
      <c r="B252" s="284">
        <v>6</v>
      </c>
      <c r="C252" s="284" t="s">
        <v>265</v>
      </c>
      <c r="D252" s="284" t="s">
        <v>314</v>
      </c>
      <c r="E252" s="284" t="s">
        <v>315</v>
      </c>
      <c r="F252" s="284" t="s">
        <v>1489</v>
      </c>
      <c r="G252" s="284" t="s">
        <v>559</v>
      </c>
    </row>
    <row r="253" spans="1:7" s="282" customFormat="1">
      <c r="A253" s="283">
        <v>1410051016913</v>
      </c>
      <c r="B253" s="284">
        <v>6</v>
      </c>
      <c r="C253" s="284" t="s">
        <v>265</v>
      </c>
      <c r="D253" s="284" t="s">
        <v>324</v>
      </c>
      <c r="E253" s="284" t="s">
        <v>325</v>
      </c>
      <c r="F253" s="284" t="s">
        <v>1490</v>
      </c>
      <c r="G253" s="284" t="s">
        <v>560</v>
      </c>
    </row>
    <row r="254" spans="1:7" s="282" customFormat="1">
      <c r="A254" s="283">
        <v>1410051016921</v>
      </c>
      <c r="B254" s="284">
        <v>6</v>
      </c>
      <c r="C254" s="284" t="s">
        <v>265</v>
      </c>
      <c r="D254" s="284" t="s">
        <v>324</v>
      </c>
      <c r="E254" s="284" t="s">
        <v>325</v>
      </c>
      <c r="F254" s="284" t="s">
        <v>1491</v>
      </c>
      <c r="G254" s="284" t="s">
        <v>561</v>
      </c>
    </row>
    <row r="255" spans="1:7" s="282" customFormat="1">
      <c r="A255" s="283">
        <v>1410051016947</v>
      </c>
      <c r="B255" s="284">
        <v>6</v>
      </c>
      <c r="C255" s="284" t="s">
        <v>265</v>
      </c>
      <c r="D255" s="284" t="s">
        <v>324</v>
      </c>
      <c r="E255" s="284" t="s">
        <v>325</v>
      </c>
      <c r="F255" s="284" t="s">
        <v>1492</v>
      </c>
      <c r="G255" s="284" t="s">
        <v>562</v>
      </c>
    </row>
    <row r="256" spans="1:7" s="282" customFormat="1">
      <c r="A256" s="283">
        <v>1410051016954</v>
      </c>
      <c r="B256" s="284">
        <v>6</v>
      </c>
      <c r="C256" s="284" t="s">
        <v>265</v>
      </c>
      <c r="D256" s="284" t="s">
        <v>324</v>
      </c>
      <c r="E256" s="284" t="s">
        <v>325</v>
      </c>
      <c r="F256" s="284" t="s">
        <v>1493</v>
      </c>
      <c r="G256" s="284" t="s">
        <v>563</v>
      </c>
    </row>
    <row r="257" spans="1:7" s="282" customFormat="1">
      <c r="A257" s="283">
        <v>1410051016962</v>
      </c>
      <c r="B257" s="284">
        <v>6</v>
      </c>
      <c r="C257" s="284" t="s">
        <v>265</v>
      </c>
      <c r="D257" s="284" t="s">
        <v>324</v>
      </c>
      <c r="E257" s="284" t="s">
        <v>325</v>
      </c>
      <c r="F257" s="284" t="s">
        <v>1494</v>
      </c>
      <c r="G257" s="284" t="s">
        <v>564</v>
      </c>
    </row>
    <row r="258" spans="1:7" s="282" customFormat="1">
      <c r="A258" s="283">
        <v>1410051016970</v>
      </c>
      <c r="B258" s="284">
        <v>6</v>
      </c>
      <c r="C258" s="284" t="s">
        <v>265</v>
      </c>
      <c r="D258" s="284" t="s">
        <v>324</v>
      </c>
      <c r="E258" s="284" t="s">
        <v>325</v>
      </c>
      <c r="F258" s="284" t="s">
        <v>1495</v>
      </c>
      <c r="G258" s="284" t="s">
        <v>565</v>
      </c>
    </row>
    <row r="259" spans="1:7" s="282" customFormat="1">
      <c r="A259" s="283">
        <v>1410051016988</v>
      </c>
      <c r="B259" s="284">
        <v>6</v>
      </c>
      <c r="C259" s="284" t="s">
        <v>265</v>
      </c>
      <c r="D259" s="284" t="s">
        <v>324</v>
      </c>
      <c r="E259" s="284" t="s">
        <v>325</v>
      </c>
      <c r="F259" s="284" t="s">
        <v>1496</v>
      </c>
      <c r="G259" s="284" t="s">
        <v>566</v>
      </c>
    </row>
    <row r="260" spans="1:7" s="282" customFormat="1">
      <c r="A260" s="283">
        <v>1410051016996</v>
      </c>
      <c r="B260" s="284">
        <v>6</v>
      </c>
      <c r="C260" s="284" t="s">
        <v>265</v>
      </c>
      <c r="D260" s="284" t="s">
        <v>328</v>
      </c>
      <c r="E260" s="284" t="s">
        <v>329</v>
      </c>
      <c r="F260" s="284" t="s">
        <v>1497</v>
      </c>
      <c r="G260" s="284" t="s">
        <v>567</v>
      </c>
    </row>
    <row r="261" spans="1:7" s="282" customFormat="1">
      <c r="A261" s="283">
        <v>1410051017002</v>
      </c>
      <c r="B261" s="284">
        <v>6</v>
      </c>
      <c r="C261" s="284" t="s">
        <v>265</v>
      </c>
      <c r="D261" s="284" t="s">
        <v>328</v>
      </c>
      <c r="E261" s="284" t="s">
        <v>329</v>
      </c>
      <c r="F261" s="284" t="s">
        <v>1498</v>
      </c>
      <c r="G261" s="284" t="s">
        <v>568</v>
      </c>
    </row>
    <row r="262" spans="1:7" s="282" customFormat="1">
      <c r="A262" s="283">
        <v>1410051017010</v>
      </c>
      <c r="B262" s="284">
        <v>6</v>
      </c>
      <c r="C262" s="284" t="s">
        <v>265</v>
      </c>
      <c r="D262" s="284" t="s">
        <v>328</v>
      </c>
      <c r="E262" s="284" t="s">
        <v>329</v>
      </c>
      <c r="F262" s="284" t="s">
        <v>1499</v>
      </c>
      <c r="G262" s="284" t="s">
        <v>569</v>
      </c>
    </row>
    <row r="263" spans="1:7" s="282" customFormat="1">
      <c r="A263" s="283">
        <v>1410051017036</v>
      </c>
      <c r="B263" s="284">
        <v>6</v>
      </c>
      <c r="C263" s="284" t="s">
        <v>265</v>
      </c>
      <c r="D263" s="284" t="s">
        <v>328</v>
      </c>
      <c r="E263" s="284" t="s">
        <v>329</v>
      </c>
      <c r="F263" s="284" t="s">
        <v>1500</v>
      </c>
      <c r="G263" s="284" t="s">
        <v>570</v>
      </c>
    </row>
    <row r="264" spans="1:7" s="282" customFormat="1">
      <c r="A264" s="283">
        <v>1410051017044</v>
      </c>
      <c r="B264" s="284">
        <v>6</v>
      </c>
      <c r="C264" s="284" t="s">
        <v>265</v>
      </c>
      <c r="D264" s="284" t="s">
        <v>328</v>
      </c>
      <c r="E264" s="284" t="s">
        <v>329</v>
      </c>
      <c r="F264" s="284" t="s">
        <v>1501</v>
      </c>
      <c r="G264" s="284" t="s">
        <v>571</v>
      </c>
    </row>
    <row r="265" spans="1:7" s="282" customFormat="1">
      <c r="A265" s="283">
        <v>1410051017051</v>
      </c>
      <c r="B265" s="284">
        <v>6</v>
      </c>
      <c r="C265" s="284" t="s">
        <v>265</v>
      </c>
      <c r="D265" s="284" t="s">
        <v>328</v>
      </c>
      <c r="E265" s="284" t="s">
        <v>329</v>
      </c>
      <c r="F265" s="284" t="s">
        <v>1502</v>
      </c>
      <c r="G265" s="284" t="s">
        <v>572</v>
      </c>
    </row>
    <row r="266" spans="1:7" s="282" customFormat="1">
      <c r="A266" s="283">
        <v>1410051017069</v>
      </c>
      <c r="B266" s="284">
        <v>6</v>
      </c>
      <c r="C266" s="284" t="s">
        <v>265</v>
      </c>
      <c r="D266" s="284" t="s">
        <v>328</v>
      </c>
      <c r="E266" s="284" t="s">
        <v>329</v>
      </c>
      <c r="F266" s="284" t="s">
        <v>1503</v>
      </c>
      <c r="G266" s="284" t="s">
        <v>573</v>
      </c>
    </row>
    <row r="267" spans="1:7" s="282" customFormat="1">
      <c r="A267" s="283">
        <v>1410051017077</v>
      </c>
      <c r="B267" s="284">
        <v>6</v>
      </c>
      <c r="C267" s="284" t="s">
        <v>265</v>
      </c>
      <c r="D267" s="284" t="s">
        <v>328</v>
      </c>
      <c r="E267" s="284" t="s">
        <v>329</v>
      </c>
      <c r="F267" s="284" t="s">
        <v>1504</v>
      </c>
      <c r="G267" s="284" t="s">
        <v>574</v>
      </c>
    </row>
    <row r="268" spans="1:7" s="282" customFormat="1">
      <c r="A268" s="283">
        <v>1410051017085</v>
      </c>
      <c r="B268" s="284">
        <v>6</v>
      </c>
      <c r="C268" s="284" t="s">
        <v>265</v>
      </c>
      <c r="D268" s="284" t="s">
        <v>328</v>
      </c>
      <c r="E268" s="284" t="s">
        <v>329</v>
      </c>
      <c r="F268" s="284" t="s">
        <v>1505</v>
      </c>
      <c r="G268" s="284" t="s">
        <v>575</v>
      </c>
    </row>
    <row r="269" spans="1:7" s="282" customFormat="1">
      <c r="A269" s="283">
        <v>1410051017093</v>
      </c>
      <c r="B269" s="284">
        <v>6</v>
      </c>
      <c r="C269" s="284" t="s">
        <v>265</v>
      </c>
      <c r="D269" s="284" t="s">
        <v>332</v>
      </c>
      <c r="E269" s="284" t="s">
        <v>333</v>
      </c>
      <c r="F269" s="284" t="s">
        <v>1506</v>
      </c>
      <c r="G269" s="284" t="s">
        <v>576</v>
      </c>
    </row>
    <row r="270" spans="1:7" s="282" customFormat="1">
      <c r="A270" s="283">
        <v>1410051017101</v>
      </c>
      <c r="B270" s="284">
        <v>6</v>
      </c>
      <c r="C270" s="284" t="s">
        <v>265</v>
      </c>
      <c r="D270" s="284" t="s">
        <v>332</v>
      </c>
      <c r="E270" s="284" t="s">
        <v>333</v>
      </c>
      <c r="F270" s="284" t="s">
        <v>1507</v>
      </c>
      <c r="G270" s="284" t="s">
        <v>577</v>
      </c>
    </row>
    <row r="271" spans="1:7" s="282" customFormat="1">
      <c r="A271" s="283">
        <v>1410051017119</v>
      </c>
      <c r="B271" s="284">
        <v>6</v>
      </c>
      <c r="C271" s="284" t="s">
        <v>265</v>
      </c>
      <c r="D271" s="284" t="s">
        <v>332</v>
      </c>
      <c r="E271" s="284" t="s">
        <v>333</v>
      </c>
      <c r="F271" s="284" t="s">
        <v>578</v>
      </c>
      <c r="G271" s="284" t="s">
        <v>579</v>
      </c>
    </row>
    <row r="272" spans="1:7" s="282" customFormat="1">
      <c r="A272" s="283">
        <v>1410051017127</v>
      </c>
      <c r="B272" s="284">
        <v>6</v>
      </c>
      <c r="C272" s="284" t="s">
        <v>265</v>
      </c>
      <c r="D272" s="284" t="s">
        <v>332</v>
      </c>
      <c r="E272" s="284" t="s">
        <v>333</v>
      </c>
      <c r="F272" s="284" t="s">
        <v>1508</v>
      </c>
      <c r="G272" s="284" t="s">
        <v>580</v>
      </c>
    </row>
    <row r="273" spans="1:7" s="282" customFormat="1">
      <c r="A273" s="283">
        <v>1410051017135</v>
      </c>
      <c r="B273" s="284">
        <v>6</v>
      </c>
      <c r="C273" s="284" t="s">
        <v>265</v>
      </c>
      <c r="D273" s="284" t="s">
        <v>332</v>
      </c>
      <c r="E273" s="284" t="s">
        <v>333</v>
      </c>
      <c r="F273" s="284" t="s">
        <v>1509</v>
      </c>
      <c r="G273" s="284" t="s">
        <v>581</v>
      </c>
    </row>
    <row r="274" spans="1:7" s="282" customFormat="1">
      <c r="A274" s="283">
        <v>1410051017168</v>
      </c>
      <c r="B274" s="284">
        <v>6</v>
      </c>
      <c r="C274" s="284" t="s">
        <v>265</v>
      </c>
      <c r="D274" s="284" t="s">
        <v>332</v>
      </c>
      <c r="E274" s="284" t="s">
        <v>333</v>
      </c>
      <c r="F274" s="284" t="s">
        <v>1510</v>
      </c>
      <c r="G274" s="284" t="s">
        <v>582</v>
      </c>
    </row>
    <row r="275" spans="1:7" s="282" customFormat="1">
      <c r="A275" s="283">
        <v>1410051017176</v>
      </c>
      <c r="B275" s="284">
        <v>6</v>
      </c>
      <c r="C275" s="284" t="s">
        <v>265</v>
      </c>
      <c r="D275" s="284" t="s">
        <v>332</v>
      </c>
      <c r="E275" s="284" t="s">
        <v>333</v>
      </c>
      <c r="F275" s="284" t="s">
        <v>1511</v>
      </c>
      <c r="G275" s="284" t="s">
        <v>583</v>
      </c>
    </row>
    <row r="276" spans="1:7" s="282" customFormat="1">
      <c r="A276" s="283">
        <v>1410051017200</v>
      </c>
      <c r="B276" s="284">
        <v>6</v>
      </c>
      <c r="C276" s="284" t="s">
        <v>265</v>
      </c>
      <c r="D276" s="284" t="s">
        <v>332</v>
      </c>
      <c r="E276" s="284" t="s">
        <v>333</v>
      </c>
      <c r="F276" s="284" t="s">
        <v>584</v>
      </c>
      <c r="G276" s="284" t="s">
        <v>584</v>
      </c>
    </row>
    <row r="277" spans="1:7" s="282" customFormat="1">
      <c r="A277" s="283">
        <v>1410051017218</v>
      </c>
      <c r="B277" s="284">
        <v>6</v>
      </c>
      <c r="C277" s="284" t="s">
        <v>265</v>
      </c>
      <c r="D277" s="284" t="s">
        <v>332</v>
      </c>
      <c r="E277" s="284" t="s">
        <v>333</v>
      </c>
      <c r="F277" s="284" t="s">
        <v>1512</v>
      </c>
      <c r="G277" s="284" t="s">
        <v>585</v>
      </c>
    </row>
    <row r="278" spans="1:7" s="282" customFormat="1">
      <c r="A278" s="283">
        <v>1410051017242</v>
      </c>
      <c r="B278" s="284">
        <v>6</v>
      </c>
      <c r="C278" s="284" t="s">
        <v>265</v>
      </c>
      <c r="D278" s="284" t="s">
        <v>332</v>
      </c>
      <c r="E278" s="284" t="s">
        <v>333</v>
      </c>
      <c r="F278" s="284" t="s">
        <v>1513</v>
      </c>
      <c r="G278" s="284" t="s">
        <v>586</v>
      </c>
    </row>
    <row r="279" spans="1:7" s="282" customFormat="1">
      <c r="A279" s="283">
        <v>1410051017259</v>
      </c>
      <c r="B279" s="284">
        <v>6</v>
      </c>
      <c r="C279" s="284" t="s">
        <v>265</v>
      </c>
      <c r="D279" s="284" t="s">
        <v>332</v>
      </c>
      <c r="E279" s="284" t="s">
        <v>333</v>
      </c>
      <c r="F279" s="284" t="s">
        <v>1514</v>
      </c>
      <c r="G279" s="284" t="s">
        <v>587</v>
      </c>
    </row>
    <row r="280" spans="1:7" s="282" customFormat="1">
      <c r="A280" s="283">
        <v>1410051017283</v>
      </c>
      <c r="B280" s="284">
        <v>6</v>
      </c>
      <c r="C280" s="284" t="s">
        <v>265</v>
      </c>
      <c r="D280" s="284" t="s">
        <v>337</v>
      </c>
      <c r="E280" s="284" t="s">
        <v>338</v>
      </c>
      <c r="F280" s="284" t="s">
        <v>1515</v>
      </c>
      <c r="G280" s="284" t="s">
        <v>588</v>
      </c>
    </row>
    <row r="281" spans="1:7" s="282" customFormat="1">
      <c r="A281" s="283">
        <v>1410051017291</v>
      </c>
      <c r="B281" s="284">
        <v>6</v>
      </c>
      <c r="C281" s="284" t="s">
        <v>265</v>
      </c>
      <c r="D281" s="284" t="s">
        <v>337</v>
      </c>
      <c r="E281" s="284" t="s">
        <v>338</v>
      </c>
      <c r="F281" s="284" t="s">
        <v>1516</v>
      </c>
      <c r="G281" s="284" t="s">
        <v>589</v>
      </c>
    </row>
    <row r="282" spans="1:7" s="282" customFormat="1">
      <c r="A282" s="283">
        <v>1410051017317</v>
      </c>
      <c r="B282" s="284">
        <v>6</v>
      </c>
      <c r="C282" s="284" t="s">
        <v>265</v>
      </c>
      <c r="D282" s="284" t="s">
        <v>337</v>
      </c>
      <c r="E282" s="284" t="s">
        <v>338</v>
      </c>
      <c r="F282" s="284" t="s">
        <v>1517</v>
      </c>
      <c r="G282" s="284" t="s">
        <v>590</v>
      </c>
    </row>
    <row r="283" spans="1:7" s="282" customFormat="1">
      <c r="A283" s="283">
        <v>1410051017325</v>
      </c>
      <c r="B283" s="284">
        <v>6</v>
      </c>
      <c r="C283" s="284" t="s">
        <v>265</v>
      </c>
      <c r="D283" s="284" t="s">
        <v>337</v>
      </c>
      <c r="E283" s="284" t="s">
        <v>338</v>
      </c>
      <c r="F283" s="284" t="s">
        <v>1518</v>
      </c>
      <c r="G283" s="284" t="s">
        <v>591</v>
      </c>
    </row>
    <row r="284" spans="1:7" s="282" customFormat="1">
      <c r="A284" s="283">
        <v>1410051017333</v>
      </c>
      <c r="B284" s="284">
        <v>6</v>
      </c>
      <c r="C284" s="284" t="s">
        <v>265</v>
      </c>
      <c r="D284" s="284" t="s">
        <v>337</v>
      </c>
      <c r="E284" s="284" t="s">
        <v>338</v>
      </c>
      <c r="F284" s="284" t="s">
        <v>1519</v>
      </c>
      <c r="G284" s="284" t="s">
        <v>592</v>
      </c>
    </row>
    <row r="285" spans="1:7" s="282" customFormat="1">
      <c r="A285" s="283">
        <v>1410051017341</v>
      </c>
      <c r="B285" s="284">
        <v>6</v>
      </c>
      <c r="C285" s="284" t="s">
        <v>265</v>
      </c>
      <c r="D285" s="284" t="s">
        <v>337</v>
      </c>
      <c r="E285" s="284" t="s">
        <v>338</v>
      </c>
      <c r="F285" s="284" t="s">
        <v>1520</v>
      </c>
      <c r="G285" s="284" t="s">
        <v>593</v>
      </c>
    </row>
    <row r="286" spans="1:7" s="282" customFormat="1">
      <c r="A286" s="283">
        <v>1410051017358</v>
      </c>
      <c r="B286" s="284">
        <v>6</v>
      </c>
      <c r="C286" s="284" t="s">
        <v>265</v>
      </c>
      <c r="D286" s="284" t="s">
        <v>337</v>
      </c>
      <c r="E286" s="284" t="s">
        <v>338</v>
      </c>
      <c r="F286" s="284" t="s">
        <v>1521</v>
      </c>
      <c r="G286" s="284" t="s">
        <v>594</v>
      </c>
    </row>
    <row r="287" spans="1:7" s="282" customFormat="1">
      <c r="A287" s="283">
        <v>1410051017374</v>
      </c>
      <c r="B287" s="284">
        <v>6</v>
      </c>
      <c r="C287" s="284" t="s">
        <v>265</v>
      </c>
      <c r="D287" s="284" t="s">
        <v>337</v>
      </c>
      <c r="E287" s="284" t="s">
        <v>338</v>
      </c>
      <c r="F287" s="284" t="s">
        <v>1522</v>
      </c>
      <c r="G287" s="284" t="s">
        <v>595</v>
      </c>
    </row>
    <row r="288" spans="1:7" s="282" customFormat="1">
      <c r="A288" s="283">
        <v>1410051017382</v>
      </c>
      <c r="B288" s="284">
        <v>6</v>
      </c>
      <c r="C288" s="284" t="s">
        <v>265</v>
      </c>
      <c r="D288" s="284" t="s">
        <v>342</v>
      </c>
      <c r="E288" s="284" t="s">
        <v>343</v>
      </c>
      <c r="F288" s="284" t="s">
        <v>1523</v>
      </c>
      <c r="G288" s="284" t="s">
        <v>596</v>
      </c>
    </row>
    <row r="289" spans="1:7" s="282" customFormat="1">
      <c r="A289" s="283">
        <v>1410051017390</v>
      </c>
      <c r="B289" s="284">
        <v>6</v>
      </c>
      <c r="C289" s="284" t="s">
        <v>265</v>
      </c>
      <c r="D289" s="284" t="s">
        <v>342</v>
      </c>
      <c r="E289" s="284" t="s">
        <v>343</v>
      </c>
      <c r="F289" s="284" t="s">
        <v>1524</v>
      </c>
      <c r="G289" s="284" t="s">
        <v>597</v>
      </c>
    </row>
    <row r="290" spans="1:7" s="282" customFormat="1">
      <c r="A290" s="283">
        <v>1410051017408</v>
      </c>
      <c r="B290" s="284">
        <v>6</v>
      </c>
      <c r="C290" s="284" t="s">
        <v>265</v>
      </c>
      <c r="D290" s="284" t="s">
        <v>342</v>
      </c>
      <c r="E290" s="284" t="s">
        <v>343</v>
      </c>
      <c r="F290" s="284" t="s">
        <v>1525</v>
      </c>
      <c r="G290" s="284" t="s">
        <v>598</v>
      </c>
    </row>
    <row r="291" spans="1:7" s="282" customFormat="1">
      <c r="A291" s="283">
        <v>1410051017416</v>
      </c>
      <c r="B291" s="284">
        <v>6</v>
      </c>
      <c r="C291" s="284" t="s">
        <v>265</v>
      </c>
      <c r="D291" s="284" t="s">
        <v>342</v>
      </c>
      <c r="E291" s="284" t="s">
        <v>343</v>
      </c>
      <c r="F291" s="284" t="s">
        <v>599</v>
      </c>
      <c r="G291" s="284" t="s">
        <v>600</v>
      </c>
    </row>
    <row r="292" spans="1:7" s="282" customFormat="1">
      <c r="A292" s="283">
        <v>1410051017432</v>
      </c>
      <c r="B292" s="284">
        <v>6</v>
      </c>
      <c r="C292" s="284" t="s">
        <v>265</v>
      </c>
      <c r="D292" s="284" t="s">
        <v>342</v>
      </c>
      <c r="E292" s="284" t="s">
        <v>343</v>
      </c>
      <c r="F292" s="284" t="s">
        <v>1526</v>
      </c>
      <c r="G292" s="284" t="s">
        <v>601</v>
      </c>
    </row>
    <row r="293" spans="1:7" s="282" customFormat="1">
      <c r="A293" s="283">
        <v>1410051017457</v>
      </c>
      <c r="B293" s="284">
        <v>6</v>
      </c>
      <c r="C293" s="284" t="s">
        <v>265</v>
      </c>
      <c r="D293" s="284" t="s">
        <v>342</v>
      </c>
      <c r="E293" s="284" t="s">
        <v>343</v>
      </c>
      <c r="F293" s="284" t="s">
        <v>1527</v>
      </c>
      <c r="G293" s="284" t="s">
        <v>602</v>
      </c>
    </row>
    <row r="294" spans="1:7" s="282" customFormat="1">
      <c r="A294" s="283">
        <v>1410051017465</v>
      </c>
      <c r="B294" s="284">
        <v>6</v>
      </c>
      <c r="C294" s="284" t="s">
        <v>265</v>
      </c>
      <c r="D294" s="284" t="s">
        <v>342</v>
      </c>
      <c r="E294" s="284" t="s">
        <v>343</v>
      </c>
      <c r="F294" s="284" t="s">
        <v>1528</v>
      </c>
      <c r="G294" s="284" t="s">
        <v>603</v>
      </c>
    </row>
    <row r="295" spans="1:7" s="282" customFormat="1">
      <c r="A295" s="283">
        <v>1410051017473</v>
      </c>
      <c r="B295" s="284">
        <v>6</v>
      </c>
      <c r="C295" s="284" t="s">
        <v>265</v>
      </c>
      <c r="D295" s="284" t="s">
        <v>342</v>
      </c>
      <c r="E295" s="284" t="s">
        <v>343</v>
      </c>
      <c r="F295" s="284" t="s">
        <v>1529</v>
      </c>
      <c r="G295" s="284" t="s">
        <v>604</v>
      </c>
    </row>
    <row r="296" spans="1:7" s="282" customFormat="1">
      <c r="A296" s="283">
        <v>1410051017481</v>
      </c>
      <c r="B296" s="284">
        <v>6</v>
      </c>
      <c r="C296" s="284" t="s">
        <v>265</v>
      </c>
      <c r="D296" s="284" t="s">
        <v>342</v>
      </c>
      <c r="E296" s="284" t="s">
        <v>343</v>
      </c>
      <c r="F296" s="284" t="s">
        <v>1530</v>
      </c>
      <c r="G296" s="284" t="s">
        <v>605</v>
      </c>
    </row>
    <row r="297" spans="1:7" s="282" customFormat="1">
      <c r="A297" s="283">
        <v>1410051017499</v>
      </c>
      <c r="B297" s="284">
        <v>6</v>
      </c>
      <c r="C297" s="284" t="s">
        <v>265</v>
      </c>
      <c r="D297" s="284" t="s">
        <v>342</v>
      </c>
      <c r="E297" s="284" t="s">
        <v>343</v>
      </c>
      <c r="F297" s="284" t="s">
        <v>1531</v>
      </c>
      <c r="G297" s="284" t="s">
        <v>606</v>
      </c>
    </row>
    <row r="298" spans="1:7" s="282" customFormat="1">
      <c r="A298" s="283">
        <v>1410051017507</v>
      </c>
      <c r="B298" s="284">
        <v>6</v>
      </c>
      <c r="C298" s="284" t="s">
        <v>265</v>
      </c>
      <c r="D298" s="284" t="s">
        <v>354</v>
      </c>
      <c r="E298" s="284" t="s">
        <v>355</v>
      </c>
      <c r="F298" s="284" t="s">
        <v>1532</v>
      </c>
      <c r="G298" s="284" t="s">
        <v>607</v>
      </c>
    </row>
    <row r="299" spans="1:7" s="282" customFormat="1">
      <c r="A299" s="283">
        <v>1410051017515</v>
      </c>
      <c r="B299" s="284">
        <v>6</v>
      </c>
      <c r="C299" s="284" t="s">
        <v>265</v>
      </c>
      <c r="D299" s="284" t="s">
        <v>354</v>
      </c>
      <c r="E299" s="284" t="s">
        <v>355</v>
      </c>
      <c r="F299" s="284" t="s">
        <v>1533</v>
      </c>
      <c r="G299" s="284" t="s">
        <v>608</v>
      </c>
    </row>
    <row r="300" spans="1:7" s="282" customFormat="1">
      <c r="A300" s="283">
        <v>1410051017523</v>
      </c>
      <c r="B300" s="284">
        <v>6</v>
      </c>
      <c r="C300" s="284" t="s">
        <v>265</v>
      </c>
      <c r="D300" s="284" t="s">
        <v>354</v>
      </c>
      <c r="E300" s="284" t="s">
        <v>355</v>
      </c>
      <c r="F300" s="284" t="s">
        <v>1534</v>
      </c>
      <c r="G300" s="284" t="s">
        <v>609</v>
      </c>
    </row>
    <row r="301" spans="1:7" s="282" customFormat="1">
      <c r="A301" s="283">
        <v>1410051017531</v>
      </c>
      <c r="B301" s="284">
        <v>6</v>
      </c>
      <c r="C301" s="284" t="s">
        <v>265</v>
      </c>
      <c r="D301" s="284" t="s">
        <v>354</v>
      </c>
      <c r="E301" s="284" t="s">
        <v>355</v>
      </c>
      <c r="F301" s="284" t="s">
        <v>1535</v>
      </c>
      <c r="G301" s="284" t="s">
        <v>610</v>
      </c>
    </row>
    <row r="302" spans="1:7" s="282" customFormat="1">
      <c r="A302" s="283">
        <v>1410051017549</v>
      </c>
      <c r="B302" s="284">
        <v>6</v>
      </c>
      <c r="C302" s="284" t="s">
        <v>265</v>
      </c>
      <c r="D302" s="284" t="s">
        <v>354</v>
      </c>
      <c r="E302" s="284" t="s">
        <v>355</v>
      </c>
      <c r="F302" s="284" t="s">
        <v>1536</v>
      </c>
      <c r="G302" s="284" t="s">
        <v>611</v>
      </c>
    </row>
    <row r="303" spans="1:7" s="282" customFormat="1">
      <c r="A303" s="283">
        <v>1410051017556</v>
      </c>
      <c r="B303" s="284">
        <v>6</v>
      </c>
      <c r="C303" s="284" t="s">
        <v>265</v>
      </c>
      <c r="D303" s="284" t="s">
        <v>354</v>
      </c>
      <c r="E303" s="284" t="s">
        <v>355</v>
      </c>
      <c r="F303" s="284" t="s">
        <v>1537</v>
      </c>
      <c r="G303" s="284" t="s">
        <v>612</v>
      </c>
    </row>
    <row r="304" spans="1:7" s="282" customFormat="1">
      <c r="A304" s="283">
        <v>1410051017564</v>
      </c>
      <c r="B304" s="284">
        <v>6</v>
      </c>
      <c r="C304" s="284" t="s">
        <v>265</v>
      </c>
      <c r="D304" s="284" t="s">
        <v>354</v>
      </c>
      <c r="E304" s="284" t="s">
        <v>355</v>
      </c>
      <c r="F304" s="284" t="s">
        <v>1538</v>
      </c>
      <c r="G304" s="284" t="s">
        <v>613</v>
      </c>
    </row>
    <row r="305" spans="1:7" s="282" customFormat="1">
      <c r="A305" s="283">
        <v>1410051017572</v>
      </c>
      <c r="B305" s="284">
        <v>6</v>
      </c>
      <c r="C305" s="284" t="s">
        <v>265</v>
      </c>
      <c r="D305" s="284" t="s">
        <v>354</v>
      </c>
      <c r="E305" s="284" t="s">
        <v>355</v>
      </c>
      <c r="F305" s="284" t="s">
        <v>1539</v>
      </c>
      <c r="G305" s="284" t="s">
        <v>614</v>
      </c>
    </row>
    <row r="306" spans="1:7" s="282" customFormat="1">
      <c r="A306" s="283">
        <v>1410051017580</v>
      </c>
      <c r="B306" s="284">
        <v>6</v>
      </c>
      <c r="C306" s="284" t="s">
        <v>265</v>
      </c>
      <c r="D306" s="284" t="s">
        <v>354</v>
      </c>
      <c r="E306" s="284" t="s">
        <v>355</v>
      </c>
      <c r="F306" s="284" t="s">
        <v>1540</v>
      </c>
      <c r="G306" s="284" t="s">
        <v>615</v>
      </c>
    </row>
    <row r="307" spans="1:7" s="282" customFormat="1">
      <c r="A307" s="283">
        <v>1410051017598</v>
      </c>
      <c r="B307" s="284">
        <v>6</v>
      </c>
      <c r="C307" s="284" t="s">
        <v>265</v>
      </c>
      <c r="D307" s="284" t="s">
        <v>354</v>
      </c>
      <c r="E307" s="284" t="s">
        <v>355</v>
      </c>
      <c r="F307" s="284" t="s">
        <v>1541</v>
      </c>
      <c r="G307" s="284" t="s">
        <v>616</v>
      </c>
    </row>
    <row r="308" spans="1:7" s="282" customFormat="1">
      <c r="A308" s="283">
        <v>1410051017606</v>
      </c>
      <c r="B308" s="284">
        <v>6</v>
      </c>
      <c r="C308" s="284" t="s">
        <v>265</v>
      </c>
      <c r="D308" s="284" t="s">
        <v>354</v>
      </c>
      <c r="E308" s="284" t="s">
        <v>355</v>
      </c>
      <c r="F308" s="284" t="s">
        <v>1542</v>
      </c>
      <c r="G308" s="284" t="s">
        <v>617</v>
      </c>
    </row>
    <row r="309" spans="1:7" s="282" customFormat="1">
      <c r="A309" s="283">
        <v>1410051017614</v>
      </c>
      <c r="B309" s="284">
        <v>6</v>
      </c>
      <c r="C309" s="284" t="s">
        <v>265</v>
      </c>
      <c r="D309" s="284" t="s">
        <v>359</v>
      </c>
      <c r="E309" s="284" t="s">
        <v>360</v>
      </c>
      <c r="F309" s="284" t="s">
        <v>1543</v>
      </c>
      <c r="G309" s="284" t="s">
        <v>618</v>
      </c>
    </row>
    <row r="310" spans="1:7" s="282" customFormat="1">
      <c r="A310" s="283">
        <v>1410051017622</v>
      </c>
      <c r="B310" s="284">
        <v>6</v>
      </c>
      <c r="C310" s="284" t="s">
        <v>265</v>
      </c>
      <c r="D310" s="284" t="s">
        <v>359</v>
      </c>
      <c r="E310" s="284" t="s">
        <v>360</v>
      </c>
      <c r="F310" s="284" t="s">
        <v>1544</v>
      </c>
      <c r="G310" s="284" t="s">
        <v>619</v>
      </c>
    </row>
    <row r="311" spans="1:7" s="282" customFormat="1">
      <c r="A311" s="283">
        <v>1410051017630</v>
      </c>
      <c r="B311" s="284">
        <v>6</v>
      </c>
      <c r="C311" s="284" t="s">
        <v>265</v>
      </c>
      <c r="D311" s="284" t="s">
        <v>359</v>
      </c>
      <c r="E311" s="284" t="s">
        <v>360</v>
      </c>
      <c r="F311" s="284" t="s">
        <v>1545</v>
      </c>
      <c r="G311" s="284" t="s">
        <v>620</v>
      </c>
    </row>
    <row r="312" spans="1:7" s="282" customFormat="1">
      <c r="A312" s="283">
        <v>1410051017648</v>
      </c>
      <c r="B312" s="284">
        <v>6</v>
      </c>
      <c r="C312" s="284" t="s">
        <v>265</v>
      </c>
      <c r="D312" s="284" t="s">
        <v>359</v>
      </c>
      <c r="E312" s="284" t="s">
        <v>360</v>
      </c>
      <c r="F312" s="284" t="s">
        <v>1546</v>
      </c>
      <c r="G312" s="284" t="s">
        <v>621</v>
      </c>
    </row>
    <row r="313" spans="1:7" s="282" customFormat="1">
      <c r="A313" s="283">
        <v>1410051017655</v>
      </c>
      <c r="B313" s="284">
        <v>6</v>
      </c>
      <c r="C313" s="284" t="s">
        <v>265</v>
      </c>
      <c r="D313" s="284" t="s">
        <v>359</v>
      </c>
      <c r="E313" s="284" t="s">
        <v>360</v>
      </c>
      <c r="F313" s="284" t="s">
        <v>1547</v>
      </c>
      <c r="G313" s="284" t="s">
        <v>622</v>
      </c>
    </row>
    <row r="314" spans="1:7" s="282" customFormat="1">
      <c r="A314" s="283">
        <v>1410051017663</v>
      </c>
      <c r="B314" s="284">
        <v>6</v>
      </c>
      <c r="C314" s="284" t="s">
        <v>265</v>
      </c>
      <c r="D314" s="284" t="s">
        <v>359</v>
      </c>
      <c r="E314" s="284" t="s">
        <v>360</v>
      </c>
      <c r="F314" s="284" t="s">
        <v>1548</v>
      </c>
      <c r="G314" s="284" t="s">
        <v>623</v>
      </c>
    </row>
    <row r="315" spans="1:7" s="282" customFormat="1">
      <c r="A315" s="283">
        <v>1410051017671</v>
      </c>
      <c r="B315" s="284">
        <v>6</v>
      </c>
      <c r="C315" s="284" t="s">
        <v>265</v>
      </c>
      <c r="D315" s="284" t="s">
        <v>359</v>
      </c>
      <c r="E315" s="284" t="s">
        <v>360</v>
      </c>
      <c r="F315" s="284" t="s">
        <v>1549</v>
      </c>
      <c r="G315" s="284" t="s">
        <v>624</v>
      </c>
    </row>
    <row r="316" spans="1:7" s="282" customFormat="1">
      <c r="A316" s="283">
        <v>1410051017689</v>
      </c>
      <c r="B316" s="284">
        <v>6</v>
      </c>
      <c r="C316" s="284" t="s">
        <v>265</v>
      </c>
      <c r="D316" s="284" t="s">
        <v>359</v>
      </c>
      <c r="E316" s="284" t="s">
        <v>360</v>
      </c>
      <c r="F316" s="284" t="s">
        <v>1550</v>
      </c>
      <c r="G316" s="284" t="s">
        <v>625</v>
      </c>
    </row>
    <row r="317" spans="1:7" s="282" customFormat="1">
      <c r="A317" s="283">
        <v>1410051017697</v>
      </c>
      <c r="B317" s="284">
        <v>6</v>
      </c>
      <c r="C317" s="284" t="s">
        <v>265</v>
      </c>
      <c r="D317" s="284" t="s">
        <v>359</v>
      </c>
      <c r="E317" s="284" t="s">
        <v>360</v>
      </c>
      <c r="F317" s="284" t="s">
        <v>1551</v>
      </c>
      <c r="G317" s="284" t="s">
        <v>626</v>
      </c>
    </row>
    <row r="318" spans="1:7" s="282" customFormat="1">
      <c r="A318" s="283">
        <v>1410051017705</v>
      </c>
      <c r="B318" s="284">
        <v>6</v>
      </c>
      <c r="C318" s="284" t="s">
        <v>265</v>
      </c>
      <c r="D318" s="284" t="s">
        <v>359</v>
      </c>
      <c r="E318" s="284" t="s">
        <v>360</v>
      </c>
      <c r="F318" s="284" t="s">
        <v>1552</v>
      </c>
      <c r="G318" s="284" t="s">
        <v>627</v>
      </c>
    </row>
    <row r="319" spans="1:7" s="282" customFormat="1">
      <c r="A319" s="283">
        <v>1410051017713</v>
      </c>
      <c r="B319" s="284">
        <v>6</v>
      </c>
      <c r="C319" s="284" t="s">
        <v>265</v>
      </c>
      <c r="D319" s="284" t="s">
        <v>359</v>
      </c>
      <c r="E319" s="284" t="s">
        <v>360</v>
      </c>
      <c r="F319" s="284" t="s">
        <v>1553</v>
      </c>
      <c r="G319" s="284" t="s">
        <v>628</v>
      </c>
    </row>
    <row r="320" spans="1:7" s="282" customFormat="1">
      <c r="A320" s="283">
        <v>1410051017721</v>
      </c>
      <c r="B320" s="284">
        <v>6</v>
      </c>
      <c r="C320" s="284" t="s">
        <v>265</v>
      </c>
      <c r="D320" s="284" t="s">
        <v>366</v>
      </c>
      <c r="E320" s="284" t="s">
        <v>367</v>
      </c>
      <c r="F320" s="284" t="s">
        <v>1554</v>
      </c>
      <c r="G320" s="284" t="s">
        <v>629</v>
      </c>
    </row>
    <row r="321" spans="1:7" s="282" customFormat="1">
      <c r="A321" s="283">
        <v>1410051017739</v>
      </c>
      <c r="B321" s="284">
        <v>6</v>
      </c>
      <c r="C321" s="284" t="s">
        <v>265</v>
      </c>
      <c r="D321" s="284" t="s">
        <v>366</v>
      </c>
      <c r="E321" s="284" t="s">
        <v>367</v>
      </c>
      <c r="F321" s="284" t="s">
        <v>1555</v>
      </c>
      <c r="G321" s="284" t="s">
        <v>630</v>
      </c>
    </row>
    <row r="322" spans="1:7" s="282" customFormat="1">
      <c r="A322" s="283">
        <v>1410051017747</v>
      </c>
      <c r="B322" s="284">
        <v>6</v>
      </c>
      <c r="C322" s="284" t="s">
        <v>265</v>
      </c>
      <c r="D322" s="284" t="s">
        <v>366</v>
      </c>
      <c r="E322" s="284" t="s">
        <v>367</v>
      </c>
      <c r="F322" s="284" t="s">
        <v>1556</v>
      </c>
      <c r="G322" s="284" t="s">
        <v>631</v>
      </c>
    </row>
    <row r="323" spans="1:7" s="282" customFormat="1">
      <c r="A323" s="283">
        <v>1410051017762</v>
      </c>
      <c r="B323" s="284">
        <v>6</v>
      </c>
      <c r="C323" s="284" t="s">
        <v>265</v>
      </c>
      <c r="D323" s="284" t="s">
        <v>370</v>
      </c>
      <c r="E323" s="284" t="s">
        <v>371</v>
      </c>
      <c r="F323" s="284" t="s">
        <v>1557</v>
      </c>
      <c r="G323" s="284" t="s">
        <v>632</v>
      </c>
    </row>
    <row r="324" spans="1:7" s="282" customFormat="1">
      <c r="A324" s="283">
        <v>1410051017770</v>
      </c>
      <c r="B324" s="284">
        <v>6</v>
      </c>
      <c r="C324" s="284" t="s">
        <v>265</v>
      </c>
      <c r="D324" s="284" t="s">
        <v>370</v>
      </c>
      <c r="E324" s="284" t="s">
        <v>371</v>
      </c>
      <c r="F324" s="284" t="s">
        <v>1558</v>
      </c>
      <c r="G324" s="284" t="s">
        <v>633</v>
      </c>
    </row>
    <row r="325" spans="1:7" s="282" customFormat="1">
      <c r="A325" s="283">
        <v>1410051017796</v>
      </c>
      <c r="B325" s="284">
        <v>6</v>
      </c>
      <c r="C325" s="284" t="s">
        <v>265</v>
      </c>
      <c r="D325" s="284" t="s">
        <v>370</v>
      </c>
      <c r="E325" s="284" t="s">
        <v>371</v>
      </c>
      <c r="F325" s="284" t="s">
        <v>1559</v>
      </c>
      <c r="G325" s="284" t="s">
        <v>634</v>
      </c>
    </row>
    <row r="326" spans="1:7" s="282" customFormat="1">
      <c r="A326" s="283">
        <v>1410051017804</v>
      </c>
      <c r="B326" s="284">
        <v>6</v>
      </c>
      <c r="C326" s="284" t="s">
        <v>265</v>
      </c>
      <c r="D326" s="284" t="s">
        <v>370</v>
      </c>
      <c r="E326" s="284" t="s">
        <v>371</v>
      </c>
      <c r="F326" s="284" t="s">
        <v>1560</v>
      </c>
      <c r="G326" s="284" t="s">
        <v>635</v>
      </c>
    </row>
    <row r="327" spans="1:7" s="282" customFormat="1">
      <c r="A327" s="283">
        <v>1410051017812</v>
      </c>
      <c r="B327" s="284">
        <v>6</v>
      </c>
      <c r="C327" s="284" t="s">
        <v>265</v>
      </c>
      <c r="D327" s="284" t="s">
        <v>370</v>
      </c>
      <c r="E327" s="284" t="s">
        <v>371</v>
      </c>
      <c r="F327" s="284" t="s">
        <v>1561</v>
      </c>
      <c r="G327" s="284" t="s">
        <v>636</v>
      </c>
    </row>
    <row r="328" spans="1:7" s="282" customFormat="1">
      <c r="A328" s="283">
        <v>1410051017820</v>
      </c>
      <c r="B328" s="284">
        <v>6</v>
      </c>
      <c r="C328" s="284" t="s">
        <v>265</v>
      </c>
      <c r="D328" s="284" t="s">
        <v>370</v>
      </c>
      <c r="E328" s="284" t="s">
        <v>371</v>
      </c>
      <c r="F328" s="284" t="s">
        <v>1562</v>
      </c>
      <c r="G328" s="284" t="s">
        <v>637</v>
      </c>
    </row>
    <row r="329" spans="1:7" s="282" customFormat="1">
      <c r="A329" s="283">
        <v>1410051017838</v>
      </c>
      <c r="B329" s="284">
        <v>6</v>
      </c>
      <c r="C329" s="284" t="s">
        <v>265</v>
      </c>
      <c r="D329" s="284" t="s">
        <v>370</v>
      </c>
      <c r="E329" s="284" t="s">
        <v>371</v>
      </c>
      <c r="F329" s="284" t="s">
        <v>1563</v>
      </c>
      <c r="G329" s="284" t="s">
        <v>638</v>
      </c>
    </row>
    <row r="330" spans="1:7" s="282" customFormat="1">
      <c r="A330" s="283">
        <v>1410051017846</v>
      </c>
      <c r="B330" s="284">
        <v>6</v>
      </c>
      <c r="C330" s="284" t="s">
        <v>265</v>
      </c>
      <c r="D330" s="284" t="s">
        <v>373</v>
      </c>
      <c r="E330" s="284" t="s">
        <v>374</v>
      </c>
      <c r="F330" s="284" t="s">
        <v>1564</v>
      </c>
      <c r="G330" s="284" t="s">
        <v>639</v>
      </c>
    </row>
    <row r="331" spans="1:7" s="282" customFormat="1">
      <c r="A331" s="283">
        <v>1410051017861</v>
      </c>
      <c r="B331" s="284">
        <v>6</v>
      </c>
      <c r="C331" s="284" t="s">
        <v>265</v>
      </c>
      <c r="D331" s="284" t="s">
        <v>268</v>
      </c>
      <c r="E331" s="284" t="s">
        <v>269</v>
      </c>
      <c r="F331" s="284" t="s">
        <v>1565</v>
      </c>
      <c r="G331" s="284" t="s">
        <v>640</v>
      </c>
    </row>
    <row r="332" spans="1:7" s="282" customFormat="1">
      <c r="A332" s="283">
        <v>1410051017879</v>
      </c>
      <c r="B332" s="284">
        <v>6</v>
      </c>
      <c r="C332" s="284" t="s">
        <v>265</v>
      </c>
      <c r="D332" s="284" t="s">
        <v>268</v>
      </c>
      <c r="E332" s="284" t="s">
        <v>269</v>
      </c>
      <c r="F332" s="284" t="s">
        <v>1566</v>
      </c>
      <c r="G332" s="284" t="s">
        <v>641</v>
      </c>
    </row>
    <row r="333" spans="1:7" s="282" customFormat="1">
      <c r="A333" s="283">
        <v>1410051017887</v>
      </c>
      <c r="B333" s="284">
        <v>6</v>
      </c>
      <c r="C333" s="284" t="s">
        <v>265</v>
      </c>
      <c r="D333" s="284" t="s">
        <v>268</v>
      </c>
      <c r="E333" s="284" t="s">
        <v>269</v>
      </c>
      <c r="F333" s="284" t="s">
        <v>1567</v>
      </c>
      <c r="G333" s="284" t="s">
        <v>642</v>
      </c>
    </row>
    <row r="334" spans="1:7" s="282" customFormat="1">
      <c r="A334" s="283">
        <v>1410051017895</v>
      </c>
      <c r="B334" s="284">
        <v>6</v>
      </c>
      <c r="C334" s="284" t="s">
        <v>265</v>
      </c>
      <c r="D334" s="284" t="s">
        <v>268</v>
      </c>
      <c r="E334" s="284" t="s">
        <v>269</v>
      </c>
      <c r="F334" s="284" t="s">
        <v>1568</v>
      </c>
      <c r="G334" s="284" t="s">
        <v>643</v>
      </c>
    </row>
    <row r="335" spans="1:7" s="282" customFormat="1">
      <c r="A335" s="283">
        <v>1410051017903</v>
      </c>
      <c r="B335" s="284">
        <v>6</v>
      </c>
      <c r="C335" s="284" t="s">
        <v>265</v>
      </c>
      <c r="D335" s="284" t="s">
        <v>268</v>
      </c>
      <c r="E335" s="284" t="s">
        <v>269</v>
      </c>
      <c r="F335" s="284" t="s">
        <v>1569</v>
      </c>
      <c r="G335" s="284" t="s">
        <v>644</v>
      </c>
    </row>
    <row r="336" spans="1:7" s="282" customFormat="1">
      <c r="A336" s="283">
        <v>1410051017911</v>
      </c>
      <c r="B336" s="284">
        <v>6</v>
      </c>
      <c r="C336" s="284" t="s">
        <v>265</v>
      </c>
      <c r="D336" s="284" t="s">
        <v>268</v>
      </c>
      <c r="E336" s="284" t="s">
        <v>269</v>
      </c>
      <c r="F336" s="284" t="s">
        <v>1570</v>
      </c>
      <c r="G336" s="284" t="s">
        <v>645</v>
      </c>
    </row>
    <row r="337" spans="1:7" s="282" customFormat="1">
      <c r="A337" s="283">
        <v>1410051017929</v>
      </c>
      <c r="B337" s="284">
        <v>6</v>
      </c>
      <c r="C337" s="284" t="s">
        <v>265</v>
      </c>
      <c r="D337" s="284" t="s">
        <v>268</v>
      </c>
      <c r="E337" s="284" t="s">
        <v>269</v>
      </c>
      <c r="F337" s="284" t="s">
        <v>1571</v>
      </c>
      <c r="G337" s="284" t="s">
        <v>646</v>
      </c>
    </row>
    <row r="338" spans="1:7" s="282" customFormat="1">
      <c r="A338" s="283">
        <v>1410051017937</v>
      </c>
      <c r="B338" s="284">
        <v>6</v>
      </c>
      <c r="C338" s="284" t="s">
        <v>265</v>
      </c>
      <c r="D338" s="284" t="s">
        <v>268</v>
      </c>
      <c r="E338" s="284" t="s">
        <v>269</v>
      </c>
      <c r="F338" s="284" t="s">
        <v>1572</v>
      </c>
      <c r="G338" s="284" t="s">
        <v>647</v>
      </c>
    </row>
    <row r="339" spans="1:7" s="282" customFormat="1">
      <c r="A339" s="283">
        <v>1410051017945</v>
      </c>
      <c r="B339" s="284">
        <v>6</v>
      </c>
      <c r="C339" s="284" t="s">
        <v>265</v>
      </c>
      <c r="D339" s="284" t="s">
        <v>268</v>
      </c>
      <c r="E339" s="284" t="s">
        <v>269</v>
      </c>
      <c r="F339" s="284" t="s">
        <v>1573</v>
      </c>
      <c r="G339" s="284" t="s">
        <v>648</v>
      </c>
    </row>
    <row r="340" spans="1:7" s="282" customFormat="1">
      <c r="A340" s="283">
        <v>1410051017952</v>
      </c>
      <c r="B340" s="284">
        <v>6</v>
      </c>
      <c r="C340" s="284" t="s">
        <v>265</v>
      </c>
      <c r="D340" s="284" t="s">
        <v>266</v>
      </c>
      <c r="E340" s="284" t="s">
        <v>267</v>
      </c>
      <c r="F340" s="284" t="s">
        <v>1574</v>
      </c>
      <c r="G340" s="284" t="s">
        <v>649</v>
      </c>
    </row>
    <row r="341" spans="1:7" s="282" customFormat="1">
      <c r="A341" s="283">
        <v>1410051017960</v>
      </c>
      <c r="B341" s="284">
        <v>6</v>
      </c>
      <c r="C341" s="284" t="s">
        <v>265</v>
      </c>
      <c r="D341" s="284" t="s">
        <v>266</v>
      </c>
      <c r="E341" s="284" t="s">
        <v>267</v>
      </c>
      <c r="F341" s="284" t="s">
        <v>1575</v>
      </c>
      <c r="G341" s="284" t="s">
        <v>650</v>
      </c>
    </row>
    <row r="342" spans="1:7" s="282" customFormat="1">
      <c r="A342" s="283">
        <v>1410051017978</v>
      </c>
      <c r="B342" s="284">
        <v>6</v>
      </c>
      <c r="C342" s="284" t="s">
        <v>265</v>
      </c>
      <c r="D342" s="284" t="s">
        <v>266</v>
      </c>
      <c r="E342" s="284" t="s">
        <v>267</v>
      </c>
      <c r="F342" s="284" t="s">
        <v>1576</v>
      </c>
      <c r="G342" s="284" t="s">
        <v>651</v>
      </c>
    </row>
    <row r="343" spans="1:7" s="282" customFormat="1">
      <c r="A343" s="283">
        <v>1410051017986</v>
      </c>
      <c r="B343" s="284">
        <v>6</v>
      </c>
      <c r="C343" s="284" t="s">
        <v>265</v>
      </c>
      <c r="D343" s="284" t="s">
        <v>266</v>
      </c>
      <c r="E343" s="284" t="s">
        <v>267</v>
      </c>
      <c r="F343" s="284" t="s">
        <v>1577</v>
      </c>
      <c r="G343" s="284" t="s">
        <v>652</v>
      </c>
    </row>
    <row r="344" spans="1:7" s="282" customFormat="1">
      <c r="A344" s="283">
        <v>1410051017994</v>
      </c>
      <c r="B344" s="284">
        <v>6</v>
      </c>
      <c r="C344" s="284" t="s">
        <v>265</v>
      </c>
      <c r="D344" s="284" t="s">
        <v>266</v>
      </c>
      <c r="E344" s="284" t="s">
        <v>267</v>
      </c>
      <c r="F344" s="284" t="s">
        <v>1578</v>
      </c>
      <c r="G344" s="284" t="s">
        <v>653</v>
      </c>
    </row>
    <row r="345" spans="1:7" s="282" customFormat="1">
      <c r="A345" s="283">
        <v>1410051018000</v>
      </c>
      <c r="B345" s="284">
        <v>6</v>
      </c>
      <c r="C345" s="284" t="s">
        <v>265</v>
      </c>
      <c r="D345" s="284" t="s">
        <v>266</v>
      </c>
      <c r="E345" s="284" t="s">
        <v>267</v>
      </c>
      <c r="F345" s="284" t="s">
        <v>1579</v>
      </c>
      <c r="G345" s="284" t="s">
        <v>654</v>
      </c>
    </row>
    <row r="346" spans="1:7" s="282" customFormat="1">
      <c r="A346" s="283">
        <v>1410051018026</v>
      </c>
      <c r="B346" s="284">
        <v>6</v>
      </c>
      <c r="C346" s="284" t="s">
        <v>265</v>
      </c>
      <c r="D346" s="284" t="s">
        <v>266</v>
      </c>
      <c r="E346" s="284" t="s">
        <v>267</v>
      </c>
      <c r="F346" s="284" t="s">
        <v>1580</v>
      </c>
      <c r="G346" s="284" t="s">
        <v>655</v>
      </c>
    </row>
    <row r="347" spans="1:7" s="282" customFormat="1">
      <c r="A347" s="283">
        <v>1410051018034</v>
      </c>
      <c r="B347" s="284">
        <v>6</v>
      </c>
      <c r="C347" s="284" t="s">
        <v>265</v>
      </c>
      <c r="D347" s="284" t="s">
        <v>290</v>
      </c>
      <c r="E347" s="284" t="s">
        <v>291</v>
      </c>
      <c r="F347" s="284" t="s">
        <v>1581</v>
      </c>
      <c r="G347" s="284" t="s">
        <v>656</v>
      </c>
    </row>
    <row r="348" spans="1:7" s="282" customFormat="1">
      <c r="A348" s="283">
        <v>1410051018042</v>
      </c>
      <c r="B348" s="284">
        <v>6</v>
      </c>
      <c r="C348" s="284" t="s">
        <v>265</v>
      </c>
      <c r="D348" s="284" t="s">
        <v>293</v>
      </c>
      <c r="E348" s="284" t="s">
        <v>294</v>
      </c>
      <c r="F348" s="284" t="s">
        <v>1582</v>
      </c>
      <c r="G348" s="284" t="s">
        <v>657</v>
      </c>
    </row>
    <row r="349" spans="1:7" s="282" customFormat="1">
      <c r="A349" s="283">
        <v>1410051018059</v>
      </c>
      <c r="B349" s="284">
        <v>6</v>
      </c>
      <c r="C349" s="284" t="s">
        <v>265</v>
      </c>
      <c r="D349" s="284" t="s">
        <v>298</v>
      </c>
      <c r="E349" s="284" t="s">
        <v>299</v>
      </c>
      <c r="F349" s="284" t="s">
        <v>1583</v>
      </c>
      <c r="G349" s="284" t="s">
        <v>658</v>
      </c>
    </row>
    <row r="350" spans="1:7" s="282" customFormat="1">
      <c r="A350" s="283">
        <v>1410051018067</v>
      </c>
      <c r="B350" s="284">
        <v>6</v>
      </c>
      <c r="C350" s="284" t="s">
        <v>265</v>
      </c>
      <c r="D350" s="284" t="s">
        <v>302</v>
      </c>
      <c r="E350" s="284" t="s">
        <v>303</v>
      </c>
      <c r="F350" s="284" t="s">
        <v>1584</v>
      </c>
      <c r="G350" s="284" t="s">
        <v>659</v>
      </c>
    </row>
    <row r="351" spans="1:7" s="282" customFormat="1">
      <c r="A351" s="283">
        <v>1410051018075</v>
      </c>
      <c r="B351" s="284">
        <v>6</v>
      </c>
      <c r="C351" s="284" t="s">
        <v>265</v>
      </c>
      <c r="D351" s="284" t="s">
        <v>302</v>
      </c>
      <c r="E351" s="284" t="s">
        <v>303</v>
      </c>
      <c r="F351" s="284" t="s">
        <v>1585</v>
      </c>
      <c r="G351" s="284" t="s">
        <v>660</v>
      </c>
    </row>
    <row r="352" spans="1:7" s="282" customFormat="1">
      <c r="A352" s="283">
        <v>1410051018109</v>
      </c>
      <c r="B352" s="284">
        <v>6</v>
      </c>
      <c r="C352" s="284" t="s">
        <v>265</v>
      </c>
      <c r="D352" s="284" t="s">
        <v>309</v>
      </c>
      <c r="E352" s="284" t="s">
        <v>310</v>
      </c>
      <c r="F352" s="284" t="s">
        <v>1586</v>
      </c>
      <c r="G352" s="284" t="s">
        <v>661</v>
      </c>
    </row>
    <row r="353" spans="1:7" s="282" customFormat="1">
      <c r="A353" s="283">
        <v>1410051018117</v>
      </c>
      <c r="B353" s="284">
        <v>6</v>
      </c>
      <c r="C353" s="284" t="s">
        <v>265</v>
      </c>
      <c r="D353" s="284" t="s">
        <v>309</v>
      </c>
      <c r="E353" s="284" t="s">
        <v>310</v>
      </c>
      <c r="F353" s="284" t="s">
        <v>1587</v>
      </c>
      <c r="G353" s="284" t="s">
        <v>662</v>
      </c>
    </row>
    <row r="354" spans="1:7" s="282" customFormat="1">
      <c r="A354" s="283">
        <v>1410051018125</v>
      </c>
      <c r="B354" s="284">
        <v>6</v>
      </c>
      <c r="C354" s="284" t="s">
        <v>265</v>
      </c>
      <c r="D354" s="284" t="s">
        <v>309</v>
      </c>
      <c r="E354" s="284" t="s">
        <v>310</v>
      </c>
      <c r="F354" s="284" t="s">
        <v>1588</v>
      </c>
      <c r="G354" s="284" t="s">
        <v>663</v>
      </c>
    </row>
    <row r="355" spans="1:7" s="282" customFormat="1">
      <c r="A355" s="283">
        <v>1410051018141</v>
      </c>
      <c r="B355" s="284">
        <v>6</v>
      </c>
      <c r="C355" s="284" t="s">
        <v>265</v>
      </c>
      <c r="D355" s="284" t="s">
        <v>314</v>
      </c>
      <c r="E355" s="284" t="s">
        <v>315</v>
      </c>
      <c r="F355" s="284" t="s">
        <v>1589</v>
      </c>
      <c r="G355" s="284" t="s">
        <v>664</v>
      </c>
    </row>
    <row r="356" spans="1:7" s="282" customFormat="1">
      <c r="A356" s="283">
        <v>1410051018166</v>
      </c>
      <c r="B356" s="284">
        <v>6</v>
      </c>
      <c r="C356" s="284" t="s">
        <v>265</v>
      </c>
      <c r="D356" s="284" t="s">
        <v>328</v>
      </c>
      <c r="E356" s="284" t="s">
        <v>329</v>
      </c>
      <c r="F356" s="284" t="s">
        <v>1590</v>
      </c>
      <c r="G356" s="284" t="s">
        <v>665</v>
      </c>
    </row>
    <row r="357" spans="1:7" s="282" customFormat="1">
      <c r="A357" s="283">
        <v>1410051018174</v>
      </c>
      <c r="B357" s="284">
        <v>6</v>
      </c>
      <c r="C357" s="284" t="s">
        <v>265</v>
      </c>
      <c r="D357" s="284" t="s">
        <v>328</v>
      </c>
      <c r="E357" s="284" t="s">
        <v>329</v>
      </c>
      <c r="F357" s="284" t="s">
        <v>1591</v>
      </c>
      <c r="G357" s="284" t="s">
        <v>666</v>
      </c>
    </row>
    <row r="358" spans="1:7" s="282" customFormat="1">
      <c r="A358" s="283">
        <v>1410051018182</v>
      </c>
      <c r="B358" s="284">
        <v>6</v>
      </c>
      <c r="C358" s="284" t="s">
        <v>265</v>
      </c>
      <c r="D358" s="284" t="s">
        <v>328</v>
      </c>
      <c r="E358" s="284" t="s">
        <v>329</v>
      </c>
      <c r="F358" s="284" t="s">
        <v>1592</v>
      </c>
      <c r="G358" s="284" t="s">
        <v>667</v>
      </c>
    </row>
    <row r="359" spans="1:7" s="282" customFormat="1">
      <c r="A359" s="283">
        <v>1410051018190</v>
      </c>
      <c r="B359" s="284">
        <v>6</v>
      </c>
      <c r="C359" s="284" t="s">
        <v>265</v>
      </c>
      <c r="D359" s="284" t="s">
        <v>328</v>
      </c>
      <c r="E359" s="284" t="s">
        <v>329</v>
      </c>
      <c r="F359" s="284" t="s">
        <v>1593</v>
      </c>
      <c r="G359" s="284" t="s">
        <v>668</v>
      </c>
    </row>
    <row r="360" spans="1:7" s="282" customFormat="1">
      <c r="A360" s="283">
        <v>1410051018208</v>
      </c>
      <c r="B360" s="284">
        <v>6</v>
      </c>
      <c r="C360" s="284" t="s">
        <v>265</v>
      </c>
      <c r="D360" s="284" t="s">
        <v>328</v>
      </c>
      <c r="E360" s="284" t="s">
        <v>329</v>
      </c>
      <c r="F360" s="284" t="s">
        <v>1594</v>
      </c>
      <c r="G360" s="284" t="s">
        <v>669</v>
      </c>
    </row>
    <row r="361" spans="1:7" s="282" customFormat="1">
      <c r="A361" s="283">
        <v>1410051018216</v>
      </c>
      <c r="B361" s="284">
        <v>6</v>
      </c>
      <c r="C361" s="284" t="s">
        <v>265</v>
      </c>
      <c r="D361" s="284" t="s">
        <v>332</v>
      </c>
      <c r="E361" s="284" t="s">
        <v>333</v>
      </c>
      <c r="F361" s="284" t="s">
        <v>1595</v>
      </c>
      <c r="G361" s="284" t="s">
        <v>670</v>
      </c>
    </row>
    <row r="362" spans="1:7" s="282" customFormat="1">
      <c r="A362" s="283">
        <v>1410051018232</v>
      </c>
      <c r="B362" s="284">
        <v>6</v>
      </c>
      <c r="C362" s="284" t="s">
        <v>265</v>
      </c>
      <c r="D362" s="284" t="s">
        <v>332</v>
      </c>
      <c r="E362" s="284" t="s">
        <v>333</v>
      </c>
      <c r="F362" s="284" t="s">
        <v>1596</v>
      </c>
      <c r="G362" s="284" t="s">
        <v>671</v>
      </c>
    </row>
    <row r="363" spans="1:7" s="282" customFormat="1">
      <c r="A363" s="283">
        <v>1410051018240</v>
      </c>
      <c r="B363" s="284">
        <v>6</v>
      </c>
      <c r="C363" s="284" t="s">
        <v>265</v>
      </c>
      <c r="D363" s="284" t="s">
        <v>332</v>
      </c>
      <c r="E363" s="284" t="s">
        <v>333</v>
      </c>
      <c r="F363" s="284" t="s">
        <v>1597</v>
      </c>
      <c r="G363" s="284" t="s">
        <v>672</v>
      </c>
    </row>
    <row r="364" spans="1:7" s="282" customFormat="1">
      <c r="A364" s="283">
        <v>1410051018257</v>
      </c>
      <c r="B364" s="284">
        <v>6</v>
      </c>
      <c r="C364" s="284" t="s">
        <v>265</v>
      </c>
      <c r="D364" s="284" t="s">
        <v>332</v>
      </c>
      <c r="E364" s="284" t="s">
        <v>333</v>
      </c>
      <c r="F364" s="284" t="s">
        <v>1598</v>
      </c>
      <c r="G364" s="284" t="s">
        <v>673</v>
      </c>
    </row>
    <row r="365" spans="1:7" s="282" customFormat="1">
      <c r="A365" s="283">
        <v>1410051018265</v>
      </c>
      <c r="B365" s="284">
        <v>6</v>
      </c>
      <c r="C365" s="284" t="s">
        <v>265</v>
      </c>
      <c r="D365" s="284" t="s">
        <v>332</v>
      </c>
      <c r="E365" s="284" t="s">
        <v>333</v>
      </c>
      <c r="F365" s="284" t="s">
        <v>1599</v>
      </c>
      <c r="G365" s="284" t="s">
        <v>674</v>
      </c>
    </row>
    <row r="366" spans="1:7" s="282" customFormat="1">
      <c r="A366" s="283">
        <v>1410051018273</v>
      </c>
      <c r="B366" s="284">
        <v>6</v>
      </c>
      <c r="C366" s="284" t="s">
        <v>265</v>
      </c>
      <c r="D366" s="284" t="s">
        <v>332</v>
      </c>
      <c r="E366" s="284" t="s">
        <v>333</v>
      </c>
      <c r="F366" s="284" t="s">
        <v>1600</v>
      </c>
      <c r="G366" s="284" t="s">
        <v>675</v>
      </c>
    </row>
    <row r="367" spans="1:7" s="282" customFormat="1">
      <c r="A367" s="283">
        <v>1410051018281</v>
      </c>
      <c r="B367" s="284">
        <v>6</v>
      </c>
      <c r="C367" s="284" t="s">
        <v>265</v>
      </c>
      <c r="D367" s="284" t="s">
        <v>332</v>
      </c>
      <c r="E367" s="284" t="s">
        <v>333</v>
      </c>
      <c r="F367" s="284" t="s">
        <v>1601</v>
      </c>
      <c r="G367" s="284" t="s">
        <v>676</v>
      </c>
    </row>
    <row r="368" spans="1:7" s="282" customFormat="1">
      <c r="A368" s="283">
        <v>1410051018307</v>
      </c>
      <c r="B368" s="284">
        <v>6</v>
      </c>
      <c r="C368" s="284" t="s">
        <v>265</v>
      </c>
      <c r="D368" s="284" t="s">
        <v>337</v>
      </c>
      <c r="E368" s="284" t="s">
        <v>338</v>
      </c>
      <c r="F368" s="284" t="s">
        <v>1602</v>
      </c>
      <c r="G368" s="284" t="s">
        <v>677</v>
      </c>
    </row>
    <row r="369" spans="1:7" s="282" customFormat="1">
      <c r="A369" s="283">
        <v>1410051018323</v>
      </c>
      <c r="B369" s="284">
        <v>6</v>
      </c>
      <c r="C369" s="284" t="s">
        <v>265</v>
      </c>
      <c r="D369" s="284" t="s">
        <v>342</v>
      </c>
      <c r="E369" s="284" t="s">
        <v>343</v>
      </c>
      <c r="F369" s="284" t="s">
        <v>1603</v>
      </c>
      <c r="G369" s="284" t="s">
        <v>678</v>
      </c>
    </row>
    <row r="370" spans="1:7" s="282" customFormat="1">
      <c r="A370" s="283">
        <v>1410051018331</v>
      </c>
      <c r="B370" s="284">
        <v>6</v>
      </c>
      <c r="C370" s="284" t="s">
        <v>265</v>
      </c>
      <c r="D370" s="284" t="s">
        <v>342</v>
      </c>
      <c r="E370" s="284" t="s">
        <v>343</v>
      </c>
      <c r="F370" s="284" t="s">
        <v>1604</v>
      </c>
      <c r="G370" s="284" t="s">
        <v>679</v>
      </c>
    </row>
    <row r="371" spans="1:7" s="282" customFormat="1">
      <c r="A371" s="283">
        <v>1410051018349</v>
      </c>
      <c r="B371" s="284">
        <v>6</v>
      </c>
      <c r="C371" s="284" t="s">
        <v>265</v>
      </c>
      <c r="D371" s="284" t="s">
        <v>342</v>
      </c>
      <c r="E371" s="284" t="s">
        <v>343</v>
      </c>
      <c r="F371" s="284" t="s">
        <v>680</v>
      </c>
      <c r="G371" s="284" t="s">
        <v>681</v>
      </c>
    </row>
    <row r="372" spans="1:7" s="282" customFormat="1">
      <c r="A372" s="283">
        <v>1410051018356</v>
      </c>
      <c r="B372" s="284">
        <v>6</v>
      </c>
      <c r="C372" s="284" t="s">
        <v>265</v>
      </c>
      <c r="D372" s="284" t="s">
        <v>354</v>
      </c>
      <c r="E372" s="284" t="s">
        <v>355</v>
      </c>
      <c r="F372" s="284" t="s">
        <v>1605</v>
      </c>
      <c r="G372" s="284" t="s">
        <v>682</v>
      </c>
    </row>
    <row r="373" spans="1:7" s="282" customFormat="1">
      <c r="A373" s="283">
        <v>1410051018364</v>
      </c>
      <c r="B373" s="284">
        <v>6</v>
      </c>
      <c r="C373" s="284" t="s">
        <v>265</v>
      </c>
      <c r="D373" s="284" t="s">
        <v>354</v>
      </c>
      <c r="E373" s="284" t="s">
        <v>355</v>
      </c>
      <c r="F373" s="284" t="s">
        <v>1606</v>
      </c>
      <c r="G373" s="284" t="s">
        <v>683</v>
      </c>
    </row>
    <row r="374" spans="1:7" s="282" customFormat="1">
      <c r="A374" s="283">
        <v>1410051018372</v>
      </c>
      <c r="B374" s="284">
        <v>6</v>
      </c>
      <c r="C374" s="284" t="s">
        <v>265</v>
      </c>
      <c r="D374" s="284" t="s">
        <v>354</v>
      </c>
      <c r="E374" s="284" t="s">
        <v>355</v>
      </c>
      <c r="F374" s="284" t="s">
        <v>1607</v>
      </c>
      <c r="G374" s="284" t="s">
        <v>684</v>
      </c>
    </row>
    <row r="375" spans="1:7" s="282" customFormat="1">
      <c r="A375" s="283">
        <v>1410051018380</v>
      </c>
      <c r="B375" s="284">
        <v>6</v>
      </c>
      <c r="C375" s="284" t="s">
        <v>265</v>
      </c>
      <c r="D375" s="284" t="s">
        <v>354</v>
      </c>
      <c r="E375" s="284" t="s">
        <v>355</v>
      </c>
      <c r="F375" s="284" t="s">
        <v>1608</v>
      </c>
      <c r="G375" s="284" t="s">
        <v>685</v>
      </c>
    </row>
    <row r="376" spans="1:7" s="282" customFormat="1">
      <c r="A376" s="283">
        <v>1410051018398</v>
      </c>
      <c r="B376" s="284">
        <v>6</v>
      </c>
      <c r="C376" s="284" t="s">
        <v>265</v>
      </c>
      <c r="D376" s="284" t="s">
        <v>354</v>
      </c>
      <c r="E376" s="284" t="s">
        <v>355</v>
      </c>
      <c r="F376" s="284" t="s">
        <v>686</v>
      </c>
      <c r="G376" s="284" t="s">
        <v>687</v>
      </c>
    </row>
    <row r="377" spans="1:7" s="282" customFormat="1">
      <c r="A377" s="283">
        <v>1410051018406</v>
      </c>
      <c r="B377" s="284">
        <v>6</v>
      </c>
      <c r="C377" s="284" t="s">
        <v>265</v>
      </c>
      <c r="D377" s="284" t="s">
        <v>354</v>
      </c>
      <c r="E377" s="284" t="s">
        <v>355</v>
      </c>
      <c r="F377" s="284" t="s">
        <v>1609</v>
      </c>
      <c r="G377" s="284" t="s">
        <v>688</v>
      </c>
    </row>
    <row r="378" spans="1:7" s="282" customFormat="1">
      <c r="A378" s="283">
        <v>1410051018414</v>
      </c>
      <c r="B378" s="284">
        <v>6</v>
      </c>
      <c r="C378" s="284" t="s">
        <v>265</v>
      </c>
      <c r="D378" s="284" t="s">
        <v>359</v>
      </c>
      <c r="E378" s="284" t="s">
        <v>360</v>
      </c>
      <c r="F378" s="284" t="s">
        <v>1610</v>
      </c>
      <c r="G378" s="284" t="s">
        <v>689</v>
      </c>
    </row>
    <row r="379" spans="1:7" s="282" customFormat="1">
      <c r="A379" s="283">
        <v>1410051018448</v>
      </c>
      <c r="B379" s="284">
        <v>6</v>
      </c>
      <c r="C379" s="284" t="s">
        <v>265</v>
      </c>
      <c r="D379" s="284" t="s">
        <v>359</v>
      </c>
      <c r="E379" s="284" t="s">
        <v>360</v>
      </c>
      <c r="F379" s="284" t="s">
        <v>1611</v>
      </c>
      <c r="G379" s="284" t="s">
        <v>690</v>
      </c>
    </row>
    <row r="380" spans="1:7" s="282" customFormat="1">
      <c r="A380" s="283">
        <v>1410051018463</v>
      </c>
      <c r="B380" s="284">
        <v>6</v>
      </c>
      <c r="C380" s="284" t="s">
        <v>265</v>
      </c>
      <c r="D380" s="284" t="s">
        <v>359</v>
      </c>
      <c r="E380" s="284" t="s">
        <v>360</v>
      </c>
      <c r="F380" s="284" t="s">
        <v>1612</v>
      </c>
      <c r="G380" s="284" t="s">
        <v>691</v>
      </c>
    </row>
    <row r="381" spans="1:7" s="282" customFormat="1">
      <c r="A381" s="283">
        <v>1410051018471</v>
      </c>
      <c r="B381" s="284">
        <v>6</v>
      </c>
      <c r="C381" s="284" t="s">
        <v>265</v>
      </c>
      <c r="D381" s="284" t="s">
        <v>366</v>
      </c>
      <c r="E381" s="284" t="s">
        <v>367</v>
      </c>
      <c r="F381" s="284" t="s">
        <v>1613</v>
      </c>
      <c r="G381" s="284" t="s">
        <v>692</v>
      </c>
    </row>
    <row r="382" spans="1:7" s="282" customFormat="1">
      <c r="A382" s="283">
        <v>1410051018489</v>
      </c>
      <c r="B382" s="284">
        <v>6</v>
      </c>
      <c r="C382" s="284" t="s">
        <v>265</v>
      </c>
      <c r="D382" s="284" t="s">
        <v>370</v>
      </c>
      <c r="E382" s="284" t="s">
        <v>371</v>
      </c>
      <c r="F382" s="284" t="s">
        <v>1614</v>
      </c>
      <c r="G382" s="284" t="s">
        <v>693</v>
      </c>
    </row>
    <row r="383" spans="1:7" s="282" customFormat="1">
      <c r="A383" s="283">
        <v>1410051018497</v>
      </c>
      <c r="B383" s="284">
        <v>6</v>
      </c>
      <c r="C383" s="284" t="s">
        <v>265</v>
      </c>
      <c r="D383" s="284" t="s">
        <v>370</v>
      </c>
      <c r="E383" s="284" t="s">
        <v>371</v>
      </c>
      <c r="F383" s="284" t="s">
        <v>1615</v>
      </c>
      <c r="G383" s="284" t="s">
        <v>694</v>
      </c>
    </row>
    <row r="384" spans="1:7" s="282" customFormat="1">
      <c r="A384" s="283">
        <v>1410051018505</v>
      </c>
      <c r="B384" s="284">
        <v>6</v>
      </c>
      <c r="C384" s="284" t="s">
        <v>265</v>
      </c>
      <c r="D384" s="284" t="s">
        <v>373</v>
      </c>
      <c r="E384" s="284" t="s">
        <v>374</v>
      </c>
      <c r="F384" s="284" t="s">
        <v>1616</v>
      </c>
      <c r="G384" s="284" t="s">
        <v>695</v>
      </c>
    </row>
    <row r="385" spans="1:7" s="282" customFormat="1">
      <c r="A385" s="283">
        <v>1410051018521</v>
      </c>
      <c r="B385" s="284">
        <v>6</v>
      </c>
      <c r="C385" s="284" t="s">
        <v>265</v>
      </c>
      <c r="D385" s="284" t="s">
        <v>268</v>
      </c>
      <c r="E385" s="284" t="s">
        <v>269</v>
      </c>
      <c r="F385" s="284" t="s">
        <v>1617</v>
      </c>
      <c r="G385" s="284" t="s">
        <v>696</v>
      </c>
    </row>
    <row r="386" spans="1:7" s="282" customFormat="1">
      <c r="A386" s="283">
        <v>1410051018539</v>
      </c>
      <c r="B386" s="284">
        <v>6</v>
      </c>
      <c r="C386" s="284" t="s">
        <v>265</v>
      </c>
      <c r="D386" s="284" t="s">
        <v>268</v>
      </c>
      <c r="E386" s="284" t="s">
        <v>269</v>
      </c>
      <c r="F386" s="284" t="s">
        <v>697</v>
      </c>
      <c r="G386" s="284" t="s">
        <v>698</v>
      </c>
    </row>
    <row r="387" spans="1:7" s="282" customFormat="1">
      <c r="A387" s="283">
        <v>1410051018547</v>
      </c>
      <c r="B387" s="284">
        <v>6</v>
      </c>
      <c r="C387" s="284" t="s">
        <v>265</v>
      </c>
      <c r="D387" s="284" t="s">
        <v>268</v>
      </c>
      <c r="E387" s="284" t="s">
        <v>269</v>
      </c>
      <c r="F387" s="284" t="s">
        <v>1618</v>
      </c>
      <c r="G387" s="284" t="s">
        <v>699</v>
      </c>
    </row>
    <row r="388" spans="1:7" s="282" customFormat="1">
      <c r="A388" s="283">
        <v>1410051018570</v>
      </c>
      <c r="B388" s="284">
        <v>6</v>
      </c>
      <c r="C388" s="284" t="s">
        <v>265</v>
      </c>
      <c r="D388" s="284" t="s">
        <v>266</v>
      </c>
      <c r="E388" s="284" t="s">
        <v>267</v>
      </c>
      <c r="F388" s="284" t="s">
        <v>1619</v>
      </c>
      <c r="G388" s="284" t="s">
        <v>700</v>
      </c>
    </row>
    <row r="389" spans="1:7" s="282" customFormat="1">
      <c r="A389" s="283">
        <v>1410051018588</v>
      </c>
      <c r="B389" s="284">
        <v>6</v>
      </c>
      <c r="C389" s="284" t="s">
        <v>265</v>
      </c>
      <c r="D389" s="284" t="s">
        <v>293</v>
      </c>
      <c r="E389" s="284" t="s">
        <v>294</v>
      </c>
      <c r="F389" s="284" t="s">
        <v>1620</v>
      </c>
      <c r="G389" s="284" t="s">
        <v>701</v>
      </c>
    </row>
    <row r="390" spans="1:7" s="282" customFormat="1">
      <c r="A390" s="283">
        <v>1410051018596</v>
      </c>
      <c r="B390" s="284">
        <v>6</v>
      </c>
      <c r="C390" s="284" t="s">
        <v>265</v>
      </c>
      <c r="D390" s="284" t="s">
        <v>302</v>
      </c>
      <c r="E390" s="284" t="s">
        <v>303</v>
      </c>
      <c r="F390" s="284" t="s">
        <v>1621</v>
      </c>
      <c r="G390" s="284" t="s">
        <v>702</v>
      </c>
    </row>
    <row r="391" spans="1:7" s="282" customFormat="1">
      <c r="A391" s="283">
        <v>1410051018604</v>
      </c>
      <c r="B391" s="284">
        <v>6</v>
      </c>
      <c r="C391" s="284" t="s">
        <v>265</v>
      </c>
      <c r="D391" s="284" t="s">
        <v>302</v>
      </c>
      <c r="E391" s="284" t="s">
        <v>303</v>
      </c>
      <c r="F391" s="284" t="s">
        <v>1622</v>
      </c>
      <c r="G391" s="284" t="s">
        <v>703</v>
      </c>
    </row>
    <row r="392" spans="1:7" s="282" customFormat="1">
      <c r="A392" s="283">
        <v>1410051018612</v>
      </c>
      <c r="B392" s="284">
        <v>6</v>
      </c>
      <c r="C392" s="284" t="s">
        <v>265</v>
      </c>
      <c r="D392" s="284" t="s">
        <v>328</v>
      </c>
      <c r="E392" s="284" t="s">
        <v>329</v>
      </c>
      <c r="F392" s="284" t="s">
        <v>1623</v>
      </c>
      <c r="G392" s="284" t="s">
        <v>704</v>
      </c>
    </row>
    <row r="393" spans="1:7" s="282" customFormat="1">
      <c r="A393" s="283">
        <v>1410051018620</v>
      </c>
      <c r="B393" s="284">
        <v>6</v>
      </c>
      <c r="C393" s="284" t="s">
        <v>265</v>
      </c>
      <c r="D393" s="284" t="s">
        <v>328</v>
      </c>
      <c r="E393" s="284" t="s">
        <v>329</v>
      </c>
      <c r="F393" s="284" t="s">
        <v>1624</v>
      </c>
      <c r="G393" s="284" t="s">
        <v>705</v>
      </c>
    </row>
    <row r="394" spans="1:7" s="282" customFormat="1">
      <c r="A394" s="283">
        <v>1410051018638</v>
      </c>
      <c r="B394" s="284">
        <v>6</v>
      </c>
      <c r="C394" s="284" t="s">
        <v>265</v>
      </c>
      <c r="D394" s="284" t="s">
        <v>332</v>
      </c>
      <c r="E394" s="284" t="s">
        <v>333</v>
      </c>
      <c r="F394" s="284" t="s">
        <v>706</v>
      </c>
      <c r="G394" s="284" t="s">
        <v>707</v>
      </c>
    </row>
    <row r="395" spans="1:7" s="282" customFormat="1">
      <c r="A395" s="283">
        <v>1410051018653</v>
      </c>
      <c r="B395" s="284">
        <v>6</v>
      </c>
      <c r="C395" s="284" t="s">
        <v>265</v>
      </c>
      <c r="D395" s="284" t="s">
        <v>337</v>
      </c>
      <c r="E395" s="284" t="s">
        <v>338</v>
      </c>
      <c r="F395" s="284" t="s">
        <v>708</v>
      </c>
      <c r="G395" s="284" t="s">
        <v>709</v>
      </c>
    </row>
    <row r="396" spans="1:7" s="282" customFormat="1">
      <c r="A396" s="283">
        <v>1410051018661</v>
      </c>
      <c r="B396" s="284">
        <v>6</v>
      </c>
      <c r="C396" s="284" t="s">
        <v>265</v>
      </c>
      <c r="D396" s="284" t="s">
        <v>337</v>
      </c>
      <c r="E396" s="284" t="s">
        <v>338</v>
      </c>
      <c r="F396" s="284" t="s">
        <v>710</v>
      </c>
      <c r="G396" s="284" t="s">
        <v>711</v>
      </c>
    </row>
    <row r="397" spans="1:7" s="282" customFormat="1">
      <c r="A397" s="283">
        <v>1410051018679</v>
      </c>
      <c r="B397" s="284">
        <v>6</v>
      </c>
      <c r="C397" s="284" t="s">
        <v>265</v>
      </c>
      <c r="D397" s="284" t="s">
        <v>337</v>
      </c>
      <c r="E397" s="284" t="s">
        <v>338</v>
      </c>
      <c r="F397" s="284" t="s">
        <v>712</v>
      </c>
      <c r="G397" s="284" t="s">
        <v>713</v>
      </c>
    </row>
    <row r="398" spans="1:7" s="282" customFormat="1">
      <c r="A398" s="283">
        <v>1410051018687</v>
      </c>
      <c r="B398" s="284">
        <v>6</v>
      </c>
      <c r="C398" s="284" t="s">
        <v>265</v>
      </c>
      <c r="D398" s="284" t="s">
        <v>337</v>
      </c>
      <c r="E398" s="284" t="s">
        <v>338</v>
      </c>
      <c r="F398" s="284" t="s">
        <v>714</v>
      </c>
      <c r="G398" s="284" t="s">
        <v>715</v>
      </c>
    </row>
    <row r="399" spans="1:7" s="282" customFormat="1">
      <c r="A399" s="283">
        <v>1410051018695</v>
      </c>
      <c r="B399" s="284">
        <v>6</v>
      </c>
      <c r="C399" s="284" t="s">
        <v>265</v>
      </c>
      <c r="D399" s="284" t="s">
        <v>337</v>
      </c>
      <c r="E399" s="284" t="s">
        <v>338</v>
      </c>
      <c r="F399" s="284" t="s">
        <v>716</v>
      </c>
      <c r="G399" s="284" t="s">
        <v>717</v>
      </c>
    </row>
    <row r="400" spans="1:7" s="282" customFormat="1">
      <c r="A400" s="283">
        <v>1410051018703</v>
      </c>
      <c r="B400" s="284">
        <v>6</v>
      </c>
      <c r="C400" s="284" t="s">
        <v>265</v>
      </c>
      <c r="D400" s="284" t="s">
        <v>342</v>
      </c>
      <c r="E400" s="284" t="s">
        <v>343</v>
      </c>
      <c r="F400" s="284" t="s">
        <v>1625</v>
      </c>
      <c r="G400" s="284" t="s">
        <v>718</v>
      </c>
    </row>
    <row r="401" spans="1:7" s="282" customFormat="1">
      <c r="A401" s="283">
        <v>1410051018737</v>
      </c>
      <c r="B401" s="284">
        <v>6</v>
      </c>
      <c r="C401" s="284" t="s">
        <v>265</v>
      </c>
      <c r="D401" s="284" t="s">
        <v>359</v>
      </c>
      <c r="E401" s="284" t="s">
        <v>360</v>
      </c>
      <c r="F401" s="284" t="s">
        <v>1626</v>
      </c>
      <c r="G401" s="284" t="s">
        <v>719</v>
      </c>
    </row>
    <row r="402" spans="1:7" s="282" customFormat="1">
      <c r="A402" s="283">
        <v>1410051018745</v>
      </c>
      <c r="B402" s="284">
        <v>6</v>
      </c>
      <c r="C402" s="284" t="s">
        <v>265</v>
      </c>
      <c r="D402" s="284" t="s">
        <v>359</v>
      </c>
      <c r="E402" s="284" t="s">
        <v>360</v>
      </c>
      <c r="F402" s="284" t="s">
        <v>1627</v>
      </c>
      <c r="G402" s="284" t="s">
        <v>720</v>
      </c>
    </row>
    <row r="403" spans="1:7" s="282" customFormat="1">
      <c r="A403" s="283">
        <v>1410051018752</v>
      </c>
      <c r="B403" s="284">
        <v>6</v>
      </c>
      <c r="C403" s="284" t="s">
        <v>265</v>
      </c>
      <c r="D403" s="284" t="s">
        <v>359</v>
      </c>
      <c r="E403" s="284" t="s">
        <v>360</v>
      </c>
      <c r="F403" s="284" t="s">
        <v>721</v>
      </c>
      <c r="G403" s="284" t="s">
        <v>722</v>
      </c>
    </row>
    <row r="404" spans="1:7" s="282" customFormat="1">
      <c r="A404" s="283">
        <v>1410051019222</v>
      </c>
      <c r="B404" s="284">
        <v>6</v>
      </c>
      <c r="C404" s="284" t="s">
        <v>265</v>
      </c>
      <c r="D404" s="284" t="s">
        <v>266</v>
      </c>
      <c r="E404" s="284" t="s">
        <v>267</v>
      </c>
      <c r="F404" s="284" t="s">
        <v>1628</v>
      </c>
      <c r="G404" s="284" t="s">
        <v>723</v>
      </c>
    </row>
    <row r="405" spans="1:7" s="282" customFormat="1">
      <c r="A405" s="283">
        <v>1410051019230</v>
      </c>
      <c r="B405" s="284">
        <v>6</v>
      </c>
      <c r="C405" s="284" t="s">
        <v>265</v>
      </c>
      <c r="D405" s="284" t="s">
        <v>290</v>
      </c>
      <c r="E405" s="284" t="s">
        <v>291</v>
      </c>
      <c r="F405" s="284" t="s">
        <v>724</v>
      </c>
      <c r="G405" s="284" t="s">
        <v>725</v>
      </c>
    </row>
    <row r="406" spans="1:7" s="282" customFormat="1">
      <c r="A406" s="283">
        <v>1410051019248</v>
      </c>
      <c r="B406" s="284">
        <v>6</v>
      </c>
      <c r="C406" s="284" t="s">
        <v>265</v>
      </c>
      <c r="D406" s="284" t="s">
        <v>290</v>
      </c>
      <c r="E406" s="284" t="s">
        <v>291</v>
      </c>
      <c r="F406" s="284" t="s">
        <v>1629</v>
      </c>
      <c r="G406" s="284" t="s">
        <v>726</v>
      </c>
    </row>
    <row r="407" spans="1:7" s="282" customFormat="1">
      <c r="A407" s="283">
        <v>1410051019263</v>
      </c>
      <c r="B407" s="284">
        <v>6</v>
      </c>
      <c r="C407" s="284" t="s">
        <v>265</v>
      </c>
      <c r="D407" s="284" t="s">
        <v>314</v>
      </c>
      <c r="E407" s="284" t="s">
        <v>315</v>
      </c>
      <c r="F407" s="284" t="s">
        <v>1630</v>
      </c>
      <c r="G407" s="284" t="s">
        <v>727</v>
      </c>
    </row>
    <row r="408" spans="1:7" s="282" customFormat="1">
      <c r="A408" s="283">
        <v>1410051019289</v>
      </c>
      <c r="B408" s="284">
        <v>6</v>
      </c>
      <c r="C408" s="284" t="s">
        <v>265</v>
      </c>
      <c r="D408" s="284" t="s">
        <v>332</v>
      </c>
      <c r="E408" s="284" t="s">
        <v>333</v>
      </c>
      <c r="F408" s="284" t="s">
        <v>1631</v>
      </c>
      <c r="G408" s="284" t="s">
        <v>728</v>
      </c>
    </row>
    <row r="409" spans="1:7" s="282" customFormat="1">
      <c r="A409" s="283">
        <v>1410051019297</v>
      </c>
      <c r="B409" s="284">
        <v>6</v>
      </c>
      <c r="C409" s="284" t="s">
        <v>265</v>
      </c>
      <c r="D409" s="284" t="s">
        <v>354</v>
      </c>
      <c r="E409" s="284" t="s">
        <v>355</v>
      </c>
      <c r="F409" s="284" t="s">
        <v>729</v>
      </c>
      <c r="G409" s="284" t="s">
        <v>730</v>
      </c>
    </row>
    <row r="410" spans="1:7" s="282" customFormat="1">
      <c r="A410" s="283">
        <v>1410051019305</v>
      </c>
      <c r="B410" s="284">
        <v>6</v>
      </c>
      <c r="C410" s="284" t="s">
        <v>265</v>
      </c>
      <c r="D410" s="284" t="s">
        <v>290</v>
      </c>
      <c r="E410" s="284" t="s">
        <v>291</v>
      </c>
      <c r="F410" s="284" t="s">
        <v>1632</v>
      </c>
      <c r="G410" s="284" t="s">
        <v>731</v>
      </c>
    </row>
    <row r="411" spans="1:7" s="282" customFormat="1">
      <c r="A411" s="283">
        <v>1410051019313</v>
      </c>
      <c r="B411" s="284">
        <v>6</v>
      </c>
      <c r="C411" s="284" t="s">
        <v>265</v>
      </c>
      <c r="D411" s="284" t="s">
        <v>290</v>
      </c>
      <c r="E411" s="284" t="s">
        <v>291</v>
      </c>
      <c r="F411" s="284" t="s">
        <v>1633</v>
      </c>
      <c r="G411" s="284" t="s">
        <v>732</v>
      </c>
    </row>
    <row r="412" spans="1:7" s="282" customFormat="1">
      <c r="A412" s="283">
        <v>1410051019321</v>
      </c>
      <c r="B412" s="284">
        <v>6</v>
      </c>
      <c r="C412" s="284" t="s">
        <v>265</v>
      </c>
      <c r="D412" s="284" t="s">
        <v>293</v>
      </c>
      <c r="E412" s="284" t="s">
        <v>294</v>
      </c>
      <c r="F412" s="284" t="s">
        <v>1634</v>
      </c>
      <c r="G412" s="284" t="s">
        <v>733</v>
      </c>
    </row>
    <row r="413" spans="1:7" s="282" customFormat="1">
      <c r="A413" s="283">
        <v>1410051019339</v>
      </c>
      <c r="B413" s="284">
        <v>6</v>
      </c>
      <c r="C413" s="284" t="s">
        <v>265</v>
      </c>
      <c r="D413" s="284" t="s">
        <v>298</v>
      </c>
      <c r="E413" s="284" t="s">
        <v>299</v>
      </c>
      <c r="F413" s="284" t="s">
        <v>1635</v>
      </c>
      <c r="G413" s="284" t="s">
        <v>734</v>
      </c>
    </row>
    <row r="414" spans="1:7" s="282" customFormat="1">
      <c r="A414" s="283">
        <v>1410051019347</v>
      </c>
      <c r="B414" s="284">
        <v>6</v>
      </c>
      <c r="C414" s="284" t="s">
        <v>265</v>
      </c>
      <c r="D414" s="284" t="s">
        <v>302</v>
      </c>
      <c r="E414" s="284" t="s">
        <v>303</v>
      </c>
      <c r="F414" s="284" t="s">
        <v>1636</v>
      </c>
      <c r="G414" s="284" t="s">
        <v>735</v>
      </c>
    </row>
    <row r="415" spans="1:7" s="282" customFormat="1">
      <c r="A415" s="283">
        <v>1410051019354</v>
      </c>
      <c r="B415" s="284">
        <v>6</v>
      </c>
      <c r="C415" s="284" t="s">
        <v>265</v>
      </c>
      <c r="D415" s="284" t="s">
        <v>302</v>
      </c>
      <c r="E415" s="284" t="s">
        <v>303</v>
      </c>
      <c r="F415" s="284" t="s">
        <v>1637</v>
      </c>
      <c r="G415" s="284" t="s">
        <v>736</v>
      </c>
    </row>
    <row r="416" spans="1:7" s="282" customFormat="1">
      <c r="A416" s="283">
        <v>1410051019362</v>
      </c>
      <c r="B416" s="284">
        <v>6</v>
      </c>
      <c r="C416" s="284" t="s">
        <v>265</v>
      </c>
      <c r="D416" s="284" t="s">
        <v>328</v>
      </c>
      <c r="E416" s="284" t="s">
        <v>329</v>
      </c>
      <c r="F416" s="284" t="s">
        <v>1638</v>
      </c>
      <c r="G416" s="284" t="s">
        <v>737</v>
      </c>
    </row>
    <row r="417" spans="1:7" s="282" customFormat="1">
      <c r="A417" s="283">
        <v>1410051019370</v>
      </c>
      <c r="B417" s="284">
        <v>6</v>
      </c>
      <c r="C417" s="284" t="s">
        <v>265</v>
      </c>
      <c r="D417" s="284" t="s">
        <v>342</v>
      </c>
      <c r="E417" s="284" t="s">
        <v>343</v>
      </c>
      <c r="F417" s="284" t="s">
        <v>1639</v>
      </c>
      <c r="G417" s="284" t="s">
        <v>738</v>
      </c>
    </row>
    <row r="418" spans="1:7" s="282" customFormat="1">
      <c r="A418" s="283">
        <v>1410051019388</v>
      </c>
      <c r="B418" s="284">
        <v>6</v>
      </c>
      <c r="C418" s="284" t="s">
        <v>265</v>
      </c>
      <c r="D418" s="284" t="s">
        <v>354</v>
      </c>
      <c r="E418" s="284" t="s">
        <v>355</v>
      </c>
      <c r="F418" s="284" t="s">
        <v>739</v>
      </c>
      <c r="G418" s="284" t="s">
        <v>740</v>
      </c>
    </row>
    <row r="419" spans="1:7" s="282" customFormat="1">
      <c r="A419" s="283">
        <v>1410051019396</v>
      </c>
      <c r="B419" s="284">
        <v>6</v>
      </c>
      <c r="C419" s="284" t="s">
        <v>265</v>
      </c>
      <c r="D419" s="284" t="s">
        <v>359</v>
      </c>
      <c r="E419" s="284" t="s">
        <v>360</v>
      </c>
      <c r="F419" s="284" t="s">
        <v>1640</v>
      </c>
      <c r="G419" s="284" t="s">
        <v>741</v>
      </c>
    </row>
    <row r="420" spans="1:7" s="282" customFormat="1">
      <c r="A420" s="283">
        <v>1410051019404</v>
      </c>
      <c r="B420" s="284">
        <v>6</v>
      </c>
      <c r="C420" s="284" t="s">
        <v>265</v>
      </c>
      <c r="D420" s="284" t="s">
        <v>373</v>
      </c>
      <c r="E420" s="284" t="s">
        <v>374</v>
      </c>
      <c r="F420" s="284" t="s">
        <v>1641</v>
      </c>
      <c r="G420" s="284" t="s">
        <v>742</v>
      </c>
    </row>
    <row r="421" spans="1:7" s="282" customFormat="1">
      <c r="A421" s="283">
        <v>1410051019453</v>
      </c>
      <c r="B421" s="284">
        <v>6</v>
      </c>
      <c r="C421" s="284" t="s">
        <v>265</v>
      </c>
      <c r="D421" s="284" t="s">
        <v>268</v>
      </c>
      <c r="E421" s="284" t="s">
        <v>269</v>
      </c>
      <c r="F421" s="284" t="s">
        <v>1642</v>
      </c>
      <c r="G421" s="284" t="s">
        <v>743</v>
      </c>
    </row>
    <row r="422" spans="1:7" s="282" customFormat="1">
      <c r="A422" s="283">
        <v>1410051019461</v>
      </c>
      <c r="B422" s="284">
        <v>6</v>
      </c>
      <c r="C422" s="284" t="s">
        <v>265</v>
      </c>
      <c r="D422" s="284" t="s">
        <v>268</v>
      </c>
      <c r="E422" s="284" t="s">
        <v>269</v>
      </c>
      <c r="F422" s="284" t="s">
        <v>1643</v>
      </c>
      <c r="G422" s="284" t="s">
        <v>744</v>
      </c>
    </row>
    <row r="423" spans="1:7" s="282" customFormat="1">
      <c r="A423" s="283">
        <v>1410051019479</v>
      </c>
      <c r="B423" s="284">
        <v>6</v>
      </c>
      <c r="C423" s="284" t="s">
        <v>265</v>
      </c>
      <c r="D423" s="284" t="s">
        <v>268</v>
      </c>
      <c r="E423" s="284" t="s">
        <v>269</v>
      </c>
      <c r="F423" s="284" t="s">
        <v>1644</v>
      </c>
      <c r="G423" s="284" t="s">
        <v>745</v>
      </c>
    </row>
    <row r="424" spans="1:7" s="282" customFormat="1">
      <c r="A424" s="283">
        <v>1410051019487</v>
      </c>
      <c r="B424" s="284">
        <v>6</v>
      </c>
      <c r="C424" s="284" t="s">
        <v>265</v>
      </c>
      <c r="D424" s="284" t="s">
        <v>268</v>
      </c>
      <c r="E424" s="284" t="s">
        <v>269</v>
      </c>
      <c r="F424" s="284" t="s">
        <v>1645</v>
      </c>
      <c r="G424" s="284" t="s">
        <v>746</v>
      </c>
    </row>
    <row r="425" spans="1:7" s="282" customFormat="1">
      <c r="A425" s="283">
        <v>1410051019495</v>
      </c>
      <c r="B425" s="284">
        <v>6</v>
      </c>
      <c r="C425" s="284" t="s">
        <v>265</v>
      </c>
      <c r="D425" s="284" t="s">
        <v>268</v>
      </c>
      <c r="E425" s="284" t="s">
        <v>269</v>
      </c>
      <c r="F425" s="284" t="s">
        <v>1646</v>
      </c>
      <c r="G425" s="284" t="s">
        <v>747</v>
      </c>
    </row>
    <row r="426" spans="1:7" s="282" customFormat="1">
      <c r="A426" s="283">
        <v>1410051019503</v>
      </c>
      <c r="B426" s="284">
        <v>6</v>
      </c>
      <c r="C426" s="284" t="s">
        <v>265</v>
      </c>
      <c r="D426" s="284" t="s">
        <v>266</v>
      </c>
      <c r="E426" s="284" t="s">
        <v>267</v>
      </c>
      <c r="F426" s="284" t="s">
        <v>1647</v>
      </c>
      <c r="G426" s="284" t="s">
        <v>748</v>
      </c>
    </row>
    <row r="427" spans="1:7" s="282" customFormat="1">
      <c r="A427" s="283">
        <v>1410051019511</v>
      </c>
      <c r="B427" s="284">
        <v>6</v>
      </c>
      <c r="C427" s="284" t="s">
        <v>265</v>
      </c>
      <c r="D427" s="284" t="s">
        <v>266</v>
      </c>
      <c r="E427" s="284" t="s">
        <v>267</v>
      </c>
      <c r="F427" s="284" t="s">
        <v>1648</v>
      </c>
      <c r="G427" s="284" t="s">
        <v>749</v>
      </c>
    </row>
    <row r="428" spans="1:7" s="282" customFormat="1">
      <c r="A428" s="283">
        <v>1410051019529</v>
      </c>
      <c r="B428" s="284">
        <v>6</v>
      </c>
      <c r="C428" s="284" t="s">
        <v>265</v>
      </c>
      <c r="D428" s="284" t="s">
        <v>266</v>
      </c>
      <c r="E428" s="284" t="s">
        <v>267</v>
      </c>
      <c r="F428" s="284" t="s">
        <v>1649</v>
      </c>
      <c r="G428" s="284" t="s">
        <v>750</v>
      </c>
    </row>
    <row r="429" spans="1:7" s="282" customFormat="1">
      <c r="A429" s="283">
        <v>1410051019537</v>
      </c>
      <c r="B429" s="284">
        <v>6</v>
      </c>
      <c r="C429" s="284" t="s">
        <v>265</v>
      </c>
      <c r="D429" s="284" t="s">
        <v>302</v>
      </c>
      <c r="E429" s="284" t="s">
        <v>303</v>
      </c>
      <c r="F429" s="284" t="s">
        <v>1650</v>
      </c>
      <c r="G429" s="284" t="s">
        <v>751</v>
      </c>
    </row>
    <row r="430" spans="1:7" s="282" customFormat="1">
      <c r="A430" s="283">
        <v>1410051019545</v>
      </c>
      <c r="B430" s="284">
        <v>6</v>
      </c>
      <c r="C430" s="284" t="s">
        <v>265</v>
      </c>
      <c r="D430" s="284" t="s">
        <v>302</v>
      </c>
      <c r="E430" s="284" t="s">
        <v>303</v>
      </c>
      <c r="F430" s="284" t="s">
        <v>1651</v>
      </c>
      <c r="G430" s="284" t="s">
        <v>752</v>
      </c>
    </row>
    <row r="431" spans="1:7" s="282" customFormat="1">
      <c r="A431" s="283">
        <v>1410051019552</v>
      </c>
      <c r="B431" s="284">
        <v>6</v>
      </c>
      <c r="C431" s="284" t="s">
        <v>265</v>
      </c>
      <c r="D431" s="284" t="s">
        <v>302</v>
      </c>
      <c r="E431" s="284" t="s">
        <v>303</v>
      </c>
      <c r="F431" s="284" t="s">
        <v>1652</v>
      </c>
      <c r="G431" s="284" t="s">
        <v>753</v>
      </c>
    </row>
    <row r="432" spans="1:7" s="282" customFormat="1">
      <c r="A432" s="283">
        <v>1410051019578</v>
      </c>
      <c r="B432" s="284">
        <v>6</v>
      </c>
      <c r="C432" s="284" t="s">
        <v>265</v>
      </c>
      <c r="D432" s="284" t="s">
        <v>309</v>
      </c>
      <c r="E432" s="284" t="s">
        <v>310</v>
      </c>
      <c r="F432" s="284" t="s">
        <v>1653</v>
      </c>
      <c r="G432" s="284" t="s">
        <v>754</v>
      </c>
    </row>
    <row r="433" spans="1:7" s="282" customFormat="1">
      <c r="A433" s="283">
        <v>1410051019594</v>
      </c>
      <c r="B433" s="284">
        <v>6</v>
      </c>
      <c r="C433" s="284" t="s">
        <v>265</v>
      </c>
      <c r="D433" s="284" t="s">
        <v>309</v>
      </c>
      <c r="E433" s="284" t="s">
        <v>310</v>
      </c>
      <c r="F433" s="284" t="s">
        <v>1654</v>
      </c>
      <c r="G433" s="284" t="s">
        <v>755</v>
      </c>
    </row>
    <row r="434" spans="1:7" s="282" customFormat="1">
      <c r="A434" s="283">
        <v>1410051019602</v>
      </c>
      <c r="B434" s="284">
        <v>6</v>
      </c>
      <c r="C434" s="284" t="s">
        <v>265</v>
      </c>
      <c r="D434" s="284" t="s">
        <v>314</v>
      </c>
      <c r="E434" s="284" t="s">
        <v>315</v>
      </c>
      <c r="F434" s="284" t="s">
        <v>1655</v>
      </c>
      <c r="G434" s="284" t="s">
        <v>756</v>
      </c>
    </row>
    <row r="435" spans="1:7" s="282" customFormat="1">
      <c r="A435" s="283">
        <v>1410051019610</v>
      </c>
      <c r="B435" s="284">
        <v>6</v>
      </c>
      <c r="C435" s="284" t="s">
        <v>265</v>
      </c>
      <c r="D435" s="284" t="s">
        <v>324</v>
      </c>
      <c r="E435" s="284" t="s">
        <v>325</v>
      </c>
      <c r="F435" s="284" t="s">
        <v>1656</v>
      </c>
      <c r="G435" s="284" t="s">
        <v>757</v>
      </c>
    </row>
    <row r="436" spans="1:7" s="282" customFormat="1">
      <c r="A436" s="283">
        <v>1410051019628</v>
      </c>
      <c r="B436" s="284">
        <v>6</v>
      </c>
      <c r="C436" s="284" t="s">
        <v>265</v>
      </c>
      <c r="D436" s="284" t="s">
        <v>332</v>
      </c>
      <c r="E436" s="284" t="s">
        <v>333</v>
      </c>
      <c r="F436" s="284" t="s">
        <v>1657</v>
      </c>
      <c r="G436" s="284" t="s">
        <v>758</v>
      </c>
    </row>
    <row r="437" spans="1:7" s="282" customFormat="1">
      <c r="A437" s="283">
        <v>1410051019636</v>
      </c>
      <c r="B437" s="284">
        <v>6</v>
      </c>
      <c r="C437" s="284" t="s">
        <v>265</v>
      </c>
      <c r="D437" s="284" t="s">
        <v>332</v>
      </c>
      <c r="E437" s="284" t="s">
        <v>333</v>
      </c>
      <c r="F437" s="284" t="s">
        <v>1658</v>
      </c>
      <c r="G437" s="284" t="s">
        <v>759</v>
      </c>
    </row>
    <row r="438" spans="1:7" s="282" customFormat="1">
      <c r="A438" s="283">
        <v>1410051019644</v>
      </c>
      <c r="B438" s="284">
        <v>6</v>
      </c>
      <c r="C438" s="284" t="s">
        <v>265</v>
      </c>
      <c r="D438" s="284" t="s">
        <v>332</v>
      </c>
      <c r="E438" s="284" t="s">
        <v>333</v>
      </c>
      <c r="F438" s="284" t="s">
        <v>1659</v>
      </c>
      <c r="G438" s="284" t="s">
        <v>760</v>
      </c>
    </row>
    <row r="439" spans="1:7" s="282" customFormat="1">
      <c r="A439" s="283">
        <v>1410051019651</v>
      </c>
      <c r="B439" s="284">
        <v>6</v>
      </c>
      <c r="C439" s="284" t="s">
        <v>265</v>
      </c>
      <c r="D439" s="284" t="s">
        <v>332</v>
      </c>
      <c r="E439" s="284" t="s">
        <v>333</v>
      </c>
      <c r="F439" s="284" t="s">
        <v>1660</v>
      </c>
      <c r="G439" s="284" t="s">
        <v>761</v>
      </c>
    </row>
    <row r="440" spans="1:7" s="282" customFormat="1">
      <c r="A440" s="283">
        <v>1410051019669</v>
      </c>
      <c r="B440" s="284">
        <v>6</v>
      </c>
      <c r="C440" s="284" t="s">
        <v>265</v>
      </c>
      <c r="D440" s="284" t="s">
        <v>332</v>
      </c>
      <c r="E440" s="284" t="s">
        <v>333</v>
      </c>
      <c r="F440" s="284" t="s">
        <v>1661</v>
      </c>
      <c r="G440" s="284" t="s">
        <v>762</v>
      </c>
    </row>
    <row r="441" spans="1:7" s="282" customFormat="1">
      <c r="A441" s="283">
        <v>1410051019685</v>
      </c>
      <c r="B441" s="284">
        <v>6</v>
      </c>
      <c r="C441" s="284" t="s">
        <v>265</v>
      </c>
      <c r="D441" s="284" t="s">
        <v>337</v>
      </c>
      <c r="E441" s="284" t="s">
        <v>338</v>
      </c>
      <c r="F441" s="284" t="s">
        <v>1662</v>
      </c>
      <c r="G441" s="284" t="s">
        <v>763</v>
      </c>
    </row>
    <row r="442" spans="1:7" s="282" customFormat="1">
      <c r="A442" s="283">
        <v>1410051019701</v>
      </c>
      <c r="B442" s="284">
        <v>6</v>
      </c>
      <c r="C442" s="284" t="s">
        <v>265</v>
      </c>
      <c r="D442" s="284" t="s">
        <v>342</v>
      </c>
      <c r="E442" s="284" t="s">
        <v>343</v>
      </c>
      <c r="F442" s="284" t="s">
        <v>1663</v>
      </c>
      <c r="G442" s="284" t="s">
        <v>764</v>
      </c>
    </row>
    <row r="443" spans="1:7" s="282" customFormat="1">
      <c r="A443" s="283">
        <v>1410051019719</v>
      </c>
      <c r="B443" s="284">
        <v>6</v>
      </c>
      <c r="C443" s="284" t="s">
        <v>265</v>
      </c>
      <c r="D443" s="284" t="s">
        <v>342</v>
      </c>
      <c r="E443" s="284" t="s">
        <v>343</v>
      </c>
      <c r="F443" s="284" t="s">
        <v>1664</v>
      </c>
      <c r="G443" s="284" t="s">
        <v>765</v>
      </c>
    </row>
    <row r="444" spans="1:7" s="282" customFormat="1">
      <c r="A444" s="283">
        <v>1410051019727</v>
      </c>
      <c r="B444" s="284">
        <v>6</v>
      </c>
      <c r="C444" s="284" t="s">
        <v>265</v>
      </c>
      <c r="D444" s="284" t="s">
        <v>342</v>
      </c>
      <c r="E444" s="284" t="s">
        <v>343</v>
      </c>
      <c r="F444" s="284" t="s">
        <v>1665</v>
      </c>
      <c r="G444" s="284" t="s">
        <v>766</v>
      </c>
    </row>
    <row r="445" spans="1:7" s="282" customFormat="1">
      <c r="A445" s="283">
        <v>1410051019743</v>
      </c>
      <c r="B445" s="284">
        <v>6</v>
      </c>
      <c r="C445" s="284" t="s">
        <v>265</v>
      </c>
      <c r="D445" s="284" t="s">
        <v>354</v>
      </c>
      <c r="E445" s="284" t="s">
        <v>355</v>
      </c>
      <c r="F445" s="284" t="s">
        <v>1666</v>
      </c>
      <c r="G445" s="284" t="s">
        <v>767</v>
      </c>
    </row>
    <row r="446" spans="1:7" s="282" customFormat="1">
      <c r="A446" s="283">
        <v>1410051019750</v>
      </c>
      <c r="B446" s="284">
        <v>6</v>
      </c>
      <c r="C446" s="284" t="s">
        <v>265</v>
      </c>
      <c r="D446" s="284" t="s">
        <v>354</v>
      </c>
      <c r="E446" s="284" t="s">
        <v>355</v>
      </c>
      <c r="F446" s="284" t="s">
        <v>1667</v>
      </c>
      <c r="G446" s="284" t="s">
        <v>768</v>
      </c>
    </row>
    <row r="447" spans="1:7" s="282" customFormat="1">
      <c r="A447" s="283">
        <v>1410051019768</v>
      </c>
      <c r="B447" s="284">
        <v>6</v>
      </c>
      <c r="C447" s="284" t="s">
        <v>265</v>
      </c>
      <c r="D447" s="284" t="s">
        <v>354</v>
      </c>
      <c r="E447" s="284" t="s">
        <v>355</v>
      </c>
      <c r="F447" s="284" t="s">
        <v>1668</v>
      </c>
      <c r="G447" s="284" t="s">
        <v>769</v>
      </c>
    </row>
    <row r="448" spans="1:7" s="282" customFormat="1">
      <c r="A448" s="283">
        <v>1410051019784</v>
      </c>
      <c r="B448" s="284">
        <v>6</v>
      </c>
      <c r="C448" s="284" t="s">
        <v>265</v>
      </c>
      <c r="D448" s="284" t="s">
        <v>366</v>
      </c>
      <c r="E448" s="284" t="s">
        <v>367</v>
      </c>
      <c r="F448" s="284" t="s">
        <v>1669</v>
      </c>
      <c r="G448" s="284" t="s">
        <v>770</v>
      </c>
    </row>
    <row r="449" spans="1:7" s="282" customFormat="1">
      <c r="A449" s="283">
        <v>1410051019826</v>
      </c>
      <c r="B449" s="284">
        <v>6</v>
      </c>
      <c r="C449" s="284" t="s">
        <v>265</v>
      </c>
      <c r="D449" s="284" t="s">
        <v>328</v>
      </c>
      <c r="E449" s="284" t="s">
        <v>329</v>
      </c>
      <c r="F449" s="284" t="s">
        <v>771</v>
      </c>
      <c r="G449" s="284" t="s">
        <v>772</v>
      </c>
    </row>
    <row r="450" spans="1:7" s="282" customFormat="1">
      <c r="A450" s="283">
        <v>1410051019834</v>
      </c>
      <c r="B450" s="284">
        <v>6</v>
      </c>
      <c r="C450" s="284" t="s">
        <v>265</v>
      </c>
      <c r="D450" s="284" t="s">
        <v>342</v>
      </c>
      <c r="E450" s="284" t="s">
        <v>343</v>
      </c>
      <c r="F450" s="284" t="s">
        <v>1670</v>
      </c>
      <c r="G450" s="284" t="s">
        <v>773</v>
      </c>
    </row>
    <row r="451" spans="1:7" s="282" customFormat="1">
      <c r="A451" s="283">
        <v>1410051019859</v>
      </c>
      <c r="B451" s="284">
        <v>6</v>
      </c>
      <c r="C451" s="284" t="s">
        <v>265</v>
      </c>
      <c r="D451" s="284" t="s">
        <v>359</v>
      </c>
      <c r="E451" s="284" t="s">
        <v>360</v>
      </c>
      <c r="F451" s="284" t="s">
        <v>1671</v>
      </c>
      <c r="G451" s="284" t="s">
        <v>774</v>
      </c>
    </row>
    <row r="452" spans="1:7" s="282" customFormat="1">
      <c r="A452" s="283">
        <v>1410051019867</v>
      </c>
      <c r="B452" s="284">
        <v>6</v>
      </c>
      <c r="C452" s="284" t="s">
        <v>265</v>
      </c>
      <c r="D452" s="284" t="s">
        <v>268</v>
      </c>
      <c r="E452" s="284" t="s">
        <v>269</v>
      </c>
      <c r="F452" s="284" t="s">
        <v>1672</v>
      </c>
      <c r="G452" s="284" t="s">
        <v>775</v>
      </c>
    </row>
    <row r="453" spans="1:7" s="282" customFormat="1">
      <c r="A453" s="283">
        <v>1410051019883</v>
      </c>
      <c r="B453" s="284">
        <v>6</v>
      </c>
      <c r="C453" s="284" t="s">
        <v>265</v>
      </c>
      <c r="D453" s="284" t="s">
        <v>290</v>
      </c>
      <c r="E453" s="284" t="s">
        <v>291</v>
      </c>
      <c r="F453" s="284" t="s">
        <v>1673</v>
      </c>
      <c r="G453" s="284" t="s">
        <v>776</v>
      </c>
    </row>
    <row r="454" spans="1:7" s="282" customFormat="1">
      <c r="A454" s="283">
        <v>1410051019891</v>
      </c>
      <c r="B454" s="284">
        <v>6</v>
      </c>
      <c r="C454" s="284" t="s">
        <v>265</v>
      </c>
      <c r="D454" s="284" t="s">
        <v>293</v>
      </c>
      <c r="E454" s="284" t="s">
        <v>294</v>
      </c>
      <c r="F454" s="284" t="s">
        <v>1674</v>
      </c>
      <c r="G454" s="284" t="s">
        <v>777</v>
      </c>
    </row>
    <row r="455" spans="1:7" s="282" customFormat="1">
      <c r="A455" s="283">
        <v>1410051019909</v>
      </c>
      <c r="B455" s="284">
        <v>6</v>
      </c>
      <c r="C455" s="284" t="s">
        <v>265</v>
      </c>
      <c r="D455" s="284" t="s">
        <v>298</v>
      </c>
      <c r="E455" s="284" t="s">
        <v>299</v>
      </c>
      <c r="F455" s="284" t="s">
        <v>1675</v>
      </c>
      <c r="G455" s="284" t="s">
        <v>778</v>
      </c>
    </row>
    <row r="456" spans="1:7" s="282" customFormat="1">
      <c r="A456" s="283">
        <v>1410051019925</v>
      </c>
      <c r="B456" s="284">
        <v>6</v>
      </c>
      <c r="C456" s="284" t="s">
        <v>265</v>
      </c>
      <c r="D456" s="284" t="s">
        <v>337</v>
      </c>
      <c r="E456" s="284" t="s">
        <v>338</v>
      </c>
      <c r="F456" s="284" t="s">
        <v>1676</v>
      </c>
      <c r="G456" s="284" t="s">
        <v>779</v>
      </c>
    </row>
    <row r="457" spans="1:7" s="282" customFormat="1">
      <c r="A457" s="283">
        <v>1410051020394</v>
      </c>
      <c r="B457" s="284">
        <v>6</v>
      </c>
      <c r="C457" s="284" t="s">
        <v>265</v>
      </c>
      <c r="D457" s="284" t="s">
        <v>290</v>
      </c>
      <c r="E457" s="284" t="s">
        <v>291</v>
      </c>
      <c r="F457" s="284" t="s">
        <v>1677</v>
      </c>
      <c r="G457" s="284" t="s">
        <v>780</v>
      </c>
    </row>
    <row r="458" spans="1:7" s="282" customFormat="1">
      <c r="A458" s="283">
        <v>1410051020428</v>
      </c>
      <c r="B458" s="284">
        <v>6</v>
      </c>
      <c r="C458" s="284" t="s">
        <v>265</v>
      </c>
      <c r="D458" s="284" t="s">
        <v>366</v>
      </c>
      <c r="E458" s="284" t="s">
        <v>367</v>
      </c>
      <c r="F458" s="284" t="s">
        <v>1678</v>
      </c>
      <c r="G458" s="284" t="s">
        <v>781</v>
      </c>
    </row>
    <row r="459" spans="1:7" s="282" customFormat="1">
      <c r="A459" s="283">
        <v>1410051020451</v>
      </c>
      <c r="B459" s="284">
        <v>6</v>
      </c>
      <c r="C459" s="284" t="s">
        <v>265</v>
      </c>
      <c r="D459" s="284" t="s">
        <v>314</v>
      </c>
      <c r="E459" s="284" t="s">
        <v>315</v>
      </c>
      <c r="F459" s="284" t="s">
        <v>1679</v>
      </c>
      <c r="G459" s="284" t="s">
        <v>782</v>
      </c>
    </row>
    <row r="460" spans="1:7" s="282" customFormat="1">
      <c r="A460" s="283">
        <v>1410051023463</v>
      </c>
      <c r="B460" s="284">
        <v>6</v>
      </c>
      <c r="C460" s="284" t="s">
        <v>265</v>
      </c>
      <c r="D460" s="284" t="s">
        <v>324</v>
      </c>
      <c r="E460" s="284" t="s">
        <v>325</v>
      </c>
      <c r="F460" s="284" t="s">
        <v>783</v>
      </c>
      <c r="G460" s="284" t="s">
        <v>784</v>
      </c>
    </row>
    <row r="461" spans="1:7" s="282" customFormat="1">
      <c r="A461" s="283">
        <v>1410051023471</v>
      </c>
      <c r="B461" s="284">
        <v>6</v>
      </c>
      <c r="C461" s="284" t="s">
        <v>265</v>
      </c>
      <c r="D461" s="284" t="s">
        <v>342</v>
      </c>
      <c r="E461" s="284" t="s">
        <v>343</v>
      </c>
      <c r="F461" s="284" t="s">
        <v>1680</v>
      </c>
      <c r="G461" s="284" t="s">
        <v>785</v>
      </c>
    </row>
    <row r="462" spans="1:7" s="282" customFormat="1">
      <c r="A462" s="283">
        <v>1410051023513</v>
      </c>
      <c r="B462" s="284">
        <v>6</v>
      </c>
      <c r="C462" s="284" t="s">
        <v>265</v>
      </c>
      <c r="D462" s="284" t="s">
        <v>268</v>
      </c>
      <c r="E462" s="284" t="s">
        <v>269</v>
      </c>
      <c r="F462" s="284" t="s">
        <v>1681</v>
      </c>
      <c r="G462" s="284" t="s">
        <v>786</v>
      </c>
    </row>
    <row r="463" spans="1:7" s="282" customFormat="1">
      <c r="A463" s="283">
        <v>1410051023521</v>
      </c>
      <c r="B463" s="284">
        <v>6</v>
      </c>
      <c r="C463" s="284" t="s">
        <v>265</v>
      </c>
      <c r="D463" s="284" t="s">
        <v>266</v>
      </c>
      <c r="E463" s="284" t="s">
        <v>267</v>
      </c>
      <c r="F463" s="284" t="s">
        <v>1682</v>
      </c>
      <c r="G463" s="284" t="s">
        <v>787</v>
      </c>
    </row>
    <row r="464" spans="1:7" s="282" customFormat="1">
      <c r="A464" s="283">
        <v>1410051023547</v>
      </c>
      <c r="B464" s="284">
        <v>6</v>
      </c>
      <c r="C464" s="284" t="s">
        <v>265</v>
      </c>
      <c r="D464" s="284" t="s">
        <v>324</v>
      </c>
      <c r="E464" s="284" t="s">
        <v>325</v>
      </c>
      <c r="F464" s="284" t="s">
        <v>1683</v>
      </c>
      <c r="G464" s="284" t="s">
        <v>788</v>
      </c>
    </row>
    <row r="465" spans="1:7" s="282" customFormat="1">
      <c r="A465" s="283">
        <v>1410051023562</v>
      </c>
      <c r="B465" s="284">
        <v>6</v>
      </c>
      <c r="C465" s="284" t="s">
        <v>265</v>
      </c>
      <c r="D465" s="284" t="s">
        <v>354</v>
      </c>
      <c r="E465" s="284" t="s">
        <v>355</v>
      </c>
      <c r="F465" s="284" t="s">
        <v>789</v>
      </c>
      <c r="G465" s="284" t="s">
        <v>790</v>
      </c>
    </row>
    <row r="466" spans="1:7" s="282" customFormat="1">
      <c r="A466" s="283">
        <v>1410051023570</v>
      </c>
      <c r="B466" s="284">
        <v>6</v>
      </c>
      <c r="C466" s="284" t="s">
        <v>265</v>
      </c>
      <c r="D466" s="284" t="s">
        <v>359</v>
      </c>
      <c r="E466" s="284" t="s">
        <v>360</v>
      </c>
      <c r="F466" s="284" t="s">
        <v>1684</v>
      </c>
      <c r="G466" s="284" t="s">
        <v>791</v>
      </c>
    </row>
    <row r="467" spans="1:7" s="282" customFormat="1">
      <c r="A467" s="283">
        <v>1410051023588</v>
      </c>
      <c r="B467" s="284">
        <v>6</v>
      </c>
      <c r="C467" s="284" t="s">
        <v>265</v>
      </c>
      <c r="D467" s="284" t="s">
        <v>298</v>
      </c>
      <c r="E467" s="284" t="s">
        <v>299</v>
      </c>
      <c r="F467" s="284" t="s">
        <v>1685</v>
      </c>
      <c r="G467" s="284" t="s">
        <v>792</v>
      </c>
    </row>
    <row r="468" spans="1:7" s="282" customFormat="1">
      <c r="A468" s="283">
        <v>1410051023596</v>
      </c>
      <c r="B468" s="284">
        <v>6</v>
      </c>
      <c r="C468" s="284" t="s">
        <v>265</v>
      </c>
      <c r="D468" s="284" t="s">
        <v>324</v>
      </c>
      <c r="E468" s="284" t="s">
        <v>325</v>
      </c>
      <c r="F468" s="284" t="s">
        <v>1686</v>
      </c>
      <c r="G468" s="284" t="s">
        <v>793</v>
      </c>
    </row>
    <row r="469" spans="1:7" s="282" customFormat="1">
      <c r="A469" s="283">
        <v>1410051023604</v>
      </c>
      <c r="B469" s="284">
        <v>6</v>
      </c>
      <c r="C469" s="284" t="s">
        <v>265</v>
      </c>
      <c r="D469" s="284" t="s">
        <v>293</v>
      </c>
      <c r="E469" s="284" t="s">
        <v>294</v>
      </c>
      <c r="F469" s="284" t="s">
        <v>1687</v>
      </c>
      <c r="G469" s="284" t="s">
        <v>794</v>
      </c>
    </row>
    <row r="470" spans="1:7" s="282" customFormat="1">
      <c r="A470" s="283">
        <v>1410051023612</v>
      </c>
      <c r="B470" s="284">
        <v>6</v>
      </c>
      <c r="C470" s="284" t="s">
        <v>265</v>
      </c>
      <c r="D470" s="284" t="s">
        <v>302</v>
      </c>
      <c r="E470" s="284" t="s">
        <v>303</v>
      </c>
      <c r="F470" s="284" t="s">
        <v>1688</v>
      </c>
      <c r="G470" s="284" t="s">
        <v>795</v>
      </c>
    </row>
    <row r="471" spans="1:7" s="282" customFormat="1">
      <c r="A471" s="283">
        <v>1410051023620</v>
      </c>
      <c r="B471" s="284">
        <v>6</v>
      </c>
      <c r="C471" s="284" t="s">
        <v>265</v>
      </c>
      <c r="D471" s="284" t="s">
        <v>309</v>
      </c>
      <c r="E471" s="284" t="s">
        <v>310</v>
      </c>
      <c r="F471" s="284" t="s">
        <v>1689</v>
      </c>
      <c r="G471" s="284" t="s">
        <v>796</v>
      </c>
    </row>
    <row r="472" spans="1:7" s="282" customFormat="1">
      <c r="A472" s="283">
        <v>1410051023638</v>
      </c>
      <c r="B472" s="284">
        <v>6</v>
      </c>
      <c r="C472" s="284" t="s">
        <v>265</v>
      </c>
      <c r="D472" s="284" t="s">
        <v>266</v>
      </c>
      <c r="E472" s="284" t="s">
        <v>267</v>
      </c>
      <c r="F472" s="284" t="s">
        <v>1690</v>
      </c>
      <c r="G472" s="284" t="s">
        <v>797</v>
      </c>
    </row>
    <row r="473" spans="1:7" s="282" customFormat="1">
      <c r="A473" s="283">
        <v>1410051023646</v>
      </c>
      <c r="B473" s="284">
        <v>6</v>
      </c>
      <c r="C473" s="284" t="s">
        <v>265</v>
      </c>
      <c r="D473" s="284" t="s">
        <v>302</v>
      </c>
      <c r="E473" s="284" t="s">
        <v>303</v>
      </c>
      <c r="F473" s="284" t="s">
        <v>1691</v>
      </c>
      <c r="G473" s="284" t="s">
        <v>798</v>
      </c>
    </row>
    <row r="474" spans="1:7" s="282" customFormat="1">
      <c r="A474" s="283">
        <v>1410051023653</v>
      </c>
      <c r="B474" s="284">
        <v>6</v>
      </c>
      <c r="C474" s="284" t="s">
        <v>265</v>
      </c>
      <c r="D474" s="284" t="s">
        <v>328</v>
      </c>
      <c r="E474" s="284" t="s">
        <v>329</v>
      </c>
      <c r="F474" s="284" t="s">
        <v>1692</v>
      </c>
      <c r="G474" s="284" t="s">
        <v>799</v>
      </c>
    </row>
    <row r="475" spans="1:7" s="282" customFormat="1">
      <c r="A475" s="283">
        <v>1410051023661</v>
      </c>
      <c r="B475" s="284">
        <v>6</v>
      </c>
      <c r="C475" s="284" t="s">
        <v>265</v>
      </c>
      <c r="D475" s="284" t="s">
        <v>354</v>
      </c>
      <c r="E475" s="284" t="s">
        <v>355</v>
      </c>
      <c r="F475" s="284" t="s">
        <v>1693</v>
      </c>
      <c r="G475" s="284" t="s">
        <v>800</v>
      </c>
    </row>
    <row r="476" spans="1:7" s="282" customFormat="1">
      <c r="A476" s="283">
        <v>1410051023679</v>
      </c>
      <c r="B476" s="284">
        <v>6</v>
      </c>
      <c r="C476" s="284" t="s">
        <v>265</v>
      </c>
      <c r="D476" s="284" t="s">
        <v>359</v>
      </c>
      <c r="E476" s="284" t="s">
        <v>360</v>
      </c>
      <c r="F476" s="284" t="s">
        <v>1694</v>
      </c>
      <c r="G476" s="284" t="s">
        <v>801</v>
      </c>
    </row>
    <row r="477" spans="1:7" s="282" customFormat="1">
      <c r="A477" s="283">
        <v>1410051023687</v>
      </c>
      <c r="B477" s="284">
        <v>6</v>
      </c>
      <c r="C477" s="284" t="s">
        <v>265</v>
      </c>
      <c r="D477" s="284" t="s">
        <v>359</v>
      </c>
      <c r="E477" s="284" t="s">
        <v>360</v>
      </c>
      <c r="F477" s="284" t="s">
        <v>1695</v>
      </c>
      <c r="G477" s="284" t="s">
        <v>802</v>
      </c>
    </row>
    <row r="478" spans="1:7" s="282" customFormat="1">
      <c r="A478" s="283">
        <v>1410051023703</v>
      </c>
      <c r="B478" s="284">
        <v>6</v>
      </c>
      <c r="C478" s="284" t="s">
        <v>265</v>
      </c>
      <c r="D478" s="284" t="s">
        <v>298</v>
      </c>
      <c r="E478" s="284" t="s">
        <v>299</v>
      </c>
      <c r="F478" s="284" t="s">
        <v>1696</v>
      </c>
      <c r="G478" s="284" t="s">
        <v>803</v>
      </c>
    </row>
    <row r="479" spans="1:7" s="282" customFormat="1">
      <c r="A479" s="283">
        <v>1410051023711</v>
      </c>
      <c r="B479" s="284">
        <v>6</v>
      </c>
      <c r="C479" s="284" t="s">
        <v>265</v>
      </c>
      <c r="D479" s="284" t="s">
        <v>1697</v>
      </c>
      <c r="E479" s="284" t="s">
        <v>294</v>
      </c>
      <c r="F479" s="284" t="s">
        <v>1698</v>
      </c>
      <c r="G479" s="284" t="s">
        <v>804</v>
      </c>
    </row>
    <row r="480" spans="1:7" s="282" customFormat="1">
      <c r="A480" s="283">
        <v>1410051023737</v>
      </c>
      <c r="B480" s="284">
        <v>6</v>
      </c>
      <c r="C480" s="284" t="s">
        <v>265</v>
      </c>
      <c r="D480" s="284" t="s">
        <v>268</v>
      </c>
      <c r="E480" s="284" t="s">
        <v>269</v>
      </c>
      <c r="F480" s="284" t="s">
        <v>1699</v>
      </c>
      <c r="G480" s="284" t="s">
        <v>805</v>
      </c>
    </row>
    <row r="481" spans="1:7" s="282" customFormat="1">
      <c r="A481" s="283">
        <v>1410051023745</v>
      </c>
      <c r="B481" s="284">
        <v>6</v>
      </c>
      <c r="C481" s="284" t="s">
        <v>265</v>
      </c>
      <c r="D481" s="284" t="s">
        <v>266</v>
      </c>
      <c r="E481" s="284" t="s">
        <v>267</v>
      </c>
      <c r="F481" s="284" t="s">
        <v>1700</v>
      </c>
      <c r="G481" s="284" t="s">
        <v>806</v>
      </c>
    </row>
    <row r="482" spans="1:7" s="282" customFormat="1">
      <c r="A482" s="283">
        <v>1410051023760</v>
      </c>
      <c r="B482" s="284">
        <v>6</v>
      </c>
      <c r="C482" s="284" t="s">
        <v>265</v>
      </c>
      <c r="D482" s="284" t="s">
        <v>332</v>
      </c>
      <c r="E482" s="284" t="s">
        <v>333</v>
      </c>
      <c r="F482" s="284" t="s">
        <v>1701</v>
      </c>
      <c r="G482" s="284" t="s">
        <v>807</v>
      </c>
    </row>
    <row r="483" spans="1:7" s="282" customFormat="1">
      <c r="A483" s="283">
        <v>1410051023778</v>
      </c>
      <c r="B483" s="284">
        <v>6</v>
      </c>
      <c r="C483" s="284" t="s">
        <v>265</v>
      </c>
      <c r="D483" s="284" t="s">
        <v>359</v>
      </c>
      <c r="E483" s="284" t="s">
        <v>360</v>
      </c>
      <c r="F483" s="284" t="s">
        <v>1702</v>
      </c>
      <c r="G483" s="284" t="s">
        <v>808</v>
      </c>
    </row>
    <row r="484" spans="1:7" s="282" customFormat="1">
      <c r="A484" s="283">
        <v>1410051023786</v>
      </c>
      <c r="B484" s="284">
        <v>6</v>
      </c>
      <c r="C484" s="284" t="s">
        <v>265</v>
      </c>
      <c r="D484" s="284" t="s">
        <v>332</v>
      </c>
      <c r="E484" s="284" t="s">
        <v>333</v>
      </c>
      <c r="F484" s="284" t="s">
        <v>1703</v>
      </c>
      <c r="G484" s="284" t="s">
        <v>809</v>
      </c>
    </row>
    <row r="485" spans="1:7" s="282" customFormat="1">
      <c r="A485" s="283">
        <v>1410051023844</v>
      </c>
      <c r="B485" s="284">
        <v>6</v>
      </c>
      <c r="C485" s="284" t="s">
        <v>265</v>
      </c>
      <c r="D485" s="284" t="s">
        <v>342</v>
      </c>
      <c r="E485" s="284" t="s">
        <v>343</v>
      </c>
      <c r="F485" s="284" t="s">
        <v>1704</v>
      </c>
      <c r="G485" s="284" t="s">
        <v>810</v>
      </c>
    </row>
    <row r="486" spans="1:7" s="282" customFormat="1">
      <c r="A486" s="283">
        <v>1410051023851</v>
      </c>
      <c r="B486" s="284">
        <v>6</v>
      </c>
      <c r="C486" s="284" t="s">
        <v>265</v>
      </c>
      <c r="D486" s="284" t="s">
        <v>1705</v>
      </c>
      <c r="E486" s="284" t="s">
        <v>269</v>
      </c>
      <c r="F486" s="284" t="s">
        <v>811</v>
      </c>
      <c r="G486" s="284" t="s">
        <v>812</v>
      </c>
    </row>
    <row r="487" spans="1:7" s="282" customFormat="1">
      <c r="A487" s="283">
        <v>1410051023869</v>
      </c>
      <c r="B487" s="284">
        <v>6</v>
      </c>
      <c r="C487" s="284" t="s">
        <v>265</v>
      </c>
      <c r="D487" s="284" t="s">
        <v>1706</v>
      </c>
      <c r="E487" s="284" t="s">
        <v>343</v>
      </c>
      <c r="F487" s="284" t="s">
        <v>1707</v>
      </c>
      <c r="G487" s="284" t="s">
        <v>813</v>
      </c>
    </row>
    <row r="488" spans="1:7" s="282" customFormat="1">
      <c r="A488" s="283">
        <v>1410051023877</v>
      </c>
      <c r="B488" s="284">
        <v>6</v>
      </c>
      <c r="C488" s="284" t="s">
        <v>265</v>
      </c>
      <c r="D488" s="284" t="s">
        <v>332</v>
      </c>
      <c r="E488" s="284" t="s">
        <v>333</v>
      </c>
      <c r="F488" s="284" t="s">
        <v>1708</v>
      </c>
      <c r="G488" s="284" t="s">
        <v>814</v>
      </c>
    </row>
    <row r="489" spans="1:7" s="282" customFormat="1">
      <c r="A489" s="283">
        <v>1410051023885</v>
      </c>
      <c r="B489" s="284">
        <v>6</v>
      </c>
      <c r="C489" s="284" t="s">
        <v>265</v>
      </c>
      <c r="D489" s="284" t="s">
        <v>309</v>
      </c>
      <c r="E489" s="284" t="s">
        <v>310</v>
      </c>
      <c r="F489" s="284" t="s">
        <v>1709</v>
      </c>
      <c r="G489" s="284" t="s">
        <v>815</v>
      </c>
    </row>
    <row r="490" spans="1:7" s="282" customFormat="1">
      <c r="A490" s="283">
        <v>1410051023893</v>
      </c>
      <c r="B490" s="284">
        <v>6</v>
      </c>
      <c r="C490" s="284" t="s">
        <v>265</v>
      </c>
      <c r="D490" s="284" t="s">
        <v>324</v>
      </c>
      <c r="E490" s="284" t="s">
        <v>325</v>
      </c>
      <c r="F490" s="284" t="s">
        <v>1710</v>
      </c>
      <c r="G490" s="284" t="s">
        <v>816</v>
      </c>
    </row>
    <row r="491" spans="1:7" s="282" customFormat="1">
      <c r="A491" s="283">
        <v>1410051023943</v>
      </c>
      <c r="B491" s="284">
        <v>6</v>
      </c>
      <c r="C491" s="284" t="s">
        <v>265</v>
      </c>
      <c r="D491" s="284" t="s">
        <v>268</v>
      </c>
      <c r="E491" s="284" t="s">
        <v>269</v>
      </c>
      <c r="F491" s="284" t="s">
        <v>1711</v>
      </c>
      <c r="G491" s="284" t="s">
        <v>817</v>
      </c>
    </row>
    <row r="492" spans="1:7" s="282" customFormat="1">
      <c r="A492" s="283">
        <v>1410051023950</v>
      </c>
      <c r="B492" s="284">
        <v>6</v>
      </c>
      <c r="C492" s="284" t="s">
        <v>265</v>
      </c>
      <c r="D492" s="284" t="s">
        <v>309</v>
      </c>
      <c r="E492" s="284" t="s">
        <v>310</v>
      </c>
      <c r="F492" s="284" t="s">
        <v>1712</v>
      </c>
      <c r="G492" s="284" t="s">
        <v>818</v>
      </c>
    </row>
    <row r="493" spans="1:7" s="282" customFormat="1">
      <c r="A493" s="283">
        <v>1410051023968</v>
      </c>
      <c r="B493" s="284">
        <v>6</v>
      </c>
      <c r="C493" s="284" t="s">
        <v>265</v>
      </c>
      <c r="D493" s="284" t="s">
        <v>314</v>
      </c>
      <c r="E493" s="284" t="s">
        <v>315</v>
      </c>
      <c r="F493" s="284" t="s">
        <v>1713</v>
      </c>
      <c r="G493" s="284" t="s">
        <v>819</v>
      </c>
    </row>
    <row r="494" spans="1:7" s="282" customFormat="1">
      <c r="A494" s="283">
        <v>1410051023976</v>
      </c>
      <c r="B494" s="284">
        <v>6</v>
      </c>
      <c r="C494" s="284" t="s">
        <v>265</v>
      </c>
      <c r="D494" s="284" t="s">
        <v>332</v>
      </c>
      <c r="E494" s="284" t="s">
        <v>333</v>
      </c>
      <c r="F494" s="284" t="s">
        <v>1714</v>
      </c>
      <c r="G494" s="284" t="s">
        <v>820</v>
      </c>
    </row>
    <row r="495" spans="1:7" s="282" customFormat="1">
      <c r="A495" s="283">
        <v>1410051023984</v>
      </c>
      <c r="B495" s="284">
        <v>6</v>
      </c>
      <c r="C495" s="284" t="s">
        <v>265</v>
      </c>
      <c r="D495" s="284" t="s">
        <v>332</v>
      </c>
      <c r="E495" s="284" t="s">
        <v>333</v>
      </c>
      <c r="F495" s="284" t="s">
        <v>1715</v>
      </c>
      <c r="G495" s="284" t="s">
        <v>821</v>
      </c>
    </row>
    <row r="496" spans="1:7" s="282" customFormat="1">
      <c r="A496" s="283">
        <v>1410051023992</v>
      </c>
      <c r="B496" s="284">
        <v>6</v>
      </c>
      <c r="C496" s="284" t="s">
        <v>265</v>
      </c>
      <c r="D496" s="284" t="s">
        <v>332</v>
      </c>
      <c r="E496" s="284" t="s">
        <v>333</v>
      </c>
      <c r="F496" s="284" t="s">
        <v>1716</v>
      </c>
      <c r="G496" s="284" t="s">
        <v>822</v>
      </c>
    </row>
    <row r="497" spans="1:7" s="282" customFormat="1">
      <c r="A497" s="283">
        <v>1410051024008</v>
      </c>
      <c r="B497" s="284">
        <v>6</v>
      </c>
      <c r="C497" s="284" t="s">
        <v>265</v>
      </c>
      <c r="D497" s="284" t="s">
        <v>332</v>
      </c>
      <c r="E497" s="284" t="s">
        <v>333</v>
      </c>
      <c r="F497" s="284" t="s">
        <v>1717</v>
      </c>
      <c r="G497" s="284" t="s">
        <v>823</v>
      </c>
    </row>
    <row r="498" spans="1:7" s="282" customFormat="1">
      <c r="A498" s="283">
        <v>1410051024016</v>
      </c>
      <c r="B498" s="284">
        <v>6</v>
      </c>
      <c r="C498" s="284" t="s">
        <v>265</v>
      </c>
      <c r="D498" s="284" t="s">
        <v>332</v>
      </c>
      <c r="E498" s="284" t="s">
        <v>333</v>
      </c>
      <c r="F498" s="284" t="s">
        <v>824</v>
      </c>
      <c r="G498" s="284" t="s">
        <v>825</v>
      </c>
    </row>
    <row r="499" spans="1:7" s="282" customFormat="1">
      <c r="A499" s="283">
        <v>1410051024024</v>
      </c>
      <c r="B499" s="284">
        <v>6</v>
      </c>
      <c r="C499" s="284" t="s">
        <v>265</v>
      </c>
      <c r="D499" s="284" t="s">
        <v>332</v>
      </c>
      <c r="E499" s="284" t="s">
        <v>333</v>
      </c>
      <c r="F499" s="284" t="s">
        <v>1718</v>
      </c>
      <c r="G499" s="284" t="s">
        <v>826</v>
      </c>
    </row>
    <row r="500" spans="1:7" s="282" customFormat="1">
      <c r="A500" s="283">
        <v>1410051024032</v>
      </c>
      <c r="B500" s="284">
        <v>6</v>
      </c>
      <c r="C500" s="284" t="s">
        <v>265</v>
      </c>
      <c r="D500" s="284" t="s">
        <v>337</v>
      </c>
      <c r="E500" s="284" t="s">
        <v>338</v>
      </c>
      <c r="F500" s="284" t="s">
        <v>1719</v>
      </c>
      <c r="G500" s="284" t="s">
        <v>827</v>
      </c>
    </row>
    <row r="501" spans="1:7" s="282" customFormat="1">
      <c r="A501" s="283">
        <v>1410051024040</v>
      </c>
      <c r="B501" s="284">
        <v>6</v>
      </c>
      <c r="C501" s="284" t="s">
        <v>265</v>
      </c>
      <c r="D501" s="284" t="s">
        <v>359</v>
      </c>
      <c r="E501" s="284" t="s">
        <v>360</v>
      </c>
      <c r="F501" s="284" t="s">
        <v>1720</v>
      </c>
      <c r="G501" s="284" t="s">
        <v>828</v>
      </c>
    </row>
    <row r="502" spans="1:7" s="282" customFormat="1">
      <c r="A502" s="283">
        <v>1410051024073</v>
      </c>
      <c r="B502" s="284">
        <v>6</v>
      </c>
      <c r="C502" s="284" t="s">
        <v>265</v>
      </c>
      <c r="D502" s="284" t="s">
        <v>324</v>
      </c>
      <c r="E502" s="284" t="s">
        <v>325</v>
      </c>
      <c r="F502" s="284" t="s">
        <v>1721</v>
      </c>
      <c r="G502" s="284" t="s">
        <v>829</v>
      </c>
    </row>
    <row r="503" spans="1:7" s="282" customFormat="1">
      <c r="A503" s="283">
        <v>1410051024081</v>
      </c>
      <c r="B503" s="284">
        <v>6</v>
      </c>
      <c r="C503" s="284" t="s">
        <v>265</v>
      </c>
      <c r="D503" s="284" t="s">
        <v>290</v>
      </c>
      <c r="E503" s="284" t="s">
        <v>291</v>
      </c>
      <c r="F503" s="284" t="s">
        <v>830</v>
      </c>
      <c r="G503" s="284" t="s">
        <v>831</v>
      </c>
    </row>
    <row r="504" spans="1:7" s="282" customFormat="1">
      <c r="A504" s="283">
        <v>1410051024107</v>
      </c>
      <c r="B504" s="284">
        <v>6</v>
      </c>
      <c r="C504" s="284" t="s">
        <v>265</v>
      </c>
      <c r="D504" s="284" t="s">
        <v>337</v>
      </c>
      <c r="E504" s="284" t="s">
        <v>338</v>
      </c>
      <c r="F504" s="284" t="s">
        <v>1722</v>
      </c>
      <c r="G504" s="284" t="s">
        <v>832</v>
      </c>
    </row>
    <row r="505" spans="1:7" s="282" customFormat="1">
      <c r="A505" s="283">
        <v>1410051024131</v>
      </c>
      <c r="B505" s="284">
        <v>6</v>
      </c>
      <c r="C505" s="284" t="s">
        <v>265</v>
      </c>
      <c r="D505" s="284" t="s">
        <v>342</v>
      </c>
      <c r="E505" s="284" t="s">
        <v>343</v>
      </c>
      <c r="F505" s="284" t="s">
        <v>1723</v>
      </c>
      <c r="G505" s="284" t="s">
        <v>833</v>
      </c>
    </row>
    <row r="506" spans="1:7" s="282" customFormat="1">
      <c r="A506" s="283">
        <v>1410051024149</v>
      </c>
      <c r="B506" s="284">
        <v>6</v>
      </c>
      <c r="C506" s="284" t="s">
        <v>265</v>
      </c>
      <c r="D506" s="284" t="s">
        <v>268</v>
      </c>
      <c r="E506" s="284" t="s">
        <v>269</v>
      </c>
      <c r="F506" s="284" t="s">
        <v>834</v>
      </c>
      <c r="G506" s="284" t="s">
        <v>835</v>
      </c>
    </row>
    <row r="507" spans="1:7" s="282" customFormat="1">
      <c r="A507" s="283">
        <v>1410051024156</v>
      </c>
      <c r="B507" s="284">
        <v>6</v>
      </c>
      <c r="C507" s="284" t="s">
        <v>265</v>
      </c>
      <c r="D507" s="284" t="s">
        <v>266</v>
      </c>
      <c r="E507" s="284" t="s">
        <v>267</v>
      </c>
      <c r="F507" s="284" t="s">
        <v>1724</v>
      </c>
      <c r="G507" s="284" t="s">
        <v>836</v>
      </c>
    </row>
    <row r="508" spans="1:7" s="282" customFormat="1">
      <c r="A508" s="283">
        <v>1410051024172</v>
      </c>
      <c r="B508" s="284">
        <v>6</v>
      </c>
      <c r="C508" s="284" t="s">
        <v>265</v>
      </c>
      <c r="D508" s="284" t="s">
        <v>290</v>
      </c>
      <c r="E508" s="284" t="s">
        <v>291</v>
      </c>
      <c r="F508" s="284" t="s">
        <v>1725</v>
      </c>
      <c r="G508" s="284" t="s">
        <v>837</v>
      </c>
    </row>
    <row r="509" spans="1:7" s="282" customFormat="1">
      <c r="A509" s="283">
        <v>1410051024180</v>
      </c>
      <c r="B509" s="284">
        <v>6</v>
      </c>
      <c r="C509" s="284" t="s">
        <v>265</v>
      </c>
      <c r="D509" s="284" t="s">
        <v>293</v>
      </c>
      <c r="E509" s="284" t="s">
        <v>294</v>
      </c>
      <c r="F509" s="284" t="s">
        <v>1726</v>
      </c>
      <c r="G509" s="284" t="s">
        <v>838</v>
      </c>
    </row>
    <row r="510" spans="1:7" s="282" customFormat="1">
      <c r="A510" s="283">
        <v>1410051024198</v>
      </c>
      <c r="B510" s="284">
        <v>6</v>
      </c>
      <c r="C510" s="284" t="s">
        <v>265</v>
      </c>
      <c r="D510" s="284" t="s">
        <v>332</v>
      </c>
      <c r="E510" s="284" t="s">
        <v>333</v>
      </c>
      <c r="F510" s="284" t="s">
        <v>1727</v>
      </c>
      <c r="G510" s="284" t="s">
        <v>839</v>
      </c>
    </row>
    <row r="511" spans="1:7" s="282" customFormat="1">
      <c r="A511" s="283">
        <v>1410051024206</v>
      </c>
      <c r="B511" s="284">
        <v>6</v>
      </c>
      <c r="C511" s="284" t="s">
        <v>265</v>
      </c>
      <c r="D511" s="284" t="s">
        <v>309</v>
      </c>
      <c r="E511" s="284" t="s">
        <v>310</v>
      </c>
      <c r="F511" s="284" t="s">
        <v>1728</v>
      </c>
      <c r="G511" s="284" t="s">
        <v>840</v>
      </c>
    </row>
    <row r="512" spans="1:7" s="282" customFormat="1">
      <c r="A512" s="283">
        <v>1410051024214</v>
      </c>
      <c r="B512" s="284">
        <v>6</v>
      </c>
      <c r="C512" s="284" t="s">
        <v>265</v>
      </c>
      <c r="D512" s="284" t="s">
        <v>366</v>
      </c>
      <c r="E512" s="284" t="s">
        <v>367</v>
      </c>
      <c r="F512" s="284" t="s">
        <v>1729</v>
      </c>
      <c r="G512" s="284" t="s">
        <v>841</v>
      </c>
    </row>
    <row r="513" spans="1:7" s="282" customFormat="1">
      <c r="A513" s="283">
        <v>1410051024248</v>
      </c>
      <c r="B513" s="284">
        <v>6</v>
      </c>
      <c r="C513" s="284" t="s">
        <v>265</v>
      </c>
      <c r="D513" s="284" t="s">
        <v>332</v>
      </c>
      <c r="E513" s="284" t="s">
        <v>333</v>
      </c>
      <c r="F513" s="284" t="s">
        <v>1730</v>
      </c>
      <c r="G513" s="284" t="s">
        <v>842</v>
      </c>
    </row>
    <row r="514" spans="1:7" s="282" customFormat="1">
      <c r="A514" s="283">
        <v>1410051024255</v>
      </c>
      <c r="B514" s="284">
        <v>6</v>
      </c>
      <c r="C514" s="284" t="s">
        <v>265</v>
      </c>
      <c r="D514" s="284" t="s">
        <v>332</v>
      </c>
      <c r="E514" s="284" t="s">
        <v>333</v>
      </c>
      <c r="F514" s="284" t="s">
        <v>1731</v>
      </c>
      <c r="G514" s="284" t="s">
        <v>843</v>
      </c>
    </row>
    <row r="515" spans="1:7" s="282" customFormat="1">
      <c r="A515" s="283">
        <v>1410051024271</v>
      </c>
      <c r="B515" s="284">
        <v>6</v>
      </c>
      <c r="C515" s="284" t="s">
        <v>265</v>
      </c>
      <c r="D515" s="284" t="s">
        <v>359</v>
      </c>
      <c r="E515" s="284" t="s">
        <v>360</v>
      </c>
      <c r="F515" s="284" t="s">
        <v>1732</v>
      </c>
      <c r="G515" s="284" t="s">
        <v>844</v>
      </c>
    </row>
    <row r="516" spans="1:7" s="282" customFormat="1">
      <c r="A516" s="283">
        <v>1410051024313</v>
      </c>
      <c r="B516" s="284">
        <v>6</v>
      </c>
      <c r="C516" s="284" t="s">
        <v>265</v>
      </c>
      <c r="D516" s="284" t="s">
        <v>268</v>
      </c>
      <c r="E516" s="284" t="s">
        <v>269</v>
      </c>
      <c r="F516" s="284" t="s">
        <v>1733</v>
      </c>
      <c r="G516" s="284" t="s">
        <v>845</v>
      </c>
    </row>
    <row r="517" spans="1:7" s="282" customFormat="1">
      <c r="A517" s="283">
        <v>1410051024339</v>
      </c>
      <c r="B517" s="284">
        <v>6</v>
      </c>
      <c r="C517" s="284" t="s">
        <v>265</v>
      </c>
      <c r="D517" s="284" t="s">
        <v>266</v>
      </c>
      <c r="E517" s="284" t="s">
        <v>267</v>
      </c>
      <c r="F517" s="284" t="s">
        <v>1734</v>
      </c>
      <c r="G517" s="284" t="s">
        <v>846</v>
      </c>
    </row>
    <row r="518" spans="1:7" s="282" customFormat="1">
      <c r="A518" s="283">
        <v>1410051024347</v>
      </c>
      <c r="B518" s="284">
        <v>6</v>
      </c>
      <c r="C518" s="284" t="s">
        <v>265</v>
      </c>
      <c r="D518" s="284" t="s">
        <v>290</v>
      </c>
      <c r="E518" s="284" t="s">
        <v>291</v>
      </c>
      <c r="F518" s="284" t="s">
        <v>1735</v>
      </c>
      <c r="G518" s="284" t="s">
        <v>847</v>
      </c>
    </row>
    <row r="519" spans="1:7" s="282" customFormat="1">
      <c r="A519" s="283">
        <v>1410051024354</v>
      </c>
      <c r="B519" s="284">
        <v>6</v>
      </c>
      <c r="C519" s="284" t="s">
        <v>265</v>
      </c>
      <c r="D519" s="284" t="s">
        <v>302</v>
      </c>
      <c r="E519" s="284" t="s">
        <v>303</v>
      </c>
      <c r="F519" s="284" t="s">
        <v>1736</v>
      </c>
      <c r="G519" s="284" t="s">
        <v>848</v>
      </c>
    </row>
    <row r="520" spans="1:7" s="282" customFormat="1">
      <c r="A520" s="283">
        <v>1410051024362</v>
      </c>
      <c r="B520" s="284">
        <v>6</v>
      </c>
      <c r="C520" s="284" t="s">
        <v>265</v>
      </c>
      <c r="D520" s="284" t="s">
        <v>309</v>
      </c>
      <c r="E520" s="284" t="s">
        <v>310</v>
      </c>
      <c r="F520" s="284" t="s">
        <v>849</v>
      </c>
      <c r="G520" s="284" t="s">
        <v>850</v>
      </c>
    </row>
    <row r="521" spans="1:7" s="282" customFormat="1">
      <c r="A521" s="283">
        <v>1410051024370</v>
      </c>
      <c r="B521" s="284">
        <v>6</v>
      </c>
      <c r="C521" s="284" t="s">
        <v>265</v>
      </c>
      <c r="D521" s="284" t="s">
        <v>314</v>
      </c>
      <c r="E521" s="284" t="s">
        <v>315</v>
      </c>
      <c r="F521" s="284" t="s">
        <v>1737</v>
      </c>
      <c r="G521" s="284" t="s">
        <v>851</v>
      </c>
    </row>
    <row r="522" spans="1:7" s="282" customFormat="1">
      <c r="A522" s="283">
        <v>1410051024388</v>
      </c>
      <c r="B522" s="284">
        <v>6</v>
      </c>
      <c r="C522" s="284" t="s">
        <v>265</v>
      </c>
      <c r="D522" s="284" t="s">
        <v>332</v>
      </c>
      <c r="E522" s="284" t="s">
        <v>333</v>
      </c>
      <c r="F522" s="284" t="s">
        <v>1738</v>
      </c>
      <c r="G522" s="284" t="s">
        <v>852</v>
      </c>
    </row>
    <row r="523" spans="1:7" s="282" customFormat="1">
      <c r="A523" s="283">
        <v>1410051024396</v>
      </c>
      <c r="B523" s="284">
        <v>6</v>
      </c>
      <c r="C523" s="284" t="s">
        <v>265</v>
      </c>
      <c r="D523" s="284" t="s">
        <v>342</v>
      </c>
      <c r="E523" s="284" t="s">
        <v>343</v>
      </c>
      <c r="F523" s="284" t="s">
        <v>1739</v>
      </c>
      <c r="G523" s="284" t="s">
        <v>853</v>
      </c>
    </row>
    <row r="524" spans="1:7" s="282" customFormat="1">
      <c r="A524" s="283">
        <v>1410051024404</v>
      </c>
      <c r="B524" s="284">
        <v>6</v>
      </c>
      <c r="C524" s="284" t="s">
        <v>265</v>
      </c>
      <c r="D524" s="284" t="s">
        <v>342</v>
      </c>
      <c r="E524" s="284" t="s">
        <v>343</v>
      </c>
      <c r="F524" s="284" t="s">
        <v>1740</v>
      </c>
      <c r="G524" s="284" t="s">
        <v>854</v>
      </c>
    </row>
    <row r="525" spans="1:7" s="282" customFormat="1">
      <c r="A525" s="283">
        <v>1410051024412</v>
      </c>
      <c r="B525" s="284">
        <v>6</v>
      </c>
      <c r="C525" s="284" t="s">
        <v>265</v>
      </c>
      <c r="D525" s="284" t="s">
        <v>266</v>
      </c>
      <c r="E525" s="284" t="s">
        <v>267</v>
      </c>
      <c r="F525" s="284" t="s">
        <v>1741</v>
      </c>
      <c r="G525" s="284" t="s">
        <v>855</v>
      </c>
    </row>
    <row r="526" spans="1:7" s="282" customFormat="1">
      <c r="A526" s="283">
        <v>1410051024420</v>
      </c>
      <c r="B526" s="284">
        <v>6</v>
      </c>
      <c r="C526" s="284" t="s">
        <v>265</v>
      </c>
      <c r="D526" s="284" t="s">
        <v>266</v>
      </c>
      <c r="E526" s="284" t="s">
        <v>267</v>
      </c>
      <c r="F526" s="284" t="s">
        <v>1742</v>
      </c>
      <c r="G526" s="284" t="s">
        <v>856</v>
      </c>
    </row>
    <row r="527" spans="1:7" s="282" customFormat="1">
      <c r="A527" s="283">
        <v>1410051024446</v>
      </c>
      <c r="B527" s="284">
        <v>6</v>
      </c>
      <c r="C527" s="284" t="s">
        <v>265</v>
      </c>
      <c r="D527" s="284" t="s">
        <v>266</v>
      </c>
      <c r="E527" s="284" t="s">
        <v>267</v>
      </c>
      <c r="F527" s="284" t="s">
        <v>1743</v>
      </c>
      <c r="G527" s="284" t="s">
        <v>857</v>
      </c>
    </row>
    <row r="528" spans="1:7" s="282" customFormat="1">
      <c r="A528" s="283">
        <v>1410051024453</v>
      </c>
      <c r="B528" s="284">
        <v>6</v>
      </c>
      <c r="C528" s="284" t="s">
        <v>265</v>
      </c>
      <c r="D528" s="284" t="s">
        <v>268</v>
      </c>
      <c r="E528" s="284" t="s">
        <v>269</v>
      </c>
      <c r="F528" s="284" t="s">
        <v>1744</v>
      </c>
      <c r="G528" s="284" t="s">
        <v>858</v>
      </c>
    </row>
    <row r="529" spans="1:7" s="282" customFormat="1">
      <c r="A529" s="283">
        <v>1410051024461</v>
      </c>
      <c r="B529" s="284">
        <v>6</v>
      </c>
      <c r="C529" s="284" t="s">
        <v>265</v>
      </c>
      <c r="D529" s="284" t="s">
        <v>268</v>
      </c>
      <c r="E529" s="284" t="s">
        <v>269</v>
      </c>
      <c r="F529" s="284" t="s">
        <v>1745</v>
      </c>
      <c r="G529" s="284" t="s">
        <v>859</v>
      </c>
    </row>
    <row r="530" spans="1:7" s="282" customFormat="1">
      <c r="A530" s="283">
        <v>1410051024487</v>
      </c>
      <c r="B530" s="284">
        <v>6</v>
      </c>
      <c r="C530" s="284" t="s">
        <v>265</v>
      </c>
      <c r="D530" s="284" t="s">
        <v>332</v>
      </c>
      <c r="E530" s="284" t="s">
        <v>333</v>
      </c>
      <c r="F530" s="284" t="s">
        <v>1746</v>
      </c>
      <c r="G530" s="284" t="s">
        <v>860</v>
      </c>
    </row>
    <row r="531" spans="1:7" s="282" customFormat="1">
      <c r="A531" s="283">
        <v>1410051024495</v>
      </c>
      <c r="B531" s="284">
        <v>6</v>
      </c>
      <c r="C531" s="284" t="s">
        <v>265</v>
      </c>
      <c r="D531" s="284" t="s">
        <v>366</v>
      </c>
      <c r="E531" s="284" t="s">
        <v>367</v>
      </c>
      <c r="F531" s="284" t="s">
        <v>861</v>
      </c>
      <c r="G531" s="284" t="s">
        <v>861</v>
      </c>
    </row>
    <row r="532" spans="1:7" s="282" customFormat="1">
      <c r="A532" s="283">
        <v>1410051024503</v>
      </c>
      <c r="B532" s="284">
        <v>6</v>
      </c>
      <c r="C532" s="284" t="s">
        <v>265</v>
      </c>
      <c r="D532" s="284" t="s">
        <v>302</v>
      </c>
      <c r="E532" s="284" t="s">
        <v>303</v>
      </c>
      <c r="F532" s="284" t="s">
        <v>1747</v>
      </c>
      <c r="G532" s="284" t="s">
        <v>862</v>
      </c>
    </row>
    <row r="533" spans="1:7" s="282" customFormat="1">
      <c r="A533" s="283">
        <v>1410051024529</v>
      </c>
      <c r="B533" s="284">
        <v>6</v>
      </c>
      <c r="C533" s="284" t="s">
        <v>265</v>
      </c>
      <c r="D533" s="284" t="s">
        <v>342</v>
      </c>
      <c r="E533" s="284" t="s">
        <v>343</v>
      </c>
      <c r="F533" s="284" t="s">
        <v>1748</v>
      </c>
      <c r="G533" s="284" t="s">
        <v>863</v>
      </c>
    </row>
    <row r="534" spans="1:7" s="282" customFormat="1">
      <c r="A534" s="283">
        <v>1410051024537</v>
      </c>
      <c r="B534" s="284">
        <v>6</v>
      </c>
      <c r="C534" s="284" t="s">
        <v>265</v>
      </c>
      <c r="D534" s="284" t="s">
        <v>268</v>
      </c>
      <c r="E534" s="284" t="s">
        <v>269</v>
      </c>
      <c r="F534" s="284" t="s">
        <v>1749</v>
      </c>
      <c r="G534" s="284" t="s">
        <v>864</v>
      </c>
    </row>
    <row r="535" spans="1:7" s="282" customFormat="1">
      <c r="A535" s="283">
        <v>1410051024545</v>
      </c>
      <c r="B535" s="284">
        <v>6</v>
      </c>
      <c r="C535" s="284" t="s">
        <v>265</v>
      </c>
      <c r="D535" s="284" t="s">
        <v>293</v>
      </c>
      <c r="E535" s="284" t="s">
        <v>294</v>
      </c>
      <c r="F535" s="284" t="s">
        <v>1750</v>
      </c>
      <c r="G535" s="284" t="s">
        <v>865</v>
      </c>
    </row>
    <row r="536" spans="1:7" s="282" customFormat="1">
      <c r="A536" s="283">
        <v>1410051024552</v>
      </c>
      <c r="B536" s="284">
        <v>6</v>
      </c>
      <c r="C536" s="284" t="s">
        <v>265</v>
      </c>
      <c r="D536" s="284" t="s">
        <v>293</v>
      </c>
      <c r="E536" s="284" t="s">
        <v>294</v>
      </c>
      <c r="F536" s="284" t="s">
        <v>1751</v>
      </c>
      <c r="G536" s="284" t="s">
        <v>866</v>
      </c>
    </row>
    <row r="537" spans="1:7" s="282" customFormat="1">
      <c r="A537" s="283">
        <v>1410051024560</v>
      </c>
      <c r="B537" s="284">
        <v>6</v>
      </c>
      <c r="C537" s="284" t="s">
        <v>265</v>
      </c>
      <c r="D537" s="284" t="s">
        <v>324</v>
      </c>
      <c r="E537" s="284" t="s">
        <v>325</v>
      </c>
      <c r="F537" s="284" t="s">
        <v>1752</v>
      </c>
      <c r="G537" s="284" t="s">
        <v>867</v>
      </c>
    </row>
    <row r="538" spans="1:7" s="282" customFormat="1">
      <c r="A538" s="283">
        <v>1410051024578</v>
      </c>
      <c r="B538" s="284">
        <v>6</v>
      </c>
      <c r="C538" s="284" t="s">
        <v>265</v>
      </c>
      <c r="D538" s="284" t="s">
        <v>332</v>
      </c>
      <c r="E538" s="284" t="s">
        <v>333</v>
      </c>
      <c r="F538" s="284" t="s">
        <v>1753</v>
      </c>
      <c r="G538" s="284" t="s">
        <v>868</v>
      </c>
    </row>
    <row r="539" spans="1:7" s="282" customFormat="1">
      <c r="A539" s="283">
        <v>1410051024586</v>
      </c>
      <c r="B539" s="284">
        <v>6</v>
      </c>
      <c r="C539" s="284" t="s">
        <v>265</v>
      </c>
      <c r="D539" s="284" t="s">
        <v>332</v>
      </c>
      <c r="E539" s="284" t="s">
        <v>333</v>
      </c>
      <c r="F539" s="284" t="s">
        <v>1754</v>
      </c>
      <c r="G539" s="284" t="s">
        <v>869</v>
      </c>
    </row>
    <row r="540" spans="1:7" s="282" customFormat="1">
      <c r="A540" s="283">
        <v>1410051024594</v>
      </c>
      <c r="B540" s="284">
        <v>6</v>
      </c>
      <c r="C540" s="284" t="s">
        <v>265</v>
      </c>
      <c r="D540" s="284" t="s">
        <v>332</v>
      </c>
      <c r="E540" s="284" t="s">
        <v>333</v>
      </c>
      <c r="F540" s="284" t="s">
        <v>1755</v>
      </c>
      <c r="G540" s="284" t="s">
        <v>870</v>
      </c>
    </row>
    <row r="541" spans="1:7" s="282" customFormat="1">
      <c r="A541" s="283">
        <v>1410051024602</v>
      </c>
      <c r="B541" s="284">
        <v>6</v>
      </c>
      <c r="C541" s="284" t="s">
        <v>265</v>
      </c>
      <c r="D541" s="284" t="s">
        <v>332</v>
      </c>
      <c r="E541" s="284" t="s">
        <v>333</v>
      </c>
      <c r="F541" s="284" t="s">
        <v>1756</v>
      </c>
      <c r="G541" s="284" t="s">
        <v>871</v>
      </c>
    </row>
    <row r="542" spans="1:7" s="282" customFormat="1">
      <c r="A542" s="283">
        <v>1410051024610</v>
      </c>
      <c r="B542" s="284">
        <v>6</v>
      </c>
      <c r="C542" s="284" t="s">
        <v>265</v>
      </c>
      <c r="D542" s="284" t="s">
        <v>354</v>
      </c>
      <c r="E542" s="284" t="s">
        <v>355</v>
      </c>
      <c r="F542" s="284" t="s">
        <v>872</v>
      </c>
      <c r="G542" s="284" t="s">
        <v>873</v>
      </c>
    </row>
    <row r="543" spans="1:7" s="282" customFormat="1">
      <c r="A543" s="283">
        <v>1410051024628</v>
      </c>
      <c r="B543" s="284">
        <v>6</v>
      </c>
      <c r="C543" s="284" t="s">
        <v>265</v>
      </c>
      <c r="D543" s="284" t="s">
        <v>354</v>
      </c>
      <c r="E543" s="284" t="s">
        <v>355</v>
      </c>
      <c r="F543" s="284" t="s">
        <v>1757</v>
      </c>
      <c r="G543" s="284" t="s">
        <v>874</v>
      </c>
    </row>
    <row r="544" spans="1:7" s="282" customFormat="1">
      <c r="A544" s="283">
        <v>1410051024636</v>
      </c>
      <c r="B544" s="284">
        <v>6</v>
      </c>
      <c r="C544" s="284" t="s">
        <v>265</v>
      </c>
      <c r="D544" s="284" t="s">
        <v>314</v>
      </c>
      <c r="E544" s="284" t="s">
        <v>315</v>
      </c>
      <c r="F544" s="284" t="s">
        <v>1758</v>
      </c>
      <c r="G544" s="284" t="s">
        <v>875</v>
      </c>
    </row>
    <row r="545" spans="1:7" s="282" customFormat="1">
      <c r="A545" s="283">
        <v>1410051024644</v>
      </c>
      <c r="B545" s="284">
        <v>6</v>
      </c>
      <c r="C545" s="284" t="s">
        <v>265</v>
      </c>
      <c r="D545" s="284" t="s">
        <v>373</v>
      </c>
      <c r="E545" s="284" t="s">
        <v>374</v>
      </c>
      <c r="F545" s="284" t="s">
        <v>1759</v>
      </c>
      <c r="G545" s="284" t="s">
        <v>876</v>
      </c>
    </row>
    <row r="546" spans="1:7" s="282" customFormat="1">
      <c r="A546" s="283">
        <v>1410051024651</v>
      </c>
      <c r="B546" s="284">
        <v>6</v>
      </c>
      <c r="C546" s="284" t="s">
        <v>265</v>
      </c>
      <c r="D546" s="284" t="s">
        <v>359</v>
      </c>
      <c r="E546" s="284" t="s">
        <v>360</v>
      </c>
      <c r="F546" s="284" t="s">
        <v>1760</v>
      </c>
      <c r="G546" s="284" t="s">
        <v>877</v>
      </c>
    </row>
    <row r="547" spans="1:7" s="282" customFormat="1">
      <c r="A547" s="283">
        <v>1410051024669</v>
      </c>
      <c r="B547" s="284">
        <v>6</v>
      </c>
      <c r="C547" s="284" t="s">
        <v>265</v>
      </c>
      <c r="D547" s="284" t="s">
        <v>298</v>
      </c>
      <c r="E547" s="284" t="s">
        <v>299</v>
      </c>
      <c r="F547" s="284" t="s">
        <v>1761</v>
      </c>
      <c r="G547" s="284" t="s">
        <v>878</v>
      </c>
    </row>
    <row r="548" spans="1:7" s="282" customFormat="1">
      <c r="A548" s="283">
        <v>1410051024677</v>
      </c>
      <c r="B548" s="284">
        <v>6</v>
      </c>
      <c r="C548" s="284" t="s">
        <v>265</v>
      </c>
      <c r="D548" s="284" t="s">
        <v>290</v>
      </c>
      <c r="E548" s="284" t="s">
        <v>291</v>
      </c>
      <c r="F548" s="284" t="s">
        <v>1762</v>
      </c>
      <c r="G548" s="284" t="s">
        <v>879</v>
      </c>
    </row>
    <row r="549" spans="1:7" s="282" customFormat="1">
      <c r="A549" s="283">
        <v>1410051024693</v>
      </c>
      <c r="B549" s="284">
        <v>6</v>
      </c>
      <c r="C549" s="284" t="s">
        <v>265</v>
      </c>
      <c r="D549" s="284" t="s">
        <v>332</v>
      </c>
      <c r="E549" s="284" t="s">
        <v>333</v>
      </c>
      <c r="F549" s="284" t="s">
        <v>1763</v>
      </c>
      <c r="G549" s="284" t="s">
        <v>880</v>
      </c>
    </row>
    <row r="550" spans="1:7" s="282" customFormat="1">
      <c r="A550" s="283">
        <v>1410051024701</v>
      </c>
      <c r="B550" s="284">
        <v>6</v>
      </c>
      <c r="C550" s="284" t="s">
        <v>265</v>
      </c>
      <c r="D550" s="284" t="s">
        <v>298</v>
      </c>
      <c r="E550" s="284" t="s">
        <v>299</v>
      </c>
      <c r="F550" s="284" t="s">
        <v>881</v>
      </c>
      <c r="G550" s="284" t="s">
        <v>882</v>
      </c>
    </row>
    <row r="551" spans="1:7" s="282" customFormat="1">
      <c r="A551" s="283">
        <v>1410051024719</v>
      </c>
      <c r="B551" s="284">
        <v>6</v>
      </c>
      <c r="C551" s="284" t="s">
        <v>265</v>
      </c>
      <c r="D551" s="284" t="s">
        <v>268</v>
      </c>
      <c r="E551" s="284" t="s">
        <v>269</v>
      </c>
      <c r="F551" s="284" t="s">
        <v>1764</v>
      </c>
      <c r="G551" s="284" t="s">
        <v>883</v>
      </c>
    </row>
    <row r="552" spans="1:7" s="282" customFormat="1">
      <c r="A552" s="283">
        <v>1410051024727</v>
      </c>
      <c r="B552" s="284">
        <v>6</v>
      </c>
      <c r="C552" s="284" t="s">
        <v>265</v>
      </c>
      <c r="D552" s="284" t="s">
        <v>298</v>
      </c>
      <c r="E552" s="284" t="s">
        <v>299</v>
      </c>
      <c r="F552" s="284" t="s">
        <v>1765</v>
      </c>
      <c r="G552" s="284" t="s">
        <v>884</v>
      </c>
    </row>
    <row r="553" spans="1:7" s="282" customFormat="1">
      <c r="A553" s="283">
        <v>1410051024750</v>
      </c>
      <c r="B553" s="284">
        <v>6</v>
      </c>
      <c r="C553" s="284" t="s">
        <v>265</v>
      </c>
      <c r="D553" s="284" t="s">
        <v>268</v>
      </c>
      <c r="E553" s="284" t="s">
        <v>269</v>
      </c>
      <c r="F553" s="284" t="s">
        <v>1766</v>
      </c>
      <c r="G553" s="284" t="s">
        <v>885</v>
      </c>
    </row>
    <row r="554" spans="1:7" s="282" customFormat="1">
      <c r="A554" s="283">
        <v>1410051024768</v>
      </c>
      <c r="B554" s="284">
        <v>6</v>
      </c>
      <c r="C554" s="284" t="s">
        <v>265</v>
      </c>
      <c r="D554" s="284" t="s">
        <v>266</v>
      </c>
      <c r="E554" s="284" t="s">
        <v>267</v>
      </c>
      <c r="F554" s="284" t="s">
        <v>1767</v>
      </c>
      <c r="G554" s="284" t="s">
        <v>886</v>
      </c>
    </row>
    <row r="555" spans="1:7" s="282" customFormat="1">
      <c r="A555" s="283">
        <v>1410051024776</v>
      </c>
      <c r="B555" s="284">
        <v>6</v>
      </c>
      <c r="C555" s="284" t="s">
        <v>265</v>
      </c>
      <c r="D555" s="284" t="s">
        <v>290</v>
      </c>
      <c r="E555" s="284" t="s">
        <v>291</v>
      </c>
      <c r="F555" s="284" t="s">
        <v>1768</v>
      </c>
      <c r="G555" s="284" t="s">
        <v>887</v>
      </c>
    </row>
    <row r="556" spans="1:7" s="282" customFormat="1">
      <c r="A556" s="283">
        <v>1410051024784</v>
      </c>
      <c r="B556" s="284">
        <v>6</v>
      </c>
      <c r="C556" s="284" t="s">
        <v>265</v>
      </c>
      <c r="D556" s="284" t="s">
        <v>359</v>
      </c>
      <c r="E556" s="284" t="s">
        <v>360</v>
      </c>
      <c r="F556" s="284" t="s">
        <v>1769</v>
      </c>
      <c r="G556" s="284" t="s">
        <v>888</v>
      </c>
    </row>
    <row r="557" spans="1:7" s="282" customFormat="1">
      <c r="A557" s="283">
        <v>1410051024792</v>
      </c>
      <c r="B557" s="284">
        <v>6</v>
      </c>
      <c r="C557" s="284" t="s">
        <v>265</v>
      </c>
      <c r="D557" s="284" t="s">
        <v>266</v>
      </c>
      <c r="E557" s="284" t="s">
        <v>267</v>
      </c>
      <c r="F557" s="284" t="s">
        <v>1770</v>
      </c>
      <c r="G557" s="284" t="s">
        <v>889</v>
      </c>
    </row>
    <row r="558" spans="1:7" s="282" customFormat="1">
      <c r="A558" s="283">
        <v>1410051024800</v>
      </c>
      <c r="B558" s="284">
        <v>6</v>
      </c>
      <c r="C558" s="284" t="s">
        <v>265</v>
      </c>
      <c r="D558" s="284" t="s">
        <v>314</v>
      </c>
      <c r="E558" s="284" t="s">
        <v>315</v>
      </c>
      <c r="F558" s="284" t="s">
        <v>1771</v>
      </c>
      <c r="G558" s="284" t="s">
        <v>890</v>
      </c>
    </row>
    <row r="559" spans="1:7" s="282" customFormat="1">
      <c r="A559" s="283">
        <v>1410051024818</v>
      </c>
      <c r="B559" s="284">
        <v>6</v>
      </c>
      <c r="C559" s="284" t="s">
        <v>265</v>
      </c>
      <c r="D559" s="284" t="s">
        <v>324</v>
      </c>
      <c r="E559" s="284" t="s">
        <v>325</v>
      </c>
      <c r="F559" s="284" t="s">
        <v>1772</v>
      </c>
      <c r="G559" s="284" t="s">
        <v>891</v>
      </c>
    </row>
    <row r="560" spans="1:7" s="282" customFormat="1">
      <c r="A560" s="283">
        <v>1410051024826</v>
      </c>
      <c r="B560" s="284">
        <v>6</v>
      </c>
      <c r="C560" s="284" t="s">
        <v>265</v>
      </c>
      <c r="D560" s="284" t="s">
        <v>324</v>
      </c>
      <c r="E560" s="284" t="s">
        <v>325</v>
      </c>
      <c r="F560" s="284" t="s">
        <v>1773</v>
      </c>
      <c r="G560" s="284" t="s">
        <v>892</v>
      </c>
    </row>
    <row r="561" spans="1:7" s="282" customFormat="1">
      <c r="A561" s="283">
        <v>1410051024834</v>
      </c>
      <c r="B561" s="284">
        <v>6</v>
      </c>
      <c r="C561" s="284" t="s">
        <v>265</v>
      </c>
      <c r="D561" s="284" t="s">
        <v>266</v>
      </c>
      <c r="E561" s="284" t="s">
        <v>267</v>
      </c>
      <c r="F561" s="284" t="s">
        <v>1774</v>
      </c>
      <c r="G561" s="284" t="s">
        <v>893</v>
      </c>
    </row>
    <row r="562" spans="1:7" s="282" customFormat="1">
      <c r="A562" s="283">
        <v>1410051024842</v>
      </c>
      <c r="B562" s="284">
        <v>6</v>
      </c>
      <c r="C562" s="284" t="s">
        <v>265</v>
      </c>
      <c r="D562" s="284" t="s">
        <v>332</v>
      </c>
      <c r="E562" s="284" t="s">
        <v>333</v>
      </c>
      <c r="F562" s="284" t="s">
        <v>894</v>
      </c>
      <c r="G562" s="284" t="s">
        <v>895</v>
      </c>
    </row>
    <row r="563" spans="1:7" s="282" customFormat="1">
      <c r="A563" s="283">
        <v>1410051024859</v>
      </c>
      <c r="B563" s="284">
        <v>6</v>
      </c>
      <c r="C563" s="284" t="s">
        <v>265</v>
      </c>
      <c r="D563" s="284" t="s">
        <v>332</v>
      </c>
      <c r="E563" s="284" t="s">
        <v>333</v>
      </c>
      <c r="F563" s="284" t="s">
        <v>1775</v>
      </c>
      <c r="G563" s="284" t="s">
        <v>896</v>
      </c>
    </row>
    <row r="564" spans="1:7" s="282" customFormat="1">
      <c r="A564" s="283">
        <v>1410051024867</v>
      </c>
      <c r="B564" s="284">
        <v>6</v>
      </c>
      <c r="C564" s="284" t="s">
        <v>265</v>
      </c>
      <c r="D564" s="284" t="s">
        <v>337</v>
      </c>
      <c r="E564" s="284" t="s">
        <v>338</v>
      </c>
      <c r="F564" s="284" t="s">
        <v>1776</v>
      </c>
      <c r="G564" s="284" t="s">
        <v>897</v>
      </c>
    </row>
    <row r="565" spans="1:7" s="282" customFormat="1">
      <c r="A565" s="283">
        <v>1410051024875</v>
      </c>
      <c r="B565" s="284">
        <v>6</v>
      </c>
      <c r="C565" s="284" t="s">
        <v>265</v>
      </c>
      <c r="D565" s="284" t="s">
        <v>342</v>
      </c>
      <c r="E565" s="284" t="s">
        <v>343</v>
      </c>
      <c r="F565" s="284" t="s">
        <v>1777</v>
      </c>
      <c r="G565" s="284" t="s">
        <v>898</v>
      </c>
    </row>
    <row r="566" spans="1:7" s="282" customFormat="1">
      <c r="A566" s="283">
        <v>1410051024909</v>
      </c>
      <c r="B566" s="284">
        <v>6</v>
      </c>
      <c r="C566" s="284" t="s">
        <v>265</v>
      </c>
      <c r="D566" s="284" t="s">
        <v>268</v>
      </c>
      <c r="E566" s="284" t="s">
        <v>269</v>
      </c>
      <c r="F566" s="284" t="s">
        <v>1778</v>
      </c>
      <c r="G566" s="284" t="s">
        <v>899</v>
      </c>
    </row>
    <row r="567" spans="1:7" s="282" customFormat="1">
      <c r="A567" s="283">
        <v>1410051024917</v>
      </c>
      <c r="B567" s="284">
        <v>6</v>
      </c>
      <c r="C567" s="284" t="s">
        <v>265</v>
      </c>
      <c r="D567" s="284" t="s">
        <v>266</v>
      </c>
      <c r="E567" s="284" t="s">
        <v>267</v>
      </c>
      <c r="F567" s="284" t="s">
        <v>1779</v>
      </c>
      <c r="G567" s="284" t="s">
        <v>900</v>
      </c>
    </row>
    <row r="568" spans="1:7" s="282" customFormat="1">
      <c r="A568" s="283">
        <v>1410051024925</v>
      </c>
      <c r="B568" s="284">
        <v>6</v>
      </c>
      <c r="C568" s="284" t="s">
        <v>265</v>
      </c>
      <c r="D568" s="284" t="s">
        <v>293</v>
      </c>
      <c r="E568" s="284" t="s">
        <v>294</v>
      </c>
      <c r="F568" s="284" t="s">
        <v>1780</v>
      </c>
      <c r="G568" s="284" t="s">
        <v>901</v>
      </c>
    </row>
    <row r="569" spans="1:7" s="282" customFormat="1">
      <c r="A569" s="283">
        <v>1410051024933</v>
      </c>
      <c r="B569" s="284">
        <v>6</v>
      </c>
      <c r="C569" s="284" t="s">
        <v>265</v>
      </c>
      <c r="D569" s="284" t="s">
        <v>268</v>
      </c>
      <c r="E569" s="284" t="s">
        <v>269</v>
      </c>
      <c r="F569" s="284" t="s">
        <v>1781</v>
      </c>
      <c r="G569" s="284" t="s">
        <v>902</v>
      </c>
    </row>
    <row r="570" spans="1:7" s="282" customFormat="1">
      <c r="A570" s="283">
        <v>1410051024941</v>
      </c>
      <c r="B570" s="284">
        <v>6</v>
      </c>
      <c r="C570" s="284" t="s">
        <v>265</v>
      </c>
      <c r="D570" s="284" t="s">
        <v>266</v>
      </c>
      <c r="E570" s="284" t="s">
        <v>267</v>
      </c>
      <c r="F570" s="284" t="s">
        <v>1782</v>
      </c>
      <c r="G570" s="284" t="s">
        <v>903</v>
      </c>
    </row>
    <row r="571" spans="1:7" s="282" customFormat="1">
      <c r="A571" s="283">
        <v>1410051024958</v>
      </c>
      <c r="B571" s="284">
        <v>6</v>
      </c>
      <c r="C571" s="284" t="s">
        <v>265</v>
      </c>
      <c r="D571" s="284" t="s">
        <v>266</v>
      </c>
      <c r="E571" s="284" t="s">
        <v>267</v>
      </c>
      <c r="F571" s="284" t="s">
        <v>1783</v>
      </c>
      <c r="G571" s="284" t="s">
        <v>904</v>
      </c>
    </row>
    <row r="572" spans="1:7" s="282" customFormat="1">
      <c r="A572" s="283">
        <v>1410051024966</v>
      </c>
      <c r="B572" s="284">
        <v>6</v>
      </c>
      <c r="C572" s="284" t="s">
        <v>265</v>
      </c>
      <c r="D572" s="284" t="s">
        <v>266</v>
      </c>
      <c r="E572" s="284" t="s">
        <v>267</v>
      </c>
      <c r="F572" s="284" t="s">
        <v>1784</v>
      </c>
      <c r="G572" s="284" t="s">
        <v>905</v>
      </c>
    </row>
    <row r="573" spans="1:7" s="282" customFormat="1">
      <c r="A573" s="283">
        <v>1410051024974</v>
      </c>
      <c r="B573" s="284">
        <v>6</v>
      </c>
      <c r="C573" s="284" t="s">
        <v>265</v>
      </c>
      <c r="D573" s="284" t="s">
        <v>332</v>
      </c>
      <c r="E573" s="284" t="s">
        <v>333</v>
      </c>
      <c r="F573" s="284" t="s">
        <v>1785</v>
      </c>
      <c r="G573" s="284" t="s">
        <v>906</v>
      </c>
    </row>
    <row r="574" spans="1:7" s="282" customFormat="1">
      <c r="A574" s="283">
        <v>1410051025039</v>
      </c>
      <c r="B574" s="284">
        <v>6</v>
      </c>
      <c r="C574" s="284" t="s">
        <v>265</v>
      </c>
      <c r="D574" s="284" t="s">
        <v>290</v>
      </c>
      <c r="E574" s="284" t="s">
        <v>291</v>
      </c>
      <c r="F574" s="284" t="s">
        <v>1786</v>
      </c>
      <c r="G574" s="284" t="s">
        <v>907</v>
      </c>
    </row>
    <row r="575" spans="1:7" s="282" customFormat="1">
      <c r="A575" s="283">
        <v>1410051025104</v>
      </c>
      <c r="B575" s="284">
        <v>6</v>
      </c>
      <c r="C575" s="284" t="s">
        <v>265</v>
      </c>
      <c r="D575" s="284" t="s">
        <v>370</v>
      </c>
      <c r="E575" s="284" t="s">
        <v>371</v>
      </c>
      <c r="F575" s="284" t="s">
        <v>1787</v>
      </c>
      <c r="G575" s="284" t="s">
        <v>908</v>
      </c>
    </row>
    <row r="576" spans="1:7" s="282" customFormat="1">
      <c r="A576" s="283">
        <v>1410051025153</v>
      </c>
      <c r="B576" s="284">
        <v>6</v>
      </c>
      <c r="C576" s="284" t="s">
        <v>265</v>
      </c>
      <c r="D576" s="284" t="s">
        <v>1706</v>
      </c>
      <c r="E576" s="284" t="s">
        <v>343</v>
      </c>
      <c r="F576" s="284" t="s">
        <v>909</v>
      </c>
      <c r="G576" s="284" t="s">
        <v>910</v>
      </c>
    </row>
    <row r="577" spans="1:7" s="282" customFormat="1">
      <c r="A577" s="283">
        <v>1410051025161</v>
      </c>
      <c r="B577" s="284">
        <v>6</v>
      </c>
      <c r="C577" s="284" t="s">
        <v>265</v>
      </c>
      <c r="D577" s="284" t="s">
        <v>359</v>
      </c>
      <c r="E577" s="284" t="s">
        <v>360</v>
      </c>
      <c r="F577" s="284" t="s">
        <v>1788</v>
      </c>
      <c r="G577" s="284" t="s">
        <v>911</v>
      </c>
    </row>
    <row r="578" spans="1:7" s="282" customFormat="1">
      <c r="A578" s="283">
        <v>1410051025195</v>
      </c>
      <c r="B578" s="284">
        <v>6</v>
      </c>
      <c r="C578" s="284" t="s">
        <v>265</v>
      </c>
      <c r="D578" s="284" t="s">
        <v>266</v>
      </c>
      <c r="E578" s="284" t="s">
        <v>267</v>
      </c>
      <c r="F578" s="284" t="s">
        <v>1789</v>
      </c>
      <c r="G578" s="284" t="s">
        <v>912</v>
      </c>
    </row>
    <row r="579" spans="1:7" s="282" customFormat="1">
      <c r="A579" s="283">
        <v>1410051025237</v>
      </c>
      <c r="B579" s="284">
        <v>6</v>
      </c>
      <c r="C579" s="284" t="s">
        <v>265</v>
      </c>
      <c r="D579" s="284" t="s">
        <v>309</v>
      </c>
      <c r="E579" s="284" t="s">
        <v>310</v>
      </c>
      <c r="F579" s="284" t="s">
        <v>1790</v>
      </c>
      <c r="G579" s="284" t="s">
        <v>913</v>
      </c>
    </row>
    <row r="580" spans="1:7" s="282" customFormat="1">
      <c r="A580" s="283">
        <v>1410051025245</v>
      </c>
      <c r="B580" s="284">
        <v>6</v>
      </c>
      <c r="C580" s="284" t="s">
        <v>265</v>
      </c>
      <c r="D580" s="284" t="s">
        <v>337</v>
      </c>
      <c r="E580" s="284" t="s">
        <v>338</v>
      </c>
      <c r="F580" s="284" t="s">
        <v>1791</v>
      </c>
      <c r="G580" s="284" t="s">
        <v>914</v>
      </c>
    </row>
    <row r="581" spans="1:7" s="282" customFormat="1">
      <c r="A581" s="283">
        <v>1410051025260</v>
      </c>
      <c r="B581" s="284">
        <v>6</v>
      </c>
      <c r="C581" s="284" t="s">
        <v>265</v>
      </c>
      <c r="D581" s="284" t="s">
        <v>266</v>
      </c>
      <c r="E581" s="284" t="s">
        <v>267</v>
      </c>
      <c r="F581" s="284" t="s">
        <v>1792</v>
      </c>
      <c r="G581" s="284" t="s">
        <v>915</v>
      </c>
    </row>
    <row r="582" spans="1:7" s="282" customFormat="1">
      <c r="A582" s="283">
        <v>1410051025278</v>
      </c>
      <c r="B582" s="284">
        <v>6</v>
      </c>
      <c r="C582" s="284" t="s">
        <v>265</v>
      </c>
      <c r="D582" s="284" t="s">
        <v>373</v>
      </c>
      <c r="E582" s="284" t="s">
        <v>374</v>
      </c>
      <c r="F582" s="284" t="s">
        <v>1793</v>
      </c>
      <c r="G582" s="284" t="s">
        <v>916</v>
      </c>
    </row>
    <row r="583" spans="1:7" s="282" customFormat="1">
      <c r="A583" s="283">
        <v>1410051025310</v>
      </c>
      <c r="B583" s="284">
        <v>6</v>
      </c>
      <c r="C583" s="284" t="s">
        <v>265</v>
      </c>
      <c r="D583" s="284" t="s">
        <v>1794</v>
      </c>
      <c r="E583" s="284" t="s">
        <v>299</v>
      </c>
      <c r="F583" s="284" t="s">
        <v>1795</v>
      </c>
      <c r="G583" s="284" t="s">
        <v>917</v>
      </c>
    </row>
    <row r="584" spans="1:7" s="282" customFormat="1">
      <c r="A584" s="283">
        <v>1410051025336</v>
      </c>
      <c r="B584" s="284">
        <v>6</v>
      </c>
      <c r="C584" s="284" t="s">
        <v>265</v>
      </c>
      <c r="D584" s="284" t="s">
        <v>309</v>
      </c>
      <c r="E584" s="284" t="s">
        <v>310</v>
      </c>
      <c r="F584" s="284" t="s">
        <v>1796</v>
      </c>
      <c r="G584" s="284" t="s">
        <v>918</v>
      </c>
    </row>
    <row r="585" spans="1:7" s="282" customFormat="1">
      <c r="A585" s="283">
        <v>1410051025344</v>
      </c>
      <c r="B585" s="284">
        <v>6</v>
      </c>
      <c r="C585" s="284" t="s">
        <v>265</v>
      </c>
      <c r="D585" s="284" t="s">
        <v>1797</v>
      </c>
      <c r="E585" s="284" t="s">
        <v>360</v>
      </c>
      <c r="F585" s="284" t="s">
        <v>1798</v>
      </c>
      <c r="G585" s="284" t="s">
        <v>919</v>
      </c>
    </row>
    <row r="586" spans="1:7" s="282" customFormat="1">
      <c r="A586" s="283">
        <v>1410051025351</v>
      </c>
      <c r="B586" s="284">
        <v>6</v>
      </c>
      <c r="C586" s="284" t="s">
        <v>265</v>
      </c>
      <c r="D586" s="284" t="s">
        <v>1799</v>
      </c>
      <c r="E586" s="284" t="s">
        <v>267</v>
      </c>
      <c r="F586" s="284" t="s">
        <v>1800</v>
      </c>
      <c r="G586" s="284" t="s">
        <v>920</v>
      </c>
    </row>
    <row r="587" spans="1:7" s="282" customFormat="1">
      <c r="A587" s="283">
        <v>1410051025369</v>
      </c>
      <c r="B587" s="284">
        <v>6</v>
      </c>
      <c r="C587" s="284" t="s">
        <v>265</v>
      </c>
      <c r="D587" s="284" t="s">
        <v>1801</v>
      </c>
      <c r="E587" s="284" t="s">
        <v>269</v>
      </c>
      <c r="F587" s="284" t="s">
        <v>921</v>
      </c>
      <c r="G587" s="284" t="s">
        <v>922</v>
      </c>
    </row>
    <row r="588" spans="1:7" s="282" customFormat="1">
      <c r="A588" s="283">
        <v>1410051025377</v>
      </c>
      <c r="B588" s="284">
        <v>6</v>
      </c>
      <c r="C588" s="284" t="s">
        <v>265</v>
      </c>
      <c r="D588" s="284" t="s">
        <v>1801</v>
      </c>
      <c r="E588" s="284" t="s">
        <v>269</v>
      </c>
      <c r="F588" s="284" t="s">
        <v>1802</v>
      </c>
      <c r="G588" s="284" t="s">
        <v>923</v>
      </c>
    </row>
    <row r="589" spans="1:7" s="282" customFormat="1">
      <c r="A589" s="283">
        <v>1410051025385</v>
      </c>
      <c r="B589" s="284">
        <v>6</v>
      </c>
      <c r="C589" s="284" t="s">
        <v>265</v>
      </c>
      <c r="D589" s="284" t="s">
        <v>1803</v>
      </c>
      <c r="E589" s="284" t="s">
        <v>355</v>
      </c>
      <c r="F589" s="284" t="s">
        <v>1804</v>
      </c>
      <c r="G589" s="284" t="s">
        <v>924</v>
      </c>
    </row>
    <row r="590" spans="1:7" s="282" customFormat="1">
      <c r="A590" s="283">
        <v>1410051025393</v>
      </c>
      <c r="B590" s="284">
        <v>6</v>
      </c>
      <c r="C590" s="284" t="s">
        <v>265</v>
      </c>
      <c r="D590" s="284" t="s">
        <v>1805</v>
      </c>
      <c r="E590" s="284" t="s">
        <v>291</v>
      </c>
      <c r="F590" s="284" t="s">
        <v>1806</v>
      </c>
      <c r="G590" s="284" t="s">
        <v>925</v>
      </c>
    </row>
    <row r="591" spans="1:7" s="282" customFormat="1">
      <c r="A591" s="283">
        <v>1410051025419</v>
      </c>
      <c r="B591" s="284">
        <v>6</v>
      </c>
      <c r="C591" s="284" t="s">
        <v>265</v>
      </c>
      <c r="D591" s="284" t="s">
        <v>1801</v>
      </c>
      <c r="E591" s="284" t="s">
        <v>269</v>
      </c>
      <c r="F591" s="284" t="s">
        <v>1807</v>
      </c>
      <c r="G591" s="284" t="s">
        <v>926</v>
      </c>
    </row>
    <row r="592" spans="1:7" s="282" customFormat="1">
      <c r="A592" s="283">
        <v>1410051025427</v>
      </c>
      <c r="B592" s="284">
        <v>6</v>
      </c>
      <c r="C592" s="284" t="s">
        <v>265</v>
      </c>
      <c r="D592" s="284" t="s">
        <v>1808</v>
      </c>
      <c r="E592" s="284" t="s">
        <v>333</v>
      </c>
      <c r="F592" s="284" t="s">
        <v>1809</v>
      </c>
      <c r="G592" s="284" t="s">
        <v>927</v>
      </c>
    </row>
    <row r="593" spans="1:7" s="282" customFormat="1">
      <c r="A593" s="283">
        <v>1410051025450</v>
      </c>
      <c r="B593" s="284">
        <v>6</v>
      </c>
      <c r="C593" s="284" t="s">
        <v>265</v>
      </c>
      <c r="D593" s="284" t="s">
        <v>1805</v>
      </c>
      <c r="E593" s="284" t="s">
        <v>291</v>
      </c>
      <c r="F593" s="284" t="s">
        <v>1810</v>
      </c>
      <c r="G593" s="284" t="s">
        <v>928</v>
      </c>
    </row>
    <row r="594" spans="1:7" s="282" customFormat="1">
      <c r="A594" s="283">
        <v>1410051025468</v>
      </c>
      <c r="B594" s="284">
        <v>6</v>
      </c>
      <c r="C594" s="284" t="s">
        <v>265</v>
      </c>
      <c r="D594" s="284" t="s">
        <v>1808</v>
      </c>
      <c r="E594" s="284" t="s">
        <v>333</v>
      </c>
      <c r="F594" s="284" t="s">
        <v>1811</v>
      </c>
      <c r="G594" s="284" t="s">
        <v>929</v>
      </c>
    </row>
    <row r="595" spans="1:7" s="282" customFormat="1">
      <c r="A595" s="283">
        <v>1410051025484</v>
      </c>
      <c r="B595" s="284">
        <v>6</v>
      </c>
      <c r="C595" s="284" t="s">
        <v>265</v>
      </c>
      <c r="D595" s="284" t="s">
        <v>1799</v>
      </c>
      <c r="E595" s="284" t="s">
        <v>267</v>
      </c>
      <c r="F595" s="284" t="s">
        <v>930</v>
      </c>
      <c r="G595" s="284" t="s">
        <v>931</v>
      </c>
    </row>
    <row r="596" spans="1:7" s="282" customFormat="1">
      <c r="A596" s="283">
        <v>1410051025492</v>
      </c>
      <c r="B596" s="284">
        <v>6</v>
      </c>
      <c r="C596" s="284" t="s">
        <v>265</v>
      </c>
      <c r="D596" s="284" t="s">
        <v>1799</v>
      </c>
      <c r="E596" s="284" t="s">
        <v>267</v>
      </c>
      <c r="F596" s="284" t="s">
        <v>1812</v>
      </c>
      <c r="G596" s="284" t="s">
        <v>932</v>
      </c>
    </row>
    <row r="597" spans="1:7" s="282" customFormat="1">
      <c r="A597" s="283">
        <v>1410051025500</v>
      </c>
      <c r="B597" s="284">
        <v>6</v>
      </c>
      <c r="C597" s="284" t="s">
        <v>265</v>
      </c>
      <c r="D597" s="284" t="s">
        <v>1808</v>
      </c>
      <c r="E597" s="284" t="s">
        <v>333</v>
      </c>
      <c r="F597" s="284" t="s">
        <v>1813</v>
      </c>
      <c r="G597" s="284" t="s">
        <v>933</v>
      </c>
    </row>
    <row r="598" spans="1:7" s="282" customFormat="1">
      <c r="A598" s="283">
        <v>1410051025518</v>
      </c>
      <c r="B598" s="284">
        <v>6</v>
      </c>
      <c r="C598" s="284" t="s">
        <v>265</v>
      </c>
      <c r="D598" s="284" t="s">
        <v>1814</v>
      </c>
      <c r="E598" s="284" t="s">
        <v>338</v>
      </c>
      <c r="F598" s="284" t="s">
        <v>1815</v>
      </c>
      <c r="G598" s="284" t="s">
        <v>934</v>
      </c>
    </row>
    <row r="599" spans="1:7" s="282" customFormat="1">
      <c r="A599" s="283">
        <v>1410051025526</v>
      </c>
      <c r="B599" s="284">
        <v>6</v>
      </c>
      <c r="C599" s="284" t="s">
        <v>265</v>
      </c>
      <c r="D599" s="284" t="s">
        <v>1816</v>
      </c>
      <c r="E599" s="284" t="s">
        <v>338</v>
      </c>
      <c r="F599" s="284" t="s">
        <v>1817</v>
      </c>
      <c r="G599" s="284" t="s">
        <v>935</v>
      </c>
    </row>
    <row r="600" spans="1:7" s="282" customFormat="1">
      <c r="A600" s="283">
        <v>1410051025534</v>
      </c>
      <c r="B600" s="284">
        <v>6</v>
      </c>
      <c r="C600" s="284" t="s">
        <v>265</v>
      </c>
      <c r="D600" s="284" t="s">
        <v>1803</v>
      </c>
      <c r="E600" s="284" t="s">
        <v>355</v>
      </c>
      <c r="F600" s="284" t="s">
        <v>1818</v>
      </c>
      <c r="G600" s="284" t="s">
        <v>936</v>
      </c>
    </row>
    <row r="601" spans="1:7" s="282" customFormat="1">
      <c r="A601" s="283">
        <v>1410051025542</v>
      </c>
      <c r="B601" s="284">
        <v>6</v>
      </c>
      <c r="C601" s="284" t="s">
        <v>265</v>
      </c>
      <c r="D601" s="284" t="s">
        <v>1801</v>
      </c>
      <c r="E601" s="284" t="s">
        <v>269</v>
      </c>
      <c r="F601" s="284" t="s">
        <v>1819</v>
      </c>
      <c r="G601" s="284" t="s">
        <v>937</v>
      </c>
    </row>
    <row r="602" spans="1:7" s="282" customFormat="1">
      <c r="A602" s="283">
        <v>1410051025559</v>
      </c>
      <c r="B602" s="284">
        <v>6</v>
      </c>
      <c r="C602" s="284" t="s">
        <v>265</v>
      </c>
      <c r="D602" s="284" t="s">
        <v>1805</v>
      </c>
      <c r="E602" s="284" t="s">
        <v>291</v>
      </c>
      <c r="F602" s="284" t="s">
        <v>1820</v>
      </c>
      <c r="G602" s="284" t="s">
        <v>938</v>
      </c>
    </row>
    <row r="603" spans="1:7" s="282" customFormat="1">
      <c r="A603" s="283">
        <v>1410051025567</v>
      </c>
      <c r="B603" s="284">
        <v>6</v>
      </c>
      <c r="C603" s="284" t="s">
        <v>265</v>
      </c>
      <c r="D603" s="284" t="s">
        <v>1821</v>
      </c>
      <c r="E603" s="284" t="s">
        <v>303</v>
      </c>
      <c r="F603" s="284" t="s">
        <v>1822</v>
      </c>
      <c r="G603" s="284" t="s">
        <v>939</v>
      </c>
    </row>
    <row r="604" spans="1:7" s="282" customFormat="1">
      <c r="A604" s="283">
        <v>1410051025575</v>
      </c>
      <c r="B604" s="284">
        <v>6</v>
      </c>
      <c r="C604" s="284" t="s">
        <v>265</v>
      </c>
      <c r="D604" s="284" t="s">
        <v>1823</v>
      </c>
      <c r="E604" s="284" t="s">
        <v>325</v>
      </c>
      <c r="F604" s="284" t="s">
        <v>1824</v>
      </c>
      <c r="G604" s="284" t="s">
        <v>940</v>
      </c>
    </row>
    <row r="605" spans="1:7" s="282" customFormat="1">
      <c r="A605" s="283">
        <v>1410051025591</v>
      </c>
      <c r="B605" s="284">
        <v>6</v>
      </c>
      <c r="C605" s="284" t="s">
        <v>265</v>
      </c>
      <c r="D605" s="284" t="s">
        <v>1808</v>
      </c>
      <c r="E605" s="284" t="s">
        <v>333</v>
      </c>
      <c r="F605" s="284" t="s">
        <v>1825</v>
      </c>
      <c r="G605" s="284" t="s">
        <v>941</v>
      </c>
    </row>
    <row r="606" spans="1:7" s="282" customFormat="1">
      <c r="A606" s="283">
        <v>1410051025609</v>
      </c>
      <c r="B606" s="284">
        <v>6</v>
      </c>
      <c r="C606" s="284" t="s">
        <v>265</v>
      </c>
      <c r="D606" s="284" t="s">
        <v>1823</v>
      </c>
      <c r="E606" s="284" t="s">
        <v>325</v>
      </c>
      <c r="F606" s="284" t="s">
        <v>1826</v>
      </c>
      <c r="G606" s="284" t="s">
        <v>942</v>
      </c>
    </row>
    <row r="607" spans="1:7" s="282" customFormat="1">
      <c r="A607" s="283">
        <v>1410051025625</v>
      </c>
      <c r="B607" s="284">
        <v>6</v>
      </c>
      <c r="C607" s="284" t="s">
        <v>265</v>
      </c>
      <c r="D607" s="284" t="s">
        <v>1823</v>
      </c>
      <c r="E607" s="284" t="s">
        <v>325</v>
      </c>
      <c r="F607" s="284" t="s">
        <v>1827</v>
      </c>
      <c r="G607" s="284" t="s">
        <v>943</v>
      </c>
    </row>
    <row r="608" spans="1:7" s="282" customFormat="1">
      <c r="A608" s="283">
        <v>1410051025633</v>
      </c>
      <c r="B608" s="284">
        <v>6</v>
      </c>
      <c r="C608" s="284" t="s">
        <v>265</v>
      </c>
      <c r="D608" s="284" t="s">
        <v>1828</v>
      </c>
      <c r="E608" s="284" t="s">
        <v>333</v>
      </c>
      <c r="F608" s="284" t="s">
        <v>1829</v>
      </c>
      <c r="G608" s="284" t="s">
        <v>944</v>
      </c>
    </row>
    <row r="609" spans="1:7" s="282" customFormat="1">
      <c r="A609" s="283">
        <v>1410051025641</v>
      </c>
      <c r="B609" s="284">
        <v>6</v>
      </c>
      <c r="C609" s="284" t="s">
        <v>265</v>
      </c>
      <c r="D609" s="284" t="s">
        <v>1808</v>
      </c>
      <c r="E609" s="284" t="s">
        <v>333</v>
      </c>
      <c r="F609" s="284" t="s">
        <v>1830</v>
      </c>
      <c r="G609" s="284" t="s">
        <v>945</v>
      </c>
    </row>
    <row r="610" spans="1:7" s="282" customFormat="1">
      <c r="A610" s="283">
        <v>1410051025658</v>
      </c>
      <c r="B610" s="284">
        <v>6</v>
      </c>
      <c r="C610" s="284" t="s">
        <v>265</v>
      </c>
      <c r="D610" s="284" t="s">
        <v>1831</v>
      </c>
      <c r="E610" s="284" t="s">
        <v>343</v>
      </c>
      <c r="F610" s="284" t="s">
        <v>1832</v>
      </c>
      <c r="G610" s="284" t="s">
        <v>946</v>
      </c>
    </row>
    <row r="611" spans="1:7" s="282" customFormat="1">
      <c r="A611" s="283">
        <v>1410051025666</v>
      </c>
      <c r="B611" s="284">
        <v>6</v>
      </c>
      <c r="C611" s="284" t="s">
        <v>265</v>
      </c>
      <c r="D611" s="284" t="s">
        <v>1797</v>
      </c>
      <c r="E611" s="284" t="s">
        <v>360</v>
      </c>
      <c r="F611" s="284" t="s">
        <v>1833</v>
      </c>
      <c r="G611" s="284" t="s">
        <v>947</v>
      </c>
    </row>
    <row r="612" spans="1:7" s="282" customFormat="1">
      <c r="A612" s="283">
        <v>1410051025674</v>
      </c>
      <c r="B612" s="284">
        <v>6</v>
      </c>
      <c r="C612" s="284" t="s">
        <v>265</v>
      </c>
      <c r="D612" s="284" t="s">
        <v>1797</v>
      </c>
      <c r="E612" s="284" t="s">
        <v>360</v>
      </c>
      <c r="F612" s="284" t="s">
        <v>1834</v>
      </c>
      <c r="G612" s="284" t="s">
        <v>948</v>
      </c>
    </row>
    <row r="613" spans="1:7" s="282" customFormat="1">
      <c r="A613" s="283">
        <v>1410051025682</v>
      </c>
      <c r="B613" s="284">
        <v>6</v>
      </c>
      <c r="C613" s="284" t="s">
        <v>265</v>
      </c>
      <c r="D613" s="284" t="s">
        <v>1801</v>
      </c>
      <c r="E613" s="284" t="s">
        <v>269</v>
      </c>
      <c r="F613" s="284" t="s">
        <v>1835</v>
      </c>
      <c r="G613" s="284" t="s">
        <v>949</v>
      </c>
    </row>
    <row r="614" spans="1:7" s="282" customFormat="1">
      <c r="A614" s="283">
        <v>1410051025690</v>
      </c>
      <c r="B614" s="284">
        <v>6</v>
      </c>
      <c r="C614" s="284" t="s">
        <v>265</v>
      </c>
      <c r="D614" s="284" t="s">
        <v>1799</v>
      </c>
      <c r="E614" s="284" t="s">
        <v>267</v>
      </c>
      <c r="F614" s="284" t="s">
        <v>1836</v>
      </c>
      <c r="G614" s="284" t="s">
        <v>950</v>
      </c>
    </row>
    <row r="615" spans="1:7" s="282" customFormat="1">
      <c r="A615" s="283">
        <v>1410051025708</v>
      </c>
      <c r="B615" s="284">
        <v>6</v>
      </c>
      <c r="C615" s="284" t="s">
        <v>265</v>
      </c>
      <c r="D615" s="284" t="s">
        <v>1799</v>
      </c>
      <c r="E615" s="284" t="s">
        <v>267</v>
      </c>
      <c r="F615" s="284" t="s">
        <v>1837</v>
      </c>
      <c r="G615" s="284" t="s">
        <v>951</v>
      </c>
    </row>
    <row r="616" spans="1:7" s="282" customFormat="1">
      <c r="A616" s="283">
        <v>1410051025716</v>
      </c>
      <c r="B616" s="284">
        <v>6</v>
      </c>
      <c r="C616" s="284" t="s">
        <v>265</v>
      </c>
      <c r="D616" s="284" t="s">
        <v>309</v>
      </c>
      <c r="E616" s="284" t="s">
        <v>310</v>
      </c>
      <c r="F616" s="284" t="s">
        <v>1838</v>
      </c>
      <c r="G616" s="284" t="s">
        <v>952</v>
      </c>
    </row>
    <row r="617" spans="1:7" s="282" customFormat="1">
      <c r="A617" s="283">
        <v>1410051025799</v>
      </c>
      <c r="B617" s="284">
        <v>6</v>
      </c>
      <c r="C617" s="284" t="s">
        <v>265</v>
      </c>
      <c r="D617" s="284" t="s">
        <v>309</v>
      </c>
      <c r="E617" s="284" t="s">
        <v>310</v>
      </c>
      <c r="F617" s="284" t="s">
        <v>953</v>
      </c>
      <c r="G617" s="284" t="s">
        <v>954</v>
      </c>
    </row>
    <row r="618" spans="1:7" s="282" customFormat="1">
      <c r="A618" s="283">
        <v>1410051025807</v>
      </c>
      <c r="B618" s="284">
        <v>6</v>
      </c>
      <c r="C618" s="284" t="s">
        <v>265</v>
      </c>
      <c r="D618" s="284" t="s">
        <v>332</v>
      </c>
      <c r="E618" s="284" t="s">
        <v>333</v>
      </c>
      <c r="F618" s="284" t="s">
        <v>1839</v>
      </c>
      <c r="G618" s="284" t="s">
        <v>955</v>
      </c>
    </row>
    <row r="619" spans="1:7" s="282" customFormat="1">
      <c r="A619" s="283">
        <v>1410051025815</v>
      </c>
      <c r="B619" s="284">
        <v>6</v>
      </c>
      <c r="C619" s="284" t="s">
        <v>265</v>
      </c>
      <c r="D619" s="284" t="s">
        <v>1823</v>
      </c>
      <c r="E619" s="284" t="s">
        <v>325</v>
      </c>
      <c r="F619" s="284" t="s">
        <v>1840</v>
      </c>
      <c r="G619" s="284" t="s">
        <v>956</v>
      </c>
    </row>
    <row r="620" spans="1:7" s="282" customFormat="1">
      <c r="A620" s="283">
        <v>1410051025823</v>
      </c>
      <c r="B620" s="284">
        <v>6</v>
      </c>
      <c r="C620" s="284" t="s">
        <v>265</v>
      </c>
      <c r="D620" s="284" t="s">
        <v>1821</v>
      </c>
      <c r="E620" s="284" t="s">
        <v>303</v>
      </c>
      <c r="F620" s="284" t="s">
        <v>1841</v>
      </c>
      <c r="G620" s="284" t="s">
        <v>957</v>
      </c>
    </row>
    <row r="621" spans="1:7" s="282" customFormat="1">
      <c r="A621" s="283">
        <v>1410051025831</v>
      </c>
      <c r="B621" s="284">
        <v>6</v>
      </c>
      <c r="C621" s="284" t="s">
        <v>265</v>
      </c>
      <c r="D621" s="284" t="s">
        <v>1831</v>
      </c>
      <c r="E621" s="284" t="s">
        <v>343</v>
      </c>
      <c r="F621" s="284" t="s">
        <v>1842</v>
      </c>
      <c r="G621" s="284" t="s">
        <v>958</v>
      </c>
    </row>
    <row r="622" spans="1:7" s="282" customFormat="1">
      <c r="A622" s="283">
        <v>1410051025849</v>
      </c>
      <c r="B622" s="284">
        <v>6</v>
      </c>
      <c r="C622" s="284" t="s">
        <v>265</v>
      </c>
      <c r="D622" s="284" t="s">
        <v>354</v>
      </c>
      <c r="E622" s="284" t="s">
        <v>355</v>
      </c>
      <c r="F622" s="284" t="s">
        <v>1843</v>
      </c>
      <c r="G622" s="284" t="s">
        <v>959</v>
      </c>
    </row>
    <row r="623" spans="1:7" s="282" customFormat="1">
      <c r="A623" s="283">
        <v>1410051025856</v>
      </c>
      <c r="B623" s="284">
        <v>6</v>
      </c>
      <c r="C623" s="284" t="s">
        <v>265</v>
      </c>
      <c r="D623" s="284" t="s">
        <v>332</v>
      </c>
      <c r="E623" s="284" t="s">
        <v>333</v>
      </c>
      <c r="F623" s="284" t="s">
        <v>1844</v>
      </c>
      <c r="G623" s="284" t="s">
        <v>960</v>
      </c>
    </row>
    <row r="624" spans="1:7" s="282" customFormat="1">
      <c r="A624" s="283">
        <v>1410051025864</v>
      </c>
      <c r="B624" s="284">
        <v>6</v>
      </c>
      <c r="C624" s="284" t="s">
        <v>265</v>
      </c>
      <c r="D624" s="284" t="s">
        <v>1845</v>
      </c>
      <c r="E624" s="284" t="s">
        <v>269</v>
      </c>
      <c r="F624" s="284" t="s">
        <v>961</v>
      </c>
      <c r="G624" s="284" t="s">
        <v>962</v>
      </c>
    </row>
    <row r="625" spans="1:7" s="282" customFormat="1">
      <c r="A625" s="283">
        <v>1410051025872</v>
      </c>
      <c r="B625" s="284">
        <v>6</v>
      </c>
      <c r="C625" s="284" t="s">
        <v>265</v>
      </c>
      <c r="D625" s="284" t="s">
        <v>1845</v>
      </c>
      <c r="E625" s="284" t="s">
        <v>269</v>
      </c>
      <c r="F625" s="284" t="s">
        <v>963</v>
      </c>
      <c r="G625" s="284" t="s">
        <v>964</v>
      </c>
    </row>
    <row r="626" spans="1:7" s="282" customFormat="1">
      <c r="A626" s="283">
        <v>1410051025880</v>
      </c>
      <c r="B626" s="284">
        <v>6</v>
      </c>
      <c r="C626" s="284" t="s">
        <v>265</v>
      </c>
      <c r="D626" s="284" t="s">
        <v>1845</v>
      </c>
      <c r="E626" s="284" t="s">
        <v>269</v>
      </c>
      <c r="F626" s="284" t="s">
        <v>965</v>
      </c>
      <c r="G626" s="284" t="s">
        <v>966</v>
      </c>
    </row>
    <row r="627" spans="1:7" s="282" customFormat="1">
      <c r="A627" s="283">
        <v>1410051025898</v>
      </c>
      <c r="B627" s="284">
        <v>6</v>
      </c>
      <c r="C627" s="284" t="s">
        <v>265</v>
      </c>
      <c r="D627" s="284" t="s">
        <v>1845</v>
      </c>
      <c r="E627" s="284" t="s">
        <v>269</v>
      </c>
      <c r="F627" s="284" t="s">
        <v>967</v>
      </c>
      <c r="G627" s="284" t="s">
        <v>968</v>
      </c>
    </row>
    <row r="628" spans="1:7" s="282" customFormat="1">
      <c r="A628" s="283">
        <v>1410051025914</v>
      </c>
      <c r="B628" s="284">
        <v>6</v>
      </c>
      <c r="C628" s="284" t="s">
        <v>265</v>
      </c>
      <c r="D628" s="284" t="s">
        <v>1846</v>
      </c>
      <c r="E628" s="284" t="s">
        <v>291</v>
      </c>
      <c r="F628" s="284" t="s">
        <v>969</v>
      </c>
      <c r="G628" s="284" t="s">
        <v>970</v>
      </c>
    </row>
    <row r="629" spans="1:7" s="282" customFormat="1">
      <c r="A629" s="283">
        <v>1410051025922</v>
      </c>
      <c r="B629" s="284">
        <v>6</v>
      </c>
      <c r="C629" s="284" t="s">
        <v>265</v>
      </c>
      <c r="D629" s="284" t="s">
        <v>1847</v>
      </c>
      <c r="E629" s="284" t="s">
        <v>294</v>
      </c>
      <c r="F629" s="284" t="s">
        <v>971</v>
      </c>
      <c r="G629" s="284" t="s">
        <v>972</v>
      </c>
    </row>
    <row r="630" spans="1:7" s="282" customFormat="1">
      <c r="A630" s="283">
        <v>1410051025930</v>
      </c>
      <c r="B630" s="284">
        <v>6</v>
      </c>
      <c r="C630" s="284" t="s">
        <v>265</v>
      </c>
      <c r="D630" s="284" t="s">
        <v>1848</v>
      </c>
      <c r="E630" s="284" t="s">
        <v>299</v>
      </c>
      <c r="F630" s="284" t="s">
        <v>973</v>
      </c>
      <c r="G630" s="284" t="s">
        <v>974</v>
      </c>
    </row>
    <row r="631" spans="1:7" s="282" customFormat="1">
      <c r="A631" s="283">
        <v>1410051025955</v>
      </c>
      <c r="B631" s="284">
        <v>6</v>
      </c>
      <c r="C631" s="284" t="s">
        <v>265</v>
      </c>
      <c r="D631" s="284" t="s">
        <v>1849</v>
      </c>
      <c r="E631" s="284" t="s">
        <v>310</v>
      </c>
      <c r="F631" s="284" t="s">
        <v>975</v>
      </c>
      <c r="G631" s="284" t="s">
        <v>976</v>
      </c>
    </row>
    <row r="632" spans="1:7" s="282" customFormat="1">
      <c r="A632" s="283">
        <v>1410051025963</v>
      </c>
      <c r="B632" s="284">
        <v>6</v>
      </c>
      <c r="C632" s="284" t="s">
        <v>265</v>
      </c>
      <c r="D632" s="284" t="s">
        <v>1850</v>
      </c>
      <c r="E632" s="284" t="s">
        <v>315</v>
      </c>
      <c r="F632" s="284" t="s">
        <v>1851</v>
      </c>
      <c r="G632" s="284" t="s">
        <v>977</v>
      </c>
    </row>
    <row r="633" spans="1:7" s="282" customFormat="1">
      <c r="A633" s="283">
        <v>1410051025971</v>
      </c>
      <c r="B633" s="284">
        <v>6</v>
      </c>
      <c r="C633" s="284" t="s">
        <v>265</v>
      </c>
      <c r="D633" s="284" t="s">
        <v>1852</v>
      </c>
      <c r="E633" s="284" t="s">
        <v>333</v>
      </c>
      <c r="F633" s="284" t="s">
        <v>978</v>
      </c>
      <c r="G633" s="284" t="s">
        <v>979</v>
      </c>
    </row>
    <row r="634" spans="1:7" s="282" customFormat="1">
      <c r="A634" s="283">
        <v>1410051025989</v>
      </c>
      <c r="B634" s="284">
        <v>6</v>
      </c>
      <c r="C634" s="284" t="s">
        <v>265</v>
      </c>
      <c r="D634" s="284" t="s">
        <v>1852</v>
      </c>
      <c r="E634" s="284" t="s">
        <v>333</v>
      </c>
      <c r="F634" s="284" t="s">
        <v>980</v>
      </c>
      <c r="G634" s="284" t="s">
        <v>981</v>
      </c>
    </row>
    <row r="635" spans="1:7" s="282" customFormat="1">
      <c r="A635" s="283">
        <v>1410051025997</v>
      </c>
      <c r="B635" s="284">
        <v>6</v>
      </c>
      <c r="C635" s="284" t="s">
        <v>265</v>
      </c>
      <c r="D635" s="284" t="s">
        <v>332</v>
      </c>
      <c r="E635" s="284" t="s">
        <v>333</v>
      </c>
      <c r="F635" s="284" t="s">
        <v>1853</v>
      </c>
      <c r="G635" s="284" t="s">
        <v>982</v>
      </c>
    </row>
    <row r="636" spans="1:7" s="282" customFormat="1">
      <c r="A636" s="283">
        <v>1410051026003</v>
      </c>
      <c r="B636" s="284">
        <v>6</v>
      </c>
      <c r="C636" s="284" t="s">
        <v>265</v>
      </c>
      <c r="D636" s="284" t="s">
        <v>1852</v>
      </c>
      <c r="E636" s="284" t="s">
        <v>333</v>
      </c>
      <c r="F636" s="284" t="s">
        <v>983</v>
      </c>
      <c r="G636" s="284" t="s">
        <v>984</v>
      </c>
    </row>
    <row r="637" spans="1:7" s="282" customFormat="1">
      <c r="A637" s="283">
        <v>1410051026011</v>
      </c>
      <c r="B637" s="284">
        <v>6</v>
      </c>
      <c r="C637" s="284" t="s">
        <v>265</v>
      </c>
      <c r="D637" s="284" t="s">
        <v>1852</v>
      </c>
      <c r="E637" s="284" t="s">
        <v>333</v>
      </c>
      <c r="F637" s="284" t="s">
        <v>985</v>
      </c>
      <c r="G637" s="284" t="s">
        <v>986</v>
      </c>
    </row>
    <row r="638" spans="1:7" s="282" customFormat="1">
      <c r="A638" s="283">
        <v>1410051026029</v>
      </c>
      <c r="B638" s="284">
        <v>6</v>
      </c>
      <c r="C638" s="284" t="s">
        <v>265</v>
      </c>
      <c r="D638" s="284" t="s">
        <v>1852</v>
      </c>
      <c r="E638" s="284" t="s">
        <v>333</v>
      </c>
      <c r="F638" s="284" t="s">
        <v>987</v>
      </c>
      <c r="G638" s="284" t="s">
        <v>988</v>
      </c>
    </row>
    <row r="639" spans="1:7" s="282" customFormat="1">
      <c r="A639" s="283">
        <v>1410051026037</v>
      </c>
      <c r="B639" s="284">
        <v>6</v>
      </c>
      <c r="C639" s="284" t="s">
        <v>265</v>
      </c>
      <c r="D639" s="284" t="s">
        <v>1852</v>
      </c>
      <c r="E639" s="284" t="s">
        <v>333</v>
      </c>
      <c r="F639" s="284" t="s">
        <v>989</v>
      </c>
      <c r="G639" s="284" t="s">
        <v>990</v>
      </c>
    </row>
    <row r="640" spans="1:7" s="282" customFormat="1">
      <c r="A640" s="283">
        <v>1410051026045</v>
      </c>
      <c r="B640" s="284">
        <v>6</v>
      </c>
      <c r="C640" s="284" t="s">
        <v>265</v>
      </c>
      <c r="D640" s="284" t="s">
        <v>1854</v>
      </c>
      <c r="E640" s="284" t="s">
        <v>338</v>
      </c>
      <c r="F640" s="284" t="s">
        <v>991</v>
      </c>
      <c r="G640" s="284" t="s">
        <v>992</v>
      </c>
    </row>
    <row r="641" spans="1:7" s="282" customFormat="1">
      <c r="A641" s="283">
        <v>1410051026052</v>
      </c>
      <c r="B641" s="284">
        <v>6</v>
      </c>
      <c r="C641" s="284" t="s">
        <v>265</v>
      </c>
      <c r="D641" s="284" t="s">
        <v>1855</v>
      </c>
      <c r="E641" s="284" t="s">
        <v>343</v>
      </c>
      <c r="F641" s="284" t="s">
        <v>993</v>
      </c>
      <c r="G641" s="284" t="s">
        <v>994</v>
      </c>
    </row>
    <row r="642" spans="1:7" s="282" customFormat="1">
      <c r="A642" s="283">
        <v>1410051026060</v>
      </c>
      <c r="B642" s="284">
        <v>6</v>
      </c>
      <c r="C642" s="284" t="s">
        <v>265</v>
      </c>
      <c r="D642" s="284" t="s">
        <v>1856</v>
      </c>
      <c r="E642" s="284" t="s">
        <v>360</v>
      </c>
      <c r="F642" s="284" t="s">
        <v>995</v>
      </c>
      <c r="G642" s="284" t="s">
        <v>996</v>
      </c>
    </row>
    <row r="643" spans="1:7" s="282" customFormat="1">
      <c r="A643" s="283">
        <v>1410051026078</v>
      </c>
      <c r="B643" s="284">
        <v>6</v>
      </c>
      <c r="C643" s="284" t="s">
        <v>265</v>
      </c>
      <c r="D643" s="284" t="s">
        <v>1845</v>
      </c>
      <c r="E643" s="284" t="s">
        <v>269</v>
      </c>
      <c r="F643" s="284" t="s">
        <v>997</v>
      </c>
      <c r="G643" s="284" t="s">
        <v>998</v>
      </c>
    </row>
    <row r="644" spans="1:7" s="282" customFormat="1">
      <c r="A644" s="283">
        <v>1410051026094</v>
      </c>
      <c r="B644" s="284">
        <v>6</v>
      </c>
      <c r="C644" s="284" t="s">
        <v>265</v>
      </c>
      <c r="D644" s="284" t="s">
        <v>1850</v>
      </c>
      <c r="E644" s="284" t="s">
        <v>315</v>
      </c>
      <c r="F644" s="284" t="s">
        <v>999</v>
      </c>
      <c r="G644" s="284" t="s">
        <v>1000</v>
      </c>
    </row>
    <row r="645" spans="1:7" s="282" customFormat="1">
      <c r="A645" s="283">
        <v>1410051026110</v>
      </c>
      <c r="B645" s="284">
        <v>6</v>
      </c>
      <c r="C645" s="284" t="s">
        <v>265</v>
      </c>
      <c r="D645" s="284" t="s">
        <v>1855</v>
      </c>
      <c r="E645" s="284" t="s">
        <v>343</v>
      </c>
      <c r="F645" s="284" t="s">
        <v>1001</v>
      </c>
      <c r="G645" s="284" t="s">
        <v>1002</v>
      </c>
    </row>
    <row r="646" spans="1:7" s="282" customFormat="1">
      <c r="A646" s="283">
        <v>1410051026128</v>
      </c>
      <c r="B646" s="284">
        <v>6</v>
      </c>
      <c r="C646" s="284" t="s">
        <v>265</v>
      </c>
      <c r="D646" s="284" t="s">
        <v>1857</v>
      </c>
      <c r="E646" s="284" t="s">
        <v>355</v>
      </c>
      <c r="F646" s="284" t="s">
        <v>1858</v>
      </c>
      <c r="G646" s="284" t="s">
        <v>1003</v>
      </c>
    </row>
    <row r="647" spans="1:7" s="282" customFormat="1">
      <c r="A647" s="283">
        <v>1410051026136</v>
      </c>
      <c r="B647" s="284">
        <v>6</v>
      </c>
      <c r="C647" s="284" t="s">
        <v>265</v>
      </c>
      <c r="D647" s="284" t="s">
        <v>1857</v>
      </c>
      <c r="E647" s="284" t="s">
        <v>355</v>
      </c>
      <c r="F647" s="284" t="s">
        <v>1004</v>
      </c>
      <c r="G647" s="284" t="s">
        <v>1005</v>
      </c>
    </row>
    <row r="648" spans="1:7" s="282" customFormat="1">
      <c r="A648" s="283">
        <v>1410051026144</v>
      </c>
      <c r="B648" s="284">
        <v>6</v>
      </c>
      <c r="C648" s="284" t="s">
        <v>265</v>
      </c>
      <c r="D648" s="284" t="s">
        <v>1856</v>
      </c>
      <c r="E648" s="284" t="s">
        <v>360</v>
      </c>
      <c r="F648" s="284" t="s">
        <v>1006</v>
      </c>
      <c r="G648" s="284" t="s">
        <v>1007</v>
      </c>
    </row>
    <row r="649" spans="1:7" s="282" customFormat="1">
      <c r="A649" s="283">
        <v>1410051026151</v>
      </c>
      <c r="B649" s="284">
        <v>6</v>
      </c>
      <c r="C649" s="284" t="s">
        <v>265</v>
      </c>
      <c r="D649" s="284" t="s">
        <v>1848</v>
      </c>
      <c r="E649" s="284" t="s">
        <v>299</v>
      </c>
      <c r="F649" s="284" t="s">
        <v>1859</v>
      </c>
      <c r="G649" s="284" t="s">
        <v>1008</v>
      </c>
    </row>
    <row r="650" spans="1:7" s="282" customFormat="1">
      <c r="A650" s="283">
        <v>1410051026185</v>
      </c>
      <c r="B650" s="284">
        <v>6</v>
      </c>
      <c r="C650" s="284" t="s">
        <v>265</v>
      </c>
      <c r="D650" s="284" t="s">
        <v>1860</v>
      </c>
      <c r="E650" s="284" t="s">
        <v>374</v>
      </c>
      <c r="F650" s="284" t="s">
        <v>1009</v>
      </c>
      <c r="G650" s="284" t="s">
        <v>1010</v>
      </c>
    </row>
    <row r="651" spans="1:7" s="282" customFormat="1">
      <c r="A651" s="283">
        <v>1410051026292</v>
      </c>
      <c r="B651" s="284">
        <v>6</v>
      </c>
      <c r="C651" s="284" t="s">
        <v>265</v>
      </c>
      <c r="D651" s="284" t="s">
        <v>1850</v>
      </c>
      <c r="E651" s="284" t="s">
        <v>315</v>
      </c>
      <c r="F651" s="284" t="s">
        <v>1011</v>
      </c>
      <c r="G651" s="284" t="s">
        <v>1012</v>
      </c>
    </row>
    <row r="652" spans="1:7" s="282" customFormat="1">
      <c r="A652" s="283">
        <v>1410051026300</v>
      </c>
      <c r="B652" s="284">
        <v>6</v>
      </c>
      <c r="C652" s="284" t="s">
        <v>265</v>
      </c>
      <c r="D652" s="284" t="s">
        <v>1855</v>
      </c>
      <c r="E652" s="284" t="s">
        <v>343</v>
      </c>
      <c r="F652" s="284" t="s">
        <v>1013</v>
      </c>
      <c r="G652" s="284" t="s">
        <v>1014</v>
      </c>
    </row>
    <row r="653" spans="1:7" s="282" customFormat="1">
      <c r="A653" s="283">
        <v>1410051026318</v>
      </c>
      <c r="B653" s="284">
        <v>6</v>
      </c>
      <c r="C653" s="284" t="s">
        <v>265</v>
      </c>
      <c r="D653" s="284" t="s">
        <v>1861</v>
      </c>
      <c r="E653" s="284" t="s">
        <v>303</v>
      </c>
      <c r="F653" s="284" t="s">
        <v>1862</v>
      </c>
      <c r="G653" s="284" t="s">
        <v>1015</v>
      </c>
    </row>
    <row r="654" spans="1:7" s="282" customFormat="1">
      <c r="A654" s="283">
        <v>1410051026458</v>
      </c>
      <c r="B654" s="284">
        <v>6</v>
      </c>
      <c r="C654" s="284" t="s">
        <v>265</v>
      </c>
      <c r="D654" s="284" t="s">
        <v>342</v>
      </c>
      <c r="E654" s="284" t="s">
        <v>343</v>
      </c>
      <c r="F654" s="284" t="s">
        <v>1863</v>
      </c>
      <c r="G654" s="284" t="s">
        <v>1016</v>
      </c>
    </row>
    <row r="655" spans="1:7" s="282" customFormat="1">
      <c r="A655" s="283">
        <v>1410051026466</v>
      </c>
      <c r="B655" s="284">
        <v>6</v>
      </c>
      <c r="C655" s="284" t="s">
        <v>265</v>
      </c>
      <c r="D655" s="284" t="s">
        <v>332</v>
      </c>
      <c r="E655" s="284" t="s">
        <v>333</v>
      </c>
      <c r="F655" s="284" t="s">
        <v>1864</v>
      </c>
      <c r="G655" s="284" t="s">
        <v>1017</v>
      </c>
    </row>
    <row r="656" spans="1:7" s="282" customFormat="1">
      <c r="A656" s="283">
        <v>1410051026474</v>
      </c>
      <c r="B656" s="284">
        <v>6</v>
      </c>
      <c r="C656" s="284" t="s">
        <v>265</v>
      </c>
      <c r="D656" s="284" t="s">
        <v>1865</v>
      </c>
      <c r="E656" s="284" t="s">
        <v>329</v>
      </c>
      <c r="F656" s="284" t="s">
        <v>1866</v>
      </c>
      <c r="G656" s="284" t="s">
        <v>1018</v>
      </c>
    </row>
    <row r="657" spans="1:7" s="282" customFormat="1">
      <c r="A657" s="283">
        <v>1410051026482</v>
      </c>
      <c r="B657" s="284">
        <v>6</v>
      </c>
      <c r="C657" s="284" t="s">
        <v>265</v>
      </c>
      <c r="D657" s="284" t="s">
        <v>268</v>
      </c>
      <c r="E657" s="284" t="s">
        <v>269</v>
      </c>
      <c r="F657" s="284" t="s">
        <v>1867</v>
      </c>
      <c r="G657" s="284" t="s">
        <v>1019</v>
      </c>
    </row>
    <row r="658" spans="1:7" s="282" customFormat="1">
      <c r="A658" s="283">
        <v>1410051026490</v>
      </c>
      <c r="B658" s="284">
        <v>6</v>
      </c>
      <c r="C658" s="284" t="s">
        <v>265</v>
      </c>
      <c r="D658" s="284" t="s">
        <v>359</v>
      </c>
      <c r="E658" s="284" t="s">
        <v>360</v>
      </c>
      <c r="F658" s="284" t="s">
        <v>1868</v>
      </c>
      <c r="G658" s="284" t="s">
        <v>1020</v>
      </c>
    </row>
    <row r="659" spans="1:7" s="282" customFormat="1">
      <c r="A659" s="283">
        <v>1410051026508</v>
      </c>
      <c r="B659" s="284">
        <v>6</v>
      </c>
      <c r="C659" s="284" t="s">
        <v>265</v>
      </c>
      <c r="D659" s="284" t="s">
        <v>359</v>
      </c>
      <c r="E659" s="284" t="s">
        <v>360</v>
      </c>
      <c r="F659" s="284" t="s">
        <v>1869</v>
      </c>
      <c r="G659" s="284" t="s">
        <v>1021</v>
      </c>
    </row>
    <row r="660" spans="1:7" s="282" customFormat="1">
      <c r="A660" s="283">
        <v>1410051026516</v>
      </c>
      <c r="B660" s="284">
        <v>6</v>
      </c>
      <c r="C660" s="284" t="s">
        <v>265</v>
      </c>
      <c r="D660" s="284" t="s">
        <v>1808</v>
      </c>
      <c r="E660" s="284" t="s">
        <v>333</v>
      </c>
      <c r="F660" s="284" t="s">
        <v>1870</v>
      </c>
      <c r="G660" s="284" t="s">
        <v>1022</v>
      </c>
    </row>
    <row r="661" spans="1:7" s="282" customFormat="1">
      <c r="A661" s="283">
        <v>1410051026524</v>
      </c>
      <c r="B661" s="284">
        <v>6</v>
      </c>
      <c r="C661" s="284" t="s">
        <v>265</v>
      </c>
      <c r="D661" s="284" t="s">
        <v>268</v>
      </c>
      <c r="E661" s="284" t="s">
        <v>269</v>
      </c>
      <c r="F661" s="284" t="s">
        <v>1871</v>
      </c>
      <c r="G661" s="284" t="s">
        <v>1023</v>
      </c>
    </row>
    <row r="662" spans="1:7" s="282" customFormat="1">
      <c r="A662" s="283">
        <v>1410051026532</v>
      </c>
      <c r="B662" s="284">
        <v>6</v>
      </c>
      <c r="C662" s="284" t="s">
        <v>265</v>
      </c>
      <c r="D662" s="284" t="s">
        <v>337</v>
      </c>
      <c r="E662" s="284" t="s">
        <v>338</v>
      </c>
      <c r="F662" s="284" t="s">
        <v>1872</v>
      </c>
      <c r="G662" s="284" t="s">
        <v>1024</v>
      </c>
    </row>
    <row r="663" spans="1:7" s="282" customFormat="1">
      <c r="A663" s="283">
        <v>1410051026540</v>
      </c>
      <c r="B663" s="284">
        <v>6</v>
      </c>
      <c r="C663" s="284" t="s">
        <v>265</v>
      </c>
      <c r="D663" s="284" t="s">
        <v>359</v>
      </c>
      <c r="E663" s="284" t="s">
        <v>360</v>
      </c>
      <c r="F663" s="284" t="s">
        <v>1873</v>
      </c>
      <c r="G663" s="284" t="s">
        <v>1025</v>
      </c>
    </row>
    <row r="664" spans="1:7" s="282" customFormat="1">
      <c r="A664" s="283">
        <v>1410051026599</v>
      </c>
      <c r="B664" s="284">
        <v>6</v>
      </c>
      <c r="C664" s="284" t="s">
        <v>265</v>
      </c>
      <c r="D664" s="284" t="s">
        <v>1874</v>
      </c>
      <c r="E664" s="284" t="s">
        <v>267</v>
      </c>
      <c r="F664" s="284" t="s">
        <v>1026</v>
      </c>
      <c r="G664" s="284" t="s">
        <v>1027</v>
      </c>
    </row>
    <row r="665" spans="1:7" s="282" customFormat="1">
      <c r="A665" s="283">
        <v>1410051026607</v>
      </c>
      <c r="B665" s="284">
        <v>6</v>
      </c>
      <c r="C665" s="284" t="s">
        <v>265</v>
      </c>
      <c r="D665" s="284" t="s">
        <v>1874</v>
      </c>
      <c r="E665" s="284" t="s">
        <v>267</v>
      </c>
      <c r="F665" s="284" t="s">
        <v>1028</v>
      </c>
      <c r="G665" s="284" t="s">
        <v>1029</v>
      </c>
    </row>
    <row r="666" spans="1:7" s="282" customFormat="1">
      <c r="A666" s="283">
        <v>1410051026623</v>
      </c>
      <c r="B666" s="284">
        <v>6</v>
      </c>
      <c r="C666" s="284" t="s">
        <v>265</v>
      </c>
      <c r="D666" s="284" t="s">
        <v>1875</v>
      </c>
      <c r="E666" s="284" t="s">
        <v>333</v>
      </c>
      <c r="F666" s="284" t="s">
        <v>1030</v>
      </c>
      <c r="G666" s="284" t="s">
        <v>1031</v>
      </c>
    </row>
    <row r="667" spans="1:7" s="282" customFormat="1">
      <c r="A667" s="283">
        <v>1410051026631</v>
      </c>
      <c r="B667" s="284">
        <v>6</v>
      </c>
      <c r="C667" s="284" t="s">
        <v>265</v>
      </c>
      <c r="D667" s="284" t="s">
        <v>1875</v>
      </c>
      <c r="E667" s="284" t="s">
        <v>333</v>
      </c>
      <c r="F667" s="284" t="s">
        <v>1032</v>
      </c>
      <c r="G667" s="284" t="s">
        <v>1033</v>
      </c>
    </row>
    <row r="668" spans="1:7" s="282" customFormat="1">
      <c r="A668" s="283">
        <v>1410051026649</v>
      </c>
      <c r="B668" s="284">
        <v>6</v>
      </c>
      <c r="C668" s="284" t="s">
        <v>265</v>
      </c>
      <c r="D668" s="284" t="s">
        <v>1876</v>
      </c>
      <c r="E668" s="284" t="s">
        <v>315</v>
      </c>
      <c r="F668" s="284" t="s">
        <v>1034</v>
      </c>
      <c r="G668" s="284" t="s">
        <v>1035</v>
      </c>
    </row>
    <row r="669" spans="1:7" s="282" customFormat="1">
      <c r="A669" s="283">
        <v>1410051026656</v>
      </c>
      <c r="B669" s="284">
        <v>6</v>
      </c>
      <c r="C669" s="284" t="s">
        <v>265</v>
      </c>
      <c r="D669" s="284" t="s">
        <v>1877</v>
      </c>
      <c r="E669" s="284" t="s">
        <v>294</v>
      </c>
      <c r="F669" s="284" t="s">
        <v>1036</v>
      </c>
      <c r="G669" s="284" t="s">
        <v>1037</v>
      </c>
    </row>
    <row r="670" spans="1:7" s="282" customFormat="1">
      <c r="A670" s="283">
        <v>1410051026664</v>
      </c>
      <c r="B670" s="284">
        <v>6</v>
      </c>
      <c r="C670" s="284" t="s">
        <v>265</v>
      </c>
      <c r="D670" s="284" t="s">
        <v>1705</v>
      </c>
      <c r="E670" s="284" t="s">
        <v>269</v>
      </c>
      <c r="F670" s="284" t="s">
        <v>1038</v>
      </c>
      <c r="G670" s="284" t="s">
        <v>1039</v>
      </c>
    </row>
    <row r="671" spans="1:7" s="282" customFormat="1">
      <c r="A671" s="283">
        <v>1410051026672</v>
      </c>
      <c r="B671" s="284">
        <v>6</v>
      </c>
      <c r="C671" s="284" t="s">
        <v>265</v>
      </c>
      <c r="D671" s="284" t="s">
        <v>1878</v>
      </c>
      <c r="E671" s="284" t="s">
        <v>310</v>
      </c>
      <c r="F671" s="284" t="s">
        <v>1040</v>
      </c>
      <c r="G671" s="284" t="s">
        <v>1041</v>
      </c>
    </row>
    <row r="672" spans="1:7" s="282" customFormat="1">
      <c r="A672" s="283">
        <v>1410051026680</v>
      </c>
      <c r="B672" s="284">
        <v>6</v>
      </c>
      <c r="C672" s="284" t="s">
        <v>265</v>
      </c>
      <c r="D672" s="284" t="s">
        <v>1879</v>
      </c>
      <c r="E672" s="284" t="s">
        <v>333</v>
      </c>
      <c r="F672" s="284" t="s">
        <v>1042</v>
      </c>
      <c r="G672" s="284" t="s">
        <v>1043</v>
      </c>
    </row>
    <row r="673" spans="1:7" s="282" customFormat="1">
      <c r="A673" s="283">
        <v>1410051026698</v>
      </c>
      <c r="B673" s="284">
        <v>6</v>
      </c>
      <c r="C673" s="284" t="s">
        <v>265</v>
      </c>
      <c r="D673" s="284" t="s">
        <v>1880</v>
      </c>
      <c r="E673" s="284" t="s">
        <v>367</v>
      </c>
      <c r="F673" s="284" t="s">
        <v>1044</v>
      </c>
      <c r="G673" s="284" t="s">
        <v>1045</v>
      </c>
    </row>
    <row r="674" spans="1:7" s="282" customFormat="1">
      <c r="A674" s="283">
        <v>1410051026706</v>
      </c>
      <c r="B674" s="284">
        <v>6</v>
      </c>
      <c r="C674" s="284" t="s">
        <v>265</v>
      </c>
      <c r="D674" s="284" t="s">
        <v>1705</v>
      </c>
      <c r="E674" s="284" t="s">
        <v>269</v>
      </c>
      <c r="F674" s="284" t="s">
        <v>1046</v>
      </c>
      <c r="G674" s="284" t="s">
        <v>1047</v>
      </c>
    </row>
    <row r="675" spans="1:7" s="282" customFormat="1">
      <c r="A675" s="283">
        <v>1410051026714</v>
      </c>
      <c r="B675" s="284">
        <v>6</v>
      </c>
      <c r="C675" s="284" t="s">
        <v>265</v>
      </c>
      <c r="D675" s="284" t="s">
        <v>1705</v>
      </c>
      <c r="E675" s="284" t="s">
        <v>269</v>
      </c>
      <c r="F675" s="284" t="s">
        <v>1048</v>
      </c>
      <c r="G675" s="284" t="s">
        <v>1049</v>
      </c>
    </row>
    <row r="676" spans="1:7" s="282" customFormat="1">
      <c r="A676" s="283">
        <v>1410051026722</v>
      </c>
      <c r="B676" s="284">
        <v>6</v>
      </c>
      <c r="C676" s="284" t="s">
        <v>265</v>
      </c>
      <c r="D676" s="284" t="s">
        <v>1874</v>
      </c>
      <c r="E676" s="284" t="s">
        <v>267</v>
      </c>
      <c r="F676" s="284" t="s">
        <v>1050</v>
      </c>
      <c r="G676" s="284" t="s">
        <v>1051</v>
      </c>
    </row>
    <row r="677" spans="1:7" s="282" customFormat="1">
      <c r="A677" s="283">
        <v>1410051026730</v>
      </c>
      <c r="B677" s="284">
        <v>6</v>
      </c>
      <c r="C677" s="284" t="s">
        <v>265</v>
      </c>
      <c r="D677" s="284" t="s">
        <v>1875</v>
      </c>
      <c r="E677" s="284" t="s">
        <v>333</v>
      </c>
      <c r="F677" s="284" t="s">
        <v>1052</v>
      </c>
      <c r="G677" s="284" t="s">
        <v>1053</v>
      </c>
    </row>
    <row r="678" spans="1:7" s="282" customFormat="1">
      <c r="A678" s="283">
        <v>1410051026748</v>
      </c>
      <c r="B678" s="284">
        <v>6</v>
      </c>
      <c r="C678" s="284" t="s">
        <v>265</v>
      </c>
      <c r="D678" s="284" t="s">
        <v>1881</v>
      </c>
      <c r="E678" s="284" t="s">
        <v>360</v>
      </c>
      <c r="F678" s="284" t="s">
        <v>1054</v>
      </c>
      <c r="G678" s="284" t="s">
        <v>1055</v>
      </c>
    </row>
    <row r="679" spans="1:7" s="282" customFormat="1">
      <c r="A679" s="283">
        <v>1410051026763</v>
      </c>
      <c r="B679" s="284">
        <v>6</v>
      </c>
      <c r="C679" s="284" t="s">
        <v>265</v>
      </c>
      <c r="D679" s="284" t="s">
        <v>1874</v>
      </c>
      <c r="E679" s="284" t="s">
        <v>267</v>
      </c>
      <c r="F679" s="284" t="s">
        <v>1056</v>
      </c>
      <c r="G679" s="284" t="s">
        <v>1057</v>
      </c>
    </row>
    <row r="680" spans="1:7" s="282" customFormat="1">
      <c r="A680" s="283">
        <v>1410051026771</v>
      </c>
      <c r="B680" s="284">
        <v>6</v>
      </c>
      <c r="C680" s="284" t="s">
        <v>265</v>
      </c>
      <c r="D680" s="284" t="s">
        <v>1882</v>
      </c>
      <c r="E680" s="284" t="s">
        <v>269</v>
      </c>
      <c r="F680" s="284" t="s">
        <v>1058</v>
      </c>
      <c r="G680" s="284" t="s">
        <v>1059</v>
      </c>
    </row>
    <row r="681" spans="1:7" s="282" customFormat="1">
      <c r="A681" s="283">
        <v>1410051026789</v>
      </c>
      <c r="B681" s="284">
        <v>6</v>
      </c>
      <c r="C681" s="284" t="s">
        <v>265</v>
      </c>
      <c r="D681" s="284" t="s">
        <v>1883</v>
      </c>
      <c r="E681" s="284" t="s">
        <v>333</v>
      </c>
      <c r="F681" s="284" t="s">
        <v>1060</v>
      </c>
      <c r="G681" s="284" t="s">
        <v>1061</v>
      </c>
    </row>
    <row r="682" spans="1:7" s="282" customFormat="1">
      <c r="A682" s="283">
        <v>1410051026797</v>
      </c>
      <c r="B682" s="284">
        <v>6</v>
      </c>
      <c r="C682" s="284" t="s">
        <v>265</v>
      </c>
      <c r="D682" s="284" t="s">
        <v>1884</v>
      </c>
      <c r="E682" s="284" t="s">
        <v>374</v>
      </c>
      <c r="F682" s="284" t="s">
        <v>1062</v>
      </c>
      <c r="G682" s="284" t="s">
        <v>1063</v>
      </c>
    </row>
    <row r="683" spans="1:7" s="282" customFormat="1">
      <c r="A683" s="283">
        <v>1410051026987</v>
      </c>
      <c r="B683" s="284">
        <v>6</v>
      </c>
      <c r="C683" s="284" t="s">
        <v>265</v>
      </c>
      <c r="D683" s="284" t="s">
        <v>1885</v>
      </c>
      <c r="E683" s="284" t="s">
        <v>325</v>
      </c>
      <c r="F683" s="284" t="s">
        <v>1886</v>
      </c>
      <c r="G683" s="284" t="s">
        <v>1064</v>
      </c>
    </row>
    <row r="684" spans="1:7" s="282" customFormat="1">
      <c r="A684" s="283">
        <v>1410051027001</v>
      </c>
      <c r="B684" s="284">
        <v>6</v>
      </c>
      <c r="C684" s="284" t="s">
        <v>265</v>
      </c>
      <c r="D684" s="284" t="s">
        <v>1887</v>
      </c>
      <c r="E684" s="284" t="s">
        <v>355</v>
      </c>
      <c r="F684" s="284" t="s">
        <v>1888</v>
      </c>
      <c r="G684" s="284" t="s">
        <v>1065</v>
      </c>
    </row>
    <row r="685" spans="1:7" s="282" customFormat="1">
      <c r="A685" s="283">
        <v>1410051027019</v>
      </c>
      <c r="B685" s="284">
        <v>6</v>
      </c>
      <c r="C685" s="284" t="s">
        <v>265</v>
      </c>
      <c r="D685" s="284" t="s">
        <v>1881</v>
      </c>
      <c r="E685" s="284" t="s">
        <v>360</v>
      </c>
      <c r="F685" s="284" t="s">
        <v>1889</v>
      </c>
      <c r="G685" s="284" t="s">
        <v>1066</v>
      </c>
    </row>
    <row r="686" spans="1:7" s="282" customFormat="1">
      <c r="A686" s="283">
        <v>1410051027027</v>
      </c>
      <c r="B686" s="284">
        <v>6</v>
      </c>
      <c r="C686" s="284" t="s">
        <v>265</v>
      </c>
      <c r="D686" s="284" t="s">
        <v>328</v>
      </c>
      <c r="E686" s="284" t="s">
        <v>329</v>
      </c>
      <c r="F686" s="284" t="s">
        <v>1067</v>
      </c>
      <c r="G686" s="284" t="s">
        <v>1068</v>
      </c>
    </row>
    <row r="687" spans="1:7" s="282" customFormat="1">
      <c r="A687" s="283">
        <v>1410051027035</v>
      </c>
      <c r="B687" s="284">
        <v>6</v>
      </c>
      <c r="C687" s="284" t="s">
        <v>265</v>
      </c>
      <c r="D687" s="284" t="s">
        <v>1874</v>
      </c>
      <c r="E687" s="284" t="s">
        <v>267</v>
      </c>
      <c r="F687" s="284" t="s">
        <v>1890</v>
      </c>
      <c r="G687" s="284" t="s">
        <v>1069</v>
      </c>
    </row>
    <row r="688" spans="1:7" s="282" customFormat="1">
      <c r="A688" s="283">
        <v>1410051027043</v>
      </c>
      <c r="B688" s="284">
        <v>6</v>
      </c>
      <c r="C688" s="284" t="s">
        <v>265</v>
      </c>
      <c r="D688" s="284" t="s">
        <v>1879</v>
      </c>
      <c r="E688" s="284" t="s">
        <v>333</v>
      </c>
      <c r="F688" s="284" t="s">
        <v>1891</v>
      </c>
      <c r="G688" s="284" t="s">
        <v>1070</v>
      </c>
    </row>
    <row r="689" spans="1:7" s="282" customFormat="1">
      <c r="A689" s="283">
        <v>1410051027050</v>
      </c>
      <c r="B689" s="284">
        <v>6</v>
      </c>
      <c r="C689" s="284" t="s">
        <v>265</v>
      </c>
      <c r="D689" s="284" t="s">
        <v>1884</v>
      </c>
      <c r="E689" s="284" t="s">
        <v>374</v>
      </c>
      <c r="F689" s="284" t="s">
        <v>1892</v>
      </c>
      <c r="G689" s="284" t="s">
        <v>1071</v>
      </c>
    </row>
    <row r="690" spans="1:7" s="282" customFormat="1">
      <c r="A690" s="283">
        <v>1410051027068</v>
      </c>
      <c r="B690" s="284">
        <v>6</v>
      </c>
      <c r="C690" s="284" t="s">
        <v>265</v>
      </c>
      <c r="D690" s="284" t="s">
        <v>1893</v>
      </c>
      <c r="E690" s="284" t="s">
        <v>338</v>
      </c>
      <c r="F690" s="284" t="s">
        <v>1894</v>
      </c>
      <c r="G690" s="284" t="s">
        <v>1072</v>
      </c>
    </row>
    <row r="691" spans="1:7" s="282" customFormat="1">
      <c r="A691" s="283">
        <v>1410051027076</v>
      </c>
      <c r="B691" s="284">
        <v>6</v>
      </c>
      <c r="C691" s="284" t="s">
        <v>265</v>
      </c>
      <c r="D691" s="284" t="s">
        <v>1895</v>
      </c>
      <c r="E691" s="284" t="s">
        <v>343</v>
      </c>
      <c r="F691" s="284" t="s">
        <v>1073</v>
      </c>
      <c r="G691" s="284" t="s">
        <v>1074</v>
      </c>
    </row>
    <row r="692" spans="1:7" s="282" customFormat="1">
      <c r="A692" s="283">
        <v>1410051027092</v>
      </c>
      <c r="B692" s="284">
        <v>6</v>
      </c>
      <c r="C692" s="284" t="s">
        <v>265</v>
      </c>
      <c r="D692" s="284" t="s">
        <v>1896</v>
      </c>
      <c r="E692" s="284" t="s">
        <v>299</v>
      </c>
      <c r="F692" s="284" t="s">
        <v>1075</v>
      </c>
      <c r="G692" s="284" t="s">
        <v>1076</v>
      </c>
    </row>
    <row r="693" spans="1:7" s="282" customFormat="1">
      <c r="A693" s="283">
        <v>1410051027100</v>
      </c>
      <c r="B693" s="284">
        <v>6</v>
      </c>
      <c r="C693" s="284" t="s">
        <v>265</v>
      </c>
      <c r="D693" s="284" t="s">
        <v>1897</v>
      </c>
      <c r="E693" s="284" t="s">
        <v>269</v>
      </c>
      <c r="F693" s="284" t="s">
        <v>1077</v>
      </c>
      <c r="G693" s="284" t="s">
        <v>1078</v>
      </c>
    </row>
    <row r="694" spans="1:7" s="282" customFormat="1">
      <c r="A694" s="283">
        <v>1410051027118</v>
      </c>
      <c r="B694" s="284">
        <v>6</v>
      </c>
      <c r="C694" s="284" t="s">
        <v>265</v>
      </c>
      <c r="D694" s="284" t="s">
        <v>1898</v>
      </c>
      <c r="E694" s="284" t="s">
        <v>291</v>
      </c>
      <c r="F694" s="284" t="s">
        <v>1079</v>
      </c>
      <c r="G694" s="284" t="s">
        <v>1080</v>
      </c>
    </row>
    <row r="695" spans="1:7" s="282" customFormat="1">
      <c r="A695" s="283">
        <v>1410051027126</v>
      </c>
      <c r="B695" s="284">
        <v>6</v>
      </c>
      <c r="C695" s="284" t="s">
        <v>265</v>
      </c>
      <c r="D695" s="284" t="s">
        <v>1899</v>
      </c>
      <c r="E695" s="284" t="s">
        <v>333</v>
      </c>
      <c r="F695" s="284" t="s">
        <v>1081</v>
      </c>
      <c r="G695" s="284" t="s">
        <v>1082</v>
      </c>
    </row>
    <row r="696" spans="1:7" s="282" customFormat="1">
      <c r="A696" s="283">
        <v>1410051027134</v>
      </c>
      <c r="B696" s="284">
        <v>6</v>
      </c>
      <c r="C696" s="284" t="s">
        <v>265</v>
      </c>
      <c r="D696" s="284" t="s">
        <v>1899</v>
      </c>
      <c r="E696" s="284" t="s">
        <v>333</v>
      </c>
      <c r="F696" s="284" t="s">
        <v>1083</v>
      </c>
      <c r="G696" s="284" t="s">
        <v>1084</v>
      </c>
    </row>
    <row r="697" spans="1:7" s="282" customFormat="1">
      <c r="A697" s="283">
        <v>1410051027142</v>
      </c>
      <c r="B697" s="284">
        <v>6</v>
      </c>
      <c r="C697" s="284" t="s">
        <v>265</v>
      </c>
      <c r="D697" s="284" t="s">
        <v>1899</v>
      </c>
      <c r="E697" s="284" t="s">
        <v>333</v>
      </c>
      <c r="F697" s="284" t="s">
        <v>1085</v>
      </c>
      <c r="G697" s="284" t="s">
        <v>1086</v>
      </c>
    </row>
    <row r="698" spans="1:7" s="282" customFormat="1">
      <c r="A698" s="283">
        <v>1410051027159</v>
      </c>
      <c r="B698" s="284">
        <v>6</v>
      </c>
      <c r="C698" s="284" t="s">
        <v>265</v>
      </c>
      <c r="D698" s="284" t="s">
        <v>1899</v>
      </c>
      <c r="E698" s="284" t="s">
        <v>333</v>
      </c>
      <c r="F698" s="284" t="s">
        <v>1087</v>
      </c>
      <c r="G698" s="284" t="s">
        <v>1088</v>
      </c>
    </row>
    <row r="699" spans="1:7" s="282" customFormat="1">
      <c r="A699" s="283">
        <v>1410051027167</v>
      </c>
      <c r="B699" s="284">
        <v>6</v>
      </c>
      <c r="C699" s="284" t="s">
        <v>265</v>
      </c>
      <c r="D699" s="284" t="s">
        <v>1900</v>
      </c>
      <c r="E699" s="284" t="s">
        <v>360</v>
      </c>
      <c r="F699" s="284" t="s">
        <v>1089</v>
      </c>
      <c r="G699" s="284" t="s">
        <v>1090</v>
      </c>
    </row>
    <row r="700" spans="1:7" s="282" customFormat="1">
      <c r="A700" s="283">
        <v>1410051027175</v>
      </c>
      <c r="B700" s="284">
        <v>6</v>
      </c>
      <c r="C700" s="284" t="s">
        <v>265</v>
      </c>
      <c r="D700" s="284" t="s">
        <v>1900</v>
      </c>
      <c r="E700" s="284" t="s">
        <v>360</v>
      </c>
      <c r="F700" s="284" t="s">
        <v>1091</v>
      </c>
      <c r="G700" s="284" t="s">
        <v>1092</v>
      </c>
    </row>
    <row r="701" spans="1:7" s="282" customFormat="1">
      <c r="A701" s="283">
        <v>1410051027183</v>
      </c>
      <c r="B701" s="284">
        <v>6</v>
      </c>
      <c r="C701" s="284" t="s">
        <v>265</v>
      </c>
      <c r="D701" s="284" t="s">
        <v>1900</v>
      </c>
      <c r="E701" s="284" t="s">
        <v>360</v>
      </c>
      <c r="F701" s="284" t="s">
        <v>1093</v>
      </c>
      <c r="G701" s="284" t="s">
        <v>1094</v>
      </c>
    </row>
    <row r="702" spans="1:7" s="282" customFormat="1">
      <c r="A702" s="283">
        <v>1410051027191</v>
      </c>
      <c r="B702" s="284">
        <v>6</v>
      </c>
      <c r="C702" s="284" t="s">
        <v>265</v>
      </c>
      <c r="D702" s="284" t="s">
        <v>1900</v>
      </c>
      <c r="E702" s="284" t="s">
        <v>360</v>
      </c>
      <c r="F702" s="284" t="s">
        <v>1095</v>
      </c>
      <c r="G702" s="284" t="s">
        <v>1096</v>
      </c>
    </row>
    <row r="703" spans="1:7" s="282" customFormat="1">
      <c r="A703" s="283">
        <v>1410051027209</v>
      </c>
      <c r="B703" s="284">
        <v>6</v>
      </c>
      <c r="C703" s="284" t="s">
        <v>265</v>
      </c>
      <c r="D703" s="284" t="s">
        <v>266</v>
      </c>
      <c r="E703" s="284" t="s">
        <v>267</v>
      </c>
      <c r="F703" s="284" t="s">
        <v>1097</v>
      </c>
      <c r="G703" s="284" t="s">
        <v>1098</v>
      </c>
    </row>
    <row r="704" spans="1:7" s="282" customFormat="1">
      <c r="A704" s="283">
        <v>1410051027217</v>
      </c>
      <c r="B704" s="284">
        <v>6</v>
      </c>
      <c r="C704" s="284" t="s">
        <v>265</v>
      </c>
      <c r="D704" s="284" t="s">
        <v>1901</v>
      </c>
      <c r="E704" s="284" t="s">
        <v>294</v>
      </c>
      <c r="F704" s="284" t="s">
        <v>1099</v>
      </c>
      <c r="G704" s="284" t="s">
        <v>1100</v>
      </c>
    </row>
    <row r="705" spans="1:7" s="282" customFormat="1">
      <c r="A705" s="283">
        <v>1410051027225</v>
      </c>
      <c r="B705" s="284">
        <v>6</v>
      </c>
      <c r="C705" s="284" t="s">
        <v>265</v>
      </c>
      <c r="D705" s="284" t="s">
        <v>1899</v>
      </c>
      <c r="E705" s="284" t="s">
        <v>333</v>
      </c>
      <c r="F705" s="284" t="s">
        <v>1101</v>
      </c>
      <c r="G705" s="284" t="s">
        <v>1102</v>
      </c>
    </row>
    <row r="706" spans="1:7" s="282" customFormat="1">
      <c r="A706" s="283">
        <v>1410051027241</v>
      </c>
      <c r="B706" s="284">
        <v>6</v>
      </c>
      <c r="C706" s="284" t="s">
        <v>265</v>
      </c>
      <c r="D706" s="284" t="s">
        <v>1902</v>
      </c>
      <c r="E706" s="284" t="s">
        <v>355</v>
      </c>
      <c r="F706" s="284" t="s">
        <v>1103</v>
      </c>
      <c r="G706" s="284" t="s">
        <v>1104</v>
      </c>
    </row>
    <row r="707" spans="1:7" s="282" customFormat="1">
      <c r="A707" s="283">
        <v>1410051027258</v>
      </c>
      <c r="B707" s="284">
        <v>6</v>
      </c>
      <c r="C707" s="284" t="s">
        <v>265</v>
      </c>
      <c r="D707" s="284" t="s">
        <v>1902</v>
      </c>
      <c r="E707" s="284" t="s">
        <v>355</v>
      </c>
      <c r="F707" s="284" t="s">
        <v>1105</v>
      </c>
      <c r="G707" s="284" t="s">
        <v>1106</v>
      </c>
    </row>
    <row r="708" spans="1:7" s="282" customFormat="1">
      <c r="A708" s="283">
        <v>1410051027266</v>
      </c>
      <c r="B708" s="284">
        <v>6</v>
      </c>
      <c r="C708" s="284" t="s">
        <v>265</v>
      </c>
      <c r="D708" s="284" t="s">
        <v>266</v>
      </c>
      <c r="E708" s="284" t="s">
        <v>267</v>
      </c>
      <c r="F708" s="284" t="s">
        <v>1107</v>
      </c>
      <c r="G708" s="284" t="s">
        <v>1108</v>
      </c>
    </row>
    <row r="709" spans="1:7" s="282" customFormat="1">
      <c r="A709" s="283">
        <v>1410051027274</v>
      </c>
      <c r="B709" s="284">
        <v>6</v>
      </c>
      <c r="C709" s="284" t="s">
        <v>265</v>
      </c>
      <c r="D709" s="284" t="s">
        <v>1903</v>
      </c>
      <c r="E709" s="284" t="s">
        <v>303</v>
      </c>
      <c r="F709" s="284" t="s">
        <v>1109</v>
      </c>
      <c r="G709" s="284" t="s">
        <v>1110</v>
      </c>
    </row>
    <row r="710" spans="1:7" s="282" customFormat="1">
      <c r="A710" s="283">
        <v>1410051027332</v>
      </c>
      <c r="B710" s="284">
        <v>6</v>
      </c>
      <c r="C710" s="284" t="s">
        <v>265</v>
      </c>
      <c r="D710" s="284" t="s">
        <v>1898</v>
      </c>
      <c r="E710" s="284" t="s">
        <v>291</v>
      </c>
      <c r="F710" s="284" t="s">
        <v>1111</v>
      </c>
      <c r="G710" s="284" t="s">
        <v>1112</v>
      </c>
    </row>
    <row r="711" spans="1:7" s="282" customFormat="1">
      <c r="A711" s="283">
        <v>1410051027415</v>
      </c>
      <c r="B711" s="284">
        <v>6</v>
      </c>
      <c r="C711" s="284" t="s">
        <v>265</v>
      </c>
      <c r="D711" s="284" t="s">
        <v>266</v>
      </c>
      <c r="E711" s="284" t="s">
        <v>267</v>
      </c>
      <c r="F711" s="284" t="s">
        <v>1113</v>
      </c>
      <c r="G711" s="284" t="s">
        <v>1114</v>
      </c>
    </row>
    <row r="712" spans="1:7" s="282" customFormat="1">
      <c r="A712" s="283">
        <v>1410051027423</v>
      </c>
      <c r="B712" s="284">
        <v>6</v>
      </c>
      <c r="C712" s="284" t="s">
        <v>265</v>
      </c>
      <c r="D712" s="284" t="s">
        <v>309</v>
      </c>
      <c r="E712" s="284" t="s">
        <v>310</v>
      </c>
      <c r="F712" s="284" t="s">
        <v>1904</v>
      </c>
      <c r="G712" s="284" t="s">
        <v>1115</v>
      </c>
    </row>
    <row r="713" spans="1:7" s="282" customFormat="1">
      <c r="A713" s="283">
        <v>1410051027431</v>
      </c>
      <c r="B713" s="284">
        <v>6</v>
      </c>
      <c r="C713" s="284" t="s">
        <v>265</v>
      </c>
      <c r="D713" s="284" t="s">
        <v>1905</v>
      </c>
      <c r="E713" s="284" t="s">
        <v>371</v>
      </c>
      <c r="F713" s="284" t="s">
        <v>1116</v>
      </c>
      <c r="G713" s="284" t="s">
        <v>1117</v>
      </c>
    </row>
    <row r="714" spans="1:7" s="282" customFormat="1">
      <c r="A714" s="283">
        <v>1410051027449</v>
      </c>
      <c r="B714" s="284">
        <v>6</v>
      </c>
      <c r="C714" s="284" t="s">
        <v>265</v>
      </c>
      <c r="D714" s="284" t="s">
        <v>1905</v>
      </c>
      <c r="E714" s="284" t="s">
        <v>371</v>
      </c>
      <c r="F714" s="284" t="s">
        <v>1118</v>
      </c>
      <c r="G714" s="284" t="s">
        <v>1119</v>
      </c>
    </row>
    <row r="715" spans="1:7" s="282" customFormat="1">
      <c r="A715" s="283">
        <v>1410051027456</v>
      </c>
      <c r="B715" s="284">
        <v>6</v>
      </c>
      <c r="C715" s="284" t="s">
        <v>265</v>
      </c>
      <c r="D715" s="284" t="s">
        <v>1906</v>
      </c>
      <c r="E715" s="284" t="s">
        <v>374</v>
      </c>
      <c r="F715" s="284" t="s">
        <v>1120</v>
      </c>
      <c r="G715" s="284" t="s">
        <v>1121</v>
      </c>
    </row>
    <row r="716" spans="1:7" s="282" customFormat="1">
      <c r="A716" s="283">
        <v>1410051027464</v>
      </c>
      <c r="B716" s="284">
        <v>6</v>
      </c>
      <c r="C716" s="284" t="s">
        <v>265</v>
      </c>
      <c r="D716" s="284" t="s">
        <v>266</v>
      </c>
      <c r="E716" s="284" t="s">
        <v>267</v>
      </c>
      <c r="F716" s="284" t="s">
        <v>1122</v>
      </c>
      <c r="G716" s="284" t="s">
        <v>1123</v>
      </c>
    </row>
    <row r="717" spans="1:7" s="282" customFormat="1">
      <c r="A717" s="283">
        <v>1410051027472</v>
      </c>
      <c r="B717" s="284">
        <v>6</v>
      </c>
      <c r="C717" s="284" t="s">
        <v>265</v>
      </c>
      <c r="D717" s="284" t="s">
        <v>1896</v>
      </c>
      <c r="E717" s="284" t="s">
        <v>299</v>
      </c>
      <c r="F717" s="284" t="s">
        <v>1907</v>
      </c>
      <c r="G717" s="284" t="s">
        <v>1124</v>
      </c>
    </row>
    <row r="718" spans="1:7" s="282" customFormat="1">
      <c r="A718" s="283">
        <v>1410051027480</v>
      </c>
      <c r="B718" s="284">
        <v>6</v>
      </c>
      <c r="C718" s="284" t="s">
        <v>265</v>
      </c>
      <c r="D718" s="284" t="s">
        <v>1903</v>
      </c>
      <c r="E718" s="284" t="s">
        <v>303</v>
      </c>
      <c r="F718" s="284" t="s">
        <v>1908</v>
      </c>
      <c r="G718" s="284" t="s">
        <v>1125</v>
      </c>
    </row>
    <row r="719" spans="1:7" s="282" customFormat="1">
      <c r="A719" s="283">
        <v>1410051027498</v>
      </c>
      <c r="B719" s="284">
        <v>6</v>
      </c>
      <c r="C719" s="284" t="s">
        <v>265</v>
      </c>
      <c r="D719" s="284" t="s">
        <v>1909</v>
      </c>
      <c r="E719" s="284" t="s">
        <v>315</v>
      </c>
      <c r="F719" s="284" t="s">
        <v>1126</v>
      </c>
      <c r="G719" s="284" t="s">
        <v>1127</v>
      </c>
    </row>
    <row r="720" spans="1:7" s="282" customFormat="1">
      <c r="A720" s="283">
        <v>1410051027506</v>
      </c>
      <c r="B720" s="284">
        <v>6</v>
      </c>
      <c r="C720" s="284" t="s">
        <v>265</v>
      </c>
      <c r="D720" s="284" t="s">
        <v>1910</v>
      </c>
      <c r="E720" s="284" t="s">
        <v>338</v>
      </c>
      <c r="F720" s="284" t="s">
        <v>1128</v>
      </c>
      <c r="G720" s="284" t="s">
        <v>1129</v>
      </c>
    </row>
    <row r="721" spans="1:7" s="282" customFormat="1">
      <c r="A721" s="283">
        <v>1410051027514</v>
      </c>
      <c r="B721" s="284">
        <v>6</v>
      </c>
      <c r="C721" s="284" t="s">
        <v>265</v>
      </c>
      <c r="D721" s="284" t="s">
        <v>290</v>
      </c>
      <c r="E721" s="284" t="s">
        <v>291</v>
      </c>
      <c r="F721" s="284" t="s">
        <v>1911</v>
      </c>
      <c r="G721" s="284" t="s">
        <v>1130</v>
      </c>
    </row>
    <row r="722" spans="1:7" s="282" customFormat="1">
      <c r="A722" s="283">
        <v>1410051027530</v>
      </c>
      <c r="B722" s="284">
        <v>6</v>
      </c>
      <c r="C722" s="284" t="s">
        <v>265</v>
      </c>
      <c r="D722" s="284" t="s">
        <v>1899</v>
      </c>
      <c r="E722" s="284" t="s">
        <v>333</v>
      </c>
      <c r="F722" s="284" t="s">
        <v>1912</v>
      </c>
      <c r="G722" s="284" t="s">
        <v>1131</v>
      </c>
    </row>
    <row r="723" spans="1:7" s="282" customFormat="1">
      <c r="A723" s="283">
        <v>1410051027548</v>
      </c>
      <c r="B723" s="284">
        <v>6</v>
      </c>
      <c r="C723" s="284" t="s">
        <v>265</v>
      </c>
      <c r="D723" s="284" t="s">
        <v>1899</v>
      </c>
      <c r="E723" s="284" t="s">
        <v>333</v>
      </c>
      <c r="F723" s="284" t="s">
        <v>1132</v>
      </c>
      <c r="G723" s="284" t="s">
        <v>1133</v>
      </c>
    </row>
    <row r="724" spans="1:7" s="282" customFormat="1">
      <c r="A724" s="283">
        <v>1410051027555</v>
      </c>
      <c r="B724" s="284">
        <v>6</v>
      </c>
      <c r="C724" s="284" t="s">
        <v>265</v>
      </c>
      <c r="D724" s="284" t="s">
        <v>1849</v>
      </c>
      <c r="E724" s="284" t="s">
        <v>310</v>
      </c>
      <c r="F724" s="284" t="s">
        <v>1134</v>
      </c>
      <c r="G724" s="284" t="s">
        <v>1135</v>
      </c>
    </row>
    <row r="725" spans="1:7" s="282" customFormat="1">
      <c r="A725" s="283">
        <v>1410051027563</v>
      </c>
      <c r="B725" s="284">
        <v>6</v>
      </c>
      <c r="C725" s="284" t="s">
        <v>265</v>
      </c>
      <c r="D725" s="284" t="s">
        <v>1814</v>
      </c>
      <c r="E725" s="284" t="s">
        <v>338</v>
      </c>
      <c r="F725" s="284" t="s">
        <v>1136</v>
      </c>
      <c r="G725" s="284" t="s">
        <v>1137</v>
      </c>
    </row>
    <row r="726" spans="1:7" s="282" customFormat="1">
      <c r="A726" s="283">
        <v>1410051027571</v>
      </c>
      <c r="B726" s="284">
        <v>6</v>
      </c>
      <c r="C726" s="284" t="s">
        <v>265</v>
      </c>
      <c r="D726" s="284" t="s">
        <v>1814</v>
      </c>
      <c r="E726" s="284" t="s">
        <v>338</v>
      </c>
      <c r="F726" s="284" t="s">
        <v>1138</v>
      </c>
      <c r="G726" s="284" t="s">
        <v>1139</v>
      </c>
    </row>
    <row r="727" spans="1:7" s="282" customFormat="1">
      <c r="A727" s="283">
        <v>1410051027589</v>
      </c>
      <c r="B727" s="284">
        <v>6</v>
      </c>
      <c r="C727" s="284" t="s">
        <v>265</v>
      </c>
      <c r="D727" s="284" t="s">
        <v>1899</v>
      </c>
      <c r="E727" s="284" t="s">
        <v>333</v>
      </c>
      <c r="F727" s="284" t="s">
        <v>1913</v>
      </c>
      <c r="G727" s="284" t="s">
        <v>1140</v>
      </c>
    </row>
    <row r="728" spans="1:7" s="282" customFormat="1">
      <c r="A728" s="283">
        <v>1410051027597</v>
      </c>
      <c r="B728" s="284">
        <v>6</v>
      </c>
      <c r="C728" s="284" t="s">
        <v>265</v>
      </c>
      <c r="D728" s="284" t="s">
        <v>1898</v>
      </c>
      <c r="E728" s="284" t="s">
        <v>291</v>
      </c>
      <c r="F728" s="284" t="s">
        <v>1914</v>
      </c>
      <c r="G728" s="284" t="s">
        <v>1141</v>
      </c>
    </row>
    <row r="729" spans="1:7" s="282" customFormat="1">
      <c r="A729" s="283">
        <v>1410051027605</v>
      </c>
      <c r="B729" s="284">
        <v>6</v>
      </c>
      <c r="C729" s="284" t="s">
        <v>265</v>
      </c>
      <c r="D729" s="284" t="s">
        <v>1899</v>
      </c>
      <c r="E729" s="284" t="s">
        <v>333</v>
      </c>
      <c r="F729" s="284" t="s">
        <v>1915</v>
      </c>
      <c r="G729" s="284" t="s">
        <v>1142</v>
      </c>
    </row>
    <row r="730" spans="1:7" s="282" customFormat="1">
      <c r="A730" s="283">
        <v>1410051027613</v>
      </c>
      <c r="B730" s="284">
        <v>6</v>
      </c>
      <c r="C730" s="284" t="s">
        <v>265</v>
      </c>
      <c r="D730" s="284" t="s">
        <v>1916</v>
      </c>
      <c r="E730" s="284" t="s">
        <v>315</v>
      </c>
      <c r="F730" s="284" t="s">
        <v>1917</v>
      </c>
      <c r="G730" s="284" t="s">
        <v>1143</v>
      </c>
    </row>
    <row r="731" spans="1:7" s="282" customFormat="1">
      <c r="A731" s="283">
        <v>1410051027621</v>
      </c>
      <c r="B731" s="284">
        <v>6</v>
      </c>
      <c r="C731" s="284" t="s">
        <v>265</v>
      </c>
      <c r="D731" s="284" t="s">
        <v>1916</v>
      </c>
      <c r="E731" s="284" t="s">
        <v>315</v>
      </c>
      <c r="F731" s="284" t="s">
        <v>1918</v>
      </c>
      <c r="G731" s="284" t="s">
        <v>1144</v>
      </c>
    </row>
    <row r="732" spans="1:7" s="282" customFormat="1">
      <c r="A732" s="283">
        <v>1410051027761</v>
      </c>
      <c r="B732" s="284">
        <v>6</v>
      </c>
      <c r="C732" s="284" t="s">
        <v>265</v>
      </c>
      <c r="D732" s="284" t="s">
        <v>1878</v>
      </c>
      <c r="E732" s="284" t="s">
        <v>310</v>
      </c>
      <c r="F732" s="284" t="s">
        <v>1145</v>
      </c>
      <c r="G732" s="284" t="s">
        <v>1146</v>
      </c>
    </row>
    <row r="733" spans="1:7" s="282" customFormat="1">
      <c r="A733" s="283">
        <v>1410051027779</v>
      </c>
      <c r="B733" s="284">
        <v>6</v>
      </c>
      <c r="C733" s="284" t="s">
        <v>265</v>
      </c>
      <c r="D733" s="284" t="s">
        <v>1900</v>
      </c>
      <c r="E733" s="284" t="s">
        <v>360</v>
      </c>
      <c r="F733" s="284" t="s">
        <v>1919</v>
      </c>
      <c r="G733" s="284" t="s">
        <v>1147</v>
      </c>
    </row>
    <row r="734" spans="1:7" s="282" customFormat="1">
      <c r="A734" s="283">
        <v>1410051027787</v>
      </c>
      <c r="B734" s="284">
        <v>6</v>
      </c>
      <c r="C734" s="284" t="s">
        <v>265</v>
      </c>
      <c r="D734" s="284" t="s">
        <v>366</v>
      </c>
      <c r="E734" s="284" t="s">
        <v>367</v>
      </c>
      <c r="F734" s="284" t="s">
        <v>1148</v>
      </c>
      <c r="G734" s="284" t="s">
        <v>1149</v>
      </c>
    </row>
    <row r="735" spans="1:7" s="282" customFormat="1">
      <c r="A735" s="283">
        <v>1410051027795</v>
      </c>
      <c r="B735" s="284">
        <v>6</v>
      </c>
      <c r="C735" s="284" t="s">
        <v>265</v>
      </c>
      <c r="D735" s="284" t="s">
        <v>1896</v>
      </c>
      <c r="E735" s="284" t="s">
        <v>299</v>
      </c>
      <c r="F735" s="284" t="s">
        <v>1150</v>
      </c>
      <c r="G735" s="284" t="s">
        <v>1151</v>
      </c>
    </row>
    <row r="736" spans="1:7" s="282" customFormat="1">
      <c r="A736" s="283">
        <v>1410051027803</v>
      </c>
      <c r="B736" s="284">
        <v>6</v>
      </c>
      <c r="C736" s="284" t="s">
        <v>265</v>
      </c>
      <c r="D736" s="284" t="s">
        <v>1903</v>
      </c>
      <c r="E736" s="284" t="s">
        <v>303</v>
      </c>
      <c r="F736" s="284" t="s">
        <v>1152</v>
      </c>
      <c r="G736" s="284" t="s">
        <v>1153</v>
      </c>
    </row>
    <row r="737" spans="1:7" s="282" customFormat="1">
      <c r="A737" s="283">
        <v>1410051027811</v>
      </c>
      <c r="B737" s="284">
        <v>6</v>
      </c>
      <c r="C737" s="284" t="s">
        <v>265</v>
      </c>
      <c r="D737" s="284" t="s">
        <v>1903</v>
      </c>
      <c r="E737" s="284" t="s">
        <v>303</v>
      </c>
      <c r="F737" s="284" t="s">
        <v>1920</v>
      </c>
      <c r="G737" s="284" t="s">
        <v>1154</v>
      </c>
    </row>
    <row r="738" spans="1:7" s="282" customFormat="1">
      <c r="A738" s="283">
        <v>1410051027829</v>
      </c>
      <c r="B738" s="284">
        <v>6</v>
      </c>
      <c r="C738" s="284" t="s">
        <v>265</v>
      </c>
      <c r="D738" s="284" t="s">
        <v>332</v>
      </c>
      <c r="E738" s="284" t="s">
        <v>333</v>
      </c>
      <c r="F738" s="284" t="s">
        <v>1921</v>
      </c>
      <c r="G738" s="284" t="s">
        <v>1155</v>
      </c>
    </row>
    <row r="739" spans="1:7" s="282" customFormat="1">
      <c r="A739" s="283">
        <v>1410051027837</v>
      </c>
      <c r="B739" s="284">
        <v>6</v>
      </c>
      <c r="C739" s="284" t="s">
        <v>265</v>
      </c>
      <c r="D739" s="284" t="s">
        <v>1706</v>
      </c>
      <c r="E739" s="284" t="s">
        <v>343</v>
      </c>
      <c r="F739" s="284" t="s">
        <v>1922</v>
      </c>
      <c r="G739" s="284" t="s">
        <v>1156</v>
      </c>
    </row>
    <row r="740" spans="1:7" s="282" customFormat="1">
      <c r="A740" s="283">
        <v>1410051027845</v>
      </c>
      <c r="B740" s="284">
        <v>6</v>
      </c>
      <c r="C740" s="284" t="s">
        <v>265</v>
      </c>
      <c r="D740" s="284" t="s">
        <v>332</v>
      </c>
      <c r="E740" s="284" t="s">
        <v>333</v>
      </c>
      <c r="F740" s="284" t="s">
        <v>1923</v>
      </c>
      <c r="G740" s="284" t="s">
        <v>1157</v>
      </c>
    </row>
    <row r="741" spans="1:7" s="282" customFormat="1">
      <c r="A741" s="283">
        <v>1410051027852</v>
      </c>
      <c r="B741" s="284">
        <v>6</v>
      </c>
      <c r="C741" s="284" t="s">
        <v>265</v>
      </c>
      <c r="D741" s="284" t="s">
        <v>1814</v>
      </c>
      <c r="E741" s="284" t="s">
        <v>338</v>
      </c>
      <c r="F741" s="284" t="s">
        <v>1924</v>
      </c>
      <c r="G741" s="284" t="s">
        <v>1158</v>
      </c>
    </row>
    <row r="742" spans="1:7" s="282" customFormat="1">
      <c r="A742" s="283">
        <v>1410051027860</v>
      </c>
      <c r="B742" s="284">
        <v>6</v>
      </c>
      <c r="C742" s="284" t="s">
        <v>265</v>
      </c>
      <c r="D742" s="284" t="s">
        <v>1905</v>
      </c>
      <c r="E742" s="284" t="s">
        <v>371</v>
      </c>
      <c r="F742" s="284" t="s">
        <v>1925</v>
      </c>
      <c r="G742" s="284" t="s">
        <v>1159</v>
      </c>
    </row>
    <row r="743" spans="1:7" s="282" customFormat="1">
      <c r="A743" s="283">
        <v>1410051027878</v>
      </c>
      <c r="B743" s="284">
        <v>6</v>
      </c>
      <c r="C743" s="284" t="s">
        <v>265</v>
      </c>
      <c r="D743" s="284" t="s">
        <v>1899</v>
      </c>
      <c r="E743" s="284" t="s">
        <v>333</v>
      </c>
      <c r="F743" s="284" t="s">
        <v>1926</v>
      </c>
      <c r="G743" s="284" t="s">
        <v>1160</v>
      </c>
    </row>
    <row r="744" spans="1:7" s="282" customFormat="1">
      <c r="A744" s="283">
        <v>1410051027902</v>
      </c>
      <c r="B744" s="284">
        <v>6</v>
      </c>
      <c r="C744" s="284" t="s">
        <v>265</v>
      </c>
      <c r="D744" s="284" t="s">
        <v>1927</v>
      </c>
      <c r="E744" s="284" t="s">
        <v>315</v>
      </c>
      <c r="F744" s="284" t="s">
        <v>1928</v>
      </c>
      <c r="G744" s="284" t="s">
        <v>1161</v>
      </c>
    </row>
    <row r="745" spans="1:7" s="282" customFormat="1">
      <c r="A745" s="283">
        <v>1410051027910</v>
      </c>
      <c r="B745" s="284">
        <v>6</v>
      </c>
      <c r="C745" s="284" t="s">
        <v>265</v>
      </c>
      <c r="D745" s="284" t="s">
        <v>1929</v>
      </c>
      <c r="E745" s="284" t="s">
        <v>333</v>
      </c>
      <c r="F745" s="284" t="s">
        <v>1162</v>
      </c>
      <c r="G745" s="284" t="s">
        <v>1163</v>
      </c>
    </row>
    <row r="746" spans="1:7" s="282" customFormat="1">
      <c r="A746" s="283">
        <v>1410051027928</v>
      </c>
      <c r="B746" s="284">
        <v>6</v>
      </c>
      <c r="C746" s="284" t="s">
        <v>265</v>
      </c>
      <c r="D746" s="284" t="s">
        <v>1929</v>
      </c>
      <c r="E746" s="284" t="s">
        <v>333</v>
      </c>
      <c r="F746" s="284" t="s">
        <v>1164</v>
      </c>
      <c r="G746" s="284" t="s">
        <v>1165</v>
      </c>
    </row>
    <row r="747" spans="1:7" s="282" customFormat="1">
      <c r="A747" s="283">
        <v>1410051027936</v>
      </c>
      <c r="B747" s="284">
        <v>6</v>
      </c>
      <c r="C747" s="284" t="s">
        <v>265</v>
      </c>
      <c r="D747" s="284" t="s">
        <v>1930</v>
      </c>
      <c r="E747" s="284" t="s">
        <v>267</v>
      </c>
      <c r="F747" s="284" t="s">
        <v>1931</v>
      </c>
      <c r="G747" s="284" t="s">
        <v>1166</v>
      </c>
    </row>
    <row r="748" spans="1:7" s="282" customFormat="1">
      <c r="A748" s="283">
        <v>1410051027944</v>
      </c>
      <c r="B748" s="284">
        <v>6</v>
      </c>
      <c r="C748" s="284" t="s">
        <v>265</v>
      </c>
      <c r="D748" s="284" t="s">
        <v>1929</v>
      </c>
      <c r="E748" s="284" t="s">
        <v>333</v>
      </c>
      <c r="F748" s="284" t="s">
        <v>1932</v>
      </c>
      <c r="G748" s="284" t="s">
        <v>1167</v>
      </c>
    </row>
    <row r="749" spans="1:7" s="282" customFormat="1">
      <c r="A749" s="283">
        <v>1410051027951</v>
      </c>
      <c r="B749" s="284">
        <v>6</v>
      </c>
      <c r="C749" s="284" t="s">
        <v>265</v>
      </c>
      <c r="D749" s="284" t="s">
        <v>1933</v>
      </c>
      <c r="E749" s="284" t="s">
        <v>303</v>
      </c>
      <c r="F749" s="284" t="s">
        <v>1934</v>
      </c>
      <c r="G749" s="284" t="s">
        <v>1168</v>
      </c>
    </row>
    <row r="750" spans="1:7" s="282" customFormat="1">
      <c r="A750" s="283">
        <v>1410051027969</v>
      </c>
      <c r="B750" s="284">
        <v>6</v>
      </c>
      <c r="C750" s="284" t="s">
        <v>265</v>
      </c>
      <c r="D750" s="284" t="s">
        <v>1935</v>
      </c>
      <c r="E750" s="284" t="s">
        <v>367</v>
      </c>
      <c r="F750" s="284" t="s">
        <v>1936</v>
      </c>
      <c r="G750" s="284" t="s">
        <v>1169</v>
      </c>
    </row>
    <row r="751" spans="1:7" s="282" customFormat="1">
      <c r="A751" s="283">
        <v>1410051027977</v>
      </c>
      <c r="B751" s="284">
        <v>6</v>
      </c>
      <c r="C751" s="284" t="s">
        <v>265</v>
      </c>
      <c r="D751" s="284" t="s">
        <v>1929</v>
      </c>
      <c r="E751" s="284" t="s">
        <v>333</v>
      </c>
      <c r="F751" s="284" t="s">
        <v>1937</v>
      </c>
      <c r="G751" s="284" t="s">
        <v>1170</v>
      </c>
    </row>
    <row r="752" spans="1:7" s="282" customFormat="1">
      <c r="A752" s="283">
        <v>1410051027985</v>
      </c>
      <c r="B752" s="284">
        <v>6</v>
      </c>
      <c r="C752" s="284" t="s">
        <v>265</v>
      </c>
      <c r="D752" s="284" t="s">
        <v>1938</v>
      </c>
      <c r="E752" s="284" t="s">
        <v>343</v>
      </c>
      <c r="F752" s="284" t="s">
        <v>1171</v>
      </c>
      <c r="G752" s="284" t="s">
        <v>1172</v>
      </c>
    </row>
    <row r="753" spans="1:7" s="282" customFormat="1">
      <c r="A753" s="283">
        <v>1410051028140</v>
      </c>
      <c r="B753" s="284">
        <v>6</v>
      </c>
      <c r="C753" s="284" t="s">
        <v>265</v>
      </c>
      <c r="D753" s="284" t="s">
        <v>1930</v>
      </c>
      <c r="E753" s="284" t="s">
        <v>267</v>
      </c>
      <c r="F753" s="284" t="s">
        <v>1173</v>
      </c>
      <c r="G753" s="284" t="s">
        <v>1174</v>
      </c>
    </row>
    <row r="754" spans="1:7" s="282" customFormat="1">
      <c r="A754" s="283">
        <v>1410051028157</v>
      </c>
      <c r="B754" s="284">
        <v>6</v>
      </c>
      <c r="C754" s="284" t="s">
        <v>265</v>
      </c>
      <c r="D754" s="284" t="s">
        <v>1933</v>
      </c>
      <c r="E754" s="284" t="s">
        <v>303</v>
      </c>
      <c r="F754" s="284" t="s">
        <v>1939</v>
      </c>
      <c r="G754" s="284" t="s">
        <v>1175</v>
      </c>
    </row>
    <row r="755" spans="1:7" s="282" customFormat="1">
      <c r="A755" s="283">
        <v>1410051028165</v>
      </c>
      <c r="B755" s="284">
        <v>6</v>
      </c>
      <c r="C755" s="284" t="s">
        <v>265</v>
      </c>
      <c r="D755" s="284" t="s">
        <v>1940</v>
      </c>
      <c r="E755" s="284" t="s">
        <v>329</v>
      </c>
      <c r="F755" s="284" t="s">
        <v>1176</v>
      </c>
      <c r="G755" s="284" t="s">
        <v>1177</v>
      </c>
    </row>
    <row r="756" spans="1:7" s="282" customFormat="1">
      <c r="A756" s="283">
        <v>1410051028173</v>
      </c>
      <c r="B756" s="284">
        <v>6</v>
      </c>
      <c r="C756" s="284" t="s">
        <v>265</v>
      </c>
      <c r="D756" s="284" t="s">
        <v>1941</v>
      </c>
      <c r="E756" s="284" t="s">
        <v>325</v>
      </c>
      <c r="F756" s="284" t="s">
        <v>1178</v>
      </c>
      <c r="G756" s="284" t="s">
        <v>1179</v>
      </c>
    </row>
    <row r="757" spans="1:7" s="282" customFormat="1">
      <c r="A757" s="283">
        <v>1410051028181</v>
      </c>
      <c r="B757" s="284">
        <v>6</v>
      </c>
      <c r="C757" s="284" t="s">
        <v>265</v>
      </c>
      <c r="D757" s="284" t="s">
        <v>1942</v>
      </c>
      <c r="E757" s="284" t="s">
        <v>291</v>
      </c>
      <c r="F757" s="284" t="s">
        <v>1180</v>
      </c>
      <c r="G757" s="284" t="s">
        <v>1181</v>
      </c>
    </row>
    <row r="758" spans="1:7" s="282" customFormat="1">
      <c r="A758" s="283">
        <v>1410051028199</v>
      </c>
      <c r="B758" s="284">
        <v>6</v>
      </c>
      <c r="C758" s="284" t="s">
        <v>265</v>
      </c>
      <c r="D758" s="284" t="s">
        <v>1941</v>
      </c>
      <c r="E758" s="284" t="s">
        <v>325</v>
      </c>
      <c r="F758" s="284" t="s">
        <v>1943</v>
      </c>
      <c r="G758" s="284" t="s">
        <v>1182</v>
      </c>
    </row>
    <row r="759" spans="1:7" s="282" customFormat="1">
      <c r="A759" s="283">
        <v>1410051028207</v>
      </c>
      <c r="B759" s="284">
        <v>6</v>
      </c>
      <c r="C759" s="284" t="s">
        <v>265</v>
      </c>
      <c r="D759" s="284" t="s">
        <v>266</v>
      </c>
      <c r="E759" s="284" t="s">
        <v>267</v>
      </c>
      <c r="F759" s="284" t="s">
        <v>1944</v>
      </c>
      <c r="G759" s="284" t="s">
        <v>1183</v>
      </c>
    </row>
    <row r="760" spans="1:7" s="282" customFormat="1">
      <c r="A760" s="283">
        <v>1410051028215</v>
      </c>
      <c r="B760" s="284">
        <v>6</v>
      </c>
      <c r="C760" s="284" t="s">
        <v>265</v>
      </c>
      <c r="D760" s="284" t="s">
        <v>337</v>
      </c>
      <c r="E760" s="284" t="s">
        <v>338</v>
      </c>
      <c r="F760" s="284" t="s">
        <v>1184</v>
      </c>
      <c r="G760" s="284" t="s">
        <v>1185</v>
      </c>
    </row>
    <row r="761" spans="1:7" s="282" customFormat="1">
      <c r="A761" s="283">
        <v>1410051028223</v>
      </c>
      <c r="B761" s="284">
        <v>6</v>
      </c>
      <c r="C761" s="284" t="s">
        <v>265</v>
      </c>
      <c r="D761" s="284" t="s">
        <v>324</v>
      </c>
      <c r="E761" s="284" t="s">
        <v>325</v>
      </c>
      <c r="F761" s="284" t="s">
        <v>1186</v>
      </c>
      <c r="G761" s="284" t="s">
        <v>1187</v>
      </c>
    </row>
    <row r="762" spans="1:7" s="282" customFormat="1">
      <c r="A762" s="283">
        <v>1410051028231</v>
      </c>
      <c r="B762" s="284">
        <v>6</v>
      </c>
      <c r="C762" s="284" t="s">
        <v>265</v>
      </c>
      <c r="D762" s="284" t="s">
        <v>332</v>
      </c>
      <c r="E762" s="284" t="s">
        <v>333</v>
      </c>
      <c r="F762" s="284" t="s">
        <v>1188</v>
      </c>
      <c r="G762" s="284" t="s">
        <v>1189</v>
      </c>
    </row>
    <row r="763" spans="1:7" s="282" customFormat="1">
      <c r="A763" s="283">
        <v>1410051028249</v>
      </c>
      <c r="B763" s="284">
        <v>6</v>
      </c>
      <c r="C763" s="284" t="s">
        <v>265</v>
      </c>
      <c r="D763" s="284" t="s">
        <v>332</v>
      </c>
      <c r="E763" s="284" t="s">
        <v>333</v>
      </c>
      <c r="F763" s="284" t="s">
        <v>1190</v>
      </c>
      <c r="G763" s="284" t="s">
        <v>1191</v>
      </c>
    </row>
    <row r="764" spans="1:7" s="282" customFormat="1">
      <c r="A764" s="283">
        <v>1410051028256</v>
      </c>
      <c r="B764" s="284">
        <v>6</v>
      </c>
      <c r="C764" s="284" t="s">
        <v>265</v>
      </c>
      <c r="D764" s="284" t="s">
        <v>302</v>
      </c>
      <c r="E764" s="284" t="s">
        <v>303</v>
      </c>
      <c r="F764" s="284" t="s">
        <v>1192</v>
      </c>
      <c r="G764" s="284" t="s">
        <v>1193</v>
      </c>
    </row>
    <row r="765" spans="1:7" s="282" customFormat="1">
      <c r="A765" s="283">
        <v>1410051028264</v>
      </c>
      <c r="B765" s="284">
        <v>6</v>
      </c>
      <c r="C765" s="284" t="s">
        <v>265</v>
      </c>
      <c r="D765" s="284" t="s">
        <v>302</v>
      </c>
      <c r="E765" s="284" t="s">
        <v>303</v>
      </c>
      <c r="F765" s="284" t="s">
        <v>1194</v>
      </c>
      <c r="G765" s="284" t="s">
        <v>1195</v>
      </c>
    </row>
    <row r="766" spans="1:7" s="282" customFormat="1">
      <c r="A766" s="283">
        <v>1410051028272</v>
      </c>
      <c r="B766" s="284">
        <v>6</v>
      </c>
      <c r="C766" s="284" t="s">
        <v>265</v>
      </c>
      <c r="D766" s="284" t="s">
        <v>266</v>
      </c>
      <c r="E766" s="284" t="s">
        <v>267</v>
      </c>
      <c r="F766" s="284" t="s">
        <v>1945</v>
      </c>
      <c r="G766" s="284" t="s">
        <v>410</v>
      </c>
    </row>
    <row r="767" spans="1:7" s="282" customFormat="1">
      <c r="A767" s="283">
        <v>1410051028504</v>
      </c>
      <c r="B767" s="284">
        <v>6</v>
      </c>
      <c r="C767" s="284" t="s">
        <v>265</v>
      </c>
      <c r="D767" s="284" t="s">
        <v>268</v>
      </c>
      <c r="E767" s="284" t="s">
        <v>269</v>
      </c>
      <c r="F767" s="284" t="s">
        <v>1196</v>
      </c>
      <c r="G767" s="284" t="s">
        <v>1197</v>
      </c>
    </row>
    <row r="768" spans="1:7" s="282" customFormat="1">
      <c r="A768" s="283">
        <v>1410051028512</v>
      </c>
      <c r="B768" s="284">
        <v>6</v>
      </c>
      <c r="C768" s="284" t="s">
        <v>265</v>
      </c>
      <c r="D768" s="284" t="s">
        <v>309</v>
      </c>
      <c r="E768" s="284" t="s">
        <v>310</v>
      </c>
      <c r="F768" s="284" t="s">
        <v>1198</v>
      </c>
      <c r="G768" s="284" t="s">
        <v>1199</v>
      </c>
    </row>
    <row r="769" spans="1:7" s="282" customFormat="1">
      <c r="A769" s="283">
        <v>1410051028520</v>
      </c>
      <c r="B769" s="284">
        <v>6</v>
      </c>
      <c r="C769" s="284" t="s">
        <v>265</v>
      </c>
      <c r="D769" s="284" t="s">
        <v>359</v>
      </c>
      <c r="E769" s="284" t="s">
        <v>360</v>
      </c>
      <c r="F769" s="284" t="s">
        <v>1200</v>
      </c>
      <c r="G769" s="284" t="s">
        <v>1201</v>
      </c>
    </row>
    <row r="770" spans="1:7" s="282" customFormat="1">
      <c r="A770" s="283">
        <v>1410051028553</v>
      </c>
      <c r="B770" s="284">
        <v>6</v>
      </c>
      <c r="C770" s="284" t="s">
        <v>265</v>
      </c>
      <c r="D770" s="284" t="s">
        <v>302</v>
      </c>
      <c r="E770" s="284" t="s">
        <v>303</v>
      </c>
      <c r="F770" s="284" t="s">
        <v>1202</v>
      </c>
      <c r="G770" s="284" t="s">
        <v>1203</v>
      </c>
    </row>
    <row r="771" spans="1:7" s="282" customFormat="1">
      <c r="A771" s="283">
        <v>1410051028579</v>
      </c>
      <c r="B771" s="284">
        <v>6</v>
      </c>
      <c r="C771" s="284" t="s">
        <v>265</v>
      </c>
      <c r="D771" s="284" t="s">
        <v>314</v>
      </c>
      <c r="E771" s="284" t="s">
        <v>315</v>
      </c>
      <c r="F771" s="284" t="s">
        <v>1204</v>
      </c>
      <c r="G771" s="284" t="s">
        <v>1205</v>
      </c>
    </row>
    <row r="772" spans="1:7" s="282" customFormat="1">
      <c r="A772" s="283">
        <v>1410051028587</v>
      </c>
      <c r="B772" s="284">
        <v>6</v>
      </c>
      <c r="C772" s="284" t="s">
        <v>265</v>
      </c>
      <c r="D772" s="284" t="s">
        <v>268</v>
      </c>
      <c r="E772" s="284" t="s">
        <v>269</v>
      </c>
      <c r="F772" s="284" t="s">
        <v>1206</v>
      </c>
      <c r="G772" s="284" t="s">
        <v>1207</v>
      </c>
    </row>
    <row r="773" spans="1:7" s="282" customFormat="1">
      <c r="A773" s="283">
        <v>1410051028595</v>
      </c>
      <c r="B773" s="284">
        <v>6</v>
      </c>
      <c r="C773" s="284" t="s">
        <v>265</v>
      </c>
      <c r="D773" s="284" t="s">
        <v>342</v>
      </c>
      <c r="E773" s="284" t="s">
        <v>343</v>
      </c>
      <c r="F773" s="284" t="s">
        <v>1208</v>
      </c>
      <c r="G773" s="284" t="s">
        <v>1209</v>
      </c>
    </row>
    <row r="774" spans="1:7" s="282" customFormat="1">
      <c r="A774" s="283">
        <v>1410051028603</v>
      </c>
      <c r="B774" s="284">
        <v>6</v>
      </c>
      <c r="C774" s="284" t="s">
        <v>265</v>
      </c>
      <c r="D774" s="284" t="s">
        <v>1946</v>
      </c>
      <c r="E774" s="284" t="s">
        <v>360</v>
      </c>
      <c r="F774" s="284" t="s">
        <v>1210</v>
      </c>
      <c r="G774" s="284" t="s">
        <v>1211</v>
      </c>
    </row>
    <row r="775" spans="1:7" s="282" customFormat="1">
      <c r="A775" s="283">
        <v>1410051028611</v>
      </c>
      <c r="B775" s="284">
        <v>6</v>
      </c>
      <c r="C775" s="284" t="s">
        <v>265</v>
      </c>
      <c r="D775" s="284" t="s">
        <v>1909</v>
      </c>
      <c r="E775" s="284" t="s">
        <v>315</v>
      </c>
      <c r="F775" s="284" t="s">
        <v>1212</v>
      </c>
      <c r="G775" s="284" t="s">
        <v>1213</v>
      </c>
    </row>
    <row r="776" spans="1:7" s="282" customFormat="1">
      <c r="A776" s="283">
        <v>1410051028629</v>
      </c>
      <c r="B776" s="284">
        <v>6</v>
      </c>
      <c r="C776" s="284" t="s">
        <v>265</v>
      </c>
      <c r="D776" s="284" t="s">
        <v>366</v>
      </c>
      <c r="E776" s="284" t="s">
        <v>367</v>
      </c>
      <c r="F776" s="284" t="s">
        <v>1214</v>
      </c>
      <c r="G776" s="284" t="s">
        <v>1215</v>
      </c>
    </row>
    <row r="777" spans="1:7" s="282" customFormat="1">
      <c r="A777" s="283">
        <v>1410051028637</v>
      </c>
      <c r="B777" s="284">
        <v>6</v>
      </c>
      <c r="C777" s="284" t="s">
        <v>265</v>
      </c>
      <c r="D777" s="284" t="s">
        <v>354</v>
      </c>
      <c r="E777" s="284" t="s">
        <v>355</v>
      </c>
      <c r="F777" s="284" t="s">
        <v>1216</v>
      </c>
      <c r="G777" s="284" t="s">
        <v>1217</v>
      </c>
    </row>
    <row r="778" spans="1:7" s="282" customFormat="1">
      <c r="A778" s="283">
        <v>1410051028645</v>
      </c>
      <c r="B778" s="284">
        <v>6</v>
      </c>
      <c r="C778" s="284" t="s">
        <v>265</v>
      </c>
      <c r="D778" s="284" t="s">
        <v>1905</v>
      </c>
      <c r="E778" s="284" t="s">
        <v>371</v>
      </c>
      <c r="F778" s="284" t="s">
        <v>1218</v>
      </c>
      <c r="G778" s="284" t="s">
        <v>1219</v>
      </c>
    </row>
    <row r="779" spans="1:7" s="282" customFormat="1">
      <c r="A779" s="283">
        <v>1410051028652</v>
      </c>
      <c r="B779" s="284">
        <v>6</v>
      </c>
      <c r="C779" s="284" t="s">
        <v>265</v>
      </c>
      <c r="D779" s="284" t="s">
        <v>1946</v>
      </c>
      <c r="E779" s="284" t="s">
        <v>360</v>
      </c>
      <c r="F779" s="284" t="s">
        <v>1220</v>
      </c>
      <c r="G779" s="284" t="s">
        <v>1221</v>
      </c>
    </row>
  </sheetData>
  <autoFilter ref="A1:G779" xr:uid="{FD6C8C76-5F95-4262-A440-19F7C3A94CEF}"/>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02035-F759-42DC-A36E-0FCAA8A33196}">
  <sheetPr>
    <tabColor theme="2" tint="-0.499984740745262"/>
  </sheetPr>
  <dimension ref="A1:J102"/>
  <sheetViews>
    <sheetView zoomScaleNormal="100" workbookViewId="0">
      <selection activeCell="F3" sqref="F3"/>
    </sheetView>
  </sheetViews>
  <sheetFormatPr defaultRowHeight="13.5"/>
  <cols>
    <col min="1" max="1" width="12.5" customWidth="1"/>
    <col min="2" max="3" width="12.5" style="117" customWidth="1"/>
    <col min="4" max="4" width="12.5" customWidth="1"/>
    <col min="5" max="5" width="8.75" customWidth="1"/>
    <col min="6" max="6" width="12.5" customWidth="1"/>
    <col min="7" max="7" width="8.75" customWidth="1"/>
    <col min="8" max="8" width="12.5" style="120" customWidth="1"/>
    <col min="10" max="10" width="8" style="110" customWidth="1"/>
  </cols>
  <sheetData>
    <row r="1" spans="1:10">
      <c r="A1" s="111" t="s">
        <v>216</v>
      </c>
      <c r="B1" s="111"/>
      <c r="C1" s="112"/>
      <c r="D1" s="113"/>
      <c r="E1" s="114" t="s">
        <v>217</v>
      </c>
      <c r="F1" s="115"/>
      <c r="G1" s="116" t="s">
        <v>218</v>
      </c>
      <c r="H1" s="113"/>
    </row>
    <row r="2" spans="1:10">
      <c r="A2" t="s">
        <v>219</v>
      </c>
      <c r="B2" t="s">
        <v>220</v>
      </c>
      <c r="C2" s="117" t="s">
        <v>221</v>
      </c>
      <c r="D2" s="117" t="s">
        <v>222</v>
      </c>
      <c r="E2" s="117" t="s">
        <v>223</v>
      </c>
      <c r="F2" s="117" t="s">
        <v>224</v>
      </c>
      <c r="G2" s="117" t="s">
        <v>223</v>
      </c>
      <c r="H2" s="118" t="s">
        <v>224</v>
      </c>
    </row>
    <row r="3" spans="1:10">
      <c r="A3" s="117" cm="1">
        <f t="array" ref="A3">INDEX(②入力シート２!$B$6:$B$305,(ROW()-6)+((ROW()-1)*2))</f>
        <v>0</v>
      </c>
      <c r="B3" s="117">
        <f>SUM(INDEX(②入力シート２!$U$6:$U$305,(ROW()-6)+((ROW()-1)*2)),INDEX(②入力シート２!$U$6:$U$305,(ROW()-5)+((ROW()-1)*2)))</f>
        <v>0</v>
      </c>
      <c r="C3" s="117" cm="1">
        <f t="array" ref="C3">INDEX(③入力シート３!$B$6:$B$305,(ROW()-6)+((ROW()-1)*2))</f>
        <v>0</v>
      </c>
      <c r="D3" s="117">
        <f>SUM(INDEX(③入力シート３!$H$6:$H$305,(ROW()-6)+((ROW()-1)*2)),INDEX(③入力シート３!$H$6:$H$305,(ROW()-5)+((ROW()-1)*2)))</f>
        <v>0</v>
      </c>
      <c r="E3" s="117">
        <f>$A3</f>
        <v>0</v>
      </c>
      <c r="F3" s="117">
        <f>IF($A3=0,0,SUM(IFERROR(VLOOKUP($A3,$A$3:$B$305,2,FALSE),0),IFERROR(VLOOKUP($A3,$C$3:$D$305,2,FALSE),0)))</f>
        <v>0</v>
      </c>
      <c r="G3" s="117">
        <f>$C3</f>
        <v>0</v>
      </c>
      <c r="H3" s="118">
        <f>IF($C3=0,0,SUM(IFERROR(VLOOKUP($C3,$A$3:$B$305,2,FALSE),0),IFERROR(VLOOKUP($C3,$C$3:$D$305,2,FALSE),0)))</f>
        <v>0</v>
      </c>
      <c r="J3" s="119"/>
    </row>
    <row r="4" spans="1:10">
      <c r="A4" s="117" cm="1">
        <f t="array" ref="A4">INDEX(②入力シート２!$B$6:$B$305,(ROW()-6)+((ROW()-1)*2))</f>
        <v>0</v>
      </c>
      <c r="B4" s="117">
        <f>SUM(INDEX(②入力シート２!$U$6:$U$305,(ROW()-6)+((ROW()-1)*2)),INDEX(②入力シート２!$U$6:$U$305,(ROW()-5)+((ROW()-1)*2)))</f>
        <v>0</v>
      </c>
      <c r="C4" s="117" cm="1">
        <f t="array" ref="C4">INDEX(③入力シート３!$B$6:$B$305,(ROW()-6)+((ROW()-1)*2))</f>
        <v>0</v>
      </c>
      <c r="D4" s="117">
        <f>SUM(INDEX(③入力シート３!$H$6:$H$305,(ROW()-6)+((ROW()-1)*2)),INDEX(③入力シート３!$H$6:$H$305,(ROW()-5)+((ROW()-1)*2)))</f>
        <v>0</v>
      </c>
      <c r="E4" s="117">
        <f t="shared" ref="E4:E67" si="0">$A4</f>
        <v>0</v>
      </c>
      <c r="F4" s="117">
        <f t="shared" ref="F4:F67" si="1">IF($A4=0,0,SUM(IFERROR(VLOOKUP($A4,$A$3:$B$305,2,FALSE),0),IFERROR(VLOOKUP($A4,$C$3:$D$305,2,FALSE),0)))</f>
        <v>0</v>
      </c>
      <c r="G4" s="117">
        <f t="shared" ref="G4:G67" si="2">$C4</f>
        <v>0</v>
      </c>
      <c r="H4" s="118">
        <f>IF($C4=0,0,SUM(IFERROR(VLOOKUP($C4,$A$3:$B$305,2,FALSE),0),IFERROR(VLOOKUP($C4,$C$3:$D$305,2,FALSE),0)))</f>
        <v>0</v>
      </c>
      <c r="J4" s="119"/>
    </row>
    <row r="5" spans="1:10">
      <c r="A5" s="117" cm="1">
        <f t="array" ref="A5">INDEX(②入力シート２!$B$6:$B$305,(ROW()-6)+((ROW()-1)*2))</f>
        <v>0</v>
      </c>
      <c r="B5" s="117">
        <f>SUM(INDEX(②入力シート２!$U$6:$U$305,(ROW()-6)+((ROW()-1)*2)),INDEX(②入力シート２!$U$6:$U$305,(ROW()-5)+((ROW()-1)*2)))</f>
        <v>0</v>
      </c>
      <c r="C5" s="117" cm="1">
        <f t="array" ref="C5">INDEX(③入力シート３!$B$6:$B$305,(ROW()-6)+((ROW()-1)*2))</f>
        <v>0</v>
      </c>
      <c r="D5" s="117">
        <f>SUM(INDEX(③入力シート３!$H$6:$H$305,(ROW()-6)+((ROW()-1)*2)),INDEX(③入力シート３!$H$6:$H$305,(ROW()-5)+((ROW()-1)*2)))</f>
        <v>0</v>
      </c>
      <c r="E5" s="117">
        <f t="shared" si="0"/>
        <v>0</v>
      </c>
      <c r="F5" s="117">
        <f t="shared" si="1"/>
        <v>0</v>
      </c>
      <c r="G5" s="117">
        <f t="shared" si="2"/>
        <v>0</v>
      </c>
      <c r="H5" s="118">
        <f t="shared" ref="H5:H67" si="3">IF($C5=0,0,SUM(IFERROR(VLOOKUP($C5,$A$3:$B$305,2,FALSE),0),IFERROR(VLOOKUP($C5,$C$3:$D$305,2,FALSE),0)))</f>
        <v>0</v>
      </c>
      <c r="J5" s="119"/>
    </row>
    <row r="6" spans="1:10">
      <c r="A6" s="117" cm="1">
        <f t="array" ref="A6">INDEX(②入力シート２!$B$6:$B$305,(ROW()-6)+((ROW()-1)*2))</f>
        <v>0</v>
      </c>
      <c r="B6" s="117">
        <f>SUM(INDEX(②入力シート２!$U$6:$U$305,(ROW()-6)+((ROW()-1)*2)),INDEX(②入力シート２!$U$6:$U$305,(ROW()-5)+((ROW()-1)*2)))</f>
        <v>0</v>
      </c>
      <c r="C6" s="117" cm="1">
        <f t="array" ref="C6">INDEX(③入力シート３!$B$6:$B$305,(ROW()-6)+((ROW()-1)*2))</f>
        <v>0</v>
      </c>
      <c r="D6" s="117">
        <f>SUM(INDEX(③入力シート３!$H$6:$H$305,(ROW()-6)+((ROW()-1)*2)),INDEX(③入力シート３!$H$6:$H$305,(ROW()-5)+((ROW()-1)*2)))</f>
        <v>0</v>
      </c>
      <c r="E6" s="117">
        <f t="shared" si="0"/>
        <v>0</v>
      </c>
      <c r="F6" s="117">
        <f t="shared" si="1"/>
        <v>0</v>
      </c>
      <c r="G6" s="117">
        <f t="shared" si="2"/>
        <v>0</v>
      </c>
      <c r="H6" s="118">
        <f t="shared" si="3"/>
        <v>0</v>
      </c>
      <c r="J6" s="119"/>
    </row>
    <row r="7" spans="1:10">
      <c r="A7" s="117" cm="1">
        <f t="array" ref="A7">INDEX(②入力シート２!$B$6:$B$305,(ROW()-6)+((ROW()-1)*2))</f>
        <v>0</v>
      </c>
      <c r="B7" s="117">
        <f>SUM(INDEX(②入力シート２!$U$6:$U$305,(ROW()-6)+((ROW()-1)*2)),INDEX(②入力シート２!$U$6:$U$305,(ROW()-5)+((ROW()-1)*2)))</f>
        <v>0</v>
      </c>
      <c r="C7" s="117" cm="1">
        <f t="array" ref="C7">INDEX(③入力シート３!$B$6:$B$305,(ROW()-6)+((ROW()-1)*2))</f>
        <v>0</v>
      </c>
      <c r="D7" s="117">
        <f>SUM(INDEX(③入力シート３!$H$6:$H$305,(ROW()-6)+((ROW()-1)*2)),INDEX(③入力シート３!$H$6:$H$305,(ROW()-5)+((ROW()-1)*2)))</f>
        <v>0</v>
      </c>
      <c r="E7" s="117">
        <f t="shared" si="0"/>
        <v>0</v>
      </c>
      <c r="F7" s="117">
        <f t="shared" si="1"/>
        <v>0</v>
      </c>
      <c r="G7" s="117">
        <f t="shared" si="2"/>
        <v>0</v>
      </c>
      <c r="H7" s="118">
        <f t="shared" si="3"/>
        <v>0</v>
      </c>
    </row>
    <row r="8" spans="1:10">
      <c r="A8" s="117" cm="1">
        <f t="array" ref="A8">INDEX(②入力シート２!$B$6:$B$305,(ROW()-6)+((ROW()-1)*2))</f>
        <v>0</v>
      </c>
      <c r="B8" s="117">
        <f>SUM(INDEX(②入力シート２!$U$6:$U$305,(ROW()-6)+((ROW()-1)*2)),INDEX(②入力シート２!$U$6:$U$305,(ROW()-5)+((ROW()-1)*2)))</f>
        <v>0</v>
      </c>
      <c r="C8" s="117" cm="1">
        <f t="array" ref="C8">INDEX(③入力シート３!$B$6:$B$305,(ROW()-6)+((ROW()-1)*2))</f>
        <v>0</v>
      </c>
      <c r="D8" s="117">
        <f>SUM(INDEX(③入力シート３!$H$6:$H$305,(ROW()-6)+((ROW()-1)*2)),INDEX(③入力シート３!$H$6:$H$305,(ROW()-5)+((ROW()-1)*2)))</f>
        <v>0</v>
      </c>
      <c r="E8" s="117">
        <f t="shared" si="0"/>
        <v>0</v>
      </c>
      <c r="F8" s="117">
        <f t="shared" si="1"/>
        <v>0</v>
      </c>
      <c r="G8" s="117">
        <f t="shared" si="2"/>
        <v>0</v>
      </c>
      <c r="H8" s="118">
        <f t="shared" si="3"/>
        <v>0</v>
      </c>
    </row>
    <row r="9" spans="1:10">
      <c r="A9" s="117" cm="1">
        <f t="array" ref="A9">INDEX(②入力シート２!$B$6:$B$305,(ROW()-6)+((ROW()-1)*2))</f>
        <v>0</v>
      </c>
      <c r="B9" s="117">
        <f>SUM(INDEX(②入力シート２!$U$6:$U$305,(ROW()-6)+((ROW()-1)*2)),INDEX(②入力シート２!$U$6:$U$305,(ROW()-5)+((ROW()-1)*2)))</f>
        <v>0</v>
      </c>
      <c r="C9" s="117" cm="1">
        <f t="array" ref="C9">INDEX(③入力シート３!$B$6:$B$305,(ROW()-6)+((ROW()-1)*2))</f>
        <v>0</v>
      </c>
      <c r="D9" s="117">
        <f>SUM(INDEX(③入力シート３!$H$6:$H$305,(ROW()-6)+((ROW()-1)*2)),INDEX(③入力シート３!$H$6:$H$305,(ROW()-5)+((ROW()-1)*2)))</f>
        <v>0</v>
      </c>
      <c r="E9" s="117">
        <f t="shared" si="0"/>
        <v>0</v>
      </c>
      <c r="F9" s="117">
        <f t="shared" si="1"/>
        <v>0</v>
      </c>
      <c r="G9" s="117">
        <f t="shared" si="2"/>
        <v>0</v>
      </c>
      <c r="H9" s="118">
        <f t="shared" si="3"/>
        <v>0</v>
      </c>
    </row>
    <row r="10" spans="1:10">
      <c r="A10" s="117" cm="1">
        <f t="array" ref="A10">INDEX(②入力シート２!$B$6:$B$305,(ROW()-6)+((ROW()-1)*2))</f>
        <v>0</v>
      </c>
      <c r="B10" s="117">
        <f>SUM(INDEX(②入力シート２!$U$6:$U$305,(ROW()-6)+((ROW()-1)*2)),INDEX(②入力シート２!$U$6:$U$305,(ROW()-5)+((ROW()-1)*2)))</f>
        <v>0</v>
      </c>
      <c r="C10" s="117" cm="1">
        <f t="array" ref="C10">INDEX(③入力シート３!$B$6:$B$305,(ROW()-6)+((ROW()-1)*2))</f>
        <v>0</v>
      </c>
      <c r="D10" s="117">
        <f>SUM(INDEX(③入力シート３!$H$6:$H$305,(ROW()-6)+((ROW()-1)*2)),INDEX(③入力シート３!$H$6:$H$305,(ROW()-5)+((ROW()-1)*2)))</f>
        <v>0</v>
      </c>
      <c r="E10" s="117">
        <f t="shared" si="0"/>
        <v>0</v>
      </c>
      <c r="F10" s="117">
        <f t="shared" si="1"/>
        <v>0</v>
      </c>
      <c r="G10" s="117">
        <f t="shared" si="2"/>
        <v>0</v>
      </c>
      <c r="H10" s="118">
        <f t="shared" si="3"/>
        <v>0</v>
      </c>
    </row>
    <row r="11" spans="1:10">
      <c r="A11" s="117" cm="1">
        <f t="array" ref="A11">INDEX(②入力シート２!$B$6:$B$305,(ROW()-6)+((ROW()-1)*2))</f>
        <v>0</v>
      </c>
      <c r="B11" s="117">
        <f>SUM(INDEX(②入力シート２!$U$6:$U$305,(ROW()-6)+((ROW()-1)*2)),INDEX(②入力シート２!$U$6:$U$305,(ROW()-5)+((ROW()-1)*2)))</f>
        <v>0</v>
      </c>
      <c r="C11" s="117" cm="1">
        <f t="array" ref="C11">INDEX(③入力シート３!$B$6:$B$305,(ROW()-6)+((ROW()-1)*2))</f>
        <v>0</v>
      </c>
      <c r="D11" s="117">
        <f>SUM(INDEX(③入力シート３!$H$6:$H$305,(ROW()-6)+((ROW()-1)*2)),INDEX(③入力シート３!$H$6:$H$305,(ROW()-5)+((ROW()-1)*2)))</f>
        <v>0</v>
      </c>
      <c r="E11" s="117">
        <f t="shared" si="0"/>
        <v>0</v>
      </c>
      <c r="F11" s="117">
        <f t="shared" si="1"/>
        <v>0</v>
      </c>
      <c r="G11" s="117">
        <f t="shared" si="2"/>
        <v>0</v>
      </c>
      <c r="H11" s="118">
        <f t="shared" si="3"/>
        <v>0</v>
      </c>
    </row>
    <row r="12" spans="1:10">
      <c r="A12" s="117" cm="1">
        <f t="array" ref="A12">INDEX(②入力シート２!$B$6:$B$305,(ROW()-6)+((ROW()-1)*2))</f>
        <v>0</v>
      </c>
      <c r="B12" s="117">
        <f>SUM(INDEX(②入力シート２!$U$6:$U$305,(ROW()-6)+((ROW()-1)*2)),INDEX(②入力シート２!$U$6:$U$305,(ROW()-5)+((ROW()-1)*2)))</f>
        <v>0</v>
      </c>
      <c r="C12" s="117" cm="1">
        <f t="array" ref="C12">INDEX(③入力シート３!$B$6:$B$305,(ROW()-6)+((ROW()-1)*2))</f>
        <v>0</v>
      </c>
      <c r="D12" s="117">
        <f>SUM(INDEX(③入力シート３!$H$6:$H$305,(ROW()-6)+((ROW()-1)*2)),INDEX(③入力シート３!$H$6:$H$305,(ROW()-5)+((ROW()-1)*2)))</f>
        <v>0</v>
      </c>
      <c r="E12" s="117">
        <f t="shared" si="0"/>
        <v>0</v>
      </c>
      <c r="F12" s="117">
        <f t="shared" si="1"/>
        <v>0</v>
      </c>
      <c r="G12" s="117">
        <f t="shared" si="2"/>
        <v>0</v>
      </c>
      <c r="H12" s="118">
        <f t="shared" si="3"/>
        <v>0</v>
      </c>
    </row>
    <row r="13" spans="1:10">
      <c r="A13" s="117" cm="1">
        <f t="array" ref="A13">INDEX(②入力シート２!$B$6:$B$305,(ROW()-6)+((ROW()-1)*2))</f>
        <v>0</v>
      </c>
      <c r="B13" s="117">
        <f>SUM(INDEX(②入力シート２!$U$6:$U$305,(ROW()-6)+((ROW()-1)*2)),INDEX(②入力シート２!$U$6:$U$305,(ROW()-5)+((ROW()-1)*2)))</f>
        <v>0</v>
      </c>
      <c r="C13" s="117" cm="1">
        <f t="array" ref="C13">INDEX(③入力シート３!$B$6:$B$305,(ROW()-6)+((ROW()-1)*2))</f>
        <v>0</v>
      </c>
      <c r="D13" s="117">
        <f>SUM(INDEX(③入力シート３!$H$6:$H$305,(ROW()-6)+((ROW()-1)*2)),INDEX(③入力シート３!$H$6:$H$305,(ROW()-5)+((ROW()-1)*2)))</f>
        <v>0</v>
      </c>
      <c r="E13" s="117">
        <f t="shared" si="0"/>
        <v>0</v>
      </c>
      <c r="F13" s="117">
        <f t="shared" si="1"/>
        <v>0</v>
      </c>
      <c r="G13" s="117">
        <f t="shared" si="2"/>
        <v>0</v>
      </c>
      <c r="H13" s="118">
        <f t="shared" si="3"/>
        <v>0</v>
      </c>
    </row>
    <row r="14" spans="1:10">
      <c r="A14" s="117" cm="1">
        <f t="array" ref="A14">INDEX(②入力シート２!$B$6:$B$305,(ROW()-6)+((ROW()-1)*2))</f>
        <v>0</v>
      </c>
      <c r="B14" s="117">
        <f>SUM(INDEX(②入力シート２!$U$6:$U$305,(ROW()-6)+((ROW()-1)*2)),INDEX(②入力シート２!$U$6:$U$305,(ROW()-5)+((ROW()-1)*2)))</f>
        <v>0</v>
      </c>
      <c r="C14" s="117" cm="1">
        <f t="array" ref="C14">INDEX(③入力シート３!$B$6:$B$305,(ROW()-6)+((ROW()-1)*2))</f>
        <v>0</v>
      </c>
      <c r="D14" s="117">
        <f>SUM(INDEX(③入力シート３!$H$6:$H$305,(ROW()-6)+((ROW()-1)*2)),INDEX(③入力シート３!$H$6:$H$305,(ROW()-5)+((ROW()-1)*2)))</f>
        <v>0</v>
      </c>
      <c r="E14" s="117">
        <f t="shared" si="0"/>
        <v>0</v>
      </c>
      <c r="F14" s="117">
        <f t="shared" si="1"/>
        <v>0</v>
      </c>
      <c r="G14" s="117">
        <f t="shared" si="2"/>
        <v>0</v>
      </c>
      <c r="H14" s="118">
        <f t="shared" si="3"/>
        <v>0</v>
      </c>
    </row>
    <row r="15" spans="1:10">
      <c r="A15" s="117" cm="1">
        <f t="array" ref="A15">INDEX(②入力シート２!$B$6:$B$305,(ROW()-6)+((ROW()-1)*2))</f>
        <v>0</v>
      </c>
      <c r="B15" s="117">
        <f>SUM(INDEX(②入力シート２!$U$6:$U$305,(ROW()-6)+((ROW()-1)*2)),INDEX(②入力シート２!$U$6:$U$305,(ROW()-5)+((ROW()-1)*2)))</f>
        <v>0</v>
      </c>
      <c r="C15" s="117" cm="1">
        <f t="array" ref="C15">INDEX(③入力シート３!$B$6:$B$305,(ROW()-6)+((ROW()-1)*2))</f>
        <v>0</v>
      </c>
      <c r="D15" s="117">
        <f>SUM(INDEX(③入力シート３!$H$6:$H$305,(ROW()-6)+((ROW()-1)*2)),INDEX(③入力シート３!$H$6:$H$305,(ROW()-5)+((ROW()-1)*2)))</f>
        <v>0</v>
      </c>
      <c r="E15" s="117">
        <f t="shared" si="0"/>
        <v>0</v>
      </c>
      <c r="F15" s="117">
        <f t="shared" si="1"/>
        <v>0</v>
      </c>
      <c r="G15" s="117">
        <f t="shared" si="2"/>
        <v>0</v>
      </c>
      <c r="H15" s="118">
        <f t="shared" si="3"/>
        <v>0</v>
      </c>
    </row>
    <row r="16" spans="1:10">
      <c r="A16" s="117" cm="1">
        <f t="array" ref="A16">INDEX(②入力シート２!$B$6:$B$305,(ROW()-6)+((ROW()-1)*2))</f>
        <v>0</v>
      </c>
      <c r="B16" s="117">
        <f>SUM(INDEX(②入力シート２!$U$6:$U$305,(ROW()-6)+((ROW()-1)*2)),INDEX(②入力シート２!$U$6:$U$305,(ROW()-5)+((ROW()-1)*2)))</f>
        <v>0</v>
      </c>
      <c r="C16" s="117" cm="1">
        <f t="array" ref="C16">INDEX(③入力シート３!$B$6:$B$305,(ROW()-6)+((ROW()-1)*2))</f>
        <v>0</v>
      </c>
      <c r="D16" s="117">
        <f>SUM(INDEX(③入力シート３!$H$6:$H$305,(ROW()-6)+((ROW()-1)*2)),INDEX(③入力シート３!$H$6:$H$305,(ROW()-5)+((ROW()-1)*2)))</f>
        <v>0</v>
      </c>
      <c r="E16" s="117">
        <f t="shared" si="0"/>
        <v>0</v>
      </c>
      <c r="F16" s="117">
        <f t="shared" si="1"/>
        <v>0</v>
      </c>
      <c r="G16" s="117">
        <f t="shared" si="2"/>
        <v>0</v>
      </c>
      <c r="H16" s="118">
        <f t="shared" si="3"/>
        <v>0</v>
      </c>
    </row>
    <row r="17" spans="1:8">
      <c r="A17" s="117" cm="1">
        <f t="array" ref="A17">INDEX(②入力シート２!$B$6:$B$305,(ROW()-6)+((ROW()-1)*2))</f>
        <v>0</v>
      </c>
      <c r="B17" s="117">
        <f>SUM(INDEX(②入力シート２!$U$6:$U$305,(ROW()-6)+((ROW()-1)*2)),INDEX(②入力シート２!$U$6:$U$305,(ROW()-5)+((ROW()-1)*2)))</f>
        <v>0</v>
      </c>
      <c r="C17" s="117" cm="1">
        <f t="array" ref="C17">INDEX(③入力シート３!$B$6:$B$305,(ROW()-6)+((ROW()-1)*2))</f>
        <v>0</v>
      </c>
      <c r="D17" s="117">
        <f>SUM(INDEX(③入力シート３!$H$6:$H$305,(ROW()-6)+((ROW()-1)*2)),INDEX(③入力シート３!$H$6:$H$305,(ROW()-5)+((ROW()-1)*2)))</f>
        <v>0</v>
      </c>
      <c r="E17" s="117">
        <f t="shared" si="0"/>
        <v>0</v>
      </c>
      <c r="F17" s="117">
        <f t="shared" si="1"/>
        <v>0</v>
      </c>
      <c r="G17" s="117">
        <f t="shared" si="2"/>
        <v>0</v>
      </c>
      <c r="H17" s="118">
        <f t="shared" si="3"/>
        <v>0</v>
      </c>
    </row>
    <row r="18" spans="1:8">
      <c r="A18" s="117" cm="1">
        <f t="array" ref="A18">INDEX(②入力シート２!$B$6:$B$305,(ROW()-6)+((ROW()-1)*2))</f>
        <v>0</v>
      </c>
      <c r="B18" s="117">
        <f>SUM(INDEX(②入力シート２!$U$6:$U$305,(ROW()-6)+((ROW()-1)*2)),INDEX(②入力シート２!$U$6:$U$305,(ROW()-5)+((ROW()-1)*2)))</f>
        <v>0</v>
      </c>
      <c r="C18" s="117" cm="1">
        <f t="array" ref="C18">INDEX(③入力シート３!$B$6:$B$305,(ROW()-6)+((ROW()-1)*2))</f>
        <v>0</v>
      </c>
      <c r="D18" s="117">
        <f>SUM(INDEX(③入力シート３!$H$6:$H$305,(ROW()-6)+((ROW()-1)*2)),INDEX(③入力シート３!$H$6:$H$305,(ROW()-5)+((ROW()-1)*2)))</f>
        <v>0</v>
      </c>
      <c r="E18" s="117">
        <f t="shared" si="0"/>
        <v>0</v>
      </c>
      <c r="F18" s="117">
        <f t="shared" si="1"/>
        <v>0</v>
      </c>
      <c r="G18" s="117">
        <f t="shared" si="2"/>
        <v>0</v>
      </c>
      <c r="H18" s="118">
        <f t="shared" si="3"/>
        <v>0</v>
      </c>
    </row>
    <row r="19" spans="1:8">
      <c r="A19" s="117" cm="1">
        <f t="array" ref="A19">INDEX(②入力シート２!$B$6:$B$305,(ROW()-6)+((ROW()-1)*2))</f>
        <v>0</v>
      </c>
      <c r="B19" s="117">
        <f>SUM(INDEX(②入力シート２!$U$6:$U$305,(ROW()-6)+((ROW()-1)*2)),INDEX(②入力シート２!$U$6:$U$305,(ROW()-5)+((ROW()-1)*2)))</f>
        <v>0</v>
      </c>
      <c r="C19" s="117" cm="1">
        <f t="array" ref="C19">INDEX(③入力シート３!$B$6:$B$305,(ROW()-6)+((ROW()-1)*2))</f>
        <v>0</v>
      </c>
      <c r="D19" s="117">
        <f>SUM(INDEX(③入力シート３!$H$6:$H$305,(ROW()-6)+((ROW()-1)*2)),INDEX(③入力シート３!$H$6:$H$305,(ROW()-5)+((ROW()-1)*2)))</f>
        <v>0</v>
      </c>
      <c r="E19" s="117">
        <f t="shared" si="0"/>
        <v>0</v>
      </c>
      <c r="F19" s="117">
        <f t="shared" si="1"/>
        <v>0</v>
      </c>
      <c r="G19" s="117">
        <f t="shared" si="2"/>
        <v>0</v>
      </c>
      <c r="H19" s="118">
        <f t="shared" si="3"/>
        <v>0</v>
      </c>
    </row>
    <row r="20" spans="1:8">
      <c r="A20" s="117" cm="1">
        <f t="array" ref="A20">INDEX(②入力シート２!$B$6:$B$305,(ROW()-6)+((ROW()-1)*2))</f>
        <v>0</v>
      </c>
      <c r="B20" s="117">
        <f>SUM(INDEX(②入力シート２!$U$6:$U$305,(ROW()-6)+((ROW()-1)*2)),INDEX(②入力シート２!$U$6:$U$305,(ROW()-5)+((ROW()-1)*2)))</f>
        <v>0</v>
      </c>
      <c r="C20" s="117" cm="1">
        <f t="array" ref="C20">INDEX(③入力シート３!$B$6:$B$305,(ROW()-6)+((ROW()-1)*2))</f>
        <v>0</v>
      </c>
      <c r="D20" s="117">
        <f>SUM(INDEX(③入力シート３!$H$6:$H$305,(ROW()-6)+((ROW()-1)*2)),INDEX(③入力シート３!$H$6:$H$305,(ROW()-5)+((ROW()-1)*2)))</f>
        <v>0</v>
      </c>
      <c r="E20" s="117">
        <f t="shared" si="0"/>
        <v>0</v>
      </c>
      <c r="F20" s="117">
        <f t="shared" si="1"/>
        <v>0</v>
      </c>
      <c r="G20" s="117">
        <f t="shared" si="2"/>
        <v>0</v>
      </c>
      <c r="H20" s="118">
        <f t="shared" si="3"/>
        <v>0</v>
      </c>
    </row>
    <row r="21" spans="1:8">
      <c r="A21" s="117" cm="1">
        <f t="array" ref="A21">INDEX(②入力シート２!$B$6:$B$305,(ROW()-6)+((ROW()-1)*2))</f>
        <v>0</v>
      </c>
      <c r="B21" s="117">
        <f>SUM(INDEX(②入力シート２!$U$6:$U$305,(ROW()-6)+((ROW()-1)*2)),INDEX(②入力シート２!$U$6:$U$305,(ROW()-5)+((ROW()-1)*2)))</f>
        <v>0</v>
      </c>
      <c r="C21" s="117" cm="1">
        <f t="array" ref="C21">INDEX(③入力シート３!$B$6:$B$305,(ROW()-6)+((ROW()-1)*2))</f>
        <v>0</v>
      </c>
      <c r="D21" s="117">
        <f>SUM(INDEX(③入力シート３!$H$6:$H$305,(ROW()-6)+((ROW()-1)*2)),INDEX(③入力シート３!$H$6:$H$305,(ROW()-5)+((ROW()-1)*2)))</f>
        <v>0</v>
      </c>
      <c r="E21" s="117">
        <f t="shared" si="0"/>
        <v>0</v>
      </c>
      <c r="F21" s="117">
        <f t="shared" si="1"/>
        <v>0</v>
      </c>
      <c r="G21" s="117">
        <f t="shared" si="2"/>
        <v>0</v>
      </c>
      <c r="H21" s="118">
        <f t="shared" si="3"/>
        <v>0</v>
      </c>
    </row>
    <row r="22" spans="1:8">
      <c r="A22" s="117" cm="1">
        <f t="array" ref="A22">INDEX(②入力シート２!$B$6:$B$305,(ROW()-6)+((ROW()-1)*2))</f>
        <v>0</v>
      </c>
      <c r="B22" s="117">
        <f>SUM(INDEX(②入力シート２!$U$6:$U$305,(ROW()-6)+((ROW()-1)*2)),INDEX(②入力シート２!$U$6:$U$305,(ROW()-5)+((ROW()-1)*2)))</f>
        <v>0</v>
      </c>
      <c r="C22" s="117" cm="1">
        <f t="array" ref="C22">INDEX(③入力シート３!$B$6:$B$305,(ROW()-6)+((ROW()-1)*2))</f>
        <v>0</v>
      </c>
      <c r="D22" s="117">
        <f>SUM(INDEX(③入力シート３!$H$6:$H$305,(ROW()-6)+((ROW()-1)*2)),INDEX(③入力シート３!$H$6:$H$305,(ROW()-5)+((ROW()-1)*2)))</f>
        <v>0</v>
      </c>
      <c r="E22" s="117">
        <f t="shared" si="0"/>
        <v>0</v>
      </c>
      <c r="F22" s="117">
        <f t="shared" si="1"/>
        <v>0</v>
      </c>
      <c r="G22" s="117">
        <f t="shared" si="2"/>
        <v>0</v>
      </c>
      <c r="H22" s="118">
        <f t="shared" si="3"/>
        <v>0</v>
      </c>
    </row>
    <row r="23" spans="1:8">
      <c r="A23" s="117" cm="1">
        <f t="array" ref="A23">INDEX(②入力シート２!$B$6:$B$305,(ROW()-6)+((ROW()-1)*2))</f>
        <v>0</v>
      </c>
      <c r="B23" s="117">
        <f>SUM(INDEX(②入力シート２!$U$6:$U$305,(ROW()-6)+((ROW()-1)*2)),INDEX(②入力シート２!$U$6:$U$305,(ROW()-5)+((ROW()-1)*2)))</f>
        <v>0</v>
      </c>
      <c r="C23" s="117" cm="1">
        <f t="array" ref="C23">INDEX(③入力シート３!$B$6:$B$305,(ROW()-6)+((ROW()-1)*2))</f>
        <v>0</v>
      </c>
      <c r="D23" s="117">
        <f>SUM(INDEX(③入力シート３!$H$6:$H$305,(ROW()-6)+((ROW()-1)*2)),INDEX(③入力シート３!$H$6:$H$305,(ROW()-5)+((ROW()-1)*2)))</f>
        <v>0</v>
      </c>
      <c r="E23" s="117">
        <f t="shared" si="0"/>
        <v>0</v>
      </c>
      <c r="F23" s="117">
        <f t="shared" si="1"/>
        <v>0</v>
      </c>
      <c r="G23" s="117">
        <f t="shared" si="2"/>
        <v>0</v>
      </c>
      <c r="H23" s="118">
        <f t="shared" si="3"/>
        <v>0</v>
      </c>
    </row>
    <row r="24" spans="1:8">
      <c r="A24" s="117" cm="1">
        <f t="array" ref="A24">INDEX(②入力シート２!$B$6:$B$305,(ROW()-6)+((ROW()-1)*2))</f>
        <v>0</v>
      </c>
      <c r="B24" s="117">
        <f>SUM(INDEX(②入力シート２!$U$6:$U$305,(ROW()-6)+((ROW()-1)*2)),INDEX(②入力シート２!$U$6:$U$305,(ROW()-5)+((ROW()-1)*2)))</f>
        <v>0</v>
      </c>
      <c r="C24" s="117" cm="1">
        <f t="array" ref="C24">INDEX(③入力シート３!$B$6:$B$305,(ROW()-6)+((ROW()-1)*2))</f>
        <v>0</v>
      </c>
      <c r="D24" s="117">
        <f>SUM(INDEX(③入力シート３!$H$6:$H$305,(ROW()-6)+((ROW()-1)*2)),INDEX(③入力シート３!$H$6:$H$305,(ROW()-5)+((ROW()-1)*2)))</f>
        <v>0</v>
      </c>
      <c r="E24" s="117">
        <f t="shared" si="0"/>
        <v>0</v>
      </c>
      <c r="F24" s="117">
        <f t="shared" si="1"/>
        <v>0</v>
      </c>
      <c r="G24" s="117">
        <f t="shared" si="2"/>
        <v>0</v>
      </c>
      <c r="H24" s="118">
        <f t="shared" si="3"/>
        <v>0</v>
      </c>
    </row>
    <row r="25" spans="1:8">
      <c r="A25" s="117" cm="1">
        <f t="array" ref="A25">INDEX(②入力シート２!$B$6:$B$305,(ROW()-6)+((ROW()-1)*2))</f>
        <v>0</v>
      </c>
      <c r="B25" s="117">
        <f>SUM(INDEX(②入力シート２!$U$6:$U$305,(ROW()-6)+((ROW()-1)*2)),INDEX(②入力シート２!$U$6:$U$305,(ROW()-5)+((ROW()-1)*2)))</f>
        <v>0</v>
      </c>
      <c r="C25" s="117" cm="1">
        <f t="array" ref="C25">INDEX(③入力シート３!$B$6:$B$305,(ROW()-6)+((ROW()-1)*2))</f>
        <v>0</v>
      </c>
      <c r="D25" s="117">
        <f>SUM(INDEX(③入力シート３!$H$6:$H$305,(ROW()-6)+((ROW()-1)*2)),INDEX(③入力シート３!$H$6:$H$305,(ROW()-5)+((ROW()-1)*2)))</f>
        <v>0</v>
      </c>
      <c r="E25" s="117">
        <f t="shared" si="0"/>
        <v>0</v>
      </c>
      <c r="F25" s="117">
        <f t="shared" si="1"/>
        <v>0</v>
      </c>
      <c r="G25" s="117">
        <f t="shared" si="2"/>
        <v>0</v>
      </c>
      <c r="H25" s="118">
        <f t="shared" si="3"/>
        <v>0</v>
      </c>
    </row>
    <row r="26" spans="1:8">
      <c r="A26" s="117" cm="1">
        <f t="array" ref="A26">INDEX(②入力シート２!$B$6:$B$305,(ROW()-6)+((ROW()-1)*2))</f>
        <v>0</v>
      </c>
      <c r="B26" s="117">
        <f>SUM(INDEX(②入力シート２!$U$6:$U$305,(ROW()-6)+((ROW()-1)*2)),INDEX(②入力シート２!$U$6:$U$305,(ROW()-5)+((ROW()-1)*2)))</f>
        <v>0</v>
      </c>
      <c r="C26" s="117" cm="1">
        <f t="array" ref="C26">INDEX(③入力シート３!$B$6:$B$305,(ROW()-6)+((ROW()-1)*2))</f>
        <v>0</v>
      </c>
      <c r="D26" s="117">
        <f>SUM(INDEX(③入力シート３!$H$6:$H$305,(ROW()-6)+((ROW()-1)*2)),INDEX(③入力シート３!$H$6:$H$305,(ROW()-5)+((ROW()-1)*2)))</f>
        <v>0</v>
      </c>
      <c r="E26" s="117">
        <f t="shared" si="0"/>
        <v>0</v>
      </c>
      <c r="F26" s="117">
        <f t="shared" si="1"/>
        <v>0</v>
      </c>
      <c r="G26" s="117">
        <f t="shared" si="2"/>
        <v>0</v>
      </c>
      <c r="H26" s="118">
        <f t="shared" si="3"/>
        <v>0</v>
      </c>
    </row>
    <row r="27" spans="1:8">
      <c r="A27" s="117" cm="1">
        <f t="array" ref="A27">INDEX(②入力シート２!$B$6:$B$305,(ROW()-6)+((ROW()-1)*2))</f>
        <v>0</v>
      </c>
      <c r="B27" s="117">
        <f>SUM(INDEX(②入力シート２!$U$6:$U$305,(ROW()-6)+((ROW()-1)*2)),INDEX(②入力シート２!$U$6:$U$305,(ROW()-5)+((ROW()-1)*2)))</f>
        <v>0</v>
      </c>
      <c r="C27" s="117" cm="1">
        <f t="array" ref="C27">INDEX(③入力シート３!$B$6:$B$305,(ROW()-6)+((ROW()-1)*2))</f>
        <v>0</v>
      </c>
      <c r="D27" s="117">
        <f>SUM(INDEX(③入力シート３!$H$6:$H$305,(ROW()-6)+((ROW()-1)*2)),INDEX(③入力シート３!$H$6:$H$305,(ROW()-5)+((ROW()-1)*2)))</f>
        <v>0</v>
      </c>
      <c r="E27" s="117">
        <f t="shared" si="0"/>
        <v>0</v>
      </c>
      <c r="F27" s="117">
        <f t="shared" si="1"/>
        <v>0</v>
      </c>
      <c r="G27" s="117">
        <f t="shared" si="2"/>
        <v>0</v>
      </c>
      <c r="H27" s="118">
        <f t="shared" si="3"/>
        <v>0</v>
      </c>
    </row>
    <row r="28" spans="1:8">
      <c r="A28" s="117" cm="1">
        <f t="array" ref="A28">INDEX(②入力シート２!$B$6:$B$305,(ROW()-6)+((ROW()-1)*2))</f>
        <v>0</v>
      </c>
      <c r="B28" s="117">
        <f>SUM(INDEX(②入力シート２!$U$6:$U$305,(ROW()-6)+((ROW()-1)*2)),INDEX(②入力シート２!$U$6:$U$305,(ROW()-5)+((ROW()-1)*2)))</f>
        <v>0</v>
      </c>
      <c r="C28" s="117" cm="1">
        <f t="array" ref="C28">INDEX(③入力シート３!$B$6:$B$305,(ROW()-6)+((ROW()-1)*2))</f>
        <v>0</v>
      </c>
      <c r="D28" s="117">
        <f>SUM(INDEX(③入力シート３!$H$6:$H$305,(ROW()-6)+((ROW()-1)*2)),INDEX(③入力シート３!$H$6:$H$305,(ROW()-5)+((ROW()-1)*2)))</f>
        <v>0</v>
      </c>
      <c r="E28" s="117">
        <f t="shared" si="0"/>
        <v>0</v>
      </c>
      <c r="F28" s="117">
        <f t="shared" si="1"/>
        <v>0</v>
      </c>
      <c r="G28" s="117">
        <f t="shared" si="2"/>
        <v>0</v>
      </c>
      <c r="H28" s="118">
        <f t="shared" si="3"/>
        <v>0</v>
      </c>
    </row>
    <row r="29" spans="1:8">
      <c r="A29" s="117" cm="1">
        <f t="array" ref="A29">INDEX(②入力シート２!$B$6:$B$305,(ROW()-6)+((ROW()-1)*2))</f>
        <v>0</v>
      </c>
      <c r="B29" s="117">
        <f>SUM(INDEX(②入力シート２!$U$6:$U$305,(ROW()-6)+((ROW()-1)*2)),INDEX(②入力シート２!$U$6:$U$305,(ROW()-5)+((ROW()-1)*2)))</f>
        <v>0</v>
      </c>
      <c r="C29" s="117" cm="1">
        <f t="array" ref="C29">INDEX(③入力シート３!$B$6:$B$305,(ROW()-6)+((ROW()-1)*2))</f>
        <v>0</v>
      </c>
      <c r="D29" s="117">
        <f>SUM(INDEX(③入力シート３!$H$6:$H$305,(ROW()-6)+((ROW()-1)*2)),INDEX(③入力シート３!$H$6:$H$305,(ROW()-5)+((ROW()-1)*2)))</f>
        <v>0</v>
      </c>
      <c r="E29" s="117">
        <f t="shared" si="0"/>
        <v>0</v>
      </c>
      <c r="F29" s="117">
        <f t="shared" si="1"/>
        <v>0</v>
      </c>
      <c r="G29" s="117">
        <f t="shared" si="2"/>
        <v>0</v>
      </c>
      <c r="H29" s="118">
        <f t="shared" si="3"/>
        <v>0</v>
      </c>
    </row>
    <row r="30" spans="1:8">
      <c r="A30" s="117" cm="1">
        <f t="array" ref="A30">INDEX(②入力シート２!$B$6:$B$305,(ROW()-6)+((ROW()-1)*2))</f>
        <v>0</v>
      </c>
      <c r="B30" s="117">
        <f>SUM(INDEX(②入力シート２!$U$6:$U$305,(ROW()-6)+((ROW()-1)*2)),INDEX(②入力シート２!$U$6:$U$305,(ROW()-5)+((ROW()-1)*2)))</f>
        <v>0</v>
      </c>
      <c r="C30" s="117" cm="1">
        <f t="array" ref="C30">INDEX(③入力シート３!$B$6:$B$305,(ROW()-6)+((ROW()-1)*2))</f>
        <v>0</v>
      </c>
      <c r="D30" s="117">
        <f>SUM(INDEX(③入力シート３!$H$6:$H$305,(ROW()-6)+((ROW()-1)*2)),INDEX(③入力シート３!$H$6:$H$305,(ROW()-5)+((ROW()-1)*2)))</f>
        <v>0</v>
      </c>
      <c r="E30" s="117">
        <f t="shared" si="0"/>
        <v>0</v>
      </c>
      <c r="F30" s="117">
        <f t="shared" si="1"/>
        <v>0</v>
      </c>
      <c r="G30" s="117">
        <f t="shared" si="2"/>
        <v>0</v>
      </c>
      <c r="H30" s="118">
        <f t="shared" si="3"/>
        <v>0</v>
      </c>
    </row>
    <row r="31" spans="1:8">
      <c r="A31" s="117" cm="1">
        <f t="array" ref="A31">INDEX(②入力シート２!$B$6:$B$305,(ROW()-6)+((ROW()-1)*2))</f>
        <v>0</v>
      </c>
      <c r="B31" s="117">
        <f>SUM(INDEX(②入力シート２!$U$6:$U$305,(ROW()-6)+((ROW()-1)*2)),INDEX(②入力シート２!$U$6:$U$305,(ROW()-5)+((ROW()-1)*2)))</f>
        <v>0</v>
      </c>
      <c r="C31" s="117" cm="1">
        <f t="array" ref="C31">INDEX(③入力シート３!$B$6:$B$305,(ROW()-6)+((ROW()-1)*2))</f>
        <v>0</v>
      </c>
      <c r="D31" s="117">
        <f>SUM(INDEX(③入力シート３!$H$6:$H$305,(ROW()-6)+((ROW()-1)*2)),INDEX(③入力シート３!$H$6:$H$305,(ROW()-5)+((ROW()-1)*2)))</f>
        <v>0</v>
      </c>
      <c r="E31" s="117">
        <f t="shared" si="0"/>
        <v>0</v>
      </c>
      <c r="F31" s="117">
        <f t="shared" si="1"/>
        <v>0</v>
      </c>
      <c r="G31" s="117">
        <f t="shared" si="2"/>
        <v>0</v>
      </c>
      <c r="H31" s="118">
        <f t="shared" si="3"/>
        <v>0</v>
      </c>
    </row>
    <row r="32" spans="1:8">
      <c r="A32" s="117" cm="1">
        <f t="array" ref="A32">INDEX(②入力シート２!$B$6:$B$305,(ROW()-6)+((ROW()-1)*2))</f>
        <v>0</v>
      </c>
      <c r="B32" s="117">
        <f>SUM(INDEX(②入力シート２!$U$6:$U$305,(ROW()-6)+((ROW()-1)*2)),INDEX(②入力シート２!$U$6:$U$305,(ROW()-5)+((ROW()-1)*2)))</f>
        <v>0</v>
      </c>
      <c r="C32" s="117" cm="1">
        <f t="array" ref="C32">INDEX(③入力シート３!$B$6:$B$305,(ROW()-6)+((ROW()-1)*2))</f>
        <v>0</v>
      </c>
      <c r="D32" s="117">
        <f>SUM(INDEX(③入力シート３!$H$6:$H$305,(ROW()-6)+((ROW()-1)*2)),INDEX(③入力シート３!$H$6:$H$305,(ROW()-5)+((ROW()-1)*2)))</f>
        <v>0</v>
      </c>
      <c r="E32" s="117">
        <f t="shared" si="0"/>
        <v>0</v>
      </c>
      <c r="F32" s="117">
        <f t="shared" si="1"/>
        <v>0</v>
      </c>
      <c r="G32" s="117">
        <f t="shared" si="2"/>
        <v>0</v>
      </c>
      <c r="H32" s="118">
        <f>IF($C32=0,0,SUM(IFERROR(VLOOKUP($C32,$A$3:$B$305,2,FALSE),0),IFERROR(VLOOKUP($C32,$C$3:$D$305,2,FALSE),0)))</f>
        <v>0</v>
      </c>
    </row>
    <row r="33" spans="1:8">
      <c r="A33" s="117" cm="1">
        <f t="array" ref="A33">INDEX(②入力シート２!$B$6:$B$305,(ROW()-6)+((ROW()-1)*2))</f>
        <v>0</v>
      </c>
      <c r="B33" s="117">
        <f>SUM(INDEX(②入力シート２!$U$6:$U$305,(ROW()-6)+((ROW()-1)*2)),INDEX(②入力シート２!$U$6:$U$305,(ROW()-5)+((ROW()-1)*2)))</f>
        <v>0</v>
      </c>
      <c r="C33" s="117" cm="1">
        <f t="array" ref="C33">INDEX(③入力シート３!$B$6:$B$305,(ROW()-6)+((ROW()-1)*2))</f>
        <v>0</v>
      </c>
      <c r="D33">
        <f>SUM(INDEX(③入力シート３!$H$6:$H$305,(ROW()-6)+((ROW()-1)*2)),INDEX(③入力シート３!$H$6:$H$305,(ROW()-5)+((ROW()-1)*2)))</f>
        <v>0</v>
      </c>
      <c r="E33" s="117">
        <f t="shared" si="0"/>
        <v>0</v>
      </c>
      <c r="F33" s="117">
        <f t="shared" si="1"/>
        <v>0</v>
      </c>
      <c r="G33">
        <f t="shared" si="2"/>
        <v>0</v>
      </c>
      <c r="H33" s="120">
        <f t="shared" si="3"/>
        <v>0</v>
      </c>
    </row>
    <row r="34" spans="1:8">
      <c r="A34" s="117" cm="1">
        <f t="array" ref="A34">INDEX(②入力シート２!$B$6:$B$305,(ROW()-6)+((ROW()-1)*2))</f>
        <v>0</v>
      </c>
      <c r="B34" s="117">
        <f>SUM(INDEX(②入力シート２!$U$6:$U$305,(ROW()-6)+((ROW()-1)*2)),INDEX(②入力シート２!$U$6:$U$305,(ROW()-5)+((ROW()-1)*2)))</f>
        <v>0</v>
      </c>
      <c r="C34" s="117" cm="1">
        <f t="array" ref="C34">INDEX(③入力シート３!$B$6:$B$305,(ROW()-6)+((ROW()-1)*2))</f>
        <v>0</v>
      </c>
      <c r="D34">
        <f>SUM(INDEX(③入力シート３!$H$6:$H$305,(ROW()-6)+((ROW()-1)*2)),INDEX(③入力シート３!$H$6:$H$305,(ROW()-5)+((ROW()-1)*2)))</f>
        <v>0</v>
      </c>
      <c r="E34" s="117">
        <f t="shared" si="0"/>
        <v>0</v>
      </c>
      <c r="F34" s="117">
        <f t="shared" si="1"/>
        <v>0</v>
      </c>
      <c r="G34">
        <f t="shared" si="2"/>
        <v>0</v>
      </c>
      <c r="H34" s="120">
        <f t="shared" si="3"/>
        <v>0</v>
      </c>
    </row>
    <row r="35" spans="1:8">
      <c r="A35" s="117" cm="1">
        <f t="array" ref="A35">INDEX(②入力シート２!$B$6:$B$305,(ROW()-6)+((ROW()-1)*2))</f>
        <v>0</v>
      </c>
      <c r="B35" s="117">
        <f>SUM(INDEX(②入力シート２!$U$6:$U$305,(ROW()-6)+((ROW()-1)*2)),INDEX(②入力シート２!$U$6:$U$305,(ROW()-5)+((ROW()-1)*2)))</f>
        <v>0</v>
      </c>
      <c r="C35" s="117" cm="1">
        <f t="array" ref="C35">INDEX(③入力シート３!$B$6:$B$305,(ROW()-6)+((ROW()-1)*2))</f>
        <v>0</v>
      </c>
      <c r="D35">
        <f>SUM(INDEX(③入力シート３!$H$6:$H$305,(ROW()-6)+((ROW()-1)*2)),INDEX(③入力シート３!$H$6:$H$305,(ROW()-5)+((ROW()-1)*2)))</f>
        <v>0</v>
      </c>
      <c r="E35" s="117">
        <f t="shared" si="0"/>
        <v>0</v>
      </c>
      <c r="F35" s="117">
        <f t="shared" si="1"/>
        <v>0</v>
      </c>
      <c r="G35">
        <f t="shared" si="2"/>
        <v>0</v>
      </c>
      <c r="H35" s="120">
        <f t="shared" si="3"/>
        <v>0</v>
      </c>
    </row>
    <row r="36" spans="1:8">
      <c r="A36" s="117" cm="1">
        <f t="array" ref="A36">INDEX(②入力シート２!$B$6:$B$305,(ROW()-6)+((ROW()-1)*2))</f>
        <v>0</v>
      </c>
      <c r="B36" s="117">
        <f>SUM(INDEX(②入力シート２!$U$6:$U$305,(ROW()-6)+((ROW()-1)*2)),INDEX(②入力シート２!$U$6:$U$305,(ROW()-5)+((ROW()-1)*2)))</f>
        <v>0</v>
      </c>
      <c r="C36" s="117" cm="1">
        <f t="array" ref="C36">INDEX(③入力シート３!$B$6:$B$305,(ROW()-6)+((ROW()-1)*2))</f>
        <v>0</v>
      </c>
      <c r="D36">
        <f>SUM(INDEX(③入力シート３!$H$6:$H$305,(ROW()-6)+((ROW()-1)*2)),INDEX(③入力シート３!$H$6:$H$305,(ROW()-5)+((ROW()-1)*2)))</f>
        <v>0</v>
      </c>
      <c r="E36" s="117">
        <f t="shared" si="0"/>
        <v>0</v>
      </c>
      <c r="F36" s="117">
        <f t="shared" si="1"/>
        <v>0</v>
      </c>
      <c r="G36">
        <f t="shared" si="2"/>
        <v>0</v>
      </c>
      <c r="H36" s="120">
        <f t="shared" si="3"/>
        <v>0</v>
      </c>
    </row>
    <row r="37" spans="1:8">
      <c r="A37" s="117" cm="1">
        <f t="array" ref="A37">INDEX(②入力シート２!$B$6:$B$305,(ROW()-6)+((ROW()-1)*2))</f>
        <v>0</v>
      </c>
      <c r="B37" s="117">
        <f>SUM(INDEX(②入力シート２!$U$6:$U$305,(ROW()-6)+((ROW()-1)*2)),INDEX(②入力シート２!$U$6:$U$305,(ROW()-5)+((ROW()-1)*2)))</f>
        <v>0</v>
      </c>
      <c r="C37" s="117" cm="1">
        <f t="array" ref="C37">INDEX(③入力シート３!$B$6:$B$305,(ROW()-6)+((ROW()-1)*2))</f>
        <v>0</v>
      </c>
      <c r="D37">
        <f>SUM(INDEX(③入力シート３!$H$6:$H$305,(ROW()-6)+((ROW()-1)*2)),INDEX(③入力シート３!$H$6:$H$305,(ROW()-5)+((ROW()-1)*2)))</f>
        <v>0</v>
      </c>
      <c r="E37" s="117">
        <f t="shared" si="0"/>
        <v>0</v>
      </c>
      <c r="F37" s="117">
        <f t="shared" si="1"/>
        <v>0</v>
      </c>
      <c r="G37">
        <f t="shared" si="2"/>
        <v>0</v>
      </c>
      <c r="H37" s="120">
        <f t="shared" si="3"/>
        <v>0</v>
      </c>
    </row>
    <row r="38" spans="1:8">
      <c r="A38" s="117" cm="1">
        <f t="array" ref="A38">INDEX(②入力シート２!$B$6:$B$305,(ROW()-6)+((ROW()-1)*2))</f>
        <v>0</v>
      </c>
      <c r="B38" s="117">
        <f>SUM(INDEX(②入力シート２!$U$6:$U$305,(ROW()-6)+((ROW()-1)*2)),INDEX(②入力シート２!$U$6:$U$305,(ROW()-5)+((ROW()-1)*2)))</f>
        <v>0</v>
      </c>
      <c r="C38" s="117" cm="1">
        <f t="array" ref="C38">INDEX(③入力シート３!$B$6:$B$305,(ROW()-6)+((ROW()-1)*2))</f>
        <v>0</v>
      </c>
      <c r="D38">
        <f>SUM(INDEX(③入力シート３!$H$6:$H$305,(ROW()-6)+((ROW()-1)*2)),INDEX(③入力シート３!$H$6:$H$305,(ROW()-5)+((ROW()-1)*2)))</f>
        <v>0</v>
      </c>
      <c r="E38" s="117">
        <f t="shared" si="0"/>
        <v>0</v>
      </c>
      <c r="F38" s="117">
        <f t="shared" si="1"/>
        <v>0</v>
      </c>
      <c r="G38">
        <f t="shared" si="2"/>
        <v>0</v>
      </c>
      <c r="H38" s="120">
        <f t="shared" si="3"/>
        <v>0</v>
      </c>
    </row>
    <row r="39" spans="1:8">
      <c r="A39" s="117" cm="1">
        <f t="array" ref="A39">INDEX(②入力シート２!$B$6:$B$305,(ROW()-6)+((ROW()-1)*2))</f>
        <v>0</v>
      </c>
      <c r="B39" s="117">
        <f>SUM(INDEX(②入力シート２!$U$6:$U$305,(ROW()-6)+((ROW()-1)*2)),INDEX(②入力シート２!$U$6:$U$305,(ROW()-5)+((ROW()-1)*2)))</f>
        <v>0</v>
      </c>
      <c r="C39" s="117" cm="1">
        <f t="array" ref="C39">INDEX(③入力シート３!$B$6:$B$305,(ROW()-6)+((ROW()-1)*2))</f>
        <v>0</v>
      </c>
      <c r="D39">
        <f>SUM(INDEX(③入力シート３!$H$6:$H$305,(ROW()-6)+((ROW()-1)*2)),INDEX(③入力シート３!$H$6:$H$305,(ROW()-5)+((ROW()-1)*2)))</f>
        <v>0</v>
      </c>
      <c r="E39" s="117">
        <f t="shared" si="0"/>
        <v>0</v>
      </c>
      <c r="F39" s="117">
        <f t="shared" si="1"/>
        <v>0</v>
      </c>
      <c r="G39">
        <f t="shared" si="2"/>
        <v>0</v>
      </c>
      <c r="H39" s="120">
        <f t="shared" si="3"/>
        <v>0</v>
      </c>
    </row>
    <row r="40" spans="1:8">
      <c r="A40" s="117" cm="1">
        <f t="array" ref="A40">INDEX(②入力シート２!$B$6:$B$305,(ROW()-6)+((ROW()-1)*2))</f>
        <v>0</v>
      </c>
      <c r="B40" s="117">
        <f>SUM(INDEX(②入力シート２!$U$6:$U$305,(ROW()-6)+((ROW()-1)*2)),INDEX(②入力シート２!$U$6:$U$305,(ROW()-5)+((ROW()-1)*2)))</f>
        <v>0</v>
      </c>
      <c r="C40" s="117" cm="1">
        <f t="array" ref="C40">INDEX(③入力シート３!$B$6:$B$305,(ROW()-6)+((ROW()-1)*2))</f>
        <v>0</v>
      </c>
      <c r="D40">
        <f>SUM(INDEX(③入力シート３!$H$6:$H$305,(ROW()-6)+((ROW()-1)*2)),INDEX(③入力シート３!$H$6:$H$305,(ROW()-5)+((ROW()-1)*2)))</f>
        <v>0</v>
      </c>
      <c r="E40" s="117">
        <f t="shared" si="0"/>
        <v>0</v>
      </c>
      <c r="F40" s="117">
        <f t="shared" si="1"/>
        <v>0</v>
      </c>
      <c r="G40">
        <f t="shared" si="2"/>
        <v>0</v>
      </c>
      <c r="H40" s="120">
        <f t="shared" si="3"/>
        <v>0</v>
      </c>
    </row>
    <row r="41" spans="1:8">
      <c r="A41" s="117" cm="1">
        <f t="array" ref="A41">INDEX(②入力シート２!$B$6:$B$305,(ROW()-6)+((ROW()-1)*2))</f>
        <v>0</v>
      </c>
      <c r="B41" s="117">
        <f>SUM(INDEX(②入力シート２!$U$6:$U$305,(ROW()-6)+((ROW()-1)*2)),INDEX(②入力シート２!$U$6:$U$305,(ROW()-5)+((ROW()-1)*2)))</f>
        <v>0</v>
      </c>
      <c r="C41" s="117" cm="1">
        <f t="array" ref="C41">INDEX(③入力シート３!$B$6:$B$305,(ROW()-6)+((ROW()-1)*2))</f>
        <v>0</v>
      </c>
      <c r="D41">
        <f>SUM(INDEX(③入力シート３!$H$6:$H$305,(ROW()-6)+((ROW()-1)*2)),INDEX(③入力シート３!$H$6:$H$305,(ROW()-5)+((ROW()-1)*2)))</f>
        <v>0</v>
      </c>
      <c r="E41" s="117">
        <f t="shared" si="0"/>
        <v>0</v>
      </c>
      <c r="F41" s="117">
        <f t="shared" si="1"/>
        <v>0</v>
      </c>
      <c r="G41">
        <f t="shared" si="2"/>
        <v>0</v>
      </c>
      <c r="H41" s="120">
        <f t="shared" si="3"/>
        <v>0</v>
      </c>
    </row>
    <row r="42" spans="1:8">
      <c r="A42" s="117" cm="1">
        <f t="array" ref="A42">INDEX(②入力シート２!$B$6:$B$305,(ROW()-6)+((ROW()-1)*2))</f>
        <v>0</v>
      </c>
      <c r="B42" s="117">
        <f>SUM(INDEX(②入力シート２!$U$6:$U$305,(ROW()-6)+((ROW()-1)*2)),INDEX(②入力シート２!$U$6:$U$305,(ROW()-5)+((ROW()-1)*2)))</f>
        <v>0</v>
      </c>
      <c r="C42" s="117" cm="1">
        <f t="array" ref="C42">INDEX(③入力シート３!$B$6:$B$305,(ROW()-6)+((ROW()-1)*2))</f>
        <v>0</v>
      </c>
      <c r="D42">
        <f>SUM(INDEX(③入力シート３!$H$6:$H$305,(ROW()-6)+((ROW()-1)*2)),INDEX(③入力シート３!$H$6:$H$305,(ROW()-5)+((ROW()-1)*2)))</f>
        <v>0</v>
      </c>
      <c r="E42" s="117">
        <f t="shared" si="0"/>
        <v>0</v>
      </c>
      <c r="F42" s="117">
        <f t="shared" si="1"/>
        <v>0</v>
      </c>
      <c r="G42">
        <f t="shared" si="2"/>
        <v>0</v>
      </c>
      <c r="H42" s="120">
        <f t="shared" si="3"/>
        <v>0</v>
      </c>
    </row>
    <row r="43" spans="1:8">
      <c r="A43" s="117" cm="1">
        <f t="array" ref="A43">INDEX(②入力シート２!$B$6:$B$305,(ROW()-6)+((ROW()-1)*2))</f>
        <v>0</v>
      </c>
      <c r="B43" s="117">
        <f>SUM(INDEX(②入力シート２!$U$6:$U$305,(ROW()-6)+((ROW()-1)*2)),INDEX(②入力シート２!$U$6:$U$305,(ROW()-5)+((ROW()-1)*2)))</f>
        <v>0</v>
      </c>
      <c r="C43" s="117" cm="1">
        <f t="array" ref="C43">INDEX(③入力シート３!$B$6:$B$305,(ROW()-6)+((ROW()-1)*2))</f>
        <v>0</v>
      </c>
      <c r="D43">
        <f>SUM(INDEX(③入力シート３!$H$6:$H$305,(ROW()-6)+((ROW()-1)*2)),INDEX(③入力シート３!$H$6:$H$305,(ROW()-5)+((ROW()-1)*2)))</f>
        <v>0</v>
      </c>
      <c r="E43" s="117">
        <f t="shared" si="0"/>
        <v>0</v>
      </c>
      <c r="F43" s="117">
        <f t="shared" si="1"/>
        <v>0</v>
      </c>
      <c r="G43">
        <f t="shared" si="2"/>
        <v>0</v>
      </c>
      <c r="H43" s="120">
        <f t="shared" si="3"/>
        <v>0</v>
      </c>
    </row>
    <row r="44" spans="1:8">
      <c r="A44" s="117" cm="1">
        <f t="array" ref="A44">INDEX(②入力シート２!$B$6:$B$305,(ROW()-6)+((ROW()-1)*2))</f>
        <v>0</v>
      </c>
      <c r="B44" s="117">
        <f>SUM(INDEX(②入力シート２!$U$6:$U$305,(ROW()-6)+((ROW()-1)*2)),INDEX(②入力シート２!$U$6:$U$305,(ROW()-5)+((ROW()-1)*2)))</f>
        <v>0</v>
      </c>
      <c r="C44" s="117" cm="1">
        <f t="array" ref="C44">INDEX(③入力シート３!$B$6:$B$305,(ROW()-6)+((ROW()-1)*2))</f>
        <v>0</v>
      </c>
      <c r="D44">
        <f>SUM(INDEX(③入力シート３!$H$6:$H$305,(ROW()-6)+((ROW()-1)*2)),INDEX(③入力シート３!$H$6:$H$305,(ROW()-5)+((ROW()-1)*2)))</f>
        <v>0</v>
      </c>
      <c r="E44" s="117">
        <f t="shared" si="0"/>
        <v>0</v>
      </c>
      <c r="F44" s="117">
        <f t="shared" si="1"/>
        <v>0</v>
      </c>
      <c r="G44">
        <f t="shared" si="2"/>
        <v>0</v>
      </c>
      <c r="H44" s="120">
        <f t="shared" si="3"/>
        <v>0</v>
      </c>
    </row>
    <row r="45" spans="1:8">
      <c r="A45" s="117" cm="1">
        <f t="array" ref="A45">INDEX(②入力シート２!$B$6:$B$305,(ROW()-6)+((ROW()-1)*2))</f>
        <v>0</v>
      </c>
      <c r="B45" s="117">
        <f>SUM(INDEX(②入力シート２!$U$6:$U$305,(ROW()-6)+((ROW()-1)*2)),INDEX(②入力シート２!$U$6:$U$305,(ROW()-5)+((ROW()-1)*2)))</f>
        <v>0</v>
      </c>
      <c r="C45" s="117" cm="1">
        <f t="array" ref="C45">INDEX(③入力シート３!$B$6:$B$305,(ROW()-6)+((ROW()-1)*2))</f>
        <v>0</v>
      </c>
      <c r="D45">
        <f>SUM(INDEX(③入力シート３!$H$6:$H$305,(ROW()-6)+((ROW()-1)*2)),INDEX(③入力シート３!$H$6:$H$305,(ROW()-5)+((ROW()-1)*2)))</f>
        <v>0</v>
      </c>
      <c r="E45" s="117">
        <f t="shared" si="0"/>
        <v>0</v>
      </c>
      <c r="F45" s="117">
        <f t="shared" si="1"/>
        <v>0</v>
      </c>
      <c r="G45">
        <f t="shared" si="2"/>
        <v>0</v>
      </c>
      <c r="H45" s="120">
        <f t="shared" si="3"/>
        <v>0</v>
      </c>
    </row>
    <row r="46" spans="1:8">
      <c r="A46" s="117" cm="1">
        <f t="array" ref="A46">INDEX(②入力シート２!$B$6:$B$305,(ROW()-6)+((ROW()-1)*2))</f>
        <v>0</v>
      </c>
      <c r="B46" s="117">
        <f>SUM(INDEX(②入力シート２!$U$6:$U$305,(ROW()-6)+((ROW()-1)*2)),INDEX(②入力シート２!$U$6:$U$305,(ROW()-5)+((ROW()-1)*2)))</f>
        <v>0</v>
      </c>
      <c r="C46" s="117" cm="1">
        <f t="array" ref="C46">INDEX(③入力シート３!$B$6:$B$305,(ROW()-6)+((ROW()-1)*2))</f>
        <v>0</v>
      </c>
      <c r="D46">
        <f>SUM(INDEX(③入力シート３!$H$6:$H$305,(ROW()-6)+((ROW()-1)*2)),INDEX(③入力シート３!$H$6:$H$305,(ROW()-5)+((ROW()-1)*2)))</f>
        <v>0</v>
      </c>
      <c r="E46" s="117">
        <f t="shared" si="0"/>
        <v>0</v>
      </c>
      <c r="F46" s="117">
        <f t="shared" si="1"/>
        <v>0</v>
      </c>
      <c r="G46">
        <f t="shared" si="2"/>
        <v>0</v>
      </c>
      <c r="H46" s="120">
        <f t="shared" si="3"/>
        <v>0</v>
      </c>
    </row>
    <row r="47" spans="1:8">
      <c r="A47" s="117" cm="1">
        <f t="array" ref="A47">INDEX(②入力シート２!$B$6:$B$305,(ROW()-6)+((ROW()-1)*2))</f>
        <v>0</v>
      </c>
      <c r="B47" s="117">
        <f>SUM(INDEX(②入力シート２!$U$6:$U$305,(ROW()-6)+((ROW()-1)*2)),INDEX(②入力シート２!$U$6:$U$305,(ROW()-5)+((ROW()-1)*2)))</f>
        <v>0</v>
      </c>
      <c r="C47" s="117" cm="1">
        <f t="array" ref="C47">INDEX(③入力シート３!$B$6:$B$305,(ROW()-6)+((ROW()-1)*2))</f>
        <v>0</v>
      </c>
      <c r="D47">
        <f>SUM(INDEX(③入力シート３!$H$6:$H$305,(ROW()-6)+((ROW()-1)*2)),INDEX(③入力シート３!$H$6:$H$305,(ROW()-5)+((ROW()-1)*2)))</f>
        <v>0</v>
      </c>
      <c r="E47" s="117">
        <f t="shared" si="0"/>
        <v>0</v>
      </c>
      <c r="F47" s="117">
        <f t="shared" si="1"/>
        <v>0</v>
      </c>
      <c r="G47">
        <f t="shared" si="2"/>
        <v>0</v>
      </c>
      <c r="H47" s="120">
        <f t="shared" si="3"/>
        <v>0</v>
      </c>
    </row>
    <row r="48" spans="1:8">
      <c r="A48" s="117" cm="1">
        <f t="array" ref="A48">INDEX(②入力シート２!$B$6:$B$305,(ROW()-6)+((ROW()-1)*2))</f>
        <v>0</v>
      </c>
      <c r="B48" s="117">
        <f>SUM(INDEX(②入力シート２!$U$6:$U$305,(ROW()-6)+((ROW()-1)*2)),INDEX(②入力シート２!$U$6:$U$305,(ROW()-5)+((ROW()-1)*2)))</f>
        <v>0</v>
      </c>
      <c r="C48" s="117" cm="1">
        <f t="array" ref="C48">INDEX(③入力シート３!$B$6:$B$305,(ROW()-6)+((ROW()-1)*2))</f>
        <v>0</v>
      </c>
      <c r="D48">
        <f>SUM(INDEX(③入力シート３!$H$6:$H$305,(ROW()-6)+((ROW()-1)*2)),INDEX(③入力シート３!$H$6:$H$305,(ROW()-5)+((ROW()-1)*2)))</f>
        <v>0</v>
      </c>
      <c r="E48" s="117">
        <f t="shared" si="0"/>
        <v>0</v>
      </c>
      <c r="F48" s="117">
        <f t="shared" si="1"/>
        <v>0</v>
      </c>
      <c r="G48">
        <f t="shared" si="2"/>
        <v>0</v>
      </c>
      <c r="H48" s="120">
        <f t="shared" si="3"/>
        <v>0</v>
      </c>
    </row>
    <row r="49" spans="1:8">
      <c r="A49" s="117" cm="1">
        <f t="array" ref="A49">INDEX(②入力シート２!$B$6:$B$305,(ROW()-6)+((ROW()-1)*2))</f>
        <v>0</v>
      </c>
      <c r="B49" s="117">
        <f>SUM(INDEX(②入力シート２!$U$6:$U$305,(ROW()-6)+((ROW()-1)*2)),INDEX(②入力シート２!$U$6:$U$305,(ROW()-5)+((ROW()-1)*2)))</f>
        <v>0</v>
      </c>
      <c r="C49" s="117" cm="1">
        <f t="array" ref="C49">INDEX(③入力シート３!$B$6:$B$305,(ROW()-6)+((ROW()-1)*2))</f>
        <v>0</v>
      </c>
      <c r="D49">
        <f>SUM(INDEX(③入力シート３!$H$6:$H$305,(ROW()-6)+((ROW()-1)*2)),INDEX(③入力シート３!$H$6:$H$305,(ROW()-5)+((ROW()-1)*2)))</f>
        <v>0</v>
      </c>
      <c r="E49" s="117">
        <f t="shared" si="0"/>
        <v>0</v>
      </c>
      <c r="F49" s="117">
        <f t="shared" si="1"/>
        <v>0</v>
      </c>
      <c r="G49">
        <f t="shared" si="2"/>
        <v>0</v>
      </c>
      <c r="H49" s="120">
        <f t="shared" si="3"/>
        <v>0</v>
      </c>
    </row>
    <row r="50" spans="1:8">
      <c r="A50" s="117" cm="1">
        <f t="array" ref="A50">INDEX(②入力シート２!$B$6:$B$305,(ROW()-6)+((ROW()-1)*2))</f>
        <v>0</v>
      </c>
      <c r="B50" s="117">
        <f>SUM(INDEX(②入力シート２!$U$6:$U$305,(ROW()-6)+((ROW()-1)*2)),INDEX(②入力シート２!$U$6:$U$305,(ROW()-5)+((ROW()-1)*2)))</f>
        <v>0</v>
      </c>
      <c r="C50" s="117" cm="1">
        <f t="array" ref="C50">INDEX(③入力シート３!$B$6:$B$305,(ROW()-6)+((ROW()-1)*2))</f>
        <v>0</v>
      </c>
      <c r="D50">
        <f>SUM(INDEX(③入力シート３!$H$6:$H$305,(ROW()-6)+((ROW()-1)*2)),INDEX(③入力シート３!$H$6:$H$305,(ROW()-5)+((ROW()-1)*2)))</f>
        <v>0</v>
      </c>
      <c r="E50" s="117">
        <f t="shared" si="0"/>
        <v>0</v>
      </c>
      <c r="F50" s="117">
        <f t="shared" si="1"/>
        <v>0</v>
      </c>
      <c r="G50">
        <f t="shared" si="2"/>
        <v>0</v>
      </c>
      <c r="H50" s="120">
        <f t="shared" si="3"/>
        <v>0</v>
      </c>
    </row>
    <row r="51" spans="1:8">
      <c r="A51" s="117" cm="1">
        <f t="array" ref="A51">INDEX(②入力シート２!$B$6:$B$305,(ROW()-6)+((ROW()-1)*2))</f>
        <v>0</v>
      </c>
      <c r="B51" s="117">
        <f>SUM(INDEX(②入力シート２!$U$6:$U$305,(ROW()-6)+((ROW()-1)*2)),INDEX(②入力シート２!$U$6:$U$305,(ROW()-5)+((ROW()-1)*2)))</f>
        <v>0</v>
      </c>
      <c r="C51" s="117" cm="1">
        <f t="array" ref="C51">INDEX(③入力シート３!$B$6:$B$305,(ROW()-6)+((ROW()-1)*2))</f>
        <v>0</v>
      </c>
      <c r="D51">
        <f>SUM(INDEX(③入力シート３!$H$6:$H$305,(ROW()-6)+((ROW()-1)*2)),INDEX(③入力シート３!$H$6:$H$305,(ROW()-5)+((ROW()-1)*2)))</f>
        <v>0</v>
      </c>
      <c r="E51" s="117">
        <f t="shared" si="0"/>
        <v>0</v>
      </c>
      <c r="F51" s="117">
        <f t="shared" si="1"/>
        <v>0</v>
      </c>
      <c r="G51">
        <f t="shared" si="2"/>
        <v>0</v>
      </c>
      <c r="H51" s="120">
        <f t="shared" si="3"/>
        <v>0</v>
      </c>
    </row>
    <row r="52" spans="1:8">
      <c r="A52" s="117" cm="1">
        <f t="array" ref="A52">INDEX(②入力シート２!$B$6:$B$305,(ROW()-6)+((ROW()-1)*2))</f>
        <v>0</v>
      </c>
      <c r="B52" s="117">
        <f>SUM(INDEX(②入力シート２!$U$6:$U$305,(ROW()-6)+((ROW()-1)*2)),INDEX(②入力シート２!$U$6:$U$305,(ROW()-5)+((ROW()-1)*2)))</f>
        <v>0</v>
      </c>
      <c r="C52" s="117" cm="1">
        <f t="array" ref="C52">INDEX(③入力シート３!$B$6:$B$305,(ROW()-6)+((ROW()-1)*2))</f>
        <v>0</v>
      </c>
      <c r="D52">
        <f>SUM(INDEX(③入力シート３!$H$6:$H$305,(ROW()-6)+((ROW()-1)*2)),INDEX(③入力シート３!$H$6:$H$305,(ROW()-5)+((ROW()-1)*2)))</f>
        <v>0</v>
      </c>
      <c r="E52" s="117">
        <f t="shared" si="0"/>
        <v>0</v>
      </c>
      <c r="F52" s="117">
        <f t="shared" si="1"/>
        <v>0</v>
      </c>
      <c r="G52">
        <f t="shared" si="2"/>
        <v>0</v>
      </c>
      <c r="H52" s="120">
        <f t="shared" si="3"/>
        <v>0</v>
      </c>
    </row>
    <row r="53" spans="1:8">
      <c r="A53" s="117" cm="1">
        <f t="array" ref="A53">INDEX(②入力シート２!$B$6:$B$305,(ROW()-6)+((ROW()-1)*2))</f>
        <v>0</v>
      </c>
      <c r="B53" s="117">
        <f>SUM(INDEX(②入力シート２!$U$6:$U$305,(ROW()-6)+((ROW()-1)*2)),INDEX(②入力シート２!$U$6:$U$305,(ROW()-5)+((ROW()-1)*2)))</f>
        <v>0</v>
      </c>
      <c r="C53" s="117" cm="1">
        <f t="array" ref="C53">INDEX(③入力シート３!$B$6:$B$305,(ROW()-6)+((ROW()-1)*2))</f>
        <v>0</v>
      </c>
      <c r="D53">
        <f>SUM(INDEX(③入力シート３!$H$6:$H$305,(ROW()-6)+((ROW()-1)*2)),INDEX(③入力シート３!$H$6:$H$305,(ROW()-5)+((ROW()-1)*2)))</f>
        <v>0</v>
      </c>
      <c r="E53" s="117">
        <f t="shared" si="0"/>
        <v>0</v>
      </c>
      <c r="F53" s="117">
        <f t="shared" si="1"/>
        <v>0</v>
      </c>
      <c r="G53">
        <f t="shared" si="2"/>
        <v>0</v>
      </c>
      <c r="H53" s="120">
        <f t="shared" si="3"/>
        <v>0</v>
      </c>
    </row>
    <row r="54" spans="1:8">
      <c r="A54" s="117" cm="1">
        <f t="array" ref="A54">INDEX(②入力シート２!$B$6:$B$305,(ROW()-6)+((ROW()-1)*2))</f>
        <v>0</v>
      </c>
      <c r="B54" s="117">
        <f>SUM(INDEX(②入力シート２!$U$6:$U$305,(ROW()-6)+((ROW()-1)*2)),INDEX(②入力シート２!$U$6:$U$305,(ROW()-5)+((ROW()-1)*2)))</f>
        <v>0</v>
      </c>
      <c r="C54" s="117" cm="1">
        <f t="array" ref="C54">INDEX(③入力シート３!$B$6:$B$305,(ROW()-6)+((ROW()-1)*2))</f>
        <v>0</v>
      </c>
      <c r="D54">
        <f>SUM(INDEX(③入力シート３!$H$6:$H$305,(ROW()-6)+((ROW()-1)*2)),INDEX(③入力シート３!$H$6:$H$305,(ROW()-5)+((ROW()-1)*2)))</f>
        <v>0</v>
      </c>
      <c r="E54" s="117">
        <f t="shared" si="0"/>
        <v>0</v>
      </c>
      <c r="F54" s="117">
        <f t="shared" si="1"/>
        <v>0</v>
      </c>
      <c r="G54">
        <f t="shared" si="2"/>
        <v>0</v>
      </c>
      <c r="H54" s="120">
        <f t="shared" si="3"/>
        <v>0</v>
      </c>
    </row>
    <row r="55" spans="1:8">
      <c r="A55" s="117" cm="1">
        <f t="array" ref="A55">INDEX(②入力シート２!$B$6:$B$305,(ROW()-6)+((ROW()-1)*2))</f>
        <v>0</v>
      </c>
      <c r="B55" s="117">
        <f>SUM(INDEX(②入力シート２!$U$6:$U$305,(ROW()-6)+((ROW()-1)*2)),INDEX(②入力シート２!$U$6:$U$305,(ROW()-5)+((ROW()-1)*2)))</f>
        <v>0</v>
      </c>
      <c r="C55" s="117" cm="1">
        <f t="array" ref="C55">INDEX(③入力シート３!$B$6:$B$305,(ROW()-6)+((ROW()-1)*2))</f>
        <v>0</v>
      </c>
      <c r="D55">
        <f>SUM(INDEX(③入力シート３!$H$6:$H$305,(ROW()-6)+((ROW()-1)*2)),INDEX(③入力シート３!$H$6:$H$305,(ROW()-5)+((ROW()-1)*2)))</f>
        <v>0</v>
      </c>
      <c r="E55" s="117">
        <f t="shared" si="0"/>
        <v>0</v>
      </c>
      <c r="F55" s="117">
        <f t="shared" si="1"/>
        <v>0</v>
      </c>
      <c r="G55">
        <f t="shared" si="2"/>
        <v>0</v>
      </c>
      <c r="H55" s="120">
        <f t="shared" si="3"/>
        <v>0</v>
      </c>
    </row>
    <row r="56" spans="1:8">
      <c r="A56" s="117" cm="1">
        <f t="array" ref="A56">INDEX(②入力シート２!$B$6:$B$305,(ROW()-6)+((ROW()-1)*2))</f>
        <v>0</v>
      </c>
      <c r="B56" s="117">
        <f>SUM(INDEX(②入力シート２!$U$6:$U$305,(ROW()-6)+((ROW()-1)*2)),INDEX(②入力シート２!$U$6:$U$305,(ROW()-5)+((ROW()-1)*2)))</f>
        <v>0</v>
      </c>
      <c r="C56" s="117" cm="1">
        <f t="array" ref="C56">INDEX(③入力シート３!$B$6:$B$305,(ROW()-6)+((ROW()-1)*2))</f>
        <v>0</v>
      </c>
      <c r="D56">
        <f>SUM(INDEX(③入力シート３!$H$6:$H$305,(ROW()-6)+((ROW()-1)*2)),INDEX(③入力シート３!$H$6:$H$305,(ROW()-5)+((ROW()-1)*2)))</f>
        <v>0</v>
      </c>
      <c r="E56" s="117">
        <f t="shared" si="0"/>
        <v>0</v>
      </c>
      <c r="F56" s="117">
        <f t="shared" si="1"/>
        <v>0</v>
      </c>
      <c r="G56">
        <f t="shared" si="2"/>
        <v>0</v>
      </c>
      <c r="H56" s="120">
        <f t="shared" si="3"/>
        <v>0</v>
      </c>
    </row>
    <row r="57" spans="1:8">
      <c r="A57" s="117" cm="1">
        <f t="array" ref="A57">INDEX(②入力シート２!$B$6:$B$305,(ROW()-6)+((ROW()-1)*2))</f>
        <v>0</v>
      </c>
      <c r="B57" s="117">
        <f>SUM(INDEX(②入力シート２!$U$6:$U$305,(ROW()-6)+((ROW()-1)*2)),INDEX(②入力シート２!$U$6:$U$305,(ROW()-5)+((ROW()-1)*2)))</f>
        <v>0</v>
      </c>
      <c r="C57" s="117" cm="1">
        <f t="array" ref="C57">INDEX(③入力シート３!$B$6:$B$305,(ROW()-6)+((ROW()-1)*2))</f>
        <v>0</v>
      </c>
      <c r="D57">
        <f>SUM(INDEX(③入力シート３!$H$6:$H$305,(ROW()-6)+((ROW()-1)*2)),INDEX(③入力シート３!$H$6:$H$305,(ROW()-5)+((ROW()-1)*2)))</f>
        <v>0</v>
      </c>
      <c r="E57" s="117">
        <f t="shared" si="0"/>
        <v>0</v>
      </c>
      <c r="F57" s="117">
        <f t="shared" si="1"/>
        <v>0</v>
      </c>
      <c r="G57">
        <f t="shared" si="2"/>
        <v>0</v>
      </c>
      <c r="H57" s="120">
        <f t="shared" si="3"/>
        <v>0</v>
      </c>
    </row>
    <row r="58" spans="1:8">
      <c r="A58" s="117" cm="1">
        <f t="array" ref="A58">INDEX(②入力シート２!$B$6:$B$305,(ROW()-6)+((ROW()-1)*2))</f>
        <v>0</v>
      </c>
      <c r="B58" s="117">
        <f>SUM(INDEX(②入力シート２!$U$6:$U$305,(ROW()-6)+((ROW()-1)*2)),INDEX(②入力シート２!$U$6:$U$305,(ROW()-5)+((ROW()-1)*2)))</f>
        <v>0</v>
      </c>
      <c r="C58" s="117" cm="1">
        <f t="array" ref="C58">INDEX(③入力シート３!$B$6:$B$305,(ROW()-6)+((ROW()-1)*2))</f>
        <v>0</v>
      </c>
      <c r="D58">
        <f>SUM(INDEX(③入力シート３!$H$6:$H$305,(ROW()-6)+((ROW()-1)*2)),INDEX(③入力シート３!$H$6:$H$305,(ROW()-5)+((ROW()-1)*2)))</f>
        <v>0</v>
      </c>
      <c r="E58" s="117">
        <f t="shared" si="0"/>
        <v>0</v>
      </c>
      <c r="F58" s="117">
        <f t="shared" si="1"/>
        <v>0</v>
      </c>
      <c r="G58">
        <f t="shared" si="2"/>
        <v>0</v>
      </c>
      <c r="H58" s="120">
        <f t="shared" si="3"/>
        <v>0</v>
      </c>
    </row>
    <row r="59" spans="1:8">
      <c r="A59" s="117" cm="1">
        <f t="array" ref="A59">INDEX(②入力シート２!$B$6:$B$305,(ROW()-6)+((ROW()-1)*2))</f>
        <v>0</v>
      </c>
      <c r="B59" s="117">
        <f>SUM(INDEX(②入力シート２!$U$6:$U$305,(ROW()-6)+((ROW()-1)*2)),INDEX(②入力シート２!$U$6:$U$305,(ROW()-5)+((ROW()-1)*2)))</f>
        <v>0</v>
      </c>
      <c r="C59" s="117" cm="1">
        <f t="array" ref="C59">INDEX(③入力シート３!$B$6:$B$305,(ROW()-6)+((ROW()-1)*2))</f>
        <v>0</v>
      </c>
      <c r="D59">
        <f>SUM(INDEX(③入力シート３!$H$6:$H$305,(ROW()-6)+((ROW()-1)*2)),INDEX(③入力シート３!$H$6:$H$305,(ROW()-5)+((ROW()-1)*2)))</f>
        <v>0</v>
      </c>
      <c r="E59" s="117">
        <f t="shared" si="0"/>
        <v>0</v>
      </c>
      <c r="F59" s="117">
        <f t="shared" si="1"/>
        <v>0</v>
      </c>
      <c r="G59">
        <f t="shared" si="2"/>
        <v>0</v>
      </c>
      <c r="H59" s="120">
        <f t="shared" si="3"/>
        <v>0</v>
      </c>
    </row>
    <row r="60" spans="1:8">
      <c r="A60" s="117" cm="1">
        <f t="array" ref="A60">INDEX(②入力シート２!$B$6:$B$305,(ROW()-6)+((ROW()-1)*2))</f>
        <v>0</v>
      </c>
      <c r="B60" s="117">
        <f>SUM(INDEX(②入力シート２!$U$6:$U$305,(ROW()-6)+((ROW()-1)*2)),INDEX(②入力シート２!$U$6:$U$305,(ROW()-5)+((ROW()-1)*2)))</f>
        <v>0</v>
      </c>
      <c r="C60" s="117" cm="1">
        <f t="array" ref="C60">INDEX(③入力シート３!$B$6:$B$305,(ROW()-6)+((ROW()-1)*2))</f>
        <v>0</v>
      </c>
      <c r="D60">
        <f>SUM(INDEX(③入力シート３!$H$6:$H$305,(ROW()-6)+((ROW()-1)*2)),INDEX(③入力シート３!$H$6:$H$305,(ROW()-5)+((ROW()-1)*2)))</f>
        <v>0</v>
      </c>
      <c r="E60" s="117">
        <f t="shared" si="0"/>
        <v>0</v>
      </c>
      <c r="F60" s="117">
        <f t="shared" si="1"/>
        <v>0</v>
      </c>
      <c r="G60">
        <f t="shared" si="2"/>
        <v>0</v>
      </c>
      <c r="H60" s="120">
        <f t="shared" si="3"/>
        <v>0</v>
      </c>
    </row>
    <row r="61" spans="1:8">
      <c r="A61" s="117" cm="1">
        <f t="array" ref="A61">INDEX(②入力シート２!$B$6:$B$305,(ROW()-6)+((ROW()-1)*2))</f>
        <v>0</v>
      </c>
      <c r="B61" s="117">
        <f>SUM(INDEX(②入力シート２!$U$6:$U$305,(ROW()-6)+((ROW()-1)*2)),INDEX(②入力シート２!$U$6:$U$305,(ROW()-5)+((ROW()-1)*2)))</f>
        <v>0</v>
      </c>
      <c r="C61" s="117" cm="1">
        <f t="array" ref="C61">INDEX(③入力シート３!$B$6:$B$305,(ROW()-6)+((ROW()-1)*2))</f>
        <v>0</v>
      </c>
      <c r="D61">
        <f>SUM(INDEX(③入力シート３!$H$6:$H$305,(ROW()-6)+((ROW()-1)*2)),INDEX(③入力シート３!$H$6:$H$305,(ROW()-5)+((ROW()-1)*2)))</f>
        <v>0</v>
      </c>
      <c r="E61" s="117">
        <f t="shared" si="0"/>
        <v>0</v>
      </c>
      <c r="F61" s="117">
        <f t="shared" si="1"/>
        <v>0</v>
      </c>
      <c r="G61">
        <f t="shared" si="2"/>
        <v>0</v>
      </c>
      <c r="H61" s="120">
        <f t="shared" si="3"/>
        <v>0</v>
      </c>
    </row>
    <row r="62" spans="1:8">
      <c r="A62" s="117" cm="1">
        <f t="array" ref="A62">INDEX(②入力シート２!$B$6:$B$305,(ROW()-6)+((ROW()-1)*2))</f>
        <v>0</v>
      </c>
      <c r="B62" s="117">
        <f>SUM(INDEX(②入力シート２!$U$6:$U$305,(ROW()-6)+((ROW()-1)*2)),INDEX(②入力シート２!$U$6:$U$305,(ROW()-5)+((ROW()-1)*2)))</f>
        <v>0</v>
      </c>
      <c r="C62" s="117" cm="1">
        <f t="array" ref="C62">INDEX(③入力シート３!$B$6:$B$305,(ROW()-6)+((ROW()-1)*2))</f>
        <v>0</v>
      </c>
      <c r="D62">
        <f>SUM(INDEX(③入力シート３!$H$6:$H$305,(ROW()-6)+((ROW()-1)*2)),INDEX(③入力シート３!$H$6:$H$305,(ROW()-5)+((ROW()-1)*2)))</f>
        <v>0</v>
      </c>
      <c r="E62" s="117">
        <f t="shared" si="0"/>
        <v>0</v>
      </c>
      <c r="F62" s="117">
        <f t="shared" si="1"/>
        <v>0</v>
      </c>
      <c r="G62">
        <f t="shared" si="2"/>
        <v>0</v>
      </c>
      <c r="H62" s="120">
        <f t="shared" si="3"/>
        <v>0</v>
      </c>
    </row>
    <row r="63" spans="1:8">
      <c r="A63" cm="1">
        <f t="array" ref="A63">INDEX(②入力シート２!$B$6:$B$305,(ROW()-6)+((ROW()-1)*2))</f>
        <v>0</v>
      </c>
      <c r="B63" s="117">
        <f>SUM(INDEX(②入力シート２!$U$6:$U$305,(ROW()-6)+((ROW()-1)*2)),INDEX(②入力シート２!$U$6:$U$305,(ROW()-5)+((ROW()-1)*2)))</f>
        <v>0</v>
      </c>
      <c r="C63" s="117" cm="1">
        <f t="array" ref="C63">INDEX(③入力シート３!$B$6:$B$305,(ROW()-6)+((ROW()-1)*2))</f>
        <v>0</v>
      </c>
      <c r="D63">
        <f>SUM(INDEX(③入力シート３!$H$6:$H$305,(ROW()-6)+((ROW()-1)*2)),INDEX(③入力シート３!$H$6:$H$305,(ROW()-5)+((ROW()-1)*2)))</f>
        <v>0</v>
      </c>
      <c r="E63">
        <f t="shared" si="0"/>
        <v>0</v>
      </c>
      <c r="F63">
        <f t="shared" si="1"/>
        <v>0</v>
      </c>
      <c r="G63">
        <f t="shared" si="2"/>
        <v>0</v>
      </c>
      <c r="H63" s="120">
        <f t="shared" si="3"/>
        <v>0</v>
      </c>
    </row>
    <row r="64" spans="1:8">
      <c r="A64" cm="1">
        <f t="array" ref="A64">INDEX(②入力シート２!$B$6:$B$305,(ROW()-6)+((ROW()-1)*2))</f>
        <v>0</v>
      </c>
      <c r="B64" s="117">
        <f>SUM(INDEX(②入力シート２!$U$6:$U$305,(ROW()-6)+((ROW()-1)*2)),INDEX(②入力シート２!$U$6:$U$305,(ROW()-5)+((ROW()-1)*2)))</f>
        <v>0</v>
      </c>
      <c r="C64" s="117" cm="1">
        <f t="array" ref="C64">INDEX(③入力シート３!$B$6:$B$305,(ROW()-6)+((ROW()-1)*2))</f>
        <v>0</v>
      </c>
      <c r="D64">
        <f>SUM(INDEX(③入力シート３!$H$6:$H$305,(ROW()-6)+((ROW()-1)*2)),INDEX(③入力シート３!$H$6:$H$305,(ROW()-5)+((ROW()-1)*2)))</f>
        <v>0</v>
      </c>
      <c r="E64">
        <f t="shared" si="0"/>
        <v>0</v>
      </c>
      <c r="F64">
        <f t="shared" si="1"/>
        <v>0</v>
      </c>
      <c r="G64">
        <f t="shared" si="2"/>
        <v>0</v>
      </c>
      <c r="H64" s="120">
        <f t="shared" si="3"/>
        <v>0</v>
      </c>
    </row>
    <row r="65" spans="1:8">
      <c r="A65" cm="1">
        <f t="array" ref="A65">INDEX(②入力シート２!$B$6:$B$305,(ROW()-6)+((ROW()-1)*2))</f>
        <v>0</v>
      </c>
      <c r="B65" s="117">
        <f>SUM(INDEX(②入力シート２!$U$6:$U$305,(ROW()-6)+((ROW()-1)*2)),INDEX(②入力シート２!$U$6:$U$305,(ROW()-5)+((ROW()-1)*2)))</f>
        <v>0</v>
      </c>
      <c r="C65" s="117" cm="1">
        <f t="array" ref="C65">INDEX(③入力シート３!$B$6:$B$305,(ROW()-6)+((ROW()-1)*2))</f>
        <v>0</v>
      </c>
      <c r="D65">
        <f>SUM(INDEX(③入力シート３!$H$6:$H$305,(ROW()-6)+((ROW()-1)*2)),INDEX(③入力シート３!$H$6:$H$305,(ROW()-5)+((ROW()-1)*2)))</f>
        <v>0</v>
      </c>
      <c r="E65">
        <f t="shared" si="0"/>
        <v>0</v>
      </c>
      <c r="F65">
        <f t="shared" si="1"/>
        <v>0</v>
      </c>
      <c r="G65">
        <f t="shared" si="2"/>
        <v>0</v>
      </c>
      <c r="H65" s="120">
        <f t="shared" si="3"/>
        <v>0</v>
      </c>
    </row>
    <row r="66" spans="1:8">
      <c r="A66" cm="1">
        <f t="array" ref="A66">INDEX(②入力シート２!$B$6:$B$305,(ROW()-6)+((ROW()-1)*2))</f>
        <v>0</v>
      </c>
      <c r="B66" s="117">
        <f>SUM(INDEX(②入力シート２!$U$6:$U$305,(ROW()-6)+((ROW()-1)*2)),INDEX(②入力シート２!$U$6:$U$305,(ROW()-5)+((ROW()-1)*2)))</f>
        <v>0</v>
      </c>
      <c r="C66" s="117" cm="1">
        <f t="array" ref="C66">INDEX(③入力シート３!$B$6:$B$305,(ROW()-6)+((ROW()-1)*2))</f>
        <v>0</v>
      </c>
      <c r="D66">
        <f>SUM(INDEX(③入力シート３!$H$6:$H$305,(ROW()-6)+((ROW()-1)*2)),INDEX(③入力シート３!$H$6:$H$305,(ROW()-5)+((ROW()-1)*2)))</f>
        <v>0</v>
      </c>
      <c r="E66">
        <f t="shared" si="0"/>
        <v>0</v>
      </c>
      <c r="F66">
        <f t="shared" si="1"/>
        <v>0</v>
      </c>
      <c r="G66">
        <f t="shared" si="2"/>
        <v>0</v>
      </c>
      <c r="H66" s="120">
        <f t="shared" si="3"/>
        <v>0</v>
      </c>
    </row>
    <row r="67" spans="1:8">
      <c r="A67" cm="1">
        <f t="array" ref="A67">INDEX(②入力シート２!$B$6:$B$305,(ROW()-6)+((ROW()-1)*2))</f>
        <v>0</v>
      </c>
      <c r="B67" s="117">
        <f>SUM(INDEX(②入力シート２!$U$6:$U$305,(ROW()-6)+((ROW()-1)*2)),INDEX(②入力シート２!$U$6:$U$305,(ROW()-5)+((ROW()-1)*2)))</f>
        <v>0</v>
      </c>
      <c r="C67" s="117" cm="1">
        <f t="array" ref="C67">INDEX(③入力シート３!$B$6:$B$305,(ROW()-6)+((ROW()-1)*2))</f>
        <v>0</v>
      </c>
      <c r="D67">
        <f>SUM(INDEX(③入力シート３!$H$6:$H$305,(ROW()-6)+((ROW()-1)*2)),INDEX(③入力シート３!$H$6:$H$305,(ROW()-5)+((ROW()-1)*2)))</f>
        <v>0</v>
      </c>
      <c r="E67">
        <f t="shared" si="0"/>
        <v>0</v>
      </c>
      <c r="F67">
        <f t="shared" si="1"/>
        <v>0</v>
      </c>
      <c r="G67">
        <f t="shared" si="2"/>
        <v>0</v>
      </c>
      <c r="H67" s="120">
        <f t="shared" si="3"/>
        <v>0</v>
      </c>
    </row>
    <row r="68" spans="1:8">
      <c r="A68" cm="1">
        <f t="array" ref="A68">INDEX(②入力シート２!$B$6:$B$305,(ROW()-6)+((ROW()-1)*2))</f>
        <v>0</v>
      </c>
      <c r="B68" s="117">
        <f>SUM(INDEX(②入力シート２!$U$6:$U$305,(ROW()-6)+((ROW()-1)*2)),INDEX(②入力シート２!$U$6:$U$305,(ROW()-5)+((ROW()-1)*2)))</f>
        <v>0</v>
      </c>
      <c r="C68" s="117" cm="1">
        <f t="array" ref="C68">INDEX(③入力シート３!$B$6:$B$305,(ROW()-6)+((ROW()-1)*2))</f>
        <v>0</v>
      </c>
      <c r="D68">
        <f>SUM(INDEX(③入力シート３!$H$6:$H$305,(ROW()-6)+((ROW()-1)*2)),INDEX(③入力シート３!$H$6:$H$305,(ROW()-5)+((ROW()-1)*2)))</f>
        <v>0</v>
      </c>
      <c r="E68">
        <f t="shared" ref="E68:E102" si="4">$A68</f>
        <v>0</v>
      </c>
      <c r="F68">
        <f t="shared" ref="F68:F102" si="5">IF($A68=0,0,SUM(IFERROR(VLOOKUP($A68,$A$3:$B$305,2,FALSE),0),IFERROR(VLOOKUP($A68,$C$3:$D$305,2,FALSE),0)))</f>
        <v>0</v>
      </c>
      <c r="G68">
        <f t="shared" ref="G68:G102" si="6">$C68</f>
        <v>0</v>
      </c>
      <c r="H68" s="120">
        <f t="shared" ref="H68:H101" si="7">IF($C68=0,0,SUM(IFERROR(VLOOKUP($C68,$A$3:$B$305,2,FALSE),0),IFERROR(VLOOKUP($C68,$C$3:$D$305,2,FALSE),0)))</f>
        <v>0</v>
      </c>
    </row>
    <row r="69" spans="1:8">
      <c r="A69" cm="1">
        <f t="array" ref="A69">INDEX(②入力シート２!$B$6:$B$305,(ROW()-6)+((ROW()-1)*2))</f>
        <v>0</v>
      </c>
      <c r="B69" s="117">
        <f>SUM(INDEX(②入力シート２!$U$6:$U$305,(ROW()-6)+((ROW()-1)*2)),INDEX(②入力シート２!$U$6:$U$305,(ROW()-5)+((ROW()-1)*2)))</f>
        <v>0</v>
      </c>
      <c r="C69" s="117" cm="1">
        <f t="array" ref="C69">INDEX(③入力シート３!$B$6:$B$305,(ROW()-6)+((ROW()-1)*2))</f>
        <v>0</v>
      </c>
      <c r="D69">
        <f>SUM(INDEX(③入力シート３!$H$6:$H$305,(ROW()-6)+((ROW()-1)*2)),INDEX(③入力シート３!$H$6:$H$305,(ROW()-5)+((ROW()-1)*2)))</f>
        <v>0</v>
      </c>
      <c r="E69">
        <f t="shared" si="4"/>
        <v>0</v>
      </c>
      <c r="F69">
        <f t="shared" si="5"/>
        <v>0</v>
      </c>
      <c r="G69">
        <f t="shared" si="6"/>
        <v>0</v>
      </c>
      <c r="H69" s="120">
        <f t="shared" si="7"/>
        <v>0</v>
      </c>
    </row>
    <row r="70" spans="1:8">
      <c r="A70" cm="1">
        <f t="array" ref="A70">INDEX(②入力シート２!$B$6:$B$305,(ROW()-6)+((ROW()-1)*2))</f>
        <v>0</v>
      </c>
      <c r="B70" s="117">
        <f>SUM(INDEX(②入力シート２!$U$6:$U$305,(ROW()-6)+((ROW()-1)*2)),INDEX(②入力シート２!$U$6:$U$305,(ROW()-5)+((ROW()-1)*2)))</f>
        <v>0</v>
      </c>
      <c r="C70" s="117" cm="1">
        <f t="array" ref="C70">INDEX(③入力シート３!$B$6:$B$305,(ROW()-6)+((ROW()-1)*2))</f>
        <v>0</v>
      </c>
      <c r="D70">
        <f>SUM(INDEX(③入力シート３!$H$6:$H$305,(ROW()-6)+((ROW()-1)*2)),INDEX(③入力シート３!$H$6:$H$305,(ROW()-5)+((ROW()-1)*2)))</f>
        <v>0</v>
      </c>
      <c r="E70">
        <f t="shared" si="4"/>
        <v>0</v>
      </c>
      <c r="F70">
        <f t="shared" si="5"/>
        <v>0</v>
      </c>
      <c r="G70">
        <f t="shared" si="6"/>
        <v>0</v>
      </c>
      <c r="H70" s="120">
        <f t="shared" si="7"/>
        <v>0</v>
      </c>
    </row>
    <row r="71" spans="1:8">
      <c r="A71" cm="1">
        <f t="array" ref="A71">INDEX(②入力シート２!$B$6:$B$305,(ROW()-6)+((ROW()-1)*2))</f>
        <v>0</v>
      </c>
      <c r="B71" s="117">
        <f>SUM(INDEX(②入力シート２!$U$6:$U$305,(ROW()-6)+((ROW()-1)*2)),INDEX(②入力シート２!$U$6:$U$305,(ROW()-5)+((ROW()-1)*2)))</f>
        <v>0</v>
      </c>
      <c r="C71" s="117" cm="1">
        <f t="array" ref="C71">INDEX(③入力シート３!$B$6:$B$305,(ROW()-6)+((ROW()-1)*2))</f>
        <v>0</v>
      </c>
      <c r="D71">
        <f>SUM(INDEX(③入力シート３!$H$6:$H$305,(ROW()-6)+((ROW()-1)*2)),INDEX(③入力シート３!$H$6:$H$305,(ROW()-5)+((ROW()-1)*2)))</f>
        <v>0</v>
      </c>
      <c r="E71">
        <f t="shared" si="4"/>
        <v>0</v>
      </c>
      <c r="F71">
        <f t="shared" si="5"/>
        <v>0</v>
      </c>
      <c r="G71">
        <f t="shared" si="6"/>
        <v>0</v>
      </c>
      <c r="H71" s="120">
        <f t="shared" si="7"/>
        <v>0</v>
      </c>
    </row>
    <row r="72" spans="1:8">
      <c r="A72" cm="1">
        <f t="array" ref="A72">INDEX(②入力シート２!$B$6:$B$305,(ROW()-6)+((ROW()-1)*2))</f>
        <v>0</v>
      </c>
      <c r="B72" s="117">
        <f>SUM(INDEX(②入力シート２!$U$6:$U$305,(ROW()-6)+((ROW()-1)*2)),INDEX(②入力シート２!$U$6:$U$305,(ROW()-5)+((ROW()-1)*2)))</f>
        <v>0</v>
      </c>
      <c r="C72" s="117" cm="1">
        <f t="array" ref="C72">INDEX(③入力シート３!$B$6:$B$305,(ROW()-6)+((ROW()-1)*2))</f>
        <v>0</v>
      </c>
      <c r="D72">
        <f>SUM(INDEX(③入力シート３!$H$6:$H$305,(ROW()-6)+((ROW()-1)*2)),INDEX(③入力シート３!$H$6:$H$305,(ROW()-5)+((ROW()-1)*2)))</f>
        <v>0</v>
      </c>
      <c r="E72">
        <f t="shared" si="4"/>
        <v>0</v>
      </c>
      <c r="F72">
        <f t="shared" si="5"/>
        <v>0</v>
      </c>
      <c r="G72">
        <f t="shared" si="6"/>
        <v>0</v>
      </c>
      <c r="H72" s="120">
        <f t="shared" si="7"/>
        <v>0</v>
      </c>
    </row>
    <row r="73" spans="1:8">
      <c r="A73" cm="1">
        <f t="array" ref="A73">INDEX(②入力シート２!$B$6:$B$305,(ROW()-6)+((ROW()-1)*2))</f>
        <v>0</v>
      </c>
      <c r="B73" s="117">
        <f>SUM(INDEX(②入力シート２!$U$6:$U$305,(ROW()-6)+((ROW()-1)*2)),INDEX(②入力シート２!$U$6:$U$305,(ROW()-5)+((ROW()-1)*2)))</f>
        <v>0</v>
      </c>
      <c r="C73" s="117" cm="1">
        <f t="array" ref="C73">INDEX(③入力シート３!$B$6:$B$305,(ROW()-6)+((ROW()-1)*2))</f>
        <v>0</v>
      </c>
      <c r="D73">
        <f>SUM(INDEX(③入力シート３!$H$6:$H$305,(ROW()-6)+((ROW()-1)*2)),INDEX(③入力シート３!$H$6:$H$305,(ROW()-5)+((ROW()-1)*2)))</f>
        <v>0</v>
      </c>
      <c r="E73">
        <f t="shared" si="4"/>
        <v>0</v>
      </c>
      <c r="F73">
        <f t="shared" si="5"/>
        <v>0</v>
      </c>
      <c r="G73">
        <f t="shared" si="6"/>
        <v>0</v>
      </c>
      <c r="H73" s="120">
        <f t="shared" si="7"/>
        <v>0</v>
      </c>
    </row>
    <row r="74" spans="1:8">
      <c r="A74" cm="1">
        <f t="array" ref="A74">INDEX(②入力シート２!$B$6:$B$305,(ROW()-6)+((ROW()-1)*2))</f>
        <v>0</v>
      </c>
      <c r="B74" s="117">
        <f>SUM(INDEX(②入力シート２!$U$6:$U$305,(ROW()-6)+((ROW()-1)*2)),INDEX(②入力シート２!$U$6:$U$305,(ROW()-5)+((ROW()-1)*2)))</f>
        <v>0</v>
      </c>
      <c r="C74" s="117" cm="1">
        <f t="array" ref="C74">INDEX(③入力シート３!$B$6:$B$305,(ROW()-6)+((ROW()-1)*2))</f>
        <v>0</v>
      </c>
      <c r="D74">
        <f>SUM(INDEX(③入力シート３!$H$6:$H$305,(ROW()-6)+((ROW()-1)*2)),INDEX(③入力シート３!$H$6:$H$305,(ROW()-5)+((ROW()-1)*2)))</f>
        <v>0</v>
      </c>
      <c r="E74">
        <f t="shared" si="4"/>
        <v>0</v>
      </c>
      <c r="F74">
        <f t="shared" si="5"/>
        <v>0</v>
      </c>
      <c r="G74">
        <f t="shared" si="6"/>
        <v>0</v>
      </c>
      <c r="H74" s="120">
        <f t="shared" si="7"/>
        <v>0</v>
      </c>
    </row>
    <row r="75" spans="1:8">
      <c r="A75" cm="1">
        <f t="array" ref="A75">INDEX(②入力シート２!$B$6:$B$305,(ROW()-6)+((ROW()-1)*2))</f>
        <v>0</v>
      </c>
      <c r="B75" s="117">
        <f>SUM(INDEX(②入力シート２!$U$6:$U$305,(ROW()-6)+((ROW()-1)*2)),INDEX(②入力シート２!$U$6:$U$305,(ROW()-5)+((ROW()-1)*2)))</f>
        <v>0</v>
      </c>
      <c r="C75" s="117" cm="1">
        <f t="array" ref="C75">INDEX(③入力シート３!$B$6:$B$305,(ROW()-6)+((ROW()-1)*2))</f>
        <v>0</v>
      </c>
      <c r="D75">
        <f>SUM(INDEX(③入力シート３!$H$6:$H$305,(ROW()-6)+((ROW()-1)*2)),INDEX(③入力シート３!$H$6:$H$305,(ROW()-5)+((ROW()-1)*2)))</f>
        <v>0</v>
      </c>
      <c r="E75">
        <f t="shared" si="4"/>
        <v>0</v>
      </c>
      <c r="F75">
        <f t="shared" si="5"/>
        <v>0</v>
      </c>
      <c r="G75">
        <f t="shared" si="6"/>
        <v>0</v>
      </c>
      <c r="H75" s="120">
        <f t="shared" si="7"/>
        <v>0</v>
      </c>
    </row>
    <row r="76" spans="1:8">
      <c r="A76" cm="1">
        <f t="array" ref="A76">INDEX(②入力シート２!$B$6:$B$305,(ROW()-6)+((ROW()-1)*2))</f>
        <v>0</v>
      </c>
      <c r="B76" s="117">
        <f>SUM(INDEX(②入力シート２!$U$6:$U$305,(ROW()-6)+((ROW()-1)*2)),INDEX(②入力シート２!$U$6:$U$305,(ROW()-5)+((ROW()-1)*2)))</f>
        <v>0</v>
      </c>
      <c r="C76" s="117" cm="1">
        <f t="array" ref="C76">INDEX(③入力シート３!$B$6:$B$305,(ROW()-6)+((ROW()-1)*2))</f>
        <v>0</v>
      </c>
      <c r="D76">
        <f>SUM(INDEX(③入力シート３!$H$6:$H$305,(ROW()-6)+((ROW()-1)*2)),INDEX(③入力シート３!$H$6:$H$305,(ROW()-5)+((ROW()-1)*2)))</f>
        <v>0</v>
      </c>
      <c r="E76">
        <f t="shared" si="4"/>
        <v>0</v>
      </c>
      <c r="F76">
        <f t="shared" si="5"/>
        <v>0</v>
      </c>
      <c r="G76">
        <f t="shared" si="6"/>
        <v>0</v>
      </c>
      <c r="H76" s="120">
        <f t="shared" si="7"/>
        <v>0</v>
      </c>
    </row>
    <row r="77" spans="1:8">
      <c r="A77" cm="1">
        <f t="array" ref="A77">INDEX(②入力シート２!$B$6:$B$305,(ROW()-6)+((ROW()-1)*2))</f>
        <v>0</v>
      </c>
      <c r="B77" s="117">
        <f>SUM(INDEX(②入力シート２!$U$6:$U$305,(ROW()-6)+((ROW()-1)*2)),INDEX(②入力シート２!$U$6:$U$305,(ROW()-5)+((ROW()-1)*2)))</f>
        <v>0</v>
      </c>
      <c r="C77" s="117" cm="1">
        <f t="array" ref="C77">INDEX(③入力シート３!$B$6:$B$305,(ROW()-6)+((ROW()-1)*2))</f>
        <v>0</v>
      </c>
      <c r="D77">
        <f>SUM(INDEX(③入力シート３!$H$6:$H$305,(ROW()-6)+((ROW()-1)*2)),INDEX(③入力シート３!$H$6:$H$305,(ROW()-5)+((ROW()-1)*2)))</f>
        <v>0</v>
      </c>
      <c r="E77">
        <f t="shared" si="4"/>
        <v>0</v>
      </c>
      <c r="F77">
        <f t="shared" si="5"/>
        <v>0</v>
      </c>
      <c r="G77">
        <f t="shared" si="6"/>
        <v>0</v>
      </c>
      <c r="H77" s="120">
        <f t="shared" si="7"/>
        <v>0</v>
      </c>
    </row>
    <row r="78" spans="1:8">
      <c r="A78" cm="1">
        <f t="array" ref="A78">INDEX(②入力シート２!$B$6:$B$305,(ROW()-6)+((ROW()-1)*2))</f>
        <v>0</v>
      </c>
      <c r="B78" s="117">
        <f>SUM(INDEX(②入力シート２!$U$6:$U$305,(ROW()-6)+((ROW()-1)*2)),INDEX(②入力シート２!$U$6:$U$305,(ROW()-5)+((ROW()-1)*2)))</f>
        <v>0</v>
      </c>
      <c r="C78" s="117" cm="1">
        <f t="array" ref="C78">INDEX(③入力シート３!$B$6:$B$305,(ROW()-6)+((ROW()-1)*2))</f>
        <v>0</v>
      </c>
      <c r="D78">
        <f>SUM(INDEX(③入力シート３!$H$6:$H$305,(ROW()-6)+((ROW()-1)*2)),INDEX(③入力シート３!$H$6:$H$305,(ROW()-5)+((ROW()-1)*2)))</f>
        <v>0</v>
      </c>
      <c r="E78">
        <f t="shared" si="4"/>
        <v>0</v>
      </c>
      <c r="F78">
        <f t="shared" si="5"/>
        <v>0</v>
      </c>
      <c r="G78">
        <f t="shared" si="6"/>
        <v>0</v>
      </c>
      <c r="H78" s="120">
        <f t="shared" si="7"/>
        <v>0</v>
      </c>
    </row>
    <row r="79" spans="1:8">
      <c r="A79" cm="1">
        <f t="array" ref="A79">INDEX(②入力シート２!$B$6:$B$305,(ROW()-6)+((ROW()-1)*2))</f>
        <v>0</v>
      </c>
      <c r="B79" s="117">
        <f>SUM(INDEX(②入力シート２!$U$6:$U$305,(ROW()-6)+((ROW()-1)*2)),INDEX(②入力シート２!$U$6:$U$305,(ROW()-5)+((ROW()-1)*2)))</f>
        <v>0</v>
      </c>
      <c r="C79" s="117" cm="1">
        <f t="array" ref="C79">INDEX(③入力シート３!$B$6:$B$305,(ROW()-6)+((ROW()-1)*2))</f>
        <v>0</v>
      </c>
      <c r="D79">
        <f>SUM(INDEX(③入力シート３!$H$6:$H$305,(ROW()-6)+((ROW()-1)*2)),INDEX(③入力シート３!$H$6:$H$305,(ROW()-5)+((ROW()-1)*2)))</f>
        <v>0</v>
      </c>
      <c r="E79">
        <f t="shared" si="4"/>
        <v>0</v>
      </c>
      <c r="F79">
        <f t="shared" si="5"/>
        <v>0</v>
      </c>
      <c r="G79">
        <f t="shared" si="6"/>
        <v>0</v>
      </c>
      <c r="H79" s="120">
        <f t="shared" si="7"/>
        <v>0</v>
      </c>
    </row>
    <row r="80" spans="1:8">
      <c r="A80" cm="1">
        <f t="array" ref="A80">INDEX(②入力シート２!$B$6:$B$305,(ROW()-6)+((ROW()-1)*2))</f>
        <v>0</v>
      </c>
      <c r="B80" s="117">
        <f>SUM(INDEX(②入力シート２!$U$6:$U$305,(ROW()-6)+((ROW()-1)*2)),INDEX(②入力シート２!$U$6:$U$305,(ROW()-5)+((ROW()-1)*2)))</f>
        <v>0</v>
      </c>
      <c r="C80" s="117" cm="1">
        <f t="array" ref="C80">INDEX(③入力シート３!$B$6:$B$305,(ROW()-6)+((ROW()-1)*2))</f>
        <v>0</v>
      </c>
      <c r="D80">
        <f>SUM(INDEX(③入力シート３!$H$6:$H$305,(ROW()-6)+((ROW()-1)*2)),INDEX(③入力シート３!$H$6:$H$305,(ROW()-5)+((ROW()-1)*2)))</f>
        <v>0</v>
      </c>
      <c r="E80">
        <f t="shared" si="4"/>
        <v>0</v>
      </c>
      <c r="F80">
        <f t="shared" si="5"/>
        <v>0</v>
      </c>
      <c r="G80">
        <f t="shared" si="6"/>
        <v>0</v>
      </c>
      <c r="H80" s="120">
        <f t="shared" si="7"/>
        <v>0</v>
      </c>
    </row>
    <row r="81" spans="1:8">
      <c r="A81" cm="1">
        <f t="array" ref="A81">INDEX(②入力シート２!$B$6:$B$305,(ROW()-6)+((ROW()-1)*2))</f>
        <v>0</v>
      </c>
      <c r="B81" s="117">
        <f>SUM(INDEX(②入力シート２!$U$6:$U$305,(ROW()-6)+((ROW()-1)*2)),INDEX(②入力シート２!$U$6:$U$305,(ROW()-5)+((ROW()-1)*2)))</f>
        <v>0</v>
      </c>
      <c r="C81" s="117" cm="1">
        <f t="array" ref="C81">INDEX(③入力シート３!$B$6:$B$305,(ROW()-6)+((ROW()-1)*2))</f>
        <v>0</v>
      </c>
      <c r="D81">
        <f>SUM(INDEX(③入力シート３!$H$6:$H$305,(ROW()-6)+((ROW()-1)*2)),INDEX(③入力シート３!$H$6:$H$305,(ROW()-5)+((ROW()-1)*2)))</f>
        <v>0</v>
      </c>
      <c r="E81">
        <f t="shared" si="4"/>
        <v>0</v>
      </c>
      <c r="F81">
        <f t="shared" si="5"/>
        <v>0</v>
      </c>
      <c r="G81">
        <f t="shared" si="6"/>
        <v>0</v>
      </c>
      <c r="H81" s="120">
        <f t="shared" si="7"/>
        <v>0</v>
      </c>
    </row>
    <row r="82" spans="1:8">
      <c r="A82" cm="1">
        <f t="array" ref="A82">INDEX(②入力シート２!$B$6:$B$305,(ROW()-6)+((ROW()-1)*2))</f>
        <v>0</v>
      </c>
      <c r="B82" s="117">
        <f>SUM(INDEX(②入力シート２!$U$6:$U$305,(ROW()-6)+((ROW()-1)*2)),INDEX(②入力シート２!$U$6:$U$305,(ROW()-5)+((ROW()-1)*2)))</f>
        <v>0</v>
      </c>
      <c r="C82" s="117" cm="1">
        <f t="array" ref="C82">INDEX(③入力シート３!$B$6:$B$305,(ROW()-6)+((ROW()-1)*2))</f>
        <v>0</v>
      </c>
      <c r="D82">
        <f>SUM(INDEX(③入力シート３!$H$6:$H$305,(ROW()-6)+((ROW()-1)*2)),INDEX(③入力シート３!$H$6:$H$305,(ROW()-5)+((ROW()-1)*2)))</f>
        <v>0</v>
      </c>
      <c r="E82">
        <f t="shared" si="4"/>
        <v>0</v>
      </c>
      <c r="F82">
        <f t="shared" si="5"/>
        <v>0</v>
      </c>
      <c r="G82">
        <f t="shared" si="6"/>
        <v>0</v>
      </c>
      <c r="H82" s="120">
        <f t="shared" si="7"/>
        <v>0</v>
      </c>
    </row>
    <row r="83" spans="1:8">
      <c r="A83" cm="1">
        <f t="array" ref="A83">INDEX(②入力シート２!$B$6:$B$305,(ROW()-6)+((ROW()-1)*2))</f>
        <v>0</v>
      </c>
      <c r="B83" s="117">
        <f>SUM(INDEX(②入力シート２!$U$6:$U$305,(ROW()-6)+((ROW()-1)*2)),INDEX(②入力シート２!$U$6:$U$305,(ROW()-5)+((ROW()-1)*2)))</f>
        <v>0</v>
      </c>
      <c r="C83" s="117" cm="1">
        <f t="array" ref="C83">INDEX(③入力シート３!$B$6:$B$305,(ROW()-6)+((ROW()-1)*2))</f>
        <v>0</v>
      </c>
      <c r="D83">
        <f>SUM(INDEX(③入力シート３!$H$6:$H$305,(ROW()-6)+((ROW()-1)*2)),INDEX(③入力シート３!$H$6:$H$305,(ROW()-5)+((ROW()-1)*2)))</f>
        <v>0</v>
      </c>
      <c r="E83">
        <f t="shared" si="4"/>
        <v>0</v>
      </c>
      <c r="F83">
        <f t="shared" si="5"/>
        <v>0</v>
      </c>
      <c r="G83">
        <f t="shared" si="6"/>
        <v>0</v>
      </c>
      <c r="H83" s="120">
        <f t="shared" si="7"/>
        <v>0</v>
      </c>
    </row>
    <row r="84" spans="1:8">
      <c r="A84" cm="1">
        <f t="array" ref="A84">INDEX(②入力シート２!$B$6:$B$305,(ROW()-6)+((ROW()-1)*2))</f>
        <v>0</v>
      </c>
      <c r="B84" s="117">
        <f>SUM(INDEX(②入力シート２!$U$6:$U$305,(ROW()-6)+((ROW()-1)*2)),INDEX(②入力シート２!$U$6:$U$305,(ROW()-5)+((ROW()-1)*2)))</f>
        <v>0</v>
      </c>
      <c r="C84" s="117" cm="1">
        <f t="array" ref="C84">INDEX(③入力シート３!$B$6:$B$305,(ROW()-6)+((ROW()-1)*2))</f>
        <v>0</v>
      </c>
      <c r="D84">
        <f>SUM(INDEX(③入力シート３!$H$6:$H$305,(ROW()-6)+((ROW()-1)*2)),INDEX(③入力シート３!$H$6:$H$305,(ROW()-5)+((ROW()-1)*2)))</f>
        <v>0</v>
      </c>
      <c r="E84">
        <f t="shared" si="4"/>
        <v>0</v>
      </c>
      <c r="F84">
        <f t="shared" si="5"/>
        <v>0</v>
      </c>
      <c r="G84">
        <f t="shared" si="6"/>
        <v>0</v>
      </c>
      <c r="H84" s="120">
        <f t="shared" si="7"/>
        <v>0</v>
      </c>
    </row>
    <row r="85" spans="1:8">
      <c r="A85" cm="1">
        <f t="array" ref="A85">INDEX(②入力シート２!$B$6:$B$305,(ROW()-6)+((ROW()-1)*2))</f>
        <v>0</v>
      </c>
      <c r="B85" s="117">
        <f>SUM(INDEX(②入力シート２!$U$6:$U$305,(ROW()-6)+((ROW()-1)*2)),INDEX(②入力シート２!$U$6:$U$305,(ROW()-5)+((ROW()-1)*2)))</f>
        <v>0</v>
      </c>
      <c r="C85" s="117" cm="1">
        <f t="array" ref="C85">INDEX(③入力シート３!$B$6:$B$305,(ROW()-6)+((ROW()-1)*2))</f>
        <v>0</v>
      </c>
      <c r="D85">
        <f>SUM(INDEX(③入力シート３!$H$6:$H$305,(ROW()-6)+((ROW()-1)*2)),INDEX(③入力シート３!$H$6:$H$305,(ROW()-5)+((ROW()-1)*2)))</f>
        <v>0</v>
      </c>
      <c r="E85">
        <f t="shared" si="4"/>
        <v>0</v>
      </c>
      <c r="F85">
        <f t="shared" si="5"/>
        <v>0</v>
      </c>
      <c r="G85">
        <f t="shared" si="6"/>
        <v>0</v>
      </c>
      <c r="H85" s="120">
        <f t="shared" si="7"/>
        <v>0</v>
      </c>
    </row>
    <row r="86" spans="1:8">
      <c r="A86" cm="1">
        <f t="array" ref="A86">INDEX(②入力シート２!$B$6:$B$305,(ROW()-6)+((ROW()-1)*2))</f>
        <v>0</v>
      </c>
      <c r="B86" s="117">
        <f>SUM(INDEX(②入力シート２!$U$6:$U$305,(ROW()-6)+((ROW()-1)*2)),INDEX(②入力シート２!$U$6:$U$305,(ROW()-5)+((ROW()-1)*2)))</f>
        <v>0</v>
      </c>
      <c r="C86" s="117" cm="1">
        <f t="array" ref="C86">INDEX(③入力シート３!$B$6:$B$305,(ROW()-6)+((ROW()-1)*2))</f>
        <v>0</v>
      </c>
      <c r="D86">
        <f>SUM(INDEX(③入力シート３!$H$6:$H$305,(ROW()-6)+((ROW()-1)*2)),INDEX(③入力シート３!$H$6:$H$305,(ROW()-5)+((ROW()-1)*2)))</f>
        <v>0</v>
      </c>
      <c r="E86">
        <f t="shared" si="4"/>
        <v>0</v>
      </c>
      <c r="F86">
        <f t="shared" si="5"/>
        <v>0</v>
      </c>
      <c r="G86">
        <f t="shared" si="6"/>
        <v>0</v>
      </c>
      <c r="H86" s="120">
        <f t="shared" si="7"/>
        <v>0</v>
      </c>
    </row>
    <row r="87" spans="1:8">
      <c r="A87" cm="1">
        <f t="array" ref="A87">INDEX(②入力シート２!$B$6:$B$305,(ROW()-6)+((ROW()-1)*2))</f>
        <v>0</v>
      </c>
      <c r="B87" s="117">
        <f>SUM(INDEX(②入力シート２!$U$6:$U$305,(ROW()-6)+((ROW()-1)*2)),INDEX(②入力シート２!$U$6:$U$305,(ROW()-5)+((ROW()-1)*2)))</f>
        <v>0</v>
      </c>
      <c r="C87" s="117" cm="1">
        <f t="array" ref="C87">INDEX(③入力シート３!$B$6:$B$305,(ROW()-6)+((ROW()-1)*2))</f>
        <v>0</v>
      </c>
      <c r="D87">
        <f>SUM(INDEX(③入力シート３!$H$6:$H$305,(ROW()-6)+((ROW()-1)*2)),INDEX(③入力シート３!$H$6:$H$305,(ROW()-5)+((ROW()-1)*2)))</f>
        <v>0</v>
      </c>
      <c r="E87">
        <f t="shared" si="4"/>
        <v>0</v>
      </c>
      <c r="F87">
        <f t="shared" si="5"/>
        <v>0</v>
      </c>
      <c r="G87">
        <f t="shared" si="6"/>
        <v>0</v>
      </c>
      <c r="H87" s="120">
        <f t="shared" si="7"/>
        <v>0</v>
      </c>
    </row>
    <row r="88" spans="1:8">
      <c r="A88" cm="1">
        <f t="array" ref="A88">INDEX(②入力シート２!$B$6:$B$305,(ROW()-6)+((ROW()-1)*2))</f>
        <v>0</v>
      </c>
      <c r="B88" s="117">
        <f>SUM(INDEX(②入力シート２!$U$6:$U$305,(ROW()-6)+((ROW()-1)*2)),INDEX(②入力シート２!$U$6:$U$305,(ROW()-5)+((ROW()-1)*2)))</f>
        <v>0</v>
      </c>
      <c r="C88" s="117" cm="1">
        <f t="array" ref="C88">INDEX(③入力シート３!$B$6:$B$305,(ROW()-6)+((ROW()-1)*2))</f>
        <v>0</v>
      </c>
      <c r="D88">
        <f>SUM(INDEX(③入力シート３!$H$6:$H$305,(ROW()-6)+((ROW()-1)*2)),INDEX(③入力シート３!$H$6:$H$305,(ROW()-5)+((ROW()-1)*2)))</f>
        <v>0</v>
      </c>
      <c r="E88">
        <f t="shared" si="4"/>
        <v>0</v>
      </c>
      <c r="F88">
        <f t="shared" si="5"/>
        <v>0</v>
      </c>
      <c r="G88">
        <f t="shared" si="6"/>
        <v>0</v>
      </c>
      <c r="H88" s="120">
        <f t="shared" si="7"/>
        <v>0</v>
      </c>
    </row>
    <row r="89" spans="1:8">
      <c r="A89" cm="1">
        <f t="array" ref="A89">INDEX(②入力シート２!$B$6:$B$305,(ROW()-6)+((ROW()-1)*2))</f>
        <v>0</v>
      </c>
      <c r="B89" s="117">
        <f>SUM(INDEX(②入力シート２!$U$6:$U$305,(ROW()-6)+((ROW()-1)*2)),INDEX(②入力シート２!$U$6:$U$305,(ROW()-5)+((ROW()-1)*2)))</f>
        <v>0</v>
      </c>
      <c r="C89" s="117" cm="1">
        <f t="array" ref="C89">INDEX(③入力シート３!$B$6:$B$305,(ROW()-6)+((ROW()-1)*2))</f>
        <v>0</v>
      </c>
      <c r="D89">
        <f>SUM(INDEX(③入力シート３!$H$6:$H$305,(ROW()-6)+((ROW()-1)*2)),INDEX(③入力シート３!$H$6:$H$305,(ROW()-5)+((ROW()-1)*2)))</f>
        <v>0</v>
      </c>
      <c r="E89">
        <f t="shared" si="4"/>
        <v>0</v>
      </c>
      <c r="F89">
        <f t="shared" si="5"/>
        <v>0</v>
      </c>
      <c r="G89">
        <f t="shared" si="6"/>
        <v>0</v>
      </c>
      <c r="H89" s="120">
        <f t="shared" si="7"/>
        <v>0</v>
      </c>
    </row>
    <row r="90" spans="1:8">
      <c r="A90" cm="1">
        <f t="array" ref="A90">INDEX(②入力シート２!$B$6:$B$305,(ROW()-6)+((ROW()-1)*2))</f>
        <v>0</v>
      </c>
      <c r="B90" s="117">
        <f>SUM(INDEX(②入力シート２!$U$6:$U$305,(ROW()-6)+((ROW()-1)*2)),INDEX(②入力シート２!$U$6:$U$305,(ROW()-5)+((ROW()-1)*2)))</f>
        <v>0</v>
      </c>
      <c r="C90" s="117" cm="1">
        <f t="array" ref="C90">INDEX(③入力シート３!$B$6:$B$305,(ROW()-6)+((ROW()-1)*2))</f>
        <v>0</v>
      </c>
      <c r="D90">
        <f>SUM(INDEX(③入力シート３!$H$6:$H$305,(ROW()-6)+((ROW()-1)*2)),INDEX(③入力シート３!$H$6:$H$305,(ROW()-5)+((ROW()-1)*2)))</f>
        <v>0</v>
      </c>
      <c r="E90">
        <f t="shared" si="4"/>
        <v>0</v>
      </c>
      <c r="F90">
        <f t="shared" si="5"/>
        <v>0</v>
      </c>
      <c r="G90">
        <f t="shared" si="6"/>
        <v>0</v>
      </c>
      <c r="H90" s="120">
        <f t="shared" si="7"/>
        <v>0</v>
      </c>
    </row>
    <row r="91" spans="1:8">
      <c r="A91" cm="1">
        <f t="array" ref="A91">INDEX(②入力シート２!$B$6:$B$305,(ROW()-6)+((ROW()-1)*2))</f>
        <v>0</v>
      </c>
      <c r="B91" s="117">
        <f>SUM(INDEX(②入力シート２!$U$6:$U$305,(ROW()-6)+((ROW()-1)*2)),INDEX(②入力シート２!$U$6:$U$305,(ROW()-5)+((ROW()-1)*2)))</f>
        <v>0</v>
      </c>
      <c r="C91" s="117" cm="1">
        <f t="array" ref="C91">INDEX(③入力シート３!$B$6:$B$305,(ROW()-6)+((ROW()-1)*2))</f>
        <v>0</v>
      </c>
      <c r="D91">
        <f>SUM(INDEX(③入力シート３!$H$6:$H$305,(ROW()-6)+((ROW()-1)*2)),INDEX(③入力シート３!$H$6:$H$305,(ROW()-5)+((ROW()-1)*2)))</f>
        <v>0</v>
      </c>
      <c r="E91">
        <f t="shared" si="4"/>
        <v>0</v>
      </c>
      <c r="F91">
        <f t="shared" si="5"/>
        <v>0</v>
      </c>
      <c r="G91">
        <f t="shared" si="6"/>
        <v>0</v>
      </c>
      <c r="H91" s="120">
        <f t="shared" si="7"/>
        <v>0</v>
      </c>
    </row>
    <row r="92" spans="1:8">
      <c r="A92" cm="1">
        <f t="array" ref="A92">INDEX(②入力シート２!$B$6:$B$305,(ROW()-6)+((ROW()-1)*2))</f>
        <v>0</v>
      </c>
      <c r="B92" s="117">
        <f>SUM(INDEX(②入力シート２!$U$6:$U$305,(ROW()-6)+((ROW()-1)*2)),INDEX(②入力シート２!$U$6:$U$305,(ROW()-5)+((ROW()-1)*2)))</f>
        <v>0</v>
      </c>
      <c r="C92" s="117" cm="1">
        <f t="array" ref="C92">INDEX(③入力シート３!$B$6:$B$305,(ROW()-6)+((ROW()-1)*2))</f>
        <v>0</v>
      </c>
      <c r="D92">
        <f>SUM(INDEX(③入力シート３!$H$6:$H$305,(ROW()-6)+((ROW()-1)*2)),INDEX(③入力シート３!$H$6:$H$305,(ROW()-5)+((ROW()-1)*2)))</f>
        <v>0</v>
      </c>
      <c r="E92">
        <f t="shared" si="4"/>
        <v>0</v>
      </c>
      <c r="F92">
        <f t="shared" si="5"/>
        <v>0</v>
      </c>
      <c r="G92">
        <f t="shared" si="6"/>
        <v>0</v>
      </c>
      <c r="H92" s="120">
        <f t="shared" si="7"/>
        <v>0</v>
      </c>
    </row>
    <row r="93" spans="1:8">
      <c r="A93" cm="1">
        <f t="array" ref="A93">INDEX(②入力シート２!$B$6:$B$305,(ROW()-6)+((ROW()-1)*2))</f>
        <v>0</v>
      </c>
      <c r="B93" s="117">
        <f>SUM(INDEX(②入力シート２!$U$6:$U$305,(ROW()-6)+((ROW()-1)*2)),INDEX(②入力シート２!$U$6:$U$305,(ROW()-5)+((ROW()-1)*2)))</f>
        <v>0</v>
      </c>
      <c r="C93" s="117" cm="1">
        <f t="array" ref="C93">INDEX(③入力シート３!$B$6:$B$305,(ROW()-6)+((ROW()-1)*2))</f>
        <v>0</v>
      </c>
      <c r="D93">
        <f>SUM(INDEX(③入力シート３!$H$6:$H$305,(ROW()-6)+((ROW()-1)*2)),INDEX(③入力シート３!$H$6:$H$305,(ROW()-5)+((ROW()-1)*2)))</f>
        <v>0</v>
      </c>
      <c r="E93">
        <f t="shared" si="4"/>
        <v>0</v>
      </c>
      <c r="F93">
        <f t="shared" si="5"/>
        <v>0</v>
      </c>
      <c r="G93">
        <f t="shared" si="6"/>
        <v>0</v>
      </c>
      <c r="H93" s="120">
        <f t="shared" si="7"/>
        <v>0</v>
      </c>
    </row>
    <row r="94" spans="1:8">
      <c r="A94" cm="1">
        <f t="array" ref="A94">INDEX(②入力シート２!$B$6:$B$305,(ROW()-6)+((ROW()-1)*2))</f>
        <v>0</v>
      </c>
      <c r="B94" s="117">
        <f>SUM(INDEX(②入力シート２!$U$6:$U$305,(ROW()-6)+((ROW()-1)*2)),INDEX(②入力シート２!$U$6:$U$305,(ROW()-5)+((ROW()-1)*2)))</f>
        <v>0</v>
      </c>
      <c r="C94" s="117" cm="1">
        <f t="array" ref="C94">INDEX(③入力シート３!$B$6:$B$305,(ROW()-6)+((ROW()-1)*2))</f>
        <v>0</v>
      </c>
      <c r="D94">
        <f>SUM(INDEX(③入力シート３!$H$6:$H$305,(ROW()-6)+((ROW()-1)*2)),INDEX(③入力シート３!$H$6:$H$305,(ROW()-5)+((ROW()-1)*2)))</f>
        <v>0</v>
      </c>
      <c r="E94">
        <f t="shared" si="4"/>
        <v>0</v>
      </c>
      <c r="F94">
        <f t="shared" si="5"/>
        <v>0</v>
      </c>
      <c r="G94">
        <f t="shared" si="6"/>
        <v>0</v>
      </c>
      <c r="H94" s="120">
        <f t="shared" si="7"/>
        <v>0</v>
      </c>
    </row>
    <row r="95" spans="1:8">
      <c r="A95" cm="1">
        <f t="array" ref="A95">INDEX(②入力シート２!$B$6:$B$305,(ROW()-6)+((ROW()-1)*2))</f>
        <v>0</v>
      </c>
      <c r="B95" s="117">
        <f>SUM(INDEX(②入力シート２!$U$6:$U$305,(ROW()-6)+((ROW()-1)*2)),INDEX(②入力シート２!$U$6:$U$305,(ROW()-5)+((ROW()-1)*2)))</f>
        <v>0</v>
      </c>
      <c r="C95" s="117" cm="1">
        <f t="array" ref="C95">INDEX(③入力シート３!$B$6:$B$305,(ROW()-6)+((ROW()-1)*2))</f>
        <v>0</v>
      </c>
      <c r="D95">
        <f>SUM(INDEX(③入力シート３!$H$6:$H$305,(ROW()-6)+((ROW()-1)*2)),INDEX(③入力シート３!$H$6:$H$305,(ROW()-5)+((ROW()-1)*2)))</f>
        <v>0</v>
      </c>
      <c r="E95">
        <f t="shared" si="4"/>
        <v>0</v>
      </c>
      <c r="F95">
        <f t="shared" si="5"/>
        <v>0</v>
      </c>
      <c r="G95">
        <f t="shared" si="6"/>
        <v>0</v>
      </c>
      <c r="H95" s="120">
        <f t="shared" si="7"/>
        <v>0</v>
      </c>
    </row>
    <row r="96" spans="1:8">
      <c r="A96" cm="1">
        <f t="array" ref="A96">INDEX(②入力シート２!$B$6:$B$305,(ROW()-6)+((ROW()-1)*2))</f>
        <v>0</v>
      </c>
      <c r="B96" s="117">
        <f>SUM(INDEX(②入力シート２!$U$6:$U$305,(ROW()-6)+((ROW()-1)*2)),INDEX(②入力シート２!$U$6:$U$305,(ROW()-5)+((ROW()-1)*2)))</f>
        <v>0</v>
      </c>
      <c r="C96" s="117" cm="1">
        <f t="array" ref="C96">INDEX(③入力シート３!$B$6:$B$305,(ROW()-6)+((ROW()-1)*2))</f>
        <v>0</v>
      </c>
      <c r="D96">
        <f>SUM(INDEX(③入力シート３!$H$6:$H$305,(ROW()-6)+((ROW()-1)*2)),INDEX(③入力シート３!$H$6:$H$305,(ROW()-5)+((ROW()-1)*2)))</f>
        <v>0</v>
      </c>
      <c r="E96">
        <f t="shared" si="4"/>
        <v>0</v>
      </c>
      <c r="F96">
        <f t="shared" si="5"/>
        <v>0</v>
      </c>
      <c r="G96">
        <f t="shared" si="6"/>
        <v>0</v>
      </c>
      <c r="H96" s="120">
        <f t="shared" si="7"/>
        <v>0</v>
      </c>
    </row>
    <row r="97" spans="1:8">
      <c r="A97" cm="1">
        <f t="array" ref="A97">INDEX(②入力シート２!$B$6:$B$305,(ROW()-6)+((ROW()-1)*2))</f>
        <v>0</v>
      </c>
      <c r="B97" s="117">
        <f>SUM(INDEX(②入力シート２!$U$6:$U$305,(ROW()-6)+((ROW()-1)*2)),INDEX(②入力シート２!$U$6:$U$305,(ROW()-5)+((ROW()-1)*2)))</f>
        <v>0</v>
      </c>
      <c r="C97" s="117" cm="1">
        <f t="array" ref="C97">INDEX(③入力シート３!$B$6:$B$305,(ROW()-6)+((ROW()-1)*2))</f>
        <v>0</v>
      </c>
      <c r="D97">
        <f>SUM(INDEX(③入力シート３!$H$6:$H$305,(ROW()-6)+((ROW()-1)*2)),INDEX(③入力シート３!$H$6:$H$305,(ROW()-5)+((ROW()-1)*2)))</f>
        <v>0</v>
      </c>
      <c r="E97">
        <f t="shared" si="4"/>
        <v>0</v>
      </c>
      <c r="F97">
        <f t="shared" si="5"/>
        <v>0</v>
      </c>
      <c r="G97">
        <f t="shared" si="6"/>
        <v>0</v>
      </c>
      <c r="H97" s="120">
        <f t="shared" si="7"/>
        <v>0</v>
      </c>
    </row>
    <row r="98" spans="1:8">
      <c r="A98" cm="1">
        <f t="array" ref="A98">INDEX(②入力シート２!$B$6:$B$305,(ROW()-6)+((ROW()-1)*2))</f>
        <v>0</v>
      </c>
      <c r="B98" s="117">
        <f>SUM(INDEX(②入力シート２!$U$6:$U$305,(ROW()-6)+((ROW()-1)*2)),INDEX(②入力シート２!$U$6:$U$305,(ROW()-5)+((ROW()-1)*2)))</f>
        <v>0</v>
      </c>
      <c r="C98" s="117" cm="1">
        <f t="array" ref="C98">INDEX(③入力シート３!$B$6:$B$305,(ROW()-6)+((ROW()-1)*2))</f>
        <v>0</v>
      </c>
      <c r="D98">
        <f>SUM(INDEX(③入力シート３!$H$6:$H$305,(ROW()-6)+((ROW()-1)*2)),INDEX(③入力シート３!$H$6:$H$305,(ROW()-5)+((ROW()-1)*2)))</f>
        <v>0</v>
      </c>
      <c r="E98">
        <f t="shared" si="4"/>
        <v>0</v>
      </c>
      <c r="F98">
        <f t="shared" si="5"/>
        <v>0</v>
      </c>
      <c r="G98">
        <f t="shared" si="6"/>
        <v>0</v>
      </c>
      <c r="H98" s="120">
        <f t="shared" si="7"/>
        <v>0</v>
      </c>
    </row>
    <row r="99" spans="1:8">
      <c r="A99" cm="1">
        <f t="array" ref="A99">INDEX(②入力シート２!$B$6:$B$305,(ROW()-6)+((ROW()-1)*2))</f>
        <v>0</v>
      </c>
      <c r="B99" s="117">
        <f>SUM(INDEX(②入力シート２!$U$6:$U$305,(ROW()-6)+((ROW()-1)*2)),INDEX(②入力シート２!$U$6:$U$305,(ROW()-5)+((ROW()-1)*2)))</f>
        <v>0</v>
      </c>
      <c r="C99" s="117" cm="1">
        <f t="array" ref="C99">INDEX(③入力シート３!$B$6:$B$305,(ROW()-6)+((ROW()-1)*2))</f>
        <v>0</v>
      </c>
      <c r="D99">
        <f>SUM(INDEX(③入力シート３!$H$6:$H$305,(ROW()-6)+((ROW()-1)*2)),INDEX(③入力シート３!$H$6:$H$305,(ROW()-5)+((ROW()-1)*2)))</f>
        <v>0</v>
      </c>
      <c r="E99">
        <f t="shared" si="4"/>
        <v>0</v>
      </c>
      <c r="F99">
        <f t="shared" si="5"/>
        <v>0</v>
      </c>
      <c r="G99">
        <f t="shared" si="6"/>
        <v>0</v>
      </c>
      <c r="H99" s="120">
        <f t="shared" si="7"/>
        <v>0</v>
      </c>
    </row>
    <row r="100" spans="1:8">
      <c r="A100" cm="1">
        <f t="array" ref="A100">INDEX(②入力シート２!$B$6:$B$305,(ROW()-6)+((ROW()-1)*2))</f>
        <v>0</v>
      </c>
      <c r="B100" s="117">
        <f>SUM(INDEX(②入力シート２!$U$6:$U$305,(ROW()-6)+((ROW()-1)*2)),INDEX(②入力シート２!$U$6:$U$305,(ROW()-5)+((ROW()-1)*2)))</f>
        <v>0</v>
      </c>
      <c r="C100" s="117" cm="1">
        <f t="array" ref="C100">INDEX(③入力シート３!$B$6:$B$305,(ROW()-6)+((ROW()-1)*2))</f>
        <v>0</v>
      </c>
      <c r="D100">
        <f>SUM(INDEX(③入力シート３!$H$6:$H$305,(ROW()-6)+((ROW()-1)*2)),INDEX(③入力シート３!$H$6:$H$305,(ROW()-5)+((ROW()-1)*2)))</f>
        <v>0</v>
      </c>
      <c r="E100">
        <f t="shared" si="4"/>
        <v>0</v>
      </c>
      <c r="F100">
        <f t="shared" si="5"/>
        <v>0</v>
      </c>
      <c r="G100">
        <f t="shared" si="6"/>
        <v>0</v>
      </c>
      <c r="H100" s="120">
        <f t="shared" si="7"/>
        <v>0</v>
      </c>
    </row>
    <row r="101" spans="1:8">
      <c r="A101" cm="1">
        <f t="array" ref="A101">INDEX(②入力シート２!$B$6:$B$305,(ROW()-6)+((ROW()-1)*2))</f>
        <v>0</v>
      </c>
      <c r="B101" s="117">
        <f>SUM(INDEX(②入力シート２!$U$6:$U$305,(ROW()-6)+((ROW()-1)*2)),INDEX(②入力シート２!$U$6:$U$305,(ROW()-5)+((ROW()-1)*2)))</f>
        <v>0</v>
      </c>
      <c r="C101" s="117" cm="1">
        <f t="array" ref="C101">INDEX(③入力シート３!$B$6:$B$305,(ROW()-6)+((ROW()-1)*2))</f>
        <v>0</v>
      </c>
      <c r="D101">
        <f>SUM(INDEX(③入力シート３!$H$6:$H$305,(ROW()-6)+((ROW()-1)*2)),INDEX(③入力シート３!$H$6:$H$305,(ROW()-5)+((ROW()-1)*2)))</f>
        <v>0</v>
      </c>
      <c r="E101">
        <f t="shared" si="4"/>
        <v>0</v>
      </c>
      <c r="F101">
        <f t="shared" si="5"/>
        <v>0</v>
      </c>
      <c r="G101">
        <f t="shared" si="6"/>
        <v>0</v>
      </c>
      <c r="H101" s="120">
        <f t="shared" si="7"/>
        <v>0</v>
      </c>
    </row>
    <row r="102" spans="1:8">
      <c r="A102" cm="1">
        <f t="array" ref="A102">INDEX(②入力シート２!$B$6:$B$305,(ROW()-6)+((ROW()-1)*2))</f>
        <v>0</v>
      </c>
      <c r="B102" s="117">
        <f>SUM(INDEX(②入力シート２!$U$6:$U$305,(ROW()-6)+((ROW()-1)*2)),INDEX(②入力シート２!$U$6:$U$305,(ROW()-5)+((ROW()-1)*2)))</f>
        <v>0</v>
      </c>
      <c r="C102" s="117" cm="1">
        <f t="array" ref="C102">INDEX(③入力シート３!$B$6:$B$305,(ROW()-6)+((ROW()-1)*2))</f>
        <v>0</v>
      </c>
      <c r="D102">
        <f>SUM(INDEX(③入力シート３!$H$6:$H$305,(ROW()-6)+((ROW()-1)*2)),INDEX(③入力シート３!$H$6:$H$305,(ROW()-5)+((ROW()-1)*2)))</f>
        <v>0</v>
      </c>
      <c r="E102">
        <f t="shared" si="4"/>
        <v>0</v>
      </c>
      <c r="F102">
        <f t="shared" si="5"/>
        <v>0</v>
      </c>
      <c r="G102">
        <f t="shared" si="6"/>
        <v>0</v>
      </c>
      <c r="H102" s="120">
        <f>IF($C102=0,0,SUM(IFERROR(VLOOKUP($C102,$A$3:$B$305,2,FALSE),0),IFERROR(VLOOKUP($C102,$C$3:$D$305,2,FALSE),0)))</f>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①入力シート</vt:lpstr>
      <vt:lpstr>②入力シート２</vt:lpstr>
      <vt:lpstr>③入力シート３</vt:lpstr>
      <vt:lpstr>④平均年齢別児童数計算表</vt:lpstr>
      <vt:lpstr>⑤積算表（区分３）</vt:lpstr>
      <vt:lpstr>⑥第４号様式</vt:lpstr>
      <vt:lpstr>施設情報</vt:lpstr>
      <vt:lpstr>計算式等</vt:lpstr>
      <vt:lpstr>①入力シート!Print_Area</vt:lpstr>
      <vt:lpstr>②入力シート２!Print_Area</vt:lpstr>
      <vt:lpstr>③入力シート３!Print_Area</vt:lpstr>
      <vt:lpstr>④平均年齢別児童数計算表!Print_Area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2026-10-05T03:59:51Z</dcterms:modified>
</cp:coreProperties>
</file>